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85" windowWidth="10245" windowHeight="5745"/>
  </bookViews>
  <sheets>
    <sheet name="Table of Contents " sheetId="6" r:id="rId1"/>
    <sheet name="Register Map" sheetId="7" r:id="rId2"/>
    <sheet name="PGA1 Input Range" sheetId="9" r:id="rId3"/>
    <sheet name="PGA2 Input Range" sheetId="13" r:id="rId4"/>
    <sheet name="ADC1 SINCx Filter" sheetId="8" r:id="rId5"/>
    <sheet name="ADC2 SINC3 Filter" sheetId="11" r:id="rId6"/>
    <sheet name="ADCx Code Conversions" sheetId="12" r:id="rId7"/>
    <sheet name="CRC-CHKSUM" sheetId="1" r:id="rId8"/>
    <sheet name="About" sheetId="4" r:id="rId9"/>
    <sheet name="Help" sheetId="5" r:id="rId10"/>
  </sheets>
  <definedNames>
    <definedName name="_xlnm._FilterDatabase" localSheetId="6" hidden="1">'ADCx Code Conversions'!$B$8:$D$19</definedName>
    <definedName name="_xlnm._FilterDatabase" localSheetId="1" hidden="1">'Register Map'!$H$18:$J$18</definedName>
  </definedNames>
  <calcPr calcId="145621"/>
</workbook>
</file>

<file path=xl/calcChain.xml><?xml version="1.0" encoding="utf-8"?>
<calcChain xmlns="http://schemas.openxmlformats.org/spreadsheetml/2006/main">
  <c r="K15" i="13" l="1"/>
  <c r="K13" i="13"/>
  <c r="T15" i="13"/>
  <c r="T13" i="13"/>
  <c r="U8" i="13"/>
  <c r="U20" i="13"/>
  <c r="C30" i="13"/>
  <c r="C29" i="13"/>
  <c r="H18" i="13"/>
  <c r="H10" i="13"/>
  <c r="K15" i="9"/>
  <c r="K13" i="9"/>
  <c r="U20" i="9"/>
  <c r="U8" i="9"/>
  <c r="K14" i="13" l="1"/>
  <c r="H15" i="13" s="1"/>
  <c r="H13" i="13"/>
  <c r="H8" i="13"/>
  <c r="H20" i="13"/>
  <c r="H14" i="13"/>
  <c r="J24" i="12"/>
  <c r="C24" i="12"/>
  <c r="U10" i="13" l="1"/>
  <c r="U18" i="13"/>
  <c r="J37" i="12"/>
  <c r="C37" i="12"/>
  <c r="C36" i="12"/>
  <c r="C35" i="12"/>
  <c r="C34" i="12"/>
  <c r="C33" i="12"/>
  <c r="J32" i="12"/>
  <c r="C32" i="12"/>
  <c r="J31" i="12"/>
  <c r="C31" i="12"/>
  <c r="J30" i="12"/>
  <c r="C30" i="12"/>
  <c r="N26" i="12"/>
  <c r="J26" i="12"/>
  <c r="G26" i="12"/>
  <c r="C26" i="12"/>
  <c r="N17" i="12"/>
  <c r="G17" i="12"/>
  <c r="J13" i="12"/>
  <c r="C13" i="12"/>
  <c r="J12" i="12"/>
  <c r="N24" i="12" s="1"/>
  <c r="C12" i="12"/>
  <c r="J9" i="12"/>
  <c r="C9" i="12"/>
  <c r="T14" i="13" l="1"/>
  <c r="I19" i="12"/>
  <c r="G24" i="12"/>
  <c r="G15" i="12"/>
  <c r="B19" i="12"/>
  <c r="N15" i="12"/>
  <c r="B15" i="12"/>
  <c r="B17" i="12" s="1"/>
  <c r="I15" i="12"/>
  <c r="I17" i="12" s="1"/>
  <c r="G19" i="12"/>
  <c r="N19" i="12"/>
  <c r="C14" i="11" l="1"/>
  <c r="C15" i="11"/>
  <c r="C16" i="11"/>
  <c r="C13" i="11"/>
  <c r="G61" i="11"/>
  <c r="G3779" i="11"/>
  <c r="B3779" i="11"/>
  <c r="G3778" i="11"/>
  <c r="B3778" i="11"/>
  <c r="G3777" i="11"/>
  <c r="B3777" i="11"/>
  <c r="G3776" i="11"/>
  <c r="B3776" i="11"/>
  <c r="G3775" i="11"/>
  <c r="B3775" i="11"/>
  <c r="G3774" i="11"/>
  <c r="B3774" i="11"/>
  <c r="G3773" i="11"/>
  <c r="B3773" i="11"/>
  <c r="G3772" i="11"/>
  <c r="B3772" i="11"/>
  <c r="G3771" i="11"/>
  <c r="B3771" i="11"/>
  <c r="G3770" i="11"/>
  <c r="B3770" i="11"/>
  <c r="G3769" i="11"/>
  <c r="B3769" i="11"/>
  <c r="G3768" i="11"/>
  <c r="B3768" i="11"/>
  <c r="G3767" i="11"/>
  <c r="B3767" i="11"/>
  <c r="G3766" i="11"/>
  <c r="B3766" i="11"/>
  <c r="G3765" i="11"/>
  <c r="B3765" i="11"/>
  <c r="G3764" i="11"/>
  <c r="B3764" i="11"/>
  <c r="G3763" i="11"/>
  <c r="B3763" i="11"/>
  <c r="G3762" i="11"/>
  <c r="B3762" i="11"/>
  <c r="G3761" i="11"/>
  <c r="B3761" i="11"/>
  <c r="G3760" i="11"/>
  <c r="B3760" i="11"/>
  <c r="G3759" i="11"/>
  <c r="B3759" i="11"/>
  <c r="G3758" i="11"/>
  <c r="B3758" i="11"/>
  <c r="G3757" i="11"/>
  <c r="B3757" i="11"/>
  <c r="G3756" i="11"/>
  <c r="B3756" i="11"/>
  <c r="G3755" i="11"/>
  <c r="B3755" i="11"/>
  <c r="G3754" i="11"/>
  <c r="B3754" i="11"/>
  <c r="G3753" i="11"/>
  <c r="B3753" i="11"/>
  <c r="G3752" i="11"/>
  <c r="B3752" i="11"/>
  <c r="G3751" i="11"/>
  <c r="B3751" i="11"/>
  <c r="G3750" i="11"/>
  <c r="B3750" i="11"/>
  <c r="G3749" i="11"/>
  <c r="B3749" i="11"/>
  <c r="G3748" i="11"/>
  <c r="B3748" i="11"/>
  <c r="G3747" i="11"/>
  <c r="B3747" i="11"/>
  <c r="G3746" i="11"/>
  <c r="B3746" i="11"/>
  <c r="G3745" i="11"/>
  <c r="B3745" i="11"/>
  <c r="G3744" i="11"/>
  <c r="B3744" i="11"/>
  <c r="G3743" i="11"/>
  <c r="B3743" i="11"/>
  <c r="G3742" i="11"/>
  <c r="B3742" i="11"/>
  <c r="G3741" i="11"/>
  <c r="B3741" i="11"/>
  <c r="G3740" i="11"/>
  <c r="B3740" i="11"/>
  <c r="G3739" i="11"/>
  <c r="B3739" i="11"/>
  <c r="G3738" i="11"/>
  <c r="B3738" i="11"/>
  <c r="G3737" i="11"/>
  <c r="B3737" i="11"/>
  <c r="G3736" i="11"/>
  <c r="B3736" i="11"/>
  <c r="G3735" i="11"/>
  <c r="B3735" i="11"/>
  <c r="G3734" i="11"/>
  <c r="B3734" i="11"/>
  <c r="G3733" i="11"/>
  <c r="B3733" i="11"/>
  <c r="G3732" i="11"/>
  <c r="B3732" i="11"/>
  <c r="G3731" i="11"/>
  <c r="B3731" i="11"/>
  <c r="G3730" i="11"/>
  <c r="B3730" i="11"/>
  <c r="G3729" i="11"/>
  <c r="B3729" i="11"/>
  <c r="G3728" i="11"/>
  <c r="B3728" i="11"/>
  <c r="G3727" i="11"/>
  <c r="B3727" i="11"/>
  <c r="G3726" i="11"/>
  <c r="B3726" i="11"/>
  <c r="G3725" i="11"/>
  <c r="B3725" i="11"/>
  <c r="G3724" i="11"/>
  <c r="B3724" i="11"/>
  <c r="G3723" i="11"/>
  <c r="B3723" i="11"/>
  <c r="G3722" i="11"/>
  <c r="B3722" i="11"/>
  <c r="G3721" i="11"/>
  <c r="B3721" i="11"/>
  <c r="G3720" i="11"/>
  <c r="B3720" i="11"/>
  <c r="G3719" i="11"/>
  <c r="B3719" i="11"/>
  <c r="G3718" i="11"/>
  <c r="B3718" i="11"/>
  <c r="G3717" i="11"/>
  <c r="B3717" i="11"/>
  <c r="G3716" i="11"/>
  <c r="B3716" i="11"/>
  <c r="G3715" i="11"/>
  <c r="B3715" i="11"/>
  <c r="G3714" i="11"/>
  <c r="B3714" i="11"/>
  <c r="G3713" i="11"/>
  <c r="B3713" i="11"/>
  <c r="G3712" i="11"/>
  <c r="B3712" i="11"/>
  <c r="G3711" i="11"/>
  <c r="B3711" i="11"/>
  <c r="G3710" i="11"/>
  <c r="B3710" i="11"/>
  <c r="G3709" i="11"/>
  <c r="B3709" i="11"/>
  <c r="G3708" i="11"/>
  <c r="B3708" i="11"/>
  <c r="G3707" i="11"/>
  <c r="B3707" i="11"/>
  <c r="G3706" i="11"/>
  <c r="B3706" i="11"/>
  <c r="G3705" i="11"/>
  <c r="B3705" i="11"/>
  <c r="G3704" i="11"/>
  <c r="B3704" i="11"/>
  <c r="G3703" i="11"/>
  <c r="B3703" i="11"/>
  <c r="G3702" i="11"/>
  <c r="B3702" i="11"/>
  <c r="G3701" i="11"/>
  <c r="B3701" i="11"/>
  <c r="G3700" i="11"/>
  <c r="B3700" i="11"/>
  <c r="G3699" i="11"/>
  <c r="B3699" i="11"/>
  <c r="G3698" i="11"/>
  <c r="B3698" i="11"/>
  <c r="G3697" i="11"/>
  <c r="B3697" i="11"/>
  <c r="G3696" i="11"/>
  <c r="B3696" i="11"/>
  <c r="G3695" i="11"/>
  <c r="B3695" i="11"/>
  <c r="G3694" i="11"/>
  <c r="B3694" i="11"/>
  <c r="G3693" i="11"/>
  <c r="B3693" i="11"/>
  <c r="G3692" i="11"/>
  <c r="B3692" i="11"/>
  <c r="G3691" i="11"/>
  <c r="B3691" i="11"/>
  <c r="G3690" i="11"/>
  <c r="B3690" i="11"/>
  <c r="G3689" i="11"/>
  <c r="B3689" i="11"/>
  <c r="G3688" i="11"/>
  <c r="B3688" i="11"/>
  <c r="G3687" i="11"/>
  <c r="B3687" i="11"/>
  <c r="G3686" i="11"/>
  <c r="B3686" i="11"/>
  <c r="G3685" i="11"/>
  <c r="B3685" i="11"/>
  <c r="G3684" i="11"/>
  <c r="B3684" i="11"/>
  <c r="G3683" i="11"/>
  <c r="B3683" i="11"/>
  <c r="G3682" i="11"/>
  <c r="B3682" i="11"/>
  <c r="G3681" i="11"/>
  <c r="B3681" i="11"/>
  <c r="G3680" i="11"/>
  <c r="B3680" i="11"/>
  <c r="G3679" i="11"/>
  <c r="B3679" i="11"/>
  <c r="G3678" i="11"/>
  <c r="B3678" i="11"/>
  <c r="G3677" i="11"/>
  <c r="B3677" i="11"/>
  <c r="G3676" i="11"/>
  <c r="B3676" i="11"/>
  <c r="G3675" i="11"/>
  <c r="B3675" i="11"/>
  <c r="G3674" i="11"/>
  <c r="B3674" i="11"/>
  <c r="G3673" i="11"/>
  <c r="B3673" i="11"/>
  <c r="G3672" i="11"/>
  <c r="B3672" i="11"/>
  <c r="G3671" i="11"/>
  <c r="B3671" i="11"/>
  <c r="G3670" i="11"/>
  <c r="B3670" i="11"/>
  <c r="G3669" i="11"/>
  <c r="B3669" i="11"/>
  <c r="G3668" i="11"/>
  <c r="B3668" i="11"/>
  <c r="G3667" i="11"/>
  <c r="B3667" i="11"/>
  <c r="G3666" i="11"/>
  <c r="B3666" i="11"/>
  <c r="G3665" i="11"/>
  <c r="B3665" i="11"/>
  <c r="G3664" i="11"/>
  <c r="B3664" i="11"/>
  <c r="G3663" i="11"/>
  <c r="B3663" i="11"/>
  <c r="G3662" i="11"/>
  <c r="B3662" i="11"/>
  <c r="G3661" i="11"/>
  <c r="B3661" i="11"/>
  <c r="G3660" i="11"/>
  <c r="B3660" i="11"/>
  <c r="G3659" i="11"/>
  <c r="B3659" i="11"/>
  <c r="G3658" i="11"/>
  <c r="B3658" i="11"/>
  <c r="G3657" i="11"/>
  <c r="B3657" i="11"/>
  <c r="G3656" i="11"/>
  <c r="B3656" i="11"/>
  <c r="G3655" i="11"/>
  <c r="B3655" i="11"/>
  <c r="G3654" i="11"/>
  <c r="B3654" i="11"/>
  <c r="G3653" i="11"/>
  <c r="B3653" i="11"/>
  <c r="G3652" i="11"/>
  <c r="B3652" i="11"/>
  <c r="G3651" i="11"/>
  <c r="B3651" i="11"/>
  <c r="G3650" i="11"/>
  <c r="B3650" i="11"/>
  <c r="G3649" i="11"/>
  <c r="B3649" i="11"/>
  <c r="G3648" i="11"/>
  <c r="B3648" i="11"/>
  <c r="G3647" i="11"/>
  <c r="B3647" i="11"/>
  <c r="G3646" i="11"/>
  <c r="B3646" i="11"/>
  <c r="G3645" i="11"/>
  <c r="B3645" i="11"/>
  <c r="G3644" i="11"/>
  <c r="B3644" i="11"/>
  <c r="G3643" i="11"/>
  <c r="B3643" i="11"/>
  <c r="G3642" i="11"/>
  <c r="B3642" i="11"/>
  <c r="G3641" i="11"/>
  <c r="B3641" i="11"/>
  <c r="G3640" i="11"/>
  <c r="B3640" i="11"/>
  <c r="G3639" i="11"/>
  <c r="B3639" i="11"/>
  <c r="G3638" i="11"/>
  <c r="B3638" i="11"/>
  <c r="G3637" i="11"/>
  <c r="B3637" i="11"/>
  <c r="G3636" i="11"/>
  <c r="B3636" i="11"/>
  <c r="G3635" i="11"/>
  <c r="B3635" i="11"/>
  <c r="G3634" i="11"/>
  <c r="B3634" i="11"/>
  <c r="G3633" i="11"/>
  <c r="B3633" i="11"/>
  <c r="G3632" i="11"/>
  <c r="B3632" i="11"/>
  <c r="G3631" i="11"/>
  <c r="B3631" i="11"/>
  <c r="G3630" i="11"/>
  <c r="B3630" i="11"/>
  <c r="G3629" i="11"/>
  <c r="B3629" i="11"/>
  <c r="G3628" i="11"/>
  <c r="B3628" i="11"/>
  <c r="G3627" i="11"/>
  <c r="B3627" i="11"/>
  <c r="G3626" i="11"/>
  <c r="B3626" i="11"/>
  <c r="G3625" i="11"/>
  <c r="B3625" i="11"/>
  <c r="G3624" i="11"/>
  <c r="B3624" i="11"/>
  <c r="G3623" i="11"/>
  <c r="B3623" i="11"/>
  <c r="G3622" i="11"/>
  <c r="B3622" i="11"/>
  <c r="G3621" i="11"/>
  <c r="B3621" i="11"/>
  <c r="G3620" i="11"/>
  <c r="B3620" i="11"/>
  <c r="G3619" i="11"/>
  <c r="B3619" i="11"/>
  <c r="G3618" i="11"/>
  <c r="B3618" i="11"/>
  <c r="G3617" i="11"/>
  <c r="B3617" i="11"/>
  <c r="G3616" i="11"/>
  <c r="B3616" i="11"/>
  <c r="G3615" i="11"/>
  <c r="B3615" i="11"/>
  <c r="G3614" i="11"/>
  <c r="B3614" i="11"/>
  <c r="G3613" i="11"/>
  <c r="B3613" i="11"/>
  <c r="G3612" i="11"/>
  <c r="B3612" i="11"/>
  <c r="G3611" i="11"/>
  <c r="B3611" i="11"/>
  <c r="G3610" i="11"/>
  <c r="B3610" i="11"/>
  <c r="G3609" i="11"/>
  <c r="B3609" i="11"/>
  <c r="G3608" i="11"/>
  <c r="B3608" i="11"/>
  <c r="G3607" i="11"/>
  <c r="B3607" i="11"/>
  <c r="G3606" i="11"/>
  <c r="B3606" i="11"/>
  <c r="G3605" i="11"/>
  <c r="B3605" i="11"/>
  <c r="G3604" i="11"/>
  <c r="B3604" i="11"/>
  <c r="G3603" i="11"/>
  <c r="B3603" i="11"/>
  <c r="G3602" i="11"/>
  <c r="B3602" i="11"/>
  <c r="G3601" i="11"/>
  <c r="B3601" i="11"/>
  <c r="G3600" i="11"/>
  <c r="B3600" i="11"/>
  <c r="G3599" i="11"/>
  <c r="B3599" i="11"/>
  <c r="G3598" i="11"/>
  <c r="B3598" i="11"/>
  <c r="G3597" i="11"/>
  <c r="B3597" i="11"/>
  <c r="G3596" i="11"/>
  <c r="B3596" i="11"/>
  <c r="G3595" i="11"/>
  <c r="B3595" i="11"/>
  <c r="G3594" i="11"/>
  <c r="B3594" i="11"/>
  <c r="G3593" i="11"/>
  <c r="B3593" i="11"/>
  <c r="G3592" i="11"/>
  <c r="B3592" i="11"/>
  <c r="G3591" i="11"/>
  <c r="B3591" i="11"/>
  <c r="G3590" i="11"/>
  <c r="B3590" i="11"/>
  <c r="G3589" i="11"/>
  <c r="B3589" i="11"/>
  <c r="G3588" i="11"/>
  <c r="B3588" i="11"/>
  <c r="G3587" i="11"/>
  <c r="B3587" i="11"/>
  <c r="G3586" i="11"/>
  <c r="B3586" i="11"/>
  <c r="G3585" i="11"/>
  <c r="B3585" i="11"/>
  <c r="G3584" i="11"/>
  <c r="B3584" i="11"/>
  <c r="G3583" i="11"/>
  <c r="B3583" i="11"/>
  <c r="G3582" i="11"/>
  <c r="B3582" i="11"/>
  <c r="G3581" i="11"/>
  <c r="B3581" i="11"/>
  <c r="G3580" i="11"/>
  <c r="B3580" i="11"/>
  <c r="G3579" i="11"/>
  <c r="B3579" i="11"/>
  <c r="G3578" i="11"/>
  <c r="B3578" i="11"/>
  <c r="G3577" i="11"/>
  <c r="B3577" i="11"/>
  <c r="G3576" i="11"/>
  <c r="B3576" i="11"/>
  <c r="G3575" i="11"/>
  <c r="B3575" i="11"/>
  <c r="G3574" i="11"/>
  <c r="B3574" i="11"/>
  <c r="G3573" i="11"/>
  <c r="B3573" i="11"/>
  <c r="G3572" i="11"/>
  <c r="B3572" i="11"/>
  <c r="G3571" i="11"/>
  <c r="B3571" i="11"/>
  <c r="G3570" i="11"/>
  <c r="B3570" i="11"/>
  <c r="G3569" i="11"/>
  <c r="B3569" i="11"/>
  <c r="G3568" i="11"/>
  <c r="B3568" i="11"/>
  <c r="G3567" i="11"/>
  <c r="B3567" i="11"/>
  <c r="G3566" i="11"/>
  <c r="B3566" i="11"/>
  <c r="G3565" i="11"/>
  <c r="B3565" i="11"/>
  <c r="G3564" i="11"/>
  <c r="B3564" i="11"/>
  <c r="G3563" i="11"/>
  <c r="B3563" i="11"/>
  <c r="G3562" i="11"/>
  <c r="B3562" i="11"/>
  <c r="G3561" i="11"/>
  <c r="B3561" i="11"/>
  <c r="G3560" i="11"/>
  <c r="B3560" i="11"/>
  <c r="G3559" i="11"/>
  <c r="B3559" i="11"/>
  <c r="G3558" i="11"/>
  <c r="B3558" i="11"/>
  <c r="G3557" i="11"/>
  <c r="B3557" i="11"/>
  <c r="G3556" i="11"/>
  <c r="B3556" i="11"/>
  <c r="G3555" i="11"/>
  <c r="B3555" i="11"/>
  <c r="G3554" i="11"/>
  <c r="B3554" i="11"/>
  <c r="G3553" i="11"/>
  <c r="B3553" i="11"/>
  <c r="G3552" i="11"/>
  <c r="B3552" i="11"/>
  <c r="G3551" i="11"/>
  <c r="B3551" i="11"/>
  <c r="G3550" i="11"/>
  <c r="B3550" i="11"/>
  <c r="G3549" i="11"/>
  <c r="B3549" i="11"/>
  <c r="G3548" i="11"/>
  <c r="B3548" i="11"/>
  <c r="G3547" i="11"/>
  <c r="B3547" i="11"/>
  <c r="G3546" i="11"/>
  <c r="B3546" i="11"/>
  <c r="G3545" i="11"/>
  <c r="B3545" i="11"/>
  <c r="G3544" i="11"/>
  <c r="B3544" i="11"/>
  <c r="G3543" i="11"/>
  <c r="B3543" i="11"/>
  <c r="G3542" i="11"/>
  <c r="B3542" i="11"/>
  <c r="G3541" i="11"/>
  <c r="B3541" i="11"/>
  <c r="G3540" i="11"/>
  <c r="B3540" i="11"/>
  <c r="G3539" i="11"/>
  <c r="B3539" i="11"/>
  <c r="G3538" i="11"/>
  <c r="B3538" i="11"/>
  <c r="G3537" i="11"/>
  <c r="B3537" i="11"/>
  <c r="G3536" i="11"/>
  <c r="B3536" i="11"/>
  <c r="G3535" i="11"/>
  <c r="B3535" i="11"/>
  <c r="G3534" i="11"/>
  <c r="B3534" i="11"/>
  <c r="G3533" i="11"/>
  <c r="B3533" i="11"/>
  <c r="G3532" i="11"/>
  <c r="B3532" i="11"/>
  <c r="G3531" i="11"/>
  <c r="B3531" i="11"/>
  <c r="G3530" i="11"/>
  <c r="B3530" i="11"/>
  <c r="G3529" i="11"/>
  <c r="B3529" i="11"/>
  <c r="G3528" i="11"/>
  <c r="B3528" i="11"/>
  <c r="G3527" i="11"/>
  <c r="B3527" i="11"/>
  <c r="G3526" i="11"/>
  <c r="B3526" i="11"/>
  <c r="G3525" i="11"/>
  <c r="B3525" i="11"/>
  <c r="G3524" i="11"/>
  <c r="B3524" i="11"/>
  <c r="G3523" i="11"/>
  <c r="B3523" i="11"/>
  <c r="G3522" i="11"/>
  <c r="B3522" i="11"/>
  <c r="G3521" i="11"/>
  <c r="B3521" i="11"/>
  <c r="G3520" i="11"/>
  <c r="B3520" i="11"/>
  <c r="G3519" i="11"/>
  <c r="B3519" i="11"/>
  <c r="G3518" i="11"/>
  <c r="B3518" i="11"/>
  <c r="G3517" i="11"/>
  <c r="B3517" i="11"/>
  <c r="G3516" i="11"/>
  <c r="B3516" i="11"/>
  <c r="G3515" i="11"/>
  <c r="B3515" i="11"/>
  <c r="G3514" i="11"/>
  <c r="B3514" i="11"/>
  <c r="G3513" i="11"/>
  <c r="B3513" i="11"/>
  <c r="G3512" i="11"/>
  <c r="B3512" i="11"/>
  <c r="G3511" i="11"/>
  <c r="B3511" i="11"/>
  <c r="G3510" i="11"/>
  <c r="B3510" i="11"/>
  <c r="G3509" i="11"/>
  <c r="B3509" i="11"/>
  <c r="G3508" i="11"/>
  <c r="B3508" i="11"/>
  <c r="G3507" i="11"/>
  <c r="B3507" i="11"/>
  <c r="G3506" i="11"/>
  <c r="B3506" i="11"/>
  <c r="G3505" i="11"/>
  <c r="B3505" i="11"/>
  <c r="G3504" i="11"/>
  <c r="B3504" i="11"/>
  <c r="G3503" i="11"/>
  <c r="B3503" i="11"/>
  <c r="G3502" i="11"/>
  <c r="B3502" i="11"/>
  <c r="G3501" i="11"/>
  <c r="B3501" i="11"/>
  <c r="G3500" i="11"/>
  <c r="B3500" i="11"/>
  <c r="G3499" i="11"/>
  <c r="B3499" i="11"/>
  <c r="G3498" i="11"/>
  <c r="B3498" i="11"/>
  <c r="G3497" i="11"/>
  <c r="B3497" i="11"/>
  <c r="G3496" i="11"/>
  <c r="B3496" i="11"/>
  <c r="G3495" i="11"/>
  <c r="B3495" i="11"/>
  <c r="G3494" i="11"/>
  <c r="B3494" i="11"/>
  <c r="G3493" i="11"/>
  <c r="B3493" i="11"/>
  <c r="G3492" i="11"/>
  <c r="B3492" i="11"/>
  <c r="G3491" i="11"/>
  <c r="B3491" i="11"/>
  <c r="G3490" i="11"/>
  <c r="B3490" i="11"/>
  <c r="G3489" i="11"/>
  <c r="B3489" i="11"/>
  <c r="G3488" i="11"/>
  <c r="B3488" i="11"/>
  <c r="G3487" i="11"/>
  <c r="B3487" i="11"/>
  <c r="G3486" i="11"/>
  <c r="B3486" i="11"/>
  <c r="G3485" i="11"/>
  <c r="B3485" i="11"/>
  <c r="G3484" i="11"/>
  <c r="B3484" i="11"/>
  <c r="G3483" i="11"/>
  <c r="B3483" i="11"/>
  <c r="G3482" i="11"/>
  <c r="B3482" i="11"/>
  <c r="G3481" i="11"/>
  <c r="B3481" i="11"/>
  <c r="G3480" i="11"/>
  <c r="B3480" i="11"/>
  <c r="G3479" i="11"/>
  <c r="B3479" i="11"/>
  <c r="G3478" i="11"/>
  <c r="B3478" i="11"/>
  <c r="G3477" i="11"/>
  <c r="B3477" i="11"/>
  <c r="G3476" i="11"/>
  <c r="B3476" i="11"/>
  <c r="G3475" i="11"/>
  <c r="B3475" i="11"/>
  <c r="G3474" i="11"/>
  <c r="B3474" i="11"/>
  <c r="G3473" i="11"/>
  <c r="B3473" i="11"/>
  <c r="G3472" i="11"/>
  <c r="B3472" i="11"/>
  <c r="G3471" i="11"/>
  <c r="B3471" i="11"/>
  <c r="G3470" i="11"/>
  <c r="B3470" i="11"/>
  <c r="G3469" i="11"/>
  <c r="B3469" i="11"/>
  <c r="G3468" i="11"/>
  <c r="B3468" i="11"/>
  <c r="G3467" i="11"/>
  <c r="B3467" i="11"/>
  <c r="G3466" i="11"/>
  <c r="B3466" i="11"/>
  <c r="G3465" i="11"/>
  <c r="B3465" i="11"/>
  <c r="G3464" i="11"/>
  <c r="B3464" i="11"/>
  <c r="G3463" i="11"/>
  <c r="B3463" i="11"/>
  <c r="G3462" i="11"/>
  <c r="B3462" i="11"/>
  <c r="G3461" i="11"/>
  <c r="B3461" i="11"/>
  <c r="G3460" i="11"/>
  <c r="B3460" i="11"/>
  <c r="G3459" i="11"/>
  <c r="B3459" i="11"/>
  <c r="G3458" i="11"/>
  <c r="B3458" i="11"/>
  <c r="G3457" i="11"/>
  <c r="B3457" i="11"/>
  <c r="G3456" i="11"/>
  <c r="B3456" i="11"/>
  <c r="G3455" i="11"/>
  <c r="B3455" i="11"/>
  <c r="G3454" i="11"/>
  <c r="B3454" i="11"/>
  <c r="G3453" i="11"/>
  <c r="B3453" i="11"/>
  <c r="G3452" i="11"/>
  <c r="B3452" i="11"/>
  <c r="G3451" i="11"/>
  <c r="B3451" i="11"/>
  <c r="G3450" i="11"/>
  <c r="B3450" i="11"/>
  <c r="G3449" i="11"/>
  <c r="B3449" i="11"/>
  <c r="G3448" i="11"/>
  <c r="B3448" i="11"/>
  <c r="G3447" i="11"/>
  <c r="B3447" i="11"/>
  <c r="G3446" i="11"/>
  <c r="B3446" i="11"/>
  <c r="G3445" i="11"/>
  <c r="B3445" i="11"/>
  <c r="G3444" i="11"/>
  <c r="B3444" i="11"/>
  <c r="G3443" i="11"/>
  <c r="B3443" i="11"/>
  <c r="G3442" i="11"/>
  <c r="B3442" i="11"/>
  <c r="G3441" i="11"/>
  <c r="B3441" i="11"/>
  <c r="G3440" i="11"/>
  <c r="B3440" i="11"/>
  <c r="G3439" i="11"/>
  <c r="B3439" i="11"/>
  <c r="G3438" i="11"/>
  <c r="B3438" i="11"/>
  <c r="G3437" i="11"/>
  <c r="B3437" i="11"/>
  <c r="G3436" i="11"/>
  <c r="B3436" i="11"/>
  <c r="G3435" i="11"/>
  <c r="B3435" i="11"/>
  <c r="G3434" i="11"/>
  <c r="B3434" i="11"/>
  <c r="G3433" i="11"/>
  <c r="B3433" i="11"/>
  <c r="G3432" i="11"/>
  <c r="B3432" i="11"/>
  <c r="G3431" i="11"/>
  <c r="B3431" i="11"/>
  <c r="G3430" i="11"/>
  <c r="B3430" i="11"/>
  <c r="G3429" i="11"/>
  <c r="B3429" i="11"/>
  <c r="G3428" i="11"/>
  <c r="B3428" i="11"/>
  <c r="G3427" i="11"/>
  <c r="B3427" i="11"/>
  <c r="G3426" i="11"/>
  <c r="B3426" i="11"/>
  <c r="G3425" i="11"/>
  <c r="B3425" i="11"/>
  <c r="G3424" i="11"/>
  <c r="B3424" i="11"/>
  <c r="G3423" i="11"/>
  <c r="B3423" i="11"/>
  <c r="G3422" i="11"/>
  <c r="B3422" i="11"/>
  <c r="G3421" i="11"/>
  <c r="B3421" i="11"/>
  <c r="G3420" i="11"/>
  <c r="B3420" i="11"/>
  <c r="G3419" i="11"/>
  <c r="B3419" i="11"/>
  <c r="G3418" i="11"/>
  <c r="B3418" i="11"/>
  <c r="G3417" i="11"/>
  <c r="B3417" i="11"/>
  <c r="G3416" i="11"/>
  <c r="B3416" i="11"/>
  <c r="G3415" i="11"/>
  <c r="B3415" i="11"/>
  <c r="G3414" i="11"/>
  <c r="B3414" i="11"/>
  <c r="G3413" i="11"/>
  <c r="B3413" i="11"/>
  <c r="G3412" i="11"/>
  <c r="B3412" i="11"/>
  <c r="G3411" i="11"/>
  <c r="B3411" i="11"/>
  <c r="G3410" i="11"/>
  <c r="B3410" i="11"/>
  <c r="G3409" i="11"/>
  <c r="B3409" i="11"/>
  <c r="G3408" i="11"/>
  <c r="B3408" i="11"/>
  <c r="G3407" i="11"/>
  <c r="B3407" i="11"/>
  <c r="G3406" i="11"/>
  <c r="B3406" i="11"/>
  <c r="G3405" i="11"/>
  <c r="B3405" i="11"/>
  <c r="G3404" i="11"/>
  <c r="B3404" i="11"/>
  <c r="G3403" i="11"/>
  <c r="B3403" i="11"/>
  <c r="G3402" i="11"/>
  <c r="B3402" i="11"/>
  <c r="G3401" i="11"/>
  <c r="B3401" i="11"/>
  <c r="G3400" i="11"/>
  <c r="B3400" i="11"/>
  <c r="G3399" i="11"/>
  <c r="B3399" i="11"/>
  <c r="G3398" i="11"/>
  <c r="B3398" i="11"/>
  <c r="G3397" i="11"/>
  <c r="B3397" i="11"/>
  <c r="G3396" i="11"/>
  <c r="B3396" i="11"/>
  <c r="G3395" i="11"/>
  <c r="B3395" i="11"/>
  <c r="G3394" i="11"/>
  <c r="B3394" i="11"/>
  <c r="G3393" i="11"/>
  <c r="B3393" i="11"/>
  <c r="G3392" i="11"/>
  <c r="B3392" i="11"/>
  <c r="G3391" i="11"/>
  <c r="B3391" i="11"/>
  <c r="G3390" i="11"/>
  <c r="B3390" i="11"/>
  <c r="G3389" i="11"/>
  <c r="B3389" i="11"/>
  <c r="G3388" i="11"/>
  <c r="B3388" i="11"/>
  <c r="G3387" i="11"/>
  <c r="B3387" i="11"/>
  <c r="G3386" i="11"/>
  <c r="B3386" i="11"/>
  <c r="G3385" i="11"/>
  <c r="B3385" i="11"/>
  <c r="G3384" i="11"/>
  <c r="B3384" i="11"/>
  <c r="G3383" i="11"/>
  <c r="B3383" i="11"/>
  <c r="G3382" i="11"/>
  <c r="B3382" i="11"/>
  <c r="G3381" i="11"/>
  <c r="B3381" i="11"/>
  <c r="G3380" i="11"/>
  <c r="B3380" i="11"/>
  <c r="G3379" i="11"/>
  <c r="B3379" i="11"/>
  <c r="G3378" i="11"/>
  <c r="B3378" i="11"/>
  <c r="G3377" i="11"/>
  <c r="B3377" i="11"/>
  <c r="G3376" i="11"/>
  <c r="B3376" i="11"/>
  <c r="G3375" i="11"/>
  <c r="B3375" i="11"/>
  <c r="G3374" i="11"/>
  <c r="B3374" i="11"/>
  <c r="G3373" i="11"/>
  <c r="B3373" i="11"/>
  <c r="G3372" i="11"/>
  <c r="B3372" i="11"/>
  <c r="G3371" i="11"/>
  <c r="B3371" i="11"/>
  <c r="G3370" i="11"/>
  <c r="B3370" i="11"/>
  <c r="G3369" i="11"/>
  <c r="B3369" i="11"/>
  <c r="G3368" i="11"/>
  <c r="B3368" i="11"/>
  <c r="G3367" i="11"/>
  <c r="B3367" i="11"/>
  <c r="G3366" i="11"/>
  <c r="B3366" i="11"/>
  <c r="G3365" i="11"/>
  <c r="B3365" i="11"/>
  <c r="G3364" i="11"/>
  <c r="B3364" i="11"/>
  <c r="G3363" i="11"/>
  <c r="B3363" i="11"/>
  <c r="G3362" i="11"/>
  <c r="B3362" i="11"/>
  <c r="G3361" i="11"/>
  <c r="B3361" i="11"/>
  <c r="G3360" i="11"/>
  <c r="B3360" i="11"/>
  <c r="G3359" i="11"/>
  <c r="B3359" i="11"/>
  <c r="G3358" i="11"/>
  <c r="B3358" i="11"/>
  <c r="G3357" i="11"/>
  <c r="B3357" i="11"/>
  <c r="G3356" i="11"/>
  <c r="B3356" i="11"/>
  <c r="G3355" i="11"/>
  <c r="B3355" i="11"/>
  <c r="G3354" i="11"/>
  <c r="B3354" i="11"/>
  <c r="G3353" i="11"/>
  <c r="B3353" i="11"/>
  <c r="G3352" i="11"/>
  <c r="B3352" i="11"/>
  <c r="G3351" i="11"/>
  <c r="B3351" i="11"/>
  <c r="G3350" i="11"/>
  <c r="B3350" i="11"/>
  <c r="G3349" i="11"/>
  <c r="B3349" i="11"/>
  <c r="G3348" i="11"/>
  <c r="B3348" i="11"/>
  <c r="G3347" i="11"/>
  <c r="B3347" i="11"/>
  <c r="G3346" i="11"/>
  <c r="B3346" i="11"/>
  <c r="G3345" i="11"/>
  <c r="B3345" i="11"/>
  <c r="G3344" i="11"/>
  <c r="B3344" i="11"/>
  <c r="G3343" i="11"/>
  <c r="B3343" i="11"/>
  <c r="G3342" i="11"/>
  <c r="B3342" i="11"/>
  <c r="G3341" i="11"/>
  <c r="B3341" i="11"/>
  <c r="G3340" i="11"/>
  <c r="B3340" i="11"/>
  <c r="G3339" i="11"/>
  <c r="B3339" i="11"/>
  <c r="G3338" i="11"/>
  <c r="B3338" i="11"/>
  <c r="G3337" i="11"/>
  <c r="B3337" i="11"/>
  <c r="G3336" i="11"/>
  <c r="B3336" i="11"/>
  <c r="G3335" i="11"/>
  <c r="B3335" i="11"/>
  <c r="G3334" i="11"/>
  <c r="B3334" i="11"/>
  <c r="G3333" i="11"/>
  <c r="B3333" i="11"/>
  <c r="G3332" i="11"/>
  <c r="B3332" i="11"/>
  <c r="G3331" i="11"/>
  <c r="B3331" i="11"/>
  <c r="G3330" i="11"/>
  <c r="B3330" i="11"/>
  <c r="G3329" i="11"/>
  <c r="B3329" i="11"/>
  <c r="G3328" i="11"/>
  <c r="B3328" i="11"/>
  <c r="G3327" i="11"/>
  <c r="B3327" i="11"/>
  <c r="G3326" i="11"/>
  <c r="B3326" i="11"/>
  <c r="G3325" i="11"/>
  <c r="B3325" i="11"/>
  <c r="G3324" i="11"/>
  <c r="B3324" i="11"/>
  <c r="G3323" i="11"/>
  <c r="B3323" i="11"/>
  <c r="G3322" i="11"/>
  <c r="B3322" i="11"/>
  <c r="G3321" i="11"/>
  <c r="B3321" i="11"/>
  <c r="G3320" i="11"/>
  <c r="B3320" i="11"/>
  <c r="G3319" i="11"/>
  <c r="B3319" i="11"/>
  <c r="G3318" i="11"/>
  <c r="B3318" i="11"/>
  <c r="G3317" i="11"/>
  <c r="B3317" i="11"/>
  <c r="G3316" i="11"/>
  <c r="B3316" i="11"/>
  <c r="G3315" i="11"/>
  <c r="B3315" i="11"/>
  <c r="G3314" i="11"/>
  <c r="B3314" i="11"/>
  <c r="G3313" i="11"/>
  <c r="B3313" i="11"/>
  <c r="G3312" i="11"/>
  <c r="B3312" i="11"/>
  <c r="G3311" i="11"/>
  <c r="B3311" i="11"/>
  <c r="G3310" i="11"/>
  <c r="B3310" i="11"/>
  <c r="G3309" i="11"/>
  <c r="B3309" i="11"/>
  <c r="G3308" i="11"/>
  <c r="B3308" i="11"/>
  <c r="G3307" i="11"/>
  <c r="B3307" i="11"/>
  <c r="G3306" i="11"/>
  <c r="B3306" i="11"/>
  <c r="G3305" i="11"/>
  <c r="B3305" i="11"/>
  <c r="G3304" i="11"/>
  <c r="B3304" i="11"/>
  <c r="G3303" i="11"/>
  <c r="B3303" i="11"/>
  <c r="G3302" i="11"/>
  <c r="B3302" i="11"/>
  <c r="G3301" i="11"/>
  <c r="B3301" i="11"/>
  <c r="G3300" i="11"/>
  <c r="B3300" i="11"/>
  <c r="G3299" i="11"/>
  <c r="B3299" i="11"/>
  <c r="G3298" i="11"/>
  <c r="B3298" i="11"/>
  <c r="G3297" i="11"/>
  <c r="B3297" i="11"/>
  <c r="G3296" i="11"/>
  <c r="B3296" i="11"/>
  <c r="G3295" i="11"/>
  <c r="B3295" i="11"/>
  <c r="G3294" i="11"/>
  <c r="B3294" i="11"/>
  <c r="G3293" i="11"/>
  <c r="B3293" i="11"/>
  <c r="G3292" i="11"/>
  <c r="B3292" i="11"/>
  <c r="G3291" i="11"/>
  <c r="B3291" i="11"/>
  <c r="G3290" i="11"/>
  <c r="B3290" i="11"/>
  <c r="G3289" i="11"/>
  <c r="B3289" i="11"/>
  <c r="G3288" i="11"/>
  <c r="B3288" i="11"/>
  <c r="G3287" i="11"/>
  <c r="B3287" i="11"/>
  <c r="G3286" i="11"/>
  <c r="B3286" i="11"/>
  <c r="G3285" i="11"/>
  <c r="B3285" i="11"/>
  <c r="G3284" i="11"/>
  <c r="B3284" i="11"/>
  <c r="G3283" i="11"/>
  <c r="B3283" i="11"/>
  <c r="G3282" i="11"/>
  <c r="B3282" i="11"/>
  <c r="G3281" i="11"/>
  <c r="B3281" i="11"/>
  <c r="G3280" i="11"/>
  <c r="B3280" i="11"/>
  <c r="G3279" i="11"/>
  <c r="B3279" i="11"/>
  <c r="G3278" i="11"/>
  <c r="B3278" i="11"/>
  <c r="G3277" i="11"/>
  <c r="B3277" i="11"/>
  <c r="G3276" i="11"/>
  <c r="B3276" i="11"/>
  <c r="G3275" i="11"/>
  <c r="B3275" i="11"/>
  <c r="G3274" i="11"/>
  <c r="B3274" i="11"/>
  <c r="G3273" i="11"/>
  <c r="B3273" i="11"/>
  <c r="G3272" i="11"/>
  <c r="B3272" i="11"/>
  <c r="G3271" i="11"/>
  <c r="B3271" i="11"/>
  <c r="G3270" i="11"/>
  <c r="B3270" i="11"/>
  <c r="G3269" i="11"/>
  <c r="B3269" i="11"/>
  <c r="G3268" i="11"/>
  <c r="B3268" i="11"/>
  <c r="G3267" i="11"/>
  <c r="B3267" i="11"/>
  <c r="G3266" i="11"/>
  <c r="B3266" i="11"/>
  <c r="G3265" i="11"/>
  <c r="B3265" i="11"/>
  <c r="G3264" i="11"/>
  <c r="B3264" i="11"/>
  <c r="G3263" i="11"/>
  <c r="B3263" i="11"/>
  <c r="G3262" i="11"/>
  <c r="B3262" i="11"/>
  <c r="G3261" i="11"/>
  <c r="B3261" i="11"/>
  <c r="G3260" i="11"/>
  <c r="B3260" i="11"/>
  <c r="G3259" i="11"/>
  <c r="B3259" i="11"/>
  <c r="G3258" i="11"/>
  <c r="B3258" i="11"/>
  <c r="G3257" i="11"/>
  <c r="B3257" i="11"/>
  <c r="G3256" i="11"/>
  <c r="B3256" i="11"/>
  <c r="G3255" i="11"/>
  <c r="B3255" i="11"/>
  <c r="G3254" i="11"/>
  <c r="B3254" i="11"/>
  <c r="G3253" i="11"/>
  <c r="B3253" i="11"/>
  <c r="G3252" i="11"/>
  <c r="B3252" i="11"/>
  <c r="G3251" i="11"/>
  <c r="B3251" i="11"/>
  <c r="G3250" i="11"/>
  <c r="B3250" i="11"/>
  <c r="G3249" i="11"/>
  <c r="B3249" i="11"/>
  <c r="G3248" i="11"/>
  <c r="B3248" i="11"/>
  <c r="G3247" i="11"/>
  <c r="B3247" i="11"/>
  <c r="G3246" i="11"/>
  <c r="B3246" i="11"/>
  <c r="G3245" i="11"/>
  <c r="B3245" i="11"/>
  <c r="G3244" i="11"/>
  <c r="B3244" i="11"/>
  <c r="G3243" i="11"/>
  <c r="B3243" i="11"/>
  <c r="G3242" i="11"/>
  <c r="B3242" i="11"/>
  <c r="G3241" i="11"/>
  <c r="B3241" i="11"/>
  <c r="G3240" i="11"/>
  <c r="B3240" i="11"/>
  <c r="G3239" i="11"/>
  <c r="B3239" i="11"/>
  <c r="G3238" i="11"/>
  <c r="B3238" i="11"/>
  <c r="G3237" i="11"/>
  <c r="B3237" i="11"/>
  <c r="G3236" i="11"/>
  <c r="B3236" i="11"/>
  <c r="G3235" i="11"/>
  <c r="B3235" i="11"/>
  <c r="G3234" i="11"/>
  <c r="B3234" i="11"/>
  <c r="G3233" i="11"/>
  <c r="B3233" i="11"/>
  <c r="G3232" i="11"/>
  <c r="B3232" i="11"/>
  <c r="G3231" i="11"/>
  <c r="B3231" i="11"/>
  <c r="G3230" i="11"/>
  <c r="B3230" i="11"/>
  <c r="G3229" i="11"/>
  <c r="B3229" i="11"/>
  <c r="G3228" i="11"/>
  <c r="B3228" i="11"/>
  <c r="G3227" i="11"/>
  <c r="B3227" i="11"/>
  <c r="G3226" i="11"/>
  <c r="B3226" i="11"/>
  <c r="G3225" i="11"/>
  <c r="B3225" i="11"/>
  <c r="G3224" i="11"/>
  <c r="B3224" i="11"/>
  <c r="G3223" i="11"/>
  <c r="B3223" i="11"/>
  <c r="G3222" i="11"/>
  <c r="B3222" i="11"/>
  <c r="G3221" i="11"/>
  <c r="B3221" i="11"/>
  <c r="G3220" i="11"/>
  <c r="B3220" i="11"/>
  <c r="G3219" i="11"/>
  <c r="B3219" i="11"/>
  <c r="G3218" i="11"/>
  <c r="B3218" i="11"/>
  <c r="G3217" i="11"/>
  <c r="B3217" i="11"/>
  <c r="G3216" i="11"/>
  <c r="B3216" i="11"/>
  <c r="G3215" i="11"/>
  <c r="B3215" i="11"/>
  <c r="G3214" i="11"/>
  <c r="B3214" i="11"/>
  <c r="G3213" i="11"/>
  <c r="B3213" i="11"/>
  <c r="G3212" i="11"/>
  <c r="B3212" i="11"/>
  <c r="G3211" i="11"/>
  <c r="B3211" i="11"/>
  <c r="G3210" i="11"/>
  <c r="B3210" i="11"/>
  <c r="G3209" i="11"/>
  <c r="B3209" i="11"/>
  <c r="G3208" i="11"/>
  <c r="B3208" i="11"/>
  <c r="G3207" i="11"/>
  <c r="B3207" i="11"/>
  <c r="G3206" i="11"/>
  <c r="B3206" i="11"/>
  <c r="G3205" i="11"/>
  <c r="B3205" i="11"/>
  <c r="G3204" i="11"/>
  <c r="B3204" i="11"/>
  <c r="G3203" i="11"/>
  <c r="B3203" i="11"/>
  <c r="G3202" i="11"/>
  <c r="B3202" i="11"/>
  <c r="G3201" i="11"/>
  <c r="B3201" i="11"/>
  <c r="G3200" i="11"/>
  <c r="B3200" i="11"/>
  <c r="G3199" i="11"/>
  <c r="B3199" i="11"/>
  <c r="G3198" i="11"/>
  <c r="B3198" i="11"/>
  <c r="G3197" i="11"/>
  <c r="B3197" i="11"/>
  <c r="G3196" i="11"/>
  <c r="B3196" i="11"/>
  <c r="G3195" i="11"/>
  <c r="B3195" i="11"/>
  <c r="G3194" i="11"/>
  <c r="B3194" i="11"/>
  <c r="G3193" i="11"/>
  <c r="B3193" i="11"/>
  <c r="G3192" i="11"/>
  <c r="B3192" i="11"/>
  <c r="G3191" i="11"/>
  <c r="B3191" i="11"/>
  <c r="G3190" i="11"/>
  <c r="B3190" i="11"/>
  <c r="G3189" i="11"/>
  <c r="B3189" i="11"/>
  <c r="G3188" i="11"/>
  <c r="B3188" i="11"/>
  <c r="G3187" i="11"/>
  <c r="B3187" i="11"/>
  <c r="G3186" i="11"/>
  <c r="B3186" i="11"/>
  <c r="G3185" i="11"/>
  <c r="B3185" i="11"/>
  <c r="G3184" i="11"/>
  <c r="B3184" i="11"/>
  <c r="G3183" i="11"/>
  <c r="B3183" i="11"/>
  <c r="G3182" i="11"/>
  <c r="B3182" i="11"/>
  <c r="G3181" i="11"/>
  <c r="B3181" i="11"/>
  <c r="G3180" i="11"/>
  <c r="B3180" i="11"/>
  <c r="G3179" i="11"/>
  <c r="B3179" i="11"/>
  <c r="G3178" i="11"/>
  <c r="B3178" i="11"/>
  <c r="G3177" i="11"/>
  <c r="B3177" i="11"/>
  <c r="G3176" i="11"/>
  <c r="B3176" i="11"/>
  <c r="G3175" i="11"/>
  <c r="B3175" i="11"/>
  <c r="G3174" i="11"/>
  <c r="B3174" i="11"/>
  <c r="G3173" i="11"/>
  <c r="B3173" i="11"/>
  <c r="G3172" i="11"/>
  <c r="B3172" i="11"/>
  <c r="G3171" i="11"/>
  <c r="B3171" i="11"/>
  <c r="G3170" i="11"/>
  <c r="B3170" i="11"/>
  <c r="G3169" i="11"/>
  <c r="B3169" i="11"/>
  <c r="G3168" i="11"/>
  <c r="B3168" i="11"/>
  <c r="G3167" i="11"/>
  <c r="B3167" i="11"/>
  <c r="G3166" i="11"/>
  <c r="B3166" i="11"/>
  <c r="G3165" i="11"/>
  <c r="B3165" i="11"/>
  <c r="G3164" i="11"/>
  <c r="B3164" i="11"/>
  <c r="G3163" i="11"/>
  <c r="B3163" i="11"/>
  <c r="G3162" i="11"/>
  <c r="B3162" i="11"/>
  <c r="G3161" i="11"/>
  <c r="B3161" i="11"/>
  <c r="G3160" i="11"/>
  <c r="B3160" i="11"/>
  <c r="G3159" i="11"/>
  <c r="B3159" i="11"/>
  <c r="G3158" i="11"/>
  <c r="B3158" i="11"/>
  <c r="G3157" i="11"/>
  <c r="B3157" i="11"/>
  <c r="G3156" i="11"/>
  <c r="B3156" i="11"/>
  <c r="G3155" i="11"/>
  <c r="B3155" i="11"/>
  <c r="G3154" i="11"/>
  <c r="B3154" i="11"/>
  <c r="G3153" i="11"/>
  <c r="B3153" i="11"/>
  <c r="G3152" i="11"/>
  <c r="B3152" i="11"/>
  <c r="G3151" i="11"/>
  <c r="B3151" i="11"/>
  <c r="G3150" i="11"/>
  <c r="B3150" i="11"/>
  <c r="G3149" i="11"/>
  <c r="B3149" i="11"/>
  <c r="G3148" i="11"/>
  <c r="B3148" i="11"/>
  <c r="G3147" i="11"/>
  <c r="B3147" i="11"/>
  <c r="G3146" i="11"/>
  <c r="B3146" i="11"/>
  <c r="G3145" i="11"/>
  <c r="B3145" i="11"/>
  <c r="G3144" i="11"/>
  <c r="B3144" i="11"/>
  <c r="G3143" i="11"/>
  <c r="B3143" i="11"/>
  <c r="G3142" i="11"/>
  <c r="B3142" i="11"/>
  <c r="G3141" i="11"/>
  <c r="B3141" i="11"/>
  <c r="G3140" i="11"/>
  <c r="B3140" i="11"/>
  <c r="G3139" i="11"/>
  <c r="B3139" i="11"/>
  <c r="G3138" i="11"/>
  <c r="B3138" i="11"/>
  <c r="G3137" i="11"/>
  <c r="B3137" i="11"/>
  <c r="G3136" i="11"/>
  <c r="B3136" i="11"/>
  <c r="G3135" i="11"/>
  <c r="B3135" i="11"/>
  <c r="G3134" i="11"/>
  <c r="B3134" i="11"/>
  <c r="G3133" i="11"/>
  <c r="B3133" i="11"/>
  <c r="G3132" i="11"/>
  <c r="B3132" i="11"/>
  <c r="G3131" i="11"/>
  <c r="B3131" i="11"/>
  <c r="G3130" i="11"/>
  <c r="B3130" i="11"/>
  <c r="G3129" i="11"/>
  <c r="B3129" i="11"/>
  <c r="G3128" i="11"/>
  <c r="B3128" i="11"/>
  <c r="G3127" i="11"/>
  <c r="B3127" i="11"/>
  <c r="G3126" i="11"/>
  <c r="B3126" i="11"/>
  <c r="G3125" i="11"/>
  <c r="B3125" i="11"/>
  <c r="G3124" i="11"/>
  <c r="B3124" i="11"/>
  <c r="G3123" i="11"/>
  <c r="B3123" i="11"/>
  <c r="G3122" i="11"/>
  <c r="B3122" i="11"/>
  <c r="G3121" i="11"/>
  <c r="B3121" i="11"/>
  <c r="G3120" i="11"/>
  <c r="B3120" i="11"/>
  <c r="G3119" i="11"/>
  <c r="B3119" i="11"/>
  <c r="G3118" i="11"/>
  <c r="B3118" i="11"/>
  <c r="G3117" i="11"/>
  <c r="B3117" i="11"/>
  <c r="G3116" i="11"/>
  <c r="B3116" i="11"/>
  <c r="G3115" i="11"/>
  <c r="B3115" i="11"/>
  <c r="G3114" i="11"/>
  <c r="B3114" i="11"/>
  <c r="G3113" i="11"/>
  <c r="B3113" i="11"/>
  <c r="G3112" i="11"/>
  <c r="B3112" i="11"/>
  <c r="G3111" i="11"/>
  <c r="B3111" i="11"/>
  <c r="G3110" i="11"/>
  <c r="B3110" i="11"/>
  <c r="G3109" i="11"/>
  <c r="B3109" i="11"/>
  <c r="G3108" i="11"/>
  <c r="B3108" i="11"/>
  <c r="G3107" i="11"/>
  <c r="B3107" i="11"/>
  <c r="G3106" i="11"/>
  <c r="B3106" i="11"/>
  <c r="G3105" i="11"/>
  <c r="B3105" i="11"/>
  <c r="G3104" i="11"/>
  <c r="B3104" i="11"/>
  <c r="G3103" i="11"/>
  <c r="B3103" i="11"/>
  <c r="G3102" i="11"/>
  <c r="B3102" i="11"/>
  <c r="G3101" i="11"/>
  <c r="B3101" i="11"/>
  <c r="G3100" i="11"/>
  <c r="B3100" i="11"/>
  <c r="G3099" i="11"/>
  <c r="B3099" i="11"/>
  <c r="G3098" i="11"/>
  <c r="B3098" i="11"/>
  <c r="G3097" i="11"/>
  <c r="B3097" i="11"/>
  <c r="G3096" i="11"/>
  <c r="B3096" i="11"/>
  <c r="G3095" i="11"/>
  <c r="B3095" i="11"/>
  <c r="G3094" i="11"/>
  <c r="B3094" i="11"/>
  <c r="G3093" i="11"/>
  <c r="B3093" i="11"/>
  <c r="G3092" i="11"/>
  <c r="B3092" i="11"/>
  <c r="G3091" i="11"/>
  <c r="B3091" i="11"/>
  <c r="G3090" i="11"/>
  <c r="B3090" i="11"/>
  <c r="G3089" i="11"/>
  <c r="B3089" i="11"/>
  <c r="G3088" i="11"/>
  <c r="B3088" i="11"/>
  <c r="G3087" i="11"/>
  <c r="B3087" i="11"/>
  <c r="G3086" i="11"/>
  <c r="B3086" i="11"/>
  <c r="G3085" i="11"/>
  <c r="B3085" i="11"/>
  <c r="G3084" i="11"/>
  <c r="B3084" i="11"/>
  <c r="G3083" i="11"/>
  <c r="B3083" i="11"/>
  <c r="G3082" i="11"/>
  <c r="B3082" i="11"/>
  <c r="G3081" i="11"/>
  <c r="B3081" i="11"/>
  <c r="G3080" i="11"/>
  <c r="B3080" i="11"/>
  <c r="G3079" i="11"/>
  <c r="B3079" i="11"/>
  <c r="G3078" i="11"/>
  <c r="B3078" i="11"/>
  <c r="G3077" i="11"/>
  <c r="B3077" i="11"/>
  <c r="G3076" i="11"/>
  <c r="B3076" i="11"/>
  <c r="G3075" i="11"/>
  <c r="B3075" i="11"/>
  <c r="G3074" i="11"/>
  <c r="B3074" i="11"/>
  <c r="G3073" i="11"/>
  <c r="B3073" i="11"/>
  <c r="G3072" i="11"/>
  <c r="B3072" i="11"/>
  <c r="G3071" i="11"/>
  <c r="B3071" i="11"/>
  <c r="G3070" i="11"/>
  <c r="B3070" i="11"/>
  <c r="G3069" i="11"/>
  <c r="B3069" i="11"/>
  <c r="G3068" i="11"/>
  <c r="B3068" i="11"/>
  <c r="G3067" i="11"/>
  <c r="B3067" i="11"/>
  <c r="G3066" i="11"/>
  <c r="B3066" i="11"/>
  <c r="G3065" i="11"/>
  <c r="B3065" i="11"/>
  <c r="G3064" i="11"/>
  <c r="B3064" i="11"/>
  <c r="G3063" i="11"/>
  <c r="B3063" i="11"/>
  <c r="G3062" i="11"/>
  <c r="B3062" i="11"/>
  <c r="G3061" i="11"/>
  <c r="B3061" i="11"/>
  <c r="G3060" i="11"/>
  <c r="B3060" i="11"/>
  <c r="G3059" i="11"/>
  <c r="B3059" i="11"/>
  <c r="G3058" i="11"/>
  <c r="B3058" i="11"/>
  <c r="G3057" i="11"/>
  <c r="B3057" i="11"/>
  <c r="G3056" i="11"/>
  <c r="B3056" i="11"/>
  <c r="G3055" i="11"/>
  <c r="B3055" i="11"/>
  <c r="G3054" i="11"/>
  <c r="B3054" i="11"/>
  <c r="G3053" i="11"/>
  <c r="B3053" i="11"/>
  <c r="G3052" i="11"/>
  <c r="B3052" i="11"/>
  <c r="G3051" i="11"/>
  <c r="B3051" i="11"/>
  <c r="G3050" i="11"/>
  <c r="B3050" i="11"/>
  <c r="G3049" i="11"/>
  <c r="B3049" i="11"/>
  <c r="G3048" i="11"/>
  <c r="B3048" i="11"/>
  <c r="G3047" i="11"/>
  <c r="B3047" i="11"/>
  <c r="G3046" i="11"/>
  <c r="B3046" i="11"/>
  <c r="G3045" i="11"/>
  <c r="B3045" i="11"/>
  <c r="G3044" i="11"/>
  <c r="B3044" i="11"/>
  <c r="G3043" i="11"/>
  <c r="B3043" i="11"/>
  <c r="G3042" i="11"/>
  <c r="B3042" i="11"/>
  <c r="G3041" i="11"/>
  <c r="B3041" i="11"/>
  <c r="G3040" i="11"/>
  <c r="B3040" i="11"/>
  <c r="G3039" i="11"/>
  <c r="B3039" i="11"/>
  <c r="G3038" i="11"/>
  <c r="B3038" i="11"/>
  <c r="G3037" i="11"/>
  <c r="B3037" i="11"/>
  <c r="G3036" i="11"/>
  <c r="B3036" i="11"/>
  <c r="G3035" i="11"/>
  <c r="B3035" i="11"/>
  <c r="G3034" i="11"/>
  <c r="B3034" i="11"/>
  <c r="G3033" i="11"/>
  <c r="B3033" i="11"/>
  <c r="G3032" i="11"/>
  <c r="B3032" i="11"/>
  <c r="G3031" i="11"/>
  <c r="B3031" i="11"/>
  <c r="G3030" i="11"/>
  <c r="B3030" i="11"/>
  <c r="G3029" i="11"/>
  <c r="B3029" i="11"/>
  <c r="G3028" i="11"/>
  <c r="B3028" i="11"/>
  <c r="G3027" i="11"/>
  <c r="B3027" i="11"/>
  <c r="G3026" i="11"/>
  <c r="B3026" i="11"/>
  <c r="G3025" i="11"/>
  <c r="B3025" i="11"/>
  <c r="G3024" i="11"/>
  <c r="B3024" i="11"/>
  <c r="G3023" i="11"/>
  <c r="B3023" i="11"/>
  <c r="G3022" i="11"/>
  <c r="B3022" i="11"/>
  <c r="G3021" i="11"/>
  <c r="B3021" i="11"/>
  <c r="G3020" i="11"/>
  <c r="B3020" i="11"/>
  <c r="G3019" i="11"/>
  <c r="B3019" i="11"/>
  <c r="G3018" i="11"/>
  <c r="B3018" i="11"/>
  <c r="G3017" i="11"/>
  <c r="B3017" i="11"/>
  <c r="G3016" i="11"/>
  <c r="B3016" i="11"/>
  <c r="G3015" i="11"/>
  <c r="B3015" i="11"/>
  <c r="G3014" i="11"/>
  <c r="B3014" i="11"/>
  <c r="G3013" i="11"/>
  <c r="B3013" i="11"/>
  <c r="G3012" i="11"/>
  <c r="B3012" i="11"/>
  <c r="G3011" i="11"/>
  <c r="B3011" i="11"/>
  <c r="G3010" i="11"/>
  <c r="B3010" i="11"/>
  <c r="G3009" i="11"/>
  <c r="B3009" i="11"/>
  <c r="G3008" i="11"/>
  <c r="B3008" i="11"/>
  <c r="G3007" i="11"/>
  <c r="B3007" i="11"/>
  <c r="G3006" i="11"/>
  <c r="B3006" i="11"/>
  <c r="G3005" i="11"/>
  <c r="B3005" i="11"/>
  <c r="G3004" i="11"/>
  <c r="B3004" i="11"/>
  <c r="G3003" i="11"/>
  <c r="B3003" i="11"/>
  <c r="G3002" i="11"/>
  <c r="B3002" i="11"/>
  <c r="G3001" i="11"/>
  <c r="B3001" i="11"/>
  <c r="G3000" i="11"/>
  <c r="B3000" i="11"/>
  <c r="G2999" i="11"/>
  <c r="B2999" i="11"/>
  <c r="G2998" i="11"/>
  <c r="B2998" i="11"/>
  <c r="G2997" i="11"/>
  <c r="B2997" i="11"/>
  <c r="G2996" i="11"/>
  <c r="B2996" i="11"/>
  <c r="G2995" i="11"/>
  <c r="B2995" i="11"/>
  <c r="G2994" i="11"/>
  <c r="B2994" i="11"/>
  <c r="G2993" i="11"/>
  <c r="B2993" i="11"/>
  <c r="G2992" i="11"/>
  <c r="B2992" i="11"/>
  <c r="G2991" i="11"/>
  <c r="B2991" i="11"/>
  <c r="G2990" i="11"/>
  <c r="B2990" i="11"/>
  <c r="G2989" i="11"/>
  <c r="B2989" i="11"/>
  <c r="G2988" i="11"/>
  <c r="B2988" i="11"/>
  <c r="G2987" i="11"/>
  <c r="B2987" i="11"/>
  <c r="G2986" i="11"/>
  <c r="B2986" i="11"/>
  <c r="G2985" i="11"/>
  <c r="B2985" i="11"/>
  <c r="G2984" i="11"/>
  <c r="B2984" i="11"/>
  <c r="G2983" i="11"/>
  <c r="B2983" i="11"/>
  <c r="G2982" i="11"/>
  <c r="B2982" i="11"/>
  <c r="G2981" i="11"/>
  <c r="B2981" i="11"/>
  <c r="G2980" i="11"/>
  <c r="B2980" i="11"/>
  <c r="G2979" i="11"/>
  <c r="B2979" i="11"/>
  <c r="G2978" i="11"/>
  <c r="B2978" i="11"/>
  <c r="G2977" i="11"/>
  <c r="B2977" i="11"/>
  <c r="G2976" i="11"/>
  <c r="B2976" i="11"/>
  <c r="G2975" i="11"/>
  <c r="B2975" i="11"/>
  <c r="G2974" i="11"/>
  <c r="B2974" i="11"/>
  <c r="G2973" i="11"/>
  <c r="B2973" i="11"/>
  <c r="G2972" i="11"/>
  <c r="B2972" i="11"/>
  <c r="G2971" i="11"/>
  <c r="B2971" i="11"/>
  <c r="G2970" i="11"/>
  <c r="B2970" i="11"/>
  <c r="G2969" i="11"/>
  <c r="B2969" i="11"/>
  <c r="G2968" i="11"/>
  <c r="B2968" i="11"/>
  <c r="G2967" i="11"/>
  <c r="B2967" i="11"/>
  <c r="G2966" i="11"/>
  <c r="B2966" i="11"/>
  <c r="G2965" i="11"/>
  <c r="B2965" i="11"/>
  <c r="G2964" i="11"/>
  <c r="B2964" i="11"/>
  <c r="G2963" i="11"/>
  <c r="B2963" i="11"/>
  <c r="G2962" i="11"/>
  <c r="B2962" i="11"/>
  <c r="G2961" i="11"/>
  <c r="B2961" i="11"/>
  <c r="G2960" i="11"/>
  <c r="B2960" i="11"/>
  <c r="G2959" i="11"/>
  <c r="B2959" i="11"/>
  <c r="G2958" i="11"/>
  <c r="B2958" i="11"/>
  <c r="G2957" i="11"/>
  <c r="B2957" i="11"/>
  <c r="G2956" i="11"/>
  <c r="B2956" i="11"/>
  <c r="G2955" i="11"/>
  <c r="B2955" i="11"/>
  <c r="G2954" i="11"/>
  <c r="B2954" i="11"/>
  <c r="G2953" i="11"/>
  <c r="B2953" i="11"/>
  <c r="G2952" i="11"/>
  <c r="B2952" i="11"/>
  <c r="G2951" i="11"/>
  <c r="B2951" i="11"/>
  <c r="G2950" i="11"/>
  <c r="B2950" i="11"/>
  <c r="G2949" i="11"/>
  <c r="B2949" i="11"/>
  <c r="G2948" i="11"/>
  <c r="B2948" i="11"/>
  <c r="G2947" i="11"/>
  <c r="B2947" i="11"/>
  <c r="G2946" i="11"/>
  <c r="B2946" i="11"/>
  <c r="G2945" i="11"/>
  <c r="B2945" i="11"/>
  <c r="G2944" i="11"/>
  <c r="B2944" i="11"/>
  <c r="G2943" i="11"/>
  <c r="B2943" i="11"/>
  <c r="G2942" i="11"/>
  <c r="B2942" i="11"/>
  <c r="G2941" i="11"/>
  <c r="B2941" i="11"/>
  <c r="G2940" i="11"/>
  <c r="B2940" i="11"/>
  <c r="G2939" i="11"/>
  <c r="B2939" i="11"/>
  <c r="G2938" i="11"/>
  <c r="B2938" i="11"/>
  <c r="G2937" i="11"/>
  <c r="B2937" i="11"/>
  <c r="G2936" i="11"/>
  <c r="B2936" i="11"/>
  <c r="G2935" i="11"/>
  <c r="B2935" i="11"/>
  <c r="G2934" i="11"/>
  <c r="B2934" i="11"/>
  <c r="G2933" i="11"/>
  <c r="B2933" i="11"/>
  <c r="G2932" i="11"/>
  <c r="B2932" i="11"/>
  <c r="G2931" i="11"/>
  <c r="B2931" i="11"/>
  <c r="G2930" i="11"/>
  <c r="B2930" i="11"/>
  <c r="G2929" i="11"/>
  <c r="B2929" i="11"/>
  <c r="G2928" i="11"/>
  <c r="B2928" i="11"/>
  <c r="G2927" i="11"/>
  <c r="B2927" i="11"/>
  <c r="G2926" i="11"/>
  <c r="B2926" i="11"/>
  <c r="G2925" i="11"/>
  <c r="B2925" i="11"/>
  <c r="G2924" i="11"/>
  <c r="B2924" i="11"/>
  <c r="G2923" i="11"/>
  <c r="B2923" i="11"/>
  <c r="G2922" i="11"/>
  <c r="B2922" i="11"/>
  <c r="G2921" i="11"/>
  <c r="B2921" i="11"/>
  <c r="G2920" i="11"/>
  <c r="B2920" i="11"/>
  <c r="G2919" i="11"/>
  <c r="B2919" i="11"/>
  <c r="G2918" i="11"/>
  <c r="B2918" i="11"/>
  <c r="G2917" i="11"/>
  <c r="B2917" i="11"/>
  <c r="G2916" i="11"/>
  <c r="B2916" i="11"/>
  <c r="G2915" i="11"/>
  <c r="B2915" i="11"/>
  <c r="G2914" i="11"/>
  <c r="B2914" i="11"/>
  <c r="G2913" i="11"/>
  <c r="B2913" i="11"/>
  <c r="G2912" i="11"/>
  <c r="B2912" i="11"/>
  <c r="G2911" i="11"/>
  <c r="B2911" i="11"/>
  <c r="G2910" i="11"/>
  <c r="B2910" i="11"/>
  <c r="G2909" i="11"/>
  <c r="B2909" i="11"/>
  <c r="G2908" i="11"/>
  <c r="B2908" i="11"/>
  <c r="G2907" i="11"/>
  <c r="B2907" i="11"/>
  <c r="G2906" i="11"/>
  <c r="B2906" i="11"/>
  <c r="G2905" i="11"/>
  <c r="B2905" i="11"/>
  <c r="G2904" i="11"/>
  <c r="B2904" i="11"/>
  <c r="G2903" i="11"/>
  <c r="B2903" i="11"/>
  <c r="G2902" i="11"/>
  <c r="B2902" i="11"/>
  <c r="G2901" i="11"/>
  <c r="B2901" i="11"/>
  <c r="G2900" i="11"/>
  <c r="B2900" i="11"/>
  <c r="G2899" i="11"/>
  <c r="B2899" i="11"/>
  <c r="G2898" i="11"/>
  <c r="B2898" i="11"/>
  <c r="G2897" i="11"/>
  <c r="B2897" i="11"/>
  <c r="G2896" i="11"/>
  <c r="B2896" i="11"/>
  <c r="G2895" i="11"/>
  <c r="B2895" i="11"/>
  <c r="G2894" i="11"/>
  <c r="B2894" i="11"/>
  <c r="G2893" i="11"/>
  <c r="B2893" i="11"/>
  <c r="G2892" i="11"/>
  <c r="B2892" i="11"/>
  <c r="G2891" i="11"/>
  <c r="B2891" i="11"/>
  <c r="G2890" i="11"/>
  <c r="B2890" i="11"/>
  <c r="G2889" i="11"/>
  <c r="B2889" i="11"/>
  <c r="G2888" i="11"/>
  <c r="B2888" i="11"/>
  <c r="G2887" i="11"/>
  <c r="B2887" i="11"/>
  <c r="G2886" i="11"/>
  <c r="B2886" i="11"/>
  <c r="G2885" i="11"/>
  <c r="B2885" i="11"/>
  <c r="G2884" i="11"/>
  <c r="B2884" i="11"/>
  <c r="G2883" i="11"/>
  <c r="B2883" i="11"/>
  <c r="G2882" i="11"/>
  <c r="B2882" i="11"/>
  <c r="G2881" i="11"/>
  <c r="B2881" i="11"/>
  <c r="G2880" i="11"/>
  <c r="B2880" i="11"/>
  <c r="G2879" i="11"/>
  <c r="B2879" i="11"/>
  <c r="G2878" i="11"/>
  <c r="B2878" i="11"/>
  <c r="G2877" i="11"/>
  <c r="B2877" i="11"/>
  <c r="G2876" i="11"/>
  <c r="B2876" i="11"/>
  <c r="G2875" i="11"/>
  <c r="B2875" i="11"/>
  <c r="G2874" i="11"/>
  <c r="B2874" i="11"/>
  <c r="G2873" i="11"/>
  <c r="B2873" i="11"/>
  <c r="G2872" i="11"/>
  <c r="B2872" i="11"/>
  <c r="G2871" i="11"/>
  <c r="B2871" i="11"/>
  <c r="G2870" i="11"/>
  <c r="B2870" i="11"/>
  <c r="G2869" i="11"/>
  <c r="B2869" i="11"/>
  <c r="G2868" i="11"/>
  <c r="B2868" i="11"/>
  <c r="G2867" i="11"/>
  <c r="B2867" i="11"/>
  <c r="G2866" i="11"/>
  <c r="B2866" i="11"/>
  <c r="G2865" i="11"/>
  <c r="B2865" i="11"/>
  <c r="G2864" i="11"/>
  <c r="B2864" i="11"/>
  <c r="G2863" i="11"/>
  <c r="B2863" i="11"/>
  <c r="G2862" i="11"/>
  <c r="B2862" i="11"/>
  <c r="G2861" i="11"/>
  <c r="B2861" i="11"/>
  <c r="G2860" i="11"/>
  <c r="B2860" i="11"/>
  <c r="G2859" i="11"/>
  <c r="B2859" i="11"/>
  <c r="G2858" i="11"/>
  <c r="B2858" i="11"/>
  <c r="G2857" i="11"/>
  <c r="B2857" i="11"/>
  <c r="G2856" i="11"/>
  <c r="B2856" i="11"/>
  <c r="G2855" i="11"/>
  <c r="B2855" i="11"/>
  <c r="G2854" i="11"/>
  <c r="B2854" i="11"/>
  <c r="G2853" i="11"/>
  <c r="B2853" i="11"/>
  <c r="G2852" i="11"/>
  <c r="B2852" i="11"/>
  <c r="G2851" i="11"/>
  <c r="B2851" i="11"/>
  <c r="G2850" i="11"/>
  <c r="B2850" i="11"/>
  <c r="G2849" i="11"/>
  <c r="B2849" i="11"/>
  <c r="G2848" i="11"/>
  <c r="B2848" i="11"/>
  <c r="G2847" i="11"/>
  <c r="B2847" i="11"/>
  <c r="G2846" i="11"/>
  <c r="B2846" i="11"/>
  <c r="G2845" i="11"/>
  <c r="B2845" i="11"/>
  <c r="G2844" i="11"/>
  <c r="B2844" i="11"/>
  <c r="G2843" i="11"/>
  <c r="B2843" i="11"/>
  <c r="G2842" i="11"/>
  <c r="B2842" i="11"/>
  <c r="G2841" i="11"/>
  <c r="B2841" i="11"/>
  <c r="G2840" i="11"/>
  <c r="B2840" i="11"/>
  <c r="G2839" i="11"/>
  <c r="B2839" i="11"/>
  <c r="G2838" i="11"/>
  <c r="B2838" i="11"/>
  <c r="G2837" i="11"/>
  <c r="B2837" i="11"/>
  <c r="G2836" i="11"/>
  <c r="B2836" i="11"/>
  <c r="G2835" i="11"/>
  <c r="B2835" i="11"/>
  <c r="G2834" i="11"/>
  <c r="B2834" i="11"/>
  <c r="G2833" i="11"/>
  <c r="B2833" i="11"/>
  <c r="G2832" i="11"/>
  <c r="B2832" i="11"/>
  <c r="G2831" i="11"/>
  <c r="B2831" i="11"/>
  <c r="G2830" i="11"/>
  <c r="B2830" i="11"/>
  <c r="G2829" i="11"/>
  <c r="B2829" i="11"/>
  <c r="G2828" i="11"/>
  <c r="B2828" i="11"/>
  <c r="G2827" i="11"/>
  <c r="B2827" i="11"/>
  <c r="G2826" i="11"/>
  <c r="B2826" i="11"/>
  <c r="G2825" i="11"/>
  <c r="B2825" i="11"/>
  <c r="G2824" i="11"/>
  <c r="B2824" i="11"/>
  <c r="G2823" i="11"/>
  <c r="B2823" i="11"/>
  <c r="G2822" i="11"/>
  <c r="B2822" i="11"/>
  <c r="G2821" i="11"/>
  <c r="B2821" i="11"/>
  <c r="G2820" i="11"/>
  <c r="B2820" i="11"/>
  <c r="G2819" i="11"/>
  <c r="B2819" i="11"/>
  <c r="G2818" i="11"/>
  <c r="B2818" i="11"/>
  <c r="G2817" i="11"/>
  <c r="B2817" i="11"/>
  <c r="G2816" i="11"/>
  <c r="B2816" i="11"/>
  <c r="G2815" i="11"/>
  <c r="B2815" i="11"/>
  <c r="G2814" i="11"/>
  <c r="B2814" i="11"/>
  <c r="G2813" i="11"/>
  <c r="B2813" i="11"/>
  <c r="G2812" i="11"/>
  <c r="B2812" i="11"/>
  <c r="G2811" i="11"/>
  <c r="B2811" i="11"/>
  <c r="G2810" i="11"/>
  <c r="B2810" i="11"/>
  <c r="G2809" i="11"/>
  <c r="B2809" i="11"/>
  <c r="G2808" i="11"/>
  <c r="B2808" i="11"/>
  <c r="G2807" i="11"/>
  <c r="B2807" i="11"/>
  <c r="G2806" i="11"/>
  <c r="B2806" i="11"/>
  <c r="G2805" i="11"/>
  <c r="B2805" i="11"/>
  <c r="G2804" i="11"/>
  <c r="B2804" i="11"/>
  <c r="G2803" i="11"/>
  <c r="B2803" i="11"/>
  <c r="G2802" i="11"/>
  <c r="B2802" i="11"/>
  <c r="G2801" i="11"/>
  <c r="B2801" i="11"/>
  <c r="G2800" i="11"/>
  <c r="B2800" i="11"/>
  <c r="G2799" i="11"/>
  <c r="B2799" i="11"/>
  <c r="G2798" i="11"/>
  <c r="B2798" i="11"/>
  <c r="G2797" i="11"/>
  <c r="B2797" i="11"/>
  <c r="G2796" i="11"/>
  <c r="B2796" i="11"/>
  <c r="G2795" i="11"/>
  <c r="B2795" i="11"/>
  <c r="G2794" i="11"/>
  <c r="B2794" i="11"/>
  <c r="G2793" i="11"/>
  <c r="B2793" i="11"/>
  <c r="G2792" i="11"/>
  <c r="B2792" i="11"/>
  <c r="G2791" i="11"/>
  <c r="B2791" i="11"/>
  <c r="G2790" i="11"/>
  <c r="B2790" i="11"/>
  <c r="G2789" i="11"/>
  <c r="B2789" i="11"/>
  <c r="G2788" i="11"/>
  <c r="B2788" i="11"/>
  <c r="G2787" i="11"/>
  <c r="B2787" i="11"/>
  <c r="G2786" i="11"/>
  <c r="B2786" i="11"/>
  <c r="G2785" i="11"/>
  <c r="B2785" i="11"/>
  <c r="G2784" i="11"/>
  <c r="B2784" i="11"/>
  <c r="G2783" i="11"/>
  <c r="B2783" i="11"/>
  <c r="G2782" i="11"/>
  <c r="B2782" i="11"/>
  <c r="G2781" i="11"/>
  <c r="B2781" i="11"/>
  <c r="G2780" i="11"/>
  <c r="B2780" i="11"/>
  <c r="G2779" i="11"/>
  <c r="B2779" i="11"/>
  <c r="G2778" i="11"/>
  <c r="B2778" i="11"/>
  <c r="G2777" i="11"/>
  <c r="B2777" i="11"/>
  <c r="G2776" i="11"/>
  <c r="B2776" i="11"/>
  <c r="G2775" i="11"/>
  <c r="B2775" i="11"/>
  <c r="G2774" i="11"/>
  <c r="B2774" i="11"/>
  <c r="G2773" i="11"/>
  <c r="B2773" i="11"/>
  <c r="G2772" i="11"/>
  <c r="B2772" i="11"/>
  <c r="G2771" i="11"/>
  <c r="B2771" i="11"/>
  <c r="G2770" i="11"/>
  <c r="B2770" i="11"/>
  <c r="G2769" i="11"/>
  <c r="B2769" i="11"/>
  <c r="G2768" i="11"/>
  <c r="B2768" i="11"/>
  <c r="G2767" i="11"/>
  <c r="B2767" i="11"/>
  <c r="G2766" i="11"/>
  <c r="B2766" i="11"/>
  <c r="G2765" i="11"/>
  <c r="B2765" i="11"/>
  <c r="G2764" i="11"/>
  <c r="B2764" i="11"/>
  <c r="G2763" i="11"/>
  <c r="B2763" i="11"/>
  <c r="G2762" i="11"/>
  <c r="B2762" i="11"/>
  <c r="G2761" i="11"/>
  <c r="B2761" i="11"/>
  <c r="G2760" i="11"/>
  <c r="B2760" i="11"/>
  <c r="G2759" i="11"/>
  <c r="B2759" i="11"/>
  <c r="G2758" i="11"/>
  <c r="B2758" i="11"/>
  <c r="G2757" i="11"/>
  <c r="B2757" i="11"/>
  <c r="G2756" i="11"/>
  <c r="B2756" i="11"/>
  <c r="G2755" i="11"/>
  <c r="B2755" i="11"/>
  <c r="G2754" i="11"/>
  <c r="B2754" i="11"/>
  <c r="G2753" i="11"/>
  <c r="B2753" i="11"/>
  <c r="G2752" i="11"/>
  <c r="B2752" i="11"/>
  <c r="G2751" i="11"/>
  <c r="B2751" i="11"/>
  <c r="G2750" i="11"/>
  <c r="B2750" i="11"/>
  <c r="G2749" i="11"/>
  <c r="B2749" i="11"/>
  <c r="G2748" i="11"/>
  <c r="B2748" i="11"/>
  <c r="G2747" i="11"/>
  <c r="B2747" i="11"/>
  <c r="G2746" i="11"/>
  <c r="B2746" i="11"/>
  <c r="G2745" i="11"/>
  <c r="B2745" i="11"/>
  <c r="G2744" i="11"/>
  <c r="B2744" i="11"/>
  <c r="G2743" i="11"/>
  <c r="B2743" i="11"/>
  <c r="G2742" i="11"/>
  <c r="B2742" i="11"/>
  <c r="G2741" i="11"/>
  <c r="B2741" i="11"/>
  <c r="G2740" i="11"/>
  <c r="B2740" i="11"/>
  <c r="G2739" i="11"/>
  <c r="B2739" i="11"/>
  <c r="G2738" i="11"/>
  <c r="B2738" i="11"/>
  <c r="G2737" i="11"/>
  <c r="B2737" i="11"/>
  <c r="G2736" i="11"/>
  <c r="B2736" i="11"/>
  <c r="G2735" i="11"/>
  <c r="B2735" i="11"/>
  <c r="G2734" i="11"/>
  <c r="B2734" i="11"/>
  <c r="G2733" i="11"/>
  <c r="B2733" i="11"/>
  <c r="G2732" i="11"/>
  <c r="B2732" i="11"/>
  <c r="G2731" i="11"/>
  <c r="B2731" i="11"/>
  <c r="G2730" i="11"/>
  <c r="B2730" i="11"/>
  <c r="G2729" i="11"/>
  <c r="B2729" i="11"/>
  <c r="G2728" i="11"/>
  <c r="B2728" i="11"/>
  <c r="G2727" i="11"/>
  <c r="B2727" i="11"/>
  <c r="G2726" i="11"/>
  <c r="B2726" i="11"/>
  <c r="G2725" i="11"/>
  <c r="B2725" i="11"/>
  <c r="G2724" i="11"/>
  <c r="B2724" i="11"/>
  <c r="G2723" i="11"/>
  <c r="B2723" i="11"/>
  <c r="G2722" i="11"/>
  <c r="B2722" i="11"/>
  <c r="G2721" i="11"/>
  <c r="B2721" i="11"/>
  <c r="G2720" i="11"/>
  <c r="B2720" i="11"/>
  <c r="G2719" i="11"/>
  <c r="B2719" i="11"/>
  <c r="G2718" i="11"/>
  <c r="B2718" i="11"/>
  <c r="G2717" i="11"/>
  <c r="B2717" i="11"/>
  <c r="G2716" i="11"/>
  <c r="B2716" i="11"/>
  <c r="G2715" i="11"/>
  <c r="B2715" i="11"/>
  <c r="G2714" i="11"/>
  <c r="B2714" i="11"/>
  <c r="G2713" i="11"/>
  <c r="B2713" i="11"/>
  <c r="G2712" i="11"/>
  <c r="B2712" i="11"/>
  <c r="G2711" i="11"/>
  <c r="B2711" i="11"/>
  <c r="G2710" i="11"/>
  <c r="B2710" i="11"/>
  <c r="G2709" i="11"/>
  <c r="B2709" i="11"/>
  <c r="G2708" i="11"/>
  <c r="B2708" i="11"/>
  <c r="G2707" i="11"/>
  <c r="B2707" i="11"/>
  <c r="G2706" i="11"/>
  <c r="B2706" i="11"/>
  <c r="G2705" i="11"/>
  <c r="B2705" i="11"/>
  <c r="G2704" i="11"/>
  <c r="B2704" i="11"/>
  <c r="G2703" i="11"/>
  <c r="B2703" i="11"/>
  <c r="G2702" i="11"/>
  <c r="B2702" i="11"/>
  <c r="G2701" i="11"/>
  <c r="B2701" i="11"/>
  <c r="G2700" i="11"/>
  <c r="B2700" i="11"/>
  <c r="G2699" i="11"/>
  <c r="B2699" i="11"/>
  <c r="G2698" i="11"/>
  <c r="B2698" i="11"/>
  <c r="G2697" i="11"/>
  <c r="B2697" i="11"/>
  <c r="G2696" i="11"/>
  <c r="B2696" i="11"/>
  <c r="G2695" i="11"/>
  <c r="B2695" i="11"/>
  <c r="G2694" i="11"/>
  <c r="B2694" i="11"/>
  <c r="G2693" i="11"/>
  <c r="B2693" i="11"/>
  <c r="G2692" i="11"/>
  <c r="B2692" i="11"/>
  <c r="G2691" i="11"/>
  <c r="B2691" i="11"/>
  <c r="G2690" i="11"/>
  <c r="B2690" i="11"/>
  <c r="G2689" i="11"/>
  <c r="B2689" i="11"/>
  <c r="G2688" i="11"/>
  <c r="B2688" i="11"/>
  <c r="G2687" i="11"/>
  <c r="B2687" i="11"/>
  <c r="G2686" i="11"/>
  <c r="B2686" i="11"/>
  <c r="G2685" i="11"/>
  <c r="B2685" i="11"/>
  <c r="G2684" i="11"/>
  <c r="B2684" i="11"/>
  <c r="G2683" i="11"/>
  <c r="B2683" i="11"/>
  <c r="G2682" i="11"/>
  <c r="B2682" i="11"/>
  <c r="G2681" i="11"/>
  <c r="B2681" i="11"/>
  <c r="G2680" i="11"/>
  <c r="B2680" i="11"/>
  <c r="G2679" i="11"/>
  <c r="B2679" i="11"/>
  <c r="G2678" i="11"/>
  <c r="B2678" i="11"/>
  <c r="G2677" i="11"/>
  <c r="B2677" i="11"/>
  <c r="G2676" i="11"/>
  <c r="B2676" i="11"/>
  <c r="G2675" i="11"/>
  <c r="B2675" i="11"/>
  <c r="G2674" i="11"/>
  <c r="B2674" i="11"/>
  <c r="G2673" i="11"/>
  <c r="B2673" i="11"/>
  <c r="G2672" i="11"/>
  <c r="B2672" i="11"/>
  <c r="G2671" i="11"/>
  <c r="B2671" i="11"/>
  <c r="G2670" i="11"/>
  <c r="B2670" i="11"/>
  <c r="G2669" i="11"/>
  <c r="B2669" i="11"/>
  <c r="G2668" i="11"/>
  <c r="B2668" i="11"/>
  <c r="G2667" i="11"/>
  <c r="B2667" i="11"/>
  <c r="G2666" i="11"/>
  <c r="B2666" i="11"/>
  <c r="G2665" i="11"/>
  <c r="B2665" i="11"/>
  <c r="G2664" i="11"/>
  <c r="B2664" i="11"/>
  <c r="G2663" i="11"/>
  <c r="B2663" i="11"/>
  <c r="G2662" i="11"/>
  <c r="B2662" i="11"/>
  <c r="G2661" i="11"/>
  <c r="B2661" i="11"/>
  <c r="G2660" i="11"/>
  <c r="B2660" i="11"/>
  <c r="G2659" i="11"/>
  <c r="B2659" i="11"/>
  <c r="G2658" i="11"/>
  <c r="B2658" i="11"/>
  <c r="G2657" i="11"/>
  <c r="B2657" i="11"/>
  <c r="G2656" i="11"/>
  <c r="B2656" i="11"/>
  <c r="G2655" i="11"/>
  <c r="B2655" i="11"/>
  <c r="G2654" i="11"/>
  <c r="B2654" i="11"/>
  <c r="G2653" i="11"/>
  <c r="B2653" i="11"/>
  <c r="G2652" i="11"/>
  <c r="B2652" i="11"/>
  <c r="G2651" i="11"/>
  <c r="B2651" i="11"/>
  <c r="G2650" i="11"/>
  <c r="B2650" i="11"/>
  <c r="G2649" i="11"/>
  <c r="B2649" i="11"/>
  <c r="G2648" i="11"/>
  <c r="B2648" i="11"/>
  <c r="G2647" i="11"/>
  <c r="B2647" i="11"/>
  <c r="G2646" i="11"/>
  <c r="B2646" i="11"/>
  <c r="G2645" i="11"/>
  <c r="B2645" i="11"/>
  <c r="G2644" i="11"/>
  <c r="B2644" i="11"/>
  <c r="G2643" i="11"/>
  <c r="B2643" i="11"/>
  <c r="G2642" i="11"/>
  <c r="B2642" i="11"/>
  <c r="G2641" i="11"/>
  <c r="B2641" i="11"/>
  <c r="G2640" i="11"/>
  <c r="B2640" i="11"/>
  <c r="G2639" i="11"/>
  <c r="B2639" i="11"/>
  <c r="G2638" i="11"/>
  <c r="B2638" i="11"/>
  <c r="G2637" i="11"/>
  <c r="B2637" i="11"/>
  <c r="G2636" i="11"/>
  <c r="B2636" i="11"/>
  <c r="G2635" i="11"/>
  <c r="B2635" i="11"/>
  <c r="G2634" i="11"/>
  <c r="B2634" i="11"/>
  <c r="G2633" i="11"/>
  <c r="B2633" i="11"/>
  <c r="G2632" i="11"/>
  <c r="B2632" i="11"/>
  <c r="G2631" i="11"/>
  <c r="B2631" i="11"/>
  <c r="G2630" i="11"/>
  <c r="B2630" i="11"/>
  <c r="G2629" i="11"/>
  <c r="B2629" i="11"/>
  <c r="G2628" i="11"/>
  <c r="B2628" i="11"/>
  <c r="G2627" i="11"/>
  <c r="B2627" i="11"/>
  <c r="G2626" i="11"/>
  <c r="B2626" i="11"/>
  <c r="G2625" i="11"/>
  <c r="B2625" i="11"/>
  <c r="G2624" i="11"/>
  <c r="B2624" i="11"/>
  <c r="G2623" i="11"/>
  <c r="B2623" i="11"/>
  <c r="G2622" i="11"/>
  <c r="B2622" i="11"/>
  <c r="G2621" i="11"/>
  <c r="B2621" i="11"/>
  <c r="G2620" i="11"/>
  <c r="B2620" i="11"/>
  <c r="G2619" i="11"/>
  <c r="B2619" i="11"/>
  <c r="G2618" i="11"/>
  <c r="B2618" i="11"/>
  <c r="G2617" i="11"/>
  <c r="B2617" i="11"/>
  <c r="G2616" i="11"/>
  <c r="B2616" i="11"/>
  <c r="G2615" i="11"/>
  <c r="B2615" i="11"/>
  <c r="G2614" i="11"/>
  <c r="B2614" i="11"/>
  <c r="G2613" i="11"/>
  <c r="B2613" i="11"/>
  <c r="G2612" i="11"/>
  <c r="B2612" i="11"/>
  <c r="G2611" i="11"/>
  <c r="B2611" i="11"/>
  <c r="G2610" i="11"/>
  <c r="B2610" i="11"/>
  <c r="G2609" i="11"/>
  <c r="B2609" i="11"/>
  <c r="G2608" i="11"/>
  <c r="B2608" i="11"/>
  <c r="G2607" i="11"/>
  <c r="B2607" i="11"/>
  <c r="G2606" i="11"/>
  <c r="B2606" i="11"/>
  <c r="G2605" i="11"/>
  <c r="B2605" i="11"/>
  <c r="G2604" i="11"/>
  <c r="B2604" i="11"/>
  <c r="G2603" i="11"/>
  <c r="B2603" i="11"/>
  <c r="G2602" i="11"/>
  <c r="B2602" i="11"/>
  <c r="G2601" i="11"/>
  <c r="B2601" i="11"/>
  <c r="G2600" i="11"/>
  <c r="B2600" i="11"/>
  <c r="G2599" i="11"/>
  <c r="B2599" i="11"/>
  <c r="G2598" i="11"/>
  <c r="B2598" i="11"/>
  <c r="G2597" i="11"/>
  <c r="B2597" i="11"/>
  <c r="G2596" i="11"/>
  <c r="B2596" i="11"/>
  <c r="G2595" i="11"/>
  <c r="B2595" i="11"/>
  <c r="G2594" i="11"/>
  <c r="B2594" i="11"/>
  <c r="G2593" i="11"/>
  <c r="B2593" i="11"/>
  <c r="G2592" i="11"/>
  <c r="B2592" i="11"/>
  <c r="G2591" i="11"/>
  <c r="B2591" i="11"/>
  <c r="G2590" i="11"/>
  <c r="B2590" i="11"/>
  <c r="G2589" i="11"/>
  <c r="B2589" i="11"/>
  <c r="G2588" i="11"/>
  <c r="B2588" i="11"/>
  <c r="G2587" i="11"/>
  <c r="B2587" i="11"/>
  <c r="G2586" i="11"/>
  <c r="B2586" i="11"/>
  <c r="G2585" i="11"/>
  <c r="B2585" i="11"/>
  <c r="G2584" i="11"/>
  <c r="B2584" i="11"/>
  <c r="G2583" i="11"/>
  <c r="B2583" i="11"/>
  <c r="G2582" i="11"/>
  <c r="B2582" i="11"/>
  <c r="G2581" i="11"/>
  <c r="B2581" i="11"/>
  <c r="G2580" i="11"/>
  <c r="B2580" i="11"/>
  <c r="G2579" i="11"/>
  <c r="B2579" i="11"/>
  <c r="G2578" i="11"/>
  <c r="B2578" i="11"/>
  <c r="G2577" i="11"/>
  <c r="B2577" i="11"/>
  <c r="G2576" i="11"/>
  <c r="B2576" i="11"/>
  <c r="G2575" i="11"/>
  <c r="B2575" i="11"/>
  <c r="G2574" i="11"/>
  <c r="B2574" i="11"/>
  <c r="G2573" i="11"/>
  <c r="B2573" i="11"/>
  <c r="G2572" i="11"/>
  <c r="B2572" i="11"/>
  <c r="G2571" i="11"/>
  <c r="B2571" i="11"/>
  <c r="G2570" i="11"/>
  <c r="B2570" i="11"/>
  <c r="G2569" i="11"/>
  <c r="B2569" i="11"/>
  <c r="G2568" i="11"/>
  <c r="B2568" i="11"/>
  <c r="G2567" i="11"/>
  <c r="B2567" i="11"/>
  <c r="G2566" i="11"/>
  <c r="B2566" i="11"/>
  <c r="G2565" i="11"/>
  <c r="B2565" i="11"/>
  <c r="G2564" i="11"/>
  <c r="B2564" i="11"/>
  <c r="G2563" i="11"/>
  <c r="B2563" i="11"/>
  <c r="G2562" i="11"/>
  <c r="B2562" i="11"/>
  <c r="G2561" i="11"/>
  <c r="B2561" i="11"/>
  <c r="G2560" i="11"/>
  <c r="B2560" i="11"/>
  <c r="G2559" i="11"/>
  <c r="B2559" i="11"/>
  <c r="G2558" i="11"/>
  <c r="B2558" i="11"/>
  <c r="G2557" i="11"/>
  <c r="B2557" i="11"/>
  <c r="G2556" i="11"/>
  <c r="B2556" i="11"/>
  <c r="G2555" i="11"/>
  <c r="B2555" i="11"/>
  <c r="G2554" i="11"/>
  <c r="B2554" i="11"/>
  <c r="G2553" i="11"/>
  <c r="B2553" i="11"/>
  <c r="G2552" i="11"/>
  <c r="B2552" i="11"/>
  <c r="G2551" i="11"/>
  <c r="B2551" i="11"/>
  <c r="G2550" i="11"/>
  <c r="B2550" i="11"/>
  <c r="G2549" i="11"/>
  <c r="B2549" i="11"/>
  <c r="G2548" i="11"/>
  <c r="B2548" i="11"/>
  <c r="G2547" i="11"/>
  <c r="B2547" i="11"/>
  <c r="G2546" i="11"/>
  <c r="B2546" i="11"/>
  <c r="G2545" i="11"/>
  <c r="B2545" i="11"/>
  <c r="G2544" i="11"/>
  <c r="B2544" i="11"/>
  <c r="G2543" i="11"/>
  <c r="B2543" i="11"/>
  <c r="G2542" i="11"/>
  <c r="B2542" i="11"/>
  <c r="G2541" i="11"/>
  <c r="B2541" i="11"/>
  <c r="G2540" i="11"/>
  <c r="B2540" i="11"/>
  <c r="G2539" i="11"/>
  <c r="B2539" i="11"/>
  <c r="G2538" i="11"/>
  <c r="B2538" i="11"/>
  <c r="G2537" i="11"/>
  <c r="B2537" i="11"/>
  <c r="G2536" i="11"/>
  <c r="B2536" i="11"/>
  <c r="G2535" i="11"/>
  <c r="B2535" i="11"/>
  <c r="G2534" i="11"/>
  <c r="B2534" i="11"/>
  <c r="G2533" i="11"/>
  <c r="B2533" i="11"/>
  <c r="G2532" i="11"/>
  <c r="B2532" i="11"/>
  <c r="G2531" i="11"/>
  <c r="B2531" i="11"/>
  <c r="G2530" i="11"/>
  <c r="B2530" i="11"/>
  <c r="G2529" i="11"/>
  <c r="B2529" i="11"/>
  <c r="G2528" i="11"/>
  <c r="B2528" i="11"/>
  <c r="G2527" i="11"/>
  <c r="B2527" i="11"/>
  <c r="G2526" i="11"/>
  <c r="B2526" i="11"/>
  <c r="G2525" i="11"/>
  <c r="B2525" i="11"/>
  <c r="G2524" i="11"/>
  <c r="B2524" i="11"/>
  <c r="G2523" i="11"/>
  <c r="B2523" i="11"/>
  <c r="G2522" i="11"/>
  <c r="B2522" i="11"/>
  <c r="G2521" i="11"/>
  <c r="B2521" i="11"/>
  <c r="G2520" i="11"/>
  <c r="B2520" i="11"/>
  <c r="G2519" i="11"/>
  <c r="B2519" i="11"/>
  <c r="G2518" i="11"/>
  <c r="B2518" i="11"/>
  <c r="G2517" i="11"/>
  <c r="B2517" i="11"/>
  <c r="G2516" i="11"/>
  <c r="B2516" i="11"/>
  <c r="G2515" i="11"/>
  <c r="B2515" i="11"/>
  <c r="G2514" i="11"/>
  <c r="B2514" i="11"/>
  <c r="G2513" i="11"/>
  <c r="B2513" i="11"/>
  <c r="G2512" i="11"/>
  <c r="B2512" i="11"/>
  <c r="G2511" i="11"/>
  <c r="B2511" i="11"/>
  <c r="G2510" i="11"/>
  <c r="B2510" i="11"/>
  <c r="G2509" i="11"/>
  <c r="B2509" i="11"/>
  <c r="G2508" i="11"/>
  <c r="B2508" i="11"/>
  <c r="G2507" i="11"/>
  <c r="B2507" i="11"/>
  <c r="G2506" i="11"/>
  <c r="B2506" i="11"/>
  <c r="G2505" i="11"/>
  <c r="B2505" i="11"/>
  <c r="G2504" i="11"/>
  <c r="B2504" i="11"/>
  <c r="G2503" i="11"/>
  <c r="B2503" i="11"/>
  <c r="G2502" i="11"/>
  <c r="B2502" i="11"/>
  <c r="G2501" i="11"/>
  <c r="B2501" i="11"/>
  <c r="G2500" i="11"/>
  <c r="B2500" i="11"/>
  <c r="G2499" i="11"/>
  <c r="B2499" i="11"/>
  <c r="G2498" i="11"/>
  <c r="B2498" i="11"/>
  <c r="G2497" i="11"/>
  <c r="B2497" i="11"/>
  <c r="G2496" i="11"/>
  <c r="B2496" i="11"/>
  <c r="G2495" i="11"/>
  <c r="B2495" i="11"/>
  <c r="G2494" i="11"/>
  <c r="B2494" i="11"/>
  <c r="G2493" i="11"/>
  <c r="B2493" i="11"/>
  <c r="G2492" i="11"/>
  <c r="B2492" i="11"/>
  <c r="G2491" i="11"/>
  <c r="B2491" i="11"/>
  <c r="G2490" i="11"/>
  <c r="B2490" i="11"/>
  <c r="G2489" i="11"/>
  <c r="B2489" i="11"/>
  <c r="G2488" i="11"/>
  <c r="B2488" i="11"/>
  <c r="G2487" i="11"/>
  <c r="B2487" i="11"/>
  <c r="G2486" i="11"/>
  <c r="B2486" i="11"/>
  <c r="G2485" i="11"/>
  <c r="B2485" i="11"/>
  <c r="G2484" i="11"/>
  <c r="B2484" i="11"/>
  <c r="G2483" i="11"/>
  <c r="B2483" i="11"/>
  <c r="G2482" i="11"/>
  <c r="B2482" i="11"/>
  <c r="G2481" i="11"/>
  <c r="B2481" i="11"/>
  <c r="G2480" i="11"/>
  <c r="B2480" i="11"/>
  <c r="G2479" i="11"/>
  <c r="B2479" i="11"/>
  <c r="G2478" i="11"/>
  <c r="B2478" i="11"/>
  <c r="G2477" i="11"/>
  <c r="B2477" i="11"/>
  <c r="G2476" i="11"/>
  <c r="B2476" i="11"/>
  <c r="G2475" i="11"/>
  <c r="B2475" i="11"/>
  <c r="G2474" i="11"/>
  <c r="B2474" i="11"/>
  <c r="G2473" i="11"/>
  <c r="B2473" i="11"/>
  <c r="G2472" i="11"/>
  <c r="B2472" i="11"/>
  <c r="G2471" i="11"/>
  <c r="B2471" i="11"/>
  <c r="G2470" i="11"/>
  <c r="B2470" i="11"/>
  <c r="G2469" i="11"/>
  <c r="B2469" i="11"/>
  <c r="G2468" i="11"/>
  <c r="B2468" i="11"/>
  <c r="G2467" i="11"/>
  <c r="B2467" i="11"/>
  <c r="G2466" i="11"/>
  <c r="B2466" i="11"/>
  <c r="G2465" i="11"/>
  <c r="B2465" i="11"/>
  <c r="G2464" i="11"/>
  <c r="B2464" i="11"/>
  <c r="G2463" i="11"/>
  <c r="B2463" i="11"/>
  <c r="G2462" i="11"/>
  <c r="B2462" i="11"/>
  <c r="G2461" i="11"/>
  <c r="B2461" i="11"/>
  <c r="G2460" i="11"/>
  <c r="B2460" i="11"/>
  <c r="G2459" i="11"/>
  <c r="B2459" i="11"/>
  <c r="G2458" i="11"/>
  <c r="B2458" i="11"/>
  <c r="G2457" i="11"/>
  <c r="B2457" i="11"/>
  <c r="G2456" i="11"/>
  <c r="B2456" i="11"/>
  <c r="G2455" i="11"/>
  <c r="B2455" i="11"/>
  <c r="G2454" i="11"/>
  <c r="B2454" i="11"/>
  <c r="G2453" i="11"/>
  <c r="B2453" i="11"/>
  <c r="G2452" i="11"/>
  <c r="B2452" i="11"/>
  <c r="G2451" i="11"/>
  <c r="B2451" i="11"/>
  <c r="G2450" i="11"/>
  <c r="B2450" i="11"/>
  <c r="G2449" i="11"/>
  <c r="B2449" i="11"/>
  <c r="G2448" i="11"/>
  <c r="B2448" i="11"/>
  <c r="G2447" i="11"/>
  <c r="B2447" i="11"/>
  <c r="G2446" i="11"/>
  <c r="B2446" i="11"/>
  <c r="G2445" i="11"/>
  <c r="B2445" i="11"/>
  <c r="G2444" i="11"/>
  <c r="B2444" i="11"/>
  <c r="G2443" i="11"/>
  <c r="B2443" i="11"/>
  <c r="G2442" i="11"/>
  <c r="B2442" i="11"/>
  <c r="G2441" i="11"/>
  <c r="B2441" i="11"/>
  <c r="G2440" i="11"/>
  <c r="B2440" i="11"/>
  <c r="G2439" i="11"/>
  <c r="B2439" i="11"/>
  <c r="G2438" i="11"/>
  <c r="B2438" i="11"/>
  <c r="G2437" i="11"/>
  <c r="B2437" i="11"/>
  <c r="G2436" i="11"/>
  <c r="B2436" i="11"/>
  <c r="G2435" i="11"/>
  <c r="B2435" i="11"/>
  <c r="G2434" i="11"/>
  <c r="B2434" i="11"/>
  <c r="G2433" i="11"/>
  <c r="B2433" i="11"/>
  <c r="G2432" i="11"/>
  <c r="B2432" i="11"/>
  <c r="G2431" i="11"/>
  <c r="B2431" i="11"/>
  <c r="G2430" i="11"/>
  <c r="B2430" i="11"/>
  <c r="G2429" i="11"/>
  <c r="B2429" i="11"/>
  <c r="G2428" i="11"/>
  <c r="B2428" i="11"/>
  <c r="G2427" i="11"/>
  <c r="B2427" i="11"/>
  <c r="G2426" i="11"/>
  <c r="B2426" i="11"/>
  <c r="G2425" i="11"/>
  <c r="B2425" i="11"/>
  <c r="G2424" i="11"/>
  <c r="B2424" i="11"/>
  <c r="G2423" i="11"/>
  <c r="B2423" i="11"/>
  <c r="G2422" i="11"/>
  <c r="B2422" i="11"/>
  <c r="G2421" i="11"/>
  <c r="B2421" i="11"/>
  <c r="G2420" i="11"/>
  <c r="B2420" i="11"/>
  <c r="G2419" i="11"/>
  <c r="B2419" i="11"/>
  <c r="G2418" i="11"/>
  <c r="B2418" i="11"/>
  <c r="G2417" i="11"/>
  <c r="B2417" i="11"/>
  <c r="G2416" i="11"/>
  <c r="B2416" i="11"/>
  <c r="G2415" i="11"/>
  <c r="B2415" i="11"/>
  <c r="G2414" i="11"/>
  <c r="B2414" i="11"/>
  <c r="G2413" i="11"/>
  <c r="B2413" i="11"/>
  <c r="G2412" i="11"/>
  <c r="B2412" i="11"/>
  <c r="G2411" i="11"/>
  <c r="B2411" i="11"/>
  <c r="G2410" i="11"/>
  <c r="B2410" i="11"/>
  <c r="G2409" i="11"/>
  <c r="B2409" i="11"/>
  <c r="G2408" i="11"/>
  <c r="B2408" i="11"/>
  <c r="G2407" i="11"/>
  <c r="B2407" i="11"/>
  <c r="G2406" i="11"/>
  <c r="B2406" i="11"/>
  <c r="G2405" i="11"/>
  <c r="B2405" i="11"/>
  <c r="G2404" i="11"/>
  <c r="B2404" i="11"/>
  <c r="G2403" i="11"/>
  <c r="B2403" i="11"/>
  <c r="G2402" i="11"/>
  <c r="B2402" i="11"/>
  <c r="G2401" i="11"/>
  <c r="B2401" i="11"/>
  <c r="G2400" i="11"/>
  <c r="B2400" i="11"/>
  <c r="G2399" i="11"/>
  <c r="B2399" i="11"/>
  <c r="G2398" i="11"/>
  <c r="B2398" i="11"/>
  <c r="G2397" i="11"/>
  <c r="B2397" i="11"/>
  <c r="G2396" i="11"/>
  <c r="B2396" i="11"/>
  <c r="G2395" i="11"/>
  <c r="B2395" i="11"/>
  <c r="G2394" i="11"/>
  <c r="B2394" i="11"/>
  <c r="G2393" i="11"/>
  <c r="B2393" i="11"/>
  <c r="G2392" i="11"/>
  <c r="B2392" i="11"/>
  <c r="G2391" i="11"/>
  <c r="B2391" i="11"/>
  <c r="G2390" i="11"/>
  <c r="B2390" i="11"/>
  <c r="G2389" i="11"/>
  <c r="B2389" i="11"/>
  <c r="G2388" i="11"/>
  <c r="B2388" i="11"/>
  <c r="G2387" i="11"/>
  <c r="B2387" i="11"/>
  <c r="G2386" i="11"/>
  <c r="B2386" i="11"/>
  <c r="G2385" i="11"/>
  <c r="B2385" i="11"/>
  <c r="G2384" i="11"/>
  <c r="B2384" i="11"/>
  <c r="G2383" i="11"/>
  <c r="B2383" i="11"/>
  <c r="G2382" i="11"/>
  <c r="B2382" i="11"/>
  <c r="G2381" i="11"/>
  <c r="B2381" i="11"/>
  <c r="G2380" i="11"/>
  <c r="B2380" i="11"/>
  <c r="G2379" i="11"/>
  <c r="B2379" i="11"/>
  <c r="G2378" i="11"/>
  <c r="B2378" i="11"/>
  <c r="G2377" i="11"/>
  <c r="B2377" i="11"/>
  <c r="G2376" i="11"/>
  <c r="B2376" i="11"/>
  <c r="G2375" i="11"/>
  <c r="B2375" i="11"/>
  <c r="G2374" i="11"/>
  <c r="B2374" i="11"/>
  <c r="G2373" i="11"/>
  <c r="B2373" i="11"/>
  <c r="G2372" i="11"/>
  <c r="B2372" i="11"/>
  <c r="G2371" i="11"/>
  <c r="B2371" i="11"/>
  <c r="G2370" i="11"/>
  <c r="B2370" i="11"/>
  <c r="G2369" i="11"/>
  <c r="B2369" i="11"/>
  <c r="G2368" i="11"/>
  <c r="B2368" i="11"/>
  <c r="G2367" i="11"/>
  <c r="B2367" i="11"/>
  <c r="G2366" i="11"/>
  <c r="B2366" i="11"/>
  <c r="G2365" i="11"/>
  <c r="B2365" i="11"/>
  <c r="G2364" i="11"/>
  <c r="B2364" i="11"/>
  <c r="G2363" i="11"/>
  <c r="B2363" i="11"/>
  <c r="G2362" i="11"/>
  <c r="B2362" i="11"/>
  <c r="G2361" i="11"/>
  <c r="B2361" i="11"/>
  <c r="G2360" i="11"/>
  <c r="B2360" i="11"/>
  <c r="G2359" i="11"/>
  <c r="B2359" i="11"/>
  <c r="G2358" i="11"/>
  <c r="B2358" i="11"/>
  <c r="G2357" i="11"/>
  <c r="B2357" i="11"/>
  <c r="G2356" i="11"/>
  <c r="B2356" i="11"/>
  <c r="G2355" i="11"/>
  <c r="B2355" i="11"/>
  <c r="G2354" i="11"/>
  <c r="B2354" i="11"/>
  <c r="G2353" i="11"/>
  <c r="B2353" i="11"/>
  <c r="G2352" i="11"/>
  <c r="B2352" i="11"/>
  <c r="G2351" i="11"/>
  <c r="B2351" i="11"/>
  <c r="G2350" i="11"/>
  <c r="B2350" i="11"/>
  <c r="G2349" i="11"/>
  <c r="B2349" i="11"/>
  <c r="G2348" i="11"/>
  <c r="B2348" i="11"/>
  <c r="G2347" i="11"/>
  <c r="B2347" i="11"/>
  <c r="G2346" i="11"/>
  <c r="B2346" i="11"/>
  <c r="G2345" i="11"/>
  <c r="B2345" i="11"/>
  <c r="G2344" i="11"/>
  <c r="B2344" i="11"/>
  <c r="G2343" i="11"/>
  <c r="B2343" i="11"/>
  <c r="G2342" i="11"/>
  <c r="B2342" i="11"/>
  <c r="G2341" i="11"/>
  <c r="B2341" i="11"/>
  <c r="G2340" i="11"/>
  <c r="B2340" i="11"/>
  <c r="G2339" i="11"/>
  <c r="B2339" i="11"/>
  <c r="G2338" i="11"/>
  <c r="B2338" i="11"/>
  <c r="G2337" i="11"/>
  <c r="B2337" i="11"/>
  <c r="G2336" i="11"/>
  <c r="B2336" i="11"/>
  <c r="G2335" i="11"/>
  <c r="B2335" i="11"/>
  <c r="G2334" i="11"/>
  <c r="B2334" i="11"/>
  <c r="G2333" i="11"/>
  <c r="B2333" i="11"/>
  <c r="G2332" i="11"/>
  <c r="B2332" i="11"/>
  <c r="G2331" i="11"/>
  <c r="B2331" i="11"/>
  <c r="G2330" i="11"/>
  <c r="B2330" i="11"/>
  <c r="G2329" i="11"/>
  <c r="B2329" i="11"/>
  <c r="G2328" i="11"/>
  <c r="B2328" i="11"/>
  <c r="G2327" i="11"/>
  <c r="B2327" i="11"/>
  <c r="G2326" i="11"/>
  <c r="B2326" i="11"/>
  <c r="G2325" i="11"/>
  <c r="B2325" i="11"/>
  <c r="G2324" i="11"/>
  <c r="B2324" i="11"/>
  <c r="G2323" i="11"/>
  <c r="B2323" i="11"/>
  <c r="G2322" i="11"/>
  <c r="B2322" i="11"/>
  <c r="G2321" i="11"/>
  <c r="B2321" i="11"/>
  <c r="G2320" i="11"/>
  <c r="B2320" i="11"/>
  <c r="G2319" i="11"/>
  <c r="B2319" i="11"/>
  <c r="G2318" i="11"/>
  <c r="B2318" i="11"/>
  <c r="G2317" i="11"/>
  <c r="B2317" i="11"/>
  <c r="G2316" i="11"/>
  <c r="B2316" i="11"/>
  <c r="G2315" i="11"/>
  <c r="B2315" i="11"/>
  <c r="G2314" i="11"/>
  <c r="B2314" i="11"/>
  <c r="G2313" i="11"/>
  <c r="B2313" i="11"/>
  <c r="G2312" i="11"/>
  <c r="B2312" i="11"/>
  <c r="G2311" i="11"/>
  <c r="B2311" i="11"/>
  <c r="G2310" i="11"/>
  <c r="B2310" i="11"/>
  <c r="G2309" i="11"/>
  <c r="B2309" i="11"/>
  <c r="G2308" i="11"/>
  <c r="B2308" i="11"/>
  <c r="G2307" i="11"/>
  <c r="B2307" i="11"/>
  <c r="G2306" i="11"/>
  <c r="B2306" i="11"/>
  <c r="G2305" i="11"/>
  <c r="B2305" i="11"/>
  <c r="G2304" i="11"/>
  <c r="B2304" i="11"/>
  <c r="G2303" i="11"/>
  <c r="B2303" i="11"/>
  <c r="G2302" i="11"/>
  <c r="B2302" i="11"/>
  <c r="G2301" i="11"/>
  <c r="B2301" i="11"/>
  <c r="G2300" i="11"/>
  <c r="B2300" i="11"/>
  <c r="G2299" i="11"/>
  <c r="B2299" i="11"/>
  <c r="G2298" i="11"/>
  <c r="B2298" i="11"/>
  <c r="G2297" i="11"/>
  <c r="B2297" i="11"/>
  <c r="G2296" i="11"/>
  <c r="B2296" i="11"/>
  <c r="G2295" i="11"/>
  <c r="B2295" i="11"/>
  <c r="G2294" i="11"/>
  <c r="B2294" i="11"/>
  <c r="G2293" i="11"/>
  <c r="B2293" i="11"/>
  <c r="G2292" i="11"/>
  <c r="B2292" i="11"/>
  <c r="G2291" i="11"/>
  <c r="B2291" i="11"/>
  <c r="G2290" i="11"/>
  <c r="B2290" i="11"/>
  <c r="G2289" i="11"/>
  <c r="B2289" i="11"/>
  <c r="G2288" i="11"/>
  <c r="B2288" i="11"/>
  <c r="G2287" i="11"/>
  <c r="B2287" i="11"/>
  <c r="G2286" i="11"/>
  <c r="B2286" i="11"/>
  <c r="G2285" i="11"/>
  <c r="B2285" i="11"/>
  <c r="G2284" i="11"/>
  <c r="B2284" i="11"/>
  <c r="G2283" i="11"/>
  <c r="B2283" i="11"/>
  <c r="G2282" i="11"/>
  <c r="B2282" i="11"/>
  <c r="G2281" i="11"/>
  <c r="B2281" i="11"/>
  <c r="G2280" i="11"/>
  <c r="B2280" i="11"/>
  <c r="G2279" i="11"/>
  <c r="B2279" i="11"/>
  <c r="G2278" i="11"/>
  <c r="B2278" i="11"/>
  <c r="G2277" i="11"/>
  <c r="B2277" i="11"/>
  <c r="G2276" i="11"/>
  <c r="B2276" i="11"/>
  <c r="G2275" i="11"/>
  <c r="B2275" i="11"/>
  <c r="G2274" i="11"/>
  <c r="B2274" i="11"/>
  <c r="G2273" i="11"/>
  <c r="B2273" i="11"/>
  <c r="G2272" i="11"/>
  <c r="B2272" i="11"/>
  <c r="G2271" i="11"/>
  <c r="B2271" i="11"/>
  <c r="G2270" i="11"/>
  <c r="B2270" i="11"/>
  <c r="G2269" i="11"/>
  <c r="B2269" i="11"/>
  <c r="G2268" i="11"/>
  <c r="B2268" i="11"/>
  <c r="G2267" i="11"/>
  <c r="B2267" i="11"/>
  <c r="G2266" i="11"/>
  <c r="B2266" i="11"/>
  <c r="G2265" i="11"/>
  <c r="B2265" i="11"/>
  <c r="G2264" i="11"/>
  <c r="B2264" i="11"/>
  <c r="G2263" i="11"/>
  <c r="B2263" i="11"/>
  <c r="G2262" i="11"/>
  <c r="B2262" i="11"/>
  <c r="G2261" i="11"/>
  <c r="B2261" i="11"/>
  <c r="G2260" i="11"/>
  <c r="B2260" i="11"/>
  <c r="G2259" i="11"/>
  <c r="B2259" i="11"/>
  <c r="G2258" i="11"/>
  <c r="B2258" i="11"/>
  <c r="G2257" i="11"/>
  <c r="B2257" i="11"/>
  <c r="G2256" i="11"/>
  <c r="B2256" i="11"/>
  <c r="G2255" i="11"/>
  <c r="B2255" i="11"/>
  <c r="G2254" i="11"/>
  <c r="B2254" i="11"/>
  <c r="G2253" i="11"/>
  <c r="B2253" i="11"/>
  <c r="G2252" i="11"/>
  <c r="B2252" i="11"/>
  <c r="G2251" i="11"/>
  <c r="B2251" i="11"/>
  <c r="G2250" i="11"/>
  <c r="B2250" i="11"/>
  <c r="G2249" i="11"/>
  <c r="B2249" i="11"/>
  <c r="G2248" i="11"/>
  <c r="B2248" i="11"/>
  <c r="G2247" i="11"/>
  <c r="B2247" i="11"/>
  <c r="G2246" i="11"/>
  <c r="B2246" i="11"/>
  <c r="G2245" i="11"/>
  <c r="B2245" i="11"/>
  <c r="G2244" i="11"/>
  <c r="B2244" i="11"/>
  <c r="G2243" i="11"/>
  <c r="B2243" i="11"/>
  <c r="G2242" i="11"/>
  <c r="B2242" i="11"/>
  <c r="G2241" i="11"/>
  <c r="B2241" i="11"/>
  <c r="G2240" i="11"/>
  <c r="B2240" i="11"/>
  <c r="G2239" i="11"/>
  <c r="B2239" i="11"/>
  <c r="G2238" i="11"/>
  <c r="B2238" i="11"/>
  <c r="G2237" i="11"/>
  <c r="B2237" i="11"/>
  <c r="G2236" i="11"/>
  <c r="B2236" i="11"/>
  <c r="G2235" i="11"/>
  <c r="B2235" i="11"/>
  <c r="G2234" i="11"/>
  <c r="B2234" i="11"/>
  <c r="G2233" i="11"/>
  <c r="B2233" i="11"/>
  <c r="G2232" i="11"/>
  <c r="B2232" i="11"/>
  <c r="G2231" i="11"/>
  <c r="B2231" i="11"/>
  <c r="G2230" i="11"/>
  <c r="B2230" i="11"/>
  <c r="G2229" i="11"/>
  <c r="B2229" i="11"/>
  <c r="G2228" i="11"/>
  <c r="B2228" i="11"/>
  <c r="G2227" i="11"/>
  <c r="B2227" i="11"/>
  <c r="G2226" i="11"/>
  <c r="B2226" i="11"/>
  <c r="G2225" i="11"/>
  <c r="B2225" i="11"/>
  <c r="G2224" i="11"/>
  <c r="B2224" i="11"/>
  <c r="G2223" i="11"/>
  <c r="B2223" i="11"/>
  <c r="G2222" i="11"/>
  <c r="B2222" i="11"/>
  <c r="G2221" i="11"/>
  <c r="B2221" i="11"/>
  <c r="G2220" i="11"/>
  <c r="B2220" i="11"/>
  <c r="G2219" i="11"/>
  <c r="B2219" i="11"/>
  <c r="G2218" i="11"/>
  <c r="B2218" i="11"/>
  <c r="G2217" i="11"/>
  <c r="B2217" i="11"/>
  <c r="G2216" i="11"/>
  <c r="B2216" i="11"/>
  <c r="G2215" i="11"/>
  <c r="B2215" i="11"/>
  <c r="G2214" i="11"/>
  <c r="B2214" i="11"/>
  <c r="G2213" i="11"/>
  <c r="B2213" i="11"/>
  <c r="G2212" i="11"/>
  <c r="B2212" i="11"/>
  <c r="G2211" i="11"/>
  <c r="B2211" i="11"/>
  <c r="G2210" i="11"/>
  <c r="B2210" i="11"/>
  <c r="G2209" i="11"/>
  <c r="B2209" i="11"/>
  <c r="G2208" i="11"/>
  <c r="B2208" i="11"/>
  <c r="G2207" i="11"/>
  <c r="B2207" i="11"/>
  <c r="G2206" i="11"/>
  <c r="B2206" i="11"/>
  <c r="G2205" i="11"/>
  <c r="B2205" i="11"/>
  <c r="G2204" i="11"/>
  <c r="B2204" i="11"/>
  <c r="G2203" i="11"/>
  <c r="B2203" i="11"/>
  <c r="G2202" i="11"/>
  <c r="B2202" i="11"/>
  <c r="G2201" i="11"/>
  <c r="B2201" i="11"/>
  <c r="G2200" i="11"/>
  <c r="B2200" i="11"/>
  <c r="G2199" i="11"/>
  <c r="B2199" i="11"/>
  <c r="G2198" i="11"/>
  <c r="B2198" i="11"/>
  <c r="G2197" i="11"/>
  <c r="B2197" i="11"/>
  <c r="G2196" i="11"/>
  <c r="B2196" i="11"/>
  <c r="G2195" i="11"/>
  <c r="B2195" i="11"/>
  <c r="G2194" i="11"/>
  <c r="B2194" i="11"/>
  <c r="G2193" i="11"/>
  <c r="B2193" i="11"/>
  <c r="G2192" i="11"/>
  <c r="B2192" i="11"/>
  <c r="G2191" i="11"/>
  <c r="B2191" i="11"/>
  <c r="G2190" i="11"/>
  <c r="B2190" i="11"/>
  <c r="G2189" i="11"/>
  <c r="B2189" i="11"/>
  <c r="G2188" i="11"/>
  <c r="B2188" i="11"/>
  <c r="G2187" i="11"/>
  <c r="B2187" i="11"/>
  <c r="G2186" i="11"/>
  <c r="B2186" i="11"/>
  <c r="G2185" i="11"/>
  <c r="B2185" i="11"/>
  <c r="G2184" i="11"/>
  <c r="B2184" i="11"/>
  <c r="G2183" i="11"/>
  <c r="B2183" i="11"/>
  <c r="G2182" i="11"/>
  <c r="B2182" i="11"/>
  <c r="G2181" i="11"/>
  <c r="B2181" i="11"/>
  <c r="G2180" i="11"/>
  <c r="B2180" i="11"/>
  <c r="G2179" i="11"/>
  <c r="B2179" i="11"/>
  <c r="G2178" i="11"/>
  <c r="B2178" i="11"/>
  <c r="G2177" i="11"/>
  <c r="B2177" i="11"/>
  <c r="G2176" i="11"/>
  <c r="B2176" i="11"/>
  <c r="G2175" i="11"/>
  <c r="B2175" i="11"/>
  <c r="G2174" i="11"/>
  <c r="B2174" i="11"/>
  <c r="G2173" i="11"/>
  <c r="B2173" i="11"/>
  <c r="G2172" i="11"/>
  <c r="B2172" i="11"/>
  <c r="G2171" i="11"/>
  <c r="B2171" i="11"/>
  <c r="G2170" i="11"/>
  <c r="B2170" i="11"/>
  <c r="G2169" i="11"/>
  <c r="B2169" i="11"/>
  <c r="G2168" i="11"/>
  <c r="B2168" i="11"/>
  <c r="G2167" i="11"/>
  <c r="B2167" i="11"/>
  <c r="G2166" i="11"/>
  <c r="B2166" i="11"/>
  <c r="G2165" i="11"/>
  <c r="B2165" i="11"/>
  <c r="G2164" i="11"/>
  <c r="B2164" i="11"/>
  <c r="G2163" i="11"/>
  <c r="B2163" i="11"/>
  <c r="G2162" i="11"/>
  <c r="B2162" i="11"/>
  <c r="G2161" i="11"/>
  <c r="B2161" i="11"/>
  <c r="G2160" i="11"/>
  <c r="B2160" i="11"/>
  <c r="G2159" i="11"/>
  <c r="B2159" i="11"/>
  <c r="G2158" i="11"/>
  <c r="B2158" i="11"/>
  <c r="G2157" i="11"/>
  <c r="B2157" i="11"/>
  <c r="G2156" i="11"/>
  <c r="B2156" i="11"/>
  <c r="G2155" i="11"/>
  <c r="B2155" i="11"/>
  <c r="G2154" i="11"/>
  <c r="B2154" i="11"/>
  <c r="G2153" i="11"/>
  <c r="B2153" i="11"/>
  <c r="G2152" i="11"/>
  <c r="B2152" i="11"/>
  <c r="G2151" i="11"/>
  <c r="B2151" i="11"/>
  <c r="G2150" i="11"/>
  <c r="B2150" i="11"/>
  <c r="G2149" i="11"/>
  <c r="B2149" i="11"/>
  <c r="G2148" i="11"/>
  <c r="B2148" i="11"/>
  <c r="G2147" i="11"/>
  <c r="B2147" i="11"/>
  <c r="G2146" i="11"/>
  <c r="B2146" i="11"/>
  <c r="G2145" i="11"/>
  <c r="B2145" i="11"/>
  <c r="G2144" i="11"/>
  <c r="B2144" i="11"/>
  <c r="G2143" i="11"/>
  <c r="B2143" i="11"/>
  <c r="G2142" i="11"/>
  <c r="B2142" i="11"/>
  <c r="G2141" i="11"/>
  <c r="B2141" i="11"/>
  <c r="G2140" i="11"/>
  <c r="B2140" i="11"/>
  <c r="G2139" i="11"/>
  <c r="B2139" i="11"/>
  <c r="G2138" i="11"/>
  <c r="B2138" i="11"/>
  <c r="G2137" i="11"/>
  <c r="B2137" i="11"/>
  <c r="G2136" i="11"/>
  <c r="B2136" i="11"/>
  <c r="G2135" i="11"/>
  <c r="B2135" i="11"/>
  <c r="G2134" i="11"/>
  <c r="B2134" i="11"/>
  <c r="G2133" i="11"/>
  <c r="B2133" i="11"/>
  <c r="G2132" i="11"/>
  <c r="B2132" i="11"/>
  <c r="G2131" i="11"/>
  <c r="B2131" i="11"/>
  <c r="G2130" i="11"/>
  <c r="B2130" i="11"/>
  <c r="G2129" i="11"/>
  <c r="B2129" i="11"/>
  <c r="G2128" i="11"/>
  <c r="B2128" i="11"/>
  <c r="G2127" i="11"/>
  <c r="B2127" i="11"/>
  <c r="G2126" i="11"/>
  <c r="B2126" i="11"/>
  <c r="G2125" i="11"/>
  <c r="B2125" i="11"/>
  <c r="G2124" i="11"/>
  <c r="B2124" i="11"/>
  <c r="G2123" i="11"/>
  <c r="B2123" i="11"/>
  <c r="G2122" i="11"/>
  <c r="B2122" i="11"/>
  <c r="G2121" i="11"/>
  <c r="B2121" i="11"/>
  <c r="G2120" i="11"/>
  <c r="B2120" i="11"/>
  <c r="G2119" i="11"/>
  <c r="B2119" i="11"/>
  <c r="G2118" i="11"/>
  <c r="B2118" i="11"/>
  <c r="G2117" i="11"/>
  <c r="B2117" i="11"/>
  <c r="G2116" i="11"/>
  <c r="B2116" i="11"/>
  <c r="G2115" i="11"/>
  <c r="B2115" i="11"/>
  <c r="G2114" i="11"/>
  <c r="B2114" i="11"/>
  <c r="G2113" i="11"/>
  <c r="B2113" i="11"/>
  <c r="G2112" i="11"/>
  <c r="B2112" i="11"/>
  <c r="G2111" i="11"/>
  <c r="B2111" i="11"/>
  <c r="G2110" i="11"/>
  <c r="B2110" i="11"/>
  <c r="G2109" i="11"/>
  <c r="B2109" i="11"/>
  <c r="G2108" i="11"/>
  <c r="B2108" i="11"/>
  <c r="G2107" i="11"/>
  <c r="B2107" i="11"/>
  <c r="G2106" i="11"/>
  <c r="B2106" i="11"/>
  <c r="G2105" i="11"/>
  <c r="B2105" i="11"/>
  <c r="G2104" i="11"/>
  <c r="B2104" i="11"/>
  <c r="G2103" i="11"/>
  <c r="B2103" i="11"/>
  <c r="G2102" i="11"/>
  <c r="B2102" i="11"/>
  <c r="G2101" i="11"/>
  <c r="B2101" i="11"/>
  <c r="G2100" i="11"/>
  <c r="B2100" i="11"/>
  <c r="G2099" i="11"/>
  <c r="B2099" i="11"/>
  <c r="G2098" i="11"/>
  <c r="B2098" i="11"/>
  <c r="G2097" i="11"/>
  <c r="B2097" i="11"/>
  <c r="G2096" i="11"/>
  <c r="B2096" i="11"/>
  <c r="G2095" i="11"/>
  <c r="B2095" i="11"/>
  <c r="G2094" i="11"/>
  <c r="B2094" i="11"/>
  <c r="G2093" i="11"/>
  <c r="B2093" i="11"/>
  <c r="G2092" i="11"/>
  <c r="B2092" i="11"/>
  <c r="G2091" i="11"/>
  <c r="B2091" i="11"/>
  <c r="G2090" i="11"/>
  <c r="B2090" i="11"/>
  <c r="G2089" i="11"/>
  <c r="B2089" i="11"/>
  <c r="G2088" i="11"/>
  <c r="B2088" i="11"/>
  <c r="G2087" i="11"/>
  <c r="B2087" i="11"/>
  <c r="G2086" i="11"/>
  <c r="B2086" i="11"/>
  <c r="G2085" i="11"/>
  <c r="B2085" i="11"/>
  <c r="G2084" i="11"/>
  <c r="B2084" i="11"/>
  <c r="G2083" i="11"/>
  <c r="B2083" i="11"/>
  <c r="G2082" i="11"/>
  <c r="B2082" i="11"/>
  <c r="G2081" i="11"/>
  <c r="B2081" i="11"/>
  <c r="G2080" i="11"/>
  <c r="B2080" i="11"/>
  <c r="G2079" i="11"/>
  <c r="B2079" i="11"/>
  <c r="G2078" i="11"/>
  <c r="B2078" i="11"/>
  <c r="G2077" i="11"/>
  <c r="B2077" i="11"/>
  <c r="G2076" i="11"/>
  <c r="B2076" i="11"/>
  <c r="G2075" i="11"/>
  <c r="B2075" i="11"/>
  <c r="G2074" i="11"/>
  <c r="B2074" i="11"/>
  <c r="G2073" i="11"/>
  <c r="B2073" i="11"/>
  <c r="G2072" i="11"/>
  <c r="B2072" i="11"/>
  <c r="G2071" i="11"/>
  <c r="B2071" i="11"/>
  <c r="G2070" i="11"/>
  <c r="B2070" i="11"/>
  <c r="G2069" i="11"/>
  <c r="B2069" i="11"/>
  <c r="G2068" i="11"/>
  <c r="B2068" i="11"/>
  <c r="G2067" i="11"/>
  <c r="B2067" i="11"/>
  <c r="G2066" i="11"/>
  <c r="B2066" i="11"/>
  <c r="G2065" i="11"/>
  <c r="B2065" i="11"/>
  <c r="G2064" i="11"/>
  <c r="B2064" i="11"/>
  <c r="G2063" i="11"/>
  <c r="B2063" i="11"/>
  <c r="G2062" i="11"/>
  <c r="B2062" i="11"/>
  <c r="G2061" i="11"/>
  <c r="B2061" i="11"/>
  <c r="G2060" i="11"/>
  <c r="B2060" i="11"/>
  <c r="G2059" i="11"/>
  <c r="B2059" i="11"/>
  <c r="G2058" i="11"/>
  <c r="B2058" i="11"/>
  <c r="G2057" i="11"/>
  <c r="B2057" i="11"/>
  <c r="G2056" i="11"/>
  <c r="B2056" i="11"/>
  <c r="G2055" i="11"/>
  <c r="B2055" i="11"/>
  <c r="G2054" i="11"/>
  <c r="B2054" i="11"/>
  <c r="G2053" i="11"/>
  <c r="B2053" i="11"/>
  <c r="G2052" i="11"/>
  <c r="B2052" i="11"/>
  <c r="G2051" i="11"/>
  <c r="B2051" i="11"/>
  <c r="G2050" i="11"/>
  <c r="B2050" i="11"/>
  <c r="G2049" i="11"/>
  <c r="B2049" i="11"/>
  <c r="G2048" i="11"/>
  <c r="B2048" i="11"/>
  <c r="G2047" i="11"/>
  <c r="B2047" i="11"/>
  <c r="G2046" i="11"/>
  <c r="B2046" i="11"/>
  <c r="G2045" i="11"/>
  <c r="B2045" i="11"/>
  <c r="G2044" i="11"/>
  <c r="B2044" i="11"/>
  <c r="G2043" i="11"/>
  <c r="B2043" i="11"/>
  <c r="G2042" i="11"/>
  <c r="B2042" i="11"/>
  <c r="G2041" i="11"/>
  <c r="B2041" i="11"/>
  <c r="G2040" i="11"/>
  <c r="B2040" i="11"/>
  <c r="G2039" i="11"/>
  <c r="B2039" i="11"/>
  <c r="G2038" i="11"/>
  <c r="B2038" i="11"/>
  <c r="G2037" i="11"/>
  <c r="B2037" i="11"/>
  <c r="G2036" i="11"/>
  <c r="B2036" i="11"/>
  <c r="G2035" i="11"/>
  <c r="B2035" i="11"/>
  <c r="G2034" i="11"/>
  <c r="B2034" i="11"/>
  <c r="G2033" i="11"/>
  <c r="B2033" i="11"/>
  <c r="G2032" i="11"/>
  <c r="B2032" i="11"/>
  <c r="G2031" i="11"/>
  <c r="B2031" i="11"/>
  <c r="G2030" i="11"/>
  <c r="B2030" i="11"/>
  <c r="G2029" i="11"/>
  <c r="B2029" i="11"/>
  <c r="G2028" i="11"/>
  <c r="B2028" i="11"/>
  <c r="G2027" i="11"/>
  <c r="B2027" i="11"/>
  <c r="G2026" i="11"/>
  <c r="B2026" i="11"/>
  <c r="G2025" i="11"/>
  <c r="B2025" i="11"/>
  <c r="G2024" i="11"/>
  <c r="B2024" i="11"/>
  <c r="G2023" i="11"/>
  <c r="B2023" i="11"/>
  <c r="G2022" i="11"/>
  <c r="B2022" i="11"/>
  <c r="G2021" i="11"/>
  <c r="B2021" i="11"/>
  <c r="G2020" i="11"/>
  <c r="B2020" i="11"/>
  <c r="G2019" i="11"/>
  <c r="B2019" i="11"/>
  <c r="G2018" i="11"/>
  <c r="B2018" i="11"/>
  <c r="G2017" i="11"/>
  <c r="B2017" i="11"/>
  <c r="G2016" i="11"/>
  <c r="B2016" i="11"/>
  <c r="G2015" i="11"/>
  <c r="B2015" i="11"/>
  <c r="G2014" i="11"/>
  <c r="B2014" i="11"/>
  <c r="G2013" i="11"/>
  <c r="B2013" i="11"/>
  <c r="G2012" i="11"/>
  <c r="B2012" i="11"/>
  <c r="G2011" i="11"/>
  <c r="B2011" i="11"/>
  <c r="G2010" i="11"/>
  <c r="B2010" i="11"/>
  <c r="G2009" i="11"/>
  <c r="B2009" i="11"/>
  <c r="G2008" i="11"/>
  <c r="B2008" i="11"/>
  <c r="G2007" i="11"/>
  <c r="B2007" i="11"/>
  <c r="G2006" i="11"/>
  <c r="B2006" i="11"/>
  <c r="G2005" i="11"/>
  <c r="B2005" i="11"/>
  <c r="G2004" i="11"/>
  <c r="B2004" i="11"/>
  <c r="G2003" i="11"/>
  <c r="B2003" i="11"/>
  <c r="G2002" i="11"/>
  <c r="B2002" i="11"/>
  <c r="G2001" i="11"/>
  <c r="B2001" i="11"/>
  <c r="G2000" i="11"/>
  <c r="B2000" i="11"/>
  <c r="G1999" i="11"/>
  <c r="B1999" i="11"/>
  <c r="G1998" i="11"/>
  <c r="B1998" i="11"/>
  <c r="G1997" i="11"/>
  <c r="B1997" i="11"/>
  <c r="G1996" i="11"/>
  <c r="B1996" i="11"/>
  <c r="G1995" i="11"/>
  <c r="B1995" i="11"/>
  <c r="G1994" i="11"/>
  <c r="B1994" i="11"/>
  <c r="G1993" i="11"/>
  <c r="B1993" i="11"/>
  <c r="G1992" i="11"/>
  <c r="B1992" i="11"/>
  <c r="G1991" i="11"/>
  <c r="B1991" i="11"/>
  <c r="G1990" i="11"/>
  <c r="B1990" i="11"/>
  <c r="G1989" i="11"/>
  <c r="B1989" i="11"/>
  <c r="G1988" i="11"/>
  <c r="B1988" i="11"/>
  <c r="G1987" i="11"/>
  <c r="B1987" i="11"/>
  <c r="G1986" i="11"/>
  <c r="B1986" i="11"/>
  <c r="G1985" i="11"/>
  <c r="B1985" i="11"/>
  <c r="G1984" i="11"/>
  <c r="B1984" i="11"/>
  <c r="G1983" i="11"/>
  <c r="B1983" i="11"/>
  <c r="G1982" i="11"/>
  <c r="B1982" i="11"/>
  <c r="G1981" i="11"/>
  <c r="B1981" i="11"/>
  <c r="G1980" i="11"/>
  <c r="B1980" i="11"/>
  <c r="G1979" i="11"/>
  <c r="B1979" i="11"/>
  <c r="G1978" i="11"/>
  <c r="B1978" i="11"/>
  <c r="G1977" i="11"/>
  <c r="B1977" i="11"/>
  <c r="G1976" i="11"/>
  <c r="B1976" i="11"/>
  <c r="G1975" i="11"/>
  <c r="B1975" i="11"/>
  <c r="G1974" i="11"/>
  <c r="B1974" i="11"/>
  <c r="G1973" i="11"/>
  <c r="B1973" i="11"/>
  <c r="G1972" i="11"/>
  <c r="B1972" i="11"/>
  <c r="G1971" i="11"/>
  <c r="B1971" i="11"/>
  <c r="G1970" i="11"/>
  <c r="B1970" i="11"/>
  <c r="G1969" i="11"/>
  <c r="B1969" i="11"/>
  <c r="G1968" i="11"/>
  <c r="B1968" i="11"/>
  <c r="G1967" i="11"/>
  <c r="B1967" i="11"/>
  <c r="G1966" i="11"/>
  <c r="B1966" i="11"/>
  <c r="G1965" i="11"/>
  <c r="B1965" i="11"/>
  <c r="G1964" i="11"/>
  <c r="B1964" i="11"/>
  <c r="G1963" i="11"/>
  <c r="B1963" i="11"/>
  <c r="G1962" i="11"/>
  <c r="B1962" i="11"/>
  <c r="G1961" i="11"/>
  <c r="B1961" i="11"/>
  <c r="G1960" i="11"/>
  <c r="B1960" i="11"/>
  <c r="G1959" i="11"/>
  <c r="B1959" i="11"/>
  <c r="G1958" i="11"/>
  <c r="B1958" i="11"/>
  <c r="G1957" i="11"/>
  <c r="B1957" i="11"/>
  <c r="G1956" i="11"/>
  <c r="B1956" i="11"/>
  <c r="G1955" i="11"/>
  <c r="B1955" i="11"/>
  <c r="G1954" i="11"/>
  <c r="B1954" i="11"/>
  <c r="G1953" i="11"/>
  <c r="B1953" i="11"/>
  <c r="G1952" i="11"/>
  <c r="B1952" i="11"/>
  <c r="G1951" i="11"/>
  <c r="B1951" i="11"/>
  <c r="G1950" i="11"/>
  <c r="B1950" i="11"/>
  <c r="G1949" i="11"/>
  <c r="B1949" i="11"/>
  <c r="G1948" i="11"/>
  <c r="B1948" i="11"/>
  <c r="G1947" i="11"/>
  <c r="B1947" i="11"/>
  <c r="G1946" i="11"/>
  <c r="B1946" i="11"/>
  <c r="G1945" i="11"/>
  <c r="B1945" i="11"/>
  <c r="G1944" i="11"/>
  <c r="B1944" i="11"/>
  <c r="G1943" i="11"/>
  <c r="B1943" i="11"/>
  <c r="G1942" i="11"/>
  <c r="B1942" i="11"/>
  <c r="G1941" i="11"/>
  <c r="B1941" i="11"/>
  <c r="G1940" i="11"/>
  <c r="B1940" i="11"/>
  <c r="G1939" i="11"/>
  <c r="B1939" i="11"/>
  <c r="G1938" i="11"/>
  <c r="B1938" i="11"/>
  <c r="G1937" i="11"/>
  <c r="B1937" i="11"/>
  <c r="G1936" i="11"/>
  <c r="B1936" i="11"/>
  <c r="G1935" i="11"/>
  <c r="B1935" i="11"/>
  <c r="G1934" i="11"/>
  <c r="B1934" i="11"/>
  <c r="G1933" i="11"/>
  <c r="B1933" i="11"/>
  <c r="G1932" i="11"/>
  <c r="B1932" i="11"/>
  <c r="G1931" i="11"/>
  <c r="B1931" i="11"/>
  <c r="G1930" i="11"/>
  <c r="B1930" i="11"/>
  <c r="G1929" i="11"/>
  <c r="B1929" i="11"/>
  <c r="G1928" i="11"/>
  <c r="B1928" i="11"/>
  <c r="G1927" i="11"/>
  <c r="B1927" i="11"/>
  <c r="G1926" i="11"/>
  <c r="B1926" i="11"/>
  <c r="G1925" i="11"/>
  <c r="B1925" i="11"/>
  <c r="G1924" i="11"/>
  <c r="B1924" i="11"/>
  <c r="G1923" i="11"/>
  <c r="B1923" i="11"/>
  <c r="G1922" i="11"/>
  <c r="B1922" i="11"/>
  <c r="G1921" i="11"/>
  <c r="B1921" i="11"/>
  <c r="G1920" i="11"/>
  <c r="B1920" i="11"/>
  <c r="G1919" i="11"/>
  <c r="B1919" i="11"/>
  <c r="G1918" i="11"/>
  <c r="B1918" i="11"/>
  <c r="G1917" i="11"/>
  <c r="B1917" i="11"/>
  <c r="G1916" i="11"/>
  <c r="B1916" i="11"/>
  <c r="G1915" i="11"/>
  <c r="B1915" i="11"/>
  <c r="G1914" i="11"/>
  <c r="B1914" i="11"/>
  <c r="G1913" i="11"/>
  <c r="B1913" i="11"/>
  <c r="G1912" i="11"/>
  <c r="B1912" i="11"/>
  <c r="G1911" i="11"/>
  <c r="B1911" i="11"/>
  <c r="G1910" i="11"/>
  <c r="B1910" i="11"/>
  <c r="G1909" i="11"/>
  <c r="B1909" i="11"/>
  <c r="G1908" i="11"/>
  <c r="B1908" i="11"/>
  <c r="G1907" i="11"/>
  <c r="B1907" i="11"/>
  <c r="G1906" i="11"/>
  <c r="B1906" i="11"/>
  <c r="G1905" i="11"/>
  <c r="B1905" i="11"/>
  <c r="G1904" i="11"/>
  <c r="B1904" i="11"/>
  <c r="G1903" i="11"/>
  <c r="B1903" i="11"/>
  <c r="G1902" i="11"/>
  <c r="B1902" i="11"/>
  <c r="G1901" i="11"/>
  <c r="B1901" i="11"/>
  <c r="G1900" i="11"/>
  <c r="B1900" i="11"/>
  <c r="G1899" i="11"/>
  <c r="B1899" i="11"/>
  <c r="G1898" i="11"/>
  <c r="B1898" i="11"/>
  <c r="G1897" i="11"/>
  <c r="B1897" i="11"/>
  <c r="G1896" i="11"/>
  <c r="B1896" i="11"/>
  <c r="G1895" i="11"/>
  <c r="B1895" i="11"/>
  <c r="G1894" i="11"/>
  <c r="B1894" i="11"/>
  <c r="G1893" i="11"/>
  <c r="B1893" i="11"/>
  <c r="G1892" i="11"/>
  <c r="B1892" i="11"/>
  <c r="G1891" i="11"/>
  <c r="B1891" i="11"/>
  <c r="G1890" i="11"/>
  <c r="B1890" i="11"/>
  <c r="G1889" i="11"/>
  <c r="B1889" i="11"/>
  <c r="G1888" i="11"/>
  <c r="B1888" i="11"/>
  <c r="G1887" i="11"/>
  <c r="B1887" i="11"/>
  <c r="G1886" i="11"/>
  <c r="B1886" i="11"/>
  <c r="G1885" i="11"/>
  <c r="B1885" i="11"/>
  <c r="G1884" i="11"/>
  <c r="B1884" i="11"/>
  <c r="G1883" i="11"/>
  <c r="B1883" i="11"/>
  <c r="G1882" i="11"/>
  <c r="B1882" i="11"/>
  <c r="G1881" i="11"/>
  <c r="B1881" i="11"/>
  <c r="G1880" i="11"/>
  <c r="B1880" i="11"/>
  <c r="G1879" i="11"/>
  <c r="B1879" i="11"/>
  <c r="G1878" i="11"/>
  <c r="B1878" i="11"/>
  <c r="G1877" i="11"/>
  <c r="B1877" i="11"/>
  <c r="G1876" i="11"/>
  <c r="B1876" i="11"/>
  <c r="G1875" i="11"/>
  <c r="B1875" i="11"/>
  <c r="G1874" i="11"/>
  <c r="B1874" i="11"/>
  <c r="G1873" i="11"/>
  <c r="B1873" i="11"/>
  <c r="G1872" i="11"/>
  <c r="B1872" i="11"/>
  <c r="G1871" i="11"/>
  <c r="B1871" i="11"/>
  <c r="G1870" i="11"/>
  <c r="B1870" i="11"/>
  <c r="G1869" i="11"/>
  <c r="B1869" i="11"/>
  <c r="G1868" i="11"/>
  <c r="B1868" i="11"/>
  <c r="G1867" i="11"/>
  <c r="B1867" i="11"/>
  <c r="G1866" i="11"/>
  <c r="B1866" i="11"/>
  <c r="G1865" i="11"/>
  <c r="B1865" i="11"/>
  <c r="G1864" i="11"/>
  <c r="B1864" i="11"/>
  <c r="G1863" i="11"/>
  <c r="B1863" i="11"/>
  <c r="G1862" i="11"/>
  <c r="B1862" i="11"/>
  <c r="G1861" i="11"/>
  <c r="B1861" i="11"/>
  <c r="G1860" i="11"/>
  <c r="B1860" i="11"/>
  <c r="G1859" i="11"/>
  <c r="B1859" i="11"/>
  <c r="G1858" i="11"/>
  <c r="B1858" i="11"/>
  <c r="G1857" i="11"/>
  <c r="B1857" i="11"/>
  <c r="G1856" i="11"/>
  <c r="B1856" i="11"/>
  <c r="G1855" i="11"/>
  <c r="B1855" i="11"/>
  <c r="G1854" i="11"/>
  <c r="B1854" i="11"/>
  <c r="G1853" i="11"/>
  <c r="B1853" i="11"/>
  <c r="G1852" i="11"/>
  <c r="B1852" i="11"/>
  <c r="G1851" i="11"/>
  <c r="B1851" i="11"/>
  <c r="G1850" i="11"/>
  <c r="B1850" i="11"/>
  <c r="G1849" i="11"/>
  <c r="B1849" i="11"/>
  <c r="G1848" i="11"/>
  <c r="B1848" i="11"/>
  <c r="G1847" i="11"/>
  <c r="B1847" i="11"/>
  <c r="G1846" i="11"/>
  <c r="B1846" i="11"/>
  <c r="G1845" i="11"/>
  <c r="B1845" i="11"/>
  <c r="G1844" i="11"/>
  <c r="B1844" i="11"/>
  <c r="G1843" i="11"/>
  <c r="B1843" i="11"/>
  <c r="G1842" i="11"/>
  <c r="B1842" i="11"/>
  <c r="G1841" i="11"/>
  <c r="B1841" i="11"/>
  <c r="G1840" i="11"/>
  <c r="B1840" i="11"/>
  <c r="G1839" i="11"/>
  <c r="B1839" i="11"/>
  <c r="G1838" i="11"/>
  <c r="B1838" i="11"/>
  <c r="G1837" i="11"/>
  <c r="B1837" i="11"/>
  <c r="G1836" i="11"/>
  <c r="B1836" i="11"/>
  <c r="G1835" i="11"/>
  <c r="B1835" i="11"/>
  <c r="G1834" i="11"/>
  <c r="B1834" i="11"/>
  <c r="G1833" i="11"/>
  <c r="B1833" i="11"/>
  <c r="G1832" i="11"/>
  <c r="B1832" i="11"/>
  <c r="G1831" i="11"/>
  <c r="B1831" i="11"/>
  <c r="G1830" i="11"/>
  <c r="B1830" i="11"/>
  <c r="G1829" i="11"/>
  <c r="B1829" i="11"/>
  <c r="G1828" i="11"/>
  <c r="B1828" i="11"/>
  <c r="G1827" i="11"/>
  <c r="B1827" i="11"/>
  <c r="G1826" i="11"/>
  <c r="B1826" i="11"/>
  <c r="G1825" i="11"/>
  <c r="B1825" i="11"/>
  <c r="G1824" i="11"/>
  <c r="B1824" i="11"/>
  <c r="G1823" i="11"/>
  <c r="B1823" i="11"/>
  <c r="G1822" i="11"/>
  <c r="B1822" i="11"/>
  <c r="G1821" i="11"/>
  <c r="B1821" i="11"/>
  <c r="G1820" i="11"/>
  <c r="B1820" i="11"/>
  <c r="G1819" i="11"/>
  <c r="B1819" i="11"/>
  <c r="G1818" i="11"/>
  <c r="B1818" i="11"/>
  <c r="G1817" i="11"/>
  <c r="B1817" i="11"/>
  <c r="G1816" i="11"/>
  <c r="B1816" i="11"/>
  <c r="G1815" i="11"/>
  <c r="B1815" i="11"/>
  <c r="G1814" i="11"/>
  <c r="B1814" i="11"/>
  <c r="G1813" i="11"/>
  <c r="B1813" i="11"/>
  <c r="G1812" i="11"/>
  <c r="B1812" i="11"/>
  <c r="G1811" i="11"/>
  <c r="B1811" i="11"/>
  <c r="G1810" i="11"/>
  <c r="B1810" i="11"/>
  <c r="G1809" i="11"/>
  <c r="B1809" i="11"/>
  <c r="G1808" i="11"/>
  <c r="B1808" i="11"/>
  <c r="G1807" i="11"/>
  <c r="B1807" i="11"/>
  <c r="G1806" i="11"/>
  <c r="B1806" i="11"/>
  <c r="G1805" i="11"/>
  <c r="B1805" i="11"/>
  <c r="G1804" i="11"/>
  <c r="B1804" i="11"/>
  <c r="G1803" i="11"/>
  <c r="B1803" i="11"/>
  <c r="G1802" i="11"/>
  <c r="B1802" i="11"/>
  <c r="G1801" i="11"/>
  <c r="B1801" i="11"/>
  <c r="G1800" i="11"/>
  <c r="B1800" i="11"/>
  <c r="G1799" i="11"/>
  <c r="B1799" i="11"/>
  <c r="G1798" i="11"/>
  <c r="B1798" i="11"/>
  <c r="G1797" i="11"/>
  <c r="B1797" i="11"/>
  <c r="G1796" i="11"/>
  <c r="B1796" i="11"/>
  <c r="G1795" i="11"/>
  <c r="B1795" i="11"/>
  <c r="G1794" i="11"/>
  <c r="B1794" i="11"/>
  <c r="G1793" i="11"/>
  <c r="B1793" i="11"/>
  <c r="G1792" i="11"/>
  <c r="B1792" i="11"/>
  <c r="G1791" i="11"/>
  <c r="B1791" i="11"/>
  <c r="G1790" i="11"/>
  <c r="B1790" i="11"/>
  <c r="G1789" i="11"/>
  <c r="B1789" i="11"/>
  <c r="G1788" i="11"/>
  <c r="B1788" i="11"/>
  <c r="G1787" i="11"/>
  <c r="B1787" i="11"/>
  <c r="G1786" i="11"/>
  <c r="B1786" i="11"/>
  <c r="G1785" i="11"/>
  <c r="B1785" i="11"/>
  <c r="G1784" i="11"/>
  <c r="B1784" i="11"/>
  <c r="G1783" i="11"/>
  <c r="B1783" i="11"/>
  <c r="G1782" i="11"/>
  <c r="B1782" i="11"/>
  <c r="G1781" i="11"/>
  <c r="B1781" i="11"/>
  <c r="G1780" i="11"/>
  <c r="B1780" i="11"/>
  <c r="G1779" i="11"/>
  <c r="B1779" i="11"/>
  <c r="G1778" i="11"/>
  <c r="B1778" i="11"/>
  <c r="G1777" i="11"/>
  <c r="B1777" i="11"/>
  <c r="G1776" i="11"/>
  <c r="B1776" i="11"/>
  <c r="G1775" i="11"/>
  <c r="B1775" i="11"/>
  <c r="G1774" i="11"/>
  <c r="B1774" i="11"/>
  <c r="G1773" i="11"/>
  <c r="B1773" i="11"/>
  <c r="G1772" i="11"/>
  <c r="B1772" i="11"/>
  <c r="G1771" i="11"/>
  <c r="B1771" i="11"/>
  <c r="G1770" i="11"/>
  <c r="B1770" i="11"/>
  <c r="G1769" i="11"/>
  <c r="B1769" i="11"/>
  <c r="G1768" i="11"/>
  <c r="B1768" i="11"/>
  <c r="G1767" i="11"/>
  <c r="B1767" i="11"/>
  <c r="G1766" i="11"/>
  <c r="B1766" i="11"/>
  <c r="G1765" i="11"/>
  <c r="B1765" i="11"/>
  <c r="G1764" i="11"/>
  <c r="B1764" i="11"/>
  <c r="G1763" i="11"/>
  <c r="B1763" i="11"/>
  <c r="G1762" i="11"/>
  <c r="B1762" i="11"/>
  <c r="G1761" i="11"/>
  <c r="B1761" i="11"/>
  <c r="G1760" i="11"/>
  <c r="B1760" i="11"/>
  <c r="G1759" i="11"/>
  <c r="B1759" i="11"/>
  <c r="G1758" i="11"/>
  <c r="B1758" i="11"/>
  <c r="G1757" i="11"/>
  <c r="B1757" i="11"/>
  <c r="G1756" i="11"/>
  <c r="B1756" i="11"/>
  <c r="G1755" i="11"/>
  <c r="B1755" i="11"/>
  <c r="G1754" i="11"/>
  <c r="B1754" i="11"/>
  <c r="G1753" i="11"/>
  <c r="B1753" i="11"/>
  <c r="G1752" i="11"/>
  <c r="B1752" i="11"/>
  <c r="G1751" i="11"/>
  <c r="B1751" i="11"/>
  <c r="G1750" i="11"/>
  <c r="B1750" i="11"/>
  <c r="G1749" i="11"/>
  <c r="B1749" i="11"/>
  <c r="G1748" i="11"/>
  <c r="B1748" i="11"/>
  <c r="G1747" i="11"/>
  <c r="B1747" i="11"/>
  <c r="G1746" i="11"/>
  <c r="B1746" i="11"/>
  <c r="G1745" i="11"/>
  <c r="B1745" i="11"/>
  <c r="G1744" i="11"/>
  <c r="B1744" i="11"/>
  <c r="G1743" i="11"/>
  <c r="B1743" i="11"/>
  <c r="G1742" i="11"/>
  <c r="B1742" i="11"/>
  <c r="G1741" i="11"/>
  <c r="B1741" i="11"/>
  <c r="G1740" i="11"/>
  <c r="B1740" i="11"/>
  <c r="G1739" i="11"/>
  <c r="B1739" i="11"/>
  <c r="G1738" i="11"/>
  <c r="B1738" i="11"/>
  <c r="G1737" i="11"/>
  <c r="B1737" i="11"/>
  <c r="G1736" i="11"/>
  <c r="B1736" i="11"/>
  <c r="G1735" i="11"/>
  <c r="B1735" i="11"/>
  <c r="G1734" i="11"/>
  <c r="B1734" i="11"/>
  <c r="G1733" i="11"/>
  <c r="B1733" i="11"/>
  <c r="G1732" i="11"/>
  <c r="B1732" i="11"/>
  <c r="G1731" i="11"/>
  <c r="B1731" i="11"/>
  <c r="G1730" i="11"/>
  <c r="B1730" i="11"/>
  <c r="G1729" i="11"/>
  <c r="B1729" i="11"/>
  <c r="G1728" i="11"/>
  <c r="B1728" i="11"/>
  <c r="G1727" i="11"/>
  <c r="B1727" i="11"/>
  <c r="G1726" i="11"/>
  <c r="B1726" i="11"/>
  <c r="G1725" i="11"/>
  <c r="B1725" i="11"/>
  <c r="G1724" i="11"/>
  <c r="B1724" i="11"/>
  <c r="G1723" i="11"/>
  <c r="B1723" i="11"/>
  <c r="G1722" i="11"/>
  <c r="B1722" i="11"/>
  <c r="G1721" i="11"/>
  <c r="B1721" i="11"/>
  <c r="G1720" i="11"/>
  <c r="B1720" i="11"/>
  <c r="G1719" i="11"/>
  <c r="B1719" i="11"/>
  <c r="G1718" i="11"/>
  <c r="B1718" i="11"/>
  <c r="G1717" i="11"/>
  <c r="B1717" i="11"/>
  <c r="G1716" i="11"/>
  <c r="B1716" i="11"/>
  <c r="G1715" i="11"/>
  <c r="B1715" i="11"/>
  <c r="G1714" i="11"/>
  <c r="B1714" i="11"/>
  <c r="G1713" i="11"/>
  <c r="B1713" i="11"/>
  <c r="G1712" i="11"/>
  <c r="B1712" i="11"/>
  <c r="G1711" i="11"/>
  <c r="B1711" i="11"/>
  <c r="G1710" i="11"/>
  <c r="B1710" i="11"/>
  <c r="G1709" i="11"/>
  <c r="B1709" i="11"/>
  <c r="G1708" i="11"/>
  <c r="B1708" i="11"/>
  <c r="G1707" i="11"/>
  <c r="B1707" i="11"/>
  <c r="G1706" i="11"/>
  <c r="B1706" i="11"/>
  <c r="G1705" i="11"/>
  <c r="B1705" i="11"/>
  <c r="G1704" i="11"/>
  <c r="B1704" i="11"/>
  <c r="G1703" i="11"/>
  <c r="B1703" i="11"/>
  <c r="G1702" i="11"/>
  <c r="B1702" i="11"/>
  <c r="G1701" i="11"/>
  <c r="B1701" i="11"/>
  <c r="G1700" i="11"/>
  <c r="B1700" i="11"/>
  <c r="G1699" i="11"/>
  <c r="B1699" i="11"/>
  <c r="G1698" i="11"/>
  <c r="B1698" i="11"/>
  <c r="G1697" i="11"/>
  <c r="B1697" i="11"/>
  <c r="G1696" i="11"/>
  <c r="B1696" i="11"/>
  <c r="G1695" i="11"/>
  <c r="B1695" i="11"/>
  <c r="G1694" i="11"/>
  <c r="B1694" i="11"/>
  <c r="G1693" i="11"/>
  <c r="B1693" i="11"/>
  <c r="G1692" i="11"/>
  <c r="B1692" i="11"/>
  <c r="G1691" i="11"/>
  <c r="B1691" i="11"/>
  <c r="G1690" i="11"/>
  <c r="B1690" i="11"/>
  <c r="G1689" i="11"/>
  <c r="B1689" i="11"/>
  <c r="G1688" i="11"/>
  <c r="B1688" i="11"/>
  <c r="G1687" i="11"/>
  <c r="B1687" i="11"/>
  <c r="G1686" i="11"/>
  <c r="B1686" i="11"/>
  <c r="G1685" i="11"/>
  <c r="B1685" i="11"/>
  <c r="G1684" i="11"/>
  <c r="B1684" i="11"/>
  <c r="G1683" i="11"/>
  <c r="B1683" i="11"/>
  <c r="G1682" i="11"/>
  <c r="B1682" i="11"/>
  <c r="G1681" i="11"/>
  <c r="B1681" i="11"/>
  <c r="G1680" i="11"/>
  <c r="B1680" i="11"/>
  <c r="G1679" i="11"/>
  <c r="B1679" i="11"/>
  <c r="G1678" i="11"/>
  <c r="B1678" i="11"/>
  <c r="G1677" i="11"/>
  <c r="B1677" i="11"/>
  <c r="G1676" i="11"/>
  <c r="B1676" i="11"/>
  <c r="G1675" i="11"/>
  <c r="B1675" i="11"/>
  <c r="G1674" i="11"/>
  <c r="B1674" i="11"/>
  <c r="G1673" i="11"/>
  <c r="B1673" i="11"/>
  <c r="G1672" i="11"/>
  <c r="B1672" i="11"/>
  <c r="G1671" i="11"/>
  <c r="B1671" i="11"/>
  <c r="G1670" i="11"/>
  <c r="B1670" i="11"/>
  <c r="G1669" i="11"/>
  <c r="B1669" i="11"/>
  <c r="G1668" i="11"/>
  <c r="B1668" i="11"/>
  <c r="G1667" i="11"/>
  <c r="B1667" i="11"/>
  <c r="G1666" i="11"/>
  <c r="B1666" i="11"/>
  <c r="G1665" i="11"/>
  <c r="B1665" i="11"/>
  <c r="G1664" i="11"/>
  <c r="B1664" i="11"/>
  <c r="G1663" i="11"/>
  <c r="B1663" i="11"/>
  <c r="G1662" i="11"/>
  <c r="B1662" i="11"/>
  <c r="G1661" i="11"/>
  <c r="B1661" i="11"/>
  <c r="G1660" i="11"/>
  <c r="B1660" i="11"/>
  <c r="G1659" i="11"/>
  <c r="B1659" i="11"/>
  <c r="G1658" i="11"/>
  <c r="B1658" i="11"/>
  <c r="G1657" i="11"/>
  <c r="B1657" i="11"/>
  <c r="G1656" i="11"/>
  <c r="B1656" i="11"/>
  <c r="G1655" i="11"/>
  <c r="B1655" i="11"/>
  <c r="G1654" i="11"/>
  <c r="B1654" i="11"/>
  <c r="G1653" i="11"/>
  <c r="B1653" i="11"/>
  <c r="G1652" i="11"/>
  <c r="B1652" i="11"/>
  <c r="G1651" i="11"/>
  <c r="B1651" i="11"/>
  <c r="G1650" i="11"/>
  <c r="B1650" i="11"/>
  <c r="G1649" i="11"/>
  <c r="B1649" i="11"/>
  <c r="G1648" i="11"/>
  <c r="B1648" i="11"/>
  <c r="G1647" i="11"/>
  <c r="B1647" i="11"/>
  <c r="G1646" i="11"/>
  <c r="B1646" i="11"/>
  <c r="G1645" i="11"/>
  <c r="B1645" i="11"/>
  <c r="G1644" i="11"/>
  <c r="B1644" i="11"/>
  <c r="G1643" i="11"/>
  <c r="B1643" i="11"/>
  <c r="G1642" i="11"/>
  <c r="B1642" i="11"/>
  <c r="G1641" i="11"/>
  <c r="B1641" i="11"/>
  <c r="G1640" i="11"/>
  <c r="B1640" i="11"/>
  <c r="G1639" i="11"/>
  <c r="B1639" i="11"/>
  <c r="G1638" i="11"/>
  <c r="B1638" i="11"/>
  <c r="G1637" i="11"/>
  <c r="B1637" i="11"/>
  <c r="G1636" i="11"/>
  <c r="B1636" i="11"/>
  <c r="G1635" i="11"/>
  <c r="B1635" i="11"/>
  <c r="G1634" i="11"/>
  <c r="B1634" i="11"/>
  <c r="G1633" i="11"/>
  <c r="B1633" i="11"/>
  <c r="G1632" i="11"/>
  <c r="B1632" i="11"/>
  <c r="G1631" i="11"/>
  <c r="B1631" i="11"/>
  <c r="G1630" i="11"/>
  <c r="B1630" i="11"/>
  <c r="G1629" i="11"/>
  <c r="B1629" i="11"/>
  <c r="G1628" i="11"/>
  <c r="B1628" i="11"/>
  <c r="G1627" i="11"/>
  <c r="B1627" i="11"/>
  <c r="G1626" i="11"/>
  <c r="B1626" i="11"/>
  <c r="G1625" i="11"/>
  <c r="B1625" i="11"/>
  <c r="G1624" i="11"/>
  <c r="B1624" i="11"/>
  <c r="G1623" i="11"/>
  <c r="B1623" i="11"/>
  <c r="G1622" i="11"/>
  <c r="B1622" i="11"/>
  <c r="G1621" i="11"/>
  <c r="B1621" i="11"/>
  <c r="G1620" i="11"/>
  <c r="B1620" i="11"/>
  <c r="G1619" i="11"/>
  <c r="B1619" i="11"/>
  <c r="G1618" i="11"/>
  <c r="B1618" i="11"/>
  <c r="G1617" i="11"/>
  <c r="B1617" i="11"/>
  <c r="G1616" i="11"/>
  <c r="B1616" i="11"/>
  <c r="G1615" i="11"/>
  <c r="B1615" i="11"/>
  <c r="G1614" i="11"/>
  <c r="B1614" i="11"/>
  <c r="G1613" i="11"/>
  <c r="B1613" i="11"/>
  <c r="G1612" i="11"/>
  <c r="B1612" i="11"/>
  <c r="G1611" i="11"/>
  <c r="B1611" i="11"/>
  <c r="G1610" i="11"/>
  <c r="B1610" i="11"/>
  <c r="G1609" i="11"/>
  <c r="B1609" i="11"/>
  <c r="G1608" i="11"/>
  <c r="B1608" i="11"/>
  <c r="G1607" i="11"/>
  <c r="B1607" i="11"/>
  <c r="G1606" i="11"/>
  <c r="B1606" i="11"/>
  <c r="G1605" i="11"/>
  <c r="B1605" i="11"/>
  <c r="G1604" i="11"/>
  <c r="B1604" i="11"/>
  <c r="G1603" i="11"/>
  <c r="B1603" i="11"/>
  <c r="G1602" i="11"/>
  <c r="B1602" i="11"/>
  <c r="G1601" i="11"/>
  <c r="B1601" i="11"/>
  <c r="G1600" i="11"/>
  <c r="B1600" i="11"/>
  <c r="G1599" i="11"/>
  <c r="B1599" i="11"/>
  <c r="G1598" i="11"/>
  <c r="B1598" i="11"/>
  <c r="G1597" i="11"/>
  <c r="B1597" i="11"/>
  <c r="G1596" i="11"/>
  <c r="B1596" i="11"/>
  <c r="G1595" i="11"/>
  <c r="B1595" i="11"/>
  <c r="G1594" i="11"/>
  <c r="B1594" i="11"/>
  <c r="G1593" i="11"/>
  <c r="B1593" i="11"/>
  <c r="G1592" i="11"/>
  <c r="B1592" i="11"/>
  <c r="G1591" i="11"/>
  <c r="B1591" i="11"/>
  <c r="G1590" i="11"/>
  <c r="B1590" i="11"/>
  <c r="G1589" i="11"/>
  <c r="B1589" i="11"/>
  <c r="G1588" i="11"/>
  <c r="B1588" i="11"/>
  <c r="G1587" i="11"/>
  <c r="B1587" i="11"/>
  <c r="G1586" i="11"/>
  <c r="B1586" i="11"/>
  <c r="G1585" i="11"/>
  <c r="B1585" i="11"/>
  <c r="G1584" i="11"/>
  <c r="B1584" i="11"/>
  <c r="G1583" i="11"/>
  <c r="B1583" i="11"/>
  <c r="G1582" i="11"/>
  <c r="B1582" i="11"/>
  <c r="G1581" i="11"/>
  <c r="B1581" i="11"/>
  <c r="G1580" i="11"/>
  <c r="B1580" i="11"/>
  <c r="G1579" i="11"/>
  <c r="B1579" i="11"/>
  <c r="G1578" i="11"/>
  <c r="B1578" i="11"/>
  <c r="G1577" i="11"/>
  <c r="B1577" i="11"/>
  <c r="G1576" i="11"/>
  <c r="B1576" i="11"/>
  <c r="G1575" i="11"/>
  <c r="B1575" i="11"/>
  <c r="G1574" i="11"/>
  <c r="B1574" i="11"/>
  <c r="G1573" i="11"/>
  <c r="B1573" i="11"/>
  <c r="G1572" i="11"/>
  <c r="B1572" i="11"/>
  <c r="G1571" i="11"/>
  <c r="B1571" i="11"/>
  <c r="G1570" i="11"/>
  <c r="B1570" i="11"/>
  <c r="G1569" i="11"/>
  <c r="B1569" i="11"/>
  <c r="G1568" i="11"/>
  <c r="B1568" i="11"/>
  <c r="G1567" i="11"/>
  <c r="B1567" i="11"/>
  <c r="G1566" i="11"/>
  <c r="B1566" i="11"/>
  <c r="G1565" i="11"/>
  <c r="B1565" i="11"/>
  <c r="G1564" i="11"/>
  <c r="B1564" i="11"/>
  <c r="G1563" i="11"/>
  <c r="B1563" i="11"/>
  <c r="G1562" i="11"/>
  <c r="B1562" i="11"/>
  <c r="G1561" i="11"/>
  <c r="B1561" i="11"/>
  <c r="G1560" i="11"/>
  <c r="B1560" i="11"/>
  <c r="G1559" i="11"/>
  <c r="B1559" i="11"/>
  <c r="G1558" i="11"/>
  <c r="B1558" i="11"/>
  <c r="G1557" i="11"/>
  <c r="B1557" i="11"/>
  <c r="G1556" i="11"/>
  <c r="B1556" i="11"/>
  <c r="G1555" i="11"/>
  <c r="B1555" i="11"/>
  <c r="G1554" i="11"/>
  <c r="B1554" i="11"/>
  <c r="G1553" i="11"/>
  <c r="B1553" i="11"/>
  <c r="G1552" i="11"/>
  <c r="B1552" i="11"/>
  <c r="G1551" i="11"/>
  <c r="B1551" i="11"/>
  <c r="G1550" i="11"/>
  <c r="B1550" i="11"/>
  <c r="G1549" i="11"/>
  <c r="B1549" i="11"/>
  <c r="G1548" i="11"/>
  <c r="B1548" i="11"/>
  <c r="G1547" i="11"/>
  <c r="B1547" i="11"/>
  <c r="G1546" i="11"/>
  <c r="B1546" i="11"/>
  <c r="G1545" i="11"/>
  <c r="B1545" i="11"/>
  <c r="G1544" i="11"/>
  <c r="B1544" i="11"/>
  <c r="G1543" i="11"/>
  <c r="B1543" i="11"/>
  <c r="G1542" i="11"/>
  <c r="B1542" i="11"/>
  <c r="G1541" i="11"/>
  <c r="B1541" i="11"/>
  <c r="G1540" i="11"/>
  <c r="B1540" i="11"/>
  <c r="G1539" i="11"/>
  <c r="B1539" i="11"/>
  <c r="G1538" i="11"/>
  <c r="B1538" i="11"/>
  <c r="G1537" i="11"/>
  <c r="B1537" i="11"/>
  <c r="G1536" i="11"/>
  <c r="B1536" i="11"/>
  <c r="G1535" i="11"/>
  <c r="B1535" i="11"/>
  <c r="G1534" i="11"/>
  <c r="B1534" i="11"/>
  <c r="G1533" i="11"/>
  <c r="B1533" i="11"/>
  <c r="G1532" i="11"/>
  <c r="B1532" i="11"/>
  <c r="G1531" i="11"/>
  <c r="B1531" i="11"/>
  <c r="G1530" i="11"/>
  <c r="B1530" i="11"/>
  <c r="G1529" i="11"/>
  <c r="B1529" i="11"/>
  <c r="G1528" i="11"/>
  <c r="B1528" i="11"/>
  <c r="G1527" i="11"/>
  <c r="B1527" i="11"/>
  <c r="G1526" i="11"/>
  <c r="B1526" i="11"/>
  <c r="G1525" i="11"/>
  <c r="B1525" i="11"/>
  <c r="G1524" i="11"/>
  <c r="B1524" i="11"/>
  <c r="G1523" i="11"/>
  <c r="B1523" i="11"/>
  <c r="G1522" i="11"/>
  <c r="B1522" i="11"/>
  <c r="G1521" i="11"/>
  <c r="B1521" i="11"/>
  <c r="G1520" i="11"/>
  <c r="B1520" i="11"/>
  <c r="G1519" i="11"/>
  <c r="B1519" i="11"/>
  <c r="G1518" i="11"/>
  <c r="B1518" i="11"/>
  <c r="G1517" i="11"/>
  <c r="B1517" i="11"/>
  <c r="G1516" i="11"/>
  <c r="B1516" i="11"/>
  <c r="G1515" i="11"/>
  <c r="B1515" i="11"/>
  <c r="G1514" i="11"/>
  <c r="B1514" i="11"/>
  <c r="G1513" i="11"/>
  <c r="B1513" i="11"/>
  <c r="G1512" i="11"/>
  <c r="B1512" i="11"/>
  <c r="G1511" i="11"/>
  <c r="B1511" i="11"/>
  <c r="G1510" i="11"/>
  <c r="B1510" i="11"/>
  <c r="G1509" i="11"/>
  <c r="B1509" i="11"/>
  <c r="G1508" i="11"/>
  <c r="B1508" i="11"/>
  <c r="G1507" i="11"/>
  <c r="B1507" i="11"/>
  <c r="G1506" i="11"/>
  <c r="B1506" i="11"/>
  <c r="G1505" i="11"/>
  <c r="B1505" i="11"/>
  <c r="G1504" i="11"/>
  <c r="B1504" i="11"/>
  <c r="G1503" i="11"/>
  <c r="B1503" i="11"/>
  <c r="G1502" i="11"/>
  <c r="B1502" i="11"/>
  <c r="G1501" i="11"/>
  <c r="B1501" i="11"/>
  <c r="G1500" i="11"/>
  <c r="B1500" i="11"/>
  <c r="G1499" i="11"/>
  <c r="B1499" i="11"/>
  <c r="G1498" i="11"/>
  <c r="B1498" i="11"/>
  <c r="G1497" i="11"/>
  <c r="B1497" i="11"/>
  <c r="G1496" i="11"/>
  <c r="B1496" i="11"/>
  <c r="G1495" i="11"/>
  <c r="B1495" i="11"/>
  <c r="G1494" i="11"/>
  <c r="B1494" i="11"/>
  <c r="G1493" i="11"/>
  <c r="B1493" i="11"/>
  <c r="G1492" i="11"/>
  <c r="B1492" i="11"/>
  <c r="G1491" i="11"/>
  <c r="B1491" i="11"/>
  <c r="G1490" i="11"/>
  <c r="B1490" i="11"/>
  <c r="G1489" i="11"/>
  <c r="B1489" i="11"/>
  <c r="G1488" i="11"/>
  <c r="B1488" i="11"/>
  <c r="G1487" i="11"/>
  <c r="B1487" i="11"/>
  <c r="G1486" i="11"/>
  <c r="B1486" i="11"/>
  <c r="G1485" i="11"/>
  <c r="B1485" i="11"/>
  <c r="G1484" i="11"/>
  <c r="B1484" i="11"/>
  <c r="G1483" i="11"/>
  <c r="B1483" i="11"/>
  <c r="G1482" i="11"/>
  <c r="B1482" i="11"/>
  <c r="G1481" i="11"/>
  <c r="B1481" i="11"/>
  <c r="G1480" i="11"/>
  <c r="B1480" i="11"/>
  <c r="G1479" i="11"/>
  <c r="B1479" i="11"/>
  <c r="G1478" i="11"/>
  <c r="B1478" i="11"/>
  <c r="G1477" i="11"/>
  <c r="B1477" i="11"/>
  <c r="G1476" i="11"/>
  <c r="B1476" i="11"/>
  <c r="G1475" i="11"/>
  <c r="B1475" i="11"/>
  <c r="G1474" i="11"/>
  <c r="B1474" i="11"/>
  <c r="G1473" i="11"/>
  <c r="B1473" i="11"/>
  <c r="G1472" i="11"/>
  <c r="B1472" i="11"/>
  <c r="G1471" i="11"/>
  <c r="B1471" i="11"/>
  <c r="G1470" i="11"/>
  <c r="B1470" i="11"/>
  <c r="G1469" i="11"/>
  <c r="B1469" i="11"/>
  <c r="G1468" i="11"/>
  <c r="B1468" i="11"/>
  <c r="G1467" i="11"/>
  <c r="B1467" i="11"/>
  <c r="G1466" i="11"/>
  <c r="B1466" i="11"/>
  <c r="G1465" i="11"/>
  <c r="B1465" i="11"/>
  <c r="G1464" i="11"/>
  <c r="B1464" i="11"/>
  <c r="G1463" i="11"/>
  <c r="B1463" i="11"/>
  <c r="G1462" i="11"/>
  <c r="B1462" i="11"/>
  <c r="G1461" i="11"/>
  <c r="B1461" i="11"/>
  <c r="G1460" i="11"/>
  <c r="B1460" i="11"/>
  <c r="G1459" i="11"/>
  <c r="B1459" i="11"/>
  <c r="G1458" i="11"/>
  <c r="B1458" i="11"/>
  <c r="G1457" i="11"/>
  <c r="B1457" i="11"/>
  <c r="G1456" i="11"/>
  <c r="B1456" i="11"/>
  <c r="G1455" i="11"/>
  <c r="B1455" i="11"/>
  <c r="G1454" i="11"/>
  <c r="B1454" i="11"/>
  <c r="G1453" i="11"/>
  <c r="B1453" i="11"/>
  <c r="G1452" i="11"/>
  <c r="B1452" i="11"/>
  <c r="G1451" i="11"/>
  <c r="B1451" i="11"/>
  <c r="G1450" i="11"/>
  <c r="B1450" i="11"/>
  <c r="G1449" i="11"/>
  <c r="B1449" i="11"/>
  <c r="G1448" i="11"/>
  <c r="B1448" i="11"/>
  <c r="G1447" i="11"/>
  <c r="B1447" i="11"/>
  <c r="G1446" i="11"/>
  <c r="B1446" i="11"/>
  <c r="G1445" i="11"/>
  <c r="B1445" i="11"/>
  <c r="G1444" i="11"/>
  <c r="B1444" i="11"/>
  <c r="G1443" i="11"/>
  <c r="B1443" i="11"/>
  <c r="G1442" i="11"/>
  <c r="B1442" i="11"/>
  <c r="G1441" i="11"/>
  <c r="B1441" i="11"/>
  <c r="G1440" i="11"/>
  <c r="B1440" i="11"/>
  <c r="G1439" i="11"/>
  <c r="B1439" i="11"/>
  <c r="G1438" i="11"/>
  <c r="B1438" i="11"/>
  <c r="G1437" i="11"/>
  <c r="B1437" i="11"/>
  <c r="G1436" i="11"/>
  <c r="B1436" i="11"/>
  <c r="G1435" i="11"/>
  <c r="B1435" i="11"/>
  <c r="G1434" i="11"/>
  <c r="B1434" i="11"/>
  <c r="G1433" i="11"/>
  <c r="B1433" i="11"/>
  <c r="G1432" i="11"/>
  <c r="B1432" i="11"/>
  <c r="G1431" i="11"/>
  <c r="B1431" i="11"/>
  <c r="G1430" i="11"/>
  <c r="B1430" i="11"/>
  <c r="G1429" i="11"/>
  <c r="B1429" i="11"/>
  <c r="G1428" i="11"/>
  <c r="B1428" i="11"/>
  <c r="G1427" i="11"/>
  <c r="B1427" i="11"/>
  <c r="G1426" i="11"/>
  <c r="B1426" i="11"/>
  <c r="G1425" i="11"/>
  <c r="B1425" i="11"/>
  <c r="G1424" i="11"/>
  <c r="B1424" i="11"/>
  <c r="G1423" i="11"/>
  <c r="B1423" i="11"/>
  <c r="G1422" i="11"/>
  <c r="B1422" i="11"/>
  <c r="G1421" i="11"/>
  <c r="B1421" i="11"/>
  <c r="G1420" i="11"/>
  <c r="B1420" i="11"/>
  <c r="G1419" i="11"/>
  <c r="B1419" i="11"/>
  <c r="G1418" i="11"/>
  <c r="B1418" i="11"/>
  <c r="G1417" i="11"/>
  <c r="B1417" i="11"/>
  <c r="G1416" i="11"/>
  <c r="B1416" i="11"/>
  <c r="G1415" i="11"/>
  <c r="B1415" i="11"/>
  <c r="G1414" i="11"/>
  <c r="B1414" i="11"/>
  <c r="G1413" i="11"/>
  <c r="B1413" i="11"/>
  <c r="G1412" i="11"/>
  <c r="B1412" i="11"/>
  <c r="G1411" i="11"/>
  <c r="B1411" i="11"/>
  <c r="G1410" i="11"/>
  <c r="B1410" i="11"/>
  <c r="G1409" i="11"/>
  <c r="B1409" i="11"/>
  <c r="G1408" i="11"/>
  <c r="B1408" i="11"/>
  <c r="G1407" i="11"/>
  <c r="B1407" i="11"/>
  <c r="G1406" i="11"/>
  <c r="B1406" i="11"/>
  <c r="G1405" i="11"/>
  <c r="B1405" i="11"/>
  <c r="G1404" i="11"/>
  <c r="B1404" i="11"/>
  <c r="G1403" i="11"/>
  <c r="B1403" i="11"/>
  <c r="G1402" i="11"/>
  <c r="B1402" i="11"/>
  <c r="G1401" i="11"/>
  <c r="B1401" i="11"/>
  <c r="G1400" i="11"/>
  <c r="B1400" i="11"/>
  <c r="G1399" i="11"/>
  <c r="B1399" i="11"/>
  <c r="G1398" i="11"/>
  <c r="B1398" i="11"/>
  <c r="G1397" i="11"/>
  <c r="B1397" i="11"/>
  <c r="G1396" i="11"/>
  <c r="B1396" i="11"/>
  <c r="G1395" i="11"/>
  <c r="B1395" i="11"/>
  <c r="G1394" i="11"/>
  <c r="B1394" i="11"/>
  <c r="G1393" i="11"/>
  <c r="B1393" i="11"/>
  <c r="G1392" i="11"/>
  <c r="B1392" i="11"/>
  <c r="G1391" i="11"/>
  <c r="B1391" i="11"/>
  <c r="G1390" i="11"/>
  <c r="B1390" i="11"/>
  <c r="G1389" i="11"/>
  <c r="B1389" i="11"/>
  <c r="G1388" i="11"/>
  <c r="B1388" i="11"/>
  <c r="G1387" i="11"/>
  <c r="B1387" i="11"/>
  <c r="G1386" i="11"/>
  <c r="B1386" i="11"/>
  <c r="G1385" i="11"/>
  <c r="B1385" i="11"/>
  <c r="G1384" i="11"/>
  <c r="B1384" i="11"/>
  <c r="G1383" i="11"/>
  <c r="B1383" i="11"/>
  <c r="G1382" i="11"/>
  <c r="B1382" i="11"/>
  <c r="G1381" i="11"/>
  <c r="B1381" i="11"/>
  <c r="G1380" i="11"/>
  <c r="B1380" i="11"/>
  <c r="G1379" i="11"/>
  <c r="B1379" i="11"/>
  <c r="G1378" i="11"/>
  <c r="B1378" i="11"/>
  <c r="G1377" i="11"/>
  <c r="B1377" i="11"/>
  <c r="G1376" i="11"/>
  <c r="B1376" i="11"/>
  <c r="G1375" i="11"/>
  <c r="B1375" i="11"/>
  <c r="G1374" i="11"/>
  <c r="B1374" i="11"/>
  <c r="G1373" i="11"/>
  <c r="B1373" i="11"/>
  <c r="G1372" i="11"/>
  <c r="B1372" i="11"/>
  <c r="G1371" i="11"/>
  <c r="B1371" i="11"/>
  <c r="G1370" i="11"/>
  <c r="B1370" i="11"/>
  <c r="G1369" i="11"/>
  <c r="B1369" i="11"/>
  <c r="G1368" i="11"/>
  <c r="B1368" i="11"/>
  <c r="G1367" i="11"/>
  <c r="B1367" i="11"/>
  <c r="G1366" i="11"/>
  <c r="B1366" i="11"/>
  <c r="G1365" i="11"/>
  <c r="B1365" i="11"/>
  <c r="G1364" i="11"/>
  <c r="B1364" i="11"/>
  <c r="G1363" i="11"/>
  <c r="B1363" i="11"/>
  <c r="G1362" i="11"/>
  <c r="B1362" i="11"/>
  <c r="G1361" i="11"/>
  <c r="B1361" i="11"/>
  <c r="G1360" i="11"/>
  <c r="B1360" i="11"/>
  <c r="G1359" i="11"/>
  <c r="B1359" i="11"/>
  <c r="G1358" i="11"/>
  <c r="B1358" i="11"/>
  <c r="G1357" i="11"/>
  <c r="B1357" i="11"/>
  <c r="G1356" i="11"/>
  <c r="B1356" i="11"/>
  <c r="G1355" i="11"/>
  <c r="B1355" i="11"/>
  <c r="G1354" i="11"/>
  <c r="B1354" i="11"/>
  <c r="G1353" i="11"/>
  <c r="B1353" i="11"/>
  <c r="G1352" i="11"/>
  <c r="B1352" i="11"/>
  <c r="G1351" i="11"/>
  <c r="B1351" i="11"/>
  <c r="G1350" i="11"/>
  <c r="B1350" i="11"/>
  <c r="G1349" i="11"/>
  <c r="B1349" i="11"/>
  <c r="G1348" i="11"/>
  <c r="B1348" i="11"/>
  <c r="G1347" i="11"/>
  <c r="B1347" i="11"/>
  <c r="G1346" i="11"/>
  <c r="B1346" i="11"/>
  <c r="G1345" i="11"/>
  <c r="B1345" i="11"/>
  <c r="G1344" i="11"/>
  <c r="B1344" i="11"/>
  <c r="G1343" i="11"/>
  <c r="B1343" i="11"/>
  <c r="G1342" i="11"/>
  <c r="B1342" i="11"/>
  <c r="G1341" i="11"/>
  <c r="B1341" i="11"/>
  <c r="G1340" i="11"/>
  <c r="B1340" i="11"/>
  <c r="G1339" i="11"/>
  <c r="B1339" i="11"/>
  <c r="G1338" i="11"/>
  <c r="B1338" i="11"/>
  <c r="G1337" i="11"/>
  <c r="B1337" i="11"/>
  <c r="G1336" i="11"/>
  <c r="B1336" i="11"/>
  <c r="G1335" i="11"/>
  <c r="B1335" i="11"/>
  <c r="G1334" i="11"/>
  <c r="B1334" i="11"/>
  <c r="G1333" i="11"/>
  <c r="B1333" i="11"/>
  <c r="G1332" i="11"/>
  <c r="B1332" i="11"/>
  <c r="G1331" i="11"/>
  <c r="B1331" i="11"/>
  <c r="G1330" i="11"/>
  <c r="B1330" i="11"/>
  <c r="G1329" i="11"/>
  <c r="B1329" i="11"/>
  <c r="G1328" i="11"/>
  <c r="B1328" i="11"/>
  <c r="G1327" i="11"/>
  <c r="B1327" i="11"/>
  <c r="G1326" i="11"/>
  <c r="B1326" i="11"/>
  <c r="G1325" i="11"/>
  <c r="B1325" i="11"/>
  <c r="G1324" i="11"/>
  <c r="B1324" i="11"/>
  <c r="G1323" i="11"/>
  <c r="B1323" i="11"/>
  <c r="G1322" i="11"/>
  <c r="B1322" i="11"/>
  <c r="G1321" i="11"/>
  <c r="B1321" i="11"/>
  <c r="G1320" i="11"/>
  <c r="B1320" i="11"/>
  <c r="G1319" i="11"/>
  <c r="B1319" i="11"/>
  <c r="G1318" i="11"/>
  <c r="B1318" i="11"/>
  <c r="G1317" i="11"/>
  <c r="B1317" i="11"/>
  <c r="G1316" i="11"/>
  <c r="B1316" i="11"/>
  <c r="G1315" i="11"/>
  <c r="B1315" i="11"/>
  <c r="G1314" i="11"/>
  <c r="B1314" i="11"/>
  <c r="G1313" i="11"/>
  <c r="B1313" i="11"/>
  <c r="G1312" i="11"/>
  <c r="B1312" i="11"/>
  <c r="G1311" i="11"/>
  <c r="B1311" i="11"/>
  <c r="G1310" i="11"/>
  <c r="B1310" i="11"/>
  <c r="G1309" i="11"/>
  <c r="B1309" i="11"/>
  <c r="G1308" i="11"/>
  <c r="B1308" i="11"/>
  <c r="G1307" i="11"/>
  <c r="B1307" i="11"/>
  <c r="G1306" i="11"/>
  <c r="B1306" i="11"/>
  <c r="G1305" i="11"/>
  <c r="B1305" i="11"/>
  <c r="G1304" i="11"/>
  <c r="B1304" i="11"/>
  <c r="G1303" i="11"/>
  <c r="B1303" i="11"/>
  <c r="G1302" i="11"/>
  <c r="B1302" i="11"/>
  <c r="G1301" i="11"/>
  <c r="B1301" i="11"/>
  <c r="G1300" i="11"/>
  <c r="B1300" i="11"/>
  <c r="G1299" i="11"/>
  <c r="B1299" i="11"/>
  <c r="G1298" i="11"/>
  <c r="B1298" i="11"/>
  <c r="G1297" i="11"/>
  <c r="B1297" i="11"/>
  <c r="G1296" i="11"/>
  <c r="B1296" i="11"/>
  <c r="G1295" i="11"/>
  <c r="B1295" i="11"/>
  <c r="G1294" i="11"/>
  <c r="B1294" i="11"/>
  <c r="G1293" i="11"/>
  <c r="B1293" i="11"/>
  <c r="G1292" i="11"/>
  <c r="B1292" i="11"/>
  <c r="G1291" i="11"/>
  <c r="B1291" i="11"/>
  <c r="G1290" i="11"/>
  <c r="B1290" i="11"/>
  <c r="G1289" i="11"/>
  <c r="B1289" i="11"/>
  <c r="G1288" i="11"/>
  <c r="B1288" i="11"/>
  <c r="G1287" i="11"/>
  <c r="B1287" i="11"/>
  <c r="G1286" i="11"/>
  <c r="B1286" i="11"/>
  <c r="G1285" i="11"/>
  <c r="B1285" i="11"/>
  <c r="G1284" i="11"/>
  <c r="B1284" i="11"/>
  <c r="G1283" i="11"/>
  <c r="B1283" i="11"/>
  <c r="G1282" i="11"/>
  <c r="B1282" i="11"/>
  <c r="G1281" i="11"/>
  <c r="B1281" i="11"/>
  <c r="G1280" i="11"/>
  <c r="B1280" i="11"/>
  <c r="G1279" i="11"/>
  <c r="B1279" i="11"/>
  <c r="G1278" i="11"/>
  <c r="B1278" i="11"/>
  <c r="G1277" i="11"/>
  <c r="B1277" i="11"/>
  <c r="G1276" i="11"/>
  <c r="B1276" i="11"/>
  <c r="G1275" i="11"/>
  <c r="B1275" i="11"/>
  <c r="G1274" i="11"/>
  <c r="B1274" i="11"/>
  <c r="G1273" i="11"/>
  <c r="B1273" i="11"/>
  <c r="G1272" i="11"/>
  <c r="B1272" i="11"/>
  <c r="G1271" i="11"/>
  <c r="B1271" i="11"/>
  <c r="G1270" i="11"/>
  <c r="B1270" i="11"/>
  <c r="G1269" i="11"/>
  <c r="B1269" i="11"/>
  <c r="G1268" i="11"/>
  <c r="B1268" i="11"/>
  <c r="G1267" i="11"/>
  <c r="B1267" i="11"/>
  <c r="G1266" i="11"/>
  <c r="B1266" i="11"/>
  <c r="G1265" i="11"/>
  <c r="B1265" i="11"/>
  <c r="G1264" i="11"/>
  <c r="B1264" i="11"/>
  <c r="G1263" i="11"/>
  <c r="B1263" i="11"/>
  <c r="G1262" i="11"/>
  <c r="B1262" i="11"/>
  <c r="G1261" i="11"/>
  <c r="B1261" i="11"/>
  <c r="G1260" i="11"/>
  <c r="B1260" i="11"/>
  <c r="G1259" i="11"/>
  <c r="B1259" i="11"/>
  <c r="G1258" i="11"/>
  <c r="B1258" i="11"/>
  <c r="G1257" i="11"/>
  <c r="B1257" i="11"/>
  <c r="G1256" i="11"/>
  <c r="B1256" i="11"/>
  <c r="G1255" i="11"/>
  <c r="B1255" i="11"/>
  <c r="G1254" i="11"/>
  <c r="B1254" i="11"/>
  <c r="G1253" i="11"/>
  <c r="B1253" i="11"/>
  <c r="G1252" i="11"/>
  <c r="B1252" i="11"/>
  <c r="G1251" i="11"/>
  <c r="B1251" i="11"/>
  <c r="G1250" i="11"/>
  <c r="B1250" i="11"/>
  <c r="G1249" i="11"/>
  <c r="B1249" i="11"/>
  <c r="G1248" i="11"/>
  <c r="B1248" i="11"/>
  <c r="G1247" i="11"/>
  <c r="B1247" i="11"/>
  <c r="G1246" i="11"/>
  <c r="B1246" i="11"/>
  <c r="G1245" i="11"/>
  <c r="B1245" i="11"/>
  <c r="G1244" i="11"/>
  <c r="B1244" i="11"/>
  <c r="G1243" i="11"/>
  <c r="B1243" i="11"/>
  <c r="G1242" i="11"/>
  <c r="B1242" i="11"/>
  <c r="G1241" i="11"/>
  <c r="B1241" i="11"/>
  <c r="G1240" i="11"/>
  <c r="B1240" i="11"/>
  <c r="G1239" i="11"/>
  <c r="B1239" i="11"/>
  <c r="G1238" i="11"/>
  <c r="B1238" i="11"/>
  <c r="G1237" i="11"/>
  <c r="B1237" i="11"/>
  <c r="G1236" i="11"/>
  <c r="B1236" i="11"/>
  <c r="G1235" i="11"/>
  <c r="B1235" i="11"/>
  <c r="G1234" i="11"/>
  <c r="B1234" i="11"/>
  <c r="G1233" i="11"/>
  <c r="B1233" i="11"/>
  <c r="G1232" i="11"/>
  <c r="B1232" i="11"/>
  <c r="G1231" i="11"/>
  <c r="B1231" i="11"/>
  <c r="G1230" i="11"/>
  <c r="B1230" i="11"/>
  <c r="G1229" i="11"/>
  <c r="B1229" i="11"/>
  <c r="G1228" i="11"/>
  <c r="B1228" i="11"/>
  <c r="G1227" i="11"/>
  <c r="B1227" i="11"/>
  <c r="G1226" i="11"/>
  <c r="B1226" i="11"/>
  <c r="G1225" i="11"/>
  <c r="B1225" i="11"/>
  <c r="G1224" i="11"/>
  <c r="B1224" i="11"/>
  <c r="G1223" i="11"/>
  <c r="B1223" i="11"/>
  <c r="G1222" i="11"/>
  <c r="B1222" i="11"/>
  <c r="G1221" i="11"/>
  <c r="B1221" i="11"/>
  <c r="G1220" i="11"/>
  <c r="B1220" i="11"/>
  <c r="G1219" i="11"/>
  <c r="B1219" i="11"/>
  <c r="G1218" i="11"/>
  <c r="B1218" i="11"/>
  <c r="G1217" i="11"/>
  <c r="B1217" i="11"/>
  <c r="G1216" i="11"/>
  <c r="B1216" i="11"/>
  <c r="G1215" i="11"/>
  <c r="B1215" i="11"/>
  <c r="G1214" i="11"/>
  <c r="B1214" i="11"/>
  <c r="G1213" i="11"/>
  <c r="B1213" i="11"/>
  <c r="G1212" i="11"/>
  <c r="B1212" i="11"/>
  <c r="G1211" i="11"/>
  <c r="B1211" i="11"/>
  <c r="G1210" i="11"/>
  <c r="B1210" i="11"/>
  <c r="G1209" i="11"/>
  <c r="B1209" i="11"/>
  <c r="G1208" i="11"/>
  <c r="B1208" i="11"/>
  <c r="G1207" i="11"/>
  <c r="B1207" i="11"/>
  <c r="G1206" i="11"/>
  <c r="B1206" i="11"/>
  <c r="G1205" i="11"/>
  <c r="B1205" i="11"/>
  <c r="G1204" i="11"/>
  <c r="B1204" i="11"/>
  <c r="G1203" i="11"/>
  <c r="B1203" i="11"/>
  <c r="G1202" i="11"/>
  <c r="B1202" i="11"/>
  <c r="G1201" i="11"/>
  <c r="B1201" i="11"/>
  <c r="G1200" i="11"/>
  <c r="B1200" i="11"/>
  <c r="G1199" i="11"/>
  <c r="B1199" i="11"/>
  <c r="G1198" i="11"/>
  <c r="B1198" i="11"/>
  <c r="G1197" i="11"/>
  <c r="B1197" i="11"/>
  <c r="G1196" i="11"/>
  <c r="B1196" i="11"/>
  <c r="G1195" i="11"/>
  <c r="B1195" i="11"/>
  <c r="G1194" i="11"/>
  <c r="B1194" i="11"/>
  <c r="G1193" i="11"/>
  <c r="B1193" i="11"/>
  <c r="G1192" i="11"/>
  <c r="B1192" i="11"/>
  <c r="G1191" i="11"/>
  <c r="B1191" i="11"/>
  <c r="G1190" i="11"/>
  <c r="B1190" i="11"/>
  <c r="G1189" i="11"/>
  <c r="B1189" i="11"/>
  <c r="G1188" i="11"/>
  <c r="B1188" i="11"/>
  <c r="G1187" i="11"/>
  <c r="B1187" i="11"/>
  <c r="G1186" i="11"/>
  <c r="B1186" i="11"/>
  <c r="G1185" i="11"/>
  <c r="B1185" i="11"/>
  <c r="G1184" i="11"/>
  <c r="B1184" i="11"/>
  <c r="G1183" i="11"/>
  <c r="B1183" i="11"/>
  <c r="G1182" i="11"/>
  <c r="B1182" i="11"/>
  <c r="G1181" i="11"/>
  <c r="B1181" i="11"/>
  <c r="G1180" i="11"/>
  <c r="B1180" i="11"/>
  <c r="G1179" i="11"/>
  <c r="B1179" i="11"/>
  <c r="G1178" i="11"/>
  <c r="B1178" i="11"/>
  <c r="G1177" i="11"/>
  <c r="B1177" i="11"/>
  <c r="G1176" i="11"/>
  <c r="B1176" i="11"/>
  <c r="G1175" i="11"/>
  <c r="B1175" i="11"/>
  <c r="G1174" i="11"/>
  <c r="B1174" i="11"/>
  <c r="G1173" i="11"/>
  <c r="B1173" i="11"/>
  <c r="G1172" i="11"/>
  <c r="B1172" i="11"/>
  <c r="G1171" i="11"/>
  <c r="B1171" i="11"/>
  <c r="G1170" i="11"/>
  <c r="B1170" i="11"/>
  <c r="G1169" i="11"/>
  <c r="B1169" i="11"/>
  <c r="G1168" i="11"/>
  <c r="B1168" i="11"/>
  <c r="G1167" i="11"/>
  <c r="B1167" i="11"/>
  <c r="G1166" i="11"/>
  <c r="B1166" i="11"/>
  <c r="G1165" i="11"/>
  <c r="B1165" i="11"/>
  <c r="G1164" i="11"/>
  <c r="B1164" i="11"/>
  <c r="G1163" i="11"/>
  <c r="B1163" i="11"/>
  <c r="G1162" i="11"/>
  <c r="B1162" i="11"/>
  <c r="G1161" i="11"/>
  <c r="B1161" i="11"/>
  <c r="G1160" i="11"/>
  <c r="B1160" i="11"/>
  <c r="G1159" i="11"/>
  <c r="B1159" i="11"/>
  <c r="G1158" i="11"/>
  <c r="B1158" i="11"/>
  <c r="G1157" i="11"/>
  <c r="B1157" i="11"/>
  <c r="G1156" i="11"/>
  <c r="B1156" i="11"/>
  <c r="G1155" i="11"/>
  <c r="B1155" i="11"/>
  <c r="G1154" i="11"/>
  <c r="B1154" i="11"/>
  <c r="G1153" i="11"/>
  <c r="B1153" i="11"/>
  <c r="G1152" i="11"/>
  <c r="B1152" i="11"/>
  <c r="G1151" i="11"/>
  <c r="B1151" i="11"/>
  <c r="G1150" i="11"/>
  <c r="B1150" i="11"/>
  <c r="G1149" i="11"/>
  <c r="B1149" i="11"/>
  <c r="G1148" i="11"/>
  <c r="B1148" i="11"/>
  <c r="G1147" i="11"/>
  <c r="B1147" i="11"/>
  <c r="G1146" i="11"/>
  <c r="B1146" i="11"/>
  <c r="G1145" i="11"/>
  <c r="B1145" i="11"/>
  <c r="G1144" i="11"/>
  <c r="B1144" i="11"/>
  <c r="G1143" i="11"/>
  <c r="B1143" i="11"/>
  <c r="G1142" i="11"/>
  <c r="B1142" i="11"/>
  <c r="G1141" i="11"/>
  <c r="B1141" i="11"/>
  <c r="G1140" i="11"/>
  <c r="B1140" i="11"/>
  <c r="G1139" i="11"/>
  <c r="B1139" i="11"/>
  <c r="G1138" i="11"/>
  <c r="B1138" i="11"/>
  <c r="G1137" i="11"/>
  <c r="B1137" i="11"/>
  <c r="G1136" i="11"/>
  <c r="B1136" i="11"/>
  <c r="G1135" i="11"/>
  <c r="B1135" i="11"/>
  <c r="G1134" i="11"/>
  <c r="B1134" i="11"/>
  <c r="G1133" i="11"/>
  <c r="B1133" i="11"/>
  <c r="G1132" i="11"/>
  <c r="B1132" i="11"/>
  <c r="G1131" i="11"/>
  <c r="B1131" i="11"/>
  <c r="G1130" i="11"/>
  <c r="B1130" i="11"/>
  <c r="G1129" i="11"/>
  <c r="B1129" i="11"/>
  <c r="G1128" i="11"/>
  <c r="B1128" i="11"/>
  <c r="G1127" i="11"/>
  <c r="B1127" i="11"/>
  <c r="G1126" i="11"/>
  <c r="B1126" i="11"/>
  <c r="G1125" i="11"/>
  <c r="B1125" i="11"/>
  <c r="G1124" i="11"/>
  <c r="B1124" i="11"/>
  <c r="G1123" i="11"/>
  <c r="B1123" i="11"/>
  <c r="G1122" i="11"/>
  <c r="B1122" i="11"/>
  <c r="G1121" i="11"/>
  <c r="B1121" i="11"/>
  <c r="G1120" i="11"/>
  <c r="B1120" i="11"/>
  <c r="G1119" i="11"/>
  <c r="B1119" i="11"/>
  <c r="G1118" i="11"/>
  <c r="B1118" i="11"/>
  <c r="G1117" i="11"/>
  <c r="B1117" i="11"/>
  <c r="G1116" i="11"/>
  <c r="B1116" i="11"/>
  <c r="G1115" i="11"/>
  <c r="B1115" i="11"/>
  <c r="G1114" i="11"/>
  <c r="B1114" i="11"/>
  <c r="G1113" i="11"/>
  <c r="B1113" i="11"/>
  <c r="G1112" i="11"/>
  <c r="B1112" i="11"/>
  <c r="G1111" i="11"/>
  <c r="B1111" i="11"/>
  <c r="G1110" i="11"/>
  <c r="B1110" i="11"/>
  <c r="G1109" i="11"/>
  <c r="B1109" i="11"/>
  <c r="G1108" i="11"/>
  <c r="B1108" i="11"/>
  <c r="G1107" i="11"/>
  <c r="B1107" i="11"/>
  <c r="G1106" i="11"/>
  <c r="B1106" i="11"/>
  <c r="G1105" i="11"/>
  <c r="B1105" i="11"/>
  <c r="G1104" i="11"/>
  <c r="B1104" i="11"/>
  <c r="G1103" i="11"/>
  <c r="B1103" i="11"/>
  <c r="G1102" i="11"/>
  <c r="B1102" i="11"/>
  <c r="G1101" i="11"/>
  <c r="B1101" i="11"/>
  <c r="G1100" i="11"/>
  <c r="B1100" i="11"/>
  <c r="G1099" i="11"/>
  <c r="B1099" i="11"/>
  <c r="G1098" i="11"/>
  <c r="B1098" i="11"/>
  <c r="G1097" i="11"/>
  <c r="B1097" i="11"/>
  <c r="G1096" i="11"/>
  <c r="B1096" i="11"/>
  <c r="G1095" i="11"/>
  <c r="B1095" i="11"/>
  <c r="G1094" i="11"/>
  <c r="B1094" i="11"/>
  <c r="G1093" i="11"/>
  <c r="B1093" i="11"/>
  <c r="G1092" i="11"/>
  <c r="B1092" i="11"/>
  <c r="G1091" i="11"/>
  <c r="B1091" i="11"/>
  <c r="G1090" i="11"/>
  <c r="B1090" i="11"/>
  <c r="G1089" i="11"/>
  <c r="B1089" i="11"/>
  <c r="G1088" i="11"/>
  <c r="B1088" i="11"/>
  <c r="G1087" i="11"/>
  <c r="B1087" i="11"/>
  <c r="G1086" i="11"/>
  <c r="B1086" i="11"/>
  <c r="G1085" i="11"/>
  <c r="B1085" i="11"/>
  <c r="G1084" i="11"/>
  <c r="B1084" i="11"/>
  <c r="G1083" i="11"/>
  <c r="B1083" i="11"/>
  <c r="G1082" i="11"/>
  <c r="B1082" i="11"/>
  <c r="G1081" i="11"/>
  <c r="B1081" i="11"/>
  <c r="G1080" i="11"/>
  <c r="B1080" i="11"/>
  <c r="G1079" i="11"/>
  <c r="B1079" i="11"/>
  <c r="G1078" i="11"/>
  <c r="B1078" i="11"/>
  <c r="G1077" i="11"/>
  <c r="B1077" i="11"/>
  <c r="G1076" i="11"/>
  <c r="B1076" i="11"/>
  <c r="G1075" i="11"/>
  <c r="B1075" i="11"/>
  <c r="G1074" i="11"/>
  <c r="B1074" i="11"/>
  <c r="G1073" i="11"/>
  <c r="B1073" i="11"/>
  <c r="G1072" i="11"/>
  <c r="B1072" i="11"/>
  <c r="G1071" i="11"/>
  <c r="B1071" i="11"/>
  <c r="G1070" i="11"/>
  <c r="B1070" i="11"/>
  <c r="G1069" i="11"/>
  <c r="B1069" i="11"/>
  <c r="G1068" i="11"/>
  <c r="B1068" i="11"/>
  <c r="G1067" i="11"/>
  <c r="B1067" i="11"/>
  <c r="G1066" i="11"/>
  <c r="B1066" i="11"/>
  <c r="G1065" i="11"/>
  <c r="B1065" i="11"/>
  <c r="G1064" i="11"/>
  <c r="B1064" i="11"/>
  <c r="G1063" i="11"/>
  <c r="B1063" i="11"/>
  <c r="G1062" i="11"/>
  <c r="B1062" i="11"/>
  <c r="G1061" i="11"/>
  <c r="B1061" i="11"/>
  <c r="G1060" i="11"/>
  <c r="B1060" i="11"/>
  <c r="G1059" i="11"/>
  <c r="B1059" i="11"/>
  <c r="G1058" i="11"/>
  <c r="B1058" i="11"/>
  <c r="G1057" i="11"/>
  <c r="B1057" i="11"/>
  <c r="G1056" i="11"/>
  <c r="B1056" i="11"/>
  <c r="G1055" i="11"/>
  <c r="B1055" i="11"/>
  <c r="G1054" i="11"/>
  <c r="B1054" i="11"/>
  <c r="G1053" i="11"/>
  <c r="B1053" i="11"/>
  <c r="G1052" i="11"/>
  <c r="B1052" i="11"/>
  <c r="G1051" i="11"/>
  <c r="B1051" i="11"/>
  <c r="G1050" i="11"/>
  <c r="B1050" i="11"/>
  <c r="G1049" i="11"/>
  <c r="B1049" i="11"/>
  <c r="G1048" i="11"/>
  <c r="B1048" i="11"/>
  <c r="G1047" i="11"/>
  <c r="B1047" i="11"/>
  <c r="G1046" i="11"/>
  <c r="B1046" i="11"/>
  <c r="G1045" i="11"/>
  <c r="B1045" i="11"/>
  <c r="G1044" i="11"/>
  <c r="B1044" i="11"/>
  <c r="G1043" i="11"/>
  <c r="B1043" i="11"/>
  <c r="G1042" i="11"/>
  <c r="B1042" i="11"/>
  <c r="G1041" i="11"/>
  <c r="B1041" i="11"/>
  <c r="G1040" i="11"/>
  <c r="B1040" i="11"/>
  <c r="G1039" i="11"/>
  <c r="B1039" i="11"/>
  <c r="G1038" i="11"/>
  <c r="B1038" i="11"/>
  <c r="G1037" i="11"/>
  <c r="B1037" i="11"/>
  <c r="G1036" i="11"/>
  <c r="B1036" i="11"/>
  <c r="G1035" i="11"/>
  <c r="B1035" i="11"/>
  <c r="G1034" i="11"/>
  <c r="B1034" i="11"/>
  <c r="G1033" i="11"/>
  <c r="B1033" i="11"/>
  <c r="G1032" i="11"/>
  <c r="B1032" i="11"/>
  <c r="G1031" i="11"/>
  <c r="B1031" i="11"/>
  <c r="G1030" i="11"/>
  <c r="B1030" i="11"/>
  <c r="G1029" i="11"/>
  <c r="B1029" i="11"/>
  <c r="G1028" i="11"/>
  <c r="B1028" i="11"/>
  <c r="G1027" i="11"/>
  <c r="B1027" i="11"/>
  <c r="G1026" i="11"/>
  <c r="B1026" i="11"/>
  <c r="G1025" i="11"/>
  <c r="B1025" i="11"/>
  <c r="G1024" i="11"/>
  <c r="B1024" i="11"/>
  <c r="G1023" i="11"/>
  <c r="B1023" i="11"/>
  <c r="G1022" i="11"/>
  <c r="B1022" i="11"/>
  <c r="G1021" i="11"/>
  <c r="B1021" i="11"/>
  <c r="G1020" i="11"/>
  <c r="B1020" i="11"/>
  <c r="G1019" i="11"/>
  <c r="B1019" i="11"/>
  <c r="G1018" i="11"/>
  <c r="B1018" i="11"/>
  <c r="G1017" i="11"/>
  <c r="B1017" i="11"/>
  <c r="G1016" i="11"/>
  <c r="B1016" i="11"/>
  <c r="G1015" i="11"/>
  <c r="B1015" i="11"/>
  <c r="G1014" i="11"/>
  <c r="B1014" i="11"/>
  <c r="G1013" i="11"/>
  <c r="B1013" i="11"/>
  <c r="G1012" i="11"/>
  <c r="B1012" i="11"/>
  <c r="G1011" i="11"/>
  <c r="B1011" i="11"/>
  <c r="G1010" i="11"/>
  <c r="B1010" i="11"/>
  <c r="G1009" i="11"/>
  <c r="B1009" i="11"/>
  <c r="G1008" i="11"/>
  <c r="B1008" i="11"/>
  <c r="G1007" i="11"/>
  <c r="B1007" i="11"/>
  <c r="G1006" i="11"/>
  <c r="B1006" i="11"/>
  <c r="G1005" i="11"/>
  <c r="B1005" i="11"/>
  <c r="G1004" i="11"/>
  <c r="B1004" i="11"/>
  <c r="G1003" i="11"/>
  <c r="B1003" i="11"/>
  <c r="G1002" i="11"/>
  <c r="B1002" i="11"/>
  <c r="G1001" i="11"/>
  <c r="B1001" i="11"/>
  <c r="G1000" i="11"/>
  <c r="B1000" i="11"/>
  <c r="G999" i="11"/>
  <c r="B999" i="11"/>
  <c r="G998" i="11"/>
  <c r="B998" i="11"/>
  <c r="G997" i="11"/>
  <c r="B997" i="11"/>
  <c r="G996" i="11"/>
  <c r="B996" i="11"/>
  <c r="G995" i="11"/>
  <c r="B995" i="11"/>
  <c r="G994" i="11"/>
  <c r="B994" i="11"/>
  <c r="G993" i="11"/>
  <c r="B993" i="11"/>
  <c r="G992" i="11"/>
  <c r="B992" i="11"/>
  <c r="G991" i="11"/>
  <c r="B991" i="11"/>
  <c r="G990" i="11"/>
  <c r="B990" i="11"/>
  <c r="G989" i="11"/>
  <c r="B989" i="11"/>
  <c r="G988" i="11"/>
  <c r="B988" i="11"/>
  <c r="G987" i="11"/>
  <c r="B987" i="11"/>
  <c r="G986" i="11"/>
  <c r="B986" i="11"/>
  <c r="G985" i="11"/>
  <c r="B985" i="11"/>
  <c r="G984" i="11"/>
  <c r="B984" i="11"/>
  <c r="G983" i="11"/>
  <c r="B983" i="11"/>
  <c r="G982" i="11"/>
  <c r="B982" i="11"/>
  <c r="G981" i="11"/>
  <c r="B981" i="11"/>
  <c r="G980" i="11"/>
  <c r="B980" i="11"/>
  <c r="G979" i="11"/>
  <c r="B979" i="11"/>
  <c r="G978" i="11"/>
  <c r="B978" i="11"/>
  <c r="G977" i="11"/>
  <c r="B977" i="11"/>
  <c r="G976" i="11"/>
  <c r="B976" i="11"/>
  <c r="G975" i="11"/>
  <c r="B975" i="11"/>
  <c r="G974" i="11"/>
  <c r="B974" i="11"/>
  <c r="G973" i="11"/>
  <c r="B973" i="11"/>
  <c r="G972" i="11"/>
  <c r="B972" i="11"/>
  <c r="G971" i="11"/>
  <c r="B971" i="11"/>
  <c r="G970" i="11"/>
  <c r="B970" i="11"/>
  <c r="G969" i="11"/>
  <c r="B969" i="11"/>
  <c r="G968" i="11"/>
  <c r="B968" i="11"/>
  <c r="G967" i="11"/>
  <c r="B967" i="11"/>
  <c r="G966" i="11"/>
  <c r="B966" i="11"/>
  <c r="G965" i="11"/>
  <c r="B965" i="11"/>
  <c r="G964" i="11"/>
  <c r="B964" i="11"/>
  <c r="G963" i="11"/>
  <c r="B963" i="11"/>
  <c r="G962" i="11"/>
  <c r="B962" i="11"/>
  <c r="G961" i="11"/>
  <c r="B961" i="11"/>
  <c r="G960" i="11"/>
  <c r="B960" i="11"/>
  <c r="G959" i="11"/>
  <c r="B959" i="11"/>
  <c r="G958" i="11"/>
  <c r="B958" i="11"/>
  <c r="G957" i="11"/>
  <c r="B957" i="11"/>
  <c r="G956" i="11"/>
  <c r="B956" i="11"/>
  <c r="G955" i="11"/>
  <c r="B955" i="11"/>
  <c r="G954" i="11"/>
  <c r="B954" i="11"/>
  <c r="G953" i="11"/>
  <c r="B953" i="11"/>
  <c r="G952" i="11"/>
  <c r="B952" i="11"/>
  <c r="G951" i="11"/>
  <c r="B951" i="11"/>
  <c r="G950" i="11"/>
  <c r="B950" i="11"/>
  <c r="G949" i="11"/>
  <c r="B949" i="11"/>
  <c r="G948" i="11"/>
  <c r="B948" i="11"/>
  <c r="G947" i="11"/>
  <c r="B947" i="11"/>
  <c r="G946" i="11"/>
  <c r="B946" i="11"/>
  <c r="G945" i="11"/>
  <c r="B945" i="11"/>
  <c r="G944" i="11"/>
  <c r="B944" i="11"/>
  <c r="G943" i="11"/>
  <c r="B943" i="11"/>
  <c r="G942" i="11"/>
  <c r="B942" i="11"/>
  <c r="G941" i="11"/>
  <c r="B941" i="11"/>
  <c r="G940" i="11"/>
  <c r="B940" i="11"/>
  <c r="G939" i="11"/>
  <c r="B939" i="11"/>
  <c r="G938" i="11"/>
  <c r="B938" i="11"/>
  <c r="G937" i="11"/>
  <c r="B937" i="11"/>
  <c r="G936" i="11"/>
  <c r="B936" i="11"/>
  <c r="G935" i="11"/>
  <c r="B935" i="11"/>
  <c r="G934" i="11"/>
  <c r="B934" i="11"/>
  <c r="G933" i="11"/>
  <c r="B933" i="11"/>
  <c r="G932" i="11"/>
  <c r="B932" i="11"/>
  <c r="G931" i="11"/>
  <c r="B931" i="11"/>
  <c r="G930" i="11"/>
  <c r="B930" i="11"/>
  <c r="G929" i="11"/>
  <c r="B929" i="11"/>
  <c r="G928" i="11"/>
  <c r="B928" i="11"/>
  <c r="G927" i="11"/>
  <c r="B927" i="11"/>
  <c r="G926" i="11"/>
  <c r="B926" i="11"/>
  <c r="G925" i="11"/>
  <c r="B925" i="11"/>
  <c r="G924" i="11"/>
  <c r="B924" i="11"/>
  <c r="G923" i="11"/>
  <c r="B923" i="11"/>
  <c r="G922" i="11"/>
  <c r="B922" i="11"/>
  <c r="G921" i="11"/>
  <c r="B921" i="11"/>
  <c r="G920" i="11"/>
  <c r="B920" i="11"/>
  <c r="G919" i="11"/>
  <c r="B919" i="11"/>
  <c r="G918" i="11"/>
  <c r="B918" i="11"/>
  <c r="G917" i="11"/>
  <c r="B917" i="11"/>
  <c r="G916" i="11"/>
  <c r="B916" i="11"/>
  <c r="G915" i="11"/>
  <c r="B915" i="11"/>
  <c r="G914" i="11"/>
  <c r="B914" i="11"/>
  <c r="G913" i="11"/>
  <c r="B913" i="11"/>
  <c r="G912" i="11"/>
  <c r="B912" i="11"/>
  <c r="G911" i="11"/>
  <c r="B911" i="11"/>
  <c r="G910" i="11"/>
  <c r="B910" i="11"/>
  <c r="G909" i="11"/>
  <c r="B909" i="11"/>
  <c r="G908" i="11"/>
  <c r="B908" i="11"/>
  <c r="G907" i="11"/>
  <c r="B907" i="11"/>
  <c r="G906" i="11"/>
  <c r="B906" i="11"/>
  <c r="G905" i="11"/>
  <c r="B905" i="11"/>
  <c r="G904" i="11"/>
  <c r="B904" i="11"/>
  <c r="G903" i="11"/>
  <c r="B903" i="11"/>
  <c r="G902" i="11"/>
  <c r="B902" i="11"/>
  <c r="G901" i="11"/>
  <c r="B901" i="11"/>
  <c r="G900" i="11"/>
  <c r="B900" i="11"/>
  <c r="G899" i="11"/>
  <c r="B899" i="11"/>
  <c r="G898" i="11"/>
  <c r="B898" i="11"/>
  <c r="G897" i="11"/>
  <c r="B897" i="11"/>
  <c r="G896" i="11"/>
  <c r="B896" i="11"/>
  <c r="G895" i="11"/>
  <c r="B895" i="11"/>
  <c r="G894" i="11"/>
  <c r="B894" i="11"/>
  <c r="G893" i="11"/>
  <c r="B893" i="11"/>
  <c r="G892" i="11"/>
  <c r="B892" i="11"/>
  <c r="G891" i="11"/>
  <c r="B891" i="11"/>
  <c r="G890" i="11"/>
  <c r="B890" i="11"/>
  <c r="G889" i="11"/>
  <c r="B889" i="11"/>
  <c r="G888" i="11"/>
  <c r="B888" i="11"/>
  <c r="G887" i="11"/>
  <c r="B887" i="11"/>
  <c r="G886" i="11"/>
  <c r="B886" i="11"/>
  <c r="G885" i="11"/>
  <c r="B885" i="11"/>
  <c r="G884" i="11"/>
  <c r="B884" i="11"/>
  <c r="G883" i="11"/>
  <c r="B883" i="11"/>
  <c r="G882" i="11"/>
  <c r="B882" i="11"/>
  <c r="G881" i="11"/>
  <c r="B881" i="11"/>
  <c r="G880" i="11"/>
  <c r="B880" i="11"/>
  <c r="G879" i="11"/>
  <c r="B879" i="11"/>
  <c r="G878" i="11"/>
  <c r="B878" i="11"/>
  <c r="G877" i="11"/>
  <c r="B877" i="11"/>
  <c r="G876" i="11"/>
  <c r="B876" i="11"/>
  <c r="G875" i="11"/>
  <c r="B875" i="11"/>
  <c r="G874" i="11"/>
  <c r="B874" i="11"/>
  <c r="G873" i="11"/>
  <c r="B873" i="11"/>
  <c r="G872" i="11"/>
  <c r="B872" i="11"/>
  <c r="G871" i="11"/>
  <c r="B871" i="11"/>
  <c r="G870" i="11"/>
  <c r="B870" i="11"/>
  <c r="G869" i="11"/>
  <c r="B869" i="11"/>
  <c r="G868" i="11"/>
  <c r="B868" i="11"/>
  <c r="G867" i="11"/>
  <c r="B867" i="11"/>
  <c r="G866" i="11"/>
  <c r="B866" i="11"/>
  <c r="G865" i="11"/>
  <c r="B865" i="11"/>
  <c r="G864" i="11"/>
  <c r="B864" i="11"/>
  <c r="G863" i="11"/>
  <c r="B863" i="11"/>
  <c r="G862" i="11"/>
  <c r="B862" i="11"/>
  <c r="G861" i="11"/>
  <c r="B861" i="11"/>
  <c r="G860" i="11"/>
  <c r="B860" i="11"/>
  <c r="G859" i="11"/>
  <c r="B859" i="11"/>
  <c r="G858" i="11"/>
  <c r="B858" i="11"/>
  <c r="G857" i="11"/>
  <c r="B857" i="11"/>
  <c r="G856" i="11"/>
  <c r="B856" i="11"/>
  <c r="G855" i="11"/>
  <c r="B855" i="11"/>
  <c r="G854" i="11"/>
  <c r="B854" i="11"/>
  <c r="G853" i="11"/>
  <c r="B853" i="11"/>
  <c r="G852" i="11"/>
  <c r="B852" i="11"/>
  <c r="G851" i="11"/>
  <c r="B851" i="11"/>
  <c r="G850" i="11"/>
  <c r="B850" i="11"/>
  <c r="G849" i="11"/>
  <c r="B849" i="11"/>
  <c r="G848" i="11"/>
  <c r="B848" i="11"/>
  <c r="G847" i="11"/>
  <c r="B847" i="11"/>
  <c r="G846" i="11"/>
  <c r="B846" i="11"/>
  <c r="G845" i="11"/>
  <c r="B845" i="11"/>
  <c r="G844" i="11"/>
  <c r="B844" i="11"/>
  <c r="G843" i="11"/>
  <c r="B843" i="11"/>
  <c r="G842" i="11"/>
  <c r="B842" i="11"/>
  <c r="G841" i="11"/>
  <c r="B841" i="11"/>
  <c r="G840" i="11"/>
  <c r="B840" i="11"/>
  <c r="G839" i="11"/>
  <c r="B839" i="11"/>
  <c r="G838" i="11"/>
  <c r="B838" i="11"/>
  <c r="G837" i="11"/>
  <c r="B837" i="11"/>
  <c r="G836" i="11"/>
  <c r="B836" i="11"/>
  <c r="G835" i="11"/>
  <c r="B835" i="11"/>
  <c r="G834" i="11"/>
  <c r="B834" i="11"/>
  <c r="G833" i="11"/>
  <c r="B833" i="11"/>
  <c r="G832" i="11"/>
  <c r="B832" i="11"/>
  <c r="G831" i="11"/>
  <c r="B831" i="11"/>
  <c r="G830" i="11"/>
  <c r="B830" i="11"/>
  <c r="G829" i="11"/>
  <c r="B829" i="11"/>
  <c r="G828" i="11"/>
  <c r="B828" i="11"/>
  <c r="G827" i="11"/>
  <c r="B827" i="11"/>
  <c r="G826" i="11"/>
  <c r="B826" i="11"/>
  <c r="G825" i="11"/>
  <c r="B825" i="11"/>
  <c r="G824" i="11"/>
  <c r="B824" i="11"/>
  <c r="G823" i="11"/>
  <c r="B823" i="11"/>
  <c r="G822" i="11"/>
  <c r="B822" i="11"/>
  <c r="G821" i="11"/>
  <c r="B821" i="11"/>
  <c r="G820" i="11"/>
  <c r="B820" i="11"/>
  <c r="G819" i="11"/>
  <c r="B819" i="11"/>
  <c r="G818" i="11"/>
  <c r="B818" i="11"/>
  <c r="G817" i="11"/>
  <c r="B817" i="11"/>
  <c r="G816" i="11"/>
  <c r="B816" i="11"/>
  <c r="G815" i="11"/>
  <c r="B815" i="11"/>
  <c r="G814" i="11"/>
  <c r="B814" i="11"/>
  <c r="G813" i="11"/>
  <c r="B813" i="11"/>
  <c r="G812" i="11"/>
  <c r="B812" i="11"/>
  <c r="G811" i="11"/>
  <c r="B811" i="11"/>
  <c r="G810" i="11"/>
  <c r="B810" i="11"/>
  <c r="G809" i="11"/>
  <c r="B809" i="11"/>
  <c r="G808" i="11"/>
  <c r="B808" i="11"/>
  <c r="G807" i="11"/>
  <c r="B807" i="11"/>
  <c r="G806" i="11"/>
  <c r="B806" i="11"/>
  <c r="G805" i="11"/>
  <c r="B805" i="11"/>
  <c r="G804" i="11"/>
  <c r="B804" i="11"/>
  <c r="G803" i="11"/>
  <c r="B803" i="11"/>
  <c r="G802" i="11"/>
  <c r="B802" i="11"/>
  <c r="G801" i="11"/>
  <c r="B801" i="11"/>
  <c r="G800" i="11"/>
  <c r="B800" i="11"/>
  <c r="G799" i="11"/>
  <c r="B799" i="11"/>
  <c r="G798" i="11"/>
  <c r="B798" i="11"/>
  <c r="G797" i="11"/>
  <c r="B797" i="11"/>
  <c r="G796" i="11"/>
  <c r="B796" i="11"/>
  <c r="G795" i="11"/>
  <c r="B795" i="11"/>
  <c r="G794" i="11"/>
  <c r="B794" i="11"/>
  <c r="G793" i="11"/>
  <c r="B793" i="11"/>
  <c r="G792" i="11"/>
  <c r="B792" i="11"/>
  <c r="G791" i="11"/>
  <c r="B791" i="11"/>
  <c r="G790" i="11"/>
  <c r="B790" i="11"/>
  <c r="G789" i="11"/>
  <c r="B789" i="11"/>
  <c r="G788" i="11"/>
  <c r="B788" i="11"/>
  <c r="G787" i="11"/>
  <c r="B787" i="11"/>
  <c r="G786" i="11"/>
  <c r="B786" i="11"/>
  <c r="G785" i="11"/>
  <c r="B785" i="11"/>
  <c r="G784" i="11"/>
  <c r="B784" i="11"/>
  <c r="G783" i="11"/>
  <c r="B783" i="11"/>
  <c r="G782" i="11"/>
  <c r="B782" i="11"/>
  <c r="G781" i="11"/>
  <c r="B781" i="11"/>
  <c r="G780" i="11"/>
  <c r="B780" i="11"/>
  <c r="G779" i="11"/>
  <c r="B779" i="11"/>
  <c r="G778" i="11"/>
  <c r="B778" i="11"/>
  <c r="G777" i="11"/>
  <c r="B777" i="11"/>
  <c r="G776" i="11"/>
  <c r="B776" i="11"/>
  <c r="G775" i="11"/>
  <c r="B775" i="11"/>
  <c r="G774" i="11"/>
  <c r="B774" i="11"/>
  <c r="G773" i="11"/>
  <c r="B773" i="11"/>
  <c r="G772" i="11"/>
  <c r="B772" i="11"/>
  <c r="G771" i="11"/>
  <c r="B771" i="11"/>
  <c r="G770" i="11"/>
  <c r="B770" i="11"/>
  <c r="G769" i="11"/>
  <c r="B769" i="11"/>
  <c r="G768" i="11"/>
  <c r="B768" i="11"/>
  <c r="G767" i="11"/>
  <c r="B767" i="11"/>
  <c r="G766" i="11"/>
  <c r="B766" i="11"/>
  <c r="G765" i="11"/>
  <c r="B765" i="11"/>
  <c r="G764" i="11"/>
  <c r="B764" i="11"/>
  <c r="G763" i="11"/>
  <c r="B763" i="11"/>
  <c r="G762" i="11"/>
  <c r="B762" i="11"/>
  <c r="G761" i="11"/>
  <c r="B761" i="11"/>
  <c r="G760" i="11"/>
  <c r="B760" i="11"/>
  <c r="G759" i="11"/>
  <c r="B759" i="11"/>
  <c r="G758" i="11"/>
  <c r="B758" i="11"/>
  <c r="G757" i="11"/>
  <c r="B757" i="11"/>
  <c r="G756" i="11"/>
  <c r="B756" i="11"/>
  <c r="G755" i="11"/>
  <c r="B755" i="11"/>
  <c r="G754" i="11"/>
  <c r="B754" i="11"/>
  <c r="G753" i="11"/>
  <c r="B753" i="11"/>
  <c r="G752" i="11"/>
  <c r="B752" i="11"/>
  <c r="G751" i="11"/>
  <c r="B751" i="11"/>
  <c r="G750" i="11"/>
  <c r="B750" i="11"/>
  <c r="G749" i="11"/>
  <c r="B749" i="11"/>
  <c r="G748" i="11"/>
  <c r="B748" i="11"/>
  <c r="G747" i="11"/>
  <c r="B747" i="11"/>
  <c r="G746" i="11"/>
  <c r="B746" i="11"/>
  <c r="G745" i="11"/>
  <c r="B745" i="11"/>
  <c r="G744" i="11"/>
  <c r="B744" i="11"/>
  <c r="G743" i="11"/>
  <c r="B743" i="11"/>
  <c r="G742" i="11"/>
  <c r="B742" i="11"/>
  <c r="G741" i="11"/>
  <c r="B741" i="11"/>
  <c r="G740" i="11"/>
  <c r="B740" i="11"/>
  <c r="G739" i="11"/>
  <c r="B739" i="11"/>
  <c r="G738" i="11"/>
  <c r="B738" i="11"/>
  <c r="G737" i="11"/>
  <c r="B737" i="11"/>
  <c r="G736" i="11"/>
  <c r="B736" i="11"/>
  <c r="G735" i="11"/>
  <c r="B735" i="11"/>
  <c r="G734" i="11"/>
  <c r="B734" i="11"/>
  <c r="G733" i="11"/>
  <c r="B733" i="11"/>
  <c r="G732" i="11"/>
  <c r="B732" i="11"/>
  <c r="G731" i="11"/>
  <c r="B731" i="11"/>
  <c r="G730" i="11"/>
  <c r="B730" i="11"/>
  <c r="G729" i="11"/>
  <c r="B729" i="11"/>
  <c r="G728" i="11"/>
  <c r="B728" i="11"/>
  <c r="G727" i="11"/>
  <c r="B727" i="11"/>
  <c r="G726" i="11"/>
  <c r="B726" i="11"/>
  <c r="G725" i="11"/>
  <c r="B725" i="11"/>
  <c r="G724" i="11"/>
  <c r="B724" i="11"/>
  <c r="G723" i="11"/>
  <c r="B723" i="11"/>
  <c r="G722" i="11"/>
  <c r="B722" i="11"/>
  <c r="G721" i="11"/>
  <c r="B721" i="11"/>
  <c r="G720" i="11"/>
  <c r="B720" i="11"/>
  <c r="G719" i="11"/>
  <c r="B719" i="11"/>
  <c r="G718" i="11"/>
  <c r="B718" i="11"/>
  <c r="G717" i="11"/>
  <c r="B717" i="11"/>
  <c r="G716" i="11"/>
  <c r="B716" i="11"/>
  <c r="G715" i="11"/>
  <c r="B715" i="11"/>
  <c r="G714" i="11"/>
  <c r="B714" i="11"/>
  <c r="G713" i="11"/>
  <c r="B713" i="11"/>
  <c r="G712" i="11"/>
  <c r="B712" i="11"/>
  <c r="G711" i="11"/>
  <c r="B711" i="11"/>
  <c r="G710" i="11"/>
  <c r="B710" i="11"/>
  <c r="G709" i="11"/>
  <c r="B709" i="11"/>
  <c r="G708" i="11"/>
  <c r="B708" i="11"/>
  <c r="G707" i="11"/>
  <c r="B707" i="11"/>
  <c r="G706" i="11"/>
  <c r="B706" i="11"/>
  <c r="G705" i="11"/>
  <c r="B705" i="11"/>
  <c r="G704" i="11"/>
  <c r="B704" i="11"/>
  <c r="G703" i="11"/>
  <c r="B703" i="11"/>
  <c r="G702" i="11"/>
  <c r="B702" i="11"/>
  <c r="G701" i="11"/>
  <c r="B701" i="11"/>
  <c r="G700" i="11"/>
  <c r="B700" i="11"/>
  <c r="G699" i="11"/>
  <c r="B699" i="11"/>
  <c r="G698" i="11"/>
  <c r="B698" i="11"/>
  <c r="G697" i="11"/>
  <c r="B697" i="11"/>
  <c r="G696" i="11"/>
  <c r="B696" i="11"/>
  <c r="G695" i="11"/>
  <c r="B695" i="11"/>
  <c r="G694" i="11"/>
  <c r="B694" i="11"/>
  <c r="G693" i="11"/>
  <c r="B693" i="11"/>
  <c r="G692" i="11"/>
  <c r="B692" i="11"/>
  <c r="G691" i="11"/>
  <c r="B691" i="11"/>
  <c r="G690" i="11"/>
  <c r="B690" i="11"/>
  <c r="G689" i="11"/>
  <c r="B689" i="11"/>
  <c r="G688" i="11"/>
  <c r="B688" i="11"/>
  <c r="G687" i="11"/>
  <c r="B687" i="11"/>
  <c r="G686" i="11"/>
  <c r="B686" i="11"/>
  <c r="G685" i="11"/>
  <c r="B685" i="11"/>
  <c r="G684" i="11"/>
  <c r="B684" i="11"/>
  <c r="G683" i="11"/>
  <c r="B683" i="11"/>
  <c r="G682" i="11"/>
  <c r="B682" i="11"/>
  <c r="G681" i="11"/>
  <c r="B681" i="11"/>
  <c r="G680" i="11"/>
  <c r="B680" i="11"/>
  <c r="G679" i="11"/>
  <c r="B679" i="11"/>
  <c r="G678" i="11"/>
  <c r="B678" i="11"/>
  <c r="G677" i="11"/>
  <c r="B677" i="11"/>
  <c r="G676" i="11"/>
  <c r="B676" i="11"/>
  <c r="G675" i="11"/>
  <c r="B675" i="11"/>
  <c r="G674" i="11"/>
  <c r="B674" i="11"/>
  <c r="G673" i="11"/>
  <c r="B673" i="11"/>
  <c r="G672" i="11"/>
  <c r="B672" i="11"/>
  <c r="G671" i="11"/>
  <c r="B671" i="11"/>
  <c r="G670" i="11"/>
  <c r="B670" i="11"/>
  <c r="G669" i="11"/>
  <c r="B669" i="11"/>
  <c r="G668" i="11"/>
  <c r="B668" i="11"/>
  <c r="G667" i="11"/>
  <c r="B667" i="11"/>
  <c r="G666" i="11"/>
  <c r="B666" i="11"/>
  <c r="G665" i="11"/>
  <c r="B665" i="11"/>
  <c r="G664" i="11"/>
  <c r="B664" i="11"/>
  <c r="G663" i="11"/>
  <c r="B663" i="11"/>
  <c r="G662" i="11"/>
  <c r="B662" i="11"/>
  <c r="G661" i="11"/>
  <c r="B661" i="11"/>
  <c r="G660" i="11"/>
  <c r="B660" i="11"/>
  <c r="G659" i="11"/>
  <c r="B659" i="11"/>
  <c r="G658" i="11"/>
  <c r="B658" i="11"/>
  <c r="G657" i="11"/>
  <c r="B657" i="11"/>
  <c r="G656" i="11"/>
  <c r="B656" i="11"/>
  <c r="G655" i="11"/>
  <c r="B655" i="11"/>
  <c r="G654" i="11"/>
  <c r="B654" i="11"/>
  <c r="G653" i="11"/>
  <c r="B653" i="11"/>
  <c r="G652" i="11"/>
  <c r="B652" i="11"/>
  <c r="G651" i="11"/>
  <c r="B651" i="11"/>
  <c r="G650" i="11"/>
  <c r="B650" i="11"/>
  <c r="G649" i="11"/>
  <c r="B649" i="11"/>
  <c r="G648" i="11"/>
  <c r="B648" i="11"/>
  <c r="G647" i="11"/>
  <c r="B647" i="11"/>
  <c r="G646" i="11"/>
  <c r="B646" i="11"/>
  <c r="G645" i="11"/>
  <c r="B645" i="11"/>
  <c r="G644" i="11"/>
  <c r="B644" i="11"/>
  <c r="G643" i="11"/>
  <c r="B643" i="11"/>
  <c r="G642" i="11"/>
  <c r="B642" i="11"/>
  <c r="G641" i="11"/>
  <c r="B641" i="11"/>
  <c r="G640" i="11"/>
  <c r="B640" i="11"/>
  <c r="G639" i="11"/>
  <c r="B639" i="11"/>
  <c r="G638" i="11"/>
  <c r="B638" i="11"/>
  <c r="G637" i="11"/>
  <c r="B637" i="11"/>
  <c r="G636" i="11"/>
  <c r="B636" i="11"/>
  <c r="G635" i="11"/>
  <c r="B635" i="11"/>
  <c r="G634" i="11"/>
  <c r="B634" i="11"/>
  <c r="G633" i="11"/>
  <c r="B633" i="11"/>
  <c r="G632" i="11"/>
  <c r="B632" i="11"/>
  <c r="G631" i="11"/>
  <c r="B631" i="11"/>
  <c r="G630" i="11"/>
  <c r="B630" i="11"/>
  <c r="G629" i="11"/>
  <c r="B629" i="11"/>
  <c r="G628" i="11"/>
  <c r="B628" i="11"/>
  <c r="G627" i="11"/>
  <c r="B627" i="11"/>
  <c r="G626" i="11"/>
  <c r="B626" i="11"/>
  <c r="G625" i="11"/>
  <c r="B625" i="11"/>
  <c r="G624" i="11"/>
  <c r="B624" i="11"/>
  <c r="G623" i="11"/>
  <c r="B623" i="11"/>
  <c r="G622" i="11"/>
  <c r="B622" i="11"/>
  <c r="G621" i="11"/>
  <c r="B621" i="11"/>
  <c r="G620" i="11"/>
  <c r="B620" i="11"/>
  <c r="G619" i="11"/>
  <c r="B619" i="11"/>
  <c r="G618" i="11"/>
  <c r="B618" i="11"/>
  <c r="G617" i="11"/>
  <c r="B617" i="11"/>
  <c r="G616" i="11"/>
  <c r="B616" i="11"/>
  <c r="G615" i="11"/>
  <c r="B615" i="11"/>
  <c r="G614" i="11"/>
  <c r="B614" i="11"/>
  <c r="G613" i="11"/>
  <c r="B613" i="11"/>
  <c r="G612" i="11"/>
  <c r="B612" i="11"/>
  <c r="G611" i="11"/>
  <c r="B611" i="11"/>
  <c r="G610" i="11"/>
  <c r="B610" i="11"/>
  <c r="G609" i="11"/>
  <c r="B609" i="11"/>
  <c r="G608" i="11"/>
  <c r="B608" i="11"/>
  <c r="G607" i="11"/>
  <c r="B607" i="11"/>
  <c r="G606" i="11"/>
  <c r="B606" i="11"/>
  <c r="G605" i="11"/>
  <c r="B605" i="11"/>
  <c r="G604" i="11"/>
  <c r="B604" i="11"/>
  <c r="G603" i="11"/>
  <c r="B603" i="11"/>
  <c r="G602" i="11"/>
  <c r="B602" i="11"/>
  <c r="G601" i="11"/>
  <c r="B601" i="11"/>
  <c r="G600" i="11"/>
  <c r="B600" i="11"/>
  <c r="G599" i="11"/>
  <c r="B599" i="11"/>
  <c r="G598" i="11"/>
  <c r="B598" i="11"/>
  <c r="G597" i="11"/>
  <c r="B597" i="11"/>
  <c r="G596" i="11"/>
  <c r="B596" i="11"/>
  <c r="G595" i="11"/>
  <c r="B595" i="11"/>
  <c r="G594" i="11"/>
  <c r="B594" i="11"/>
  <c r="G593" i="11"/>
  <c r="B593" i="11"/>
  <c r="G592" i="11"/>
  <c r="B592" i="11"/>
  <c r="G591" i="11"/>
  <c r="B591" i="11"/>
  <c r="G590" i="11"/>
  <c r="B590" i="11"/>
  <c r="G589" i="11"/>
  <c r="B589" i="11"/>
  <c r="G588" i="11"/>
  <c r="B588" i="11"/>
  <c r="G587" i="11"/>
  <c r="B587" i="11"/>
  <c r="G586" i="11"/>
  <c r="B586" i="11"/>
  <c r="G585" i="11"/>
  <c r="B585" i="11"/>
  <c r="G584" i="11"/>
  <c r="B584" i="11"/>
  <c r="G583" i="11"/>
  <c r="B583" i="11"/>
  <c r="G582" i="11"/>
  <c r="B582" i="11"/>
  <c r="G581" i="11"/>
  <c r="B581" i="11"/>
  <c r="G580" i="11"/>
  <c r="B580" i="11"/>
  <c r="G579" i="11"/>
  <c r="B579" i="11"/>
  <c r="G578" i="11"/>
  <c r="B578" i="11"/>
  <c r="G577" i="11"/>
  <c r="B577" i="11"/>
  <c r="G576" i="11"/>
  <c r="B576" i="11"/>
  <c r="G575" i="11"/>
  <c r="B575" i="11"/>
  <c r="G574" i="11"/>
  <c r="B574" i="11"/>
  <c r="G573" i="11"/>
  <c r="B573" i="11"/>
  <c r="G572" i="11"/>
  <c r="B572" i="11"/>
  <c r="G571" i="11"/>
  <c r="B571" i="11"/>
  <c r="G570" i="11"/>
  <c r="B570" i="11"/>
  <c r="G569" i="11"/>
  <c r="B569" i="11"/>
  <c r="G568" i="11"/>
  <c r="B568" i="11"/>
  <c r="G567" i="11"/>
  <c r="B567" i="11"/>
  <c r="G566" i="11"/>
  <c r="B566" i="11"/>
  <c r="G565" i="11"/>
  <c r="B565" i="11"/>
  <c r="G564" i="11"/>
  <c r="B564" i="11"/>
  <c r="G563" i="11"/>
  <c r="B563" i="11"/>
  <c r="G562" i="11"/>
  <c r="B562" i="11"/>
  <c r="G561" i="11"/>
  <c r="B561" i="11"/>
  <c r="G560" i="11"/>
  <c r="B560" i="11"/>
  <c r="G559" i="11"/>
  <c r="B559" i="11"/>
  <c r="G558" i="11"/>
  <c r="B558" i="11"/>
  <c r="G557" i="11"/>
  <c r="B557" i="11"/>
  <c r="G556" i="11"/>
  <c r="B556" i="11"/>
  <c r="G555" i="11"/>
  <c r="B555" i="11"/>
  <c r="G554" i="11"/>
  <c r="B554" i="11"/>
  <c r="G553" i="11"/>
  <c r="B553" i="11"/>
  <c r="G552" i="11"/>
  <c r="B552" i="11"/>
  <c r="G551" i="11"/>
  <c r="B551" i="11"/>
  <c r="G550" i="11"/>
  <c r="B550" i="11"/>
  <c r="G549" i="11"/>
  <c r="B549" i="11"/>
  <c r="G548" i="11"/>
  <c r="B548" i="11"/>
  <c r="G547" i="11"/>
  <c r="B547" i="11"/>
  <c r="G546" i="11"/>
  <c r="B546" i="11"/>
  <c r="G545" i="11"/>
  <c r="B545" i="11"/>
  <c r="G544" i="11"/>
  <c r="B544" i="11"/>
  <c r="G543" i="11"/>
  <c r="B543" i="11"/>
  <c r="G542" i="11"/>
  <c r="B542" i="11"/>
  <c r="G541" i="11"/>
  <c r="B541" i="11"/>
  <c r="G540" i="11"/>
  <c r="B540" i="11"/>
  <c r="G539" i="11"/>
  <c r="B539" i="11"/>
  <c r="G538" i="11"/>
  <c r="B538" i="11"/>
  <c r="G537" i="11"/>
  <c r="B537" i="11"/>
  <c r="G536" i="11"/>
  <c r="B536" i="11"/>
  <c r="G535" i="11"/>
  <c r="B535" i="11"/>
  <c r="G534" i="11"/>
  <c r="B534" i="11"/>
  <c r="G533" i="11"/>
  <c r="B533" i="11"/>
  <c r="G532" i="11"/>
  <c r="B532" i="11"/>
  <c r="G531" i="11"/>
  <c r="B531" i="11"/>
  <c r="G530" i="11"/>
  <c r="B530" i="11"/>
  <c r="G529" i="11"/>
  <c r="B529" i="11"/>
  <c r="G528" i="11"/>
  <c r="B528" i="11"/>
  <c r="G527" i="11"/>
  <c r="B527" i="11"/>
  <c r="G526" i="11"/>
  <c r="B526" i="11"/>
  <c r="G525" i="11"/>
  <c r="B525" i="11"/>
  <c r="G524" i="11"/>
  <c r="B524" i="11"/>
  <c r="G523" i="11"/>
  <c r="B523" i="11"/>
  <c r="G522" i="11"/>
  <c r="B522" i="11"/>
  <c r="G521" i="11"/>
  <c r="B521" i="11"/>
  <c r="G520" i="11"/>
  <c r="B520" i="11"/>
  <c r="G519" i="11"/>
  <c r="B519" i="11"/>
  <c r="G518" i="11"/>
  <c r="B518" i="11"/>
  <c r="G517" i="11"/>
  <c r="B517" i="11"/>
  <c r="G516" i="11"/>
  <c r="B516" i="11"/>
  <c r="G515" i="11"/>
  <c r="B515" i="11"/>
  <c r="G514" i="11"/>
  <c r="B514" i="11"/>
  <c r="G513" i="11"/>
  <c r="B513" i="11"/>
  <c r="G512" i="11"/>
  <c r="B512" i="11"/>
  <c r="G511" i="11"/>
  <c r="B511" i="11"/>
  <c r="G510" i="11"/>
  <c r="B510" i="11"/>
  <c r="G509" i="11"/>
  <c r="B509" i="11"/>
  <c r="G508" i="11"/>
  <c r="B508" i="11"/>
  <c r="G507" i="11"/>
  <c r="B507" i="11"/>
  <c r="G506" i="11"/>
  <c r="B506" i="11"/>
  <c r="G505" i="11"/>
  <c r="B505" i="11"/>
  <c r="G504" i="11"/>
  <c r="B504" i="11"/>
  <c r="G503" i="11"/>
  <c r="B503" i="11"/>
  <c r="G502" i="11"/>
  <c r="B502" i="11"/>
  <c r="G501" i="11"/>
  <c r="B501" i="11"/>
  <c r="G500" i="11"/>
  <c r="B500" i="11"/>
  <c r="G499" i="11"/>
  <c r="B499" i="11"/>
  <c r="G498" i="11"/>
  <c r="B498" i="11"/>
  <c r="G497" i="11"/>
  <c r="B497" i="11"/>
  <c r="G496" i="11"/>
  <c r="B496" i="11"/>
  <c r="G495" i="11"/>
  <c r="B495" i="11"/>
  <c r="G494" i="11"/>
  <c r="B494" i="11"/>
  <c r="G493" i="11"/>
  <c r="B493" i="11"/>
  <c r="G492" i="11"/>
  <c r="B492" i="11"/>
  <c r="G491" i="11"/>
  <c r="B491" i="11"/>
  <c r="G490" i="11"/>
  <c r="B490" i="11"/>
  <c r="G489" i="11"/>
  <c r="B489" i="11"/>
  <c r="G488" i="11"/>
  <c r="B488" i="11"/>
  <c r="G487" i="11"/>
  <c r="B487" i="11"/>
  <c r="G486" i="11"/>
  <c r="B486" i="11"/>
  <c r="G485" i="11"/>
  <c r="B485" i="11"/>
  <c r="G484" i="11"/>
  <c r="B484" i="11"/>
  <c r="G483" i="11"/>
  <c r="B483" i="11"/>
  <c r="G482" i="11"/>
  <c r="B482" i="11"/>
  <c r="G481" i="11"/>
  <c r="B481" i="11"/>
  <c r="G480" i="11"/>
  <c r="B480" i="11"/>
  <c r="G479" i="11"/>
  <c r="B479" i="11"/>
  <c r="G478" i="11"/>
  <c r="B478" i="11"/>
  <c r="G477" i="11"/>
  <c r="B477" i="11"/>
  <c r="G476" i="11"/>
  <c r="B476" i="11"/>
  <c r="G475" i="11"/>
  <c r="B475" i="11"/>
  <c r="G474" i="11"/>
  <c r="B474" i="11"/>
  <c r="G473" i="11"/>
  <c r="B473" i="11"/>
  <c r="G472" i="11"/>
  <c r="B472" i="11"/>
  <c r="G471" i="11"/>
  <c r="B471" i="11"/>
  <c r="G470" i="11"/>
  <c r="B470" i="11"/>
  <c r="G469" i="11"/>
  <c r="B469" i="11"/>
  <c r="G468" i="11"/>
  <c r="B468" i="11"/>
  <c r="G467" i="11"/>
  <c r="B467" i="11"/>
  <c r="G466" i="11"/>
  <c r="B466" i="11"/>
  <c r="G465" i="11"/>
  <c r="B465" i="11"/>
  <c r="G464" i="11"/>
  <c r="B464" i="11"/>
  <c r="G463" i="11"/>
  <c r="B463" i="11"/>
  <c r="G462" i="11"/>
  <c r="B462" i="11"/>
  <c r="G461" i="11"/>
  <c r="B461" i="11"/>
  <c r="G460" i="11"/>
  <c r="B460" i="11"/>
  <c r="G459" i="11"/>
  <c r="B459" i="11"/>
  <c r="G458" i="11"/>
  <c r="B458" i="11"/>
  <c r="G457" i="11"/>
  <c r="B457" i="11"/>
  <c r="G456" i="11"/>
  <c r="B456" i="11"/>
  <c r="G455" i="11"/>
  <c r="B455" i="11"/>
  <c r="G454" i="11"/>
  <c r="B454" i="11"/>
  <c r="G453" i="11"/>
  <c r="B453" i="11"/>
  <c r="G452" i="11"/>
  <c r="B452" i="11"/>
  <c r="G451" i="11"/>
  <c r="B451" i="11"/>
  <c r="G450" i="11"/>
  <c r="B450" i="11"/>
  <c r="G449" i="11"/>
  <c r="B449" i="11"/>
  <c r="G448" i="11"/>
  <c r="B448" i="11"/>
  <c r="G447" i="11"/>
  <c r="B447" i="11"/>
  <c r="G446" i="11"/>
  <c r="B446" i="11"/>
  <c r="G445" i="11"/>
  <c r="B445" i="11"/>
  <c r="G444" i="11"/>
  <c r="B444" i="11"/>
  <c r="G443" i="11"/>
  <c r="B443" i="11"/>
  <c r="G442" i="11"/>
  <c r="B442" i="11"/>
  <c r="G441" i="11"/>
  <c r="B441" i="11"/>
  <c r="G440" i="11"/>
  <c r="B440" i="11"/>
  <c r="G439" i="11"/>
  <c r="B439" i="11"/>
  <c r="G438" i="11"/>
  <c r="B438" i="11"/>
  <c r="G437" i="11"/>
  <c r="B437" i="11"/>
  <c r="G436" i="11"/>
  <c r="B436" i="11"/>
  <c r="G435" i="11"/>
  <c r="B435" i="11"/>
  <c r="G434" i="11"/>
  <c r="B434" i="11"/>
  <c r="G433" i="11"/>
  <c r="B433" i="11"/>
  <c r="G432" i="11"/>
  <c r="B432" i="11"/>
  <c r="G431" i="11"/>
  <c r="B431" i="11"/>
  <c r="G430" i="11"/>
  <c r="B430" i="11"/>
  <c r="G429" i="11"/>
  <c r="B429" i="11"/>
  <c r="G428" i="11"/>
  <c r="B428" i="11"/>
  <c r="G427" i="11"/>
  <c r="B427" i="11"/>
  <c r="G426" i="11"/>
  <c r="B426" i="11"/>
  <c r="G425" i="11"/>
  <c r="B425" i="11"/>
  <c r="G424" i="11"/>
  <c r="B424" i="11"/>
  <c r="G423" i="11"/>
  <c r="B423" i="11"/>
  <c r="G422" i="11"/>
  <c r="B422" i="11"/>
  <c r="G421" i="11"/>
  <c r="B421" i="11"/>
  <c r="G420" i="11"/>
  <c r="B420" i="11"/>
  <c r="G419" i="11"/>
  <c r="B419" i="11"/>
  <c r="G418" i="11"/>
  <c r="B418" i="11"/>
  <c r="G417" i="11"/>
  <c r="B417" i="11"/>
  <c r="G416" i="11"/>
  <c r="B416" i="11"/>
  <c r="G415" i="11"/>
  <c r="B415" i="11"/>
  <c r="G414" i="11"/>
  <c r="B414" i="11"/>
  <c r="G413" i="11"/>
  <c r="B413" i="11"/>
  <c r="G412" i="11"/>
  <c r="B412" i="11"/>
  <c r="G411" i="11"/>
  <c r="B411" i="11"/>
  <c r="G410" i="11"/>
  <c r="B410" i="11"/>
  <c r="G409" i="11"/>
  <c r="B409" i="11"/>
  <c r="G408" i="11"/>
  <c r="B408" i="11"/>
  <c r="G407" i="11"/>
  <c r="B407" i="11"/>
  <c r="G406" i="11"/>
  <c r="B406" i="11"/>
  <c r="G405" i="11"/>
  <c r="B405" i="11"/>
  <c r="G404" i="11"/>
  <c r="B404" i="11"/>
  <c r="G403" i="11"/>
  <c r="B403" i="11"/>
  <c r="G402" i="11"/>
  <c r="B402" i="11"/>
  <c r="G401" i="11"/>
  <c r="B401" i="11"/>
  <c r="G400" i="11"/>
  <c r="B400" i="11"/>
  <c r="G399" i="11"/>
  <c r="B399" i="11"/>
  <c r="G398" i="11"/>
  <c r="B398" i="11"/>
  <c r="G397" i="11"/>
  <c r="B397" i="11"/>
  <c r="G396" i="11"/>
  <c r="B396" i="11"/>
  <c r="G395" i="11"/>
  <c r="B395" i="11"/>
  <c r="G394" i="11"/>
  <c r="B394" i="11"/>
  <c r="G393" i="11"/>
  <c r="B393" i="11"/>
  <c r="G392" i="11"/>
  <c r="B392" i="11"/>
  <c r="G391" i="11"/>
  <c r="B391" i="11"/>
  <c r="G390" i="11"/>
  <c r="B390" i="11"/>
  <c r="G389" i="11"/>
  <c r="B389" i="11"/>
  <c r="G388" i="11"/>
  <c r="B388" i="11"/>
  <c r="G387" i="11"/>
  <c r="B387" i="11"/>
  <c r="G386" i="11"/>
  <c r="B386" i="11"/>
  <c r="G385" i="11"/>
  <c r="B385" i="11"/>
  <c r="G384" i="11"/>
  <c r="B384" i="11"/>
  <c r="G383" i="11"/>
  <c r="B383" i="11"/>
  <c r="G382" i="11"/>
  <c r="B382" i="11"/>
  <c r="G381" i="11"/>
  <c r="B381" i="11"/>
  <c r="G380" i="11"/>
  <c r="B380" i="11"/>
  <c r="G379" i="11"/>
  <c r="B379" i="11"/>
  <c r="G378" i="11"/>
  <c r="B378" i="11"/>
  <c r="G377" i="11"/>
  <c r="B377" i="11"/>
  <c r="G376" i="11"/>
  <c r="B376" i="11"/>
  <c r="G375" i="11"/>
  <c r="B375" i="11"/>
  <c r="G374" i="11"/>
  <c r="B374" i="11"/>
  <c r="G373" i="11"/>
  <c r="B373" i="11"/>
  <c r="G372" i="11"/>
  <c r="B372" i="11"/>
  <c r="G371" i="11"/>
  <c r="B371" i="11"/>
  <c r="G370" i="11"/>
  <c r="B370" i="11"/>
  <c r="G369" i="11"/>
  <c r="B369" i="11"/>
  <c r="G368" i="11"/>
  <c r="B368" i="11"/>
  <c r="G367" i="11"/>
  <c r="B367" i="11"/>
  <c r="G366" i="11"/>
  <c r="B366" i="11"/>
  <c r="G365" i="11"/>
  <c r="B365" i="11"/>
  <c r="G364" i="11"/>
  <c r="B364" i="11"/>
  <c r="G363" i="11"/>
  <c r="B363" i="11"/>
  <c r="G362" i="11"/>
  <c r="B362" i="11"/>
  <c r="G361" i="11"/>
  <c r="B361" i="11"/>
  <c r="G360" i="11"/>
  <c r="B360" i="11"/>
  <c r="G359" i="11"/>
  <c r="B359" i="11"/>
  <c r="G358" i="11"/>
  <c r="B358" i="11"/>
  <c r="G357" i="11"/>
  <c r="B357" i="11"/>
  <c r="G356" i="11"/>
  <c r="B356" i="11"/>
  <c r="G355" i="11"/>
  <c r="B355" i="11"/>
  <c r="G354" i="11"/>
  <c r="B354" i="11"/>
  <c r="G353" i="11"/>
  <c r="B353" i="11"/>
  <c r="G352" i="11"/>
  <c r="B352" i="11"/>
  <c r="G351" i="11"/>
  <c r="B351" i="11"/>
  <c r="G350" i="11"/>
  <c r="B350" i="11"/>
  <c r="G349" i="11"/>
  <c r="B349" i="11"/>
  <c r="G348" i="11"/>
  <c r="B348" i="11"/>
  <c r="G347" i="11"/>
  <c r="B347" i="11"/>
  <c r="G346" i="11"/>
  <c r="B346" i="11"/>
  <c r="G345" i="11"/>
  <c r="B345" i="11"/>
  <c r="G344" i="11"/>
  <c r="B344" i="11"/>
  <c r="G343" i="11"/>
  <c r="B343" i="11"/>
  <c r="G342" i="11"/>
  <c r="B342" i="11"/>
  <c r="G341" i="11"/>
  <c r="B341" i="11"/>
  <c r="G340" i="11"/>
  <c r="B340" i="11"/>
  <c r="G339" i="11"/>
  <c r="B339" i="11"/>
  <c r="G338" i="11"/>
  <c r="B338" i="11"/>
  <c r="G337" i="11"/>
  <c r="B337" i="11"/>
  <c r="G336" i="11"/>
  <c r="B336" i="11"/>
  <c r="G335" i="11"/>
  <c r="B335" i="11"/>
  <c r="G334" i="11"/>
  <c r="B334" i="11"/>
  <c r="G333" i="11"/>
  <c r="B333" i="11"/>
  <c r="G332" i="11"/>
  <c r="B332" i="11"/>
  <c r="G331" i="11"/>
  <c r="B331" i="11"/>
  <c r="G330" i="11"/>
  <c r="B330" i="11"/>
  <c r="G329" i="11"/>
  <c r="B329" i="11"/>
  <c r="G328" i="11"/>
  <c r="B328" i="11"/>
  <c r="G327" i="11"/>
  <c r="B327" i="11"/>
  <c r="G326" i="11"/>
  <c r="B326" i="11"/>
  <c r="G325" i="11"/>
  <c r="B325" i="11"/>
  <c r="G324" i="11"/>
  <c r="B324" i="11"/>
  <c r="G323" i="11"/>
  <c r="B323" i="11"/>
  <c r="G322" i="11"/>
  <c r="B322" i="11"/>
  <c r="G321" i="11"/>
  <c r="B321" i="11"/>
  <c r="G320" i="11"/>
  <c r="B320" i="11"/>
  <c r="G319" i="11"/>
  <c r="B319" i="11"/>
  <c r="G318" i="11"/>
  <c r="B318" i="11"/>
  <c r="G317" i="11"/>
  <c r="B317" i="11"/>
  <c r="G316" i="11"/>
  <c r="B316" i="11"/>
  <c r="G315" i="11"/>
  <c r="B315" i="11"/>
  <c r="G314" i="11"/>
  <c r="B314" i="11"/>
  <c r="G313" i="11"/>
  <c r="B313" i="11"/>
  <c r="G312" i="11"/>
  <c r="B312" i="11"/>
  <c r="G311" i="11"/>
  <c r="B311" i="11"/>
  <c r="G310" i="11"/>
  <c r="B310" i="11"/>
  <c r="G309" i="11"/>
  <c r="B309" i="11"/>
  <c r="G308" i="11"/>
  <c r="B308" i="11"/>
  <c r="G307" i="11"/>
  <c r="B307" i="11"/>
  <c r="G306" i="11"/>
  <c r="B306" i="11"/>
  <c r="G305" i="11"/>
  <c r="B305" i="11"/>
  <c r="G304" i="11"/>
  <c r="B304" i="11"/>
  <c r="G303" i="11"/>
  <c r="B303" i="11"/>
  <c r="G302" i="11"/>
  <c r="B302" i="11"/>
  <c r="G301" i="11"/>
  <c r="B301" i="11"/>
  <c r="G300" i="11"/>
  <c r="B300" i="11"/>
  <c r="G299" i="11"/>
  <c r="B299" i="11"/>
  <c r="G298" i="11"/>
  <c r="B298" i="11"/>
  <c r="G297" i="11"/>
  <c r="B297" i="11"/>
  <c r="G296" i="11"/>
  <c r="B296" i="11"/>
  <c r="G295" i="11"/>
  <c r="B295" i="11"/>
  <c r="G294" i="11"/>
  <c r="B294" i="11"/>
  <c r="G293" i="11"/>
  <c r="B293" i="11"/>
  <c r="G292" i="11"/>
  <c r="B292" i="11"/>
  <c r="G291" i="11"/>
  <c r="B291" i="11"/>
  <c r="G290" i="11"/>
  <c r="B290" i="11"/>
  <c r="G289" i="11"/>
  <c r="B289" i="11"/>
  <c r="G288" i="11"/>
  <c r="B288" i="11"/>
  <c r="G287" i="11"/>
  <c r="B287" i="11"/>
  <c r="G286" i="11"/>
  <c r="B286" i="11"/>
  <c r="G285" i="11"/>
  <c r="B285" i="11"/>
  <c r="G284" i="11"/>
  <c r="B284" i="11"/>
  <c r="G283" i="11"/>
  <c r="B283" i="11"/>
  <c r="G282" i="11"/>
  <c r="B282" i="11"/>
  <c r="G281" i="11"/>
  <c r="B281" i="11"/>
  <c r="G280" i="11"/>
  <c r="B280" i="11"/>
  <c r="G279" i="11"/>
  <c r="B279" i="11"/>
  <c r="G278" i="11"/>
  <c r="B278" i="11"/>
  <c r="G277" i="11"/>
  <c r="B277" i="11"/>
  <c r="G276" i="11"/>
  <c r="B276" i="11"/>
  <c r="G275" i="11"/>
  <c r="B275" i="11"/>
  <c r="G274" i="11"/>
  <c r="B274" i="11"/>
  <c r="G273" i="11"/>
  <c r="B273" i="11"/>
  <c r="G272" i="11"/>
  <c r="B272" i="11"/>
  <c r="G271" i="11"/>
  <c r="B271" i="11"/>
  <c r="G270" i="11"/>
  <c r="B270" i="11"/>
  <c r="G269" i="11"/>
  <c r="B269" i="11"/>
  <c r="G268" i="11"/>
  <c r="B268" i="11"/>
  <c r="G267" i="11"/>
  <c r="B267" i="11"/>
  <c r="G266" i="11"/>
  <c r="B266" i="11"/>
  <c r="G265" i="11"/>
  <c r="B265" i="11"/>
  <c r="G264" i="11"/>
  <c r="B264" i="11"/>
  <c r="G263" i="11"/>
  <c r="B263" i="11"/>
  <c r="G262" i="11"/>
  <c r="B262" i="11"/>
  <c r="G261" i="11"/>
  <c r="B261" i="11"/>
  <c r="G260" i="11"/>
  <c r="B260" i="11"/>
  <c r="G259" i="11"/>
  <c r="B259" i="11"/>
  <c r="G258" i="11"/>
  <c r="B258" i="11"/>
  <c r="G257" i="11"/>
  <c r="B257" i="11"/>
  <c r="G256" i="11"/>
  <c r="B256" i="11"/>
  <c r="G255" i="11"/>
  <c r="B255" i="11"/>
  <c r="G254" i="11"/>
  <c r="B254" i="11"/>
  <c r="G253" i="11"/>
  <c r="B253" i="11"/>
  <c r="G252" i="11"/>
  <c r="B252" i="11"/>
  <c r="G251" i="11"/>
  <c r="B251" i="11"/>
  <c r="G250" i="11"/>
  <c r="B250" i="11"/>
  <c r="G249" i="11"/>
  <c r="B249" i="11"/>
  <c r="G248" i="11"/>
  <c r="B248" i="11"/>
  <c r="G247" i="11"/>
  <c r="B247" i="11"/>
  <c r="G246" i="11"/>
  <c r="B246" i="11"/>
  <c r="G245" i="11"/>
  <c r="B245" i="11"/>
  <c r="G244" i="11"/>
  <c r="B244" i="11"/>
  <c r="G243" i="11"/>
  <c r="B243" i="11"/>
  <c r="G242" i="11"/>
  <c r="B242" i="11"/>
  <c r="G241" i="11"/>
  <c r="B241" i="11"/>
  <c r="G240" i="11"/>
  <c r="B240" i="11"/>
  <c r="G239" i="11"/>
  <c r="B239" i="11"/>
  <c r="G238" i="11"/>
  <c r="B238" i="11"/>
  <c r="G237" i="11"/>
  <c r="B237" i="11"/>
  <c r="G236" i="11"/>
  <c r="B236" i="11"/>
  <c r="G235" i="11"/>
  <c r="B235" i="11"/>
  <c r="G234" i="11"/>
  <c r="B234" i="11"/>
  <c r="G233" i="11"/>
  <c r="B233" i="11"/>
  <c r="G232" i="11"/>
  <c r="B232" i="11"/>
  <c r="G231" i="11"/>
  <c r="B231" i="11"/>
  <c r="G230" i="11"/>
  <c r="B230" i="11"/>
  <c r="G229" i="11"/>
  <c r="B229" i="11"/>
  <c r="G228" i="11"/>
  <c r="B228" i="11"/>
  <c r="G227" i="11"/>
  <c r="B227" i="11"/>
  <c r="G226" i="11"/>
  <c r="B226" i="11"/>
  <c r="G225" i="11"/>
  <c r="B225" i="11"/>
  <c r="G224" i="11"/>
  <c r="B224" i="11"/>
  <c r="G223" i="11"/>
  <c r="B223" i="11"/>
  <c r="G222" i="11"/>
  <c r="B222" i="11"/>
  <c r="G221" i="11"/>
  <c r="B221" i="11"/>
  <c r="G220" i="11"/>
  <c r="B220" i="11"/>
  <c r="G219" i="11"/>
  <c r="B219" i="11"/>
  <c r="G218" i="11"/>
  <c r="B218" i="11"/>
  <c r="G217" i="11"/>
  <c r="B217" i="11"/>
  <c r="G216" i="11"/>
  <c r="B216" i="11"/>
  <c r="G215" i="11"/>
  <c r="B215" i="11"/>
  <c r="G214" i="11"/>
  <c r="B214" i="11"/>
  <c r="G213" i="11"/>
  <c r="B213" i="11"/>
  <c r="G212" i="11"/>
  <c r="B212" i="11"/>
  <c r="G211" i="11"/>
  <c r="B211" i="11"/>
  <c r="G210" i="11"/>
  <c r="B210" i="11"/>
  <c r="G209" i="11"/>
  <c r="B209" i="11"/>
  <c r="G208" i="11"/>
  <c r="B208" i="11"/>
  <c r="G207" i="11"/>
  <c r="B207" i="11"/>
  <c r="G206" i="11"/>
  <c r="B206" i="11"/>
  <c r="G205" i="11"/>
  <c r="B205" i="11"/>
  <c r="G204" i="11"/>
  <c r="B204" i="11"/>
  <c r="G203" i="11"/>
  <c r="B203" i="11"/>
  <c r="G202" i="11"/>
  <c r="B202" i="11"/>
  <c r="G201" i="11"/>
  <c r="B201" i="11"/>
  <c r="G200" i="11"/>
  <c r="B200" i="11"/>
  <c r="G199" i="11"/>
  <c r="B199" i="11"/>
  <c r="G198" i="11"/>
  <c r="B198" i="11"/>
  <c r="G197" i="11"/>
  <c r="B197" i="11"/>
  <c r="G196" i="11"/>
  <c r="B196" i="11"/>
  <c r="G195" i="11"/>
  <c r="B195" i="11"/>
  <c r="G194" i="11"/>
  <c r="B194" i="11"/>
  <c r="G193" i="11"/>
  <c r="B193" i="11"/>
  <c r="G192" i="11"/>
  <c r="B192" i="11"/>
  <c r="G191" i="11"/>
  <c r="B191" i="11"/>
  <c r="G190" i="11"/>
  <c r="B190" i="11"/>
  <c r="G189" i="11"/>
  <c r="B189" i="11"/>
  <c r="G188" i="11"/>
  <c r="B188" i="11"/>
  <c r="G187" i="11"/>
  <c r="B187" i="11"/>
  <c r="G186" i="11"/>
  <c r="B186" i="11"/>
  <c r="G185" i="11"/>
  <c r="B185" i="11"/>
  <c r="G184" i="11"/>
  <c r="B184" i="11"/>
  <c r="G183" i="11"/>
  <c r="B183" i="11"/>
  <c r="G182" i="11"/>
  <c r="B182" i="11"/>
  <c r="G181" i="11"/>
  <c r="B181" i="11"/>
  <c r="G180" i="11"/>
  <c r="B180" i="11"/>
  <c r="G179" i="11"/>
  <c r="B179" i="11"/>
  <c r="G178" i="11"/>
  <c r="B178" i="11"/>
  <c r="G177" i="11"/>
  <c r="B177" i="11"/>
  <c r="G176" i="11"/>
  <c r="B176" i="11"/>
  <c r="G175" i="11"/>
  <c r="B175" i="11"/>
  <c r="G174" i="11"/>
  <c r="B174" i="11"/>
  <c r="G173" i="11"/>
  <c r="B173" i="11"/>
  <c r="G172" i="11"/>
  <c r="B172" i="11"/>
  <c r="G171" i="11"/>
  <c r="B171" i="11"/>
  <c r="G170" i="11"/>
  <c r="B170" i="11"/>
  <c r="G169" i="11"/>
  <c r="B169" i="11"/>
  <c r="G168" i="11"/>
  <c r="B168" i="11"/>
  <c r="G167" i="11"/>
  <c r="B167" i="11"/>
  <c r="G166" i="11"/>
  <c r="B166" i="11"/>
  <c r="G165" i="11"/>
  <c r="B165" i="11"/>
  <c r="G164" i="11"/>
  <c r="B164" i="11"/>
  <c r="G163" i="11"/>
  <c r="B163" i="11"/>
  <c r="G162" i="11"/>
  <c r="B162" i="11"/>
  <c r="G161" i="11"/>
  <c r="B161" i="11"/>
  <c r="G160" i="11"/>
  <c r="B160" i="11"/>
  <c r="G159" i="11"/>
  <c r="B159" i="11"/>
  <c r="G158" i="11"/>
  <c r="B158" i="11"/>
  <c r="G157" i="11"/>
  <c r="B157" i="11"/>
  <c r="G156" i="11"/>
  <c r="B156" i="11"/>
  <c r="G155" i="11"/>
  <c r="B155" i="11"/>
  <c r="G154" i="11"/>
  <c r="B154" i="11"/>
  <c r="G153" i="11"/>
  <c r="B153" i="11"/>
  <c r="G152" i="11"/>
  <c r="B152" i="11"/>
  <c r="G151" i="11"/>
  <c r="B151" i="11"/>
  <c r="G150" i="11"/>
  <c r="B150" i="11"/>
  <c r="G149" i="11"/>
  <c r="B149" i="11"/>
  <c r="G148" i="11"/>
  <c r="B148" i="11"/>
  <c r="G147" i="11"/>
  <c r="B147" i="11"/>
  <c r="G146" i="11"/>
  <c r="B146" i="11"/>
  <c r="G145" i="11"/>
  <c r="B145" i="11"/>
  <c r="G144" i="11"/>
  <c r="B144" i="11"/>
  <c r="G143" i="11"/>
  <c r="B143" i="11"/>
  <c r="G142" i="11"/>
  <c r="B142" i="11"/>
  <c r="G141" i="11"/>
  <c r="B141" i="11"/>
  <c r="G140" i="11"/>
  <c r="B140" i="11"/>
  <c r="G139" i="11"/>
  <c r="B139" i="11"/>
  <c r="G138" i="11"/>
  <c r="B138" i="11"/>
  <c r="G137" i="11"/>
  <c r="B137" i="11"/>
  <c r="G136" i="11"/>
  <c r="B136" i="11"/>
  <c r="G135" i="11"/>
  <c r="B135" i="11"/>
  <c r="G134" i="11"/>
  <c r="B134" i="11"/>
  <c r="G133" i="11"/>
  <c r="B133" i="11"/>
  <c r="G132" i="11"/>
  <c r="B132" i="11"/>
  <c r="G131" i="11"/>
  <c r="B131" i="11"/>
  <c r="G130" i="11"/>
  <c r="B130" i="11"/>
  <c r="G129" i="11"/>
  <c r="B129" i="11"/>
  <c r="G128" i="11"/>
  <c r="B128" i="11"/>
  <c r="G127" i="11"/>
  <c r="B127" i="11"/>
  <c r="G126" i="11"/>
  <c r="B126" i="11"/>
  <c r="G125" i="11"/>
  <c r="B125" i="11"/>
  <c r="G124" i="11"/>
  <c r="B124" i="11"/>
  <c r="G123" i="11"/>
  <c r="B123" i="11"/>
  <c r="G122" i="11"/>
  <c r="B122" i="11"/>
  <c r="G121" i="11"/>
  <c r="B121" i="11"/>
  <c r="G120" i="11"/>
  <c r="B120" i="11"/>
  <c r="G119" i="11"/>
  <c r="B119" i="11"/>
  <c r="G118" i="11"/>
  <c r="B118" i="11"/>
  <c r="G117" i="11"/>
  <c r="B117" i="11"/>
  <c r="G116" i="11"/>
  <c r="B116" i="11"/>
  <c r="G115" i="11"/>
  <c r="B115" i="11"/>
  <c r="G114" i="11"/>
  <c r="B114" i="11"/>
  <c r="G113" i="11"/>
  <c r="B113" i="11"/>
  <c r="G112" i="11"/>
  <c r="B112" i="11"/>
  <c r="G111" i="11"/>
  <c r="B111" i="11"/>
  <c r="G110" i="11"/>
  <c r="B110" i="11"/>
  <c r="G109" i="11"/>
  <c r="B109" i="11"/>
  <c r="G108" i="11"/>
  <c r="B108" i="11"/>
  <c r="G107" i="11"/>
  <c r="B107" i="11"/>
  <c r="G106" i="11"/>
  <c r="B106" i="11"/>
  <c r="G105" i="11"/>
  <c r="B105" i="11"/>
  <c r="G104" i="11"/>
  <c r="B104" i="11"/>
  <c r="G103" i="11"/>
  <c r="B103" i="11"/>
  <c r="G102" i="11"/>
  <c r="B102" i="11"/>
  <c r="G101" i="11"/>
  <c r="B101" i="11"/>
  <c r="G100" i="11"/>
  <c r="B100" i="11"/>
  <c r="G99" i="11"/>
  <c r="B99" i="11"/>
  <c r="G98" i="11"/>
  <c r="B98" i="11"/>
  <c r="G97" i="11"/>
  <c r="B97" i="11"/>
  <c r="G96" i="11"/>
  <c r="B96" i="11"/>
  <c r="G95" i="11"/>
  <c r="B95" i="11"/>
  <c r="G94" i="11"/>
  <c r="B94" i="11"/>
  <c r="G93" i="11"/>
  <c r="B93" i="11"/>
  <c r="G92" i="11"/>
  <c r="B92" i="11"/>
  <c r="G91" i="11"/>
  <c r="B91" i="11"/>
  <c r="G90" i="11"/>
  <c r="B90" i="11"/>
  <c r="G89" i="11"/>
  <c r="B89" i="11"/>
  <c r="G88" i="11"/>
  <c r="B88" i="11"/>
  <c r="G87" i="11"/>
  <c r="B87" i="11"/>
  <c r="G86" i="11"/>
  <c r="B86" i="11"/>
  <c r="G85" i="11"/>
  <c r="B85" i="11"/>
  <c r="G84" i="11"/>
  <c r="B84" i="11"/>
  <c r="G83" i="11"/>
  <c r="B83" i="11"/>
  <c r="G82" i="11"/>
  <c r="B82" i="11"/>
  <c r="G81" i="11"/>
  <c r="B81" i="11"/>
  <c r="G80" i="11"/>
  <c r="B80" i="11"/>
  <c r="G79" i="11"/>
  <c r="B79" i="11"/>
  <c r="G78" i="11"/>
  <c r="B78" i="11"/>
  <c r="G77" i="11"/>
  <c r="B77" i="11"/>
  <c r="G76" i="11"/>
  <c r="B76" i="11"/>
  <c r="G75" i="11"/>
  <c r="B75" i="11"/>
  <c r="G74" i="11"/>
  <c r="B74" i="11"/>
  <c r="G73" i="11"/>
  <c r="B73" i="11"/>
  <c r="G72" i="11"/>
  <c r="B72" i="11"/>
  <c r="G71" i="11"/>
  <c r="B71" i="11"/>
  <c r="G70" i="11"/>
  <c r="B70" i="11"/>
  <c r="G69" i="11"/>
  <c r="B69" i="11"/>
  <c r="G68" i="11"/>
  <c r="B68" i="11"/>
  <c r="G67" i="11"/>
  <c r="B67" i="11"/>
  <c r="G66" i="11"/>
  <c r="B66" i="11"/>
  <c r="G65" i="11"/>
  <c r="B65" i="11"/>
  <c r="G64" i="11"/>
  <c r="B64" i="11"/>
  <c r="G63" i="11"/>
  <c r="B63" i="11"/>
  <c r="G62" i="11"/>
  <c r="B62" i="11"/>
  <c r="B61" i="11"/>
  <c r="B60" i="11"/>
  <c r="F58" i="1"/>
  <c r="F57" i="1"/>
  <c r="F56" i="1"/>
  <c r="F55" i="1"/>
  <c r="F54" i="1"/>
  <c r="G53" i="1"/>
  <c r="G62" i="1" s="1"/>
  <c r="G61" i="1" s="1"/>
  <c r="H53" i="1"/>
  <c r="I53" i="1"/>
  <c r="J53" i="1"/>
  <c r="K53" i="1"/>
  <c r="L53" i="1"/>
  <c r="M53" i="1"/>
  <c r="N53" i="1"/>
  <c r="O53" i="1"/>
  <c r="P53" i="1"/>
  <c r="Q53" i="1"/>
  <c r="R53" i="1"/>
  <c r="S53" i="1"/>
  <c r="T53" i="1"/>
  <c r="U53" i="1"/>
  <c r="V53" i="1"/>
  <c r="W53" i="1"/>
  <c r="X53" i="1"/>
  <c r="Y53" i="1"/>
  <c r="Z53" i="1"/>
  <c r="AA53" i="1"/>
  <c r="AB53" i="1"/>
  <c r="AC53" i="1"/>
  <c r="F53" i="1"/>
  <c r="F62" i="1" s="1"/>
  <c r="F59" i="1" s="1"/>
  <c r="G45" i="1"/>
  <c r="H45" i="1"/>
  <c r="I45" i="1"/>
  <c r="J45" i="1"/>
  <c r="K45" i="1"/>
  <c r="L45" i="1"/>
  <c r="M45" i="1"/>
  <c r="N45" i="1"/>
  <c r="O45" i="1"/>
  <c r="P45" i="1"/>
  <c r="Q45" i="1"/>
  <c r="R45" i="1"/>
  <c r="S45" i="1"/>
  <c r="T45" i="1"/>
  <c r="U45" i="1"/>
  <c r="V45" i="1"/>
  <c r="W45" i="1"/>
  <c r="X45" i="1"/>
  <c r="Y45" i="1"/>
  <c r="Z45" i="1"/>
  <c r="AA45" i="1"/>
  <c r="AB45" i="1"/>
  <c r="AC45" i="1"/>
  <c r="F45" i="1"/>
  <c r="X9" i="1"/>
  <c r="H62" i="1"/>
  <c r="H61" i="1" s="1"/>
  <c r="G57" i="1"/>
  <c r="H56" i="1" s="1"/>
  <c r="I55" i="1" s="1"/>
  <c r="J54" i="1" s="1"/>
  <c r="G56" i="1"/>
  <c r="H55" i="1"/>
  <c r="G55" i="1"/>
  <c r="I54" i="1"/>
  <c r="H54" i="1"/>
  <c r="G54" i="1"/>
  <c r="AD46" i="1"/>
  <c r="D1277" i="11" l="1"/>
  <c r="D920" i="11"/>
  <c r="C3778" i="11"/>
  <c r="C3774" i="11"/>
  <c r="C3770" i="11"/>
  <c r="C3766" i="11"/>
  <c r="C3762" i="11"/>
  <c r="C3758" i="11"/>
  <c r="C3754" i="11"/>
  <c r="C3750" i="11"/>
  <c r="C3746" i="11"/>
  <c r="C3742" i="11"/>
  <c r="C3738" i="11"/>
  <c r="C3734" i="11"/>
  <c r="C3730" i="11"/>
  <c r="C3726" i="11"/>
  <c r="C3722" i="11"/>
  <c r="C3718" i="11"/>
  <c r="C3714" i="11"/>
  <c r="C3710" i="11"/>
  <c r="C3706" i="11"/>
  <c r="C3702" i="11"/>
  <c r="C3698" i="11"/>
  <c r="C3694" i="11"/>
  <c r="C3690" i="11"/>
  <c r="C3686" i="11"/>
  <c r="C3682" i="11"/>
  <c r="C3678" i="11"/>
  <c r="C3674" i="11"/>
  <c r="C3670" i="11"/>
  <c r="C3666" i="11"/>
  <c r="C3662" i="11"/>
  <c r="C3658" i="11"/>
  <c r="C3654" i="11"/>
  <c r="C3650" i="11"/>
  <c r="C3646" i="11"/>
  <c r="C3642" i="11"/>
  <c r="C3638" i="11"/>
  <c r="C3634" i="11"/>
  <c r="C3630" i="11"/>
  <c r="C3626" i="11"/>
  <c r="C3622" i="11"/>
  <c r="C3618" i="11"/>
  <c r="C3614" i="11"/>
  <c r="C3610" i="11"/>
  <c r="C3606" i="11"/>
  <c r="C3602" i="11"/>
  <c r="C3598" i="11"/>
  <c r="C3594" i="11"/>
  <c r="C3590" i="11"/>
  <c r="C3586" i="11"/>
  <c r="C3582" i="11"/>
  <c r="C3578" i="11"/>
  <c r="C3574" i="11"/>
  <c r="C3570" i="11"/>
  <c r="C3566" i="11"/>
  <c r="C3562" i="11"/>
  <c r="C3558" i="11"/>
  <c r="C3554" i="11"/>
  <c r="C3550" i="11"/>
  <c r="C3546" i="11"/>
  <c r="C3542" i="11"/>
  <c r="C3538" i="11"/>
  <c r="C3534" i="11"/>
  <c r="C3530" i="11"/>
  <c r="C3526" i="11"/>
  <c r="C3522" i="11"/>
  <c r="C3518" i="11"/>
  <c r="C3514" i="11"/>
  <c r="C3510" i="11"/>
  <c r="C3506" i="11"/>
  <c r="C3502" i="11"/>
  <c r="C3498" i="11"/>
  <c r="C3494" i="11"/>
  <c r="C3490" i="11"/>
  <c r="C3486" i="11"/>
  <c r="C3482" i="11"/>
  <c r="C3478" i="11"/>
  <c r="C3474" i="11"/>
  <c r="C3470" i="11"/>
  <c r="C3466" i="11"/>
  <c r="C3462" i="11"/>
  <c r="C3458" i="11"/>
  <c r="C3454" i="11"/>
  <c r="C3450" i="11"/>
  <c r="C3446" i="11"/>
  <c r="C3442" i="11"/>
  <c r="C3438" i="11"/>
  <c r="C3434" i="11"/>
  <c r="C3430" i="11"/>
  <c r="C3426" i="11"/>
  <c r="C3422" i="11"/>
  <c r="C3418" i="11"/>
  <c r="C3414" i="11"/>
  <c r="C3410" i="11"/>
  <c r="C3406" i="11"/>
  <c r="C3402" i="11"/>
  <c r="C3398" i="11"/>
  <c r="C3394" i="11"/>
  <c r="C3390" i="11"/>
  <c r="C3386" i="11"/>
  <c r="C3382" i="11"/>
  <c r="C3378" i="11"/>
  <c r="C3374" i="11"/>
  <c r="C3370" i="11"/>
  <c r="C3366" i="11"/>
  <c r="C3362" i="11"/>
  <c r="C3358" i="11"/>
  <c r="C3354" i="11"/>
  <c r="C3350" i="11"/>
  <c r="C3346" i="11"/>
  <c r="C3342" i="11"/>
  <c r="C3338" i="11"/>
  <c r="C3334" i="11"/>
  <c r="C3330" i="11"/>
  <c r="C3326" i="11"/>
  <c r="C3322" i="11"/>
  <c r="C3318" i="11"/>
  <c r="C3314" i="11"/>
  <c r="C3310" i="11"/>
  <c r="C3306" i="11"/>
  <c r="C3302" i="11"/>
  <c r="C3298" i="11"/>
  <c r="C3294" i="11"/>
  <c r="C3290" i="11"/>
  <c r="C3286" i="11"/>
  <c r="C3282" i="11"/>
  <c r="C3278" i="11"/>
  <c r="C3274" i="11"/>
  <c r="C3270" i="11"/>
  <c r="C3266" i="11"/>
  <c r="C3262" i="11"/>
  <c r="C3258" i="11"/>
  <c r="C3254" i="11"/>
  <c r="C3250" i="11"/>
  <c r="C3246" i="11"/>
  <c r="C3242" i="11"/>
  <c r="C3238" i="11"/>
  <c r="C3234" i="11"/>
  <c r="C3230" i="11"/>
  <c r="C3226" i="11"/>
  <c r="C3222" i="11"/>
  <c r="C3218" i="11"/>
  <c r="C3214" i="11"/>
  <c r="C3210" i="11"/>
  <c r="C3206" i="11"/>
  <c r="C3202" i="11"/>
  <c r="C3188" i="11"/>
  <c r="C3172" i="11"/>
  <c r="C3156" i="11"/>
  <c r="C3140" i="11"/>
  <c r="C3124" i="11"/>
  <c r="C3108" i="11"/>
  <c r="C3092" i="11"/>
  <c r="C3076" i="11"/>
  <c r="C3060" i="11"/>
  <c r="C3044" i="11"/>
  <c r="C3028" i="11"/>
  <c r="C3012" i="11"/>
  <c r="C2996" i="11"/>
  <c r="C2980" i="11"/>
  <c r="C2964" i="11"/>
  <c r="C2948" i="11"/>
  <c r="C2932" i="11"/>
  <c r="C2916" i="11"/>
  <c r="C2900" i="11"/>
  <c r="C2884" i="11"/>
  <c r="C2868" i="11"/>
  <c r="C2852" i="11"/>
  <c r="C2836" i="11"/>
  <c r="C2820" i="11"/>
  <c r="C2804" i="11"/>
  <c r="C2788" i="11"/>
  <c r="C2772" i="11"/>
  <c r="C2756" i="11"/>
  <c r="C2740" i="11"/>
  <c r="C2724" i="11"/>
  <c r="C2708" i="11"/>
  <c r="C2692" i="11"/>
  <c r="C2676" i="11"/>
  <c r="C2660" i="11"/>
  <c r="C2644" i="11"/>
  <c r="C2628" i="11"/>
  <c r="C2612" i="11"/>
  <c r="C2596" i="11"/>
  <c r="C2580" i="11"/>
  <c r="C2564" i="11"/>
  <c r="C2548" i="11"/>
  <c r="C2532" i="11"/>
  <c r="C2516" i="11"/>
  <c r="C2500" i="11"/>
  <c r="C2484" i="11"/>
  <c r="C2468" i="11"/>
  <c r="C2452" i="11"/>
  <c r="C2436" i="11"/>
  <c r="C2420" i="11"/>
  <c r="C2404" i="11"/>
  <c r="C2388" i="11"/>
  <c r="C2372" i="11"/>
  <c r="C2356" i="11"/>
  <c r="C2340" i="11"/>
  <c r="C2324" i="11"/>
  <c r="C2308" i="11"/>
  <c r="C2292" i="11"/>
  <c r="C2276" i="11"/>
  <c r="C2260" i="11"/>
  <c r="C2244" i="11"/>
  <c r="C2228" i="11"/>
  <c r="C2212" i="11"/>
  <c r="C2196" i="11"/>
  <c r="C2180" i="11"/>
  <c r="C2164" i="11"/>
  <c r="C2148" i="11"/>
  <c r="C2132" i="11"/>
  <c r="C2116" i="11"/>
  <c r="C2100" i="11"/>
  <c r="C2084" i="11"/>
  <c r="C2068" i="11"/>
  <c r="C2052" i="11"/>
  <c r="C2036" i="11"/>
  <c r="C2020" i="11"/>
  <c r="C2004" i="11"/>
  <c r="C1988" i="11"/>
  <c r="C1972" i="11"/>
  <c r="C1956" i="11"/>
  <c r="C1940" i="11"/>
  <c r="C1924" i="11"/>
  <c r="C1908" i="11"/>
  <c r="C1892" i="11"/>
  <c r="C1876" i="11"/>
  <c r="C1860" i="11"/>
  <c r="C1844" i="11"/>
  <c r="C1828" i="11"/>
  <c r="C1812" i="11"/>
  <c r="C1796" i="11"/>
  <c r="C1780" i="11"/>
  <c r="C1764" i="11"/>
  <c r="C1748" i="11"/>
  <c r="C1732" i="11"/>
  <c r="C1716" i="11"/>
  <c r="C1700" i="11"/>
  <c r="C1684" i="11"/>
  <c r="C1668" i="11"/>
  <c r="C1652" i="11"/>
  <c r="C1636" i="11"/>
  <c r="C1620" i="11"/>
  <c r="C1604" i="11"/>
  <c r="C1588" i="11"/>
  <c r="C1572" i="11"/>
  <c r="C1556" i="11"/>
  <c r="C1540" i="11"/>
  <c r="C1524" i="11"/>
  <c r="C1508" i="11"/>
  <c r="C1492" i="11"/>
  <c r="C1476" i="11"/>
  <c r="C1460" i="11"/>
  <c r="C1444" i="11"/>
  <c r="C1418" i="11"/>
  <c r="C1386" i="11"/>
  <c r="C1354" i="11"/>
  <c r="C1322" i="11"/>
  <c r="C1290" i="11"/>
  <c r="C1258" i="11"/>
  <c r="C1226" i="11"/>
  <c r="C1194" i="11"/>
  <c r="C1162" i="11"/>
  <c r="C1130" i="11"/>
  <c r="C1098" i="11"/>
  <c r="C1066" i="11"/>
  <c r="C1034" i="11"/>
  <c r="C1002" i="11"/>
  <c r="C970" i="11"/>
  <c r="C938" i="11"/>
  <c r="C906" i="11"/>
  <c r="C874" i="11"/>
  <c r="C842" i="11"/>
  <c r="C810" i="11"/>
  <c r="C778" i="11"/>
  <c r="C746" i="11"/>
  <c r="C714" i="11"/>
  <c r="C682" i="11"/>
  <c r="C650" i="11"/>
  <c r="C618" i="11"/>
  <c r="C586" i="11"/>
  <c r="C554" i="11"/>
  <c r="C522" i="11"/>
  <c r="C482" i="11"/>
  <c r="C438" i="11"/>
  <c r="C396" i="11"/>
  <c r="C354" i="11"/>
  <c r="C310" i="11"/>
  <c r="C268" i="11"/>
  <c r="C226" i="11"/>
  <c r="C182" i="11"/>
  <c r="C140" i="11"/>
  <c r="C98" i="11"/>
  <c r="D3763" i="11"/>
  <c r="D3699" i="11"/>
  <c r="D3635" i="11"/>
  <c r="D3571" i="11"/>
  <c r="D3507" i="11"/>
  <c r="D3443" i="11"/>
  <c r="D3379" i="11"/>
  <c r="D3315" i="11"/>
  <c r="D3251" i="11"/>
  <c r="D3187" i="11"/>
  <c r="D3123" i="11"/>
  <c r="D3006" i="11"/>
  <c r="D2878" i="11"/>
  <c r="D2750" i="11"/>
  <c r="D2622" i="11"/>
  <c r="D2494" i="11"/>
  <c r="D2366" i="11"/>
  <c r="D2226" i="11"/>
  <c r="D2056" i="11"/>
  <c r="D1745" i="11"/>
  <c r="D1341" i="11"/>
  <c r="C3777" i="11"/>
  <c r="C3773" i="11"/>
  <c r="C3769" i="11"/>
  <c r="C3765" i="11"/>
  <c r="C3761" i="11"/>
  <c r="C3757" i="11"/>
  <c r="C3753" i="11"/>
  <c r="C3749" i="11"/>
  <c r="C3745" i="11"/>
  <c r="C3741" i="11"/>
  <c r="C3737" i="11"/>
  <c r="C3733" i="11"/>
  <c r="C3729" i="11"/>
  <c r="C3725" i="11"/>
  <c r="C3721" i="11"/>
  <c r="C3717" i="11"/>
  <c r="C3713" i="11"/>
  <c r="C3709" i="11"/>
  <c r="C3705" i="11"/>
  <c r="C3701" i="11"/>
  <c r="C3697" i="11"/>
  <c r="C3693" i="11"/>
  <c r="C3689" i="11"/>
  <c r="C3685" i="11"/>
  <c r="C3681" i="11"/>
  <c r="C3677" i="11"/>
  <c r="C3673" i="11"/>
  <c r="C3669" i="11"/>
  <c r="C3665" i="11"/>
  <c r="C3661" i="11"/>
  <c r="C3657" i="11"/>
  <c r="C3653" i="11"/>
  <c r="C3649" i="11"/>
  <c r="C3645" i="11"/>
  <c r="C3641" i="11"/>
  <c r="C3637" i="11"/>
  <c r="C3633" i="11"/>
  <c r="C3629" i="11"/>
  <c r="C3625" i="11"/>
  <c r="C3621" i="11"/>
  <c r="C3617" i="11"/>
  <c r="C3613" i="11"/>
  <c r="C3609" i="11"/>
  <c r="C3605" i="11"/>
  <c r="C3601" i="11"/>
  <c r="C3597" i="11"/>
  <c r="C3593" i="11"/>
  <c r="C3589" i="11"/>
  <c r="C3585" i="11"/>
  <c r="C3581" i="11"/>
  <c r="C3577" i="11"/>
  <c r="C3573" i="11"/>
  <c r="C3569" i="11"/>
  <c r="C3565" i="11"/>
  <c r="C3561" i="11"/>
  <c r="C3557" i="11"/>
  <c r="C3553" i="11"/>
  <c r="C3549" i="11"/>
  <c r="C3545" i="11"/>
  <c r="C3541" i="11"/>
  <c r="C3537" i="11"/>
  <c r="C3533" i="11"/>
  <c r="C3529" i="11"/>
  <c r="C3525" i="11"/>
  <c r="C3521" i="11"/>
  <c r="C3517" i="11"/>
  <c r="C3513" i="11"/>
  <c r="C3509" i="11"/>
  <c r="C3505" i="11"/>
  <c r="C3501" i="11"/>
  <c r="C3497" i="11"/>
  <c r="C3493" i="11"/>
  <c r="C3489" i="11"/>
  <c r="C3485" i="11"/>
  <c r="C3481" i="11"/>
  <c r="C3477" i="11"/>
  <c r="C3473" i="11"/>
  <c r="C3469" i="11"/>
  <c r="C3465" i="11"/>
  <c r="C3461" i="11"/>
  <c r="C3457" i="11"/>
  <c r="C3453" i="11"/>
  <c r="C3449" i="11"/>
  <c r="C3445" i="11"/>
  <c r="C3441" i="11"/>
  <c r="C3437" i="11"/>
  <c r="C3433" i="11"/>
  <c r="C3429" i="11"/>
  <c r="C3425" i="11"/>
  <c r="C3421" i="11"/>
  <c r="C3417" i="11"/>
  <c r="C3413" i="11"/>
  <c r="C3409" i="11"/>
  <c r="C3405" i="11"/>
  <c r="C3401" i="11"/>
  <c r="C3397" i="11"/>
  <c r="C3393" i="11"/>
  <c r="C3389" i="11"/>
  <c r="C3385" i="11"/>
  <c r="C3381" i="11"/>
  <c r="C3377" i="11"/>
  <c r="C3373" i="11"/>
  <c r="C3369" i="11"/>
  <c r="C3365" i="11"/>
  <c r="C3361" i="11"/>
  <c r="C3357" i="11"/>
  <c r="C3353" i="11"/>
  <c r="C3349" i="11"/>
  <c r="C3345" i="11"/>
  <c r="C3341" i="11"/>
  <c r="C3337" i="11"/>
  <c r="C3333" i="11"/>
  <c r="C3329" i="11"/>
  <c r="C3325" i="11"/>
  <c r="C3321" i="11"/>
  <c r="C3317" i="11"/>
  <c r="C3313" i="11"/>
  <c r="C3309" i="11"/>
  <c r="C3305" i="11"/>
  <c r="C3301" i="11"/>
  <c r="C3297" i="11"/>
  <c r="C3293" i="11"/>
  <c r="C3289" i="11"/>
  <c r="C3285" i="11"/>
  <c r="C3281" i="11"/>
  <c r="C3277" i="11"/>
  <c r="H3277" i="11" s="1"/>
  <c r="C3273" i="11"/>
  <c r="C3269" i="11"/>
  <c r="C3265" i="11"/>
  <c r="C3261" i="11"/>
  <c r="C3257" i="11"/>
  <c r="C3253" i="11"/>
  <c r="C3249" i="11"/>
  <c r="C3245" i="11"/>
  <c r="C3241" i="11"/>
  <c r="C3237" i="11"/>
  <c r="C3233" i="11"/>
  <c r="C3229" i="11"/>
  <c r="C3225" i="11"/>
  <c r="C3221" i="11"/>
  <c r="C3217" i="11"/>
  <c r="C3213" i="11"/>
  <c r="C3209" i="11"/>
  <c r="C3205" i="11"/>
  <c r="C3201" i="11"/>
  <c r="C3186" i="11"/>
  <c r="C3170" i="11"/>
  <c r="C3154" i="11"/>
  <c r="C3138" i="11"/>
  <c r="C3122" i="11"/>
  <c r="C3106" i="11"/>
  <c r="C3090" i="11"/>
  <c r="C3074" i="11"/>
  <c r="C3058" i="11"/>
  <c r="C3042" i="11"/>
  <c r="C3026" i="11"/>
  <c r="C3010" i="11"/>
  <c r="C2994" i="11"/>
  <c r="C2978" i="11"/>
  <c r="C2962" i="11"/>
  <c r="C2946" i="11"/>
  <c r="C2930" i="11"/>
  <c r="C2914" i="11"/>
  <c r="C2898" i="11"/>
  <c r="C2882" i="11"/>
  <c r="C2866" i="11"/>
  <c r="C2850" i="11"/>
  <c r="C2834" i="11"/>
  <c r="C2818" i="11"/>
  <c r="C2802" i="11"/>
  <c r="C2786" i="11"/>
  <c r="C2770" i="11"/>
  <c r="C2754" i="11"/>
  <c r="C2738" i="11"/>
  <c r="C2722" i="11"/>
  <c r="C2706" i="11"/>
  <c r="C2690" i="11"/>
  <c r="C2674" i="11"/>
  <c r="C2658" i="11"/>
  <c r="C2642" i="11"/>
  <c r="C2626" i="11"/>
  <c r="C2610" i="11"/>
  <c r="C2594" i="11"/>
  <c r="C2578" i="11"/>
  <c r="C2562" i="11"/>
  <c r="C2546" i="11"/>
  <c r="C2530" i="11"/>
  <c r="C2514" i="11"/>
  <c r="C2498" i="11"/>
  <c r="C2482" i="11"/>
  <c r="C2466" i="11"/>
  <c r="C2450" i="11"/>
  <c r="C2434" i="11"/>
  <c r="C2418" i="11"/>
  <c r="C2402" i="11"/>
  <c r="C2386" i="11"/>
  <c r="C2370" i="11"/>
  <c r="C2354" i="11"/>
  <c r="C2338" i="11"/>
  <c r="C2322" i="11"/>
  <c r="C2306" i="11"/>
  <c r="C2290" i="11"/>
  <c r="C2274" i="11"/>
  <c r="C2258" i="11"/>
  <c r="C2242" i="11"/>
  <c r="C2226" i="11"/>
  <c r="C2210" i="11"/>
  <c r="C2194" i="11"/>
  <c r="C2178" i="11"/>
  <c r="C2162" i="11"/>
  <c r="C2146" i="11"/>
  <c r="C2130" i="11"/>
  <c r="C2114" i="11"/>
  <c r="C2098" i="11"/>
  <c r="C2082" i="11"/>
  <c r="C2066" i="11"/>
  <c r="C2050" i="11"/>
  <c r="C2034" i="11"/>
  <c r="C2018" i="11"/>
  <c r="C2002" i="11"/>
  <c r="C1986" i="11"/>
  <c r="C1970" i="11"/>
  <c r="C1954" i="11"/>
  <c r="C1938" i="11"/>
  <c r="C1922" i="11"/>
  <c r="C1906" i="11"/>
  <c r="C1890" i="11"/>
  <c r="C1874" i="11"/>
  <c r="C1858" i="11"/>
  <c r="C1842" i="11"/>
  <c r="C1826" i="11"/>
  <c r="C1810" i="11"/>
  <c r="C1794" i="11"/>
  <c r="C1778" i="11"/>
  <c r="C1762" i="11"/>
  <c r="C1746" i="11"/>
  <c r="C1730" i="11"/>
  <c r="C1714" i="11"/>
  <c r="C1698" i="11"/>
  <c r="C1682" i="11"/>
  <c r="C1666" i="11"/>
  <c r="C1650" i="11"/>
  <c r="C1634" i="11"/>
  <c r="C1618" i="11"/>
  <c r="C1602" i="11"/>
  <c r="C1586" i="11"/>
  <c r="C1570" i="11"/>
  <c r="C1554" i="11"/>
  <c r="C1538" i="11"/>
  <c r="C1522" i="11"/>
  <c r="C1506" i="11"/>
  <c r="C1490" i="11"/>
  <c r="C1474" i="11"/>
  <c r="C1458" i="11"/>
  <c r="C1442" i="11"/>
  <c r="C1414" i="11"/>
  <c r="C1382" i="11"/>
  <c r="C1350" i="11"/>
  <c r="C1318" i="11"/>
  <c r="C1286" i="11"/>
  <c r="C1254" i="11"/>
  <c r="C1222" i="11"/>
  <c r="C1190" i="11"/>
  <c r="C1158" i="11"/>
  <c r="C1126" i="11"/>
  <c r="C1094" i="11"/>
  <c r="C1062" i="11"/>
  <c r="C1030" i="11"/>
  <c r="C998" i="11"/>
  <c r="C966" i="11"/>
  <c r="C934" i="11"/>
  <c r="C902" i="11"/>
  <c r="C870" i="11"/>
  <c r="C838" i="11"/>
  <c r="C806" i="11"/>
  <c r="C774" i="11"/>
  <c r="C742" i="11"/>
  <c r="C710" i="11"/>
  <c r="C678" i="11"/>
  <c r="C646" i="11"/>
  <c r="C614" i="11"/>
  <c r="C582" i="11"/>
  <c r="C550" i="11"/>
  <c r="C518" i="11"/>
  <c r="C476" i="11"/>
  <c r="C434" i="11"/>
  <c r="C390" i="11"/>
  <c r="C348" i="11"/>
  <c r="C306" i="11"/>
  <c r="C262" i="11"/>
  <c r="E262" i="11" s="1"/>
  <c r="F262" i="11" s="1"/>
  <c r="C220" i="11"/>
  <c r="C178" i="11"/>
  <c r="C134" i="11"/>
  <c r="C92" i="11"/>
  <c r="D3755" i="11"/>
  <c r="D3691" i="11"/>
  <c r="D3627" i="11"/>
  <c r="D3563" i="11"/>
  <c r="D3499" i="11"/>
  <c r="D3435" i="11"/>
  <c r="D3371" i="11"/>
  <c r="D3307" i="11"/>
  <c r="D3243" i="11"/>
  <c r="D3179" i="11"/>
  <c r="D3115" i="11"/>
  <c r="D2990" i="11"/>
  <c r="D2862" i="11"/>
  <c r="D2734" i="11"/>
  <c r="D2606" i="11"/>
  <c r="D2478" i="11"/>
  <c r="D2350" i="11"/>
  <c r="D2205" i="11"/>
  <c r="D2034" i="11"/>
  <c r="D1702" i="11"/>
  <c r="C3776" i="11"/>
  <c r="C3772" i="11"/>
  <c r="C3768" i="11"/>
  <c r="C3764" i="11"/>
  <c r="C3760" i="11"/>
  <c r="C3756" i="11"/>
  <c r="C3752" i="11"/>
  <c r="C3748" i="11"/>
  <c r="C3744" i="11"/>
  <c r="C3740" i="11"/>
  <c r="C3736" i="11"/>
  <c r="C3732" i="11"/>
  <c r="C3728" i="11"/>
  <c r="C3724" i="11"/>
  <c r="C3720" i="11"/>
  <c r="C3716" i="11"/>
  <c r="H3717" i="11" s="1"/>
  <c r="C3712" i="11"/>
  <c r="C3708" i="11"/>
  <c r="C3704" i="11"/>
  <c r="C3700" i="11"/>
  <c r="C3696" i="11"/>
  <c r="C3692" i="11"/>
  <c r="C3688" i="11"/>
  <c r="C3684" i="11"/>
  <c r="C3680" i="11"/>
  <c r="C3676" i="11"/>
  <c r="C3672" i="11"/>
  <c r="C3668" i="11"/>
  <c r="C3664" i="11"/>
  <c r="C3660" i="11"/>
  <c r="C3656" i="11"/>
  <c r="C3652" i="11"/>
  <c r="C3648" i="11"/>
  <c r="C3644" i="11"/>
  <c r="C3640" i="11"/>
  <c r="C3636" i="11"/>
  <c r="C3632" i="11"/>
  <c r="C3628" i="11"/>
  <c r="C3624" i="11"/>
  <c r="C3620" i="11"/>
  <c r="C3616" i="11"/>
  <c r="C3612" i="11"/>
  <c r="C3608" i="11"/>
  <c r="C3604" i="11"/>
  <c r="C3600" i="11"/>
  <c r="C3596" i="11"/>
  <c r="C3592" i="11"/>
  <c r="C3588" i="11"/>
  <c r="C3584" i="11"/>
  <c r="C3580" i="11"/>
  <c r="C3576" i="11"/>
  <c r="C3572" i="11"/>
  <c r="C3568" i="11"/>
  <c r="C3564" i="11"/>
  <c r="C3560" i="11"/>
  <c r="C3556" i="11"/>
  <c r="C3552" i="11"/>
  <c r="C3548" i="11"/>
  <c r="C3544" i="11"/>
  <c r="C3540" i="11"/>
  <c r="C3536" i="11"/>
  <c r="C3532" i="11"/>
  <c r="C3528" i="11"/>
  <c r="C3524" i="11"/>
  <c r="C3520" i="11"/>
  <c r="C3516" i="11"/>
  <c r="C3512" i="11"/>
  <c r="C3508" i="11"/>
  <c r="C3504" i="11"/>
  <c r="C3500" i="11"/>
  <c r="C3496" i="11"/>
  <c r="C3492" i="11"/>
  <c r="C3488" i="11"/>
  <c r="C3484" i="11"/>
  <c r="C3480" i="11"/>
  <c r="C3476" i="11"/>
  <c r="C3472" i="11"/>
  <c r="C3468" i="11"/>
  <c r="C3464" i="11"/>
  <c r="C3460" i="11"/>
  <c r="C3456" i="11"/>
  <c r="C3452" i="11"/>
  <c r="C3448" i="11"/>
  <c r="C3444" i="11"/>
  <c r="C3440" i="11"/>
  <c r="C3436" i="11"/>
  <c r="C3432" i="11"/>
  <c r="C3428" i="11"/>
  <c r="C3424" i="11"/>
  <c r="C3420" i="11"/>
  <c r="C3416" i="11"/>
  <c r="C3412" i="11"/>
  <c r="C3408" i="11"/>
  <c r="C3404" i="11"/>
  <c r="C3400" i="11"/>
  <c r="C3396" i="11"/>
  <c r="C3392" i="11"/>
  <c r="C3388" i="11"/>
  <c r="C3384" i="11"/>
  <c r="C3380" i="11"/>
  <c r="C3376" i="11"/>
  <c r="C3372" i="11"/>
  <c r="C3368" i="11"/>
  <c r="C3364" i="11"/>
  <c r="C3360" i="11"/>
  <c r="C3356" i="11"/>
  <c r="C3352" i="11"/>
  <c r="C3348" i="11"/>
  <c r="C3344" i="11"/>
  <c r="C3340" i="11"/>
  <c r="C3336" i="11"/>
  <c r="C3332" i="11"/>
  <c r="C3328" i="11"/>
  <c r="C3324" i="11"/>
  <c r="C3320" i="11"/>
  <c r="C3316" i="11"/>
  <c r="C3312" i="11"/>
  <c r="C3308" i="11"/>
  <c r="C3304" i="11"/>
  <c r="C3300" i="11"/>
  <c r="C3296" i="11"/>
  <c r="C3292" i="11"/>
  <c r="C3288" i="11"/>
  <c r="C3284" i="11"/>
  <c r="C3280" i="11"/>
  <c r="C3276" i="11"/>
  <c r="C3272" i="11"/>
  <c r="C3268" i="11"/>
  <c r="C3264" i="11"/>
  <c r="C3260" i="11"/>
  <c r="C3256" i="11"/>
  <c r="C3252" i="11"/>
  <c r="C3248" i="11"/>
  <c r="C3244" i="11"/>
  <c r="C3240" i="11"/>
  <c r="C3236" i="11"/>
  <c r="C3232" i="11"/>
  <c r="C3228" i="11"/>
  <c r="C3224" i="11"/>
  <c r="C3220" i="11"/>
  <c r="C3216" i="11"/>
  <c r="C3212" i="11"/>
  <c r="C3208" i="11"/>
  <c r="C3204" i="11"/>
  <c r="C3196" i="11"/>
  <c r="C3180" i="11"/>
  <c r="C3164" i="11"/>
  <c r="C3148" i="11"/>
  <c r="C3132" i="11"/>
  <c r="C3116" i="11"/>
  <c r="C3100" i="11"/>
  <c r="C3084" i="11"/>
  <c r="C3068" i="11"/>
  <c r="C3052" i="11"/>
  <c r="C3036" i="11"/>
  <c r="C3020" i="11"/>
  <c r="C3004" i="11"/>
  <c r="C2988" i="11"/>
  <c r="C2972" i="11"/>
  <c r="C2956" i="11"/>
  <c r="C2940" i="11"/>
  <c r="C2924" i="11"/>
  <c r="C2908" i="11"/>
  <c r="C2892" i="11"/>
  <c r="C2876" i="11"/>
  <c r="C2860" i="11"/>
  <c r="C2844" i="11"/>
  <c r="C2828" i="11"/>
  <c r="C2812" i="11"/>
  <c r="C2796" i="11"/>
  <c r="C2780" i="11"/>
  <c r="C2764" i="11"/>
  <c r="C2748" i="11"/>
  <c r="C2732" i="11"/>
  <c r="C2716" i="11"/>
  <c r="C2700" i="11"/>
  <c r="C2684" i="11"/>
  <c r="C2668" i="11"/>
  <c r="C2652" i="11"/>
  <c r="C2636" i="11"/>
  <c r="C2620" i="11"/>
  <c r="C2604" i="11"/>
  <c r="C2588" i="11"/>
  <c r="C2572" i="11"/>
  <c r="C2556" i="11"/>
  <c r="C2540" i="11"/>
  <c r="C2524" i="11"/>
  <c r="C2508" i="11"/>
  <c r="C2492" i="11"/>
  <c r="C2476" i="11"/>
  <c r="C2460" i="11"/>
  <c r="C2444" i="11"/>
  <c r="C2428" i="11"/>
  <c r="C2412" i="11"/>
  <c r="C2396" i="11"/>
  <c r="C2380" i="11"/>
  <c r="C2364" i="11"/>
  <c r="C2348" i="11"/>
  <c r="C2332" i="11"/>
  <c r="C2316" i="11"/>
  <c r="C2300" i="11"/>
  <c r="C2284" i="11"/>
  <c r="C2268" i="11"/>
  <c r="C2252" i="11"/>
  <c r="C2236" i="11"/>
  <c r="C2220" i="11"/>
  <c r="C2204" i="11"/>
  <c r="C2188" i="11"/>
  <c r="C2172" i="11"/>
  <c r="C2156" i="11"/>
  <c r="C2140" i="11"/>
  <c r="C2124" i="11"/>
  <c r="C2108" i="11"/>
  <c r="C2092" i="11"/>
  <c r="C2076" i="11"/>
  <c r="C2060" i="11"/>
  <c r="C2044" i="11"/>
  <c r="C2028" i="11"/>
  <c r="C2012" i="11"/>
  <c r="C1996" i="11"/>
  <c r="C1980" i="11"/>
  <c r="C1964" i="11"/>
  <c r="C1948" i="11"/>
  <c r="C1932" i="11"/>
  <c r="C1916" i="11"/>
  <c r="C1900" i="11"/>
  <c r="C1884" i="11"/>
  <c r="C1868" i="11"/>
  <c r="C1852" i="11"/>
  <c r="C1836" i="11"/>
  <c r="C1820" i="11"/>
  <c r="C1804" i="11"/>
  <c r="C1788" i="11"/>
  <c r="C1772" i="11"/>
  <c r="C1756" i="11"/>
  <c r="C1740" i="11"/>
  <c r="C1724" i="11"/>
  <c r="C1708" i="11"/>
  <c r="C1692" i="11"/>
  <c r="C1676" i="11"/>
  <c r="C1660" i="11"/>
  <c r="C1644" i="11"/>
  <c r="C1628" i="11"/>
  <c r="C1612" i="11"/>
  <c r="C1596" i="11"/>
  <c r="C1580" i="11"/>
  <c r="C1564" i="11"/>
  <c r="C1548" i="11"/>
  <c r="C1532" i="11"/>
  <c r="C1516" i="11"/>
  <c r="C1500" i="11"/>
  <c r="C1484" i="11"/>
  <c r="C1468" i="11"/>
  <c r="C1452" i="11"/>
  <c r="C1434" i="11"/>
  <c r="C1402" i="11"/>
  <c r="C1370" i="11"/>
  <c r="C1338" i="11"/>
  <c r="C1306" i="11"/>
  <c r="C1274" i="11"/>
  <c r="C1242" i="11"/>
  <c r="C1210" i="11"/>
  <c r="C1178" i="11"/>
  <c r="C1146" i="11"/>
  <c r="C1114" i="11"/>
  <c r="C1082" i="11"/>
  <c r="C1050" i="11"/>
  <c r="C1018" i="11"/>
  <c r="C986" i="11"/>
  <c r="C954" i="11"/>
  <c r="C922" i="11"/>
  <c r="C890" i="11"/>
  <c r="C858" i="11"/>
  <c r="C826" i="11"/>
  <c r="C794" i="11"/>
  <c r="C762" i="11"/>
  <c r="C730" i="11"/>
  <c r="C698" i="11"/>
  <c r="C666" i="11"/>
  <c r="C634" i="11"/>
  <c r="C602" i="11"/>
  <c r="C570" i="11"/>
  <c r="C538" i="11"/>
  <c r="C502" i="11"/>
  <c r="C460" i="11"/>
  <c r="C418" i="11"/>
  <c r="C374" i="11"/>
  <c r="C332" i="11"/>
  <c r="C290" i="11"/>
  <c r="C246" i="11"/>
  <c r="C204" i="11"/>
  <c r="C162" i="11"/>
  <c r="C118" i="11"/>
  <c r="C76" i="11"/>
  <c r="D3731" i="11"/>
  <c r="D3667" i="11"/>
  <c r="D3603" i="11"/>
  <c r="D3539" i="11"/>
  <c r="D3475" i="11"/>
  <c r="D3411" i="11"/>
  <c r="D3347" i="11"/>
  <c r="D3283" i="11"/>
  <c r="D3219" i="11"/>
  <c r="D3155" i="11"/>
  <c r="D3070" i="11"/>
  <c r="D2942" i="11"/>
  <c r="D2814" i="11"/>
  <c r="D2686" i="11"/>
  <c r="D2558" i="11"/>
  <c r="D2430" i="11"/>
  <c r="D2302" i="11"/>
  <c r="D2141" i="11"/>
  <c r="D1916" i="11"/>
  <c r="D1574" i="11"/>
  <c r="D60" i="11"/>
  <c r="D63" i="11"/>
  <c r="D67" i="11"/>
  <c r="D71" i="11"/>
  <c r="D75" i="11"/>
  <c r="D79" i="11"/>
  <c r="D83" i="11"/>
  <c r="D87" i="11"/>
  <c r="D91" i="11"/>
  <c r="D95" i="11"/>
  <c r="D99" i="11"/>
  <c r="D103" i="11"/>
  <c r="D107" i="11"/>
  <c r="D111" i="11"/>
  <c r="D115" i="11"/>
  <c r="D119" i="11"/>
  <c r="D123" i="11"/>
  <c r="D127" i="11"/>
  <c r="D131" i="11"/>
  <c r="D135" i="11"/>
  <c r="D139" i="11"/>
  <c r="D143" i="11"/>
  <c r="D147" i="11"/>
  <c r="D151" i="11"/>
  <c r="D155" i="11"/>
  <c r="D159" i="11"/>
  <c r="D163" i="11"/>
  <c r="D167" i="11"/>
  <c r="D171" i="11"/>
  <c r="D175" i="11"/>
  <c r="D179" i="11"/>
  <c r="D183" i="11"/>
  <c r="D187" i="11"/>
  <c r="D191" i="11"/>
  <c r="D195" i="11"/>
  <c r="D199" i="11"/>
  <c r="D203" i="11"/>
  <c r="D207" i="11"/>
  <c r="D211" i="11"/>
  <c r="D215" i="11"/>
  <c r="D219" i="11"/>
  <c r="D223" i="11"/>
  <c r="D227" i="11"/>
  <c r="D231" i="11"/>
  <c r="D235" i="11"/>
  <c r="D239" i="11"/>
  <c r="D243" i="11"/>
  <c r="D247" i="11"/>
  <c r="D251" i="11"/>
  <c r="D255" i="11"/>
  <c r="D259" i="11"/>
  <c r="D263" i="11"/>
  <c r="D267" i="11"/>
  <c r="D271" i="11"/>
  <c r="D275" i="11"/>
  <c r="D279" i="11"/>
  <c r="D283" i="11"/>
  <c r="D287" i="11"/>
  <c r="D291" i="11"/>
  <c r="D295" i="11"/>
  <c r="D299" i="11"/>
  <c r="D303" i="11"/>
  <c r="D307" i="11"/>
  <c r="D311" i="11"/>
  <c r="D315" i="11"/>
  <c r="D319" i="11"/>
  <c r="D323" i="11"/>
  <c r="D327" i="11"/>
  <c r="D331" i="11"/>
  <c r="D335" i="11"/>
  <c r="D339" i="11"/>
  <c r="D343" i="11"/>
  <c r="D347" i="11"/>
  <c r="D351" i="11"/>
  <c r="D355" i="11"/>
  <c r="D359" i="11"/>
  <c r="D363" i="11"/>
  <c r="D367" i="11"/>
  <c r="D371" i="11"/>
  <c r="D375" i="11"/>
  <c r="D379" i="11"/>
  <c r="D383" i="11"/>
  <c r="D387" i="11"/>
  <c r="D391" i="11"/>
  <c r="D395" i="11"/>
  <c r="D61" i="11"/>
  <c r="D65" i="11"/>
  <c r="D69" i="11"/>
  <c r="D73" i="11"/>
  <c r="D77" i="11"/>
  <c r="D81" i="11"/>
  <c r="D85" i="11"/>
  <c r="D89" i="11"/>
  <c r="D93" i="11"/>
  <c r="D97" i="11"/>
  <c r="D101" i="11"/>
  <c r="D105" i="11"/>
  <c r="D109" i="11"/>
  <c r="D113" i="11"/>
  <c r="D117" i="11"/>
  <c r="D121" i="11"/>
  <c r="D125" i="11"/>
  <c r="D129" i="11"/>
  <c r="D133" i="11"/>
  <c r="D137" i="11"/>
  <c r="D141" i="11"/>
  <c r="D145" i="11"/>
  <c r="D149" i="11"/>
  <c r="D153" i="11"/>
  <c r="D157" i="11"/>
  <c r="D161" i="11"/>
  <c r="D165" i="11"/>
  <c r="D169" i="11"/>
  <c r="D173" i="11"/>
  <c r="D177" i="11"/>
  <c r="D181" i="11"/>
  <c r="D185" i="11"/>
  <c r="D189" i="11"/>
  <c r="D193" i="11"/>
  <c r="D197" i="11"/>
  <c r="D201" i="11"/>
  <c r="D205" i="11"/>
  <c r="D209" i="11"/>
  <c r="D213" i="11"/>
  <c r="D217" i="11"/>
  <c r="D221" i="11"/>
  <c r="D225" i="11"/>
  <c r="D229" i="11"/>
  <c r="D233" i="11"/>
  <c r="D237" i="11"/>
  <c r="D241" i="11"/>
  <c r="D245" i="11"/>
  <c r="D249" i="11"/>
  <c r="D253" i="11"/>
  <c r="D257" i="11"/>
  <c r="D261" i="11"/>
  <c r="D265" i="11"/>
  <c r="D269" i="11"/>
  <c r="D273" i="11"/>
  <c r="D277" i="11"/>
  <c r="D281" i="11"/>
  <c r="D285" i="11"/>
  <c r="D289" i="11"/>
  <c r="D293" i="11"/>
  <c r="D297" i="11"/>
  <c r="D301" i="11"/>
  <c r="D305" i="11"/>
  <c r="D309" i="11"/>
  <c r="D313" i="11"/>
  <c r="D317" i="11"/>
  <c r="D321" i="11"/>
  <c r="D325" i="11"/>
  <c r="D329" i="11"/>
  <c r="D333" i="11"/>
  <c r="D337" i="11"/>
  <c r="D341" i="11"/>
  <c r="D345" i="11"/>
  <c r="D349" i="11"/>
  <c r="D353" i="11"/>
  <c r="D357" i="11"/>
  <c r="D361" i="11"/>
  <c r="D365" i="11"/>
  <c r="D369" i="11"/>
  <c r="D373" i="11"/>
  <c r="D377" i="11"/>
  <c r="D381" i="11"/>
  <c r="D385" i="11"/>
  <c r="D389" i="11"/>
  <c r="D393" i="11"/>
  <c r="D397" i="11"/>
  <c r="C60" i="11"/>
  <c r="D68" i="11"/>
  <c r="D76" i="11"/>
  <c r="D84" i="11"/>
  <c r="D92" i="11"/>
  <c r="D100" i="11"/>
  <c r="D108" i="11"/>
  <c r="D116" i="11"/>
  <c r="D124" i="11"/>
  <c r="D132" i="11"/>
  <c r="D140" i="11"/>
  <c r="D148" i="11"/>
  <c r="D156" i="11"/>
  <c r="D164" i="11"/>
  <c r="D172" i="11"/>
  <c r="D180" i="11"/>
  <c r="D188" i="11"/>
  <c r="D196" i="11"/>
  <c r="D204" i="11"/>
  <c r="D212" i="11"/>
  <c r="D220" i="11"/>
  <c r="D228" i="11"/>
  <c r="D236" i="11"/>
  <c r="D244" i="11"/>
  <c r="D252" i="11"/>
  <c r="D260" i="11"/>
  <c r="D268" i="11"/>
  <c r="D276" i="11"/>
  <c r="D284" i="11"/>
  <c r="D292" i="11"/>
  <c r="D300" i="11"/>
  <c r="D308" i="11"/>
  <c r="D316" i="11"/>
  <c r="D324" i="11"/>
  <c r="D332" i="11"/>
  <c r="D340" i="11"/>
  <c r="D348" i="11"/>
  <c r="D356" i="11"/>
  <c r="D364" i="11"/>
  <c r="D372" i="11"/>
  <c r="D380" i="11"/>
  <c r="D388" i="11"/>
  <c r="D396" i="11"/>
  <c r="D401" i="11"/>
  <c r="D405" i="11"/>
  <c r="D409" i="11"/>
  <c r="D413" i="11"/>
  <c r="D417" i="11"/>
  <c r="D421" i="11"/>
  <c r="D425" i="11"/>
  <c r="D429" i="11"/>
  <c r="D433" i="11"/>
  <c r="D437" i="11"/>
  <c r="D441" i="11"/>
  <c r="D445" i="11"/>
  <c r="D449" i="11"/>
  <c r="D453" i="11"/>
  <c r="D457" i="11"/>
  <c r="D461" i="11"/>
  <c r="D465" i="11"/>
  <c r="D469" i="11"/>
  <c r="D473" i="11"/>
  <c r="D477" i="11"/>
  <c r="D481" i="11"/>
  <c r="D485" i="11"/>
  <c r="D489" i="11"/>
  <c r="D493" i="11"/>
  <c r="D497" i="11"/>
  <c r="D501" i="11"/>
  <c r="D505" i="11"/>
  <c r="D509" i="11"/>
  <c r="D513" i="11"/>
  <c r="D517" i="11"/>
  <c r="D521" i="11"/>
  <c r="D525" i="11"/>
  <c r="D529" i="11"/>
  <c r="D533" i="11"/>
  <c r="D537" i="11"/>
  <c r="D541" i="11"/>
  <c r="D545" i="11"/>
  <c r="D549" i="11"/>
  <c r="D553" i="11"/>
  <c r="D557" i="11"/>
  <c r="D561" i="11"/>
  <c r="D565" i="11"/>
  <c r="D569" i="11"/>
  <c r="D66" i="11"/>
  <c r="D74" i="11"/>
  <c r="D82" i="11"/>
  <c r="D90" i="11"/>
  <c r="D98" i="11"/>
  <c r="D106" i="11"/>
  <c r="D114" i="11"/>
  <c r="D122" i="11"/>
  <c r="D130" i="11"/>
  <c r="D138" i="11"/>
  <c r="D146" i="11"/>
  <c r="D154" i="11"/>
  <c r="D162" i="11"/>
  <c r="D170" i="11"/>
  <c r="D178" i="11"/>
  <c r="D186" i="11"/>
  <c r="D194" i="11"/>
  <c r="D202" i="11"/>
  <c r="D210" i="11"/>
  <c r="D218" i="11"/>
  <c r="D226" i="11"/>
  <c r="E226" i="11" s="1"/>
  <c r="F226" i="11" s="1"/>
  <c r="D234" i="11"/>
  <c r="D242" i="11"/>
  <c r="D250" i="11"/>
  <c r="D258" i="11"/>
  <c r="D266" i="11"/>
  <c r="D274" i="11"/>
  <c r="D282" i="11"/>
  <c r="D290" i="11"/>
  <c r="D298" i="11"/>
  <c r="D306" i="11"/>
  <c r="D314" i="11"/>
  <c r="D322" i="11"/>
  <c r="D330" i="11"/>
  <c r="D338" i="11"/>
  <c r="D346" i="11"/>
  <c r="D354" i="11"/>
  <c r="D362" i="11"/>
  <c r="D370" i="11"/>
  <c r="D378" i="11"/>
  <c r="D386" i="11"/>
  <c r="D394" i="11"/>
  <c r="D400" i="11"/>
  <c r="D404" i="11"/>
  <c r="D408" i="11"/>
  <c r="D412" i="11"/>
  <c r="D416" i="11"/>
  <c r="D420" i="11"/>
  <c r="D424" i="11"/>
  <c r="D428" i="11"/>
  <c r="D432" i="11"/>
  <c r="D436" i="11"/>
  <c r="D440" i="11"/>
  <c r="D444" i="11"/>
  <c r="D448" i="11"/>
  <c r="D452" i="11"/>
  <c r="D456" i="11"/>
  <c r="D460" i="11"/>
  <c r="D464" i="11"/>
  <c r="D468" i="11"/>
  <c r="D472" i="11"/>
  <c r="D476" i="11"/>
  <c r="D480" i="11"/>
  <c r="D484" i="11"/>
  <c r="D488" i="11"/>
  <c r="D492" i="11"/>
  <c r="D496" i="11"/>
  <c r="D500" i="11"/>
  <c r="D504" i="11"/>
  <c r="D508" i="11"/>
  <c r="D512" i="11"/>
  <c r="D516" i="11"/>
  <c r="D520" i="11"/>
  <c r="D524" i="11"/>
  <c r="D528" i="11"/>
  <c r="D532" i="11"/>
  <c r="D536" i="11"/>
  <c r="D540" i="11"/>
  <c r="D544" i="11"/>
  <c r="D548" i="11"/>
  <c r="D552" i="11"/>
  <c r="D556" i="11"/>
  <c r="D560" i="11"/>
  <c r="D564" i="11"/>
  <c r="D568" i="11"/>
  <c r="D62" i="11"/>
  <c r="D78" i="11"/>
  <c r="D94" i="11"/>
  <c r="D110" i="11"/>
  <c r="D126" i="11"/>
  <c r="D142" i="11"/>
  <c r="D158" i="11"/>
  <c r="D174" i="11"/>
  <c r="D190" i="11"/>
  <c r="D206" i="11"/>
  <c r="D222" i="11"/>
  <c r="D238" i="11"/>
  <c r="D254" i="11"/>
  <c r="D270" i="11"/>
  <c r="D286" i="11"/>
  <c r="D302" i="11"/>
  <c r="D318" i="11"/>
  <c r="D334" i="11"/>
  <c r="D350" i="11"/>
  <c r="D366" i="11"/>
  <c r="D382" i="11"/>
  <c r="D398" i="11"/>
  <c r="D406" i="11"/>
  <c r="D414" i="11"/>
  <c r="D422" i="11"/>
  <c r="D430" i="11"/>
  <c r="D438" i="11"/>
  <c r="D446" i="11"/>
  <c r="D454" i="11"/>
  <c r="D462" i="11"/>
  <c r="D470" i="11"/>
  <c r="D478" i="11"/>
  <c r="D486" i="11"/>
  <c r="D494" i="11"/>
  <c r="D502" i="11"/>
  <c r="D510" i="11"/>
  <c r="D518" i="11"/>
  <c r="D526" i="11"/>
  <c r="D534" i="11"/>
  <c r="D542" i="11"/>
  <c r="D550" i="11"/>
  <c r="D558" i="11"/>
  <c r="D566" i="11"/>
  <c r="D572" i="11"/>
  <c r="D576" i="11"/>
  <c r="D580" i="11"/>
  <c r="D584" i="11"/>
  <c r="D588" i="11"/>
  <c r="D592" i="11"/>
  <c r="D596" i="11"/>
  <c r="D600" i="11"/>
  <c r="D604" i="11"/>
  <c r="D608" i="11"/>
  <c r="D612" i="11"/>
  <c r="D616" i="11"/>
  <c r="D620" i="11"/>
  <c r="D624" i="11"/>
  <c r="D628" i="11"/>
  <c r="D632" i="11"/>
  <c r="D636" i="11"/>
  <c r="D640" i="11"/>
  <c r="D644" i="11"/>
  <c r="D648" i="11"/>
  <c r="D652" i="11"/>
  <c r="D656" i="11"/>
  <c r="D660" i="11"/>
  <c r="D664" i="11"/>
  <c r="D668" i="11"/>
  <c r="D672" i="11"/>
  <c r="D676" i="11"/>
  <c r="D680" i="11"/>
  <c r="D684" i="11"/>
  <c r="D688" i="11"/>
  <c r="D692" i="11"/>
  <c r="D696" i="11"/>
  <c r="D700" i="11"/>
  <c r="D704" i="11"/>
  <c r="D708" i="11"/>
  <c r="D712" i="11"/>
  <c r="D716" i="11"/>
  <c r="D720" i="11"/>
  <c r="D724" i="11"/>
  <c r="D728" i="11"/>
  <c r="D732" i="11"/>
  <c r="D736" i="11"/>
  <c r="D740" i="11"/>
  <c r="D70" i="11"/>
  <c r="D86" i="11"/>
  <c r="D102" i="11"/>
  <c r="D118" i="11"/>
  <c r="D134" i="11"/>
  <c r="D150" i="11"/>
  <c r="D166" i="11"/>
  <c r="D182" i="11"/>
  <c r="D198" i="11"/>
  <c r="D214" i="11"/>
  <c r="D230" i="11"/>
  <c r="D246" i="11"/>
  <c r="D262" i="11"/>
  <c r="D278" i="11"/>
  <c r="D294" i="11"/>
  <c r="D310" i="11"/>
  <c r="D326" i="11"/>
  <c r="D342" i="11"/>
  <c r="D358" i="11"/>
  <c r="D374" i="11"/>
  <c r="D390" i="11"/>
  <c r="D402" i="11"/>
  <c r="D410" i="11"/>
  <c r="D418" i="11"/>
  <c r="D426" i="11"/>
  <c r="D434" i="11"/>
  <c r="D442" i="11"/>
  <c r="D450" i="11"/>
  <c r="D458" i="11"/>
  <c r="D466" i="11"/>
  <c r="D474" i="11"/>
  <c r="D482" i="11"/>
  <c r="D490" i="11"/>
  <c r="D498" i="11"/>
  <c r="D506" i="11"/>
  <c r="D514" i="11"/>
  <c r="D522" i="11"/>
  <c r="D530" i="11"/>
  <c r="D538" i="11"/>
  <c r="D546" i="11"/>
  <c r="D554" i="11"/>
  <c r="D562" i="11"/>
  <c r="D570" i="11"/>
  <c r="D574" i="11"/>
  <c r="D578" i="11"/>
  <c r="D582" i="11"/>
  <c r="D586" i="11"/>
  <c r="D590" i="11"/>
  <c r="D594" i="11"/>
  <c r="D598" i="11"/>
  <c r="D602" i="11"/>
  <c r="D606" i="11"/>
  <c r="D610" i="11"/>
  <c r="D614" i="11"/>
  <c r="D618" i="11"/>
  <c r="D622" i="11"/>
  <c r="D626" i="11"/>
  <c r="D630" i="11"/>
  <c r="D634" i="11"/>
  <c r="D638" i="11"/>
  <c r="D642" i="11"/>
  <c r="D646" i="11"/>
  <c r="D650" i="11"/>
  <c r="D654" i="11"/>
  <c r="D658" i="11"/>
  <c r="D662" i="11"/>
  <c r="D666" i="11"/>
  <c r="D670" i="11"/>
  <c r="D674" i="11"/>
  <c r="D678" i="11"/>
  <c r="D682" i="11"/>
  <c r="D686" i="11"/>
  <c r="D690" i="11"/>
  <c r="D694" i="11"/>
  <c r="D698" i="11"/>
  <c r="D702" i="11"/>
  <c r="D706" i="11"/>
  <c r="D710" i="11"/>
  <c r="D714" i="11"/>
  <c r="D718" i="11"/>
  <c r="D722" i="11"/>
  <c r="D726" i="11"/>
  <c r="D730" i="11"/>
  <c r="D734" i="11"/>
  <c r="D738" i="11"/>
  <c r="D64" i="11"/>
  <c r="D96" i="11"/>
  <c r="D128" i="11"/>
  <c r="D160" i="11"/>
  <c r="D192" i="11"/>
  <c r="D224" i="11"/>
  <c r="D256" i="11"/>
  <c r="D288" i="11"/>
  <c r="D320" i="11"/>
  <c r="D352" i="11"/>
  <c r="D384" i="11"/>
  <c r="D407" i="11"/>
  <c r="D423" i="11"/>
  <c r="D439" i="11"/>
  <c r="D455" i="11"/>
  <c r="D471" i="11"/>
  <c r="D487" i="11"/>
  <c r="D503" i="11"/>
  <c r="D519" i="11"/>
  <c r="D535" i="11"/>
  <c r="D551" i="11"/>
  <c r="D567" i="11"/>
  <c r="D577" i="11"/>
  <c r="D585" i="11"/>
  <c r="D593" i="11"/>
  <c r="D601" i="11"/>
  <c r="D609" i="11"/>
  <c r="D617" i="11"/>
  <c r="D625" i="11"/>
  <c r="D633" i="11"/>
  <c r="D641" i="11"/>
  <c r="D649" i="11"/>
  <c r="D657" i="11"/>
  <c r="D665" i="11"/>
  <c r="D673" i="11"/>
  <c r="D681" i="11"/>
  <c r="D689" i="11"/>
  <c r="D697" i="11"/>
  <c r="D705" i="11"/>
  <c r="D713" i="11"/>
  <c r="D721" i="11"/>
  <c r="D729" i="11"/>
  <c r="D737" i="11"/>
  <c r="D743" i="11"/>
  <c r="D747" i="11"/>
  <c r="D751" i="11"/>
  <c r="D755" i="11"/>
  <c r="D759" i="11"/>
  <c r="D763" i="11"/>
  <c r="D767" i="11"/>
  <c r="D771" i="11"/>
  <c r="D775" i="11"/>
  <c r="D779" i="11"/>
  <c r="D783" i="11"/>
  <c r="D787" i="11"/>
  <c r="D791" i="11"/>
  <c r="D795" i="11"/>
  <c r="D799" i="11"/>
  <c r="D803" i="11"/>
  <c r="D807" i="11"/>
  <c r="D811" i="11"/>
  <c r="D815" i="11"/>
  <c r="D819" i="11"/>
  <c r="D823" i="11"/>
  <c r="D827" i="11"/>
  <c r="D831" i="11"/>
  <c r="D835" i="11"/>
  <c r="D839" i="11"/>
  <c r="D843" i="11"/>
  <c r="D847" i="11"/>
  <c r="D851" i="11"/>
  <c r="D855" i="11"/>
  <c r="D859" i="11"/>
  <c r="D863" i="11"/>
  <c r="D867" i="11"/>
  <c r="D871" i="11"/>
  <c r="D875" i="11"/>
  <c r="D879" i="11"/>
  <c r="D883" i="11"/>
  <c r="D887" i="11"/>
  <c r="D891" i="11"/>
  <c r="D895" i="11"/>
  <c r="D899" i="11"/>
  <c r="D903" i="11"/>
  <c r="D907" i="11"/>
  <c r="D911" i="11"/>
  <c r="D915" i="11"/>
  <c r="D919" i="11"/>
  <c r="D923" i="11"/>
  <c r="D927" i="11"/>
  <c r="D931" i="11"/>
  <c r="D935" i="11"/>
  <c r="D939" i="11"/>
  <c r="D943" i="11"/>
  <c r="D947" i="11"/>
  <c r="D951" i="11"/>
  <c r="D955" i="11"/>
  <c r="D959" i="11"/>
  <c r="D963" i="11"/>
  <c r="D967" i="11"/>
  <c r="D971" i="11"/>
  <c r="D975" i="11"/>
  <c r="D979" i="11"/>
  <c r="D983" i="11"/>
  <c r="D987" i="11"/>
  <c r="D991" i="11"/>
  <c r="D995" i="11"/>
  <c r="D999" i="11"/>
  <c r="D1003" i="11"/>
  <c r="D1007" i="11"/>
  <c r="D1011" i="11"/>
  <c r="D1015" i="11"/>
  <c r="D1019" i="11"/>
  <c r="D1023" i="11"/>
  <c r="D1027" i="11"/>
  <c r="D1031" i="11"/>
  <c r="D1035" i="11"/>
  <c r="D1039" i="11"/>
  <c r="D1043" i="11"/>
  <c r="D1047" i="11"/>
  <c r="D1051" i="11"/>
  <c r="D1055" i="11"/>
  <c r="D1059" i="11"/>
  <c r="D1063" i="11"/>
  <c r="D1067" i="11"/>
  <c r="D1071" i="11"/>
  <c r="D1075" i="11"/>
  <c r="D1079" i="11"/>
  <c r="D1083" i="11"/>
  <c r="D1087" i="11"/>
  <c r="D1091" i="11"/>
  <c r="D1095" i="11"/>
  <c r="D1099" i="11"/>
  <c r="D1103" i="11"/>
  <c r="D1107" i="11"/>
  <c r="D1111" i="11"/>
  <c r="D1115" i="11"/>
  <c r="D1119" i="11"/>
  <c r="D1123" i="11"/>
  <c r="D1127" i="11"/>
  <c r="D1131" i="11"/>
  <c r="D1135" i="11"/>
  <c r="D1139" i="11"/>
  <c r="D1143" i="11"/>
  <c r="D1147" i="11"/>
  <c r="D1151" i="11"/>
  <c r="D1155" i="11"/>
  <c r="D1159" i="11"/>
  <c r="D1163" i="11"/>
  <c r="D1167" i="11"/>
  <c r="D1171" i="11"/>
  <c r="D1175" i="11"/>
  <c r="D1179" i="11"/>
  <c r="D1183" i="11"/>
  <c r="D1187" i="11"/>
  <c r="D1191" i="11"/>
  <c r="D1195" i="11"/>
  <c r="D1199" i="11"/>
  <c r="D1203" i="11"/>
  <c r="D1207" i="11"/>
  <c r="D1211" i="11"/>
  <c r="D1215" i="11"/>
  <c r="D1219" i="11"/>
  <c r="D1223" i="11"/>
  <c r="D1227" i="11"/>
  <c r="D1231" i="11"/>
  <c r="D1235" i="11"/>
  <c r="D1239" i="11"/>
  <c r="D1243" i="11"/>
  <c r="D1247" i="11"/>
  <c r="D80" i="11"/>
  <c r="D112" i="11"/>
  <c r="D144" i="11"/>
  <c r="D176" i="11"/>
  <c r="D208" i="11"/>
  <c r="D240" i="11"/>
  <c r="D272" i="11"/>
  <c r="D304" i="11"/>
  <c r="D336" i="11"/>
  <c r="D368" i="11"/>
  <c r="D399" i="11"/>
  <c r="D415" i="11"/>
  <c r="D431" i="11"/>
  <c r="D447" i="11"/>
  <c r="D463" i="11"/>
  <c r="D479" i="11"/>
  <c r="D495" i="11"/>
  <c r="D511" i="11"/>
  <c r="D527" i="11"/>
  <c r="D543" i="11"/>
  <c r="D559" i="11"/>
  <c r="D573" i="11"/>
  <c r="D581" i="11"/>
  <c r="D589" i="11"/>
  <c r="D597" i="11"/>
  <c r="D605" i="11"/>
  <c r="D613" i="11"/>
  <c r="D621" i="11"/>
  <c r="D629" i="11"/>
  <c r="D637" i="11"/>
  <c r="D645" i="11"/>
  <c r="D653" i="11"/>
  <c r="D661" i="11"/>
  <c r="D669" i="11"/>
  <c r="D677" i="11"/>
  <c r="D685" i="11"/>
  <c r="D693" i="11"/>
  <c r="D701" i="11"/>
  <c r="D709" i="11"/>
  <c r="D717" i="11"/>
  <c r="D725" i="11"/>
  <c r="D733" i="11"/>
  <c r="D741" i="11"/>
  <c r="D745" i="11"/>
  <c r="D749" i="11"/>
  <c r="D753" i="11"/>
  <c r="D757" i="11"/>
  <c r="D761" i="11"/>
  <c r="D765" i="11"/>
  <c r="D769" i="11"/>
  <c r="D773" i="11"/>
  <c r="D777" i="11"/>
  <c r="D781" i="11"/>
  <c r="D785" i="11"/>
  <c r="D789" i="11"/>
  <c r="D793" i="11"/>
  <c r="D797" i="11"/>
  <c r="D801" i="11"/>
  <c r="D805" i="11"/>
  <c r="D809" i="11"/>
  <c r="D813" i="11"/>
  <c r="D817" i="11"/>
  <c r="D821" i="11"/>
  <c r="D825" i="11"/>
  <c r="D829" i="11"/>
  <c r="D833" i="11"/>
  <c r="D837" i="11"/>
  <c r="D841" i="11"/>
  <c r="D845" i="11"/>
  <c r="D849" i="11"/>
  <c r="D853" i="11"/>
  <c r="D857" i="11"/>
  <c r="D861" i="11"/>
  <c r="D865" i="11"/>
  <c r="D869" i="11"/>
  <c r="D873" i="11"/>
  <c r="D877" i="11"/>
  <c r="D881" i="11"/>
  <c r="D885" i="11"/>
  <c r="D889" i="11"/>
  <c r="D893" i="11"/>
  <c r="D897" i="11"/>
  <c r="D901" i="11"/>
  <c r="D905" i="11"/>
  <c r="D909" i="11"/>
  <c r="D913" i="11"/>
  <c r="D917" i="11"/>
  <c r="D921" i="11"/>
  <c r="D925" i="11"/>
  <c r="D929" i="11"/>
  <c r="D933" i="11"/>
  <c r="D937" i="11"/>
  <c r="D941" i="11"/>
  <c r="D945" i="11"/>
  <c r="D949" i="11"/>
  <c r="D953" i="11"/>
  <c r="D957" i="11"/>
  <c r="D961" i="11"/>
  <c r="D965" i="11"/>
  <c r="D969" i="11"/>
  <c r="D973" i="11"/>
  <c r="D977" i="11"/>
  <c r="D981" i="11"/>
  <c r="D985" i="11"/>
  <c r="D989" i="11"/>
  <c r="D993" i="11"/>
  <c r="D997" i="11"/>
  <c r="D1001" i="11"/>
  <c r="D1005" i="11"/>
  <c r="D1009" i="11"/>
  <c r="D1013" i="11"/>
  <c r="D1017" i="11"/>
  <c r="D1021" i="11"/>
  <c r="D1025" i="11"/>
  <c r="D1029" i="11"/>
  <c r="D1033" i="11"/>
  <c r="D1037" i="11"/>
  <c r="D1041" i="11"/>
  <c r="D1045" i="11"/>
  <c r="D1049" i="11"/>
  <c r="D1053" i="11"/>
  <c r="D1057" i="11"/>
  <c r="D1061" i="11"/>
  <c r="D1065" i="11"/>
  <c r="D1069" i="11"/>
  <c r="D1073" i="11"/>
  <c r="D1077" i="11"/>
  <c r="D1081" i="11"/>
  <c r="D1085" i="11"/>
  <c r="D1089" i="11"/>
  <c r="D1093" i="11"/>
  <c r="D1097" i="11"/>
  <c r="D1101" i="11"/>
  <c r="D1105" i="11"/>
  <c r="D1109" i="11"/>
  <c r="D1113" i="11"/>
  <c r="D1117" i="11"/>
  <c r="D1121" i="11"/>
  <c r="D1125" i="11"/>
  <c r="D1129" i="11"/>
  <c r="D1133" i="11"/>
  <c r="D1137" i="11"/>
  <c r="D1141" i="11"/>
  <c r="D1145" i="11"/>
  <c r="D1149" i="11"/>
  <c r="D1153" i="11"/>
  <c r="D1157" i="11"/>
  <c r="D1161" i="11"/>
  <c r="D1165" i="11"/>
  <c r="D1169" i="11"/>
  <c r="D1173" i="11"/>
  <c r="D1177" i="11"/>
  <c r="D1181" i="11"/>
  <c r="D1185" i="11"/>
  <c r="D1189" i="11"/>
  <c r="D1193" i="11"/>
  <c r="D1197" i="11"/>
  <c r="D1201" i="11"/>
  <c r="D1205" i="11"/>
  <c r="D1209" i="11"/>
  <c r="D1213" i="11"/>
  <c r="D1217" i="11"/>
  <c r="D1221" i="11"/>
  <c r="D1225" i="11"/>
  <c r="D1229" i="11"/>
  <c r="D1233" i="11"/>
  <c r="D1237" i="11"/>
  <c r="D1241" i="11"/>
  <c r="D1245" i="11"/>
  <c r="D1249" i="11"/>
  <c r="D72" i="11"/>
  <c r="D136" i="11"/>
  <c r="D200" i="11"/>
  <c r="D264" i="11"/>
  <c r="D328" i="11"/>
  <c r="D392" i="11"/>
  <c r="D427" i="11"/>
  <c r="D459" i="11"/>
  <c r="D491" i="11"/>
  <c r="D523" i="11"/>
  <c r="D555" i="11"/>
  <c r="D579" i="11"/>
  <c r="D595" i="11"/>
  <c r="D611" i="11"/>
  <c r="D627" i="11"/>
  <c r="D643" i="11"/>
  <c r="D659" i="11"/>
  <c r="D675" i="11"/>
  <c r="D691" i="11"/>
  <c r="D707" i="11"/>
  <c r="D723" i="11"/>
  <c r="D739" i="11"/>
  <c r="D748" i="11"/>
  <c r="D756" i="11"/>
  <c r="D764" i="11"/>
  <c r="D772" i="11"/>
  <c r="D780" i="11"/>
  <c r="D788" i="11"/>
  <c r="D796" i="11"/>
  <c r="D804" i="11"/>
  <c r="D812" i="11"/>
  <c r="D820" i="11"/>
  <c r="D828" i="11"/>
  <c r="D836" i="11"/>
  <c r="D844" i="11"/>
  <c r="D852" i="11"/>
  <c r="D860" i="11"/>
  <c r="D868" i="11"/>
  <c r="D876" i="11"/>
  <c r="D884" i="11"/>
  <c r="D892" i="11"/>
  <c r="D900" i="11"/>
  <c r="D908" i="11"/>
  <c r="D916" i="11"/>
  <c r="D924" i="11"/>
  <c r="D932" i="11"/>
  <c r="D940" i="11"/>
  <c r="D948" i="11"/>
  <c r="D956" i="11"/>
  <c r="D964" i="11"/>
  <c r="D972" i="11"/>
  <c r="D980" i="11"/>
  <c r="D988" i="11"/>
  <c r="D996" i="11"/>
  <c r="D1004" i="11"/>
  <c r="D1012" i="11"/>
  <c r="D1020" i="11"/>
  <c r="D1028" i="11"/>
  <c r="D1036" i="11"/>
  <c r="D1044" i="11"/>
  <c r="D1052" i="11"/>
  <c r="D1060" i="11"/>
  <c r="D1068" i="11"/>
  <c r="D1076" i="11"/>
  <c r="D1084" i="11"/>
  <c r="D1092" i="11"/>
  <c r="D1100" i="11"/>
  <c r="D1108" i="11"/>
  <c r="D1116" i="11"/>
  <c r="D1124" i="11"/>
  <c r="D1132" i="11"/>
  <c r="D1140" i="11"/>
  <c r="D1148" i="11"/>
  <c r="D1156" i="11"/>
  <c r="D1164" i="11"/>
  <c r="D1172" i="11"/>
  <c r="D1180" i="11"/>
  <c r="D1188" i="11"/>
  <c r="D1196" i="11"/>
  <c r="D1204" i="11"/>
  <c r="D1212" i="11"/>
  <c r="D1220" i="11"/>
  <c r="D1228" i="11"/>
  <c r="D1236" i="11"/>
  <c r="D1244" i="11"/>
  <c r="D1251" i="11"/>
  <c r="D1255" i="11"/>
  <c r="D1259" i="11"/>
  <c r="D1263" i="11"/>
  <c r="D1267" i="11"/>
  <c r="D1271" i="11"/>
  <c r="D1275" i="11"/>
  <c r="D1279" i="11"/>
  <c r="D1283" i="11"/>
  <c r="D1287" i="11"/>
  <c r="D1291" i="11"/>
  <c r="D1295" i="11"/>
  <c r="D1299" i="11"/>
  <c r="D1303" i="11"/>
  <c r="D1307" i="11"/>
  <c r="D1311" i="11"/>
  <c r="D1315" i="11"/>
  <c r="D1319" i="11"/>
  <c r="D1323" i="11"/>
  <c r="D1327" i="11"/>
  <c r="D1331" i="11"/>
  <c r="D1335" i="11"/>
  <c r="D1339" i="11"/>
  <c r="D1343" i="11"/>
  <c r="D1347" i="11"/>
  <c r="D1351" i="11"/>
  <c r="D1355" i="11"/>
  <c r="D1359" i="11"/>
  <c r="D1363" i="11"/>
  <c r="D1367" i="11"/>
  <c r="D1371" i="11"/>
  <c r="D1375" i="11"/>
  <c r="D1379" i="11"/>
  <c r="D1383" i="11"/>
  <c r="D1387" i="11"/>
  <c r="D1391" i="11"/>
  <c r="D1395" i="11"/>
  <c r="D1399" i="11"/>
  <c r="D1403" i="11"/>
  <c r="D1407" i="11"/>
  <c r="D1411" i="11"/>
  <c r="D1415" i="11"/>
  <c r="D1419" i="11"/>
  <c r="D1423" i="11"/>
  <c r="D1427" i="11"/>
  <c r="D1431" i="11"/>
  <c r="D1435" i="11"/>
  <c r="D1439" i="11"/>
  <c r="D1443" i="11"/>
  <c r="D1447" i="11"/>
  <c r="D1451" i="11"/>
  <c r="D1455" i="11"/>
  <c r="D1459" i="11"/>
  <c r="D1463" i="11"/>
  <c r="D1467" i="11"/>
  <c r="D1471" i="11"/>
  <c r="D1475" i="11"/>
  <c r="D1479" i="11"/>
  <c r="D1483" i="11"/>
  <c r="D1487" i="11"/>
  <c r="D1491" i="11"/>
  <c r="D1495" i="11"/>
  <c r="D1499" i="11"/>
  <c r="D1503" i="11"/>
  <c r="D1507" i="11"/>
  <c r="D1511" i="11"/>
  <c r="D1515" i="11"/>
  <c r="D1519" i="11"/>
  <c r="D1523" i="11"/>
  <c r="D1527" i="11"/>
  <c r="D1531" i="11"/>
  <c r="D1535" i="11"/>
  <c r="D1539" i="11"/>
  <c r="D1543" i="11"/>
  <c r="D1547" i="11"/>
  <c r="D1551" i="11"/>
  <c r="D1555" i="11"/>
  <c r="D1559" i="11"/>
  <c r="D1563" i="11"/>
  <c r="D1567" i="11"/>
  <c r="D1571" i="11"/>
  <c r="D1575" i="11"/>
  <c r="D1579" i="11"/>
  <c r="D1583" i="11"/>
  <c r="D1587" i="11"/>
  <c r="D1591" i="11"/>
  <c r="D1595" i="11"/>
  <c r="D1599" i="11"/>
  <c r="D1603" i="11"/>
  <c r="D1607" i="11"/>
  <c r="D1611" i="11"/>
  <c r="D1615" i="11"/>
  <c r="D1619" i="11"/>
  <c r="D1623" i="11"/>
  <c r="D1627" i="11"/>
  <c r="D1631" i="11"/>
  <c r="D1635" i="11"/>
  <c r="D1639" i="11"/>
  <c r="D1643" i="11"/>
  <c r="D1647" i="11"/>
  <c r="D1651" i="11"/>
  <c r="D1655" i="11"/>
  <c r="D1659" i="11"/>
  <c r="D1663" i="11"/>
  <c r="D1667" i="11"/>
  <c r="D1671" i="11"/>
  <c r="D1675" i="11"/>
  <c r="D1679" i="11"/>
  <c r="D1683" i="11"/>
  <c r="D1687" i="11"/>
  <c r="D1691" i="11"/>
  <c r="D1695" i="11"/>
  <c r="D1699" i="11"/>
  <c r="D1703" i="11"/>
  <c r="D1707" i="11"/>
  <c r="D1711" i="11"/>
  <c r="D1715" i="11"/>
  <c r="D1719" i="11"/>
  <c r="D1723" i="11"/>
  <c r="D1727" i="11"/>
  <c r="D1731" i="11"/>
  <c r="D1735" i="11"/>
  <c r="D1739" i="11"/>
  <c r="D1743" i="11"/>
  <c r="D1747" i="11"/>
  <c r="D1751" i="11"/>
  <c r="D1755" i="11"/>
  <c r="D1759" i="11"/>
  <c r="D1763" i="11"/>
  <c r="D1767" i="11"/>
  <c r="D1771" i="11"/>
  <c r="D1775" i="11"/>
  <c r="D1779" i="11"/>
  <c r="D1783" i="11"/>
  <c r="D1787" i="11"/>
  <c r="D1791" i="11"/>
  <c r="D1795" i="11"/>
  <c r="D1799" i="11"/>
  <c r="D1803" i="11"/>
  <c r="D1807" i="11"/>
  <c r="D1811" i="11"/>
  <c r="D1815" i="11"/>
  <c r="D1819" i="11"/>
  <c r="D1823" i="11"/>
  <c r="D1827" i="11"/>
  <c r="D1831" i="11"/>
  <c r="D1835" i="11"/>
  <c r="D1839" i="11"/>
  <c r="D1843" i="11"/>
  <c r="D1847" i="11"/>
  <c r="D1851" i="11"/>
  <c r="D1855" i="11"/>
  <c r="D1859" i="11"/>
  <c r="D1863" i="11"/>
  <c r="D1867" i="11"/>
  <c r="D1871" i="11"/>
  <c r="D1875" i="11"/>
  <c r="D1879" i="11"/>
  <c r="D1883" i="11"/>
  <c r="D1887" i="11"/>
  <c r="D1891" i="11"/>
  <c r="D1895" i="11"/>
  <c r="D1899" i="11"/>
  <c r="D1903" i="11"/>
  <c r="D1907" i="11"/>
  <c r="D1911" i="11"/>
  <c r="D1915" i="11"/>
  <c r="D1919" i="11"/>
  <c r="D1923" i="11"/>
  <c r="D1927" i="11"/>
  <c r="D1931" i="11"/>
  <c r="D1935" i="11"/>
  <c r="D1939" i="11"/>
  <c r="D1943" i="11"/>
  <c r="D1947" i="11"/>
  <c r="D1951" i="11"/>
  <c r="D1955" i="11"/>
  <c r="D1959" i="11"/>
  <c r="D1963" i="11"/>
  <c r="D1967" i="11"/>
  <c r="D1971" i="11"/>
  <c r="D1975" i="11"/>
  <c r="D1979" i="11"/>
  <c r="D1983" i="11"/>
  <c r="D1987" i="11"/>
  <c r="D1991" i="11"/>
  <c r="D1995" i="11"/>
  <c r="D1999" i="11"/>
  <c r="D2003" i="11"/>
  <c r="D2007" i="11"/>
  <c r="D2011" i="11"/>
  <c r="D2015" i="11"/>
  <c r="D2019" i="11"/>
  <c r="D2023" i="11"/>
  <c r="D2027" i="11"/>
  <c r="D2031" i="11"/>
  <c r="D2035" i="11"/>
  <c r="D2039" i="11"/>
  <c r="D2043" i="11"/>
  <c r="D2047" i="11"/>
  <c r="D2051" i="11"/>
  <c r="D2055" i="11"/>
  <c r="D2059" i="11"/>
  <c r="D2063" i="11"/>
  <c r="D2067" i="11"/>
  <c r="D2071" i="11"/>
  <c r="D2075" i="11"/>
  <c r="D2079" i="11"/>
  <c r="D2083" i="11"/>
  <c r="D2087" i="11"/>
  <c r="D2091" i="11"/>
  <c r="D2095" i="11"/>
  <c r="D2099" i="11"/>
  <c r="D2103" i="11"/>
  <c r="D2107" i="11"/>
  <c r="D2111" i="11"/>
  <c r="D2115" i="11"/>
  <c r="D2119" i="11"/>
  <c r="D2123" i="11"/>
  <c r="D2127" i="11"/>
  <c r="D2131" i="11"/>
  <c r="D2135" i="11"/>
  <c r="D2139" i="11"/>
  <c r="D2143" i="11"/>
  <c r="D2147" i="11"/>
  <c r="D2151" i="11"/>
  <c r="D2155" i="11"/>
  <c r="D2159" i="11"/>
  <c r="D2163" i="11"/>
  <c r="D2167" i="11"/>
  <c r="D2171" i="11"/>
  <c r="D2175" i="11"/>
  <c r="D2179" i="11"/>
  <c r="D2183" i="11"/>
  <c r="D2187" i="11"/>
  <c r="D2191" i="11"/>
  <c r="D2195" i="11"/>
  <c r="D2199" i="11"/>
  <c r="D2203" i="11"/>
  <c r="D2207" i="11"/>
  <c r="D2211" i="11"/>
  <c r="D2215" i="11"/>
  <c r="D2219" i="11"/>
  <c r="D2223" i="11"/>
  <c r="D2227" i="11"/>
  <c r="D2231" i="11"/>
  <c r="D2235" i="11"/>
  <c r="D2239" i="11"/>
  <c r="D2243" i="11"/>
  <c r="D2247" i="11"/>
  <c r="D2251" i="11"/>
  <c r="D2255" i="11"/>
  <c r="D2259" i="11"/>
  <c r="D2263" i="11"/>
  <c r="D2267" i="11"/>
  <c r="D2271" i="11"/>
  <c r="D120" i="11"/>
  <c r="D184" i="11"/>
  <c r="D248" i="11"/>
  <c r="D312" i="11"/>
  <c r="D376" i="11"/>
  <c r="D419" i="11"/>
  <c r="D451" i="11"/>
  <c r="D483" i="11"/>
  <c r="D515" i="11"/>
  <c r="D547" i="11"/>
  <c r="D575" i="11"/>
  <c r="D591" i="11"/>
  <c r="D607" i="11"/>
  <c r="D623" i="11"/>
  <c r="D639" i="11"/>
  <c r="D655" i="11"/>
  <c r="D671" i="11"/>
  <c r="D687" i="11"/>
  <c r="D703" i="11"/>
  <c r="D719" i="11"/>
  <c r="D735" i="11"/>
  <c r="D746" i="11"/>
  <c r="D754" i="11"/>
  <c r="D762" i="11"/>
  <c r="D770" i="11"/>
  <c r="D778" i="11"/>
  <c r="D786" i="11"/>
  <c r="D794" i="11"/>
  <c r="D802" i="11"/>
  <c r="D810" i="11"/>
  <c r="D818" i="11"/>
  <c r="D826" i="11"/>
  <c r="D834" i="11"/>
  <c r="D842" i="11"/>
  <c r="D850" i="11"/>
  <c r="D858" i="11"/>
  <c r="D866" i="11"/>
  <c r="D874" i="11"/>
  <c r="D882" i="11"/>
  <c r="D890" i="11"/>
  <c r="D898" i="11"/>
  <c r="D906" i="11"/>
  <c r="D914" i="11"/>
  <c r="D922" i="11"/>
  <c r="D930" i="11"/>
  <c r="D938" i="11"/>
  <c r="D946" i="11"/>
  <c r="D954" i="11"/>
  <c r="D962" i="11"/>
  <c r="D970" i="11"/>
  <c r="D978" i="11"/>
  <c r="D986" i="11"/>
  <c r="D994" i="11"/>
  <c r="D1002" i="11"/>
  <c r="D1010" i="11"/>
  <c r="D1018" i="11"/>
  <c r="D1026" i="11"/>
  <c r="D1034" i="11"/>
  <c r="D1042" i="11"/>
  <c r="D1050" i="11"/>
  <c r="E1050" i="11" s="1"/>
  <c r="F1050" i="11" s="1"/>
  <c r="D1058" i="11"/>
  <c r="D1066" i="11"/>
  <c r="D1074" i="11"/>
  <c r="D1082" i="11"/>
  <c r="D1090" i="11"/>
  <c r="D1098" i="11"/>
  <c r="D1106" i="11"/>
  <c r="D1114" i="11"/>
  <c r="D1122" i="11"/>
  <c r="D1130" i="11"/>
  <c r="D1138" i="11"/>
  <c r="D1146" i="11"/>
  <c r="D1154" i="11"/>
  <c r="D1162" i="11"/>
  <c r="D1170" i="11"/>
  <c r="D1178" i="11"/>
  <c r="D1186" i="11"/>
  <c r="D1194" i="11"/>
  <c r="D1202" i="11"/>
  <c r="D1210" i="11"/>
  <c r="D1218" i="11"/>
  <c r="D1226" i="11"/>
  <c r="D1234" i="11"/>
  <c r="D1242" i="11"/>
  <c r="D1250" i="11"/>
  <c r="D1254" i="11"/>
  <c r="D1258" i="11"/>
  <c r="D1262" i="11"/>
  <c r="D1266" i="11"/>
  <c r="D1270" i="11"/>
  <c r="D1274" i="11"/>
  <c r="D1278" i="11"/>
  <c r="D1282" i="11"/>
  <c r="D1286" i="11"/>
  <c r="D1290" i="11"/>
  <c r="D1294" i="11"/>
  <c r="D1298" i="11"/>
  <c r="D1302" i="11"/>
  <c r="D1306" i="11"/>
  <c r="D1310" i="11"/>
  <c r="D1314" i="11"/>
  <c r="D1318" i="11"/>
  <c r="D1322" i="11"/>
  <c r="D1326" i="11"/>
  <c r="D1330" i="11"/>
  <c r="D1334" i="11"/>
  <c r="D1338" i="11"/>
  <c r="D1342" i="11"/>
  <c r="D1346" i="11"/>
  <c r="D1350" i="11"/>
  <c r="D1354" i="11"/>
  <c r="D1358" i="11"/>
  <c r="D1362" i="11"/>
  <c r="D1366" i="11"/>
  <c r="D1370" i="11"/>
  <c r="D1374" i="11"/>
  <c r="D1378" i="11"/>
  <c r="D1382" i="11"/>
  <c r="D1386" i="11"/>
  <c r="D1390" i="11"/>
  <c r="D1394" i="11"/>
  <c r="D1398" i="11"/>
  <c r="D1402" i="11"/>
  <c r="D1406" i="11"/>
  <c r="D1410" i="11"/>
  <c r="D1414" i="11"/>
  <c r="D1418" i="11"/>
  <c r="D1422" i="11"/>
  <c r="D1426" i="11"/>
  <c r="D1430" i="11"/>
  <c r="D1434" i="11"/>
  <c r="D1438" i="11"/>
  <c r="D1442" i="11"/>
  <c r="D1446" i="11"/>
  <c r="D1450" i="11"/>
  <c r="D1454" i="11"/>
  <c r="D1458" i="11"/>
  <c r="E1458" i="11" s="1"/>
  <c r="F1458" i="11" s="1"/>
  <c r="D1462" i="11"/>
  <c r="D1466" i="11"/>
  <c r="D1470" i="11"/>
  <c r="D1474" i="11"/>
  <c r="D1478" i="11"/>
  <c r="D1482" i="11"/>
  <c r="D1486" i="11"/>
  <c r="D1490" i="11"/>
  <c r="E1490" i="11" s="1"/>
  <c r="F1490" i="11" s="1"/>
  <c r="D1494" i="11"/>
  <c r="D1498" i="11"/>
  <c r="D1502" i="11"/>
  <c r="D1506" i="11"/>
  <c r="D1510" i="11"/>
  <c r="D1514" i="11"/>
  <c r="D1518" i="11"/>
  <c r="D1522" i="11"/>
  <c r="E1522" i="11" s="1"/>
  <c r="F1522" i="11" s="1"/>
  <c r="D1526" i="11"/>
  <c r="D88" i="11"/>
  <c r="D216" i="11"/>
  <c r="D344" i="11"/>
  <c r="D435" i="11"/>
  <c r="D499" i="11"/>
  <c r="D563" i="11"/>
  <c r="D599" i="11"/>
  <c r="D631" i="11"/>
  <c r="D663" i="11"/>
  <c r="D695" i="11"/>
  <c r="D727" i="11"/>
  <c r="D750" i="11"/>
  <c r="D766" i="11"/>
  <c r="D782" i="11"/>
  <c r="D798" i="11"/>
  <c r="D814" i="11"/>
  <c r="D830" i="11"/>
  <c r="D846" i="11"/>
  <c r="D862" i="11"/>
  <c r="D878" i="11"/>
  <c r="D894" i="11"/>
  <c r="D910" i="11"/>
  <c r="D926" i="11"/>
  <c r="D942" i="11"/>
  <c r="D958" i="11"/>
  <c r="D974" i="11"/>
  <c r="D990" i="11"/>
  <c r="D1006" i="11"/>
  <c r="D1022" i="11"/>
  <c r="D1038" i="11"/>
  <c r="D1054" i="11"/>
  <c r="D1070" i="11"/>
  <c r="D1086" i="11"/>
  <c r="D1102" i="11"/>
  <c r="D1118" i="11"/>
  <c r="D1134" i="11"/>
  <c r="D1150" i="11"/>
  <c r="D1166" i="11"/>
  <c r="D1182" i="11"/>
  <c r="D1198" i="11"/>
  <c r="D1214" i="11"/>
  <c r="D1230" i="11"/>
  <c r="D1246" i="11"/>
  <c r="D1256" i="11"/>
  <c r="D1264" i="11"/>
  <c r="D1272" i="11"/>
  <c r="D1280" i="11"/>
  <c r="D1288" i="11"/>
  <c r="D1296" i="11"/>
  <c r="D1304" i="11"/>
  <c r="D1312" i="11"/>
  <c r="D1320" i="11"/>
  <c r="D1328" i="11"/>
  <c r="D1336" i="11"/>
  <c r="D1344" i="11"/>
  <c r="D1352" i="11"/>
  <c r="D1360" i="11"/>
  <c r="D1368" i="11"/>
  <c r="D1376" i="11"/>
  <c r="D1384" i="11"/>
  <c r="D1392" i="11"/>
  <c r="D1400" i="11"/>
  <c r="D1408" i="11"/>
  <c r="D1416" i="11"/>
  <c r="D1424" i="11"/>
  <c r="D1432" i="11"/>
  <c r="D1440" i="11"/>
  <c r="D1448" i="11"/>
  <c r="D1456" i="11"/>
  <c r="D1464" i="11"/>
  <c r="D1472" i="11"/>
  <c r="D1480" i="11"/>
  <c r="D1488" i="11"/>
  <c r="D1496" i="11"/>
  <c r="D1504" i="11"/>
  <c r="D1512" i="11"/>
  <c r="D1520" i="11"/>
  <c r="D1528" i="11"/>
  <c r="D1533" i="11"/>
  <c r="D1538" i="11"/>
  <c r="D1544" i="11"/>
  <c r="D1549" i="11"/>
  <c r="D1554" i="11"/>
  <c r="E1554" i="11" s="1"/>
  <c r="F1554" i="11" s="1"/>
  <c r="D1560" i="11"/>
  <c r="D1565" i="11"/>
  <c r="D1570" i="11"/>
  <c r="D1576" i="11"/>
  <c r="D1581" i="11"/>
  <c r="D1586" i="11"/>
  <c r="D1592" i="11"/>
  <c r="D1597" i="11"/>
  <c r="D1602" i="11"/>
  <c r="D1608" i="11"/>
  <c r="D1613" i="11"/>
  <c r="D1618" i="11"/>
  <c r="E1618" i="11" s="1"/>
  <c r="F1618" i="11" s="1"/>
  <c r="D1624" i="11"/>
  <c r="D1629" i="11"/>
  <c r="D1634" i="11"/>
  <c r="D1640" i="11"/>
  <c r="D1645" i="11"/>
  <c r="D1650" i="11"/>
  <c r="D1656" i="11"/>
  <c r="D1661" i="11"/>
  <c r="D1666" i="11"/>
  <c r="D1672" i="11"/>
  <c r="D1677" i="11"/>
  <c r="D1682" i="11"/>
  <c r="E1682" i="11" s="1"/>
  <c r="F1682" i="11" s="1"/>
  <c r="D1688" i="11"/>
  <c r="D1693" i="11"/>
  <c r="D1698" i="11"/>
  <c r="D1704" i="11"/>
  <c r="D1709" i="11"/>
  <c r="D1714" i="11"/>
  <c r="D1720" i="11"/>
  <c r="D1725" i="11"/>
  <c r="D1730" i="11"/>
  <c r="D1736" i="11"/>
  <c r="D1741" i="11"/>
  <c r="D1746" i="11"/>
  <c r="E1746" i="11" s="1"/>
  <c r="F1746" i="11" s="1"/>
  <c r="D1752" i="11"/>
  <c r="D1757" i="11"/>
  <c r="D1762" i="11"/>
  <c r="D1768" i="11"/>
  <c r="D1773" i="11"/>
  <c r="D1778" i="11"/>
  <c r="D1784" i="11"/>
  <c r="D1789" i="11"/>
  <c r="D1794" i="11"/>
  <c r="D1800" i="11"/>
  <c r="D1805" i="11"/>
  <c r="D1810" i="11"/>
  <c r="E1810" i="11" s="1"/>
  <c r="F1810" i="11" s="1"/>
  <c r="D1816" i="11"/>
  <c r="D1821" i="11"/>
  <c r="D1826" i="11"/>
  <c r="D1832" i="11"/>
  <c r="D1837" i="11"/>
  <c r="D1842" i="11"/>
  <c r="D1848" i="11"/>
  <c r="D1853" i="11"/>
  <c r="D1858" i="11"/>
  <c r="D1864" i="11"/>
  <c r="D1869" i="11"/>
  <c r="D1874" i="11"/>
  <c r="D1880" i="11"/>
  <c r="D1885" i="11"/>
  <c r="D1890" i="11"/>
  <c r="D1896" i="11"/>
  <c r="D1901" i="11"/>
  <c r="D1906" i="11"/>
  <c r="D1912" i="11"/>
  <c r="D1917" i="11"/>
  <c r="D1922" i="11"/>
  <c r="D1928" i="11"/>
  <c r="D1933" i="11"/>
  <c r="D1938" i="11"/>
  <c r="E1938" i="11" s="1"/>
  <c r="F1938" i="11" s="1"/>
  <c r="D1944" i="11"/>
  <c r="D1949" i="11"/>
  <c r="D1954" i="11"/>
  <c r="D1960" i="11"/>
  <c r="D1965" i="11"/>
  <c r="D1970" i="11"/>
  <c r="D1976" i="11"/>
  <c r="D1981" i="11"/>
  <c r="D1986" i="11"/>
  <c r="D1992" i="11"/>
  <c r="D1997" i="11"/>
  <c r="D2002" i="11"/>
  <c r="E2002" i="11" s="1"/>
  <c r="F2002" i="11" s="1"/>
  <c r="D2008" i="11"/>
  <c r="D2013" i="11"/>
  <c r="D2018" i="11"/>
  <c r="D2024" i="11"/>
  <c r="D152" i="11"/>
  <c r="D280" i="11"/>
  <c r="D403" i="11"/>
  <c r="D467" i="11"/>
  <c r="D531" i="11"/>
  <c r="D583" i="11"/>
  <c r="D615" i="11"/>
  <c r="D647" i="11"/>
  <c r="D679" i="11"/>
  <c r="D711" i="11"/>
  <c r="D742" i="11"/>
  <c r="D758" i="11"/>
  <c r="D774" i="11"/>
  <c r="D790" i="11"/>
  <c r="D806" i="11"/>
  <c r="D822" i="11"/>
  <c r="D838" i="11"/>
  <c r="D854" i="11"/>
  <c r="D870" i="11"/>
  <c r="D886" i="11"/>
  <c r="D902" i="11"/>
  <c r="D918" i="11"/>
  <c r="D934" i="11"/>
  <c r="D950" i="11"/>
  <c r="D966" i="11"/>
  <c r="D982" i="11"/>
  <c r="D998" i="11"/>
  <c r="D1014" i="11"/>
  <c r="D1030" i="11"/>
  <c r="D1046" i="11"/>
  <c r="D1062" i="11"/>
  <c r="D1078" i="11"/>
  <c r="D1094" i="11"/>
  <c r="D1110" i="11"/>
  <c r="D1126" i="11"/>
  <c r="D1142" i="11"/>
  <c r="D1158" i="11"/>
  <c r="D1174" i="11"/>
  <c r="D1190" i="11"/>
  <c r="D1206" i="11"/>
  <c r="D1222" i="11"/>
  <c r="D1238" i="11"/>
  <c r="D1252" i="11"/>
  <c r="D1260" i="11"/>
  <c r="D1268" i="11"/>
  <c r="D1276" i="11"/>
  <c r="D1284" i="11"/>
  <c r="D1292" i="11"/>
  <c r="D1300" i="11"/>
  <c r="D1308" i="11"/>
  <c r="D1316" i="11"/>
  <c r="D1324" i="11"/>
  <c r="D1332" i="11"/>
  <c r="D1340" i="11"/>
  <c r="D1348" i="11"/>
  <c r="D1356" i="11"/>
  <c r="D1364" i="11"/>
  <c r="D1372" i="11"/>
  <c r="D1380" i="11"/>
  <c r="D1388" i="11"/>
  <c r="D1396" i="11"/>
  <c r="D1404" i="11"/>
  <c r="D1412" i="11"/>
  <c r="D1420" i="11"/>
  <c r="D1428" i="11"/>
  <c r="D1436" i="11"/>
  <c r="D1444" i="11"/>
  <c r="D1452" i="11"/>
  <c r="E1452" i="11" s="1"/>
  <c r="F1452" i="11" s="1"/>
  <c r="D1460" i="11"/>
  <c r="D1468" i="11"/>
  <c r="D1476" i="11"/>
  <c r="D1484" i="11"/>
  <c r="E1484" i="11" s="1"/>
  <c r="F1484" i="11" s="1"/>
  <c r="D1492" i="11"/>
  <c r="D1500" i="11"/>
  <c r="D1508" i="11"/>
  <c r="D1516" i="11"/>
  <c r="E1516" i="11" s="1"/>
  <c r="F1516" i="11" s="1"/>
  <c r="D1524" i="11"/>
  <c r="D1530" i="11"/>
  <c r="D1536" i="11"/>
  <c r="D1541" i="11"/>
  <c r="D1546" i="11"/>
  <c r="D1552" i="11"/>
  <c r="D1557" i="11"/>
  <c r="D1562" i="11"/>
  <c r="D1568" i="11"/>
  <c r="D1573" i="11"/>
  <c r="D1578" i="11"/>
  <c r="D1584" i="11"/>
  <c r="D1589" i="11"/>
  <c r="D1594" i="11"/>
  <c r="D1600" i="11"/>
  <c r="D1605" i="11"/>
  <c r="D1610" i="11"/>
  <c r="D1616" i="11"/>
  <c r="D1621" i="11"/>
  <c r="D1626" i="11"/>
  <c r="D1632" i="11"/>
  <c r="D1637" i="11"/>
  <c r="D1642" i="11"/>
  <c r="D1648" i="11"/>
  <c r="D1653" i="11"/>
  <c r="D1658" i="11"/>
  <c r="D1664" i="11"/>
  <c r="D1669" i="11"/>
  <c r="D1674" i="11"/>
  <c r="D1680" i="11"/>
  <c r="D1685" i="11"/>
  <c r="D1690" i="11"/>
  <c r="D1696" i="11"/>
  <c r="D1701" i="11"/>
  <c r="D1706" i="11"/>
  <c r="D1712" i="11"/>
  <c r="D1717" i="11"/>
  <c r="D1722" i="11"/>
  <c r="D1728" i="11"/>
  <c r="D1733" i="11"/>
  <c r="D1738" i="11"/>
  <c r="D1744" i="11"/>
  <c r="D1749" i="11"/>
  <c r="D1754" i="11"/>
  <c r="D1760" i="11"/>
  <c r="D1765" i="11"/>
  <c r="D1770" i="11"/>
  <c r="D1776" i="11"/>
  <c r="D1781" i="11"/>
  <c r="D1786" i="11"/>
  <c r="D1792" i="11"/>
  <c r="D1797" i="11"/>
  <c r="D1802" i="11"/>
  <c r="D1808" i="11"/>
  <c r="D1813" i="11"/>
  <c r="D1818" i="11"/>
  <c r="D1824" i="11"/>
  <c r="D1829" i="11"/>
  <c r="D1834" i="11"/>
  <c r="D1840" i="11"/>
  <c r="D1845" i="11"/>
  <c r="D1850" i="11"/>
  <c r="D1856" i="11"/>
  <c r="D1861" i="11"/>
  <c r="D1866" i="11"/>
  <c r="D1872" i="11"/>
  <c r="D1877" i="11"/>
  <c r="D1882" i="11"/>
  <c r="D1888" i="11"/>
  <c r="D1893" i="11"/>
  <c r="D1898" i="11"/>
  <c r="D1904" i="11"/>
  <c r="D1909" i="11"/>
  <c r="D1914" i="11"/>
  <c r="D1920" i="11"/>
  <c r="D1925" i="11"/>
  <c r="D1930" i="11"/>
  <c r="D1936" i="11"/>
  <c r="D1941" i="11"/>
  <c r="D1946" i="11"/>
  <c r="D1952" i="11"/>
  <c r="D1957" i="11"/>
  <c r="D1962" i="11"/>
  <c r="D1968" i="11"/>
  <c r="D1973" i="11"/>
  <c r="D1978" i="11"/>
  <c r="D1984" i="11"/>
  <c r="D1989" i="11"/>
  <c r="D1994" i="11"/>
  <c r="D2000" i="11"/>
  <c r="D2005" i="11"/>
  <c r="D2010" i="11"/>
  <c r="D2016" i="11"/>
  <c r="D2021" i="11"/>
  <c r="D104" i="11"/>
  <c r="D360" i="11"/>
  <c r="D507" i="11"/>
  <c r="D603" i="11"/>
  <c r="D667" i="11"/>
  <c r="D731" i="11"/>
  <c r="D768" i="11"/>
  <c r="D800" i="11"/>
  <c r="D832" i="11"/>
  <c r="D864" i="11"/>
  <c r="D896" i="11"/>
  <c r="D928" i="11"/>
  <c r="D960" i="11"/>
  <c r="D992" i="11"/>
  <c r="D1024" i="11"/>
  <c r="D1056" i="11"/>
  <c r="D1088" i="11"/>
  <c r="D1120" i="11"/>
  <c r="D1152" i="11"/>
  <c r="D1184" i="11"/>
  <c r="D1216" i="11"/>
  <c r="D1248" i="11"/>
  <c r="D1265" i="11"/>
  <c r="D1281" i="11"/>
  <c r="D1297" i="11"/>
  <c r="D1313" i="11"/>
  <c r="D1329" i="11"/>
  <c r="D1345" i="11"/>
  <c r="D1361" i="11"/>
  <c r="D1377" i="11"/>
  <c r="D1393" i="11"/>
  <c r="D1409" i="11"/>
  <c r="D1425" i="11"/>
  <c r="D1441" i="11"/>
  <c r="D1457" i="11"/>
  <c r="D1473" i="11"/>
  <c r="D1489" i="11"/>
  <c r="D1505" i="11"/>
  <c r="D1521" i="11"/>
  <c r="D1534" i="11"/>
  <c r="D1545" i="11"/>
  <c r="D1556" i="11"/>
  <c r="D1566" i="11"/>
  <c r="D1577" i="11"/>
  <c r="D1588" i="11"/>
  <c r="D1598" i="11"/>
  <c r="D1609" i="11"/>
  <c r="D1620" i="11"/>
  <c r="D1630" i="11"/>
  <c r="D1641" i="11"/>
  <c r="D1652" i="11"/>
  <c r="D1662" i="11"/>
  <c r="D1673" i="11"/>
  <c r="D1684" i="11"/>
  <c r="D1694" i="11"/>
  <c r="D1705" i="11"/>
  <c r="D1716" i="11"/>
  <c r="D1726" i="11"/>
  <c r="D1737" i="11"/>
  <c r="D1748" i="11"/>
  <c r="D1758" i="11"/>
  <c r="D1769" i="11"/>
  <c r="D1780" i="11"/>
  <c r="D1790" i="11"/>
  <c r="D1801" i="11"/>
  <c r="D1812" i="11"/>
  <c r="D1822" i="11"/>
  <c r="D1833" i="11"/>
  <c r="D1844" i="11"/>
  <c r="D1854" i="11"/>
  <c r="D1865" i="11"/>
  <c r="D1876" i="11"/>
  <c r="D1886" i="11"/>
  <c r="D1897" i="11"/>
  <c r="D1908" i="11"/>
  <c r="D1918" i="11"/>
  <c r="D1929" i="11"/>
  <c r="D1940" i="11"/>
  <c r="D1950" i="11"/>
  <c r="D1961" i="11"/>
  <c r="D1972" i="11"/>
  <c r="D1982" i="11"/>
  <c r="D1993" i="11"/>
  <c r="D2004" i="11"/>
  <c r="D2014" i="11"/>
  <c r="D2025" i="11"/>
  <c r="D2030" i="11"/>
  <c r="D2036" i="11"/>
  <c r="D2041" i="11"/>
  <c r="D2046" i="11"/>
  <c r="D2052" i="11"/>
  <c r="D2057" i="11"/>
  <c r="D2062" i="11"/>
  <c r="D2068" i="11"/>
  <c r="D2073" i="11"/>
  <c r="D2078" i="11"/>
  <c r="D2084" i="11"/>
  <c r="D2089" i="11"/>
  <c r="D2094" i="11"/>
  <c r="D2100" i="11"/>
  <c r="D2105" i="11"/>
  <c r="D2110" i="11"/>
  <c r="D2116" i="11"/>
  <c r="D2121" i="11"/>
  <c r="D2126" i="11"/>
  <c r="D2132" i="11"/>
  <c r="D2137" i="11"/>
  <c r="D2142" i="11"/>
  <c r="D2148" i="11"/>
  <c r="D2153" i="11"/>
  <c r="D2158" i="11"/>
  <c r="D2164" i="11"/>
  <c r="D2169" i="11"/>
  <c r="D2174" i="11"/>
  <c r="D2180" i="11"/>
  <c r="D2185" i="11"/>
  <c r="D2190" i="11"/>
  <c r="D2196" i="11"/>
  <c r="D2201" i="11"/>
  <c r="D2206" i="11"/>
  <c r="D2212" i="11"/>
  <c r="D2217" i="11"/>
  <c r="D2222" i="11"/>
  <c r="D2228" i="11"/>
  <c r="D2233" i="11"/>
  <c r="D2238" i="11"/>
  <c r="D2244" i="11"/>
  <c r="D2249" i="11"/>
  <c r="D2254" i="11"/>
  <c r="D2260" i="11"/>
  <c r="D2265" i="11"/>
  <c r="D2270" i="11"/>
  <c r="D2275" i="11"/>
  <c r="D2279" i="11"/>
  <c r="D2283" i="11"/>
  <c r="D2287" i="11"/>
  <c r="D2291" i="11"/>
  <c r="D2295" i="11"/>
  <c r="D2299" i="11"/>
  <c r="D2303" i="11"/>
  <c r="D2307" i="11"/>
  <c r="D2311" i="11"/>
  <c r="D2315" i="11"/>
  <c r="D2319" i="11"/>
  <c r="D2323" i="11"/>
  <c r="D2327" i="11"/>
  <c r="D2331" i="11"/>
  <c r="D2335" i="11"/>
  <c r="D2339" i="11"/>
  <c r="D2343" i="11"/>
  <c r="D2347" i="11"/>
  <c r="D2351" i="11"/>
  <c r="D2355" i="11"/>
  <c r="D2359" i="11"/>
  <c r="D2363" i="11"/>
  <c r="D2367" i="11"/>
  <c r="D2371" i="11"/>
  <c r="D2375" i="11"/>
  <c r="D2379" i="11"/>
  <c r="D2383" i="11"/>
  <c r="D2387" i="11"/>
  <c r="D2391" i="11"/>
  <c r="D2395" i="11"/>
  <c r="D2399" i="11"/>
  <c r="D2403" i="11"/>
  <c r="D2407" i="11"/>
  <c r="D2411" i="11"/>
  <c r="D2415" i="11"/>
  <c r="D2419" i="11"/>
  <c r="D2423" i="11"/>
  <c r="D2427" i="11"/>
  <c r="D2431" i="11"/>
  <c r="D2435" i="11"/>
  <c r="D2439" i="11"/>
  <c r="D2443" i="11"/>
  <c r="D2447" i="11"/>
  <c r="D2451" i="11"/>
  <c r="D2455" i="11"/>
  <c r="D2459" i="11"/>
  <c r="D2463" i="11"/>
  <c r="D2467" i="11"/>
  <c r="D2471" i="11"/>
  <c r="D2475" i="11"/>
  <c r="D2479" i="11"/>
  <c r="D2483" i="11"/>
  <c r="D2487" i="11"/>
  <c r="D2491" i="11"/>
  <c r="D2495" i="11"/>
  <c r="D2499" i="11"/>
  <c r="D2503" i="11"/>
  <c r="D2507" i="11"/>
  <c r="D2511" i="11"/>
  <c r="D2515" i="11"/>
  <c r="D2519" i="11"/>
  <c r="D2523" i="11"/>
  <c r="D2527" i="11"/>
  <c r="D2531" i="11"/>
  <c r="D2535" i="11"/>
  <c r="D2539" i="11"/>
  <c r="D2543" i="11"/>
  <c r="D2547" i="11"/>
  <c r="D2551" i="11"/>
  <c r="D2555" i="11"/>
  <c r="D2559" i="11"/>
  <c r="D2563" i="11"/>
  <c r="D2567" i="11"/>
  <c r="D2571" i="11"/>
  <c r="D2575" i="11"/>
  <c r="D2579" i="11"/>
  <c r="D2583" i="11"/>
  <c r="D2587" i="11"/>
  <c r="D2591" i="11"/>
  <c r="D2595" i="11"/>
  <c r="D2599" i="11"/>
  <c r="D2603" i="11"/>
  <c r="D2607" i="11"/>
  <c r="D2611" i="11"/>
  <c r="D2615" i="11"/>
  <c r="D2619" i="11"/>
  <c r="D2623" i="11"/>
  <c r="D2627" i="11"/>
  <c r="D2631" i="11"/>
  <c r="D2635" i="11"/>
  <c r="D2639" i="11"/>
  <c r="D2643" i="11"/>
  <c r="D2647" i="11"/>
  <c r="D2651" i="11"/>
  <c r="D2655" i="11"/>
  <c r="D2659" i="11"/>
  <c r="D2663" i="11"/>
  <c r="D2667" i="11"/>
  <c r="D2671" i="11"/>
  <c r="D2675" i="11"/>
  <c r="D2679" i="11"/>
  <c r="D2683" i="11"/>
  <c r="D2687" i="11"/>
  <c r="D2691" i="11"/>
  <c r="D2695" i="11"/>
  <c r="D2699" i="11"/>
  <c r="D2703" i="11"/>
  <c r="D2707" i="11"/>
  <c r="D2711" i="11"/>
  <c r="D2715" i="11"/>
  <c r="D2719" i="11"/>
  <c r="D2723" i="11"/>
  <c r="D2727" i="11"/>
  <c r="D2731" i="11"/>
  <c r="D2735" i="11"/>
  <c r="D2739" i="11"/>
  <c r="D2743" i="11"/>
  <c r="D2747" i="11"/>
  <c r="D2751" i="11"/>
  <c r="D2755" i="11"/>
  <c r="D2759" i="11"/>
  <c r="D2763" i="11"/>
  <c r="D2767" i="11"/>
  <c r="D2771" i="11"/>
  <c r="D2775" i="11"/>
  <c r="D2779" i="11"/>
  <c r="D2783" i="11"/>
  <c r="D2787" i="11"/>
  <c r="D2791" i="11"/>
  <c r="D2795" i="11"/>
  <c r="D2799" i="11"/>
  <c r="D2803" i="11"/>
  <c r="D2807" i="11"/>
  <c r="D2811" i="11"/>
  <c r="D2815" i="11"/>
  <c r="D2819" i="11"/>
  <c r="D2823" i="11"/>
  <c r="D2827" i="11"/>
  <c r="D2831" i="11"/>
  <c r="D2835" i="11"/>
  <c r="D2839" i="11"/>
  <c r="D2843" i="11"/>
  <c r="D2847" i="11"/>
  <c r="D2851" i="11"/>
  <c r="D2855" i="11"/>
  <c r="D2859" i="11"/>
  <c r="D2863" i="11"/>
  <c r="D2867" i="11"/>
  <c r="D2871" i="11"/>
  <c r="D2875" i="11"/>
  <c r="D2879" i="11"/>
  <c r="D2883" i="11"/>
  <c r="D2887" i="11"/>
  <c r="D2891" i="11"/>
  <c r="D2895" i="11"/>
  <c r="D2899" i="11"/>
  <c r="D2903" i="11"/>
  <c r="D2907" i="11"/>
  <c r="D2911" i="11"/>
  <c r="D2915" i="11"/>
  <c r="D2919" i="11"/>
  <c r="D2923" i="11"/>
  <c r="D2927" i="11"/>
  <c r="D2931" i="11"/>
  <c r="D2935" i="11"/>
  <c r="D2939" i="11"/>
  <c r="D2943" i="11"/>
  <c r="D2947" i="11"/>
  <c r="D2951" i="11"/>
  <c r="D2955" i="11"/>
  <c r="D2959" i="11"/>
  <c r="D2963" i="11"/>
  <c r="D2967" i="11"/>
  <c r="D2971" i="11"/>
  <c r="D2975" i="11"/>
  <c r="D2979" i="11"/>
  <c r="D2983" i="11"/>
  <c r="D2987" i="11"/>
  <c r="D2991" i="11"/>
  <c r="D2995" i="11"/>
  <c r="D2999" i="11"/>
  <c r="D3003" i="11"/>
  <c r="D3007" i="11"/>
  <c r="D3011" i="11"/>
  <c r="D3015" i="11"/>
  <c r="D3019" i="11"/>
  <c r="D3023" i="11"/>
  <c r="D3027" i="11"/>
  <c r="D3031" i="11"/>
  <c r="D3035" i="11"/>
  <c r="D3039" i="11"/>
  <c r="D3043" i="11"/>
  <c r="D3047" i="11"/>
  <c r="D3051" i="11"/>
  <c r="D3055" i="11"/>
  <c r="D3059" i="11"/>
  <c r="D3063" i="11"/>
  <c r="D3067" i="11"/>
  <c r="D3071" i="11"/>
  <c r="D3075" i="11"/>
  <c r="D3079" i="11"/>
  <c r="D3083" i="11"/>
  <c r="D3087" i="11"/>
  <c r="D3091" i="11"/>
  <c r="D3095" i="11"/>
  <c r="D3099" i="11"/>
  <c r="D3103" i="11"/>
  <c r="D3107" i="11"/>
  <c r="D3111" i="11"/>
  <c r="D232" i="11"/>
  <c r="D443" i="11"/>
  <c r="D571" i="11"/>
  <c r="D635" i="11"/>
  <c r="D699" i="11"/>
  <c r="D752" i="11"/>
  <c r="D784" i="11"/>
  <c r="D816" i="11"/>
  <c r="D848" i="11"/>
  <c r="D880" i="11"/>
  <c r="D912" i="11"/>
  <c r="D944" i="11"/>
  <c r="D976" i="11"/>
  <c r="D1008" i="11"/>
  <c r="D1040" i="11"/>
  <c r="D1072" i="11"/>
  <c r="D1104" i="11"/>
  <c r="D1136" i="11"/>
  <c r="D1168" i="11"/>
  <c r="D1200" i="11"/>
  <c r="D1232" i="11"/>
  <c r="D1257" i="11"/>
  <c r="D1273" i="11"/>
  <c r="D1289" i="11"/>
  <c r="D1305" i="11"/>
  <c r="D1321" i="11"/>
  <c r="D1337" i="11"/>
  <c r="D1353" i="11"/>
  <c r="D1369" i="11"/>
  <c r="D1385" i="11"/>
  <c r="D1401" i="11"/>
  <c r="D1417" i="11"/>
  <c r="D1433" i="11"/>
  <c r="D1449" i="11"/>
  <c r="D1465" i="11"/>
  <c r="D1481" i="11"/>
  <c r="D1497" i="11"/>
  <c r="D1513" i="11"/>
  <c r="D1529" i="11"/>
  <c r="D1540" i="11"/>
  <c r="E1540" i="11" s="1"/>
  <c r="F1540" i="11" s="1"/>
  <c r="D1550" i="11"/>
  <c r="D1561" i="11"/>
  <c r="D1572" i="11"/>
  <c r="D1582" i="11"/>
  <c r="D1593" i="11"/>
  <c r="D1604" i="11"/>
  <c r="D1614" i="11"/>
  <c r="D1625" i="11"/>
  <c r="D1636" i="11"/>
  <c r="D1646" i="11"/>
  <c r="D1657" i="11"/>
  <c r="D1668" i="11"/>
  <c r="E1668" i="11" s="1"/>
  <c r="F1668" i="11" s="1"/>
  <c r="D1678" i="11"/>
  <c r="D1689" i="11"/>
  <c r="D1700" i="11"/>
  <c r="D1710" i="11"/>
  <c r="D1721" i="11"/>
  <c r="D1732" i="11"/>
  <c r="D1742" i="11"/>
  <c r="D1753" i="11"/>
  <c r="D1764" i="11"/>
  <c r="D1774" i="11"/>
  <c r="D1785" i="11"/>
  <c r="D1796" i="11"/>
  <c r="E1796" i="11" s="1"/>
  <c r="F1796" i="11" s="1"/>
  <c r="D1806" i="11"/>
  <c r="D1817" i="11"/>
  <c r="D1828" i="11"/>
  <c r="E1828" i="11" s="1"/>
  <c r="F1828" i="11" s="1"/>
  <c r="D1838" i="11"/>
  <c r="D1849" i="11"/>
  <c r="D1860" i="11"/>
  <c r="D1870" i="11"/>
  <c r="D1881" i="11"/>
  <c r="D1892" i="11"/>
  <c r="D1902" i="11"/>
  <c r="D1913" i="11"/>
  <c r="D1924" i="11"/>
  <c r="E1924" i="11" s="1"/>
  <c r="F1924" i="11" s="1"/>
  <c r="D1934" i="11"/>
  <c r="D1945" i="11"/>
  <c r="D1956" i="11"/>
  <c r="D1966" i="11"/>
  <c r="D1977" i="11"/>
  <c r="D1988" i="11"/>
  <c r="D1998" i="11"/>
  <c r="D2009" i="11"/>
  <c r="D2020" i="11"/>
  <c r="D2028" i="11"/>
  <c r="D2033" i="11"/>
  <c r="D2038" i="11"/>
  <c r="D2044" i="11"/>
  <c r="D2049" i="11"/>
  <c r="D2054" i="11"/>
  <c r="D2060" i="11"/>
  <c r="E2060" i="11" s="1"/>
  <c r="F2060" i="11" s="1"/>
  <c r="D2065" i="11"/>
  <c r="D2070" i="11"/>
  <c r="D2076" i="11"/>
  <c r="E2076" i="11" s="1"/>
  <c r="F2076" i="11" s="1"/>
  <c r="D2081" i="11"/>
  <c r="D2086" i="11"/>
  <c r="D2092" i="11"/>
  <c r="D2097" i="11"/>
  <c r="D2102" i="11"/>
  <c r="D2108" i="11"/>
  <c r="D2113" i="11"/>
  <c r="D2118" i="11"/>
  <c r="D2124" i="11"/>
  <c r="E2124" i="11" s="1"/>
  <c r="F2124" i="11" s="1"/>
  <c r="D2129" i="11"/>
  <c r="D2134" i="11"/>
  <c r="D2140" i="11"/>
  <c r="D2145" i="11"/>
  <c r="D2150" i="11"/>
  <c r="D2156" i="11"/>
  <c r="D2161" i="11"/>
  <c r="D2166" i="11"/>
  <c r="D2172" i="11"/>
  <c r="D2177" i="11"/>
  <c r="D2182" i="11"/>
  <c r="D2188" i="11"/>
  <c r="E2188" i="11" s="1"/>
  <c r="F2188" i="11" s="1"/>
  <c r="D2193" i="11"/>
  <c r="D2198" i="11"/>
  <c r="D2204" i="11"/>
  <c r="E2204" i="11" s="1"/>
  <c r="F2204" i="11" s="1"/>
  <c r="D2209" i="11"/>
  <c r="D2214" i="11"/>
  <c r="D2220" i="11"/>
  <c r="D2225" i="11"/>
  <c r="D2230" i="11"/>
  <c r="D2236" i="11"/>
  <c r="D2241" i="11"/>
  <c r="D2246" i="11"/>
  <c r="D2252" i="11"/>
  <c r="E2252" i="11" s="1"/>
  <c r="F2252" i="11" s="1"/>
  <c r="D2257" i="11"/>
  <c r="D2262" i="11"/>
  <c r="D2268" i="11"/>
  <c r="D2273" i="11"/>
  <c r="D2277" i="11"/>
  <c r="D2281" i="11"/>
  <c r="D2285" i="11"/>
  <c r="D2289" i="11"/>
  <c r="D2293" i="11"/>
  <c r="D2297" i="11"/>
  <c r="D2301" i="11"/>
  <c r="D2305" i="11"/>
  <c r="D2309" i="11"/>
  <c r="D2313" i="11"/>
  <c r="D2317" i="11"/>
  <c r="D2321" i="11"/>
  <c r="D2325" i="11"/>
  <c r="D2329" i="11"/>
  <c r="D2333" i="11"/>
  <c r="D2337" i="11"/>
  <c r="D2341" i="11"/>
  <c r="D2345" i="11"/>
  <c r="D2349" i="11"/>
  <c r="D2353" i="11"/>
  <c r="D2357" i="11"/>
  <c r="D2361" i="11"/>
  <c r="D2365" i="11"/>
  <c r="D2369" i="11"/>
  <c r="D2373" i="11"/>
  <c r="D2377" i="11"/>
  <c r="D2381" i="11"/>
  <c r="D2385" i="11"/>
  <c r="D2389" i="11"/>
  <c r="D2393" i="11"/>
  <c r="D2397" i="11"/>
  <c r="D2401" i="11"/>
  <c r="D2405" i="11"/>
  <c r="D2409" i="11"/>
  <c r="D2413" i="11"/>
  <c r="D2417" i="11"/>
  <c r="D2421" i="11"/>
  <c r="D2425" i="11"/>
  <c r="D2429" i="11"/>
  <c r="D2433" i="11"/>
  <c r="D2437" i="11"/>
  <c r="D2441" i="11"/>
  <c r="D2445" i="11"/>
  <c r="D2449" i="11"/>
  <c r="D2453" i="11"/>
  <c r="D2457" i="11"/>
  <c r="D2461" i="11"/>
  <c r="D2465" i="11"/>
  <c r="D2469" i="11"/>
  <c r="D2473" i="11"/>
  <c r="D2477" i="11"/>
  <c r="D2481" i="11"/>
  <c r="D2485" i="11"/>
  <c r="D2489" i="11"/>
  <c r="D2493" i="11"/>
  <c r="D2497" i="11"/>
  <c r="D2501" i="11"/>
  <c r="D2505" i="11"/>
  <c r="D2509" i="11"/>
  <c r="D2513" i="11"/>
  <c r="D2517" i="11"/>
  <c r="D2521" i="11"/>
  <c r="D2525" i="11"/>
  <c r="D2529" i="11"/>
  <c r="D2533" i="11"/>
  <c r="D2537" i="11"/>
  <c r="D2541" i="11"/>
  <c r="D2545" i="11"/>
  <c r="D2549" i="11"/>
  <c r="D2553" i="11"/>
  <c r="D2557" i="11"/>
  <c r="D2561" i="11"/>
  <c r="D2565" i="11"/>
  <c r="D2569" i="11"/>
  <c r="D2573" i="11"/>
  <c r="D2577" i="11"/>
  <c r="D2581" i="11"/>
  <c r="D2585" i="11"/>
  <c r="D2589" i="11"/>
  <c r="D2593" i="11"/>
  <c r="D2597" i="11"/>
  <c r="D2601" i="11"/>
  <c r="D2605" i="11"/>
  <c r="D2609" i="11"/>
  <c r="D2613" i="11"/>
  <c r="D2617" i="11"/>
  <c r="D2621" i="11"/>
  <c r="D2625" i="11"/>
  <c r="D2629" i="11"/>
  <c r="D2633" i="11"/>
  <c r="D2637" i="11"/>
  <c r="D2641" i="11"/>
  <c r="D2645" i="11"/>
  <c r="D2649" i="11"/>
  <c r="D2653" i="11"/>
  <c r="D2657" i="11"/>
  <c r="D2661" i="11"/>
  <c r="D2665" i="11"/>
  <c r="D2669" i="11"/>
  <c r="D2673" i="11"/>
  <c r="D2677" i="11"/>
  <c r="D2681" i="11"/>
  <c r="D2685" i="11"/>
  <c r="D2689" i="11"/>
  <c r="D2693" i="11"/>
  <c r="D2697" i="11"/>
  <c r="D2701" i="11"/>
  <c r="D2705" i="11"/>
  <c r="D2709" i="11"/>
  <c r="D2713" i="11"/>
  <c r="D2717" i="11"/>
  <c r="D2721" i="11"/>
  <c r="D2725" i="11"/>
  <c r="D2729" i="11"/>
  <c r="D2733" i="11"/>
  <c r="D2737" i="11"/>
  <c r="D2741" i="11"/>
  <c r="D2745" i="11"/>
  <c r="D2749" i="11"/>
  <c r="D2753" i="11"/>
  <c r="D2757" i="11"/>
  <c r="D2761" i="11"/>
  <c r="D2765" i="11"/>
  <c r="D2769" i="11"/>
  <c r="D2773" i="11"/>
  <c r="D2777" i="11"/>
  <c r="D2781" i="11"/>
  <c r="D2785" i="11"/>
  <c r="D2789" i="11"/>
  <c r="D2793" i="11"/>
  <c r="D2797" i="11"/>
  <c r="D2801" i="11"/>
  <c r="D2805" i="11"/>
  <c r="D2809" i="11"/>
  <c r="D2813" i="11"/>
  <c r="D2817" i="11"/>
  <c r="D2821" i="11"/>
  <c r="D2825" i="11"/>
  <c r="D2829" i="11"/>
  <c r="D2833" i="11"/>
  <c r="D2837" i="11"/>
  <c r="D2841" i="11"/>
  <c r="D2845" i="11"/>
  <c r="D2849" i="11"/>
  <c r="D2853" i="11"/>
  <c r="D2857" i="11"/>
  <c r="D2861" i="11"/>
  <c r="D2865" i="11"/>
  <c r="D2869" i="11"/>
  <c r="D2873" i="11"/>
  <c r="D2877" i="11"/>
  <c r="D2881" i="11"/>
  <c r="D2885" i="11"/>
  <c r="D2889" i="11"/>
  <c r="D2893" i="11"/>
  <c r="D2897" i="11"/>
  <c r="D2901" i="11"/>
  <c r="D2905" i="11"/>
  <c r="D2909" i="11"/>
  <c r="D2913" i="11"/>
  <c r="D2917" i="11"/>
  <c r="D2921" i="11"/>
  <c r="D2925" i="11"/>
  <c r="D2929" i="11"/>
  <c r="D2933" i="11"/>
  <c r="D2937" i="11"/>
  <c r="D2941" i="11"/>
  <c r="D2945" i="11"/>
  <c r="D2949" i="11"/>
  <c r="D2953" i="11"/>
  <c r="D2957" i="11"/>
  <c r="D2961" i="11"/>
  <c r="D2965" i="11"/>
  <c r="D2969" i="11"/>
  <c r="D2973" i="11"/>
  <c r="D2977" i="11"/>
  <c r="D2981" i="11"/>
  <c r="D2985" i="11"/>
  <c r="D2989" i="11"/>
  <c r="D2993" i="11"/>
  <c r="D2997" i="11"/>
  <c r="D3001" i="11"/>
  <c r="D3005" i="11"/>
  <c r="D3009" i="11"/>
  <c r="D3013" i="11"/>
  <c r="D3017" i="11"/>
  <c r="D3021" i="11"/>
  <c r="D3025" i="11"/>
  <c r="D3029" i="11"/>
  <c r="D3033" i="11"/>
  <c r="D3037" i="11"/>
  <c r="D3041" i="11"/>
  <c r="D3045" i="11"/>
  <c r="D3049" i="11"/>
  <c r="D3053" i="11"/>
  <c r="D3057" i="11"/>
  <c r="D3061" i="11"/>
  <c r="D3065" i="11"/>
  <c r="D3069" i="11"/>
  <c r="D3073" i="11"/>
  <c r="D3077" i="11"/>
  <c r="D3081" i="11"/>
  <c r="D3085" i="11"/>
  <c r="D3089" i="11"/>
  <c r="D3093" i="11"/>
  <c r="D3097" i="11"/>
  <c r="D3101" i="11"/>
  <c r="D3105" i="11"/>
  <c r="D3109" i="11"/>
  <c r="D168" i="11"/>
  <c r="D539" i="11"/>
  <c r="D683" i="11"/>
  <c r="D776" i="11"/>
  <c r="D840" i="11"/>
  <c r="D904" i="11"/>
  <c r="D968" i="11"/>
  <c r="D1032" i="11"/>
  <c r="D1096" i="11"/>
  <c r="D1160" i="11"/>
  <c r="D1224" i="11"/>
  <c r="D1269" i="11"/>
  <c r="D1301" i="11"/>
  <c r="D1333" i="11"/>
  <c r="D1365" i="11"/>
  <c r="D1397" i="11"/>
  <c r="D1429" i="11"/>
  <c r="D1461" i="11"/>
  <c r="D1493" i="11"/>
  <c r="D1525" i="11"/>
  <c r="D1548" i="11"/>
  <c r="D1569" i="11"/>
  <c r="D1590" i="11"/>
  <c r="D1612" i="11"/>
  <c r="D1633" i="11"/>
  <c r="D1654" i="11"/>
  <c r="D1676" i="11"/>
  <c r="E1676" i="11" s="1"/>
  <c r="F1676" i="11" s="1"/>
  <c r="D1697" i="11"/>
  <c r="D1718" i="11"/>
  <c r="D1740" i="11"/>
  <c r="D1761" i="11"/>
  <c r="D1782" i="11"/>
  <c r="D1804" i="11"/>
  <c r="D1825" i="11"/>
  <c r="D1846" i="11"/>
  <c r="D1868" i="11"/>
  <c r="D1889" i="11"/>
  <c r="D1910" i="11"/>
  <c r="D1932" i="11"/>
  <c r="E1932" i="11" s="1"/>
  <c r="F1932" i="11" s="1"/>
  <c r="D1953" i="11"/>
  <c r="D1974" i="11"/>
  <c r="D1996" i="11"/>
  <c r="D2017" i="11"/>
  <c r="D2032" i="11"/>
  <c r="D2042" i="11"/>
  <c r="D2053" i="11"/>
  <c r="D2064" i="11"/>
  <c r="D2074" i="11"/>
  <c r="D2085" i="11"/>
  <c r="D2096" i="11"/>
  <c r="D2106" i="11"/>
  <c r="D2117" i="11"/>
  <c r="D2128" i="11"/>
  <c r="D2138" i="11"/>
  <c r="D2149" i="11"/>
  <c r="D2160" i="11"/>
  <c r="D2170" i="11"/>
  <c r="D2181" i="11"/>
  <c r="D2192" i="11"/>
  <c r="D2202" i="11"/>
  <c r="D2213" i="11"/>
  <c r="D2224" i="11"/>
  <c r="D2234" i="11"/>
  <c r="D2245" i="11"/>
  <c r="D2256" i="11"/>
  <c r="D2266" i="11"/>
  <c r="D2276" i="11"/>
  <c r="E2276" i="11" s="1"/>
  <c r="F2276" i="11" s="1"/>
  <c r="D2284" i="11"/>
  <c r="D2292" i="11"/>
  <c r="D2300" i="11"/>
  <c r="D2308" i="11"/>
  <c r="E2308" i="11" s="1"/>
  <c r="F2308" i="11" s="1"/>
  <c r="D2316" i="11"/>
  <c r="D2324" i="11"/>
  <c r="D2332" i="11"/>
  <c r="E2332" i="11" s="1"/>
  <c r="F2332" i="11" s="1"/>
  <c r="D2340" i="11"/>
  <c r="E2340" i="11" s="1"/>
  <c r="F2340" i="11" s="1"/>
  <c r="D2348" i="11"/>
  <c r="D2356" i="11"/>
  <c r="D2364" i="11"/>
  <c r="D2372" i="11"/>
  <c r="E2372" i="11" s="1"/>
  <c r="F2372" i="11" s="1"/>
  <c r="D2380" i="11"/>
  <c r="D2388" i="11"/>
  <c r="D2396" i="11"/>
  <c r="E2396" i="11" s="1"/>
  <c r="F2396" i="11" s="1"/>
  <c r="D2404" i="11"/>
  <c r="E2404" i="11" s="1"/>
  <c r="F2404" i="11" s="1"/>
  <c r="D2412" i="11"/>
  <c r="D2420" i="11"/>
  <c r="D2428" i="11"/>
  <c r="D2436" i="11"/>
  <c r="E2436" i="11" s="1"/>
  <c r="F2436" i="11" s="1"/>
  <c r="D2444" i="11"/>
  <c r="D2452" i="11"/>
  <c r="D2460" i="11"/>
  <c r="E2460" i="11" s="1"/>
  <c r="F2460" i="11" s="1"/>
  <c r="D2468" i="11"/>
  <c r="E2468" i="11" s="1"/>
  <c r="F2468" i="11" s="1"/>
  <c r="D2476" i="11"/>
  <c r="D2484" i="11"/>
  <c r="D2492" i="11"/>
  <c r="D2500" i="11"/>
  <c r="E2500" i="11" s="1"/>
  <c r="F2500" i="11" s="1"/>
  <c r="D2508" i="11"/>
  <c r="D2516" i="11"/>
  <c r="D2524" i="11"/>
  <c r="D2532" i="11"/>
  <c r="E2532" i="11" s="1"/>
  <c r="F2532" i="11" s="1"/>
  <c r="D2540" i="11"/>
  <c r="D2548" i="11"/>
  <c r="D2556" i="11"/>
  <c r="D2564" i="11"/>
  <c r="E2564" i="11" s="1"/>
  <c r="F2564" i="11" s="1"/>
  <c r="D2572" i="11"/>
  <c r="D2580" i="11"/>
  <c r="D2588" i="11"/>
  <c r="D2596" i="11"/>
  <c r="D2604" i="11"/>
  <c r="D2612" i="11"/>
  <c r="D2620" i="11"/>
  <c r="D2628" i="11"/>
  <c r="E2628" i="11" s="1"/>
  <c r="F2628" i="11" s="1"/>
  <c r="D2636" i="11"/>
  <c r="D2644" i="11"/>
  <c r="D2652" i="11"/>
  <c r="E2652" i="11" s="1"/>
  <c r="F2652" i="11" s="1"/>
  <c r="D2660" i="11"/>
  <c r="E2660" i="11" s="1"/>
  <c r="F2660" i="11" s="1"/>
  <c r="D2668" i="11"/>
  <c r="D2676" i="11"/>
  <c r="D2684" i="11"/>
  <c r="D2692" i="11"/>
  <c r="E2692" i="11" s="1"/>
  <c r="F2692" i="11" s="1"/>
  <c r="D2700" i="11"/>
  <c r="D2708" i="11"/>
  <c r="D2716" i="11"/>
  <c r="D2724" i="11"/>
  <c r="E2724" i="11" s="1"/>
  <c r="F2724" i="11" s="1"/>
  <c r="D2732" i="11"/>
  <c r="D2740" i="11"/>
  <c r="D2748" i="11"/>
  <c r="D2756" i="11"/>
  <c r="E2756" i="11" s="1"/>
  <c r="F2756" i="11" s="1"/>
  <c r="D2764" i="11"/>
  <c r="D2772" i="11"/>
  <c r="D2780" i="11"/>
  <c r="E2780" i="11" s="1"/>
  <c r="F2780" i="11" s="1"/>
  <c r="D2788" i="11"/>
  <c r="E2788" i="11" s="1"/>
  <c r="F2788" i="11" s="1"/>
  <c r="D2796" i="11"/>
  <c r="D2804" i="11"/>
  <c r="D2812" i="11"/>
  <c r="D2820" i="11"/>
  <c r="E2820" i="11" s="1"/>
  <c r="F2820" i="11" s="1"/>
  <c r="D2828" i="11"/>
  <c r="D2836" i="11"/>
  <c r="D2844" i="11"/>
  <c r="D2852" i="11"/>
  <c r="E2852" i="11" s="1"/>
  <c r="F2852" i="11" s="1"/>
  <c r="D2860" i="11"/>
  <c r="D2868" i="11"/>
  <c r="D2876" i="11"/>
  <c r="D2884" i="11"/>
  <c r="E2884" i="11" s="1"/>
  <c r="F2884" i="11" s="1"/>
  <c r="D2892" i="11"/>
  <c r="D2900" i="11"/>
  <c r="D2908" i="11"/>
  <c r="E2908" i="11" s="1"/>
  <c r="F2908" i="11" s="1"/>
  <c r="D2916" i="11"/>
  <c r="E2916" i="11" s="1"/>
  <c r="F2916" i="11" s="1"/>
  <c r="D2924" i="11"/>
  <c r="D2932" i="11"/>
  <c r="D2940" i="11"/>
  <c r="D2948" i="11"/>
  <c r="E2948" i="11" s="1"/>
  <c r="F2948" i="11" s="1"/>
  <c r="D2956" i="11"/>
  <c r="D2964" i="11"/>
  <c r="D2972" i="11"/>
  <c r="E2972" i="11" s="1"/>
  <c r="F2972" i="11" s="1"/>
  <c r="D2980" i="11"/>
  <c r="E2980" i="11" s="1"/>
  <c r="F2980" i="11" s="1"/>
  <c r="D2988" i="11"/>
  <c r="D2996" i="11"/>
  <c r="D3004" i="11"/>
  <c r="D3012" i="11"/>
  <c r="E3012" i="11" s="1"/>
  <c r="F3012" i="11" s="1"/>
  <c r="D3020" i="11"/>
  <c r="D3028" i="11"/>
  <c r="D3036" i="11"/>
  <c r="D3044" i="11"/>
  <c r="E3044" i="11" s="1"/>
  <c r="F3044" i="11" s="1"/>
  <c r="D3052" i="11"/>
  <c r="D3060" i="11"/>
  <c r="D3068" i="11"/>
  <c r="D3076" i="11"/>
  <c r="E3076" i="11" s="1"/>
  <c r="F3076" i="11" s="1"/>
  <c r="D3084" i="11"/>
  <c r="D3092" i="11"/>
  <c r="D3100" i="11"/>
  <c r="E3100" i="11" s="1"/>
  <c r="F3100" i="11" s="1"/>
  <c r="D3108" i="11"/>
  <c r="E3108" i="11" s="1"/>
  <c r="F3108" i="11" s="1"/>
  <c r="D3114" i="11"/>
  <c r="D3118" i="11"/>
  <c r="D3122" i="11"/>
  <c r="D3126" i="11"/>
  <c r="D3130" i="11"/>
  <c r="D3134" i="11"/>
  <c r="D3138" i="11"/>
  <c r="E3138" i="11" s="1"/>
  <c r="F3138" i="11" s="1"/>
  <c r="D3142" i="11"/>
  <c r="D3146" i="11"/>
  <c r="D3150" i="11"/>
  <c r="D3154" i="11"/>
  <c r="E3154" i="11" s="1"/>
  <c r="F3154" i="11" s="1"/>
  <c r="D3158" i="11"/>
  <c r="D3162" i="11"/>
  <c r="D3166" i="11"/>
  <c r="D3170" i="11"/>
  <c r="D3174" i="11"/>
  <c r="D3178" i="11"/>
  <c r="D3182" i="11"/>
  <c r="D3186" i="11"/>
  <c r="D3190" i="11"/>
  <c r="D3194" i="11"/>
  <c r="D3198" i="11"/>
  <c r="D3202" i="11"/>
  <c r="D3206" i="11"/>
  <c r="D3210" i="11"/>
  <c r="D3214" i="11"/>
  <c r="D3218" i="11"/>
  <c r="D3222" i="11"/>
  <c r="D3226" i="11"/>
  <c r="D3230" i="11"/>
  <c r="D3234" i="11"/>
  <c r="D3238" i="11"/>
  <c r="D3242" i="11"/>
  <c r="D3246" i="11"/>
  <c r="D3250" i="11"/>
  <c r="D3254" i="11"/>
  <c r="D3258" i="11"/>
  <c r="D3262" i="11"/>
  <c r="D3266" i="11"/>
  <c r="D3270" i="11"/>
  <c r="D3274" i="11"/>
  <c r="D3278" i="11"/>
  <c r="D3282" i="11"/>
  <c r="D3286" i="11"/>
  <c r="E3286" i="11" s="1"/>
  <c r="F3286" i="11" s="1"/>
  <c r="D3290" i="11"/>
  <c r="D3294" i="11"/>
  <c r="D3298" i="11"/>
  <c r="D3302" i="11"/>
  <c r="E3302" i="11" s="1"/>
  <c r="F3302" i="11" s="1"/>
  <c r="D3306" i="11"/>
  <c r="D3310" i="11"/>
  <c r="D3314" i="11"/>
  <c r="D3318" i="11"/>
  <c r="E3318" i="11" s="1"/>
  <c r="F3318" i="11" s="1"/>
  <c r="D3322" i="11"/>
  <c r="D3326" i="11"/>
  <c r="D3330" i="11"/>
  <c r="D3334" i="11"/>
  <c r="E3334" i="11" s="1"/>
  <c r="F3334" i="11" s="1"/>
  <c r="D3338" i="11"/>
  <c r="D3342" i="11"/>
  <c r="D3346" i="11"/>
  <c r="D3350" i="11"/>
  <c r="E3350" i="11" s="1"/>
  <c r="F3350" i="11" s="1"/>
  <c r="D3354" i="11"/>
  <c r="D3358" i="11"/>
  <c r="D3362" i="11"/>
  <c r="D3366" i="11"/>
  <c r="E3366" i="11" s="1"/>
  <c r="F3366" i="11" s="1"/>
  <c r="D3370" i="11"/>
  <c r="D3374" i="11"/>
  <c r="D3378" i="11"/>
  <c r="D3382" i="11"/>
  <c r="E3382" i="11" s="1"/>
  <c r="F3382" i="11" s="1"/>
  <c r="D3386" i="11"/>
  <c r="D3390" i="11"/>
  <c r="D3394" i="11"/>
  <c r="D3398" i="11"/>
  <c r="E3398" i="11" s="1"/>
  <c r="F3398" i="11" s="1"/>
  <c r="D3402" i="11"/>
  <c r="D3406" i="11"/>
  <c r="D3410" i="11"/>
  <c r="D3414" i="11"/>
  <c r="E3414" i="11" s="1"/>
  <c r="F3414" i="11" s="1"/>
  <c r="D3418" i="11"/>
  <c r="D3422" i="11"/>
  <c r="D3426" i="11"/>
  <c r="D3430" i="11"/>
  <c r="E3430" i="11" s="1"/>
  <c r="F3430" i="11" s="1"/>
  <c r="D3434" i="11"/>
  <c r="D3438" i="11"/>
  <c r="D3442" i="11"/>
  <c r="D3446" i="11"/>
  <c r="E3446" i="11" s="1"/>
  <c r="F3446" i="11" s="1"/>
  <c r="D3450" i="11"/>
  <c r="D3454" i="11"/>
  <c r="D3458" i="11"/>
  <c r="D3462" i="11"/>
  <c r="E3462" i="11" s="1"/>
  <c r="F3462" i="11" s="1"/>
  <c r="D3466" i="11"/>
  <c r="D3470" i="11"/>
  <c r="D3474" i="11"/>
  <c r="D3478" i="11"/>
  <c r="E3478" i="11" s="1"/>
  <c r="F3478" i="11" s="1"/>
  <c r="D3482" i="11"/>
  <c r="D3486" i="11"/>
  <c r="D3490" i="11"/>
  <c r="D3494" i="11"/>
  <c r="E3494" i="11" s="1"/>
  <c r="F3494" i="11" s="1"/>
  <c r="D3498" i="11"/>
  <c r="D3502" i="11"/>
  <c r="D3506" i="11"/>
  <c r="D3510" i="11"/>
  <c r="E3510" i="11" s="1"/>
  <c r="F3510" i="11" s="1"/>
  <c r="D3514" i="11"/>
  <c r="D3518" i="11"/>
  <c r="D3522" i="11"/>
  <c r="D3526" i="11"/>
  <c r="E3526" i="11" s="1"/>
  <c r="F3526" i="11" s="1"/>
  <c r="D3530" i="11"/>
  <c r="D3534" i="11"/>
  <c r="D3538" i="11"/>
  <c r="D3542" i="11"/>
  <c r="E3542" i="11" s="1"/>
  <c r="F3542" i="11" s="1"/>
  <c r="D3546" i="11"/>
  <c r="D3550" i="11"/>
  <c r="D3554" i="11"/>
  <c r="D3558" i="11"/>
  <c r="E3558" i="11" s="1"/>
  <c r="F3558" i="11" s="1"/>
  <c r="D3562" i="11"/>
  <c r="D3566" i="11"/>
  <c r="D3570" i="11"/>
  <c r="D3574" i="11"/>
  <c r="E3574" i="11" s="1"/>
  <c r="F3574" i="11" s="1"/>
  <c r="D3578" i="11"/>
  <c r="D3582" i="11"/>
  <c r="D3586" i="11"/>
  <c r="D3590" i="11"/>
  <c r="E3590" i="11" s="1"/>
  <c r="F3590" i="11" s="1"/>
  <c r="D3594" i="11"/>
  <c r="D3598" i="11"/>
  <c r="D3602" i="11"/>
  <c r="D3606" i="11"/>
  <c r="E3606" i="11" s="1"/>
  <c r="F3606" i="11" s="1"/>
  <c r="D3610" i="11"/>
  <c r="D3614" i="11"/>
  <c r="D3618" i="11"/>
  <c r="D3622" i="11"/>
  <c r="E3622" i="11" s="1"/>
  <c r="F3622" i="11" s="1"/>
  <c r="D3626" i="11"/>
  <c r="D3630" i="11"/>
  <c r="D3634" i="11"/>
  <c r="D3638" i="11"/>
  <c r="E3638" i="11" s="1"/>
  <c r="F3638" i="11" s="1"/>
  <c r="D3642" i="11"/>
  <c r="D3646" i="11"/>
  <c r="D3650" i="11"/>
  <c r="D3654" i="11"/>
  <c r="E3654" i="11" s="1"/>
  <c r="F3654" i="11" s="1"/>
  <c r="D3658" i="11"/>
  <c r="D3662" i="11"/>
  <c r="D3666" i="11"/>
  <c r="D3670" i="11"/>
  <c r="E3670" i="11" s="1"/>
  <c r="F3670" i="11" s="1"/>
  <c r="D3674" i="11"/>
  <c r="D3678" i="11"/>
  <c r="D3682" i="11"/>
  <c r="D3686" i="11"/>
  <c r="E3686" i="11" s="1"/>
  <c r="F3686" i="11" s="1"/>
  <c r="D3690" i="11"/>
  <c r="D3694" i="11"/>
  <c r="D3698" i="11"/>
  <c r="D3702" i="11"/>
  <c r="E3702" i="11" s="1"/>
  <c r="F3702" i="11" s="1"/>
  <c r="D3706" i="11"/>
  <c r="D3710" i="11"/>
  <c r="D3714" i="11"/>
  <c r="D3718" i="11"/>
  <c r="E3718" i="11" s="1"/>
  <c r="F3718" i="11" s="1"/>
  <c r="D3722" i="11"/>
  <c r="D3726" i="11"/>
  <c r="D3730" i="11"/>
  <c r="D3734" i="11"/>
  <c r="E3734" i="11" s="1"/>
  <c r="F3734" i="11" s="1"/>
  <c r="D3738" i="11"/>
  <c r="D3742" i="11"/>
  <c r="D3746" i="11"/>
  <c r="D3750" i="11"/>
  <c r="E3750" i="11" s="1"/>
  <c r="F3750" i="11" s="1"/>
  <c r="D3754" i="11"/>
  <c r="D3758" i="11"/>
  <c r="D3762" i="11"/>
  <c r="D3766" i="11"/>
  <c r="E3766" i="11" s="1"/>
  <c r="F3766" i="11" s="1"/>
  <c r="D3770" i="11"/>
  <c r="D3774" i="11"/>
  <c r="D3778" i="11"/>
  <c r="C63" i="11"/>
  <c r="E63" i="11" s="1"/>
  <c r="F63" i="11" s="1"/>
  <c r="C67" i="11"/>
  <c r="E67" i="11" s="1"/>
  <c r="F67" i="11" s="1"/>
  <c r="C71" i="11"/>
  <c r="E71" i="11" s="1"/>
  <c r="F71" i="11" s="1"/>
  <c r="C75" i="11"/>
  <c r="E75" i="11" s="1"/>
  <c r="F75" i="11" s="1"/>
  <c r="C79" i="11"/>
  <c r="E79" i="11" s="1"/>
  <c r="F79" i="11" s="1"/>
  <c r="C83" i="11"/>
  <c r="E83" i="11" s="1"/>
  <c r="F83" i="11" s="1"/>
  <c r="C87" i="11"/>
  <c r="E87" i="11" s="1"/>
  <c r="F87" i="11" s="1"/>
  <c r="C91" i="11"/>
  <c r="E91" i="11" s="1"/>
  <c r="F91" i="11" s="1"/>
  <c r="C95" i="11"/>
  <c r="E95" i="11" s="1"/>
  <c r="F95" i="11" s="1"/>
  <c r="C99" i="11"/>
  <c r="E99" i="11" s="1"/>
  <c r="F99" i="11" s="1"/>
  <c r="C103" i="11"/>
  <c r="E103" i="11" s="1"/>
  <c r="F103" i="11" s="1"/>
  <c r="C107" i="11"/>
  <c r="E107" i="11" s="1"/>
  <c r="F107" i="11" s="1"/>
  <c r="C111" i="11"/>
  <c r="E111" i="11" s="1"/>
  <c r="F111" i="11" s="1"/>
  <c r="C115" i="11"/>
  <c r="E115" i="11" s="1"/>
  <c r="F115" i="11" s="1"/>
  <c r="C119" i="11"/>
  <c r="E119" i="11" s="1"/>
  <c r="F119" i="11" s="1"/>
  <c r="C123" i="11"/>
  <c r="E123" i="11" s="1"/>
  <c r="F123" i="11" s="1"/>
  <c r="C127" i="11"/>
  <c r="E127" i="11" s="1"/>
  <c r="F127" i="11" s="1"/>
  <c r="C131" i="11"/>
  <c r="E131" i="11" s="1"/>
  <c r="F131" i="11" s="1"/>
  <c r="C135" i="11"/>
  <c r="E135" i="11" s="1"/>
  <c r="F135" i="11" s="1"/>
  <c r="C139" i="11"/>
  <c r="E139" i="11" s="1"/>
  <c r="F139" i="11" s="1"/>
  <c r="C143" i="11"/>
  <c r="E143" i="11" s="1"/>
  <c r="F143" i="11" s="1"/>
  <c r="C147" i="11"/>
  <c r="E147" i="11" s="1"/>
  <c r="F147" i="11" s="1"/>
  <c r="C151" i="11"/>
  <c r="E151" i="11" s="1"/>
  <c r="F151" i="11" s="1"/>
  <c r="C155" i="11"/>
  <c r="E155" i="11" s="1"/>
  <c r="F155" i="11" s="1"/>
  <c r="C159" i="11"/>
  <c r="E159" i="11" s="1"/>
  <c r="F159" i="11" s="1"/>
  <c r="C163" i="11"/>
  <c r="E163" i="11" s="1"/>
  <c r="F163" i="11" s="1"/>
  <c r="C167" i="11"/>
  <c r="E167" i="11" s="1"/>
  <c r="F167" i="11" s="1"/>
  <c r="C171" i="11"/>
  <c r="E171" i="11" s="1"/>
  <c r="F171" i="11" s="1"/>
  <c r="C175" i="11"/>
  <c r="E175" i="11" s="1"/>
  <c r="F175" i="11" s="1"/>
  <c r="C179" i="11"/>
  <c r="E179" i="11" s="1"/>
  <c r="F179" i="11" s="1"/>
  <c r="C183" i="11"/>
  <c r="E183" i="11" s="1"/>
  <c r="F183" i="11" s="1"/>
  <c r="C187" i="11"/>
  <c r="E187" i="11" s="1"/>
  <c r="F187" i="11" s="1"/>
  <c r="C191" i="11"/>
  <c r="E191" i="11" s="1"/>
  <c r="F191" i="11" s="1"/>
  <c r="C195" i="11"/>
  <c r="E195" i="11" s="1"/>
  <c r="F195" i="11" s="1"/>
  <c r="C199" i="11"/>
  <c r="E199" i="11" s="1"/>
  <c r="F199" i="11" s="1"/>
  <c r="C203" i="11"/>
  <c r="E203" i="11" s="1"/>
  <c r="F203" i="11" s="1"/>
  <c r="C207" i="11"/>
  <c r="E207" i="11" s="1"/>
  <c r="F207" i="11" s="1"/>
  <c r="C211" i="11"/>
  <c r="E211" i="11" s="1"/>
  <c r="F211" i="11" s="1"/>
  <c r="C215" i="11"/>
  <c r="E215" i="11" s="1"/>
  <c r="F215" i="11" s="1"/>
  <c r="C219" i="11"/>
  <c r="E219" i="11" s="1"/>
  <c r="F219" i="11" s="1"/>
  <c r="C223" i="11"/>
  <c r="E223" i="11" s="1"/>
  <c r="F223" i="11" s="1"/>
  <c r="C227" i="11"/>
  <c r="E227" i="11" s="1"/>
  <c r="F227" i="11" s="1"/>
  <c r="C231" i="11"/>
  <c r="E231" i="11" s="1"/>
  <c r="F231" i="11" s="1"/>
  <c r="C235" i="11"/>
  <c r="E235" i="11" s="1"/>
  <c r="F235" i="11" s="1"/>
  <c r="C239" i="11"/>
  <c r="E239" i="11" s="1"/>
  <c r="F239" i="11" s="1"/>
  <c r="C243" i="11"/>
  <c r="E243" i="11" s="1"/>
  <c r="F243" i="11" s="1"/>
  <c r="C247" i="11"/>
  <c r="E247" i="11" s="1"/>
  <c r="F247" i="11" s="1"/>
  <c r="C251" i="11"/>
  <c r="E251" i="11" s="1"/>
  <c r="F251" i="11" s="1"/>
  <c r="C255" i="11"/>
  <c r="E255" i="11" s="1"/>
  <c r="F255" i="11" s="1"/>
  <c r="C259" i="11"/>
  <c r="E259" i="11" s="1"/>
  <c r="F259" i="11" s="1"/>
  <c r="C263" i="11"/>
  <c r="E263" i="11" s="1"/>
  <c r="F263" i="11" s="1"/>
  <c r="C267" i="11"/>
  <c r="E267" i="11" s="1"/>
  <c r="F267" i="11" s="1"/>
  <c r="C271" i="11"/>
  <c r="E271" i="11" s="1"/>
  <c r="F271" i="11" s="1"/>
  <c r="C275" i="11"/>
  <c r="E275" i="11" s="1"/>
  <c r="F275" i="11" s="1"/>
  <c r="C279" i="11"/>
  <c r="E279" i="11" s="1"/>
  <c r="F279" i="11" s="1"/>
  <c r="C283" i="11"/>
  <c r="E283" i="11" s="1"/>
  <c r="F283" i="11" s="1"/>
  <c r="C287" i="11"/>
  <c r="E287" i="11" s="1"/>
  <c r="F287" i="11" s="1"/>
  <c r="C291" i="11"/>
  <c r="E291" i="11" s="1"/>
  <c r="F291" i="11" s="1"/>
  <c r="C295" i="11"/>
  <c r="E295" i="11" s="1"/>
  <c r="F295" i="11" s="1"/>
  <c r="C299" i="11"/>
  <c r="E299" i="11" s="1"/>
  <c r="F299" i="11" s="1"/>
  <c r="C303" i="11"/>
  <c r="E303" i="11" s="1"/>
  <c r="F303" i="11" s="1"/>
  <c r="C307" i="11"/>
  <c r="E307" i="11" s="1"/>
  <c r="F307" i="11" s="1"/>
  <c r="C311" i="11"/>
  <c r="E311" i="11" s="1"/>
  <c r="F311" i="11" s="1"/>
  <c r="C315" i="11"/>
  <c r="C319" i="11"/>
  <c r="E319" i="11" s="1"/>
  <c r="F319" i="11" s="1"/>
  <c r="C323" i="11"/>
  <c r="E323" i="11" s="1"/>
  <c r="F323" i="11" s="1"/>
  <c r="C327" i="11"/>
  <c r="E327" i="11" s="1"/>
  <c r="F327" i="11" s="1"/>
  <c r="C331" i="11"/>
  <c r="C335" i="11"/>
  <c r="E335" i="11" s="1"/>
  <c r="F335" i="11" s="1"/>
  <c r="C339" i="11"/>
  <c r="E339" i="11" s="1"/>
  <c r="F339" i="11" s="1"/>
  <c r="C343" i="11"/>
  <c r="E343" i="11" s="1"/>
  <c r="F343" i="11" s="1"/>
  <c r="C347" i="11"/>
  <c r="E347" i="11" s="1"/>
  <c r="F347" i="11" s="1"/>
  <c r="C351" i="11"/>
  <c r="E351" i="11" s="1"/>
  <c r="F351" i="11" s="1"/>
  <c r="C355" i="11"/>
  <c r="E355" i="11" s="1"/>
  <c r="F355" i="11" s="1"/>
  <c r="C359" i="11"/>
  <c r="E359" i="11" s="1"/>
  <c r="F359" i="11" s="1"/>
  <c r="C363" i="11"/>
  <c r="E363" i="11" s="1"/>
  <c r="F363" i="11" s="1"/>
  <c r="C367" i="11"/>
  <c r="E367" i="11" s="1"/>
  <c r="F367" i="11" s="1"/>
  <c r="C371" i="11"/>
  <c r="E371" i="11" s="1"/>
  <c r="F371" i="11" s="1"/>
  <c r="C375" i="11"/>
  <c r="E375" i="11" s="1"/>
  <c r="F375" i="11" s="1"/>
  <c r="C379" i="11"/>
  <c r="E379" i="11" s="1"/>
  <c r="F379" i="11" s="1"/>
  <c r="C383" i="11"/>
  <c r="C387" i="11"/>
  <c r="E387" i="11" s="1"/>
  <c r="F387" i="11" s="1"/>
  <c r="C391" i="11"/>
  <c r="E391" i="11" s="1"/>
  <c r="F391" i="11" s="1"/>
  <c r="C395" i="11"/>
  <c r="E395" i="11" s="1"/>
  <c r="F395" i="11" s="1"/>
  <c r="C399" i="11"/>
  <c r="C403" i="11"/>
  <c r="C407" i="11"/>
  <c r="E407" i="11" s="1"/>
  <c r="F407" i="11" s="1"/>
  <c r="C411" i="11"/>
  <c r="C415" i="11"/>
  <c r="E415" i="11" s="1"/>
  <c r="F415" i="11" s="1"/>
  <c r="C419" i="11"/>
  <c r="E419" i="11" s="1"/>
  <c r="F419" i="11" s="1"/>
  <c r="C423" i="11"/>
  <c r="C427" i="11"/>
  <c r="C431" i="11"/>
  <c r="C435" i="11"/>
  <c r="E435" i="11" s="1"/>
  <c r="F435" i="11" s="1"/>
  <c r="C439" i="11"/>
  <c r="C443" i="11"/>
  <c r="C447" i="11"/>
  <c r="C451" i="11"/>
  <c r="C455" i="11"/>
  <c r="C459" i="11"/>
  <c r="C463" i="11"/>
  <c r="E463" i="11" s="1"/>
  <c r="F463" i="11" s="1"/>
  <c r="C467" i="11"/>
  <c r="C471" i="11"/>
  <c r="E471" i="11" s="1"/>
  <c r="F471" i="11" s="1"/>
  <c r="C475" i="11"/>
  <c r="C479" i="11"/>
  <c r="E479" i="11" s="1"/>
  <c r="F479" i="11" s="1"/>
  <c r="C483" i="11"/>
  <c r="C487" i="11"/>
  <c r="C491" i="11"/>
  <c r="E491" i="11" s="1"/>
  <c r="F491" i="11" s="1"/>
  <c r="C495" i="11"/>
  <c r="C499" i="11"/>
  <c r="C503" i="11"/>
  <c r="C507" i="11"/>
  <c r="C511" i="11"/>
  <c r="E511" i="11" s="1"/>
  <c r="F511" i="11" s="1"/>
  <c r="C515" i="11"/>
  <c r="C519" i="11"/>
  <c r="C523" i="11"/>
  <c r="C527" i="11"/>
  <c r="E527" i="11" s="1"/>
  <c r="F527" i="11" s="1"/>
  <c r="C531" i="11"/>
  <c r="E531" i="11" s="1"/>
  <c r="F531" i="11" s="1"/>
  <c r="C535" i="11"/>
  <c r="E535" i="11" s="1"/>
  <c r="F535" i="11" s="1"/>
  <c r="C539" i="11"/>
  <c r="E539" i="11" s="1"/>
  <c r="F539" i="11" s="1"/>
  <c r="C543" i="11"/>
  <c r="E543" i="11" s="1"/>
  <c r="F543" i="11" s="1"/>
  <c r="C547" i="11"/>
  <c r="C551" i="11"/>
  <c r="C555" i="11"/>
  <c r="C559" i="11"/>
  <c r="C563" i="11"/>
  <c r="C567" i="11"/>
  <c r="C571" i="11"/>
  <c r="E571" i="11" s="1"/>
  <c r="F571" i="11" s="1"/>
  <c r="C575" i="11"/>
  <c r="C579" i="11"/>
  <c r="C583" i="11"/>
  <c r="E583" i="11" s="1"/>
  <c r="F583" i="11" s="1"/>
  <c r="C587" i="11"/>
  <c r="C591" i="11"/>
  <c r="E591" i="11" s="1"/>
  <c r="F591" i="11" s="1"/>
  <c r="C595" i="11"/>
  <c r="C599" i="11"/>
  <c r="C603" i="11"/>
  <c r="C607" i="11"/>
  <c r="E607" i="11" s="1"/>
  <c r="F607" i="11" s="1"/>
  <c r="C611" i="11"/>
  <c r="C615" i="11"/>
  <c r="C619" i="11"/>
  <c r="C623" i="11"/>
  <c r="C627" i="11"/>
  <c r="E627" i="11" s="1"/>
  <c r="F627" i="11" s="1"/>
  <c r="C631" i="11"/>
  <c r="C635" i="11"/>
  <c r="C639" i="11"/>
  <c r="C643" i="11"/>
  <c r="C647" i="11"/>
  <c r="C651" i="11"/>
  <c r="C655" i="11"/>
  <c r="E655" i="11" s="1"/>
  <c r="F655" i="11" s="1"/>
  <c r="C659" i="11"/>
  <c r="C663" i="11"/>
  <c r="E663" i="11" s="1"/>
  <c r="F663" i="11" s="1"/>
  <c r="C667" i="11"/>
  <c r="E667" i="11" s="1"/>
  <c r="F667" i="11" s="1"/>
  <c r="C671" i="11"/>
  <c r="E671" i="11" s="1"/>
  <c r="F671" i="11" s="1"/>
  <c r="C675" i="11"/>
  <c r="C679" i="11"/>
  <c r="C683" i="11"/>
  <c r="C687" i="11"/>
  <c r="C691" i="11"/>
  <c r="E691" i="11" s="1"/>
  <c r="F691" i="11" s="1"/>
  <c r="C695" i="11"/>
  <c r="C699" i="11"/>
  <c r="C703" i="11"/>
  <c r="C707" i="11"/>
  <c r="C711" i="11"/>
  <c r="E711" i="11" s="1"/>
  <c r="F711" i="11" s="1"/>
  <c r="C715" i="11"/>
  <c r="C719" i="11"/>
  <c r="E719" i="11" s="1"/>
  <c r="F719" i="11" s="1"/>
  <c r="C723" i="11"/>
  <c r="C727" i="11"/>
  <c r="C731" i="11"/>
  <c r="C735" i="11"/>
  <c r="E735" i="11" s="1"/>
  <c r="F735" i="11" s="1"/>
  <c r="C739" i="11"/>
  <c r="C743" i="11"/>
  <c r="E743" i="11" s="1"/>
  <c r="F743" i="11" s="1"/>
  <c r="C747" i="11"/>
  <c r="E747" i="11" s="1"/>
  <c r="F747" i="11" s="1"/>
  <c r="C751" i="11"/>
  <c r="C755" i="11"/>
  <c r="E755" i="11" s="1"/>
  <c r="F755" i="11" s="1"/>
  <c r="C759" i="11"/>
  <c r="E759" i="11" s="1"/>
  <c r="F759" i="11" s="1"/>
  <c r="C763" i="11"/>
  <c r="E763" i="11" s="1"/>
  <c r="F763" i="11" s="1"/>
  <c r="C767" i="11"/>
  <c r="E767" i="11" s="1"/>
  <c r="F767" i="11" s="1"/>
  <c r="C771" i="11"/>
  <c r="E771" i="11" s="1"/>
  <c r="F771" i="11" s="1"/>
  <c r="C775" i="11"/>
  <c r="E775" i="11" s="1"/>
  <c r="F775" i="11" s="1"/>
  <c r="C779" i="11"/>
  <c r="E779" i="11" s="1"/>
  <c r="F779" i="11" s="1"/>
  <c r="C783" i="11"/>
  <c r="E783" i="11" s="1"/>
  <c r="F783" i="11" s="1"/>
  <c r="C787" i="11"/>
  <c r="E787" i="11" s="1"/>
  <c r="F787" i="11" s="1"/>
  <c r="C791" i="11"/>
  <c r="E791" i="11" s="1"/>
  <c r="F791" i="11" s="1"/>
  <c r="C795" i="11"/>
  <c r="E795" i="11" s="1"/>
  <c r="F795" i="11" s="1"/>
  <c r="C799" i="11"/>
  <c r="E799" i="11" s="1"/>
  <c r="F799" i="11" s="1"/>
  <c r="C803" i="11"/>
  <c r="E803" i="11" s="1"/>
  <c r="F803" i="11" s="1"/>
  <c r="C807" i="11"/>
  <c r="E807" i="11" s="1"/>
  <c r="F807" i="11" s="1"/>
  <c r="C811" i="11"/>
  <c r="E811" i="11" s="1"/>
  <c r="F811" i="11" s="1"/>
  <c r="C815" i="11"/>
  <c r="E815" i="11" s="1"/>
  <c r="F815" i="11" s="1"/>
  <c r="C819" i="11"/>
  <c r="E819" i="11" s="1"/>
  <c r="F819" i="11" s="1"/>
  <c r="C823" i="11"/>
  <c r="E823" i="11" s="1"/>
  <c r="F823" i="11" s="1"/>
  <c r="C827" i="11"/>
  <c r="E827" i="11" s="1"/>
  <c r="F827" i="11" s="1"/>
  <c r="C831" i="11"/>
  <c r="E831" i="11" s="1"/>
  <c r="F831" i="11" s="1"/>
  <c r="C835" i="11"/>
  <c r="E835" i="11" s="1"/>
  <c r="F835" i="11" s="1"/>
  <c r="C839" i="11"/>
  <c r="E839" i="11" s="1"/>
  <c r="F839" i="11" s="1"/>
  <c r="C843" i="11"/>
  <c r="E843" i="11" s="1"/>
  <c r="F843" i="11" s="1"/>
  <c r="C847" i="11"/>
  <c r="E847" i="11" s="1"/>
  <c r="F847" i="11" s="1"/>
  <c r="C851" i="11"/>
  <c r="E851" i="11" s="1"/>
  <c r="F851" i="11" s="1"/>
  <c r="C855" i="11"/>
  <c r="E855" i="11" s="1"/>
  <c r="F855" i="11" s="1"/>
  <c r="C859" i="11"/>
  <c r="E859" i="11" s="1"/>
  <c r="F859" i="11" s="1"/>
  <c r="C863" i="11"/>
  <c r="E863" i="11" s="1"/>
  <c r="F863" i="11" s="1"/>
  <c r="C867" i="11"/>
  <c r="E867" i="11" s="1"/>
  <c r="F867" i="11" s="1"/>
  <c r="C871" i="11"/>
  <c r="E871" i="11" s="1"/>
  <c r="F871" i="11" s="1"/>
  <c r="C875" i="11"/>
  <c r="E875" i="11" s="1"/>
  <c r="F875" i="11" s="1"/>
  <c r="C879" i="11"/>
  <c r="E879" i="11" s="1"/>
  <c r="F879" i="11" s="1"/>
  <c r="C883" i="11"/>
  <c r="E883" i="11" s="1"/>
  <c r="F883" i="11" s="1"/>
  <c r="C887" i="11"/>
  <c r="E887" i="11" s="1"/>
  <c r="F887" i="11" s="1"/>
  <c r="C891" i="11"/>
  <c r="E891" i="11" s="1"/>
  <c r="F891" i="11" s="1"/>
  <c r="C895" i="11"/>
  <c r="E895" i="11" s="1"/>
  <c r="F895" i="11" s="1"/>
  <c r="C899" i="11"/>
  <c r="E899" i="11" s="1"/>
  <c r="F899" i="11" s="1"/>
  <c r="C903" i="11"/>
  <c r="E903" i="11" s="1"/>
  <c r="F903" i="11" s="1"/>
  <c r="C907" i="11"/>
  <c r="E907" i="11" s="1"/>
  <c r="F907" i="11" s="1"/>
  <c r="C911" i="11"/>
  <c r="E911" i="11" s="1"/>
  <c r="F911" i="11" s="1"/>
  <c r="C915" i="11"/>
  <c r="E915" i="11" s="1"/>
  <c r="F915" i="11" s="1"/>
  <c r="C919" i="11"/>
  <c r="E919" i="11" s="1"/>
  <c r="F919" i="11" s="1"/>
  <c r="C923" i="11"/>
  <c r="E923" i="11" s="1"/>
  <c r="F923" i="11" s="1"/>
  <c r="C927" i="11"/>
  <c r="E927" i="11" s="1"/>
  <c r="F927" i="11" s="1"/>
  <c r="C931" i="11"/>
  <c r="E931" i="11" s="1"/>
  <c r="F931" i="11" s="1"/>
  <c r="C935" i="11"/>
  <c r="E935" i="11" s="1"/>
  <c r="F935" i="11" s="1"/>
  <c r="C939" i="11"/>
  <c r="E939" i="11" s="1"/>
  <c r="F939" i="11" s="1"/>
  <c r="C943" i="11"/>
  <c r="E943" i="11" s="1"/>
  <c r="F943" i="11" s="1"/>
  <c r="C947" i="11"/>
  <c r="E947" i="11" s="1"/>
  <c r="F947" i="11" s="1"/>
  <c r="C951" i="11"/>
  <c r="E951" i="11" s="1"/>
  <c r="F951" i="11" s="1"/>
  <c r="C955" i="11"/>
  <c r="E955" i="11" s="1"/>
  <c r="F955" i="11" s="1"/>
  <c r="C959" i="11"/>
  <c r="E959" i="11" s="1"/>
  <c r="F959" i="11" s="1"/>
  <c r="C963" i="11"/>
  <c r="E963" i="11" s="1"/>
  <c r="F963" i="11" s="1"/>
  <c r="C967" i="11"/>
  <c r="E967" i="11" s="1"/>
  <c r="F967" i="11" s="1"/>
  <c r="C971" i="11"/>
  <c r="E971" i="11" s="1"/>
  <c r="F971" i="11" s="1"/>
  <c r="C975" i="11"/>
  <c r="E975" i="11" s="1"/>
  <c r="F975" i="11" s="1"/>
  <c r="C979" i="11"/>
  <c r="E979" i="11" s="1"/>
  <c r="F979" i="11" s="1"/>
  <c r="C983" i="11"/>
  <c r="E983" i="11" s="1"/>
  <c r="F983" i="11" s="1"/>
  <c r="C987" i="11"/>
  <c r="E987" i="11" s="1"/>
  <c r="F987" i="11" s="1"/>
  <c r="C991" i="11"/>
  <c r="E991" i="11" s="1"/>
  <c r="F991" i="11" s="1"/>
  <c r="C995" i="11"/>
  <c r="E995" i="11" s="1"/>
  <c r="F995" i="11" s="1"/>
  <c r="C999" i="11"/>
  <c r="E999" i="11" s="1"/>
  <c r="F999" i="11" s="1"/>
  <c r="C1003" i="11"/>
  <c r="E1003" i="11" s="1"/>
  <c r="F1003" i="11" s="1"/>
  <c r="C1007" i="11"/>
  <c r="E1007" i="11" s="1"/>
  <c r="F1007" i="11" s="1"/>
  <c r="C1011" i="11"/>
  <c r="E1011" i="11" s="1"/>
  <c r="F1011" i="11" s="1"/>
  <c r="C1015" i="11"/>
  <c r="E1015" i="11" s="1"/>
  <c r="F1015" i="11" s="1"/>
  <c r="C1019" i="11"/>
  <c r="E1019" i="11" s="1"/>
  <c r="F1019" i="11" s="1"/>
  <c r="C1023" i="11"/>
  <c r="E1023" i="11" s="1"/>
  <c r="F1023" i="11" s="1"/>
  <c r="C1027" i="11"/>
  <c r="E1027" i="11" s="1"/>
  <c r="F1027" i="11" s="1"/>
  <c r="C1031" i="11"/>
  <c r="E1031" i="11" s="1"/>
  <c r="F1031" i="11" s="1"/>
  <c r="C1035" i="11"/>
  <c r="E1035" i="11" s="1"/>
  <c r="F1035" i="11" s="1"/>
  <c r="C1039" i="11"/>
  <c r="E1039" i="11" s="1"/>
  <c r="F1039" i="11" s="1"/>
  <c r="C1043" i="11"/>
  <c r="E1043" i="11" s="1"/>
  <c r="F1043" i="11" s="1"/>
  <c r="C1047" i="11"/>
  <c r="E1047" i="11" s="1"/>
  <c r="F1047" i="11" s="1"/>
  <c r="C1051" i="11"/>
  <c r="E1051" i="11" s="1"/>
  <c r="F1051" i="11" s="1"/>
  <c r="C1055" i="11"/>
  <c r="E1055" i="11" s="1"/>
  <c r="F1055" i="11" s="1"/>
  <c r="C1059" i="11"/>
  <c r="E1059" i="11" s="1"/>
  <c r="F1059" i="11" s="1"/>
  <c r="C1063" i="11"/>
  <c r="E1063" i="11" s="1"/>
  <c r="F1063" i="11" s="1"/>
  <c r="C1067" i="11"/>
  <c r="E1067" i="11" s="1"/>
  <c r="F1067" i="11" s="1"/>
  <c r="C1071" i="11"/>
  <c r="E1071" i="11" s="1"/>
  <c r="F1071" i="11" s="1"/>
  <c r="C1075" i="11"/>
  <c r="E1075" i="11" s="1"/>
  <c r="F1075" i="11" s="1"/>
  <c r="C1079" i="11"/>
  <c r="E1079" i="11" s="1"/>
  <c r="F1079" i="11" s="1"/>
  <c r="C1083" i="11"/>
  <c r="E1083" i="11" s="1"/>
  <c r="F1083" i="11" s="1"/>
  <c r="C1087" i="11"/>
  <c r="E1087" i="11" s="1"/>
  <c r="F1087" i="11" s="1"/>
  <c r="C1091" i="11"/>
  <c r="E1091" i="11" s="1"/>
  <c r="F1091" i="11" s="1"/>
  <c r="C1095" i="11"/>
  <c r="E1095" i="11" s="1"/>
  <c r="F1095" i="11" s="1"/>
  <c r="C1099" i="11"/>
  <c r="E1099" i="11" s="1"/>
  <c r="F1099" i="11" s="1"/>
  <c r="C1103" i="11"/>
  <c r="E1103" i="11" s="1"/>
  <c r="F1103" i="11" s="1"/>
  <c r="C1107" i="11"/>
  <c r="E1107" i="11" s="1"/>
  <c r="F1107" i="11" s="1"/>
  <c r="C1111" i="11"/>
  <c r="E1111" i="11" s="1"/>
  <c r="F1111" i="11" s="1"/>
  <c r="C1115" i="11"/>
  <c r="E1115" i="11" s="1"/>
  <c r="F1115" i="11" s="1"/>
  <c r="C1119" i="11"/>
  <c r="E1119" i="11" s="1"/>
  <c r="F1119" i="11" s="1"/>
  <c r="C1123" i="11"/>
  <c r="E1123" i="11" s="1"/>
  <c r="F1123" i="11" s="1"/>
  <c r="C1127" i="11"/>
  <c r="E1127" i="11" s="1"/>
  <c r="F1127" i="11" s="1"/>
  <c r="C1131" i="11"/>
  <c r="E1131" i="11" s="1"/>
  <c r="F1131" i="11" s="1"/>
  <c r="C1135" i="11"/>
  <c r="E1135" i="11" s="1"/>
  <c r="F1135" i="11" s="1"/>
  <c r="C1139" i="11"/>
  <c r="E1139" i="11" s="1"/>
  <c r="F1139" i="11" s="1"/>
  <c r="C1143" i="11"/>
  <c r="E1143" i="11" s="1"/>
  <c r="F1143" i="11" s="1"/>
  <c r="C1147" i="11"/>
  <c r="E1147" i="11" s="1"/>
  <c r="F1147" i="11" s="1"/>
  <c r="C1151" i="11"/>
  <c r="E1151" i="11" s="1"/>
  <c r="F1151" i="11" s="1"/>
  <c r="C1155" i="11"/>
  <c r="E1155" i="11" s="1"/>
  <c r="F1155" i="11" s="1"/>
  <c r="C1159" i="11"/>
  <c r="E1159" i="11" s="1"/>
  <c r="F1159" i="11" s="1"/>
  <c r="C1163" i="11"/>
  <c r="E1163" i="11" s="1"/>
  <c r="F1163" i="11" s="1"/>
  <c r="C1167" i="11"/>
  <c r="E1167" i="11" s="1"/>
  <c r="F1167" i="11" s="1"/>
  <c r="C1171" i="11"/>
  <c r="E1171" i="11" s="1"/>
  <c r="F1171" i="11" s="1"/>
  <c r="C1175" i="11"/>
  <c r="E1175" i="11" s="1"/>
  <c r="F1175" i="11" s="1"/>
  <c r="C1179" i="11"/>
  <c r="E1179" i="11" s="1"/>
  <c r="F1179" i="11" s="1"/>
  <c r="C1183" i="11"/>
  <c r="E1183" i="11" s="1"/>
  <c r="F1183" i="11" s="1"/>
  <c r="C1187" i="11"/>
  <c r="E1187" i="11" s="1"/>
  <c r="F1187" i="11" s="1"/>
  <c r="C1191" i="11"/>
  <c r="E1191" i="11" s="1"/>
  <c r="F1191" i="11" s="1"/>
  <c r="C1195" i="11"/>
  <c r="E1195" i="11" s="1"/>
  <c r="F1195" i="11" s="1"/>
  <c r="C1199" i="11"/>
  <c r="E1199" i="11" s="1"/>
  <c r="F1199" i="11" s="1"/>
  <c r="C1203" i="11"/>
  <c r="E1203" i="11" s="1"/>
  <c r="F1203" i="11" s="1"/>
  <c r="C1207" i="11"/>
  <c r="E1207" i="11" s="1"/>
  <c r="F1207" i="11" s="1"/>
  <c r="C1211" i="11"/>
  <c r="E1211" i="11" s="1"/>
  <c r="F1211" i="11" s="1"/>
  <c r="C1215" i="11"/>
  <c r="E1215" i="11" s="1"/>
  <c r="F1215" i="11" s="1"/>
  <c r="C1219" i="11"/>
  <c r="E1219" i="11" s="1"/>
  <c r="F1219" i="11" s="1"/>
  <c r="C1223" i="11"/>
  <c r="E1223" i="11" s="1"/>
  <c r="F1223" i="11" s="1"/>
  <c r="C1227" i="11"/>
  <c r="E1227" i="11" s="1"/>
  <c r="F1227" i="11" s="1"/>
  <c r="C1231" i="11"/>
  <c r="E1231" i="11" s="1"/>
  <c r="F1231" i="11" s="1"/>
  <c r="C1235" i="11"/>
  <c r="E1235" i="11" s="1"/>
  <c r="F1235" i="11" s="1"/>
  <c r="C1239" i="11"/>
  <c r="E1239" i="11" s="1"/>
  <c r="F1239" i="11" s="1"/>
  <c r="C1243" i="11"/>
  <c r="E1243" i="11" s="1"/>
  <c r="F1243" i="11" s="1"/>
  <c r="C1247" i="11"/>
  <c r="E1247" i="11" s="1"/>
  <c r="F1247" i="11" s="1"/>
  <c r="C1251" i="11"/>
  <c r="C1255" i="11"/>
  <c r="C1259" i="11"/>
  <c r="C1263" i="11"/>
  <c r="E1263" i="11" s="1"/>
  <c r="F1263" i="11" s="1"/>
  <c r="C1267" i="11"/>
  <c r="C1271" i="11"/>
  <c r="C1275" i="11"/>
  <c r="C1279" i="11"/>
  <c r="E1279" i="11" s="1"/>
  <c r="F1279" i="11" s="1"/>
  <c r="C1283" i="11"/>
  <c r="C1287" i="11"/>
  <c r="C1291" i="11"/>
  <c r="C1295" i="11"/>
  <c r="E1295" i="11" s="1"/>
  <c r="F1295" i="11" s="1"/>
  <c r="C1299" i="11"/>
  <c r="C1303" i="11"/>
  <c r="C1307" i="11"/>
  <c r="C1311" i="11"/>
  <c r="E1311" i="11" s="1"/>
  <c r="F1311" i="11" s="1"/>
  <c r="C1315" i="11"/>
  <c r="C1319" i="11"/>
  <c r="C1323" i="11"/>
  <c r="C1327" i="11"/>
  <c r="E1327" i="11" s="1"/>
  <c r="F1327" i="11" s="1"/>
  <c r="C1331" i="11"/>
  <c r="C1335" i="11"/>
  <c r="C1339" i="11"/>
  <c r="H1339" i="11" s="1"/>
  <c r="C1343" i="11"/>
  <c r="E1343" i="11" s="1"/>
  <c r="F1343" i="11" s="1"/>
  <c r="C1347" i="11"/>
  <c r="C1351" i="11"/>
  <c r="C1355" i="11"/>
  <c r="C1359" i="11"/>
  <c r="E1359" i="11" s="1"/>
  <c r="F1359" i="11" s="1"/>
  <c r="C1363" i="11"/>
  <c r="C1367" i="11"/>
  <c r="C1371" i="11"/>
  <c r="C1375" i="11"/>
  <c r="E1375" i="11" s="1"/>
  <c r="F1375" i="11" s="1"/>
  <c r="C1379" i="11"/>
  <c r="C1383" i="11"/>
  <c r="C1387" i="11"/>
  <c r="C1391" i="11"/>
  <c r="E1391" i="11" s="1"/>
  <c r="F1391" i="11" s="1"/>
  <c r="C1395" i="11"/>
  <c r="C1399" i="11"/>
  <c r="C1403" i="11"/>
  <c r="C1407" i="11"/>
  <c r="E1407" i="11" s="1"/>
  <c r="F1407" i="11" s="1"/>
  <c r="C1411" i="11"/>
  <c r="C1415" i="11"/>
  <c r="C1419" i="11"/>
  <c r="C1423" i="11"/>
  <c r="E1423" i="11" s="1"/>
  <c r="F1423" i="11" s="1"/>
  <c r="C1427" i="11"/>
  <c r="C1431" i="11"/>
  <c r="C1435" i="11"/>
  <c r="D411" i="11"/>
  <c r="D619" i="11"/>
  <c r="D744" i="11"/>
  <c r="D808" i="11"/>
  <c r="D872" i="11"/>
  <c r="D936" i="11"/>
  <c r="D1000" i="11"/>
  <c r="D1064" i="11"/>
  <c r="D1128" i="11"/>
  <c r="D1192" i="11"/>
  <c r="D1253" i="11"/>
  <c r="D1285" i="11"/>
  <c r="D1317" i="11"/>
  <c r="D1349" i="11"/>
  <c r="D1381" i="11"/>
  <c r="D1413" i="11"/>
  <c r="D1445" i="11"/>
  <c r="D1477" i="11"/>
  <c r="D1509" i="11"/>
  <c r="D1537" i="11"/>
  <c r="D1558" i="11"/>
  <c r="D1580" i="11"/>
  <c r="D1601" i="11"/>
  <c r="D1622" i="11"/>
  <c r="D1644" i="11"/>
  <c r="E1644" i="11" s="1"/>
  <c r="F1644" i="11" s="1"/>
  <c r="D1665" i="11"/>
  <c r="D1686" i="11"/>
  <c r="D1708" i="11"/>
  <c r="D1729" i="11"/>
  <c r="D1750" i="11"/>
  <c r="D1772" i="11"/>
  <c r="D1793" i="11"/>
  <c r="D1814" i="11"/>
  <c r="D1836" i="11"/>
  <c r="D1857" i="11"/>
  <c r="D1878" i="11"/>
  <c r="D1900" i="11"/>
  <c r="E1900" i="11" s="1"/>
  <c r="F1900" i="11" s="1"/>
  <c r="D1921" i="11"/>
  <c r="D1942" i="11"/>
  <c r="D1964" i="11"/>
  <c r="E1964" i="11" s="1"/>
  <c r="F1964" i="11" s="1"/>
  <c r="D1985" i="11"/>
  <c r="D2006" i="11"/>
  <c r="D2026" i="11"/>
  <c r="D2037" i="11"/>
  <c r="D2048" i="11"/>
  <c r="D2058" i="11"/>
  <c r="D2069" i="11"/>
  <c r="D2080" i="11"/>
  <c r="D2090" i="11"/>
  <c r="D2101" i="11"/>
  <c r="D2112" i="11"/>
  <c r="D2122" i="11"/>
  <c r="D2133" i="11"/>
  <c r="D2144" i="11"/>
  <c r="D2154" i="11"/>
  <c r="D2165" i="11"/>
  <c r="D2176" i="11"/>
  <c r="D2186" i="11"/>
  <c r="D2197" i="11"/>
  <c r="D2208" i="11"/>
  <c r="D2218" i="11"/>
  <c r="D2229" i="11"/>
  <c r="D2240" i="11"/>
  <c r="D2250" i="11"/>
  <c r="D2261" i="11"/>
  <c r="D2272" i="11"/>
  <c r="D2280" i="11"/>
  <c r="D2288" i="11"/>
  <c r="D2296" i="11"/>
  <c r="D2304" i="11"/>
  <c r="D2312" i="11"/>
  <c r="D2320" i="11"/>
  <c r="D2328" i="11"/>
  <c r="D2336" i="11"/>
  <c r="D2344" i="11"/>
  <c r="D2352" i="11"/>
  <c r="D2360" i="11"/>
  <c r="D2368" i="11"/>
  <c r="D2376" i="11"/>
  <c r="D2384" i="11"/>
  <c r="D2392" i="11"/>
  <c r="D2400" i="11"/>
  <c r="D2408" i="11"/>
  <c r="D2416" i="11"/>
  <c r="D2424" i="11"/>
  <c r="D2432" i="11"/>
  <c r="D2440" i="11"/>
  <c r="D2448" i="11"/>
  <c r="D2456" i="11"/>
  <c r="D2464" i="11"/>
  <c r="D2472" i="11"/>
  <c r="D2480" i="11"/>
  <c r="D2488" i="11"/>
  <c r="D2496" i="11"/>
  <c r="D2504" i="11"/>
  <c r="D2512" i="11"/>
  <c r="D2520" i="11"/>
  <c r="D2528" i="11"/>
  <c r="D2536" i="11"/>
  <c r="D2544" i="11"/>
  <c r="D2552" i="11"/>
  <c r="D2560" i="11"/>
  <c r="D2568" i="11"/>
  <c r="D2576" i="11"/>
  <c r="D2584" i="11"/>
  <c r="D2592" i="11"/>
  <c r="D2600" i="11"/>
  <c r="D2608" i="11"/>
  <c r="D2616" i="11"/>
  <c r="D2624" i="11"/>
  <c r="D2632" i="11"/>
  <c r="D2640" i="11"/>
  <c r="D2648" i="11"/>
  <c r="D2656" i="11"/>
  <c r="D2664" i="11"/>
  <c r="D2672" i="11"/>
  <c r="D2680" i="11"/>
  <c r="D2688" i="11"/>
  <c r="D2696" i="11"/>
  <c r="D2704" i="11"/>
  <c r="D2712" i="11"/>
  <c r="D2720" i="11"/>
  <c r="D2728" i="11"/>
  <c r="D2736" i="11"/>
  <c r="D2744" i="11"/>
  <c r="D2752" i="11"/>
  <c r="D2760" i="11"/>
  <c r="D2768" i="11"/>
  <c r="D2776" i="11"/>
  <c r="D2784" i="11"/>
  <c r="D2792" i="11"/>
  <c r="D2800" i="11"/>
  <c r="D2808" i="11"/>
  <c r="D2816" i="11"/>
  <c r="D2824" i="11"/>
  <c r="D2832" i="11"/>
  <c r="D2840" i="11"/>
  <c r="D2848" i="11"/>
  <c r="D2856" i="11"/>
  <c r="D2864" i="11"/>
  <c r="D2872" i="11"/>
  <c r="D2880" i="11"/>
  <c r="D2888" i="11"/>
  <c r="D2896" i="11"/>
  <c r="D2904" i="11"/>
  <c r="D2912" i="11"/>
  <c r="D2920" i="11"/>
  <c r="D2928" i="11"/>
  <c r="D2936" i="11"/>
  <c r="D2944" i="11"/>
  <c r="D2952" i="11"/>
  <c r="D2960" i="11"/>
  <c r="D2968" i="11"/>
  <c r="D2976" i="11"/>
  <c r="D2984" i="11"/>
  <c r="D2992" i="11"/>
  <c r="D3000" i="11"/>
  <c r="D3008" i="11"/>
  <c r="D3016" i="11"/>
  <c r="D3024" i="11"/>
  <c r="D3032" i="11"/>
  <c r="D3040" i="11"/>
  <c r="D3048" i="11"/>
  <c r="D3056" i="11"/>
  <c r="D3064" i="11"/>
  <c r="D3072" i="11"/>
  <c r="D3080" i="11"/>
  <c r="D3088" i="11"/>
  <c r="D3096" i="11"/>
  <c r="D3104" i="11"/>
  <c r="D3112" i="11"/>
  <c r="D3116" i="11"/>
  <c r="E3116" i="11" s="1"/>
  <c r="F3116" i="11" s="1"/>
  <c r="D3120" i="11"/>
  <c r="D3124" i="11"/>
  <c r="D3128" i="11"/>
  <c r="D3132" i="11"/>
  <c r="D3136" i="11"/>
  <c r="D3140" i="11"/>
  <c r="D3144" i="11"/>
  <c r="D3148" i="11"/>
  <c r="D3152" i="11"/>
  <c r="D3156" i="11"/>
  <c r="D3160" i="11"/>
  <c r="D3164" i="11"/>
  <c r="E3164" i="11" s="1"/>
  <c r="F3164" i="11" s="1"/>
  <c r="D3168" i="11"/>
  <c r="D3172" i="11"/>
  <c r="D3176" i="11"/>
  <c r="D3180" i="11"/>
  <c r="D3184" i="11"/>
  <c r="D3188" i="11"/>
  <c r="D3192" i="11"/>
  <c r="D3196" i="11"/>
  <c r="D3200" i="11"/>
  <c r="D3204" i="11"/>
  <c r="D3208" i="11"/>
  <c r="D3212" i="11"/>
  <c r="D3216" i="11"/>
  <c r="D3220" i="11"/>
  <c r="D3224" i="11"/>
  <c r="D3228" i="11"/>
  <c r="D3232" i="11"/>
  <c r="D3236" i="11"/>
  <c r="D3240" i="11"/>
  <c r="D3244" i="11"/>
  <c r="D3248" i="11"/>
  <c r="D3252" i="11"/>
  <c r="D3256" i="11"/>
  <c r="D3260" i="11"/>
  <c r="D3264" i="11"/>
  <c r="D3268" i="11"/>
  <c r="D3272" i="11"/>
  <c r="D3276" i="11"/>
  <c r="D3280" i="11"/>
  <c r="D3284" i="11"/>
  <c r="D3288" i="11"/>
  <c r="D3292" i="11"/>
  <c r="D3296" i="11"/>
  <c r="D3300" i="11"/>
  <c r="D3304" i="11"/>
  <c r="D3308" i="11"/>
  <c r="D3312" i="11"/>
  <c r="D3316" i="11"/>
  <c r="D3320" i="11"/>
  <c r="D3324" i="11"/>
  <c r="D3328" i="11"/>
  <c r="D3332" i="11"/>
  <c r="D3336" i="11"/>
  <c r="D3340" i="11"/>
  <c r="D3344" i="11"/>
  <c r="D3348" i="11"/>
  <c r="D3352" i="11"/>
  <c r="D3356" i="11"/>
  <c r="E3356" i="11" s="1"/>
  <c r="F3356" i="11" s="1"/>
  <c r="D3360" i="11"/>
  <c r="D3364" i="11"/>
  <c r="D3368" i="11"/>
  <c r="D3372" i="11"/>
  <c r="D3376" i="11"/>
  <c r="D3380" i="11"/>
  <c r="D3384" i="11"/>
  <c r="D3388" i="11"/>
  <c r="E3388" i="11" s="1"/>
  <c r="F3388" i="11" s="1"/>
  <c r="D3392" i="11"/>
  <c r="D3396" i="11"/>
  <c r="D3400" i="11"/>
  <c r="D3404" i="11"/>
  <c r="D3408" i="11"/>
  <c r="D3412" i="11"/>
  <c r="D3416" i="11"/>
  <c r="D3420" i="11"/>
  <c r="D3424" i="11"/>
  <c r="D3428" i="11"/>
  <c r="D3432" i="11"/>
  <c r="D3436" i="11"/>
  <c r="D3440" i="11"/>
  <c r="D3444" i="11"/>
  <c r="D3448" i="11"/>
  <c r="D3452" i="11"/>
  <c r="D3456" i="11"/>
  <c r="D3460" i="11"/>
  <c r="D3464" i="11"/>
  <c r="D3468" i="11"/>
  <c r="D3472" i="11"/>
  <c r="D3476" i="11"/>
  <c r="D3480" i="11"/>
  <c r="D3484" i="11"/>
  <c r="D3488" i="11"/>
  <c r="D3492" i="11"/>
  <c r="D3496" i="11"/>
  <c r="D3500" i="11"/>
  <c r="D3504" i="11"/>
  <c r="D3508" i="11"/>
  <c r="D3512" i="11"/>
  <c r="D3516" i="11"/>
  <c r="D3520" i="11"/>
  <c r="D3524" i="11"/>
  <c r="D3528" i="11"/>
  <c r="D3532" i="11"/>
  <c r="D3536" i="11"/>
  <c r="D3540" i="11"/>
  <c r="D3544" i="11"/>
  <c r="D3548" i="11"/>
  <c r="D3552" i="11"/>
  <c r="D3556" i="11"/>
  <c r="D3560" i="11"/>
  <c r="D3564" i="11"/>
  <c r="D3568" i="11"/>
  <c r="D3572" i="11"/>
  <c r="D3576" i="11"/>
  <c r="D3580" i="11"/>
  <c r="D3584" i="11"/>
  <c r="D3588" i="11"/>
  <c r="D3592" i="11"/>
  <c r="D3596" i="11"/>
  <c r="D3600" i="11"/>
  <c r="D3604" i="11"/>
  <c r="D3608" i="11"/>
  <c r="D3612" i="11"/>
  <c r="D3616" i="11"/>
  <c r="D3620" i="11"/>
  <c r="D3624" i="11"/>
  <c r="D3628" i="11"/>
  <c r="D3632" i="11"/>
  <c r="D3636" i="11"/>
  <c r="D3640" i="11"/>
  <c r="D3644" i="11"/>
  <c r="D3648" i="11"/>
  <c r="D3652" i="11"/>
  <c r="D3656" i="11"/>
  <c r="D3660" i="11"/>
  <c r="E3660" i="11" s="1"/>
  <c r="F3660" i="11" s="1"/>
  <c r="D3664" i="11"/>
  <c r="D3668" i="11"/>
  <c r="D3672" i="11"/>
  <c r="D3676" i="11"/>
  <c r="E3676" i="11" s="1"/>
  <c r="F3676" i="11" s="1"/>
  <c r="D3680" i="11"/>
  <c r="D3684" i="11"/>
  <c r="D3688" i="11"/>
  <c r="D3692" i="11"/>
  <c r="D3696" i="11"/>
  <c r="D3700" i="11"/>
  <c r="D3704" i="11"/>
  <c r="D3708" i="11"/>
  <c r="D3712" i="11"/>
  <c r="D3716" i="11"/>
  <c r="D3720" i="11"/>
  <c r="D3724" i="11"/>
  <c r="D3728" i="11"/>
  <c r="D3732" i="11"/>
  <c r="D3736" i="11"/>
  <c r="D3740" i="11"/>
  <c r="D3744" i="11"/>
  <c r="D3748" i="11"/>
  <c r="D3752" i="11"/>
  <c r="D3756" i="11"/>
  <c r="D3760" i="11"/>
  <c r="D3764" i="11"/>
  <c r="D3768" i="11"/>
  <c r="D3772" i="11"/>
  <c r="D3776" i="11"/>
  <c r="C61" i="11"/>
  <c r="C65" i="11"/>
  <c r="C69" i="11"/>
  <c r="C73" i="11"/>
  <c r="E73" i="11" s="1"/>
  <c r="F73" i="11" s="1"/>
  <c r="C77" i="11"/>
  <c r="C81" i="11"/>
  <c r="C85" i="11"/>
  <c r="C89" i="11"/>
  <c r="E89" i="11" s="1"/>
  <c r="F89" i="11" s="1"/>
  <c r="C93" i="11"/>
  <c r="C97" i="11"/>
  <c r="C101" i="11"/>
  <c r="C105" i="11"/>
  <c r="E105" i="11" s="1"/>
  <c r="F105" i="11" s="1"/>
  <c r="C109" i="11"/>
  <c r="C113" i="11"/>
  <c r="C117" i="11"/>
  <c r="C121" i="11"/>
  <c r="E121" i="11" s="1"/>
  <c r="F121" i="11" s="1"/>
  <c r="C125" i="11"/>
  <c r="C129" i="11"/>
  <c r="C133" i="11"/>
  <c r="C137" i="11"/>
  <c r="E137" i="11" s="1"/>
  <c r="F137" i="11" s="1"/>
  <c r="C141" i="11"/>
  <c r="C145" i="11"/>
  <c r="C149" i="11"/>
  <c r="E149" i="11" s="1"/>
  <c r="F149" i="11" s="1"/>
  <c r="C153" i="11"/>
  <c r="E153" i="11" s="1"/>
  <c r="F153" i="11" s="1"/>
  <c r="C157" i="11"/>
  <c r="C161" i="11"/>
  <c r="C165" i="11"/>
  <c r="C169" i="11"/>
  <c r="E169" i="11" s="1"/>
  <c r="F169" i="11" s="1"/>
  <c r="C173" i="11"/>
  <c r="C177" i="11"/>
  <c r="C181" i="11"/>
  <c r="C185" i="11"/>
  <c r="E185" i="11" s="1"/>
  <c r="F185" i="11" s="1"/>
  <c r="C189" i="11"/>
  <c r="C193" i="11"/>
  <c r="C197" i="11"/>
  <c r="C201" i="11"/>
  <c r="E201" i="11" s="1"/>
  <c r="F201" i="11" s="1"/>
  <c r="C205" i="11"/>
  <c r="C209" i="11"/>
  <c r="C213" i="11"/>
  <c r="C217" i="11"/>
  <c r="E217" i="11" s="1"/>
  <c r="F217" i="11" s="1"/>
  <c r="C221" i="11"/>
  <c r="C225" i="11"/>
  <c r="C229" i="11"/>
  <c r="C233" i="11"/>
  <c r="E233" i="11" s="1"/>
  <c r="F233" i="11" s="1"/>
  <c r="C237" i="11"/>
  <c r="C241" i="11"/>
  <c r="C245" i="11"/>
  <c r="C249" i="11"/>
  <c r="E249" i="11" s="1"/>
  <c r="F249" i="11" s="1"/>
  <c r="C253" i="11"/>
  <c r="C257" i="11"/>
  <c r="C261" i="11"/>
  <c r="C265" i="11"/>
  <c r="E265" i="11" s="1"/>
  <c r="F265" i="11" s="1"/>
  <c r="C269" i="11"/>
  <c r="C273" i="11"/>
  <c r="C277" i="11"/>
  <c r="C281" i="11"/>
  <c r="E281" i="11" s="1"/>
  <c r="F281" i="11" s="1"/>
  <c r="C285" i="11"/>
  <c r="C289" i="11"/>
  <c r="C293" i="11"/>
  <c r="C297" i="11"/>
  <c r="E297" i="11" s="1"/>
  <c r="F297" i="11" s="1"/>
  <c r="C301" i="11"/>
  <c r="C305" i="11"/>
  <c r="C309" i="11"/>
  <c r="C313" i="11"/>
  <c r="E313" i="11" s="1"/>
  <c r="F313" i="11" s="1"/>
  <c r="C317" i="11"/>
  <c r="C321" i="11"/>
  <c r="C325" i="11"/>
  <c r="C329" i="11"/>
  <c r="E329" i="11" s="1"/>
  <c r="F329" i="11" s="1"/>
  <c r="C333" i="11"/>
  <c r="C337" i="11"/>
  <c r="C341" i="11"/>
  <c r="C345" i="11"/>
  <c r="E345" i="11" s="1"/>
  <c r="F345" i="11" s="1"/>
  <c r="C349" i="11"/>
  <c r="C353" i="11"/>
  <c r="C357" i="11"/>
  <c r="C361" i="11"/>
  <c r="E361" i="11" s="1"/>
  <c r="F361" i="11" s="1"/>
  <c r="C365" i="11"/>
  <c r="C369" i="11"/>
  <c r="C373" i="11"/>
  <c r="C377" i="11"/>
  <c r="E377" i="11" s="1"/>
  <c r="F377" i="11" s="1"/>
  <c r="C381" i="11"/>
  <c r="C385" i="11"/>
  <c r="C389" i="11"/>
  <c r="C393" i="11"/>
  <c r="E393" i="11" s="1"/>
  <c r="F393" i="11" s="1"/>
  <c r="C397" i="11"/>
  <c r="C401" i="11"/>
  <c r="C405" i="11"/>
  <c r="C409" i="11"/>
  <c r="E409" i="11" s="1"/>
  <c r="F409" i="11" s="1"/>
  <c r="C413" i="11"/>
  <c r="C417" i="11"/>
  <c r="C421" i="11"/>
  <c r="C425" i="11"/>
  <c r="E425" i="11" s="1"/>
  <c r="F425" i="11" s="1"/>
  <c r="C429" i="11"/>
  <c r="C433" i="11"/>
  <c r="C437" i="11"/>
  <c r="C441" i="11"/>
  <c r="E441" i="11" s="1"/>
  <c r="F441" i="11" s="1"/>
  <c r="C445" i="11"/>
  <c r="C449" i="11"/>
  <c r="C453" i="11"/>
  <c r="C457" i="11"/>
  <c r="E457" i="11" s="1"/>
  <c r="F457" i="11" s="1"/>
  <c r="C461" i="11"/>
  <c r="C465" i="11"/>
  <c r="C469" i="11"/>
  <c r="C473" i="11"/>
  <c r="E473" i="11" s="1"/>
  <c r="F473" i="11" s="1"/>
  <c r="C477" i="11"/>
  <c r="C481" i="11"/>
  <c r="C485" i="11"/>
  <c r="C489" i="11"/>
  <c r="E489" i="11" s="1"/>
  <c r="F489" i="11" s="1"/>
  <c r="C493" i="11"/>
  <c r="C497" i="11"/>
  <c r="C501" i="11"/>
  <c r="C505" i="11"/>
  <c r="E505" i="11" s="1"/>
  <c r="F505" i="11" s="1"/>
  <c r="C509" i="11"/>
  <c r="C513" i="11"/>
  <c r="C517" i="11"/>
  <c r="C521" i="11"/>
  <c r="E521" i="11" s="1"/>
  <c r="F521" i="11" s="1"/>
  <c r="C525" i="11"/>
  <c r="C529" i="11"/>
  <c r="C533" i="11"/>
  <c r="C537" i="11"/>
  <c r="E537" i="11" s="1"/>
  <c r="F537" i="11" s="1"/>
  <c r="C541" i="11"/>
  <c r="C545" i="11"/>
  <c r="C549" i="11"/>
  <c r="C553" i="11"/>
  <c r="E553" i="11" s="1"/>
  <c r="F553" i="11" s="1"/>
  <c r="C557" i="11"/>
  <c r="C561" i="11"/>
  <c r="C565" i="11"/>
  <c r="C569" i="11"/>
  <c r="E569" i="11" s="1"/>
  <c r="F569" i="11" s="1"/>
  <c r="C573" i="11"/>
  <c r="C577" i="11"/>
  <c r="C581" i="11"/>
  <c r="E581" i="11" s="1"/>
  <c r="F581" i="11" s="1"/>
  <c r="C585" i="11"/>
  <c r="E585" i="11" s="1"/>
  <c r="F585" i="11" s="1"/>
  <c r="C589" i="11"/>
  <c r="C593" i="11"/>
  <c r="C597" i="11"/>
  <c r="C601" i="11"/>
  <c r="E601" i="11" s="1"/>
  <c r="F601" i="11" s="1"/>
  <c r="C605" i="11"/>
  <c r="C609" i="11"/>
  <c r="C613" i="11"/>
  <c r="E613" i="11" s="1"/>
  <c r="F613" i="11" s="1"/>
  <c r="C617" i="11"/>
  <c r="E617" i="11" s="1"/>
  <c r="F617" i="11" s="1"/>
  <c r="C621" i="11"/>
  <c r="C625" i="11"/>
  <c r="C629" i="11"/>
  <c r="C633" i="11"/>
  <c r="E633" i="11" s="1"/>
  <c r="F633" i="11" s="1"/>
  <c r="C637" i="11"/>
  <c r="C641" i="11"/>
  <c r="C645" i="11"/>
  <c r="E645" i="11" s="1"/>
  <c r="F645" i="11" s="1"/>
  <c r="C649" i="11"/>
  <c r="E649" i="11" s="1"/>
  <c r="F649" i="11" s="1"/>
  <c r="C653" i="11"/>
  <c r="C657" i="11"/>
  <c r="C661" i="11"/>
  <c r="C665" i="11"/>
  <c r="E665" i="11" s="1"/>
  <c r="F665" i="11" s="1"/>
  <c r="C669" i="11"/>
  <c r="C673" i="11"/>
  <c r="C677" i="11"/>
  <c r="C681" i="11"/>
  <c r="E681" i="11" s="1"/>
  <c r="F681" i="11" s="1"/>
  <c r="C685" i="11"/>
  <c r="C689" i="11"/>
  <c r="C693" i="11"/>
  <c r="C697" i="11"/>
  <c r="E697" i="11" s="1"/>
  <c r="F697" i="11" s="1"/>
  <c r="C701" i="11"/>
  <c r="E701" i="11" s="1"/>
  <c r="F701" i="11" s="1"/>
  <c r="C705" i="11"/>
  <c r="C709" i="11"/>
  <c r="E709" i="11" s="1"/>
  <c r="F709" i="11" s="1"/>
  <c r="C713" i="11"/>
  <c r="E713" i="11" s="1"/>
  <c r="F713" i="11" s="1"/>
  <c r="C717" i="11"/>
  <c r="C721" i="11"/>
  <c r="C725" i="11"/>
  <c r="C729" i="11"/>
  <c r="E729" i="11" s="1"/>
  <c r="F729" i="11" s="1"/>
  <c r="C733" i="11"/>
  <c r="C737" i="11"/>
  <c r="C741" i="11"/>
  <c r="E741" i="11" s="1"/>
  <c r="F741" i="11" s="1"/>
  <c r="C745" i="11"/>
  <c r="C749" i="11"/>
  <c r="E749" i="11" s="1"/>
  <c r="F749" i="11" s="1"/>
  <c r="C753" i="11"/>
  <c r="E753" i="11" s="1"/>
  <c r="F753" i="11" s="1"/>
  <c r="C757" i="11"/>
  <c r="E757" i="11" s="1"/>
  <c r="F757" i="11" s="1"/>
  <c r="C761" i="11"/>
  <c r="E761" i="11" s="1"/>
  <c r="F761" i="11" s="1"/>
  <c r="C765" i="11"/>
  <c r="E765" i="11" s="1"/>
  <c r="F765" i="11" s="1"/>
  <c r="C769" i="11"/>
  <c r="E769" i="11" s="1"/>
  <c r="F769" i="11" s="1"/>
  <c r="C773" i="11"/>
  <c r="E773" i="11" s="1"/>
  <c r="F773" i="11" s="1"/>
  <c r="C777" i="11"/>
  <c r="E777" i="11" s="1"/>
  <c r="F777" i="11" s="1"/>
  <c r="C781" i="11"/>
  <c r="E781" i="11" s="1"/>
  <c r="F781" i="11" s="1"/>
  <c r="C785" i="11"/>
  <c r="E785" i="11" s="1"/>
  <c r="F785" i="11" s="1"/>
  <c r="C789" i="11"/>
  <c r="E789" i="11" s="1"/>
  <c r="F789" i="11" s="1"/>
  <c r="C793" i="11"/>
  <c r="E793" i="11" s="1"/>
  <c r="F793" i="11" s="1"/>
  <c r="C797" i="11"/>
  <c r="E797" i="11" s="1"/>
  <c r="F797" i="11" s="1"/>
  <c r="C801" i="11"/>
  <c r="E801" i="11" s="1"/>
  <c r="F801" i="11" s="1"/>
  <c r="C805" i="11"/>
  <c r="E805" i="11" s="1"/>
  <c r="F805" i="11" s="1"/>
  <c r="C809" i="11"/>
  <c r="E809" i="11" s="1"/>
  <c r="F809" i="11" s="1"/>
  <c r="C813" i="11"/>
  <c r="E813" i="11" s="1"/>
  <c r="F813" i="11" s="1"/>
  <c r="C817" i="11"/>
  <c r="C821" i="11"/>
  <c r="E821" i="11" s="1"/>
  <c r="F821" i="11" s="1"/>
  <c r="C825" i="11"/>
  <c r="E825" i="11" s="1"/>
  <c r="F825" i="11" s="1"/>
  <c r="C829" i="11"/>
  <c r="E829" i="11" s="1"/>
  <c r="F829" i="11" s="1"/>
  <c r="C833" i="11"/>
  <c r="E833" i="11" s="1"/>
  <c r="F833" i="11" s="1"/>
  <c r="C837" i="11"/>
  <c r="E837" i="11" s="1"/>
  <c r="F837" i="11" s="1"/>
  <c r="C841" i="11"/>
  <c r="E841" i="11" s="1"/>
  <c r="F841" i="11" s="1"/>
  <c r="C845" i="11"/>
  <c r="E845" i="11" s="1"/>
  <c r="F845" i="11" s="1"/>
  <c r="C849" i="11"/>
  <c r="E849" i="11" s="1"/>
  <c r="F849" i="11" s="1"/>
  <c r="C853" i="11"/>
  <c r="E853" i="11" s="1"/>
  <c r="F853" i="11" s="1"/>
  <c r="C857" i="11"/>
  <c r="E857" i="11" s="1"/>
  <c r="F857" i="11" s="1"/>
  <c r="C861" i="11"/>
  <c r="E861" i="11" s="1"/>
  <c r="F861" i="11" s="1"/>
  <c r="C865" i="11"/>
  <c r="E865" i="11" s="1"/>
  <c r="F865" i="11" s="1"/>
  <c r="C869" i="11"/>
  <c r="E869" i="11" s="1"/>
  <c r="F869" i="11" s="1"/>
  <c r="C873" i="11"/>
  <c r="E873" i="11" s="1"/>
  <c r="F873" i="11" s="1"/>
  <c r="C877" i="11"/>
  <c r="E877" i="11" s="1"/>
  <c r="F877" i="11" s="1"/>
  <c r="C881" i="11"/>
  <c r="E881" i="11" s="1"/>
  <c r="F881" i="11" s="1"/>
  <c r="C885" i="11"/>
  <c r="E885" i="11" s="1"/>
  <c r="F885" i="11" s="1"/>
  <c r="C889" i="11"/>
  <c r="E889" i="11" s="1"/>
  <c r="F889" i="11" s="1"/>
  <c r="C893" i="11"/>
  <c r="E893" i="11" s="1"/>
  <c r="F893" i="11" s="1"/>
  <c r="C897" i="11"/>
  <c r="E897" i="11" s="1"/>
  <c r="F897" i="11" s="1"/>
  <c r="C901" i="11"/>
  <c r="E901" i="11" s="1"/>
  <c r="F901" i="11" s="1"/>
  <c r="C905" i="11"/>
  <c r="E905" i="11" s="1"/>
  <c r="F905" i="11" s="1"/>
  <c r="C909" i="11"/>
  <c r="E909" i="11" s="1"/>
  <c r="F909" i="11" s="1"/>
  <c r="C913" i="11"/>
  <c r="E913" i="11" s="1"/>
  <c r="F913" i="11" s="1"/>
  <c r="C917" i="11"/>
  <c r="C921" i="11"/>
  <c r="E921" i="11" s="1"/>
  <c r="F921" i="11" s="1"/>
  <c r="C925" i="11"/>
  <c r="E925" i="11" s="1"/>
  <c r="F925" i="11" s="1"/>
  <c r="C929" i="11"/>
  <c r="E929" i="11" s="1"/>
  <c r="F929" i="11" s="1"/>
  <c r="C933" i="11"/>
  <c r="E933" i="11" s="1"/>
  <c r="F933" i="11" s="1"/>
  <c r="C937" i="11"/>
  <c r="E937" i="11" s="1"/>
  <c r="F937" i="11" s="1"/>
  <c r="C941" i="11"/>
  <c r="E941" i="11" s="1"/>
  <c r="F941" i="11" s="1"/>
  <c r="C945" i="11"/>
  <c r="E945" i="11" s="1"/>
  <c r="F945" i="11" s="1"/>
  <c r="C949" i="11"/>
  <c r="E949" i="11" s="1"/>
  <c r="F949" i="11" s="1"/>
  <c r="C953" i="11"/>
  <c r="E953" i="11" s="1"/>
  <c r="F953" i="11" s="1"/>
  <c r="C957" i="11"/>
  <c r="E957" i="11" s="1"/>
  <c r="F957" i="11" s="1"/>
  <c r="C961" i="11"/>
  <c r="E961" i="11" s="1"/>
  <c r="F961" i="11" s="1"/>
  <c r="C965" i="11"/>
  <c r="E965" i="11" s="1"/>
  <c r="F965" i="11" s="1"/>
  <c r="C969" i="11"/>
  <c r="E969" i="11" s="1"/>
  <c r="F969" i="11" s="1"/>
  <c r="C973" i="11"/>
  <c r="E973" i="11" s="1"/>
  <c r="F973" i="11" s="1"/>
  <c r="C977" i="11"/>
  <c r="E977" i="11" s="1"/>
  <c r="F977" i="11" s="1"/>
  <c r="C981" i="11"/>
  <c r="E981" i="11" s="1"/>
  <c r="F981" i="11" s="1"/>
  <c r="C985" i="11"/>
  <c r="E985" i="11" s="1"/>
  <c r="F985" i="11" s="1"/>
  <c r="C989" i="11"/>
  <c r="E989" i="11" s="1"/>
  <c r="F989" i="11" s="1"/>
  <c r="C993" i="11"/>
  <c r="E993" i="11" s="1"/>
  <c r="F993" i="11" s="1"/>
  <c r="C997" i="11"/>
  <c r="E997" i="11" s="1"/>
  <c r="F997" i="11" s="1"/>
  <c r="C1001" i="11"/>
  <c r="E1001" i="11" s="1"/>
  <c r="F1001" i="11" s="1"/>
  <c r="C1005" i="11"/>
  <c r="E1005" i="11" s="1"/>
  <c r="F1005" i="11" s="1"/>
  <c r="C1009" i="11"/>
  <c r="E1009" i="11" s="1"/>
  <c r="F1009" i="11" s="1"/>
  <c r="C1013" i="11"/>
  <c r="E1013" i="11" s="1"/>
  <c r="F1013" i="11" s="1"/>
  <c r="C1017" i="11"/>
  <c r="E1017" i="11" s="1"/>
  <c r="F1017" i="11" s="1"/>
  <c r="C1021" i="11"/>
  <c r="E1021" i="11" s="1"/>
  <c r="F1021" i="11" s="1"/>
  <c r="C1025" i="11"/>
  <c r="E1025" i="11" s="1"/>
  <c r="F1025" i="11" s="1"/>
  <c r="C1029" i="11"/>
  <c r="E1029" i="11" s="1"/>
  <c r="F1029" i="11" s="1"/>
  <c r="C1033" i="11"/>
  <c r="E1033" i="11" s="1"/>
  <c r="F1033" i="11" s="1"/>
  <c r="C1037" i="11"/>
  <c r="E1037" i="11" s="1"/>
  <c r="F1037" i="11" s="1"/>
  <c r="C1041" i="11"/>
  <c r="E1041" i="11" s="1"/>
  <c r="F1041" i="11" s="1"/>
  <c r="C1045" i="11"/>
  <c r="E1045" i="11" s="1"/>
  <c r="F1045" i="11" s="1"/>
  <c r="C1049" i="11"/>
  <c r="E1049" i="11" s="1"/>
  <c r="F1049" i="11" s="1"/>
  <c r="C1053" i="11"/>
  <c r="E1053" i="11" s="1"/>
  <c r="F1053" i="11" s="1"/>
  <c r="C1057" i="11"/>
  <c r="E1057" i="11" s="1"/>
  <c r="F1057" i="11" s="1"/>
  <c r="C1061" i="11"/>
  <c r="E1061" i="11" s="1"/>
  <c r="F1061" i="11" s="1"/>
  <c r="C1065" i="11"/>
  <c r="E1065" i="11" s="1"/>
  <c r="F1065" i="11" s="1"/>
  <c r="C1069" i="11"/>
  <c r="E1069" i="11" s="1"/>
  <c r="F1069" i="11" s="1"/>
  <c r="C1073" i="11"/>
  <c r="E1073" i="11" s="1"/>
  <c r="F1073" i="11" s="1"/>
  <c r="C1077" i="11"/>
  <c r="E1077" i="11" s="1"/>
  <c r="F1077" i="11" s="1"/>
  <c r="C1081" i="11"/>
  <c r="E1081" i="11" s="1"/>
  <c r="F1081" i="11" s="1"/>
  <c r="C1085" i="11"/>
  <c r="E1085" i="11" s="1"/>
  <c r="F1085" i="11" s="1"/>
  <c r="C1089" i="11"/>
  <c r="E1089" i="11" s="1"/>
  <c r="F1089" i="11" s="1"/>
  <c r="C1093" i="11"/>
  <c r="E1093" i="11" s="1"/>
  <c r="F1093" i="11" s="1"/>
  <c r="C1097" i="11"/>
  <c r="E1097" i="11" s="1"/>
  <c r="F1097" i="11" s="1"/>
  <c r="C1101" i="11"/>
  <c r="E1101" i="11" s="1"/>
  <c r="F1101" i="11" s="1"/>
  <c r="C1105" i="11"/>
  <c r="E1105" i="11" s="1"/>
  <c r="F1105" i="11" s="1"/>
  <c r="C1109" i="11"/>
  <c r="C1113" i="11"/>
  <c r="E1113" i="11" s="1"/>
  <c r="F1113" i="11" s="1"/>
  <c r="C1117" i="11"/>
  <c r="E1117" i="11" s="1"/>
  <c r="F1117" i="11" s="1"/>
  <c r="C1121" i="11"/>
  <c r="E1121" i="11" s="1"/>
  <c r="F1121" i="11" s="1"/>
  <c r="C1125" i="11"/>
  <c r="E1125" i="11" s="1"/>
  <c r="F1125" i="11" s="1"/>
  <c r="C1129" i="11"/>
  <c r="E1129" i="11" s="1"/>
  <c r="F1129" i="11" s="1"/>
  <c r="C1133" i="11"/>
  <c r="E1133" i="11" s="1"/>
  <c r="F1133" i="11" s="1"/>
  <c r="C1137" i="11"/>
  <c r="E1137" i="11" s="1"/>
  <c r="F1137" i="11" s="1"/>
  <c r="C1141" i="11"/>
  <c r="E1141" i="11" s="1"/>
  <c r="F1141" i="11" s="1"/>
  <c r="C1145" i="11"/>
  <c r="E1145" i="11" s="1"/>
  <c r="F1145" i="11" s="1"/>
  <c r="C1149" i="11"/>
  <c r="E1149" i="11" s="1"/>
  <c r="F1149" i="11" s="1"/>
  <c r="C1153" i="11"/>
  <c r="E1153" i="11" s="1"/>
  <c r="F1153" i="11" s="1"/>
  <c r="C1157" i="11"/>
  <c r="E1157" i="11" s="1"/>
  <c r="F1157" i="11" s="1"/>
  <c r="C1161" i="11"/>
  <c r="E1161" i="11" s="1"/>
  <c r="F1161" i="11" s="1"/>
  <c r="C1165" i="11"/>
  <c r="E1165" i="11" s="1"/>
  <c r="F1165" i="11" s="1"/>
  <c r="C1169" i="11"/>
  <c r="E1169" i="11" s="1"/>
  <c r="F1169" i="11" s="1"/>
  <c r="C1173" i="11"/>
  <c r="E1173" i="11" s="1"/>
  <c r="F1173" i="11" s="1"/>
  <c r="C1177" i="11"/>
  <c r="E1177" i="11" s="1"/>
  <c r="F1177" i="11" s="1"/>
  <c r="C1181" i="11"/>
  <c r="E1181" i="11" s="1"/>
  <c r="F1181" i="11" s="1"/>
  <c r="C1185" i="11"/>
  <c r="E1185" i="11" s="1"/>
  <c r="F1185" i="11" s="1"/>
  <c r="C1189" i="11"/>
  <c r="E1189" i="11" s="1"/>
  <c r="F1189" i="11" s="1"/>
  <c r="C1193" i="11"/>
  <c r="E1193" i="11" s="1"/>
  <c r="F1193" i="11" s="1"/>
  <c r="C1197" i="11"/>
  <c r="E1197" i="11" s="1"/>
  <c r="F1197" i="11" s="1"/>
  <c r="C1201" i="11"/>
  <c r="E1201" i="11" s="1"/>
  <c r="F1201" i="11" s="1"/>
  <c r="C1205" i="11"/>
  <c r="E1205" i="11" s="1"/>
  <c r="F1205" i="11" s="1"/>
  <c r="C1209" i="11"/>
  <c r="E1209" i="11" s="1"/>
  <c r="F1209" i="11" s="1"/>
  <c r="C1213" i="11"/>
  <c r="E1213" i="11" s="1"/>
  <c r="F1213" i="11" s="1"/>
  <c r="C1217" i="11"/>
  <c r="C1221" i="11"/>
  <c r="E1221" i="11" s="1"/>
  <c r="F1221" i="11" s="1"/>
  <c r="C1225" i="11"/>
  <c r="E1225" i="11" s="1"/>
  <c r="F1225" i="11" s="1"/>
  <c r="C1229" i="11"/>
  <c r="E1229" i="11" s="1"/>
  <c r="F1229" i="11" s="1"/>
  <c r="C1233" i="11"/>
  <c r="E1233" i="11" s="1"/>
  <c r="F1233" i="11" s="1"/>
  <c r="C1237" i="11"/>
  <c r="E1237" i="11" s="1"/>
  <c r="F1237" i="11" s="1"/>
  <c r="C1241" i="11"/>
  <c r="E1241" i="11" s="1"/>
  <c r="F1241" i="11" s="1"/>
  <c r="C1245" i="11"/>
  <c r="E1245" i="11" s="1"/>
  <c r="F1245" i="11" s="1"/>
  <c r="C1249" i="11"/>
  <c r="E1249" i="11" s="1"/>
  <c r="F1249" i="11" s="1"/>
  <c r="C1253" i="11"/>
  <c r="H1254" i="11" s="1"/>
  <c r="C1257" i="11"/>
  <c r="C1261" i="11"/>
  <c r="C1265" i="11"/>
  <c r="C1269" i="11"/>
  <c r="C1273" i="11"/>
  <c r="C1277" i="11"/>
  <c r="E1277" i="11" s="1"/>
  <c r="F1277" i="11" s="1"/>
  <c r="C1281" i="11"/>
  <c r="E1281" i="11" s="1"/>
  <c r="F1281" i="11" s="1"/>
  <c r="C1285" i="11"/>
  <c r="E1285" i="11" s="1"/>
  <c r="F1285" i="11" s="1"/>
  <c r="C1289" i="11"/>
  <c r="E1289" i="11" s="1"/>
  <c r="F1289" i="11" s="1"/>
  <c r="C1293" i="11"/>
  <c r="C1297" i="11"/>
  <c r="C1301" i="11"/>
  <c r="C1305" i="11"/>
  <c r="C1309" i="11"/>
  <c r="C1313" i="11"/>
  <c r="C1317" i="11"/>
  <c r="C1321" i="11"/>
  <c r="C1325" i="11"/>
  <c r="C1329" i="11"/>
  <c r="C1333" i="11"/>
  <c r="E1333" i="11" s="1"/>
  <c r="F1333" i="11" s="1"/>
  <c r="C1337" i="11"/>
  <c r="C1341" i="11"/>
  <c r="C1345" i="11"/>
  <c r="E1345" i="11" s="1"/>
  <c r="F1345" i="11" s="1"/>
  <c r="C1349" i="11"/>
  <c r="C1353" i="11"/>
  <c r="E1353" i="11" s="1"/>
  <c r="F1353" i="11" s="1"/>
  <c r="C1357" i="11"/>
  <c r="C1361" i="11"/>
  <c r="C1365" i="11"/>
  <c r="C1369" i="11"/>
  <c r="C1373" i="11"/>
  <c r="C1377" i="11"/>
  <c r="C1381" i="11"/>
  <c r="C1385" i="11"/>
  <c r="C1389" i="11"/>
  <c r="C1393" i="11"/>
  <c r="C1397" i="11"/>
  <c r="C1401" i="11"/>
  <c r="C1405" i="11"/>
  <c r="C1409" i="11"/>
  <c r="E1409" i="11" s="1"/>
  <c r="F1409" i="11" s="1"/>
  <c r="C1413" i="11"/>
  <c r="E1413" i="11" s="1"/>
  <c r="F1413" i="11" s="1"/>
  <c r="C1417" i="11"/>
  <c r="E1417" i="11" s="1"/>
  <c r="F1417" i="11" s="1"/>
  <c r="C1421" i="11"/>
  <c r="C1425" i="11"/>
  <c r="C1429" i="11"/>
  <c r="C1433" i="11"/>
  <c r="C1437" i="11"/>
  <c r="D296" i="11"/>
  <c r="D715" i="11"/>
  <c r="D856" i="11"/>
  <c r="D984" i="11"/>
  <c r="D1112" i="11"/>
  <c r="D1240" i="11"/>
  <c r="D1309" i="11"/>
  <c r="D1373" i="11"/>
  <c r="D1437" i="11"/>
  <c r="D1501" i="11"/>
  <c r="D1553" i="11"/>
  <c r="D1596" i="11"/>
  <c r="D1638" i="11"/>
  <c r="D1681" i="11"/>
  <c r="D1724" i="11"/>
  <c r="D1766" i="11"/>
  <c r="D1809" i="11"/>
  <c r="D1852" i="11"/>
  <c r="D1894" i="11"/>
  <c r="D1937" i="11"/>
  <c r="D1980" i="11"/>
  <c r="D2022" i="11"/>
  <c r="D2045" i="11"/>
  <c r="D2066" i="11"/>
  <c r="D2088" i="11"/>
  <c r="D2109" i="11"/>
  <c r="D2130" i="11"/>
  <c r="E2130" i="11" s="1"/>
  <c r="F2130" i="11" s="1"/>
  <c r="D2152" i="11"/>
  <c r="D2173" i="11"/>
  <c r="D2194" i="11"/>
  <c r="D2216" i="11"/>
  <c r="D2237" i="11"/>
  <c r="D2258" i="11"/>
  <c r="E2258" i="11" s="1"/>
  <c r="F2258" i="11" s="1"/>
  <c r="D2278" i="11"/>
  <c r="D2294" i="11"/>
  <c r="D2310" i="11"/>
  <c r="D2326" i="11"/>
  <c r="D2342" i="11"/>
  <c r="D2358" i="11"/>
  <c r="D2374" i="11"/>
  <c r="D2390" i="11"/>
  <c r="D2406" i="11"/>
  <c r="D2422" i="11"/>
  <c r="D2438" i="11"/>
  <c r="D2454" i="11"/>
  <c r="D2470" i="11"/>
  <c r="D2486" i="11"/>
  <c r="D2502" i="11"/>
  <c r="D2518" i="11"/>
  <c r="D2534" i="11"/>
  <c r="D2550" i="11"/>
  <c r="D2566" i="11"/>
  <c r="D2582" i="11"/>
  <c r="D2598" i="11"/>
  <c r="D2614" i="11"/>
  <c r="D2630" i="11"/>
  <c r="D2646" i="11"/>
  <c r="D2662" i="11"/>
  <c r="D2678" i="11"/>
  <c r="D2694" i="11"/>
  <c r="D2710" i="11"/>
  <c r="D2726" i="11"/>
  <c r="D2742" i="11"/>
  <c r="D2758" i="11"/>
  <c r="D2774" i="11"/>
  <c r="D2790" i="11"/>
  <c r="D2806" i="11"/>
  <c r="D2822" i="11"/>
  <c r="D2838" i="11"/>
  <c r="D2854" i="11"/>
  <c r="D2870" i="11"/>
  <c r="D2886" i="11"/>
  <c r="D2902" i="11"/>
  <c r="D2918" i="11"/>
  <c r="D2934" i="11"/>
  <c r="D2950" i="11"/>
  <c r="D2966" i="11"/>
  <c r="D2982" i="11"/>
  <c r="D2998" i="11"/>
  <c r="D3014" i="11"/>
  <c r="D3030" i="11"/>
  <c r="D3046" i="11"/>
  <c r="D3062" i="11"/>
  <c r="D3078" i="11"/>
  <c r="D3094" i="11"/>
  <c r="D3110" i="11"/>
  <c r="D3119" i="11"/>
  <c r="D3127" i="11"/>
  <c r="D3135" i="11"/>
  <c r="D3143" i="11"/>
  <c r="D3151" i="11"/>
  <c r="D3159" i="11"/>
  <c r="D3167" i="11"/>
  <c r="D3175" i="11"/>
  <c r="D3183" i="11"/>
  <c r="D3191" i="11"/>
  <c r="D3199" i="11"/>
  <c r="D3207" i="11"/>
  <c r="D3215" i="11"/>
  <c r="D3223" i="11"/>
  <c r="D3231" i="11"/>
  <c r="D3239" i="11"/>
  <c r="D3247" i="11"/>
  <c r="D3255" i="11"/>
  <c r="D3263" i="11"/>
  <c r="D3271" i="11"/>
  <c r="D3279" i="11"/>
  <c r="D3287" i="11"/>
  <c r="D3295" i="11"/>
  <c r="D3303" i="11"/>
  <c r="D3311" i="11"/>
  <c r="D3319" i="11"/>
  <c r="D3327" i="11"/>
  <c r="D3335" i="11"/>
  <c r="D3343" i="11"/>
  <c r="D3351" i="11"/>
  <c r="D3359" i="11"/>
  <c r="D3367" i="11"/>
  <c r="D3375" i="11"/>
  <c r="D3383" i="11"/>
  <c r="D3391" i="11"/>
  <c r="D3399" i="11"/>
  <c r="D3407" i="11"/>
  <c r="D3415" i="11"/>
  <c r="D3423" i="11"/>
  <c r="D3431" i="11"/>
  <c r="D3439" i="11"/>
  <c r="D3447" i="11"/>
  <c r="D3455" i="11"/>
  <c r="D3463" i="11"/>
  <c r="D3471" i="11"/>
  <c r="D3479" i="11"/>
  <c r="D3487" i="11"/>
  <c r="D3495" i="11"/>
  <c r="D3503" i="11"/>
  <c r="D3511" i="11"/>
  <c r="D3519" i="11"/>
  <c r="D3527" i="11"/>
  <c r="D3535" i="11"/>
  <c r="D3543" i="11"/>
  <c r="D3551" i="11"/>
  <c r="D3559" i="11"/>
  <c r="D3567" i="11"/>
  <c r="D3575" i="11"/>
  <c r="D3583" i="11"/>
  <c r="D3591" i="11"/>
  <c r="D3599" i="11"/>
  <c r="D3607" i="11"/>
  <c r="D3615" i="11"/>
  <c r="D3623" i="11"/>
  <c r="D3631" i="11"/>
  <c r="D3639" i="11"/>
  <c r="D3647" i="11"/>
  <c r="D3655" i="11"/>
  <c r="D3663" i="11"/>
  <c r="D3671" i="11"/>
  <c r="D3679" i="11"/>
  <c r="D3687" i="11"/>
  <c r="D3695" i="11"/>
  <c r="D3703" i="11"/>
  <c r="D3711" i="11"/>
  <c r="D3719" i="11"/>
  <c r="D3727" i="11"/>
  <c r="D3735" i="11"/>
  <c r="D3743" i="11"/>
  <c r="D3751" i="11"/>
  <c r="D3759" i="11"/>
  <c r="D3767" i="11"/>
  <c r="D3775" i="11"/>
  <c r="C64" i="11"/>
  <c r="E64" i="11" s="1"/>
  <c r="F64" i="11" s="1"/>
  <c r="C72" i="11"/>
  <c r="E72" i="11" s="1"/>
  <c r="F72" i="11" s="1"/>
  <c r="C80" i="11"/>
  <c r="E80" i="11" s="1"/>
  <c r="F80" i="11" s="1"/>
  <c r="C88" i="11"/>
  <c r="E88" i="11" s="1"/>
  <c r="F88" i="11" s="1"/>
  <c r="C96" i="11"/>
  <c r="C104" i="11"/>
  <c r="E104" i="11" s="1"/>
  <c r="F104" i="11" s="1"/>
  <c r="C112" i="11"/>
  <c r="C120" i="11"/>
  <c r="C128" i="11"/>
  <c r="C136" i="11"/>
  <c r="E136" i="11" s="1"/>
  <c r="F136" i="11" s="1"/>
  <c r="C144" i="11"/>
  <c r="C152" i="11"/>
  <c r="H152" i="11" s="1"/>
  <c r="C160" i="11"/>
  <c r="C168" i="11"/>
  <c r="C176" i="11"/>
  <c r="C184" i="11"/>
  <c r="C192" i="11"/>
  <c r="E192" i="11" s="1"/>
  <c r="F192" i="11" s="1"/>
  <c r="C200" i="11"/>
  <c r="C208" i="11"/>
  <c r="E208" i="11" s="1"/>
  <c r="F208" i="11" s="1"/>
  <c r="C216" i="11"/>
  <c r="C224" i="11"/>
  <c r="C232" i="11"/>
  <c r="C240" i="11"/>
  <c r="C248" i="11"/>
  <c r="C256" i="11"/>
  <c r="C264" i="11"/>
  <c r="E264" i="11" s="1"/>
  <c r="F264" i="11" s="1"/>
  <c r="C272" i="11"/>
  <c r="C280" i="11"/>
  <c r="E280" i="11" s="1"/>
  <c r="F280" i="11" s="1"/>
  <c r="C288" i="11"/>
  <c r="C296" i="11"/>
  <c r="C304" i="11"/>
  <c r="C312" i="11"/>
  <c r="C320" i="11"/>
  <c r="E320" i="11" s="1"/>
  <c r="F320" i="11" s="1"/>
  <c r="C328" i="11"/>
  <c r="E328" i="11" s="1"/>
  <c r="F328" i="11" s="1"/>
  <c r="C336" i="11"/>
  <c r="E336" i="11" s="1"/>
  <c r="F336" i="11" s="1"/>
  <c r="C344" i="11"/>
  <c r="C352" i="11"/>
  <c r="C360" i="11"/>
  <c r="E360" i="11" s="1"/>
  <c r="F360" i="11" s="1"/>
  <c r="C368" i="11"/>
  <c r="C376" i="11"/>
  <c r="H376" i="11" s="1"/>
  <c r="C384" i="11"/>
  <c r="C392" i="11"/>
  <c r="E392" i="11" s="1"/>
  <c r="F392" i="11" s="1"/>
  <c r="C400" i="11"/>
  <c r="E400" i="11" s="1"/>
  <c r="F400" i="11" s="1"/>
  <c r="C408" i="11"/>
  <c r="H408" i="11" s="1"/>
  <c r="C416" i="11"/>
  <c r="C424" i="11"/>
  <c r="E424" i="11" s="1"/>
  <c r="F424" i="11" s="1"/>
  <c r="C432" i="11"/>
  <c r="E432" i="11" s="1"/>
  <c r="F432" i="11" s="1"/>
  <c r="C440" i="11"/>
  <c r="C448" i="11"/>
  <c r="C456" i="11"/>
  <c r="E456" i="11" s="1"/>
  <c r="F456" i="11" s="1"/>
  <c r="C464" i="11"/>
  <c r="E464" i="11" s="1"/>
  <c r="F464" i="11" s="1"/>
  <c r="C472" i="11"/>
  <c r="C480" i="11"/>
  <c r="C488" i="11"/>
  <c r="E488" i="11" s="1"/>
  <c r="F488" i="11" s="1"/>
  <c r="C496" i="11"/>
  <c r="E496" i="11" s="1"/>
  <c r="F496" i="11" s="1"/>
  <c r="C504" i="11"/>
  <c r="C512" i="11"/>
  <c r="D651" i="11"/>
  <c r="D824" i="11"/>
  <c r="D952" i="11"/>
  <c r="D1080" i="11"/>
  <c r="D1208" i="11"/>
  <c r="D1293" i="11"/>
  <c r="D1357" i="11"/>
  <c r="D1421" i="11"/>
  <c r="D1485" i="11"/>
  <c r="D1542" i="11"/>
  <c r="D1585" i="11"/>
  <c r="D1628" i="11"/>
  <c r="D1670" i="11"/>
  <c r="D1713" i="11"/>
  <c r="D1756" i="11"/>
  <c r="D1798" i="11"/>
  <c r="D1841" i="11"/>
  <c r="D1884" i="11"/>
  <c r="D1926" i="11"/>
  <c r="D1969" i="11"/>
  <c r="D2012" i="11"/>
  <c r="E2012" i="11" s="1"/>
  <c r="F2012" i="11" s="1"/>
  <c r="D2040" i="11"/>
  <c r="D2061" i="11"/>
  <c r="D2082" i="11"/>
  <c r="D2104" i="11"/>
  <c r="D2125" i="11"/>
  <c r="D2146" i="11"/>
  <c r="D2168" i="11"/>
  <c r="D2189" i="11"/>
  <c r="D2210" i="11"/>
  <c r="D2232" i="11"/>
  <c r="D2253" i="11"/>
  <c r="D2274" i="11"/>
  <c r="D2290" i="11"/>
  <c r="D2306" i="11"/>
  <c r="D2322" i="11"/>
  <c r="D2338" i="11"/>
  <c r="D2354" i="11"/>
  <c r="D2370" i="11"/>
  <c r="D2386" i="11"/>
  <c r="E2386" i="11" s="1"/>
  <c r="F2386" i="11" s="1"/>
  <c r="D2402" i="11"/>
  <c r="D2418" i="11"/>
  <c r="D2434" i="11"/>
  <c r="D2450" i="11"/>
  <c r="D2466" i="11"/>
  <c r="D2482" i="11"/>
  <c r="D2498" i="11"/>
  <c r="D2514" i="11"/>
  <c r="D2530" i="11"/>
  <c r="D2546" i="11"/>
  <c r="D2562" i="11"/>
  <c r="D2578" i="11"/>
  <c r="D2594" i="11"/>
  <c r="D2610" i="11"/>
  <c r="D2626" i="11"/>
  <c r="D2642" i="11"/>
  <c r="D2658" i="11"/>
  <c r="D2674" i="11"/>
  <c r="D2690" i="11"/>
  <c r="D2706" i="11"/>
  <c r="D2722" i="11"/>
  <c r="D2738" i="11"/>
  <c r="D2754" i="11"/>
  <c r="D2770" i="11"/>
  <c r="D2786" i="11"/>
  <c r="D2802" i="11"/>
  <c r="D2818" i="11"/>
  <c r="D2834" i="11"/>
  <c r="D2850" i="11"/>
  <c r="D2866" i="11"/>
  <c r="D2882" i="11"/>
  <c r="D2898" i="11"/>
  <c r="E2898" i="11" s="1"/>
  <c r="F2898" i="11" s="1"/>
  <c r="D2914" i="11"/>
  <c r="D2930" i="11"/>
  <c r="D2946" i="11"/>
  <c r="D2962" i="11"/>
  <c r="D2978" i="11"/>
  <c r="D2994" i="11"/>
  <c r="D3010" i="11"/>
  <c r="D3026" i="11"/>
  <c r="D3042" i="11"/>
  <c r="D3058" i="11"/>
  <c r="D3074" i="11"/>
  <c r="D3090" i="11"/>
  <c r="D3106" i="11"/>
  <c r="D3117" i="11"/>
  <c r="D3125" i="11"/>
  <c r="D3133" i="11"/>
  <c r="D3141" i="11"/>
  <c r="D3149" i="11"/>
  <c r="D3157" i="11"/>
  <c r="D3165" i="11"/>
  <c r="D3173" i="11"/>
  <c r="D3181" i="11"/>
  <c r="D3189" i="11"/>
  <c r="D3197" i="11"/>
  <c r="D3205" i="11"/>
  <c r="E3205" i="11" s="1"/>
  <c r="F3205" i="11" s="1"/>
  <c r="D3213" i="11"/>
  <c r="D3221" i="11"/>
  <c r="E3221" i="11" s="1"/>
  <c r="F3221" i="11" s="1"/>
  <c r="D3229" i="11"/>
  <c r="D3237" i="11"/>
  <c r="E3237" i="11" s="1"/>
  <c r="F3237" i="11" s="1"/>
  <c r="D3245" i="11"/>
  <c r="D3253" i="11"/>
  <c r="E3253" i="11" s="1"/>
  <c r="F3253" i="11" s="1"/>
  <c r="D3261" i="11"/>
  <c r="D3269" i="11"/>
  <c r="D3277" i="11"/>
  <c r="D3285" i="11"/>
  <c r="D3293" i="11"/>
  <c r="D3301" i="11"/>
  <c r="E3301" i="11" s="1"/>
  <c r="F3301" i="11" s="1"/>
  <c r="D3309" i="11"/>
  <c r="D3317" i="11"/>
  <c r="D3325" i="11"/>
  <c r="D3333" i="11"/>
  <c r="E3333" i="11" s="1"/>
  <c r="F3333" i="11" s="1"/>
  <c r="D3341" i="11"/>
  <c r="D3349" i="11"/>
  <c r="D3357" i="11"/>
  <c r="D3365" i="11"/>
  <c r="E3365" i="11" s="1"/>
  <c r="F3365" i="11" s="1"/>
  <c r="D3373" i="11"/>
  <c r="D3381" i="11"/>
  <c r="D3389" i="11"/>
  <c r="D3397" i="11"/>
  <c r="E3397" i="11" s="1"/>
  <c r="F3397" i="11" s="1"/>
  <c r="D3405" i="11"/>
  <c r="D3413" i="11"/>
  <c r="D3421" i="11"/>
  <c r="D3429" i="11"/>
  <c r="E3429" i="11" s="1"/>
  <c r="F3429" i="11" s="1"/>
  <c r="D3437" i="11"/>
  <c r="D3445" i="11"/>
  <c r="E3445" i="11" s="1"/>
  <c r="F3445" i="11" s="1"/>
  <c r="D3453" i="11"/>
  <c r="D3461" i="11"/>
  <c r="E3461" i="11" s="1"/>
  <c r="F3461" i="11" s="1"/>
  <c r="D3469" i="11"/>
  <c r="D3477" i="11"/>
  <c r="D3485" i="11"/>
  <c r="D3493" i="11"/>
  <c r="E3493" i="11" s="1"/>
  <c r="F3493" i="11" s="1"/>
  <c r="D3501" i="11"/>
  <c r="D3509" i="11"/>
  <c r="D3517" i="11"/>
  <c r="D3525" i="11"/>
  <c r="E3525" i="11" s="1"/>
  <c r="F3525" i="11" s="1"/>
  <c r="D3533" i="11"/>
  <c r="D3541" i="11"/>
  <c r="E3541" i="11" s="1"/>
  <c r="F3541" i="11" s="1"/>
  <c r="D3549" i="11"/>
  <c r="D3557" i="11"/>
  <c r="E3557" i="11" s="1"/>
  <c r="F3557" i="11" s="1"/>
  <c r="D3565" i="11"/>
  <c r="D3573" i="11"/>
  <c r="D3581" i="11"/>
  <c r="D3589" i="11"/>
  <c r="E3589" i="11" s="1"/>
  <c r="F3589" i="11" s="1"/>
  <c r="D3597" i="11"/>
  <c r="D3605" i="11"/>
  <c r="D3613" i="11"/>
  <c r="D3621" i="11"/>
  <c r="E3621" i="11" s="1"/>
  <c r="F3621" i="11" s="1"/>
  <c r="D3629" i="11"/>
  <c r="D3637" i="11"/>
  <c r="E3637" i="11" s="1"/>
  <c r="F3637" i="11" s="1"/>
  <c r="D3645" i="11"/>
  <c r="D3653" i="11"/>
  <c r="E3653" i="11" s="1"/>
  <c r="F3653" i="11" s="1"/>
  <c r="D3661" i="11"/>
  <c r="D3669" i="11"/>
  <c r="D3677" i="11"/>
  <c r="D3685" i="11"/>
  <c r="E3685" i="11" s="1"/>
  <c r="F3685" i="11" s="1"/>
  <c r="D3693" i="11"/>
  <c r="D3701" i="11"/>
  <c r="D3709" i="11"/>
  <c r="D3717" i="11"/>
  <c r="E3717" i="11" s="1"/>
  <c r="F3717" i="11" s="1"/>
  <c r="D3725" i="11"/>
  <c r="D3733" i="11"/>
  <c r="D3741" i="11"/>
  <c r="D3749" i="11"/>
  <c r="E3749" i="11" s="1"/>
  <c r="F3749" i="11" s="1"/>
  <c r="D3757" i="11"/>
  <c r="D3765" i="11"/>
  <c r="D3773" i="11"/>
  <c r="C62" i="11"/>
  <c r="E62" i="11" s="1"/>
  <c r="F62" i="11" s="1"/>
  <c r="C70" i="11"/>
  <c r="D475" i="11"/>
  <c r="D888" i="11"/>
  <c r="D1144" i="11"/>
  <c r="D1325" i="11"/>
  <c r="D1453" i="11"/>
  <c r="D1564" i="11"/>
  <c r="E1564" i="11" s="1"/>
  <c r="F1564" i="11" s="1"/>
  <c r="D1649" i="11"/>
  <c r="D1734" i="11"/>
  <c r="D1820" i="11"/>
  <c r="D1905" i="11"/>
  <c r="D1990" i="11"/>
  <c r="D2050" i="11"/>
  <c r="D2093" i="11"/>
  <c r="D2136" i="11"/>
  <c r="D2178" i="11"/>
  <c r="E2178" i="11" s="1"/>
  <c r="F2178" i="11" s="1"/>
  <c r="D2221" i="11"/>
  <c r="D2264" i="11"/>
  <c r="D2298" i="11"/>
  <c r="D2330" i="11"/>
  <c r="D2362" i="11"/>
  <c r="D2394" i="11"/>
  <c r="D2426" i="11"/>
  <c r="D2458" i="11"/>
  <c r="D2490" i="11"/>
  <c r="D2522" i="11"/>
  <c r="D2554" i="11"/>
  <c r="D2586" i="11"/>
  <c r="D2618" i="11"/>
  <c r="D2650" i="11"/>
  <c r="D2682" i="11"/>
  <c r="D2714" i="11"/>
  <c r="D2746" i="11"/>
  <c r="D2778" i="11"/>
  <c r="D2810" i="11"/>
  <c r="D2842" i="11"/>
  <c r="D2874" i="11"/>
  <c r="D2906" i="11"/>
  <c r="D2938" i="11"/>
  <c r="D2970" i="11"/>
  <c r="D3002" i="11"/>
  <c r="D3034" i="11"/>
  <c r="D3066" i="11"/>
  <c r="D3098" i="11"/>
  <c r="D3121" i="11"/>
  <c r="D3137" i="11"/>
  <c r="D3153" i="11"/>
  <c r="D3169" i="11"/>
  <c r="D3185" i="11"/>
  <c r="D3201" i="11"/>
  <c r="D3217" i="11"/>
  <c r="E3217" i="11" s="1"/>
  <c r="F3217" i="11" s="1"/>
  <c r="D3233" i="11"/>
  <c r="E3233" i="11" s="1"/>
  <c r="F3233" i="11" s="1"/>
  <c r="D3249" i="11"/>
  <c r="D3265" i="11"/>
  <c r="D3281" i="11"/>
  <c r="E3281" i="11" s="1"/>
  <c r="F3281" i="11" s="1"/>
  <c r="D3297" i="11"/>
  <c r="E3297" i="11" s="1"/>
  <c r="F3297" i="11" s="1"/>
  <c r="D3313" i="11"/>
  <c r="D3329" i="11"/>
  <c r="D3345" i="11"/>
  <c r="E3345" i="11" s="1"/>
  <c r="F3345" i="11" s="1"/>
  <c r="D3361" i="11"/>
  <c r="E3361" i="11" s="1"/>
  <c r="F3361" i="11" s="1"/>
  <c r="D3377" i="11"/>
  <c r="D3393" i="11"/>
  <c r="D3409" i="11"/>
  <c r="E3409" i="11" s="1"/>
  <c r="F3409" i="11" s="1"/>
  <c r="D3425" i="11"/>
  <c r="E3425" i="11" s="1"/>
  <c r="F3425" i="11" s="1"/>
  <c r="D3441" i="11"/>
  <c r="D3457" i="11"/>
  <c r="D3473" i="11"/>
  <c r="E3473" i="11" s="1"/>
  <c r="F3473" i="11" s="1"/>
  <c r="D3489" i="11"/>
  <c r="E3489" i="11" s="1"/>
  <c r="F3489" i="11" s="1"/>
  <c r="D3505" i="11"/>
  <c r="D3521" i="11"/>
  <c r="D3537" i="11"/>
  <c r="D3553" i="11"/>
  <c r="E3553" i="11" s="1"/>
  <c r="F3553" i="11" s="1"/>
  <c r="D3569" i="11"/>
  <c r="D3585" i="11"/>
  <c r="D3601" i="11"/>
  <c r="E3601" i="11" s="1"/>
  <c r="F3601" i="11" s="1"/>
  <c r="D3617" i="11"/>
  <c r="E3617" i="11" s="1"/>
  <c r="F3617" i="11" s="1"/>
  <c r="D3633" i="11"/>
  <c r="D3649" i="11"/>
  <c r="D3665" i="11"/>
  <c r="D3681" i="11"/>
  <c r="E3681" i="11" s="1"/>
  <c r="F3681" i="11" s="1"/>
  <c r="D3697" i="11"/>
  <c r="D3713" i="11"/>
  <c r="D3729" i="11"/>
  <c r="E3729" i="11" s="1"/>
  <c r="F3729" i="11" s="1"/>
  <c r="D3745" i="11"/>
  <c r="E3745" i="11" s="1"/>
  <c r="F3745" i="11" s="1"/>
  <c r="D3761" i="11"/>
  <c r="D3777" i="11"/>
  <c r="C74" i="11"/>
  <c r="C84" i="11"/>
  <c r="E84" i="11" s="1"/>
  <c r="F84" i="11" s="1"/>
  <c r="C94" i="11"/>
  <c r="C106" i="11"/>
  <c r="C116" i="11"/>
  <c r="C126" i="11"/>
  <c r="E126" i="11" s="1"/>
  <c r="F126" i="11" s="1"/>
  <c r="C138" i="11"/>
  <c r="C148" i="11"/>
  <c r="C158" i="11"/>
  <c r="C170" i="11"/>
  <c r="E170" i="11" s="1"/>
  <c r="F170" i="11" s="1"/>
  <c r="C180" i="11"/>
  <c r="C190" i="11"/>
  <c r="C202" i="11"/>
  <c r="C212" i="11"/>
  <c r="E212" i="11" s="1"/>
  <c r="F212" i="11" s="1"/>
  <c r="C222" i="11"/>
  <c r="C234" i="11"/>
  <c r="C244" i="11"/>
  <c r="C254" i="11"/>
  <c r="E254" i="11" s="1"/>
  <c r="F254" i="11" s="1"/>
  <c r="C266" i="11"/>
  <c r="C276" i="11"/>
  <c r="C286" i="11"/>
  <c r="C298" i="11"/>
  <c r="E298" i="11" s="1"/>
  <c r="F298" i="11" s="1"/>
  <c r="C308" i="11"/>
  <c r="C318" i="11"/>
  <c r="C330" i="11"/>
  <c r="C340" i="11"/>
  <c r="E340" i="11" s="1"/>
  <c r="F340" i="11" s="1"/>
  <c r="C350" i="11"/>
  <c r="C362" i="11"/>
  <c r="C372" i="11"/>
  <c r="C382" i="11"/>
  <c r="E382" i="11" s="1"/>
  <c r="F382" i="11" s="1"/>
  <c r="C394" i="11"/>
  <c r="C404" i="11"/>
  <c r="E404" i="11" s="1"/>
  <c r="F404" i="11" s="1"/>
  <c r="C414" i="11"/>
  <c r="E414" i="11" s="1"/>
  <c r="F414" i="11" s="1"/>
  <c r="C426" i="11"/>
  <c r="E426" i="11" s="1"/>
  <c r="F426" i="11" s="1"/>
  <c r="C436" i="11"/>
  <c r="C446" i="11"/>
  <c r="C458" i="11"/>
  <c r="C468" i="11"/>
  <c r="E468" i="11" s="1"/>
  <c r="F468" i="11" s="1"/>
  <c r="C478" i="11"/>
  <c r="C490" i="11"/>
  <c r="E490" i="11" s="1"/>
  <c r="F490" i="11" s="1"/>
  <c r="C500" i="11"/>
  <c r="C510" i="11"/>
  <c r="E510" i="11" s="1"/>
  <c r="F510" i="11" s="1"/>
  <c r="C520" i="11"/>
  <c r="C528" i="11"/>
  <c r="C536" i="11"/>
  <c r="C544" i="11"/>
  <c r="C552" i="11"/>
  <c r="C560" i="11"/>
  <c r="C568" i="11"/>
  <c r="E568" i="11" s="1"/>
  <c r="F568" i="11" s="1"/>
  <c r="C576" i="11"/>
  <c r="E576" i="11" s="1"/>
  <c r="F576" i="11" s="1"/>
  <c r="C584" i="11"/>
  <c r="C592" i="11"/>
  <c r="C600" i="11"/>
  <c r="C608" i="11"/>
  <c r="E608" i="11" s="1"/>
  <c r="F608" i="11" s="1"/>
  <c r="C616" i="11"/>
  <c r="C624" i="11"/>
  <c r="C632" i="11"/>
  <c r="C640" i="11"/>
  <c r="E640" i="11" s="1"/>
  <c r="F640" i="11" s="1"/>
  <c r="C648" i="11"/>
  <c r="C656" i="11"/>
  <c r="C664" i="11"/>
  <c r="C672" i="11"/>
  <c r="E672" i="11" s="1"/>
  <c r="F672" i="11" s="1"/>
  <c r="C680" i="11"/>
  <c r="C688" i="11"/>
  <c r="C696" i="11"/>
  <c r="C704" i="11"/>
  <c r="E704" i="11" s="1"/>
  <c r="F704" i="11" s="1"/>
  <c r="C712" i="11"/>
  <c r="C720" i="11"/>
  <c r="C728" i="11"/>
  <c r="C736" i="11"/>
  <c r="E736" i="11" s="1"/>
  <c r="F736" i="11" s="1"/>
  <c r="C744" i="11"/>
  <c r="C752" i="11"/>
  <c r="E752" i="11" s="1"/>
  <c r="F752" i="11" s="1"/>
  <c r="C760" i="11"/>
  <c r="C768" i="11"/>
  <c r="C776" i="11"/>
  <c r="E776" i="11" s="1"/>
  <c r="F776" i="11" s="1"/>
  <c r="C784" i="11"/>
  <c r="C792" i="11"/>
  <c r="C800" i="11"/>
  <c r="E800" i="11" s="1"/>
  <c r="F800" i="11" s="1"/>
  <c r="C808" i="11"/>
  <c r="C816" i="11"/>
  <c r="C824" i="11"/>
  <c r="C832" i="11"/>
  <c r="E832" i="11" s="1"/>
  <c r="F832" i="11" s="1"/>
  <c r="C840" i="11"/>
  <c r="C848" i="11"/>
  <c r="C856" i="11"/>
  <c r="C864" i="11"/>
  <c r="E864" i="11" s="1"/>
  <c r="F864" i="11" s="1"/>
  <c r="C872" i="11"/>
  <c r="C880" i="11"/>
  <c r="E880" i="11" s="1"/>
  <c r="F880" i="11" s="1"/>
  <c r="C888" i="11"/>
  <c r="E888" i="11" s="1"/>
  <c r="F888" i="11" s="1"/>
  <c r="C896" i="11"/>
  <c r="C904" i="11"/>
  <c r="C912" i="11"/>
  <c r="C920" i="11"/>
  <c r="E920" i="11" s="1"/>
  <c r="F920" i="11" s="1"/>
  <c r="C928" i="11"/>
  <c r="E928" i="11" s="1"/>
  <c r="F928" i="11" s="1"/>
  <c r="C936" i="11"/>
  <c r="E936" i="11" s="1"/>
  <c r="F936" i="11" s="1"/>
  <c r="C944" i="11"/>
  <c r="C952" i="11"/>
  <c r="C960" i="11"/>
  <c r="E960" i="11" s="1"/>
  <c r="F960" i="11" s="1"/>
  <c r="C968" i="11"/>
  <c r="C976" i="11"/>
  <c r="C984" i="11"/>
  <c r="C992" i="11"/>
  <c r="E992" i="11" s="1"/>
  <c r="F992" i="11" s="1"/>
  <c r="C1000" i="11"/>
  <c r="C1008" i="11"/>
  <c r="E1008" i="11" s="1"/>
  <c r="F1008" i="11" s="1"/>
  <c r="C1016" i="11"/>
  <c r="C1024" i="11"/>
  <c r="C1032" i="11"/>
  <c r="E1032" i="11" s="1"/>
  <c r="F1032" i="11" s="1"/>
  <c r="C1040" i="11"/>
  <c r="C1048" i="11"/>
  <c r="C1056" i="11"/>
  <c r="E1056" i="11" s="1"/>
  <c r="F1056" i="11" s="1"/>
  <c r="C1064" i="11"/>
  <c r="C1072" i="11"/>
  <c r="C1080" i="11"/>
  <c r="E1080" i="11" s="1"/>
  <c r="F1080" i="11" s="1"/>
  <c r="C1088" i="11"/>
  <c r="E1088" i="11" s="1"/>
  <c r="F1088" i="11" s="1"/>
  <c r="C1096" i="11"/>
  <c r="C1104" i="11"/>
  <c r="C1112" i="11"/>
  <c r="C1120" i="11"/>
  <c r="E1120" i="11" s="1"/>
  <c r="F1120" i="11" s="1"/>
  <c r="C1128" i="11"/>
  <c r="C1136" i="11"/>
  <c r="E1136" i="11" s="1"/>
  <c r="F1136" i="11" s="1"/>
  <c r="C1144" i="11"/>
  <c r="C1152" i="11"/>
  <c r="C1160" i="11"/>
  <c r="C1168" i="11"/>
  <c r="C1176" i="11"/>
  <c r="C1184" i="11"/>
  <c r="E1184" i="11" s="1"/>
  <c r="F1184" i="11" s="1"/>
  <c r="C1192" i="11"/>
  <c r="E1192" i="11" s="1"/>
  <c r="F1192" i="11" s="1"/>
  <c r="C1200" i="11"/>
  <c r="C1208" i="11"/>
  <c r="C1216" i="11"/>
  <c r="E1216" i="11" s="1"/>
  <c r="F1216" i="11" s="1"/>
  <c r="C1224" i="11"/>
  <c r="C1232" i="11"/>
  <c r="C1240" i="11"/>
  <c r="E1240" i="11" s="1"/>
  <c r="F1240" i="11" s="1"/>
  <c r="C1248" i="11"/>
  <c r="E1248" i="11" s="1"/>
  <c r="F1248" i="11" s="1"/>
  <c r="C1256" i="11"/>
  <c r="E1256" i="11" s="1"/>
  <c r="F1256" i="11" s="1"/>
  <c r="C1264" i="11"/>
  <c r="E1264" i="11" s="1"/>
  <c r="F1264" i="11" s="1"/>
  <c r="C1272" i="11"/>
  <c r="E1272" i="11" s="1"/>
  <c r="F1272" i="11" s="1"/>
  <c r="C1280" i="11"/>
  <c r="C1288" i="11"/>
  <c r="E1288" i="11" s="1"/>
  <c r="F1288" i="11" s="1"/>
  <c r="C1296" i="11"/>
  <c r="E1296" i="11" s="1"/>
  <c r="F1296" i="11" s="1"/>
  <c r="C1304" i="11"/>
  <c r="E1304" i="11" s="1"/>
  <c r="F1304" i="11" s="1"/>
  <c r="C1312" i="11"/>
  <c r="E1312" i="11" s="1"/>
  <c r="F1312" i="11" s="1"/>
  <c r="C1320" i="11"/>
  <c r="E1320" i="11" s="1"/>
  <c r="F1320" i="11" s="1"/>
  <c r="C1328" i="11"/>
  <c r="E1328" i="11" s="1"/>
  <c r="F1328" i="11" s="1"/>
  <c r="C1336" i="11"/>
  <c r="E1336" i="11" s="1"/>
  <c r="F1336" i="11" s="1"/>
  <c r="C1344" i="11"/>
  <c r="E1344" i="11" s="1"/>
  <c r="F1344" i="11" s="1"/>
  <c r="C1352" i="11"/>
  <c r="E1352" i="11" s="1"/>
  <c r="F1352" i="11" s="1"/>
  <c r="C1360" i="11"/>
  <c r="E1360" i="11" s="1"/>
  <c r="F1360" i="11" s="1"/>
  <c r="C1368" i="11"/>
  <c r="E1368" i="11" s="1"/>
  <c r="F1368" i="11" s="1"/>
  <c r="C1376" i="11"/>
  <c r="E1376" i="11" s="1"/>
  <c r="F1376" i="11" s="1"/>
  <c r="C1384" i="11"/>
  <c r="C1392" i="11"/>
  <c r="E1392" i="11" s="1"/>
  <c r="F1392" i="11" s="1"/>
  <c r="C1400" i="11"/>
  <c r="E1400" i="11" s="1"/>
  <c r="F1400" i="11" s="1"/>
  <c r="C1408" i="11"/>
  <c r="E1408" i="11" s="1"/>
  <c r="F1408" i="11" s="1"/>
  <c r="C1416" i="11"/>
  <c r="E1416" i="11" s="1"/>
  <c r="F1416" i="11" s="1"/>
  <c r="C1424" i="11"/>
  <c r="E1424" i="11" s="1"/>
  <c r="F1424" i="11" s="1"/>
  <c r="C1432" i="11"/>
  <c r="E1432" i="11" s="1"/>
  <c r="F1432" i="11" s="1"/>
  <c r="C1439" i="11"/>
  <c r="E1439" i="11" s="1"/>
  <c r="F1439" i="11" s="1"/>
  <c r="C1443" i="11"/>
  <c r="C1447" i="11"/>
  <c r="C1451" i="11"/>
  <c r="C1455" i="11"/>
  <c r="E1455" i="11" s="1"/>
  <c r="F1455" i="11" s="1"/>
  <c r="C1459" i="11"/>
  <c r="C1463" i="11"/>
  <c r="C1467" i="11"/>
  <c r="C1471" i="11"/>
  <c r="E1471" i="11" s="1"/>
  <c r="F1471" i="11" s="1"/>
  <c r="C1475" i="11"/>
  <c r="C1479" i="11"/>
  <c r="C1483" i="11"/>
  <c r="C1487" i="11"/>
  <c r="E1487" i="11" s="1"/>
  <c r="F1487" i="11" s="1"/>
  <c r="C1491" i="11"/>
  <c r="C1495" i="11"/>
  <c r="C1499" i="11"/>
  <c r="C1503" i="11"/>
  <c r="E1503" i="11" s="1"/>
  <c r="F1503" i="11" s="1"/>
  <c r="C1507" i="11"/>
  <c r="C1511" i="11"/>
  <c r="C1515" i="11"/>
  <c r="C1519" i="11"/>
  <c r="E1519" i="11" s="1"/>
  <c r="F1519" i="11" s="1"/>
  <c r="C1523" i="11"/>
  <c r="C1527" i="11"/>
  <c r="C1531" i="11"/>
  <c r="C1535" i="11"/>
  <c r="E1535" i="11" s="1"/>
  <c r="F1535" i="11" s="1"/>
  <c r="C1539" i="11"/>
  <c r="C1543" i="11"/>
  <c r="C1547" i="11"/>
  <c r="C1551" i="11"/>
  <c r="E1551" i="11" s="1"/>
  <c r="F1551" i="11" s="1"/>
  <c r="C1555" i="11"/>
  <c r="C1559" i="11"/>
  <c r="C1563" i="11"/>
  <c r="C1567" i="11"/>
  <c r="E1567" i="11" s="1"/>
  <c r="F1567" i="11" s="1"/>
  <c r="C1571" i="11"/>
  <c r="C1575" i="11"/>
  <c r="C1579" i="11"/>
  <c r="C1583" i="11"/>
  <c r="E1583" i="11" s="1"/>
  <c r="F1583" i="11" s="1"/>
  <c r="C1587" i="11"/>
  <c r="C1591" i="11"/>
  <c r="C1595" i="11"/>
  <c r="C1599" i="11"/>
  <c r="E1599" i="11" s="1"/>
  <c r="F1599" i="11" s="1"/>
  <c r="C1603" i="11"/>
  <c r="C1607" i="11"/>
  <c r="C1611" i="11"/>
  <c r="C1615" i="11"/>
  <c r="E1615" i="11" s="1"/>
  <c r="F1615" i="11" s="1"/>
  <c r="C1619" i="11"/>
  <c r="C1623" i="11"/>
  <c r="C1627" i="11"/>
  <c r="C1631" i="11"/>
  <c r="E1631" i="11" s="1"/>
  <c r="F1631" i="11" s="1"/>
  <c r="C1635" i="11"/>
  <c r="C1639" i="11"/>
  <c r="C1643" i="11"/>
  <c r="C1647" i="11"/>
  <c r="E1647" i="11" s="1"/>
  <c r="F1647" i="11" s="1"/>
  <c r="C1651" i="11"/>
  <c r="C1655" i="11"/>
  <c r="C1659" i="11"/>
  <c r="C1663" i="11"/>
  <c r="E1663" i="11" s="1"/>
  <c r="F1663" i="11" s="1"/>
  <c r="C1667" i="11"/>
  <c r="C1671" i="11"/>
  <c r="C1675" i="11"/>
  <c r="E1675" i="11" s="1"/>
  <c r="F1675" i="11" s="1"/>
  <c r="C1679" i="11"/>
  <c r="E1679" i="11" s="1"/>
  <c r="F1679" i="11" s="1"/>
  <c r="C1683" i="11"/>
  <c r="C1687" i="11"/>
  <c r="C1691" i="11"/>
  <c r="C1695" i="11"/>
  <c r="E1695" i="11" s="1"/>
  <c r="F1695" i="11" s="1"/>
  <c r="C1699" i="11"/>
  <c r="C1703" i="11"/>
  <c r="C1707" i="11"/>
  <c r="C1711" i="11"/>
  <c r="E1711" i="11" s="1"/>
  <c r="F1711" i="11" s="1"/>
  <c r="C1715" i="11"/>
  <c r="C1719" i="11"/>
  <c r="C1723" i="11"/>
  <c r="C1727" i="11"/>
  <c r="E1727" i="11" s="1"/>
  <c r="F1727" i="11" s="1"/>
  <c r="C1731" i="11"/>
  <c r="C1735" i="11"/>
  <c r="C1739" i="11"/>
  <c r="C1743" i="11"/>
  <c r="E1743" i="11" s="1"/>
  <c r="F1743" i="11" s="1"/>
  <c r="C1747" i="11"/>
  <c r="C1751" i="11"/>
  <c r="C1755" i="11"/>
  <c r="C1759" i="11"/>
  <c r="E1759" i="11" s="1"/>
  <c r="F1759" i="11" s="1"/>
  <c r="C1763" i="11"/>
  <c r="C1767" i="11"/>
  <c r="C1771" i="11"/>
  <c r="C1775" i="11"/>
  <c r="E1775" i="11" s="1"/>
  <c r="F1775" i="11" s="1"/>
  <c r="C1779" i="11"/>
  <c r="C1783" i="11"/>
  <c r="C1787" i="11"/>
  <c r="C1791" i="11"/>
  <c r="E1791" i="11" s="1"/>
  <c r="F1791" i="11" s="1"/>
  <c r="C1795" i="11"/>
  <c r="C1799" i="11"/>
  <c r="C1803" i="11"/>
  <c r="C1807" i="11"/>
  <c r="E1807" i="11" s="1"/>
  <c r="F1807" i="11" s="1"/>
  <c r="C1811" i="11"/>
  <c r="C1815" i="11"/>
  <c r="C1819" i="11"/>
  <c r="C1823" i="11"/>
  <c r="E1823" i="11" s="1"/>
  <c r="F1823" i="11" s="1"/>
  <c r="C1827" i="11"/>
  <c r="C1831" i="11"/>
  <c r="C1835" i="11"/>
  <c r="C1839" i="11"/>
  <c r="E1839" i="11" s="1"/>
  <c r="F1839" i="11" s="1"/>
  <c r="C1843" i="11"/>
  <c r="C1847" i="11"/>
  <c r="C1851" i="11"/>
  <c r="C1855" i="11"/>
  <c r="E1855" i="11" s="1"/>
  <c r="F1855" i="11" s="1"/>
  <c r="C1859" i="11"/>
  <c r="C1863" i="11"/>
  <c r="C1867" i="11"/>
  <c r="C1871" i="11"/>
  <c r="E1871" i="11" s="1"/>
  <c r="F1871" i="11" s="1"/>
  <c r="C1875" i="11"/>
  <c r="C1879" i="11"/>
  <c r="C1883" i="11"/>
  <c r="C1887" i="11"/>
  <c r="E1887" i="11" s="1"/>
  <c r="F1887" i="11" s="1"/>
  <c r="C1891" i="11"/>
  <c r="C1895" i="11"/>
  <c r="C1899" i="11"/>
  <c r="C1903" i="11"/>
  <c r="E1903" i="11" s="1"/>
  <c r="F1903" i="11" s="1"/>
  <c r="C1907" i="11"/>
  <c r="C1911" i="11"/>
  <c r="C1915" i="11"/>
  <c r="C1919" i="11"/>
  <c r="E1919" i="11" s="1"/>
  <c r="F1919" i="11" s="1"/>
  <c r="C1923" i="11"/>
  <c r="C1927" i="11"/>
  <c r="C1931" i="11"/>
  <c r="C1935" i="11"/>
  <c r="E1935" i="11" s="1"/>
  <c r="F1935" i="11" s="1"/>
  <c r="C1939" i="11"/>
  <c r="C1943" i="11"/>
  <c r="C1947" i="11"/>
  <c r="C1951" i="11"/>
  <c r="E1951" i="11" s="1"/>
  <c r="F1951" i="11" s="1"/>
  <c r="C1955" i="11"/>
  <c r="C1959" i="11"/>
  <c r="C1963" i="11"/>
  <c r="C1967" i="11"/>
  <c r="E1967" i="11" s="1"/>
  <c r="F1967" i="11" s="1"/>
  <c r="C1971" i="11"/>
  <c r="C1975" i="11"/>
  <c r="C1979" i="11"/>
  <c r="C1983" i="11"/>
  <c r="E1983" i="11" s="1"/>
  <c r="F1983" i="11" s="1"/>
  <c r="C1987" i="11"/>
  <c r="C1991" i="11"/>
  <c r="C1995" i="11"/>
  <c r="C1999" i="11"/>
  <c r="E1999" i="11" s="1"/>
  <c r="F1999" i="11" s="1"/>
  <c r="C2003" i="11"/>
  <c r="C2007" i="11"/>
  <c r="C2011" i="11"/>
  <c r="C2015" i="11"/>
  <c r="E2015" i="11" s="1"/>
  <c r="F2015" i="11" s="1"/>
  <c r="C2019" i="11"/>
  <c r="C2023" i="11"/>
  <c r="C2027" i="11"/>
  <c r="C2031" i="11"/>
  <c r="E2031" i="11" s="1"/>
  <c r="F2031" i="11" s="1"/>
  <c r="C2035" i="11"/>
  <c r="C2039" i="11"/>
  <c r="C2043" i="11"/>
  <c r="C2047" i="11"/>
  <c r="E2047" i="11" s="1"/>
  <c r="F2047" i="11" s="1"/>
  <c r="C2051" i="11"/>
  <c r="C2055" i="11"/>
  <c r="C2059" i="11"/>
  <c r="E2059" i="11" s="1"/>
  <c r="F2059" i="11" s="1"/>
  <c r="C2063" i="11"/>
  <c r="E2063" i="11" s="1"/>
  <c r="F2063" i="11" s="1"/>
  <c r="C2067" i="11"/>
  <c r="C2071" i="11"/>
  <c r="C2075" i="11"/>
  <c r="C2079" i="11"/>
  <c r="E2079" i="11" s="1"/>
  <c r="F2079" i="11" s="1"/>
  <c r="C2083" i="11"/>
  <c r="C2087" i="11"/>
  <c r="C2091" i="11"/>
  <c r="C2095" i="11"/>
  <c r="E2095" i="11" s="1"/>
  <c r="F2095" i="11" s="1"/>
  <c r="C2099" i="11"/>
  <c r="C2103" i="11"/>
  <c r="C2107" i="11"/>
  <c r="C2111" i="11"/>
  <c r="E2111" i="11" s="1"/>
  <c r="F2111" i="11" s="1"/>
  <c r="C2115" i="11"/>
  <c r="C2119" i="11"/>
  <c r="C2123" i="11"/>
  <c r="C2127" i="11"/>
  <c r="E2127" i="11" s="1"/>
  <c r="F2127" i="11" s="1"/>
  <c r="C2131" i="11"/>
  <c r="C2135" i="11"/>
  <c r="C2139" i="11"/>
  <c r="C2143" i="11"/>
  <c r="E2143" i="11" s="1"/>
  <c r="F2143" i="11" s="1"/>
  <c r="C2147" i="11"/>
  <c r="C2151" i="11"/>
  <c r="C2155" i="11"/>
  <c r="C2159" i="11"/>
  <c r="E2159" i="11" s="1"/>
  <c r="F2159" i="11" s="1"/>
  <c r="C2163" i="11"/>
  <c r="C2167" i="11"/>
  <c r="C2171" i="11"/>
  <c r="C2175" i="11"/>
  <c r="E2175" i="11" s="1"/>
  <c r="F2175" i="11" s="1"/>
  <c r="C2179" i="11"/>
  <c r="C2183" i="11"/>
  <c r="C2187" i="11"/>
  <c r="C2191" i="11"/>
  <c r="E2191" i="11" s="1"/>
  <c r="F2191" i="11" s="1"/>
  <c r="C2195" i="11"/>
  <c r="C2199" i="11"/>
  <c r="C2203" i="11"/>
  <c r="C2207" i="11"/>
  <c r="E2207" i="11" s="1"/>
  <c r="F2207" i="11" s="1"/>
  <c r="C2211" i="11"/>
  <c r="C2215" i="11"/>
  <c r="C2219" i="11"/>
  <c r="C2223" i="11"/>
  <c r="E2223" i="11" s="1"/>
  <c r="F2223" i="11" s="1"/>
  <c r="C2227" i="11"/>
  <c r="C2231" i="11"/>
  <c r="C2235" i="11"/>
  <c r="C2239" i="11"/>
  <c r="E2239" i="11" s="1"/>
  <c r="F2239" i="11" s="1"/>
  <c r="C2243" i="11"/>
  <c r="C2247" i="11"/>
  <c r="C2251" i="11"/>
  <c r="C2255" i="11"/>
  <c r="E2255" i="11" s="1"/>
  <c r="F2255" i="11" s="1"/>
  <c r="C2259" i="11"/>
  <c r="C2263" i="11"/>
  <c r="C2267" i="11"/>
  <c r="C2271" i="11"/>
  <c r="E2271" i="11" s="1"/>
  <c r="F2271" i="11" s="1"/>
  <c r="C2275" i="11"/>
  <c r="C2279" i="11"/>
  <c r="C2283" i="11"/>
  <c r="C2287" i="11"/>
  <c r="E2287" i="11" s="1"/>
  <c r="F2287" i="11" s="1"/>
  <c r="C2291" i="11"/>
  <c r="C2295" i="11"/>
  <c r="C2299" i="11"/>
  <c r="C2303" i="11"/>
  <c r="E2303" i="11" s="1"/>
  <c r="F2303" i="11" s="1"/>
  <c r="C2307" i="11"/>
  <c r="C2311" i="11"/>
  <c r="C2315" i="11"/>
  <c r="C2319" i="11"/>
  <c r="E2319" i="11" s="1"/>
  <c r="F2319" i="11" s="1"/>
  <c r="C2323" i="11"/>
  <c r="C2327" i="11"/>
  <c r="C2331" i="11"/>
  <c r="C2335" i="11"/>
  <c r="E2335" i="11" s="1"/>
  <c r="F2335" i="11" s="1"/>
  <c r="C2339" i="11"/>
  <c r="C2343" i="11"/>
  <c r="C2347" i="11"/>
  <c r="C2351" i="11"/>
  <c r="E2351" i="11" s="1"/>
  <c r="F2351" i="11" s="1"/>
  <c r="C2355" i="11"/>
  <c r="C2359" i="11"/>
  <c r="C2363" i="11"/>
  <c r="C2367" i="11"/>
  <c r="E2367" i="11" s="1"/>
  <c r="F2367" i="11" s="1"/>
  <c r="C2371" i="11"/>
  <c r="C2375" i="11"/>
  <c r="C2379" i="11"/>
  <c r="C2383" i="11"/>
  <c r="E2383" i="11" s="1"/>
  <c r="F2383" i="11" s="1"/>
  <c r="C2387" i="11"/>
  <c r="C2391" i="11"/>
  <c r="C2395" i="11"/>
  <c r="C2399" i="11"/>
  <c r="E2399" i="11" s="1"/>
  <c r="F2399" i="11" s="1"/>
  <c r="C2403" i="11"/>
  <c r="C2407" i="11"/>
  <c r="C2411" i="11"/>
  <c r="C2415" i="11"/>
  <c r="E2415" i="11" s="1"/>
  <c r="F2415" i="11" s="1"/>
  <c r="C2419" i="11"/>
  <c r="C2423" i="11"/>
  <c r="C2427" i="11"/>
  <c r="C2431" i="11"/>
  <c r="E2431" i="11" s="1"/>
  <c r="F2431" i="11" s="1"/>
  <c r="C2435" i="11"/>
  <c r="C2439" i="11"/>
  <c r="C2443" i="11"/>
  <c r="C2447" i="11"/>
  <c r="E2447" i="11" s="1"/>
  <c r="F2447" i="11" s="1"/>
  <c r="C2451" i="11"/>
  <c r="C2455" i="11"/>
  <c r="C2459" i="11"/>
  <c r="C2463" i="11"/>
  <c r="E2463" i="11" s="1"/>
  <c r="F2463" i="11" s="1"/>
  <c r="C2467" i="11"/>
  <c r="C2471" i="11"/>
  <c r="C2475" i="11"/>
  <c r="C2479" i="11"/>
  <c r="E2479" i="11" s="1"/>
  <c r="F2479" i="11" s="1"/>
  <c r="C2483" i="11"/>
  <c r="C2487" i="11"/>
  <c r="C2491" i="11"/>
  <c r="C2495" i="11"/>
  <c r="E2495" i="11" s="1"/>
  <c r="F2495" i="11" s="1"/>
  <c r="C2499" i="11"/>
  <c r="C2503" i="11"/>
  <c r="C2507" i="11"/>
  <c r="C2511" i="11"/>
  <c r="E2511" i="11" s="1"/>
  <c r="F2511" i="11" s="1"/>
  <c r="C2515" i="11"/>
  <c r="C2519" i="11"/>
  <c r="C2523" i="11"/>
  <c r="C2527" i="11"/>
  <c r="E2527" i="11" s="1"/>
  <c r="F2527" i="11" s="1"/>
  <c r="C2531" i="11"/>
  <c r="C2535" i="11"/>
  <c r="C2539" i="11"/>
  <c r="C2543" i="11"/>
  <c r="E2543" i="11" s="1"/>
  <c r="F2543" i="11" s="1"/>
  <c r="C2547" i="11"/>
  <c r="C2551" i="11"/>
  <c r="C2555" i="11"/>
  <c r="C2559" i="11"/>
  <c r="E2559" i="11" s="1"/>
  <c r="F2559" i="11" s="1"/>
  <c r="C2563" i="11"/>
  <c r="C2567" i="11"/>
  <c r="C2571" i="11"/>
  <c r="C2575" i="11"/>
  <c r="E2575" i="11" s="1"/>
  <c r="F2575" i="11" s="1"/>
  <c r="C2579" i="11"/>
  <c r="C2583" i="11"/>
  <c r="C2587" i="11"/>
  <c r="C2591" i="11"/>
  <c r="E2591" i="11" s="1"/>
  <c r="F2591" i="11" s="1"/>
  <c r="C2595" i="11"/>
  <c r="C2599" i="11"/>
  <c r="C2603" i="11"/>
  <c r="C2607" i="11"/>
  <c r="E2607" i="11" s="1"/>
  <c r="F2607" i="11" s="1"/>
  <c r="C2611" i="11"/>
  <c r="C2615" i="11"/>
  <c r="C2619" i="11"/>
  <c r="C2623" i="11"/>
  <c r="E2623" i="11" s="1"/>
  <c r="F2623" i="11" s="1"/>
  <c r="C2627" i="11"/>
  <c r="C2631" i="11"/>
  <c r="C2635" i="11"/>
  <c r="C2639" i="11"/>
  <c r="E2639" i="11" s="1"/>
  <c r="F2639" i="11" s="1"/>
  <c r="C2643" i="11"/>
  <c r="C2647" i="11"/>
  <c r="C2651" i="11"/>
  <c r="C2655" i="11"/>
  <c r="E2655" i="11" s="1"/>
  <c r="F2655" i="11" s="1"/>
  <c r="C2659" i="11"/>
  <c r="C2663" i="11"/>
  <c r="C2667" i="11"/>
  <c r="C2671" i="11"/>
  <c r="E2671" i="11" s="1"/>
  <c r="F2671" i="11" s="1"/>
  <c r="C2675" i="11"/>
  <c r="C2679" i="11"/>
  <c r="C2683" i="11"/>
  <c r="C2687" i="11"/>
  <c r="E2687" i="11" s="1"/>
  <c r="F2687" i="11" s="1"/>
  <c r="C2691" i="11"/>
  <c r="C2695" i="11"/>
  <c r="C2699" i="11"/>
  <c r="C2703" i="11"/>
  <c r="E2703" i="11" s="1"/>
  <c r="F2703" i="11" s="1"/>
  <c r="C2707" i="11"/>
  <c r="C2711" i="11"/>
  <c r="C2715" i="11"/>
  <c r="C2719" i="11"/>
  <c r="E2719" i="11" s="1"/>
  <c r="F2719" i="11" s="1"/>
  <c r="C2723" i="11"/>
  <c r="C2727" i="11"/>
  <c r="C2731" i="11"/>
  <c r="C2735" i="11"/>
  <c r="E2735" i="11" s="1"/>
  <c r="F2735" i="11" s="1"/>
  <c r="C2739" i="11"/>
  <c r="C2743" i="11"/>
  <c r="C2747" i="11"/>
  <c r="C2751" i="11"/>
  <c r="E2751" i="11" s="1"/>
  <c r="F2751" i="11" s="1"/>
  <c r="C2755" i="11"/>
  <c r="C2759" i="11"/>
  <c r="C2763" i="11"/>
  <c r="C2767" i="11"/>
  <c r="E2767" i="11" s="1"/>
  <c r="F2767" i="11" s="1"/>
  <c r="C2771" i="11"/>
  <c r="C2775" i="11"/>
  <c r="C2779" i="11"/>
  <c r="C2783" i="11"/>
  <c r="E2783" i="11" s="1"/>
  <c r="F2783" i="11" s="1"/>
  <c r="C2787" i="11"/>
  <c r="C2791" i="11"/>
  <c r="C2795" i="11"/>
  <c r="C2799" i="11"/>
  <c r="E2799" i="11" s="1"/>
  <c r="F2799" i="11" s="1"/>
  <c r="C2803" i="11"/>
  <c r="C2807" i="11"/>
  <c r="C2811" i="11"/>
  <c r="C2815" i="11"/>
  <c r="E2815" i="11" s="1"/>
  <c r="F2815" i="11" s="1"/>
  <c r="C2819" i="11"/>
  <c r="C2823" i="11"/>
  <c r="C2827" i="11"/>
  <c r="C2831" i="11"/>
  <c r="E2831" i="11" s="1"/>
  <c r="F2831" i="11" s="1"/>
  <c r="C2835" i="11"/>
  <c r="C2839" i="11"/>
  <c r="C2843" i="11"/>
  <c r="C2847" i="11"/>
  <c r="E2847" i="11" s="1"/>
  <c r="F2847" i="11" s="1"/>
  <c r="C2851" i="11"/>
  <c r="C2855" i="11"/>
  <c r="C2859" i="11"/>
  <c r="C2863" i="11"/>
  <c r="E2863" i="11" s="1"/>
  <c r="F2863" i="11" s="1"/>
  <c r="C2867" i="11"/>
  <c r="C2871" i="11"/>
  <c r="C2875" i="11"/>
  <c r="C2879" i="11"/>
  <c r="E2879" i="11" s="1"/>
  <c r="F2879" i="11" s="1"/>
  <c r="C2883" i="11"/>
  <c r="C2887" i="11"/>
  <c r="C2891" i="11"/>
  <c r="C2895" i="11"/>
  <c r="E2895" i="11" s="1"/>
  <c r="F2895" i="11" s="1"/>
  <c r="C2899" i="11"/>
  <c r="C2903" i="11"/>
  <c r="C2907" i="11"/>
  <c r="C2911" i="11"/>
  <c r="E2911" i="11" s="1"/>
  <c r="F2911" i="11" s="1"/>
  <c r="C2915" i="11"/>
  <c r="C2919" i="11"/>
  <c r="C2923" i="11"/>
  <c r="C2927" i="11"/>
  <c r="E2927" i="11" s="1"/>
  <c r="F2927" i="11" s="1"/>
  <c r="C2931" i="11"/>
  <c r="C2935" i="11"/>
  <c r="C2939" i="11"/>
  <c r="C2943" i="11"/>
  <c r="E2943" i="11" s="1"/>
  <c r="F2943" i="11" s="1"/>
  <c r="C2947" i="11"/>
  <c r="C2951" i="11"/>
  <c r="C2955" i="11"/>
  <c r="C2959" i="11"/>
  <c r="E2959" i="11" s="1"/>
  <c r="F2959" i="11" s="1"/>
  <c r="C2963" i="11"/>
  <c r="C2967" i="11"/>
  <c r="C2971" i="11"/>
  <c r="C2975" i="11"/>
  <c r="E2975" i="11" s="1"/>
  <c r="F2975" i="11" s="1"/>
  <c r="C2979" i="11"/>
  <c r="C2983" i="11"/>
  <c r="C2987" i="11"/>
  <c r="C2991" i="11"/>
  <c r="E2991" i="11" s="1"/>
  <c r="F2991" i="11" s="1"/>
  <c r="C2995" i="11"/>
  <c r="C2999" i="11"/>
  <c r="C3003" i="11"/>
  <c r="C3007" i="11"/>
  <c r="E3007" i="11" s="1"/>
  <c r="F3007" i="11" s="1"/>
  <c r="C3011" i="11"/>
  <c r="C3015" i="11"/>
  <c r="C3019" i="11"/>
  <c r="C3023" i="11"/>
  <c r="E3023" i="11" s="1"/>
  <c r="F3023" i="11" s="1"/>
  <c r="C3027" i="11"/>
  <c r="C3031" i="11"/>
  <c r="C3035" i="11"/>
  <c r="C3039" i="11"/>
  <c r="E3039" i="11" s="1"/>
  <c r="F3039" i="11" s="1"/>
  <c r="C3043" i="11"/>
  <c r="C3047" i="11"/>
  <c r="C3051" i="11"/>
  <c r="C3055" i="11"/>
  <c r="E3055" i="11" s="1"/>
  <c r="F3055" i="11" s="1"/>
  <c r="C3059" i="11"/>
  <c r="C3063" i="11"/>
  <c r="C3067" i="11"/>
  <c r="C3071" i="11"/>
  <c r="E3071" i="11" s="1"/>
  <c r="F3071" i="11" s="1"/>
  <c r="C3075" i="11"/>
  <c r="C3079" i="11"/>
  <c r="C3083" i="11"/>
  <c r="C3087" i="11"/>
  <c r="E3087" i="11" s="1"/>
  <c r="F3087" i="11" s="1"/>
  <c r="C3091" i="11"/>
  <c r="C3095" i="11"/>
  <c r="C3099" i="11"/>
  <c r="C3103" i="11"/>
  <c r="E3103" i="11" s="1"/>
  <c r="F3103" i="11" s="1"/>
  <c r="C3107" i="11"/>
  <c r="C3111" i="11"/>
  <c r="C3115" i="11"/>
  <c r="E3115" i="11" s="1"/>
  <c r="F3115" i="11" s="1"/>
  <c r="C3119" i="11"/>
  <c r="E3119" i="11" s="1"/>
  <c r="F3119" i="11" s="1"/>
  <c r="C3123" i="11"/>
  <c r="C3127" i="11"/>
  <c r="C3131" i="11"/>
  <c r="C3135" i="11"/>
  <c r="C3139" i="11"/>
  <c r="C3143" i="11"/>
  <c r="C3147" i="11"/>
  <c r="C3151" i="11"/>
  <c r="E3151" i="11" s="1"/>
  <c r="F3151" i="11" s="1"/>
  <c r="C3155" i="11"/>
  <c r="C3159" i="11"/>
  <c r="C3163" i="11"/>
  <c r="C3167" i="11"/>
  <c r="C3171" i="11"/>
  <c r="C3175" i="11"/>
  <c r="C3179" i="11"/>
  <c r="C3183" i="11"/>
  <c r="E3183" i="11" s="1"/>
  <c r="F3183" i="11" s="1"/>
  <c r="C3187" i="11"/>
  <c r="C3191" i="11"/>
  <c r="C3195" i="11"/>
  <c r="C3199" i="11"/>
  <c r="D760" i="11"/>
  <c r="D1016" i="11"/>
  <c r="D1261" i="11"/>
  <c r="D1389" i="11"/>
  <c r="D1517" i="11"/>
  <c r="D1606" i="11"/>
  <c r="D1692" i="11"/>
  <c r="D1777" i="11"/>
  <c r="D1862" i="11"/>
  <c r="D1948" i="11"/>
  <c r="D2029" i="11"/>
  <c r="D2072" i="11"/>
  <c r="D2114" i="11"/>
  <c r="D2157" i="11"/>
  <c r="D2200" i="11"/>
  <c r="D2242" i="11"/>
  <c r="E2242" i="11" s="1"/>
  <c r="F2242" i="11" s="1"/>
  <c r="D2282" i="11"/>
  <c r="D2314" i="11"/>
  <c r="D2346" i="11"/>
  <c r="D2378" i="11"/>
  <c r="D2410" i="11"/>
  <c r="D2442" i="11"/>
  <c r="D2474" i="11"/>
  <c r="D2506" i="11"/>
  <c r="D2538" i="11"/>
  <c r="D2570" i="11"/>
  <c r="D2602" i="11"/>
  <c r="D2634" i="11"/>
  <c r="D2666" i="11"/>
  <c r="D2698" i="11"/>
  <c r="D2730" i="11"/>
  <c r="D2762" i="11"/>
  <c r="D2794" i="11"/>
  <c r="D2826" i="11"/>
  <c r="D2858" i="11"/>
  <c r="D2890" i="11"/>
  <c r="D2922" i="11"/>
  <c r="D2954" i="11"/>
  <c r="D2986" i="11"/>
  <c r="D3018" i="11"/>
  <c r="D3050" i="11"/>
  <c r="D3082" i="11"/>
  <c r="D3113" i="11"/>
  <c r="D3129" i="11"/>
  <c r="D3145" i="11"/>
  <c r="D3161" i="11"/>
  <c r="D3177" i="11"/>
  <c r="D3193" i="11"/>
  <c r="D3209" i="11"/>
  <c r="D3225" i="11"/>
  <c r="D3241" i="11"/>
  <c r="D3257" i="11"/>
  <c r="D3273" i="11"/>
  <c r="D3289" i="11"/>
  <c r="D3305" i="11"/>
  <c r="D3321" i="11"/>
  <c r="D3337" i="11"/>
  <c r="D3353" i="11"/>
  <c r="D3369" i="11"/>
  <c r="D3385" i="11"/>
  <c r="D3401" i="11"/>
  <c r="D3417" i="11"/>
  <c r="D3433" i="11"/>
  <c r="D3449" i="11"/>
  <c r="D3465" i="11"/>
  <c r="D3481" i="11"/>
  <c r="D3497" i="11"/>
  <c r="D3513" i="11"/>
  <c r="D3529" i="11"/>
  <c r="D3545" i="11"/>
  <c r="D3561" i="11"/>
  <c r="D3577" i="11"/>
  <c r="D3593" i="11"/>
  <c r="D3609" i="11"/>
  <c r="D3625" i="11"/>
  <c r="D3641" i="11"/>
  <c r="D3657" i="11"/>
  <c r="D3673" i="11"/>
  <c r="D3689" i="11"/>
  <c r="D3705" i="11"/>
  <c r="D3721" i="11"/>
  <c r="D3737" i="11"/>
  <c r="D3753" i="11"/>
  <c r="D3769" i="11"/>
  <c r="C66" i="11"/>
  <c r="C78" i="11"/>
  <c r="C90" i="11"/>
  <c r="C100" i="11"/>
  <c r="E100" i="11" s="1"/>
  <c r="F100" i="11" s="1"/>
  <c r="C110" i="11"/>
  <c r="C122" i="11"/>
  <c r="E122" i="11" s="1"/>
  <c r="F122" i="11" s="1"/>
  <c r="C132" i="11"/>
  <c r="C142" i="11"/>
  <c r="C154" i="11"/>
  <c r="C164" i="11"/>
  <c r="E164" i="11" s="1"/>
  <c r="F164" i="11" s="1"/>
  <c r="C174" i="11"/>
  <c r="C186" i="11"/>
  <c r="E186" i="11" s="1"/>
  <c r="F186" i="11" s="1"/>
  <c r="C196" i="11"/>
  <c r="C206" i="11"/>
  <c r="C218" i="11"/>
  <c r="C228" i="11"/>
  <c r="E228" i="11" s="1"/>
  <c r="F228" i="11" s="1"/>
  <c r="C238" i="11"/>
  <c r="C250" i="11"/>
  <c r="E250" i="11" s="1"/>
  <c r="F250" i="11" s="1"/>
  <c r="C260" i="11"/>
  <c r="C270" i="11"/>
  <c r="C282" i="11"/>
  <c r="C292" i="11"/>
  <c r="E292" i="11" s="1"/>
  <c r="F292" i="11" s="1"/>
  <c r="C302" i="11"/>
  <c r="E302" i="11" s="1"/>
  <c r="F302" i="11" s="1"/>
  <c r="C314" i="11"/>
  <c r="E314" i="11" s="1"/>
  <c r="F314" i="11" s="1"/>
  <c r="C324" i="11"/>
  <c r="C334" i="11"/>
  <c r="C346" i="11"/>
  <c r="C356" i="11"/>
  <c r="E356" i="11" s="1"/>
  <c r="F356" i="11" s="1"/>
  <c r="C366" i="11"/>
  <c r="C378" i="11"/>
  <c r="E378" i="11" s="1"/>
  <c r="F378" i="11" s="1"/>
  <c r="C388" i="11"/>
  <c r="C398" i="11"/>
  <c r="C410" i="11"/>
  <c r="C420" i="11"/>
  <c r="E420" i="11" s="1"/>
  <c r="F420" i="11" s="1"/>
  <c r="C430" i="11"/>
  <c r="C442" i="11"/>
  <c r="E442" i="11" s="1"/>
  <c r="F442" i="11" s="1"/>
  <c r="C452" i="11"/>
  <c r="C462" i="11"/>
  <c r="C474" i="11"/>
  <c r="C484" i="11"/>
  <c r="E484" i="11" s="1"/>
  <c r="F484" i="11" s="1"/>
  <c r="C494" i="11"/>
  <c r="E494" i="11" s="1"/>
  <c r="F494" i="11" s="1"/>
  <c r="C506" i="11"/>
  <c r="C516" i="11"/>
  <c r="C524" i="11"/>
  <c r="E524" i="11" s="1"/>
  <c r="F524" i="11" s="1"/>
  <c r="C532" i="11"/>
  <c r="C540" i="11"/>
  <c r="C548" i="11"/>
  <c r="C556" i="11"/>
  <c r="E556" i="11" s="1"/>
  <c r="F556" i="11" s="1"/>
  <c r="C564" i="11"/>
  <c r="C572" i="11"/>
  <c r="C580" i="11"/>
  <c r="C588" i="11"/>
  <c r="E588" i="11" s="1"/>
  <c r="F588" i="11" s="1"/>
  <c r="C596" i="11"/>
  <c r="E596" i="11" s="1"/>
  <c r="F596" i="11" s="1"/>
  <c r="C604" i="11"/>
  <c r="C612" i="11"/>
  <c r="C620" i="11"/>
  <c r="E620" i="11" s="1"/>
  <c r="F620" i="11" s="1"/>
  <c r="C628" i="11"/>
  <c r="E628" i="11" s="1"/>
  <c r="F628" i="11" s="1"/>
  <c r="C636" i="11"/>
  <c r="C644" i="11"/>
  <c r="C652" i="11"/>
  <c r="E652" i="11" s="1"/>
  <c r="F652" i="11" s="1"/>
  <c r="C660" i="11"/>
  <c r="E660" i="11" s="1"/>
  <c r="F660" i="11" s="1"/>
  <c r="C668" i="11"/>
  <c r="C676" i="11"/>
  <c r="C684" i="11"/>
  <c r="E684" i="11" s="1"/>
  <c r="F684" i="11" s="1"/>
  <c r="C692" i="11"/>
  <c r="E692" i="11" s="1"/>
  <c r="F692" i="11" s="1"/>
  <c r="C700" i="11"/>
  <c r="C708" i="11"/>
  <c r="C716" i="11"/>
  <c r="E716" i="11" s="1"/>
  <c r="F716" i="11" s="1"/>
  <c r="C724" i="11"/>
  <c r="E724" i="11" s="1"/>
  <c r="F724" i="11" s="1"/>
  <c r="C732" i="11"/>
  <c r="C740" i="11"/>
  <c r="C748" i="11"/>
  <c r="C756" i="11"/>
  <c r="C764" i="11"/>
  <c r="C772" i="11"/>
  <c r="C780" i="11"/>
  <c r="C788" i="11"/>
  <c r="C796" i="11"/>
  <c r="C804" i="11"/>
  <c r="C812" i="11"/>
  <c r="C820" i="11"/>
  <c r="C828" i="11"/>
  <c r="C836" i="11"/>
  <c r="C844" i="11"/>
  <c r="C852" i="11"/>
  <c r="C860" i="11"/>
  <c r="C868" i="11"/>
  <c r="C876" i="11"/>
  <c r="C884" i="11"/>
  <c r="C892" i="11"/>
  <c r="C900" i="11"/>
  <c r="C908" i="11"/>
  <c r="C916" i="11"/>
  <c r="C924" i="11"/>
  <c r="C932" i="11"/>
  <c r="C940" i="11"/>
  <c r="C948" i="11"/>
  <c r="C956" i="11"/>
  <c r="C964" i="11"/>
  <c r="C972" i="11"/>
  <c r="C980" i="11"/>
  <c r="C988" i="11"/>
  <c r="C996" i="11"/>
  <c r="C1004" i="11"/>
  <c r="C1012" i="11"/>
  <c r="C1020" i="11"/>
  <c r="C1028" i="11"/>
  <c r="C1036" i="11"/>
  <c r="C1044" i="11"/>
  <c r="C1052" i="11"/>
  <c r="C1060" i="11"/>
  <c r="C1068" i="11"/>
  <c r="C1076" i="11"/>
  <c r="C1084" i="11"/>
  <c r="C1092" i="11"/>
  <c r="C1100" i="11"/>
  <c r="C1108" i="11"/>
  <c r="E1108" i="11" s="1"/>
  <c r="F1108" i="11" s="1"/>
  <c r="C1116" i="11"/>
  <c r="C1124" i="11"/>
  <c r="C1132" i="11"/>
  <c r="C1140" i="11"/>
  <c r="C1148" i="11"/>
  <c r="C1156" i="11"/>
  <c r="C1164" i="11"/>
  <c r="C1172" i="11"/>
  <c r="C1180" i="11"/>
  <c r="C1188" i="11"/>
  <c r="C1196" i="11"/>
  <c r="C1204" i="11"/>
  <c r="C1212" i="11"/>
  <c r="C1220" i="11"/>
  <c r="C1228" i="11"/>
  <c r="C1236" i="11"/>
  <c r="C1244" i="11"/>
  <c r="C1252" i="11"/>
  <c r="E1252" i="11" s="1"/>
  <c r="F1252" i="11" s="1"/>
  <c r="C1260" i="11"/>
  <c r="E1260" i="11" s="1"/>
  <c r="F1260" i="11" s="1"/>
  <c r="C1268" i="11"/>
  <c r="E1268" i="11" s="1"/>
  <c r="F1268" i="11" s="1"/>
  <c r="C1276" i="11"/>
  <c r="E1276" i="11" s="1"/>
  <c r="F1276" i="11" s="1"/>
  <c r="C1284" i="11"/>
  <c r="E1284" i="11" s="1"/>
  <c r="F1284" i="11" s="1"/>
  <c r="C1292" i="11"/>
  <c r="E1292" i="11" s="1"/>
  <c r="F1292" i="11" s="1"/>
  <c r="C1300" i="11"/>
  <c r="E1300" i="11" s="1"/>
  <c r="F1300" i="11" s="1"/>
  <c r="C1308" i="11"/>
  <c r="E1308" i="11" s="1"/>
  <c r="F1308" i="11" s="1"/>
  <c r="C1316" i="11"/>
  <c r="E1316" i="11" s="1"/>
  <c r="F1316" i="11" s="1"/>
  <c r="C1324" i="11"/>
  <c r="E1324" i="11" s="1"/>
  <c r="F1324" i="11" s="1"/>
  <c r="C1332" i="11"/>
  <c r="E1332" i="11" s="1"/>
  <c r="F1332" i="11" s="1"/>
  <c r="C1340" i="11"/>
  <c r="E1340" i="11" s="1"/>
  <c r="F1340" i="11" s="1"/>
  <c r="C1348" i="11"/>
  <c r="E1348" i="11" s="1"/>
  <c r="F1348" i="11" s="1"/>
  <c r="C1356" i="11"/>
  <c r="E1356" i="11" s="1"/>
  <c r="F1356" i="11" s="1"/>
  <c r="C1364" i="11"/>
  <c r="E1364" i="11" s="1"/>
  <c r="F1364" i="11" s="1"/>
  <c r="C1372" i="11"/>
  <c r="E1372" i="11" s="1"/>
  <c r="F1372" i="11" s="1"/>
  <c r="C1380" i="11"/>
  <c r="E1380" i="11" s="1"/>
  <c r="F1380" i="11" s="1"/>
  <c r="C1388" i="11"/>
  <c r="E1388" i="11" s="1"/>
  <c r="F1388" i="11" s="1"/>
  <c r="C1396" i="11"/>
  <c r="E1396" i="11" s="1"/>
  <c r="F1396" i="11" s="1"/>
  <c r="C1404" i="11"/>
  <c r="E1404" i="11" s="1"/>
  <c r="F1404" i="11" s="1"/>
  <c r="C1412" i="11"/>
  <c r="E1412" i="11" s="1"/>
  <c r="F1412" i="11" s="1"/>
  <c r="C1420" i="11"/>
  <c r="E1420" i="11" s="1"/>
  <c r="F1420" i="11" s="1"/>
  <c r="C1428" i="11"/>
  <c r="E1428" i="11" s="1"/>
  <c r="F1428" i="11" s="1"/>
  <c r="C1436" i="11"/>
  <c r="E1436" i="11" s="1"/>
  <c r="F1436" i="11" s="1"/>
  <c r="C1441" i="11"/>
  <c r="C1445" i="11"/>
  <c r="E1445" i="11" s="1"/>
  <c r="F1445" i="11" s="1"/>
  <c r="C1449" i="11"/>
  <c r="C1453" i="11"/>
  <c r="E1453" i="11" s="1"/>
  <c r="F1453" i="11" s="1"/>
  <c r="C1457" i="11"/>
  <c r="C1461" i="11"/>
  <c r="E1461" i="11" s="1"/>
  <c r="F1461" i="11" s="1"/>
  <c r="C1465" i="11"/>
  <c r="C1469" i="11"/>
  <c r="C1473" i="11"/>
  <c r="C1477" i="11"/>
  <c r="C1481" i="11"/>
  <c r="C1485" i="11"/>
  <c r="C1489" i="11"/>
  <c r="E1489" i="11" s="1"/>
  <c r="F1489" i="11" s="1"/>
  <c r="C1493" i="11"/>
  <c r="E1493" i="11" s="1"/>
  <c r="F1493" i="11" s="1"/>
  <c r="C1497" i="11"/>
  <c r="E1497" i="11" s="1"/>
  <c r="F1497" i="11" s="1"/>
  <c r="C1501" i="11"/>
  <c r="C1505" i="11"/>
  <c r="C1509" i="11"/>
  <c r="E1509" i="11" s="1"/>
  <c r="F1509" i="11" s="1"/>
  <c r="C1513" i="11"/>
  <c r="C1517" i="11"/>
  <c r="C1521" i="11"/>
  <c r="C1525" i="11"/>
  <c r="C1529" i="11"/>
  <c r="C1533" i="11"/>
  <c r="C1537" i="11"/>
  <c r="E1537" i="11" s="1"/>
  <c r="F1537" i="11" s="1"/>
  <c r="C1541" i="11"/>
  <c r="E1541" i="11" s="1"/>
  <c r="F1541" i="11" s="1"/>
  <c r="C1545" i="11"/>
  <c r="C1549" i="11"/>
  <c r="C1553" i="11"/>
  <c r="C1557" i="11"/>
  <c r="E1557" i="11" s="1"/>
  <c r="F1557" i="11" s="1"/>
  <c r="C1561" i="11"/>
  <c r="C1565" i="11"/>
  <c r="E1565" i="11" s="1"/>
  <c r="F1565" i="11" s="1"/>
  <c r="C1569" i="11"/>
  <c r="E1569" i="11" s="1"/>
  <c r="F1569" i="11" s="1"/>
  <c r="C1573" i="11"/>
  <c r="E1573" i="11" s="1"/>
  <c r="F1573" i="11" s="1"/>
  <c r="C1577" i="11"/>
  <c r="C1581" i="11"/>
  <c r="C1585" i="11"/>
  <c r="C1589" i="11"/>
  <c r="C1593" i="11"/>
  <c r="E1593" i="11" s="1"/>
  <c r="F1593" i="11" s="1"/>
  <c r="C1597" i="11"/>
  <c r="C1601" i="11"/>
  <c r="C1605" i="11"/>
  <c r="E1605" i="11" s="1"/>
  <c r="F1605" i="11" s="1"/>
  <c r="C1609" i="11"/>
  <c r="E1609" i="11" s="1"/>
  <c r="F1609" i="11" s="1"/>
  <c r="C1613" i="11"/>
  <c r="C1617" i="11"/>
  <c r="C1621" i="11"/>
  <c r="E1621" i="11" s="1"/>
  <c r="F1621" i="11" s="1"/>
  <c r="C1625" i="11"/>
  <c r="C1629" i="11"/>
  <c r="E1629" i="11" s="1"/>
  <c r="F1629" i="11" s="1"/>
  <c r="C1633" i="11"/>
  <c r="C1637" i="11"/>
  <c r="E1637" i="11" s="1"/>
  <c r="F1637" i="11" s="1"/>
  <c r="C1641" i="11"/>
  <c r="C1645" i="11"/>
  <c r="C1649" i="11"/>
  <c r="C1653" i="11"/>
  <c r="C1657" i="11"/>
  <c r="C1661" i="11"/>
  <c r="C1665" i="11"/>
  <c r="C1669" i="11"/>
  <c r="E1669" i="11" s="1"/>
  <c r="F1669" i="11" s="1"/>
  <c r="C1673" i="11"/>
  <c r="C1677" i="11"/>
  <c r="C1681" i="11"/>
  <c r="E1681" i="11" s="1"/>
  <c r="F1681" i="11" s="1"/>
  <c r="C1685" i="11"/>
  <c r="E1685" i="11" s="1"/>
  <c r="F1685" i="11" s="1"/>
  <c r="C1689" i="11"/>
  <c r="C1693" i="11"/>
  <c r="E1693" i="11" s="1"/>
  <c r="F1693" i="11" s="1"/>
  <c r="C1697" i="11"/>
  <c r="C1701" i="11"/>
  <c r="E1701" i="11" s="1"/>
  <c r="F1701" i="11" s="1"/>
  <c r="C1705" i="11"/>
  <c r="C1709" i="11"/>
  <c r="C1713" i="11"/>
  <c r="C1717" i="11"/>
  <c r="C1721" i="11"/>
  <c r="E1721" i="11" s="1"/>
  <c r="F1721" i="11" s="1"/>
  <c r="C1725" i="11"/>
  <c r="C1729" i="11"/>
  <c r="C1733" i="11"/>
  <c r="E1733" i="11" s="1"/>
  <c r="F1733" i="11" s="1"/>
  <c r="C1737" i="11"/>
  <c r="E1737" i="11" s="1"/>
  <c r="F1737" i="11" s="1"/>
  <c r="C1741" i="11"/>
  <c r="C1745" i="11"/>
  <c r="C1749" i="11"/>
  <c r="E1749" i="11" s="1"/>
  <c r="F1749" i="11" s="1"/>
  <c r="C1753" i="11"/>
  <c r="C1757" i="11"/>
  <c r="E1757" i="11" s="1"/>
  <c r="F1757" i="11" s="1"/>
  <c r="C1761" i="11"/>
  <c r="C1765" i="11"/>
  <c r="E1765" i="11" s="1"/>
  <c r="F1765" i="11" s="1"/>
  <c r="C1769" i="11"/>
  <c r="C1773" i="11"/>
  <c r="C1777" i="11"/>
  <c r="C1781" i="11"/>
  <c r="C1785" i="11"/>
  <c r="C1789" i="11"/>
  <c r="C1793" i="11"/>
  <c r="E1793" i="11" s="1"/>
  <c r="F1793" i="11" s="1"/>
  <c r="C1797" i="11"/>
  <c r="E1797" i="11" s="1"/>
  <c r="F1797" i="11" s="1"/>
  <c r="C1801" i="11"/>
  <c r="C1805" i="11"/>
  <c r="C1809" i="11"/>
  <c r="C1813" i="11"/>
  <c r="E1813" i="11" s="1"/>
  <c r="F1813" i="11" s="1"/>
  <c r="C1817" i="11"/>
  <c r="C1821" i="11"/>
  <c r="E1821" i="11" s="1"/>
  <c r="F1821" i="11" s="1"/>
  <c r="C1825" i="11"/>
  <c r="E1825" i="11" s="1"/>
  <c r="F1825" i="11" s="1"/>
  <c r="C1829" i="11"/>
  <c r="E1829" i="11" s="1"/>
  <c r="F1829" i="11" s="1"/>
  <c r="C1833" i="11"/>
  <c r="C1837" i="11"/>
  <c r="C1841" i="11"/>
  <c r="C1845" i="11"/>
  <c r="C1849" i="11"/>
  <c r="E1849" i="11" s="1"/>
  <c r="F1849" i="11" s="1"/>
  <c r="C1853" i="11"/>
  <c r="C1857" i="11"/>
  <c r="C1861" i="11"/>
  <c r="E1861" i="11" s="1"/>
  <c r="F1861" i="11" s="1"/>
  <c r="C1865" i="11"/>
  <c r="E1865" i="11" s="1"/>
  <c r="F1865" i="11" s="1"/>
  <c r="C1869" i="11"/>
  <c r="C1873" i="11"/>
  <c r="C1877" i="11"/>
  <c r="E1877" i="11" s="1"/>
  <c r="F1877" i="11" s="1"/>
  <c r="C1881" i="11"/>
  <c r="C1885" i="11"/>
  <c r="E1885" i="11" s="1"/>
  <c r="F1885" i="11" s="1"/>
  <c r="C1889" i="11"/>
  <c r="C1893" i="11"/>
  <c r="E1893" i="11" s="1"/>
  <c r="F1893" i="11" s="1"/>
  <c r="C1897" i="11"/>
  <c r="C1901" i="11"/>
  <c r="C1905" i="11"/>
  <c r="E1905" i="11" s="1"/>
  <c r="F1905" i="11" s="1"/>
  <c r="C1909" i="11"/>
  <c r="C1913" i="11"/>
  <c r="C1917" i="11"/>
  <c r="C1921" i="11"/>
  <c r="C1925" i="11"/>
  <c r="E1925" i="11" s="1"/>
  <c r="F1925" i="11" s="1"/>
  <c r="C1929" i="11"/>
  <c r="C1933" i="11"/>
  <c r="C1937" i="11"/>
  <c r="C1941" i="11"/>
  <c r="E1941" i="11" s="1"/>
  <c r="F1941" i="11" s="1"/>
  <c r="C1945" i="11"/>
  <c r="C1949" i="11"/>
  <c r="E1949" i="11" s="1"/>
  <c r="F1949" i="11" s="1"/>
  <c r="C1953" i="11"/>
  <c r="C1957" i="11"/>
  <c r="E1957" i="11" s="1"/>
  <c r="F1957" i="11" s="1"/>
  <c r="C1961" i="11"/>
  <c r="C1965" i="11"/>
  <c r="C1969" i="11"/>
  <c r="E1969" i="11" s="1"/>
  <c r="F1969" i="11" s="1"/>
  <c r="C1973" i="11"/>
  <c r="C1977" i="11"/>
  <c r="E1977" i="11" s="1"/>
  <c r="F1977" i="11" s="1"/>
  <c r="C1981" i="11"/>
  <c r="C1985" i="11"/>
  <c r="C1989" i="11"/>
  <c r="E1989" i="11" s="1"/>
  <c r="F1989" i="11" s="1"/>
  <c r="C1993" i="11"/>
  <c r="E1993" i="11" s="1"/>
  <c r="F1993" i="11" s="1"/>
  <c r="C1997" i="11"/>
  <c r="C2001" i="11"/>
  <c r="C2005" i="11"/>
  <c r="E2005" i="11" s="1"/>
  <c r="F2005" i="11" s="1"/>
  <c r="C2009" i="11"/>
  <c r="C2013" i="11"/>
  <c r="E2013" i="11" s="1"/>
  <c r="F2013" i="11" s="1"/>
  <c r="C2017" i="11"/>
  <c r="C2021" i="11"/>
  <c r="E2021" i="11" s="1"/>
  <c r="F2021" i="11" s="1"/>
  <c r="C2025" i="11"/>
  <c r="C2029" i="11"/>
  <c r="C2033" i="11"/>
  <c r="E2033" i="11" s="1"/>
  <c r="F2033" i="11" s="1"/>
  <c r="C2037" i="11"/>
  <c r="E2037" i="11" s="1"/>
  <c r="F2037" i="11" s="1"/>
  <c r="C2041" i="11"/>
  <c r="C2045" i="11"/>
  <c r="C2049" i="11"/>
  <c r="E2049" i="11" s="1"/>
  <c r="F2049" i="11" s="1"/>
  <c r="C2053" i="11"/>
  <c r="E2053" i="11" s="1"/>
  <c r="F2053" i="11" s="1"/>
  <c r="C2057" i="11"/>
  <c r="C2061" i="11"/>
  <c r="E2061" i="11" s="1"/>
  <c r="F2061" i="11" s="1"/>
  <c r="C2065" i="11"/>
  <c r="C2069" i="11"/>
  <c r="E2069" i="11" s="1"/>
  <c r="F2069" i="11" s="1"/>
  <c r="C2073" i="11"/>
  <c r="E2073" i="11" s="1"/>
  <c r="F2073" i="11" s="1"/>
  <c r="C2077" i="11"/>
  <c r="C2081" i="11"/>
  <c r="C2085" i="11"/>
  <c r="E2085" i="11" s="1"/>
  <c r="F2085" i="11" s="1"/>
  <c r="C2089" i="11"/>
  <c r="C2093" i="11"/>
  <c r="E2093" i="11" s="1"/>
  <c r="F2093" i="11" s="1"/>
  <c r="C2097" i="11"/>
  <c r="E2097" i="11" s="1"/>
  <c r="F2097" i="11" s="1"/>
  <c r="C2101" i="11"/>
  <c r="C2105" i="11"/>
  <c r="C2109" i="11"/>
  <c r="C2113" i="11"/>
  <c r="C2117" i="11"/>
  <c r="C2121" i="11"/>
  <c r="C2125" i="11"/>
  <c r="C2129" i="11"/>
  <c r="C2133" i="11"/>
  <c r="E2133" i="11" s="1"/>
  <c r="F2133" i="11" s="1"/>
  <c r="C2137" i="11"/>
  <c r="E2137" i="11" s="1"/>
  <c r="F2137" i="11" s="1"/>
  <c r="C2141" i="11"/>
  <c r="C2145" i="11"/>
  <c r="C2149" i="11"/>
  <c r="E2149" i="11" s="1"/>
  <c r="F2149" i="11" s="1"/>
  <c r="C2153" i="11"/>
  <c r="C2157" i="11"/>
  <c r="E2157" i="11" s="1"/>
  <c r="F2157" i="11" s="1"/>
  <c r="C2161" i="11"/>
  <c r="E2161" i="11" s="1"/>
  <c r="F2161" i="11" s="1"/>
  <c r="C2165" i="11"/>
  <c r="E2165" i="11" s="1"/>
  <c r="F2165" i="11" s="1"/>
  <c r="C2169" i="11"/>
  <c r="C2173" i="11"/>
  <c r="E2173" i="11" s="1"/>
  <c r="F2173" i="11" s="1"/>
  <c r="C2177" i="11"/>
  <c r="C2181" i="11"/>
  <c r="E2181" i="11" s="1"/>
  <c r="F2181" i="11" s="1"/>
  <c r="C2185" i="11"/>
  <c r="E2185" i="11" s="1"/>
  <c r="F2185" i="11" s="1"/>
  <c r="C2189" i="11"/>
  <c r="C2193" i="11"/>
  <c r="C2197" i="11"/>
  <c r="E2197" i="11" s="1"/>
  <c r="F2197" i="11" s="1"/>
  <c r="C2201" i="11"/>
  <c r="E2201" i="11" s="1"/>
  <c r="F2201" i="11" s="1"/>
  <c r="C2205" i="11"/>
  <c r="E2205" i="11" s="1"/>
  <c r="F2205" i="11" s="1"/>
  <c r="C2209" i="11"/>
  <c r="C2213" i="11"/>
  <c r="E2213" i="11" s="1"/>
  <c r="F2213" i="11" s="1"/>
  <c r="C2217" i="11"/>
  <c r="C2221" i="11"/>
  <c r="C2225" i="11"/>
  <c r="E2225" i="11" s="1"/>
  <c r="F2225" i="11" s="1"/>
  <c r="C2229" i="11"/>
  <c r="C2233" i="11"/>
  <c r="C2237" i="11"/>
  <c r="C2241" i="11"/>
  <c r="C2245" i="11"/>
  <c r="C2249" i="11"/>
  <c r="C2253" i="11"/>
  <c r="C2257" i="11"/>
  <c r="C2261" i="11"/>
  <c r="E2261" i="11" s="1"/>
  <c r="F2261" i="11" s="1"/>
  <c r="C2265" i="11"/>
  <c r="E2265" i="11" s="1"/>
  <c r="F2265" i="11" s="1"/>
  <c r="C2269" i="11"/>
  <c r="C2273" i="11"/>
  <c r="C2277" i="11"/>
  <c r="C2281" i="11"/>
  <c r="C2285" i="11"/>
  <c r="C2289" i="11"/>
  <c r="C2293" i="11"/>
  <c r="C2297" i="11"/>
  <c r="C2301" i="11"/>
  <c r="C2305" i="11"/>
  <c r="C2309" i="11"/>
  <c r="C2313" i="11"/>
  <c r="C2317" i="11"/>
  <c r="C2321" i="11"/>
  <c r="C2325" i="11"/>
  <c r="C2329" i="11"/>
  <c r="C2333" i="11"/>
  <c r="C2337" i="11"/>
  <c r="C2341" i="11"/>
  <c r="C2345" i="11"/>
  <c r="C2349" i="11"/>
  <c r="C2353" i="11"/>
  <c r="C2357" i="11"/>
  <c r="C2361" i="11"/>
  <c r="C2365" i="11"/>
  <c r="C2369" i="11"/>
  <c r="C2373" i="11"/>
  <c r="C2377" i="11"/>
  <c r="C2381" i="11"/>
  <c r="C2385" i="11"/>
  <c r="C2389" i="11"/>
  <c r="C2393" i="11"/>
  <c r="C2397" i="11"/>
  <c r="C2401" i="11"/>
  <c r="C2405" i="11"/>
  <c r="C2409" i="11"/>
  <c r="C2413" i="11"/>
  <c r="C2417" i="11"/>
  <c r="C2421" i="11"/>
  <c r="C2425" i="11"/>
  <c r="C2429" i="11"/>
  <c r="C2433" i="11"/>
  <c r="C2437" i="11"/>
  <c r="C2441" i="11"/>
  <c r="C2445" i="11"/>
  <c r="C2449" i="11"/>
  <c r="C2453" i="11"/>
  <c r="C2457" i="11"/>
  <c r="C2461" i="11"/>
  <c r="C2465" i="11"/>
  <c r="C2469" i="11"/>
  <c r="C2473" i="11"/>
  <c r="C2477" i="11"/>
  <c r="C2481" i="11"/>
  <c r="C2485" i="11"/>
  <c r="C2489" i="11"/>
  <c r="C2493" i="11"/>
  <c r="C2497" i="11"/>
  <c r="C2501" i="11"/>
  <c r="C2505" i="11"/>
  <c r="C2509" i="11"/>
  <c r="C2513" i="11"/>
  <c r="C2517" i="11"/>
  <c r="C2521" i="11"/>
  <c r="C2525" i="11"/>
  <c r="C2529" i="11"/>
  <c r="C2533" i="11"/>
  <c r="C2537" i="11"/>
  <c r="C2541" i="11"/>
  <c r="C2545" i="11"/>
  <c r="C2549" i="11"/>
  <c r="C2553" i="11"/>
  <c r="C2557" i="11"/>
  <c r="C2561" i="11"/>
  <c r="C2565" i="11"/>
  <c r="C2569" i="11"/>
  <c r="C2573" i="11"/>
  <c r="C2577" i="11"/>
  <c r="C2581" i="11"/>
  <c r="C2585" i="11"/>
  <c r="C2589" i="11"/>
  <c r="C2593" i="11"/>
  <c r="C2597" i="11"/>
  <c r="C2601" i="11"/>
  <c r="C2605" i="11"/>
  <c r="C2609" i="11"/>
  <c r="C2613" i="11"/>
  <c r="C2617" i="11"/>
  <c r="C2621" i="11"/>
  <c r="C2625" i="11"/>
  <c r="C2629" i="11"/>
  <c r="C2633" i="11"/>
  <c r="C2637" i="11"/>
  <c r="C2641" i="11"/>
  <c r="C2645" i="11"/>
  <c r="C2649" i="11"/>
  <c r="C2653" i="11"/>
  <c r="C2657" i="11"/>
  <c r="C2661" i="11"/>
  <c r="C2665" i="11"/>
  <c r="C2669" i="11"/>
  <c r="C2673" i="11"/>
  <c r="C2677" i="11"/>
  <c r="C2681" i="11"/>
  <c r="C2685" i="11"/>
  <c r="C2689" i="11"/>
  <c r="C2693" i="11"/>
  <c r="C2697" i="11"/>
  <c r="C2701" i="11"/>
  <c r="C2705" i="11"/>
  <c r="C2709" i="11"/>
  <c r="C2713" i="11"/>
  <c r="C2717" i="11"/>
  <c r="C2721" i="11"/>
  <c r="C2725" i="11"/>
  <c r="C2729" i="11"/>
  <c r="C2733" i="11"/>
  <c r="C2737" i="11"/>
  <c r="C2741" i="11"/>
  <c r="C2745" i="11"/>
  <c r="C2749" i="11"/>
  <c r="C2753" i="11"/>
  <c r="C2757" i="11"/>
  <c r="C2761" i="11"/>
  <c r="C2765" i="11"/>
  <c r="C2769" i="11"/>
  <c r="C2773" i="11"/>
  <c r="C2777" i="11"/>
  <c r="C2781" i="11"/>
  <c r="C2785" i="11"/>
  <c r="C2789" i="11"/>
  <c r="C2793" i="11"/>
  <c r="C2797" i="11"/>
  <c r="C2801" i="11"/>
  <c r="C2805" i="11"/>
  <c r="C2809" i="11"/>
  <c r="C2813" i="11"/>
  <c r="C2817" i="11"/>
  <c r="C2821" i="11"/>
  <c r="C2825" i="11"/>
  <c r="C2829" i="11"/>
  <c r="C2833" i="11"/>
  <c r="C2837" i="11"/>
  <c r="C2841" i="11"/>
  <c r="C2845" i="11"/>
  <c r="C2849" i="11"/>
  <c r="C2853" i="11"/>
  <c r="C2857" i="11"/>
  <c r="C2861" i="11"/>
  <c r="C2865" i="11"/>
  <c r="C2869" i="11"/>
  <c r="C2873" i="11"/>
  <c r="C2877" i="11"/>
  <c r="C2881" i="11"/>
  <c r="C2885" i="11"/>
  <c r="C2889" i="11"/>
  <c r="C2893" i="11"/>
  <c r="C2897" i="11"/>
  <c r="C2901" i="11"/>
  <c r="C2905" i="11"/>
  <c r="C2909" i="11"/>
  <c r="C2913" i="11"/>
  <c r="C2917" i="11"/>
  <c r="C2921" i="11"/>
  <c r="C2925" i="11"/>
  <c r="C2929" i="11"/>
  <c r="C2933" i="11"/>
  <c r="C2937" i="11"/>
  <c r="C2941" i="11"/>
  <c r="C2945" i="11"/>
  <c r="C2949" i="11"/>
  <c r="C2953" i="11"/>
  <c r="C2957" i="11"/>
  <c r="C2961" i="11"/>
  <c r="C2965" i="11"/>
  <c r="C2969" i="11"/>
  <c r="C2973" i="11"/>
  <c r="C2977" i="11"/>
  <c r="C2981" i="11"/>
  <c r="C2985" i="11"/>
  <c r="C2989" i="11"/>
  <c r="C2993" i="11"/>
  <c r="C2997" i="11"/>
  <c r="C3001" i="11"/>
  <c r="C3005" i="11"/>
  <c r="C3009" i="11"/>
  <c r="C3013" i="11"/>
  <c r="C3017" i="11"/>
  <c r="C3021" i="11"/>
  <c r="C3025" i="11"/>
  <c r="C3029" i="11"/>
  <c r="C3033" i="11"/>
  <c r="C3037" i="11"/>
  <c r="C3041" i="11"/>
  <c r="C3045" i="11"/>
  <c r="C3049" i="11"/>
  <c r="C3053" i="11"/>
  <c r="C3057" i="11"/>
  <c r="C3061" i="11"/>
  <c r="C3065" i="11"/>
  <c r="C3069" i="11"/>
  <c r="C3073" i="11"/>
  <c r="C3077" i="11"/>
  <c r="C3081" i="11"/>
  <c r="C3085" i="11"/>
  <c r="C3089" i="11"/>
  <c r="C3093" i="11"/>
  <c r="C3097" i="11"/>
  <c r="C3101" i="11"/>
  <c r="C3105" i="11"/>
  <c r="C3109" i="11"/>
  <c r="C3113" i="11"/>
  <c r="C3117" i="11"/>
  <c r="C3121" i="11"/>
  <c r="C3125" i="11"/>
  <c r="C3129" i="11"/>
  <c r="C3133" i="11"/>
  <c r="C3137" i="11"/>
  <c r="C3141" i="11"/>
  <c r="C3145" i="11"/>
  <c r="E3145" i="11" s="1"/>
  <c r="F3145" i="11" s="1"/>
  <c r="C3149" i="11"/>
  <c r="C3153" i="11"/>
  <c r="C3157" i="11"/>
  <c r="C3161" i="11"/>
  <c r="C3165" i="11"/>
  <c r="C3169" i="11"/>
  <c r="C3173" i="11"/>
  <c r="E3173" i="11" s="1"/>
  <c r="F3173" i="11" s="1"/>
  <c r="C3177" i="11"/>
  <c r="C3181" i="11"/>
  <c r="C3185" i="11"/>
  <c r="C3189" i="11"/>
  <c r="C3193" i="11"/>
  <c r="C3197" i="11"/>
  <c r="D587" i="11"/>
  <c r="D1176" i="11"/>
  <c r="D1469" i="11"/>
  <c r="D1660" i="11"/>
  <c r="D1830" i="11"/>
  <c r="D2001" i="11"/>
  <c r="D2098" i="11"/>
  <c r="D2184" i="11"/>
  <c r="D2269" i="11"/>
  <c r="D2334" i="11"/>
  <c r="D2398" i="11"/>
  <c r="D2462" i="11"/>
  <c r="D2526" i="11"/>
  <c r="D2590" i="11"/>
  <c r="D2654" i="11"/>
  <c r="D2718" i="11"/>
  <c r="D2782" i="11"/>
  <c r="D2846" i="11"/>
  <c r="D2910" i="11"/>
  <c r="D2974" i="11"/>
  <c r="D3038" i="11"/>
  <c r="D3102" i="11"/>
  <c r="D3139" i="11"/>
  <c r="D3171" i="11"/>
  <c r="D3203" i="11"/>
  <c r="D3235" i="11"/>
  <c r="D3267" i="11"/>
  <c r="D3299" i="11"/>
  <c r="D3331" i="11"/>
  <c r="D3363" i="11"/>
  <c r="D3395" i="11"/>
  <c r="D3427" i="11"/>
  <c r="D3459" i="11"/>
  <c r="D3491" i="11"/>
  <c r="D3523" i="11"/>
  <c r="D3555" i="11"/>
  <c r="D3587" i="11"/>
  <c r="D3619" i="11"/>
  <c r="D3651" i="11"/>
  <c r="D3683" i="11"/>
  <c r="D3715" i="11"/>
  <c r="D3747" i="11"/>
  <c r="D3779" i="11"/>
  <c r="C86" i="11"/>
  <c r="C108" i="11"/>
  <c r="E108" i="11" s="1"/>
  <c r="F108" i="11" s="1"/>
  <c r="C130" i="11"/>
  <c r="E130" i="11" s="1"/>
  <c r="F130" i="11" s="1"/>
  <c r="C150" i="11"/>
  <c r="C172" i="11"/>
  <c r="C194" i="11"/>
  <c r="E194" i="11" s="1"/>
  <c r="F194" i="11" s="1"/>
  <c r="C214" i="11"/>
  <c r="E214" i="11" s="1"/>
  <c r="F214" i="11" s="1"/>
  <c r="C236" i="11"/>
  <c r="C258" i="11"/>
  <c r="C278" i="11"/>
  <c r="E278" i="11" s="1"/>
  <c r="F278" i="11" s="1"/>
  <c r="C300" i="11"/>
  <c r="E300" i="11" s="1"/>
  <c r="F300" i="11" s="1"/>
  <c r="C322" i="11"/>
  <c r="C342" i="11"/>
  <c r="C364" i="11"/>
  <c r="E364" i="11" s="1"/>
  <c r="F364" i="11" s="1"/>
  <c r="C386" i="11"/>
  <c r="E386" i="11" s="1"/>
  <c r="F386" i="11" s="1"/>
  <c r="C406" i="11"/>
  <c r="C428" i="11"/>
  <c r="C450" i="11"/>
  <c r="C470" i="11"/>
  <c r="E470" i="11" s="1"/>
  <c r="F470" i="11" s="1"/>
  <c r="C492" i="11"/>
  <c r="C514" i="11"/>
  <c r="C530" i="11"/>
  <c r="E530" i="11" s="1"/>
  <c r="F530" i="11" s="1"/>
  <c r="C546" i="11"/>
  <c r="C562" i="11"/>
  <c r="C578" i="11"/>
  <c r="E578" i="11" s="1"/>
  <c r="F578" i="11" s="1"/>
  <c r="C594" i="11"/>
  <c r="C610" i="11"/>
  <c r="E610" i="11" s="1"/>
  <c r="F610" i="11" s="1"/>
  <c r="C626" i="11"/>
  <c r="C642" i="11"/>
  <c r="E642" i="11" s="1"/>
  <c r="F642" i="11" s="1"/>
  <c r="C658" i="11"/>
  <c r="C674" i="11"/>
  <c r="E674" i="11" s="1"/>
  <c r="F674" i="11" s="1"/>
  <c r="C690" i="11"/>
  <c r="C706" i="11"/>
  <c r="E706" i="11" s="1"/>
  <c r="F706" i="11" s="1"/>
  <c r="C722" i="11"/>
  <c r="C738" i="11"/>
  <c r="E738" i="11" s="1"/>
  <c r="F738" i="11" s="1"/>
  <c r="C754" i="11"/>
  <c r="C770" i="11"/>
  <c r="C786" i="11"/>
  <c r="C802" i="11"/>
  <c r="E802" i="11" s="1"/>
  <c r="F802" i="11" s="1"/>
  <c r="C818" i="11"/>
  <c r="C834" i="11"/>
  <c r="C850" i="11"/>
  <c r="C866" i="11"/>
  <c r="C882" i="11"/>
  <c r="C898" i="11"/>
  <c r="C914" i="11"/>
  <c r="C930" i="11"/>
  <c r="E930" i="11" s="1"/>
  <c r="F930" i="11" s="1"/>
  <c r="C946" i="11"/>
  <c r="C962" i="11"/>
  <c r="C978" i="11"/>
  <c r="C994" i="11"/>
  <c r="E994" i="11" s="1"/>
  <c r="F994" i="11" s="1"/>
  <c r="C1010" i="11"/>
  <c r="C1026" i="11"/>
  <c r="C1042" i="11"/>
  <c r="C1058" i="11"/>
  <c r="E1058" i="11" s="1"/>
  <c r="F1058" i="11" s="1"/>
  <c r="C1074" i="11"/>
  <c r="C1090" i="11"/>
  <c r="C1106" i="11"/>
  <c r="C1122" i="11"/>
  <c r="E1122" i="11" s="1"/>
  <c r="F1122" i="11" s="1"/>
  <c r="C1138" i="11"/>
  <c r="C1154" i="11"/>
  <c r="C1170" i="11"/>
  <c r="C1186" i="11"/>
  <c r="E1186" i="11" s="1"/>
  <c r="F1186" i="11" s="1"/>
  <c r="C1202" i="11"/>
  <c r="C1218" i="11"/>
  <c r="C1234" i="11"/>
  <c r="E1234" i="11" s="1"/>
  <c r="F1234" i="11" s="1"/>
  <c r="C1250" i="11"/>
  <c r="E1250" i="11" s="1"/>
  <c r="F1250" i="11" s="1"/>
  <c r="C1266" i="11"/>
  <c r="C1282" i="11"/>
  <c r="C1298" i="11"/>
  <c r="C1314" i="11"/>
  <c r="E1314" i="11" s="1"/>
  <c r="F1314" i="11" s="1"/>
  <c r="C1330" i="11"/>
  <c r="C1346" i="11"/>
  <c r="C1362" i="11"/>
  <c r="C1378" i="11"/>
  <c r="E1378" i="11" s="1"/>
  <c r="F1378" i="11" s="1"/>
  <c r="C1394" i="11"/>
  <c r="C1410" i="11"/>
  <c r="C1426" i="11"/>
  <c r="C1440" i="11"/>
  <c r="E1440" i="11" s="1"/>
  <c r="F1440" i="11" s="1"/>
  <c r="C1448" i="11"/>
  <c r="E1448" i="11" s="1"/>
  <c r="F1448" i="11" s="1"/>
  <c r="C1456" i="11"/>
  <c r="E1456" i="11" s="1"/>
  <c r="F1456" i="11" s="1"/>
  <c r="C1464" i="11"/>
  <c r="E1464" i="11" s="1"/>
  <c r="F1464" i="11" s="1"/>
  <c r="C1472" i="11"/>
  <c r="E1472" i="11" s="1"/>
  <c r="F1472" i="11" s="1"/>
  <c r="C1480" i="11"/>
  <c r="E1480" i="11" s="1"/>
  <c r="F1480" i="11" s="1"/>
  <c r="C1488" i="11"/>
  <c r="E1488" i="11" s="1"/>
  <c r="F1488" i="11" s="1"/>
  <c r="C1496" i="11"/>
  <c r="E1496" i="11" s="1"/>
  <c r="F1496" i="11" s="1"/>
  <c r="C1504" i="11"/>
  <c r="E1504" i="11" s="1"/>
  <c r="F1504" i="11" s="1"/>
  <c r="C1512" i="11"/>
  <c r="E1512" i="11" s="1"/>
  <c r="F1512" i="11" s="1"/>
  <c r="C1520" i="11"/>
  <c r="E1520" i="11" s="1"/>
  <c r="F1520" i="11" s="1"/>
  <c r="C1528" i="11"/>
  <c r="E1528" i="11" s="1"/>
  <c r="F1528" i="11" s="1"/>
  <c r="C1536" i="11"/>
  <c r="E1536" i="11" s="1"/>
  <c r="F1536" i="11" s="1"/>
  <c r="C1544" i="11"/>
  <c r="C1552" i="11"/>
  <c r="C1560" i="11"/>
  <c r="C1568" i="11"/>
  <c r="C1576" i="11"/>
  <c r="C1584" i="11"/>
  <c r="C1592" i="11"/>
  <c r="E1592" i="11" s="1"/>
  <c r="F1592" i="11" s="1"/>
  <c r="C1600" i="11"/>
  <c r="E1600" i="11" s="1"/>
  <c r="F1600" i="11" s="1"/>
  <c r="C1608" i="11"/>
  <c r="C1616" i="11"/>
  <c r="E1616" i="11" s="1"/>
  <c r="F1616" i="11" s="1"/>
  <c r="C1624" i="11"/>
  <c r="C1632" i="11"/>
  <c r="C1640" i="11"/>
  <c r="C1648" i="11"/>
  <c r="C1656" i="11"/>
  <c r="E1656" i="11" s="1"/>
  <c r="F1656" i="11" s="1"/>
  <c r="C1664" i="11"/>
  <c r="E1664" i="11" s="1"/>
  <c r="F1664" i="11" s="1"/>
  <c r="C1672" i="11"/>
  <c r="C1680" i="11"/>
  <c r="E1680" i="11" s="1"/>
  <c r="F1680" i="11" s="1"/>
  <c r="C1688" i="11"/>
  <c r="C1696" i="11"/>
  <c r="C1704" i="11"/>
  <c r="C1712" i="11"/>
  <c r="C1720" i="11"/>
  <c r="E1720" i="11" s="1"/>
  <c r="F1720" i="11" s="1"/>
  <c r="C1728" i="11"/>
  <c r="E1728" i="11" s="1"/>
  <c r="F1728" i="11" s="1"/>
  <c r="C1736" i="11"/>
  <c r="C1744" i="11"/>
  <c r="E1744" i="11" s="1"/>
  <c r="F1744" i="11" s="1"/>
  <c r="C1752" i="11"/>
  <c r="C1760" i="11"/>
  <c r="C1768" i="11"/>
  <c r="C1776" i="11"/>
  <c r="C1784" i="11"/>
  <c r="E1784" i="11" s="1"/>
  <c r="F1784" i="11" s="1"/>
  <c r="C1792" i="11"/>
  <c r="E1792" i="11" s="1"/>
  <c r="F1792" i="11" s="1"/>
  <c r="C1800" i="11"/>
  <c r="C1808" i="11"/>
  <c r="E1808" i="11" s="1"/>
  <c r="F1808" i="11" s="1"/>
  <c r="C1816" i="11"/>
  <c r="C1824" i="11"/>
  <c r="C1832" i="11"/>
  <c r="C1840" i="11"/>
  <c r="C1848" i="11"/>
  <c r="E1848" i="11" s="1"/>
  <c r="F1848" i="11" s="1"/>
  <c r="C1856" i="11"/>
  <c r="E1856" i="11" s="1"/>
  <c r="F1856" i="11" s="1"/>
  <c r="C1864" i="11"/>
  <c r="C1872" i="11"/>
  <c r="E1872" i="11" s="1"/>
  <c r="F1872" i="11" s="1"/>
  <c r="C1880" i="11"/>
  <c r="C1888" i="11"/>
  <c r="C1896" i="11"/>
  <c r="C1904" i="11"/>
  <c r="C1912" i="11"/>
  <c r="E1912" i="11" s="1"/>
  <c r="F1912" i="11" s="1"/>
  <c r="C1920" i="11"/>
  <c r="E1920" i="11" s="1"/>
  <c r="F1920" i="11" s="1"/>
  <c r="C1928" i="11"/>
  <c r="C1936" i="11"/>
  <c r="E1936" i="11" s="1"/>
  <c r="F1936" i="11" s="1"/>
  <c r="C1944" i="11"/>
  <c r="C1952" i="11"/>
  <c r="C1960" i="11"/>
  <c r="C1968" i="11"/>
  <c r="C1976" i="11"/>
  <c r="E1976" i="11" s="1"/>
  <c r="F1976" i="11" s="1"/>
  <c r="C1984" i="11"/>
  <c r="E1984" i="11" s="1"/>
  <c r="F1984" i="11" s="1"/>
  <c r="C1992" i="11"/>
  <c r="C2000" i="11"/>
  <c r="E2000" i="11" s="1"/>
  <c r="F2000" i="11" s="1"/>
  <c r="C2008" i="11"/>
  <c r="C2016" i="11"/>
  <c r="C2024" i="11"/>
  <c r="C2032" i="11"/>
  <c r="C2040" i="11"/>
  <c r="C2048" i="11"/>
  <c r="E2048" i="11" s="1"/>
  <c r="F2048" i="11" s="1"/>
  <c r="C2056" i="11"/>
  <c r="C2064" i="11"/>
  <c r="C2072" i="11"/>
  <c r="C2080" i="11"/>
  <c r="E2080" i="11" s="1"/>
  <c r="F2080" i="11" s="1"/>
  <c r="C2088" i="11"/>
  <c r="C2096" i="11"/>
  <c r="C2104" i="11"/>
  <c r="C2112" i="11"/>
  <c r="E2112" i="11" s="1"/>
  <c r="F2112" i="11" s="1"/>
  <c r="C2120" i="11"/>
  <c r="C2128" i="11"/>
  <c r="E2128" i="11" s="1"/>
  <c r="F2128" i="11" s="1"/>
  <c r="C2136" i="11"/>
  <c r="E2136" i="11" s="1"/>
  <c r="F2136" i="11" s="1"/>
  <c r="C2144" i="11"/>
  <c r="C2152" i="11"/>
  <c r="E2152" i="11" s="1"/>
  <c r="F2152" i="11" s="1"/>
  <c r="C2160" i="11"/>
  <c r="C2168" i="11"/>
  <c r="E2168" i="11" s="1"/>
  <c r="F2168" i="11" s="1"/>
  <c r="C2176" i="11"/>
  <c r="E2176" i="11" s="1"/>
  <c r="F2176" i="11" s="1"/>
  <c r="C2184" i="11"/>
  <c r="E2184" i="11" s="1"/>
  <c r="F2184" i="11" s="1"/>
  <c r="C2192" i="11"/>
  <c r="C2200" i="11"/>
  <c r="E2200" i="11" s="1"/>
  <c r="F2200" i="11" s="1"/>
  <c r="C2208" i="11"/>
  <c r="E2208" i="11" s="1"/>
  <c r="F2208" i="11" s="1"/>
  <c r="C2216" i="11"/>
  <c r="C2224" i="11"/>
  <c r="C2232" i="11"/>
  <c r="C2240" i="11"/>
  <c r="E2240" i="11" s="1"/>
  <c r="F2240" i="11" s="1"/>
  <c r="C2248" i="11"/>
  <c r="C2256" i="11"/>
  <c r="E2256" i="11" s="1"/>
  <c r="F2256" i="11" s="1"/>
  <c r="C2264" i="11"/>
  <c r="C2272" i="11"/>
  <c r="C2280" i="11"/>
  <c r="C2288" i="11"/>
  <c r="C2296" i="11"/>
  <c r="C2304" i="11"/>
  <c r="C2312" i="11"/>
  <c r="C2320" i="11"/>
  <c r="C2328" i="11"/>
  <c r="C2336" i="11"/>
  <c r="C2344" i="11"/>
  <c r="C2352" i="11"/>
  <c r="C2360" i="11"/>
  <c r="C2368" i="11"/>
  <c r="C2376" i="11"/>
  <c r="C2384" i="11"/>
  <c r="C2392" i="11"/>
  <c r="C2400" i="11"/>
  <c r="C2408" i="11"/>
  <c r="C2416" i="11"/>
  <c r="C2424" i="11"/>
  <c r="C2432" i="11"/>
  <c r="C2440" i="11"/>
  <c r="C2448" i="11"/>
  <c r="C2456" i="11"/>
  <c r="C2464" i="11"/>
  <c r="C2472" i="11"/>
  <c r="C2480" i="11"/>
  <c r="C2488" i="11"/>
  <c r="C2496" i="11"/>
  <c r="C2504" i="11"/>
  <c r="C2512" i="11"/>
  <c r="C2520" i="11"/>
  <c r="C2528" i="11"/>
  <c r="C2536" i="11"/>
  <c r="C2544" i="11"/>
  <c r="C2552" i="11"/>
  <c r="C2560" i="11"/>
  <c r="C2568" i="11"/>
  <c r="C2576" i="11"/>
  <c r="C2584" i="11"/>
  <c r="C2592" i="11"/>
  <c r="C2600" i="11"/>
  <c r="C2608" i="11"/>
  <c r="C2616" i="11"/>
  <c r="C2624" i="11"/>
  <c r="C2632" i="11"/>
  <c r="C2640" i="11"/>
  <c r="C2648" i="11"/>
  <c r="C2656" i="11"/>
  <c r="C2664" i="11"/>
  <c r="C2672" i="11"/>
  <c r="C2680" i="11"/>
  <c r="C2688" i="11"/>
  <c r="C2696" i="11"/>
  <c r="C2704" i="11"/>
  <c r="C2712" i="11"/>
  <c r="C2720" i="11"/>
  <c r="C2728" i="11"/>
  <c r="C2736" i="11"/>
  <c r="C2744" i="11"/>
  <c r="C2752" i="11"/>
  <c r="C2760" i="11"/>
  <c r="C2768" i="11"/>
  <c r="C2776" i="11"/>
  <c r="C2784" i="11"/>
  <c r="C2792" i="11"/>
  <c r="C2800" i="11"/>
  <c r="C2808" i="11"/>
  <c r="C2816" i="11"/>
  <c r="C2824" i="11"/>
  <c r="C2832" i="11"/>
  <c r="C2840" i="11"/>
  <c r="C2848" i="11"/>
  <c r="C2856" i="11"/>
  <c r="C2864" i="11"/>
  <c r="C2872" i="11"/>
  <c r="C2880" i="11"/>
  <c r="C2888" i="11"/>
  <c r="C2896" i="11"/>
  <c r="C2904" i="11"/>
  <c r="C2912" i="11"/>
  <c r="C2920" i="11"/>
  <c r="C2928" i="11"/>
  <c r="C2936" i="11"/>
  <c r="C2944" i="11"/>
  <c r="C2952" i="11"/>
  <c r="C2960" i="11"/>
  <c r="C2968" i="11"/>
  <c r="C2976" i="11"/>
  <c r="C2984" i="11"/>
  <c r="C2992" i="11"/>
  <c r="C3000" i="11"/>
  <c r="C3008" i="11"/>
  <c r="C3016" i="11"/>
  <c r="C3024" i="11"/>
  <c r="C3032" i="11"/>
  <c r="C3040" i="11"/>
  <c r="C3048" i="11"/>
  <c r="C3056" i="11"/>
  <c r="C3064" i="11"/>
  <c r="C3072" i="11"/>
  <c r="C3080" i="11"/>
  <c r="C3088" i="11"/>
  <c r="C3096" i="11"/>
  <c r="C3104" i="11"/>
  <c r="C3112" i="11"/>
  <c r="C3120" i="11"/>
  <c r="C3128" i="11"/>
  <c r="C3136" i="11"/>
  <c r="E3136" i="11" s="1"/>
  <c r="F3136" i="11" s="1"/>
  <c r="C3144" i="11"/>
  <c r="C3152" i="11"/>
  <c r="C3160" i="11"/>
  <c r="C3168" i="11"/>
  <c r="E3168" i="11" s="1"/>
  <c r="F3168" i="11" s="1"/>
  <c r="C3176" i="11"/>
  <c r="C3184" i="11"/>
  <c r="C3192" i="11"/>
  <c r="C3200" i="11"/>
  <c r="E3200" i="11" s="1"/>
  <c r="F3200" i="11" s="1"/>
  <c r="D1048" i="11"/>
  <c r="D1405" i="11"/>
  <c r="D1617" i="11"/>
  <c r="D1788" i="11"/>
  <c r="D1958" i="11"/>
  <c r="D2077" i="11"/>
  <c r="D2162" i="11"/>
  <c r="D2248" i="11"/>
  <c r="D2318" i="11"/>
  <c r="D2382" i="11"/>
  <c r="D2446" i="11"/>
  <c r="D2510" i="11"/>
  <c r="D2574" i="11"/>
  <c r="D2638" i="11"/>
  <c r="D2702" i="11"/>
  <c r="D2766" i="11"/>
  <c r="D2830" i="11"/>
  <c r="D2894" i="11"/>
  <c r="D2958" i="11"/>
  <c r="D3022" i="11"/>
  <c r="D3086" i="11"/>
  <c r="D3131" i="11"/>
  <c r="D3163" i="11"/>
  <c r="D3195" i="11"/>
  <c r="D3227" i="11"/>
  <c r="D3259" i="11"/>
  <c r="D3291" i="11"/>
  <c r="D3323" i="11"/>
  <c r="D3355" i="11"/>
  <c r="D3387" i="11"/>
  <c r="D3419" i="11"/>
  <c r="D3451" i="11"/>
  <c r="D3483" i="11"/>
  <c r="D3515" i="11"/>
  <c r="D3547" i="11"/>
  <c r="D3579" i="11"/>
  <c r="D3611" i="11"/>
  <c r="D3643" i="11"/>
  <c r="D3675" i="11"/>
  <c r="D3707" i="11"/>
  <c r="D3739" i="11"/>
  <c r="D3771" i="11"/>
  <c r="C82" i="11"/>
  <c r="C102" i="11"/>
  <c r="E102" i="11" s="1"/>
  <c r="F102" i="11" s="1"/>
  <c r="C124" i="11"/>
  <c r="E124" i="11" s="1"/>
  <c r="F124" i="11" s="1"/>
  <c r="C146" i="11"/>
  <c r="C166" i="11"/>
  <c r="C188" i="11"/>
  <c r="C210" i="11"/>
  <c r="E210" i="11" s="1"/>
  <c r="F210" i="11" s="1"/>
  <c r="C230" i="11"/>
  <c r="C252" i="11"/>
  <c r="C274" i="11"/>
  <c r="C294" i="11"/>
  <c r="C316" i="11"/>
  <c r="C338" i="11"/>
  <c r="C358" i="11"/>
  <c r="E358" i="11" s="1"/>
  <c r="F358" i="11" s="1"/>
  <c r="C380" i="11"/>
  <c r="E380" i="11" s="1"/>
  <c r="F380" i="11" s="1"/>
  <c r="C402" i="11"/>
  <c r="C422" i="11"/>
  <c r="C444" i="11"/>
  <c r="E444" i="11" s="1"/>
  <c r="F444" i="11" s="1"/>
  <c r="C466" i="11"/>
  <c r="C486" i="11"/>
  <c r="C508" i="11"/>
  <c r="C526" i="11"/>
  <c r="C542" i="11"/>
  <c r="C558" i="11"/>
  <c r="C574" i="11"/>
  <c r="C590" i="11"/>
  <c r="C606" i="11"/>
  <c r="E606" i="11" s="1"/>
  <c r="F606" i="11" s="1"/>
  <c r="C622" i="11"/>
  <c r="C638" i="11"/>
  <c r="C654" i="11"/>
  <c r="C670" i="11"/>
  <c r="E670" i="11" s="1"/>
  <c r="F670" i="11" s="1"/>
  <c r="C686" i="11"/>
  <c r="C702" i="11"/>
  <c r="C718" i="11"/>
  <c r="C734" i="11"/>
  <c r="E734" i="11" s="1"/>
  <c r="F734" i="11" s="1"/>
  <c r="C750" i="11"/>
  <c r="C766" i="11"/>
  <c r="C782" i="11"/>
  <c r="E782" i="11" s="1"/>
  <c r="F782" i="11" s="1"/>
  <c r="C798" i="11"/>
  <c r="C814" i="11"/>
  <c r="C830" i="11"/>
  <c r="C846" i="11"/>
  <c r="H847" i="11" s="1"/>
  <c r="C862" i="11"/>
  <c r="C878" i="11"/>
  <c r="C894" i="11"/>
  <c r="C910" i="11"/>
  <c r="E910" i="11" s="1"/>
  <c r="F910" i="11" s="1"/>
  <c r="C926" i="11"/>
  <c r="C942" i="11"/>
  <c r="C958" i="11"/>
  <c r="C974" i="11"/>
  <c r="E974" i="11" s="1"/>
  <c r="F974" i="11" s="1"/>
  <c r="C990" i="11"/>
  <c r="C1006" i="11"/>
  <c r="C1022" i="11"/>
  <c r="C1038" i="11"/>
  <c r="E1038" i="11" s="1"/>
  <c r="F1038" i="11" s="1"/>
  <c r="C1054" i="11"/>
  <c r="C1070" i="11"/>
  <c r="C1086" i="11"/>
  <c r="C1102" i="11"/>
  <c r="E1102" i="11" s="1"/>
  <c r="F1102" i="11" s="1"/>
  <c r="C1118" i="11"/>
  <c r="C1134" i="11"/>
  <c r="C1150" i="11"/>
  <c r="C1166" i="11"/>
  <c r="E1166" i="11" s="1"/>
  <c r="F1166" i="11" s="1"/>
  <c r="C1182" i="11"/>
  <c r="C1198" i="11"/>
  <c r="C1214" i="11"/>
  <c r="E1214" i="11" s="1"/>
  <c r="F1214" i="11" s="1"/>
  <c r="C1230" i="11"/>
  <c r="E1230" i="11" s="1"/>
  <c r="F1230" i="11" s="1"/>
  <c r="C1246" i="11"/>
  <c r="C1262" i="11"/>
  <c r="C1278" i="11"/>
  <c r="E1278" i="11" s="1"/>
  <c r="F1278" i="11" s="1"/>
  <c r="C1294" i="11"/>
  <c r="E1294" i="11" s="1"/>
  <c r="F1294" i="11" s="1"/>
  <c r="C1310" i="11"/>
  <c r="C1326" i="11"/>
  <c r="C1342" i="11"/>
  <c r="E1342" i="11" s="1"/>
  <c r="F1342" i="11" s="1"/>
  <c r="C1358" i="11"/>
  <c r="E1358" i="11" s="1"/>
  <c r="F1358" i="11" s="1"/>
  <c r="C1374" i="11"/>
  <c r="C1390" i="11"/>
  <c r="C1406" i="11"/>
  <c r="E1406" i="11" s="1"/>
  <c r="F1406" i="11" s="1"/>
  <c r="C1422" i="11"/>
  <c r="E1422" i="11" s="1"/>
  <c r="F1422" i="11" s="1"/>
  <c r="C1438" i="11"/>
  <c r="C1446" i="11"/>
  <c r="C1454" i="11"/>
  <c r="E1454" i="11" s="1"/>
  <c r="F1454" i="11" s="1"/>
  <c r="C1462" i="11"/>
  <c r="C1470" i="11"/>
  <c r="C1478" i="11"/>
  <c r="C1486" i="11"/>
  <c r="E1486" i="11" s="1"/>
  <c r="F1486" i="11" s="1"/>
  <c r="C1494" i="11"/>
  <c r="C1502" i="11"/>
  <c r="C1510" i="11"/>
  <c r="C1518" i="11"/>
  <c r="E1518" i="11" s="1"/>
  <c r="F1518" i="11" s="1"/>
  <c r="C1526" i="11"/>
  <c r="C1534" i="11"/>
  <c r="C1542" i="11"/>
  <c r="C1550" i="11"/>
  <c r="C1558" i="11"/>
  <c r="E1558" i="11" s="1"/>
  <c r="F1558" i="11" s="1"/>
  <c r="C1566" i="11"/>
  <c r="E1566" i="11" s="1"/>
  <c r="F1566" i="11" s="1"/>
  <c r="C1574" i="11"/>
  <c r="E1574" i="11" s="1"/>
  <c r="F1574" i="11" s="1"/>
  <c r="C1582" i="11"/>
  <c r="C1590" i="11"/>
  <c r="E1590" i="11" s="1"/>
  <c r="F1590" i="11" s="1"/>
  <c r="C1598" i="11"/>
  <c r="C1606" i="11"/>
  <c r="E1606" i="11" s="1"/>
  <c r="F1606" i="11" s="1"/>
  <c r="C1614" i="11"/>
  <c r="E1614" i="11" s="1"/>
  <c r="F1614" i="11" s="1"/>
  <c r="C1622" i="11"/>
  <c r="E1622" i="11" s="1"/>
  <c r="F1622" i="11" s="1"/>
  <c r="C1630" i="11"/>
  <c r="C1638" i="11"/>
  <c r="E1638" i="11" s="1"/>
  <c r="F1638" i="11" s="1"/>
  <c r="C1646" i="11"/>
  <c r="C1654" i="11"/>
  <c r="E1654" i="11" s="1"/>
  <c r="F1654" i="11" s="1"/>
  <c r="C1662" i="11"/>
  <c r="C1670" i="11"/>
  <c r="C1678" i="11"/>
  <c r="C1686" i="11"/>
  <c r="E1686" i="11" s="1"/>
  <c r="F1686" i="11" s="1"/>
  <c r="C1694" i="11"/>
  <c r="E1694" i="11" s="1"/>
  <c r="F1694" i="11" s="1"/>
  <c r="C1702" i="11"/>
  <c r="C1710" i="11"/>
  <c r="C1718" i="11"/>
  <c r="E1718" i="11" s="1"/>
  <c r="F1718" i="11" s="1"/>
  <c r="C1726" i="11"/>
  <c r="C1734" i="11"/>
  <c r="C1742" i="11"/>
  <c r="E1742" i="11" s="1"/>
  <c r="F1742" i="11" s="1"/>
  <c r="C1750" i="11"/>
  <c r="C1758" i="11"/>
  <c r="C1766" i="11"/>
  <c r="C1774" i="11"/>
  <c r="C1782" i="11"/>
  <c r="C1790" i="11"/>
  <c r="C1798" i="11"/>
  <c r="C1806" i="11"/>
  <c r="C1814" i="11"/>
  <c r="E1814" i="11" s="1"/>
  <c r="F1814" i="11" s="1"/>
  <c r="C1822" i="11"/>
  <c r="E1822" i="11" s="1"/>
  <c r="F1822" i="11" s="1"/>
  <c r="C1830" i="11"/>
  <c r="C1838" i="11"/>
  <c r="C1846" i="11"/>
  <c r="E1846" i="11" s="1"/>
  <c r="F1846" i="11" s="1"/>
  <c r="C1854" i="11"/>
  <c r="C1862" i="11"/>
  <c r="C1870" i="11"/>
  <c r="E1870" i="11" s="1"/>
  <c r="F1870" i="11" s="1"/>
  <c r="C1878" i="11"/>
  <c r="E1878" i="11" s="1"/>
  <c r="F1878" i="11" s="1"/>
  <c r="C1886" i="11"/>
  <c r="C1894" i="11"/>
  <c r="C1902" i="11"/>
  <c r="C1910" i="11"/>
  <c r="E1910" i="11" s="1"/>
  <c r="F1910" i="11" s="1"/>
  <c r="C1918" i="11"/>
  <c r="C1926" i="11"/>
  <c r="E1926" i="11" s="1"/>
  <c r="F1926" i="11" s="1"/>
  <c r="C1934" i="11"/>
  <c r="C1942" i="11"/>
  <c r="E1942" i="11" s="1"/>
  <c r="F1942" i="11" s="1"/>
  <c r="C1950" i="11"/>
  <c r="E1950" i="11" s="1"/>
  <c r="F1950" i="11" s="1"/>
  <c r="C1958" i="11"/>
  <c r="C1966" i="11"/>
  <c r="C1974" i="11"/>
  <c r="E1974" i="11" s="1"/>
  <c r="F1974" i="11" s="1"/>
  <c r="C1982" i="11"/>
  <c r="C1990" i="11"/>
  <c r="C1998" i="11"/>
  <c r="E1998" i="11" s="1"/>
  <c r="F1998" i="11" s="1"/>
  <c r="C2006" i="11"/>
  <c r="C2014" i="11"/>
  <c r="C2022" i="11"/>
  <c r="C2030" i="11"/>
  <c r="C2038" i="11"/>
  <c r="E2038" i="11" s="1"/>
  <c r="F2038" i="11" s="1"/>
  <c r="C2046" i="11"/>
  <c r="C2054" i="11"/>
  <c r="C2062" i="11"/>
  <c r="E2062" i="11" s="1"/>
  <c r="F2062" i="11" s="1"/>
  <c r="C2070" i="11"/>
  <c r="E2070" i="11" s="1"/>
  <c r="F2070" i="11" s="1"/>
  <c r="C2078" i="11"/>
  <c r="C2086" i="11"/>
  <c r="C2094" i="11"/>
  <c r="C2102" i="11"/>
  <c r="E2102" i="11" s="1"/>
  <c r="F2102" i="11" s="1"/>
  <c r="C2110" i="11"/>
  <c r="C2118" i="11"/>
  <c r="C2126" i="11"/>
  <c r="E2126" i="11" s="1"/>
  <c r="F2126" i="11" s="1"/>
  <c r="C2134" i="11"/>
  <c r="E2134" i="11" s="1"/>
  <c r="F2134" i="11" s="1"/>
  <c r="C2142" i="11"/>
  <c r="C2150" i="11"/>
  <c r="C2158" i="11"/>
  <c r="C2166" i="11"/>
  <c r="E2166" i="11" s="1"/>
  <c r="F2166" i="11" s="1"/>
  <c r="C2174" i="11"/>
  <c r="C2182" i="11"/>
  <c r="C2190" i="11"/>
  <c r="E2190" i="11" s="1"/>
  <c r="F2190" i="11" s="1"/>
  <c r="C2198" i="11"/>
  <c r="C2206" i="11"/>
  <c r="C2214" i="11"/>
  <c r="C2222" i="11"/>
  <c r="C2230" i="11"/>
  <c r="E2230" i="11" s="1"/>
  <c r="F2230" i="11" s="1"/>
  <c r="C2238" i="11"/>
  <c r="C2246" i="11"/>
  <c r="C2254" i="11"/>
  <c r="E2254" i="11" s="1"/>
  <c r="F2254" i="11" s="1"/>
  <c r="C2262" i="11"/>
  <c r="E2262" i="11" s="1"/>
  <c r="F2262" i="11" s="1"/>
  <c r="C2270" i="11"/>
  <c r="C2278" i="11"/>
  <c r="C2286" i="11"/>
  <c r="C2294" i="11"/>
  <c r="E2294" i="11" s="1"/>
  <c r="F2294" i="11" s="1"/>
  <c r="C2302" i="11"/>
  <c r="C2310" i="11"/>
  <c r="C2318" i="11"/>
  <c r="C2326" i="11"/>
  <c r="E2326" i="11" s="1"/>
  <c r="F2326" i="11" s="1"/>
  <c r="C2334" i="11"/>
  <c r="C2342" i="11"/>
  <c r="C2350" i="11"/>
  <c r="C2358" i="11"/>
  <c r="E2358" i="11" s="1"/>
  <c r="F2358" i="11" s="1"/>
  <c r="C2366" i="11"/>
  <c r="C2374" i="11"/>
  <c r="C2382" i="11"/>
  <c r="C2390" i="11"/>
  <c r="E2390" i="11" s="1"/>
  <c r="F2390" i="11" s="1"/>
  <c r="C2398" i="11"/>
  <c r="E2398" i="11" s="1"/>
  <c r="F2398" i="11" s="1"/>
  <c r="C2406" i="11"/>
  <c r="C2414" i="11"/>
  <c r="C2422" i="11"/>
  <c r="E2422" i="11" s="1"/>
  <c r="F2422" i="11" s="1"/>
  <c r="C2430" i="11"/>
  <c r="C2438" i="11"/>
  <c r="C2446" i="11"/>
  <c r="C2454" i="11"/>
  <c r="E2454" i="11" s="1"/>
  <c r="F2454" i="11" s="1"/>
  <c r="C2462" i="11"/>
  <c r="C2470" i="11"/>
  <c r="C2478" i="11"/>
  <c r="C2486" i="11"/>
  <c r="E2486" i="11" s="1"/>
  <c r="F2486" i="11" s="1"/>
  <c r="C2494" i="11"/>
  <c r="E2494" i="11" s="1"/>
  <c r="F2494" i="11" s="1"/>
  <c r="C2502" i="11"/>
  <c r="C2510" i="11"/>
  <c r="C2518" i="11"/>
  <c r="E2518" i="11" s="1"/>
  <c r="F2518" i="11" s="1"/>
  <c r="C2526" i="11"/>
  <c r="C2534" i="11"/>
  <c r="C2542" i="11"/>
  <c r="C2550" i="11"/>
  <c r="E2550" i="11" s="1"/>
  <c r="F2550" i="11" s="1"/>
  <c r="C2558" i="11"/>
  <c r="E2558" i="11" s="1"/>
  <c r="F2558" i="11" s="1"/>
  <c r="C2566" i="11"/>
  <c r="C2574" i="11"/>
  <c r="C2582" i="11"/>
  <c r="E2582" i="11" s="1"/>
  <c r="F2582" i="11" s="1"/>
  <c r="C2590" i="11"/>
  <c r="C2598" i="11"/>
  <c r="C2606" i="11"/>
  <c r="E2606" i="11" s="1"/>
  <c r="F2606" i="11" s="1"/>
  <c r="C2614" i="11"/>
  <c r="E2614" i="11" s="1"/>
  <c r="F2614" i="11" s="1"/>
  <c r="C2622" i="11"/>
  <c r="C2630" i="11"/>
  <c r="C2638" i="11"/>
  <c r="C2646" i="11"/>
  <c r="E2646" i="11" s="1"/>
  <c r="F2646" i="11" s="1"/>
  <c r="C2654" i="11"/>
  <c r="E2654" i="11" s="1"/>
  <c r="F2654" i="11" s="1"/>
  <c r="C2662" i="11"/>
  <c r="C2670" i="11"/>
  <c r="C2678" i="11"/>
  <c r="E2678" i="11" s="1"/>
  <c r="F2678" i="11" s="1"/>
  <c r="C2686" i="11"/>
  <c r="C2694" i="11"/>
  <c r="C2702" i="11"/>
  <c r="E2702" i="11" s="1"/>
  <c r="F2702" i="11" s="1"/>
  <c r="C2710" i="11"/>
  <c r="E2710" i="11" s="1"/>
  <c r="F2710" i="11" s="1"/>
  <c r="C2718" i="11"/>
  <c r="C2726" i="11"/>
  <c r="C2734" i="11"/>
  <c r="C2742" i="11"/>
  <c r="E2742" i="11" s="1"/>
  <c r="F2742" i="11" s="1"/>
  <c r="C2750" i="11"/>
  <c r="C2758" i="11"/>
  <c r="C2766" i="11"/>
  <c r="C2774" i="11"/>
  <c r="E2774" i="11" s="1"/>
  <c r="F2774" i="11" s="1"/>
  <c r="C2782" i="11"/>
  <c r="C2790" i="11"/>
  <c r="C2798" i="11"/>
  <c r="C2806" i="11"/>
  <c r="E2806" i="11" s="1"/>
  <c r="F2806" i="11" s="1"/>
  <c r="C2814" i="11"/>
  <c r="C2822" i="11"/>
  <c r="C2830" i="11"/>
  <c r="C2838" i="11"/>
  <c r="E2838" i="11" s="1"/>
  <c r="F2838" i="11" s="1"/>
  <c r="C2846" i="11"/>
  <c r="C2854" i="11"/>
  <c r="C2862" i="11"/>
  <c r="C2870" i="11"/>
  <c r="E2870" i="11" s="1"/>
  <c r="F2870" i="11" s="1"/>
  <c r="C2878" i="11"/>
  <c r="C2886" i="11"/>
  <c r="C2894" i="11"/>
  <c r="C2902" i="11"/>
  <c r="E2902" i="11" s="1"/>
  <c r="F2902" i="11" s="1"/>
  <c r="C2910" i="11"/>
  <c r="E2910" i="11" s="1"/>
  <c r="F2910" i="11" s="1"/>
  <c r="C2918" i="11"/>
  <c r="C2926" i="11"/>
  <c r="C2934" i="11"/>
  <c r="E2934" i="11" s="1"/>
  <c r="F2934" i="11" s="1"/>
  <c r="C2942" i="11"/>
  <c r="C2950" i="11"/>
  <c r="C2958" i="11"/>
  <c r="E2958" i="11" s="1"/>
  <c r="F2958" i="11" s="1"/>
  <c r="C2966" i="11"/>
  <c r="E2966" i="11" s="1"/>
  <c r="F2966" i="11" s="1"/>
  <c r="C2974" i="11"/>
  <c r="C2982" i="11"/>
  <c r="C2990" i="11"/>
  <c r="C2998" i="11"/>
  <c r="E2998" i="11" s="1"/>
  <c r="F2998" i="11" s="1"/>
  <c r="C3006" i="11"/>
  <c r="E3006" i="11" s="1"/>
  <c r="F3006" i="11" s="1"/>
  <c r="C3014" i="11"/>
  <c r="C3022" i="11"/>
  <c r="C3030" i="11"/>
  <c r="E3030" i="11" s="1"/>
  <c r="F3030" i="11" s="1"/>
  <c r="C3038" i="11"/>
  <c r="C3046" i="11"/>
  <c r="C3054" i="11"/>
  <c r="C3062" i="11"/>
  <c r="E3062" i="11" s="1"/>
  <c r="F3062" i="11" s="1"/>
  <c r="C3070" i="11"/>
  <c r="E3070" i="11" s="1"/>
  <c r="F3070" i="11" s="1"/>
  <c r="C3078" i="11"/>
  <c r="C3086" i="11"/>
  <c r="C3094" i="11"/>
  <c r="E3094" i="11" s="1"/>
  <c r="F3094" i="11" s="1"/>
  <c r="C3102" i="11"/>
  <c r="C3110" i="11"/>
  <c r="C3118" i="11"/>
  <c r="C3126" i="11"/>
  <c r="E3126" i="11" s="1"/>
  <c r="F3126" i="11" s="1"/>
  <c r="C3134" i="11"/>
  <c r="C3142" i="11"/>
  <c r="C3150" i="11"/>
  <c r="C3158" i="11"/>
  <c r="E3158" i="11" s="1"/>
  <c r="F3158" i="11" s="1"/>
  <c r="C3166" i="11"/>
  <c r="C3174" i="11"/>
  <c r="C3182" i="11"/>
  <c r="C3190" i="11"/>
  <c r="E3190" i="11" s="1"/>
  <c r="F3190" i="11" s="1"/>
  <c r="C3198" i="11"/>
  <c r="C3779" i="11"/>
  <c r="C3775" i="11"/>
  <c r="C3771" i="11"/>
  <c r="C3767" i="11"/>
  <c r="E3767" i="11" s="1"/>
  <c r="F3767" i="11" s="1"/>
  <c r="C3763" i="11"/>
  <c r="E3763" i="11" s="1"/>
  <c r="F3763" i="11" s="1"/>
  <c r="C3759" i="11"/>
  <c r="C3755" i="11"/>
  <c r="C3751" i="11"/>
  <c r="C3747" i="11"/>
  <c r="C3743" i="11"/>
  <c r="C3739" i="11"/>
  <c r="C3735" i="11"/>
  <c r="E3735" i="11" s="1"/>
  <c r="F3735" i="11" s="1"/>
  <c r="C3731" i="11"/>
  <c r="C3727" i="11"/>
  <c r="C3723" i="11"/>
  <c r="C3719" i="11"/>
  <c r="C3715" i="11"/>
  <c r="C3711" i="11"/>
  <c r="C3707" i="11"/>
  <c r="E3707" i="11" s="1"/>
  <c r="F3707" i="11" s="1"/>
  <c r="C3703" i="11"/>
  <c r="C3699" i="11"/>
  <c r="C3695" i="11"/>
  <c r="C3691" i="11"/>
  <c r="E3691" i="11" s="1"/>
  <c r="F3691" i="11" s="1"/>
  <c r="C3687" i="11"/>
  <c r="C3683" i="11"/>
  <c r="E3683" i="11" s="1"/>
  <c r="F3683" i="11" s="1"/>
  <c r="C3679" i="11"/>
  <c r="C3675" i="11"/>
  <c r="C3671" i="11"/>
  <c r="E3671" i="11" s="1"/>
  <c r="F3671" i="11" s="1"/>
  <c r="C3667" i="11"/>
  <c r="C3663" i="11"/>
  <c r="C3659" i="11"/>
  <c r="C3655" i="11"/>
  <c r="C3651" i="11"/>
  <c r="C3647" i="11"/>
  <c r="C3643" i="11"/>
  <c r="C3639" i="11"/>
  <c r="E3639" i="11" s="1"/>
  <c r="F3639" i="11" s="1"/>
  <c r="C3635" i="11"/>
  <c r="C3631" i="11"/>
  <c r="C3627" i="11"/>
  <c r="E3627" i="11" s="1"/>
  <c r="F3627" i="11" s="1"/>
  <c r="C3623" i="11"/>
  <c r="C3619" i="11"/>
  <c r="C3615" i="11"/>
  <c r="C3611" i="11"/>
  <c r="C3607" i="11"/>
  <c r="E3607" i="11" s="1"/>
  <c r="F3607" i="11" s="1"/>
  <c r="C3603" i="11"/>
  <c r="C3599" i="11"/>
  <c r="C3595" i="11"/>
  <c r="H3595" i="11" s="1"/>
  <c r="C3591" i="11"/>
  <c r="C3587" i="11"/>
  <c r="C3583" i="11"/>
  <c r="C3579" i="11"/>
  <c r="E3579" i="11" s="1"/>
  <c r="F3579" i="11" s="1"/>
  <c r="C3575" i="11"/>
  <c r="E3575" i="11" s="1"/>
  <c r="F3575" i="11" s="1"/>
  <c r="C3571" i="11"/>
  <c r="C3567" i="11"/>
  <c r="C3563" i="11"/>
  <c r="E3563" i="11" s="1"/>
  <c r="F3563" i="11" s="1"/>
  <c r="C3559" i="11"/>
  <c r="C3555" i="11"/>
  <c r="E3555" i="11" s="1"/>
  <c r="F3555" i="11" s="1"/>
  <c r="C3551" i="11"/>
  <c r="C3547" i="11"/>
  <c r="C3543" i="11"/>
  <c r="E3543" i="11" s="1"/>
  <c r="F3543" i="11" s="1"/>
  <c r="C3539" i="11"/>
  <c r="E3539" i="11" s="1"/>
  <c r="F3539" i="11" s="1"/>
  <c r="C3535" i="11"/>
  <c r="C3531" i="11"/>
  <c r="H3531" i="11" s="1"/>
  <c r="C3527" i="11"/>
  <c r="C3523" i="11"/>
  <c r="C3519" i="11"/>
  <c r="C3515" i="11"/>
  <c r="C3511" i="11"/>
  <c r="C3507" i="11"/>
  <c r="E3507" i="11" s="1"/>
  <c r="F3507" i="11" s="1"/>
  <c r="C3503" i="11"/>
  <c r="C3499" i="11"/>
  <c r="H3499" i="11" s="1"/>
  <c r="C3495" i="11"/>
  <c r="C3491" i="11"/>
  <c r="C3487" i="11"/>
  <c r="C3483" i="11"/>
  <c r="C3479" i="11"/>
  <c r="E3479" i="11" s="1"/>
  <c r="F3479" i="11" s="1"/>
  <c r="C3475" i="11"/>
  <c r="C3471" i="11"/>
  <c r="C3467" i="11"/>
  <c r="C3463" i="11"/>
  <c r="C3459" i="11"/>
  <c r="C3455" i="11"/>
  <c r="C3451" i="11"/>
  <c r="E3451" i="11" s="1"/>
  <c r="F3451" i="11" s="1"/>
  <c r="C3447" i="11"/>
  <c r="C3443" i="11"/>
  <c r="C3439" i="11"/>
  <c r="C3435" i="11"/>
  <c r="E3435" i="11" s="1"/>
  <c r="F3435" i="11" s="1"/>
  <c r="C3431" i="11"/>
  <c r="C3427" i="11"/>
  <c r="C3423" i="11"/>
  <c r="C3419" i="11"/>
  <c r="C3415" i="11"/>
  <c r="E3415" i="11" s="1"/>
  <c r="F3415" i="11" s="1"/>
  <c r="C3411" i="11"/>
  <c r="C3407" i="11"/>
  <c r="C3403" i="11"/>
  <c r="C3399" i="11"/>
  <c r="C3395" i="11"/>
  <c r="C3391" i="11"/>
  <c r="C3387" i="11"/>
  <c r="C3383" i="11"/>
  <c r="C3379" i="11"/>
  <c r="C3375" i="11"/>
  <c r="C3371" i="11"/>
  <c r="E3371" i="11" s="1"/>
  <c r="F3371" i="11" s="1"/>
  <c r="C3367" i="11"/>
  <c r="C3363" i="11"/>
  <c r="C3359" i="11"/>
  <c r="C3355" i="11"/>
  <c r="C3351" i="11"/>
  <c r="E3351" i="11" s="1"/>
  <c r="F3351" i="11" s="1"/>
  <c r="C3347" i="11"/>
  <c r="C3343" i="11"/>
  <c r="C3339" i="11"/>
  <c r="C3335" i="11"/>
  <c r="C3331" i="11"/>
  <c r="C3327" i="11"/>
  <c r="C3323" i="11"/>
  <c r="E3323" i="11" s="1"/>
  <c r="F3323" i="11" s="1"/>
  <c r="C3319" i="11"/>
  <c r="E3319" i="11" s="1"/>
  <c r="F3319" i="11" s="1"/>
  <c r="C3315" i="11"/>
  <c r="C3311" i="11"/>
  <c r="C3307" i="11"/>
  <c r="E3307" i="11" s="1"/>
  <c r="F3307" i="11" s="1"/>
  <c r="C3303" i="11"/>
  <c r="C3299" i="11"/>
  <c r="E3299" i="11" s="1"/>
  <c r="F3299" i="11" s="1"/>
  <c r="C3295" i="11"/>
  <c r="C3291" i="11"/>
  <c r="H3291" i="11" s="1"/>
  <c r="C3287" i="11"/>
  <c r="E3287" i="11" s="1"/>
  <c r="F3287" i="11" s="1"/>
  <c r="C3283" i="11"/>
  <c r="E3283" i="11" s="1"/>
  <c r="F3283" i="11" s="1"/>
  <c r="C3279" i="11"/>
  <c r="C3275" i="11"/>
  <c r="C3271" i="11"/>
  <c r="C3267" i="11"/>
  <c r="C3263" i="11"/>
  <c r="C3259" i="11"/>
  <c r="C3255" i="11"/>
  <c r="E3255" i="11" s="1"/>
  <c r="F3255" i="11" s="1"/>
  <c r="C3251" i="11"/>
  <c r="E3251" i="11" s="1"/>
  <c r="F3251" i="11" s="1"/>
  <c r="C3247" i="11"/>
  <c r="C3243" i="11"/>
  <c r="C3239" i="11"/>
  <c r="C3235" i="11"/>
  <c r="C3231" i="11"/>
  <c r="C3227" i="11"/>
  <c r="C3223" i="11"/>
  <c r="E3223" i="11" s="1"/>
  <c r="F3223" i="11" s="1"/>
  <c r="C3219" i="11"/>
  <c r="C3215" i="11"/>
  <c r="C3211" i="11"/>
  <c r="C3207" i="11"/>
  <c r="C3203" i="11"/>
  <c r="C3194" i="11"/>
  <c r="C3178" i="11"/>
  <c r="C3162" i="11"/>
  <c r="E3162" i="11" s="1"/>
  <c r="F3162" i="11" s="1"/>
  <c r="C3146" i="11"/>
  <c r="C3130" i="11"/>
  <c r="C3114" i="11"/>
  <c r="C3098" i="11"/>
  <c r="C3082" i="11"/>
  <c r="E3082" i="11" s="1"/>
  <c r="F3082" i="11" s="1"/>
  <c r="C3066" i="11"/>
  <c r="E3066" i="11" s="1"/>
  <c r="F3066" i="11" s="1"/>
  <c r="C3050" i="11"/>
  <c r="C3034" i="11"/>
  <c r="C3018" i="11"/>
  <c r="C3002" i="11"/>
  <c r="C2986" i="11"/>
  <c r="C2970" i="11"/>
  <c r="C2954" i="11"/>
  <c r="E2954" i="11" s="1"/>
  <c r="F2954" i="11" s="1"/>
  <c r="C2938" i="11"/>
  <c r="E2938" i="11" s="1"/>
  <c r="F2938" i="11" s="1"/>
  <c r="C2922" i="11"/>
  <c r="C2906" i="11"/>
  <c r="C2890" i="11"/>
  <c r="C2874" i="11"/>
  <c r="C2858" i="11"/>
  <c r="C2842" i="11"/>
  <c r="C2826" i="11"/>
  <c r="E2826" i="11" s="1"/>
  <c r="F2826" i="11" s="1"/>
  <c r="C2810" i="11"/>
  <c r="E2810" i="11" s="1"/>
  <c r="F2810" i="11" s="1"/>
  <c r="C2794" i="11"/>
  <c r="C2778" i="11"/>
  <c r="C2762" i="11"/>
  <c r="C2746" i="11"/>
  <c r="C2730" i="11"/>
  <c r="C2714" i="11"/>
  <c r="C2698" i="11"/>
  <c r="E2698" i="11" s="1"/>
  <c r="F2698" i="11" s="1"/>
  <c r="C2682" i="11"/>
  <c r="E2682" i="11" s="1"/>
  <c r="F2682" i="11" s="1"/>
  <c r="C2666" i="11"/>
  <c r="C2650" i="11"/>
  <c r="C2634" i="11"/>
  <c r="C2618" i="11"/>
  <c r="C2602" i="11"/>
  <c r="C2586" i="11"/>
  <c r="C2570" i="11"/>
  <c r="E2570" i="11" s="1"/>
  <c r="F2570" i="11" s="1"/>
  <c r="C2554" i="11"/>
  <c r="E2554" i="11" s="1"/>
  <c r="F2554" i="11" s="1"/>
  <c r="C2538" i="11"/>
  <c r="C2522" i="11"/>
  <c r="C2506" i="11"/>
  <c r="C2490" i="11"/>
  <c r="C2474" i="11"/>
  <c r="C2458" i="11"/>
  <c r="C2442" i="11"/>
  <c r="E2442" i="11" s="1"/>
  <c r="F2442" i="11" s="1"/>
  <c r="C2426" i="11"/>
  <c r="E2426" i="11" s="1"/>
  <c r="F2426" i="11" s="1"/>
  <c r="C2410" i="11"/>
  <c r="C2394" i="11"/>
  <c r="C2378" i="11"/>
  <c r="C2362" i="11"/>
  <c r="C2346" i="11"/>
  <c r="C2330" i="11"/>
  <c r="C2314" i="11"/>
  <c r="E2314" i="11" s="1"/>
  <c r="F2314" i="11" s="1"/>
  <c r="C2298" i="11"/>
  <c r="H2299" i="11" s="1"/>
  <c r="C2282" i="11"/>
  <c r="C2266" i="11"/>
  <c r="C2250" i="11"/>
  <c r="C2234" i="11"/>
  <c r="C2218" i="11"/>
  <c r="E2218" i="11" s="1"/>
  <c r="F2218" i="11" s="1"/>
  <c r="C2202" i="11"/>
  <c r="E2202" i="11" s="1"/>
  <c r="F2202" i="11" s="1"/>
  <c r="C2186" i="11"/>
  <c r="C2170" i="11"/>
  <c r="C2154" i="11"/>
  <c r="E2154" i="11" s="1"/>
  <c r="F2154" i="11" s="1"/>
  <c r="C2138" i="11"/>
  <c r="C2122" i="11"/>
  <c r="C2106" i="11"/>
  <c r="H2107" i="11" s="1"/>
  <c r="C2090" i="11"/>
  <c r="E2090" i="11" s="1"/>
  <c r="F2090" i="11" s="1"/>
  <c r="C2074" i="11"/>
  <c r="E2074" i="11" s="1"/>
  <c r="F2074" i="11" s="1"/>
  <c r="C2058" i="11"/>
  <c r="C2042" i="11"/>
  <c r="C2026" i="11"/>
  <c r="E2026" i="11" s="1"/>
  <c r="F2026" i="11" s="1"/>
  <c r="C2010" i="11"/>
  <c r="C1994" i="11"/>
  <c r="C1978" i="11"/>
  <c r="C1962" i="11"/>
  <c r="E1962" i="11" s="1"/>
  <c r="F1962" i="11" s="1"/>
  <c r="C1946" i="11"/>
  <c r="C1930" i="11"/>
  <c r="C1914" i="11"/>
  <c r="C1898" i="11"/>
  <c r="E1898" i="11" s="1"/>
  <c r="F1898" i="11" s="1"/>
  <c r="C1882" i="11"/>
  <c r="C1866" i="11"/>
  <c r="C1850" i="11"/>
  <c r="C1834" i="11"/>
  <c r="E1834" i="11" s="1"/>
  <c r="F1834" i="11" s="1"/>
  <c r="C1818" i="11"/>
  <c r="C1802" i="11"/>
  <c r="C1786" i="11"/>
  <c r="E1786" i="11" s="1"/>
  <c r="F1786" i="11" s="1"/>
  <c r="C1770" i="11"/>
  <c r="E1770" i="11" s="1"/>
  <c r="F1770" i="11" s="1"/>
  <c r="C1754" i="11"/>
  <c r="C1738" i="11"/>
  <c r="C1722" i="11"/>
  <c r="C1706" i="11"/>
  <c r="E1706" i="11" s="1"/>
  <c r="F1706" i="11" s="1"/>
  <c r="C1690" i="11"/>
  <c r="C1674" i="11"/>
  <c r="C1658" i="11"/>
  <c r="C1642" i="11"/>
  <c r="E1642" i="11" s="1"/>
  <c r="F1642" i="11" s="1"/>
  <c r="C1626" i="11"/>
  <c r="C1610" i="11"/>
  <c r="C1594" i="11"/>
  <c r="C1578" i="11"/>
  <c r="E1578" i="11" s="1"/>
  <c r="F1578" i="11" s="1"/>
  <c r="C1562" i="11"/>
  <c r="C1546" i="11"/>
  <c r="C1530" i="11"/>
  <c r="E1530" i="11" s="1"/>
  <c r="F1530" i="11" s="1"/>
  <c r="C1514" i="11"/>
  <c r="E1514" i="11" s="1"/>
  <c r="F1514" i="11" s="1"/>
  <c r="C1498" i="11"/>
  <c r="C1482" i="11"/>
  <c r="E1482" i="11" s="1"/>
  <c r="F1482" i="11" s="1"/>
  <c r="C1466" i="11"/>
  <c r="C1450" i="11"/>
  <c r="E1450" i="11" s="1"/>
  <c r="F1450" i="11" s="1"/>
  <c r="C1430" i="11"/>
  <c r="E1430" i="11" s="1"/>
  <c r="F1430" i="11" s="1"/>
  <c r="C1398" i="11"/>
  <c r="C1366" i="11"/>
  <c r="C1334" i="11"/>
  <c r="C1302" i="11"/>
  <c r="E1302" i="11" s="1"/>
  <c r="F1302" i="11" s="1"/>
  <c r="C1270" i="11"/>
  <c r="C1238" i="11"/>
  <c r="C1206" i="11"/>
  <c r="E1206" i="11" s="1"/>
  <c r="F1206" i="11" s="1"/>
  <c r="C1174" i="11"/>
  <c r="C1142" i="11"/>
  <c r="C1110" i="11"/>
  <c r="H1110" i="11" s="1"/>
  <c r="C1078" i="11"/>
  <c r="E1078" i="11" s="1"/>
  <c r="F1078" i="11" s="1"/>
  <c r="C1046" i="11"/>
  <c r="C1014" i="11"/>
  <c r="C982" i="11"/>
  <c r="C950" i="11"/>
  <c r="E950" i="11" s="1"/>
  <c r="F950" i="11" s="1"/>
  <c r="C918" i="11"/>
  <c r="C886" i="11"/>
  <c r="C854" i="11"/>
  <c r="C822" i="11"/>
  <c r="E822" i="11" s="1"/>
  <c r="F822" i="11" s="1"/>
  <c r="C790" i="11"/>
  <c r="E790" i="11" s="1"/>
  <c r="F790" i="11" s="1"/>
  <c r="C758" i="11"/>
  <c r="C726" i="11"/>
  <c r="E726" i="11" s="1"/>
  <c r="F726" i="11" s="1"/>
  <c r="C694" i="11"/>
  <c r="E694" i="11" s="1"/>
  <c r="F694" i="11" s="1"/>
  <c r="C662" i="11"/>
  <c r="C630" i="11"/>
  <c r="C598" i="11"/>
  <c r="E598" i="11" s="1"/>
  <c r="F598" i="11" s="1"/>
  <c r="C566" i="11"/>
  <c r="E566" i="11" s="1"/>
  <c r="F566" i="11" s="1"/>
  <c r="C534" i="11"/>
  <c r="C498" i="11"/>
  <c r="C454" i="11"/>
  <c r="C412" i="11"/>
  <c r="E412" i="11" s="1"/>
  <c r="F412" i="11" s="1"/>
  <c r="C370" i="11"/>
  <c r="E370" i="11" s="1"/>
  <c r="F370" i="11" s="1"/>
  <c r="C326" i="11"/>
  <c r="E326" i="11" s="1"/>
  <c r="F326" i="11" s="1"/>
  <c r="C284" i="11"/>
  <c r="C242" i="11"/>
  <c r="C198" i="11"/>
  <c r="C156" i="11"/>
  <c r="C114" i="11"/>
  <c r="C68" i="11"/>
  <c r="E68" i="11" s="1"/>
  <c r="F68" i="11" s="1"/>
  <c r="D3723" i="11"/>
  <c r="D3659" i="11"/>
  <c r="D3595" i="11"/>
  <c r="D3531" i="11"/>
  <c r="D3467" i="11"/>
  <c r="D3403" i="11"/>
  <c r="D3339" i="11"/>
  <c r="D3275" i="11"/>
  <c r="D3211" i="11"/>
  <c r="D3147" i="11"/>
  <c r="D3054" i="11"/>
  <c r="D2926" i="11"/>
  <c r="D2798" i="11"/>
  <c r="D2670" i="11"/>
  <c r="D2542" i="11"/>
  <c r="D2414" i="11"/>
  <c r="D2286" i="11"/>
  <c r="D2120" i="11"/>
  <c r="D1873" i="11"/>
  <c r="D1532" i="11"/>
  <c r="D792" i="11"/>
  <c r="E3537" i="11"/>
  <c r="F3537" i="11" s="1"/>
  <c r="E1178" i="11"/>
  <c r="F1178" i="11" s="1"/>
  <c r="E1109" i="11"/>
  <c r="F1109" i="11" s="1"/>
  <c r="E922" i="11"/>
  <c r="F922" i="11" s="1"/>
  <c r="E917" i="11"/>
  <c r="F917" i="11" s="1"/>
  <c r="E817" i="11"/>
  <c r="F817" i="11" s="1"/>
  <c r="E3153" i="11"/>
  <c r="F3153" i="11" s="1"/>
  <c r="E2524" i="11"/>
  <c r="F2524" i="11" s="1"/>
  <c r="E2588" i="11"/>
  <c r="F2588" i="11" s="1"/>
  <c r="E2844" i="11"/>
  <c r="F2844" i="11" s="1"/>
  <c r="E2578" i="11"/>
  <c r="F2578" i="11" s="1"/>
  <c r="E2370" i="11"/>
  <c r="F2370" i="11" s="1"/>
  <c r="E2092" i="11"/>
  <c r="F2092" i="11" s="1"/>
  <c r="E2446" i="11"/>
  <c r="F2446" i="11" s="1"/>
  <c r="E1290" i="11"/>
  <c r="F1290" i="11" s="1"/>
  <c r="E742" i="11"/>
  <c r="F742" i="11" s="1"/>
  <c r="E646" i="11"/>
  <c r="F646" i="11" s="1"/>
  <c r="E677" i="11"/>
  <c r="F677" i="11" s="1"/>
  <c r="E536" i="11"/>
  <c r="F536" i="11" s="1"/>
  <c r="E174" i="11"/>
  <c r="F174" i="11" s="1"/>
  <c r="E331" i="11"/>
  <c r="F331" i="11" s="1"/>
  <c r="E315" i="11"/>
  <c r="F315" i="11" s="1"/>
  <c r="H677" i="11"/>
  <c r="H645" i="11"/>
  <c r="F46" i="1"/>
  <c r="F61" i="1"/>
  <c r="G60" i="1" s="1"/>
  <c r="H59" i="1" s="1"/>
  <c r="I58" i="1" s="1"/>
  <c r="J57" i="1" s="1"/>
  <c r="K56" i="1" s="1"/>
  <c r="L55" i="1" s="1"/>
  <c r="M54" i="1" s="1"/>
  <c r="N62" i="1" s="1"/>
  <c r="N61" i="1" s="1"/>
  <c r="F60" i="1"/>
  <c r="G59" i="1" s="1"/>
  <c r="H58" i="1" s="1"/>
  <c r="I57" i="1" s="1"/>
  <c r="J56" i="1" s="1"/>
  <c r="K55" i="1" s="1"/>
  <c r="L54" i="1" s="1"/>
  <c r="M62" i="1" s="1"/>
  <c r="M61" i="1" s="1"/>
  <c r="J62" i="1"/>
  <c r="J61" i="1" s="1"/>
  <c r="N46" i="1"/>
  <c r="K62" i="1"/>
  <c r="H60" i="1"/>
  <c r="V46" i="1"/>
  <c r="G58" i="1"/>
  <c r="H57" i="1" s="1"/>
  <c r="I56" i="1" s="1"/>
  <c r="J55" i="1" s="1"/>
  <c r="K54" i="1" s="1"/>
  <c r="L62" i="1" s="1"/>
  <c r="L61" i="1" s="1"/>
  <c r="I62" i="1"/>
  <c r="I61" i="1" s="1"/>
  <c r="E67" i="8"/>
  <c r="F67" i="8"/>
  <c r="E68" i="8"/>
  <c r="F68" i="8"/>
  <c r="E69" i="8"/>
  <c r="F69" i="8"/>
  <c r="E70" i="8"/>
  <c r="F70" i="8"/>
  <c r="E71" i="8"/>
  <c r="F71" i="8"/>
  <c r="E72" i="8"/>
  <c r="F72" i="8"/>
  <c r="E73" i="8"/>
  <c r="F73" i="8"/>
  <c r="E74" i="8"/>
  <c r="F74" i="8"/>
  <c r="E75" i="8"/>
  <c r="F75" i="8"/>
  <c r="E76" i="8"/>
  <c r="F76" i="8"/>
  <c r="E77" i="8"/>
  <c r="F77" i="8"/>
  <c r="E78" i="8"/>
  <c r="F78" i="8"/>
  <c r="E79" i="8"/>
  <c r="F79" i="8"/>
  <c r="E80" i="8"/>
  <c r="F80" i="8"/>
  <c r="E81" i="8"/>
  <c r="F81" i="8"/>
  <c r="E82" i="8"/>
  <c r="F82" i="8"/>
  <c r="E83" i="8"/>
  <c r="F83" i="8"/>
  <c r="E84" i="8"/>
  <c r="F84" i="8"/>
  <c r="E85" i="8"/>
  <c r="F85" i="8"/>
  <c r="E86" i="8"/>
  <c r="F86" i="8"/>
  <c r="E87" i="8"/>
  <c r="F87" i="8"/>
  <c r="E88" i="8"/>
  <c r="F88" i="8"/>
  <c r="E89" i="8"/>
  <c r="F89" i="8"/>
  <c r="E90" i="8"/>
  <c r="F90" i="8"/>
  <c r="E91" i="8"/>
  <c r="F91" i="8"/>
  <c r="E92" i="8"/>
  <c r="F92" i="8"/>
  <c r="E93" i="8"/>
  <c r="F93" i="8"/>
  <c r="E94" i="8"/>
  <c r="F94" i="8"/>
  <c r="E95" i="8"/>
  <c r="F95" i="8"/>
  <c r="E96" i="8"/>
  <c r="F96" i="8"/>
  <c r="E97" i="8"/>
  <c r="F97" i="8"/>
  <c r="E98" i="8"/>
  <c r="F98" i="8"/>
  <c r="E99" i="8"/>
  <c r="F99" i="8"/>
  <c r="E100" i="8"/>
  <c r="F100" i="8"/>
  <c r="E101" i="8"/>
  <c r="F101" i="8"/>
  <c r="E102" i="8"/>
  <c r="F102" i="8"/>
  <c r="E103" i="8"/>
  <c r="F103" i="8"/>
  <c r="E104" i="8"/>
  <c r="F104" i="8"/>
  <c r="E105" i="8"/>
  <c r="F105" i="8"/>
  <c r="E106" i="8"/>
  <c r="F106" i="8"/>
  <c r="E107" i="8"/>
  <c r="F107" i="8"/>
  <c r="E108" i="8"/>
  <c r="F108" i="8"/>
  <c r="E109" i="8"/>
  <c r="F109" i="8"/>
  <c r="E110" i="8"/>
  <c r="F110" i="8"/>
  <c r="E111" i="8"/>
  <c r="F111" i="8"/>
  <c r="E112" i="8"/>
  <c r="F112" i="8"/>
  <c r="E113" i="8"/>
  <c r="F113" i="8"/>
  <c r="E114" i="8"/>
  <c r="F114" i="8"/>
  <c r="E115" i="8"/>
  <c r="F115" i="8"/>
  <c r="E116" i="8"/>
  <c r="F116" i="8"/>
  <c r="E117" i="8"/>
  <c r="F117" i="8"/>
  <c r="E118" i="8"/>
  <c r="F118" i="8"/>
  <c r="E119" i="8"/>
  <c r="F119" i="8"/>
  <c r="E120" i="8"/>
  <c r="F120" i="8"/>
  <c r="E121" i="8"/>
  <c r="F121" i="8"/>
  <c r="E122" i="8"/>
  <c r="F122" i="8"/>
  <c r="E123" i="8"/>
  <c r="F123" i="8"/>
  <c r="E124" i="8"/>
  <c r="F124" i="8"/>
  <c r="E125" i="8"/>
  <c r="F125" i="8"/>
  <c r="E126" i="8"/>
  <c r="F126" i="8"/>
  <c r="E127" i="8"/>
  <c r="F127" i="8"/>
  <c r="E128" i="8"/>
  <c r="F128" i="8"/>
  <c r="E129" i="8"/>
  <c r="F129" i="8"/>
  <c r="E130" i="8"/>
  <c r="F130" i="8"/>
  <c r="E131" i="8"/>
  <c r="F131" i="8"/>
  <c r="E132" i="8"/>
  <c r="F132" i="8"/>
  <c r="E133" i="8"/>
  <c r="F133" i="8"/>
  <c r="E134" i="8"/>
  <c r="F134" i="8"/>
  <c r="E135" i="8"/>
  <c r="F135" i="8"/>
  <c r="E136" i="8"/>
  <c r="F136" i="8"/>
  <c r="E137" i="8"/>
  <c r="F137" i="8"/>
  <c r="E138" i="8"/>
  <c r="F138" i="8"/>
  <c r="E139" i="8"/>
  <c r="F139" i="8"/>
  <c r="E140" i="8"/>
  <c r="F140" i="8"/>
  <c r="E141" i="8"/>
  <c r="F141" i="8"/>
  <c r="E142" i="8"/>
  <c r="F142" i="8"/>
  <c r="E143" i="8"/>
  <c r="F143" i="8"/>
  <c r="E144" i="8"/>
  <c r="F144" i="8"/>
  <c r="E145" i="8"/>
  <c r="F145" i="8"/>
  <c r="E146" i="8"/>
  <c r="F146" i="8"/>
  <c r="E147" i="8"/>
  <c r="F147" i="8"/>
  <c r="E148" i="8"/>
  <c r="F148" i="8"/>
  <c r="E149" i="8"/>
  <c r="F149" i="8"/>
  <c r="E150" i="8"/>
  <c r="F150" i="8"/>
  <c r="E151" i="8"/>
  <c r="F151" i="8"/>
  <c r="E152" i="8"/>
  <c r="F152" i="8"/>
  <c r="E153" i="8"/>
  <c r="F153" i="8"/>
  <c r="E154" i="8"/>
  <c r="F154" i="8"/>
  <c r="E155" i="8"/>
  <c r="F155" i="8"/>
  <c r="E156" i="8"/>
  <c r="F156" i="8"/>
  <c r="E157" i="8"/>
  <c r="F157" i="8"/>
  <c r="E158" i="8"/>
  <c r="F158" i="8"/>
  <c r="E159" i="8"/>
  <c r="F159" i="8"/>
  <c r="E160" i="8"/>
  <c r="F160" i="8"/>
  <c r="E161" i="8"/>
  <c r="F161" i="8"/>
  <c r="E162" i="8"/>
  <c r="F162" i="8"/>
  <c r="E163" i="8"/>
  <c r="F163" i="8"/>
  <c r="E164" i="8"/>
  <c r="F164" i="8"/>
  <c r="E165" i="8"/>
  <c r="F165" i="8"/>
  <c r="E166" i="8"/>
  <c r="F166" i="8"/>
  <c r="E167" i="8"/>
  <c r="F167" i="8"/>
  <c r="E168" i="8"/>
  <c r="F168" i="8"/>
  <c r="E169" i="8"/>
  <c r="F169" i="8"/>
  <c r="E170" i="8"/>
  <c r="F170" i="8"/>
  <c r="E171" i="8"/>
  <c r="F171" i="8"/>
  <c r="E172" i="8"/>
  <c r="F172" i="8"/>
  <c r="E173" i="8"/>
  <c r="F173" i="8"/>
  <c r="E174" i="8"/>
  <c r="F174" i="8"/>
  <c r="E175" i="8"/>
  <c r="F175" i="8"/>
  <c r="E176" i="8"/>
  <c r="F176" i="8"/>
  <c r="E177" i="8"/>
  <c r="F177" i="8"/>
  <c r="E178" i="8"/>
  <c r="F178" i="8"/>
  <c r="E179" i="8"/>
  <c r="F179" i="8"/>
  <c r="E180" i="8"/>
  <c r="F180" i="8"/>
  <c r="E181" i="8"/>
  <c r="F181" i="8"/>
  <c r="E182" i="8"/>
  <c r="F182" i="8"/>
  <c r="E183" i="8"/>
  <c r="F183" i="8"/>
  <c r="E184" i="8"/>
  <c r="F184" i="8"/>
  <c r="E185" i="8"/>
  <c r="F185" i="8"/>
  <c r="E186" i="8"/>
  <c r="F186" i="8"/>
  <c r="E187" i="8"/>
  <c r="F187" i="8"/>
  <c r="E188" i="8"/>
  <c r="F188" i="8"/>
  <c r="E189" i="8"/>
  <c r="F189" i="8"/>
  <c r="E190" i="8"/>
  <c r="F190" i="8"/>
  <c r="E191" i="8"/>
  <c r="F191" i="8"/>
  <c r="E192" i="8"/>
  <c r="F192" i="8"/>
  <c r="E193" i="8"/>
  <c r="F193" i="8"/>
  <c r="E194" i="8"/>
  <c r="F194" i="8"/>
  <c r="E195" i="8"/>
  <c r="F195" i="8"/>
  <c r="E196" i="8"/>
  <c r="F196" i="8"/>
  <c r="E197" i="8"/>
  <c r="F197" i="8"/>
  <c r="E198" i="8"/>
  <c r="F198" i="8"/>
  <c r="E199" i="8"/>
  <c r="F199" i="8"/>
  <c r="E200" i="8"/>
  <c r="F200" i="8"/>
  <c r="E201" i="8"/>
  <c r="F201" i="8"/>
  <c r="E202" i="8"/>
  <c r="F202" i="8"/>
  <c r="E203" i="8"/>
  <c r="F203" i="8"/>
  <c r="E204" i="8"/>
  <c r="F204" i="8"/>
  <c r="E205" i="8"/>
  <c r="F205" i="8"/>
  <c r="E206" i="8"/>
  <c r="F206" i="8"/>
  <c r="E207" i="8"/>
  <c r="F207" i="8"/>
  <c r="E208" i="8"/>
  <c r="F208" i="8"/>
  <c r="E209" i="8"/>
  <c r="F209" i="8"/>
  <c r="E210" i="8"/>
  <c r="F210" i="8"/>
  <c r="E211" i="8"/>
  <c r="F211" i="8"/>
  <c r="E212" i="8"/>
  <c r="F212" i="8"/>
  <c r="E213" i="8"/>
  <c r="F213" i="8"/>
  <c r="E214" i="8"/>
  <c r="F214" i="8"/>
  <c r="E215" i="8"/>
  <c r="F215" i="8"/>
  <c r="E216" i="8"/>
  <c r="F216" i="8"/>
  <c r="E217" i="8"/>
  <c r="F217" i="8"/>
  <c r="E218" i="8"/>
  <c r="F218" i="8"/>
  <c r="E219" i="8"/>
  <c r="F219" i="8"/>
  <c r="E220" i="8"/>
  <c r="F220" i="8"/>
  <c r="E221" i="8"/>
  <c r="F221" i="8"/>
  <c r="E222" i="8"/>
  <c r="F222" i="8"/>
  <c r="E223" i="8"/>
  <c r="F223" i="8"/>
  <c r="E224" i="8"/>
  <c r="F224" i="8"/>
  <c r="E225" i="8"/>
  <c r="F225" i="8"/>
  <c r="E226" i="8"/>
  <c r="F226" i="8"/>
  <c r="E227" i="8"/>
  <c r="F227" i="8"/>
  <c r="E228" i="8"/>
  <c r="F228" i="8"/>
  <c r="E229" i="8"/>
  <c r="F229" i="8"/>
  <c r="E230" i="8"/>
  <c r="F230" i="8"/>
  <c r="E231" i="8"/>
  <c r="F231" i="8"/>
  <c r="E232" i="8"/>
  <c r="F232" i="8"/>
  <c r="E233" i="8"/>
  <c r="F233" i="8"/>
  <c r="E234" i="8"/>
  <c r="F234" i="8"/>
  <c r="E235" i="8"/>
  <c r="F235" i="8"/>
  <c r="E236" i="8"/>
  <c r="F236" i="8"/>
  <c r="E237" i="8"/>
  <c r="F237" i="8"/>
  <c r="E238" i="8"/>
  <c r="F238" i="8"/>
  <c r="E239" i="8"/>
  <c r="F239" i="8"/>
  <c r="E240" i="8"/>
  <c r="F240" i="8"/>
  <c r="E241" i="8"/>
  <c r="F241" i="8"/>
  <c r="E242" i="8"/>
  <c r="F242" i="8"/>
  <c r="E243" i="8"/>
  <c r="F243" i="8"/>
  <c r="E244" i="8"/>
  <c r="F244" i="8"/>
  <c r="E245" i="8"/>
  <c r="F245" i="8"/>
  <c r="E246" i="8"/>
  <c r="F246" i="8"/>
  <c r="E247" i="8"/>
  <c r="F247" i="8"/>
  <c r="E248" i="8"/>
  <c r="F248" i="8"/>
  <c r="E249" i="8"/>
  <c r="F249" i="8"/>
  <c r="E250" i="8"/>
  <c r="F250" i="8"/>
  <c r="E251" i="8"/>
  <c r="F251" i="8"/>
  <c r="E252" i="8"/>
  <c r="F252" i="8"/>
  <c r="E253" i="8"/>
  <c r="F253" i="8"/>
  <c r="E254" i="8"/>
  <c r="F254" i="8"/>
  <c r="E255" i="8"/>
  <c r="F255" i="8"/>
  <c r="E256" i="8"/>
  <c r="F256" i="8"/>
  <c r="E257" i="8"/>
  <c r="F257" i="8"/>
  <c r="E258" i="8"/>
  <c r="F258" i="8"/>
  <c r="E259" i="8"/>
  <c r="F259" i="8"/>
  <c r="E260" i="8"/>
  <c r="F260" i="8"/>
  <c r="E261" i="8"/>
  <c r="F261" i="8"/>
  <c r="E262" i="8"/>
  <c r="F262" i="8"/>
  <c r="E263" i="8"/>
  <c r="F263" i="8"/>
  <c r="E264" i="8"/>
  <c r="F264" i="8"/>
  <c r="E265" i="8"/>
  <c r="F265" i="8"/>
  <c r="E266" i="8"/>
  <c r="F266" i="8"/>
  <c r="E267" i="8"/>
  <c r="F267" i="8"/>
  <c r="E268" i="8"/>
  <c r="F268" i="8"/>
  <c r="E269" i="8"/>
  <c r="F269" i="8"/>
  <c r="E270" i="8"/>
  <c r="F270" i="8"/>
  <c r="E271" i="8"/>
  <c r="F271" i="8"/>
  <c r="E272" i="8"/>
  <c r="F272" i="8"/>
  <c r="E273" i="8"/>
  <c r="F273" i="8"/>
  <c r="E274" i="8"/>
  <c r="F274" i="8"/>
  <c r="E275" i="8"/>
  <c r="F275" i="8"/>
  <c r="E276" i="8"/>
  <c r="F276" i="8"/>
  <c r="E277" i="8"/>
  <c r="F277" i="8"/>
  <c r="E278" i="8"/>
  <c r="F278" i="8"/>
  <c r="E279" i="8"/>
  <c r="F279" i="8"/>
  <c r="E280" i="8"/>
  <c r="F280" i="8"/>
  <c r="E281" i="8"/>
  <c r="F281" i="8"/>
  <c r="E282" i="8"/>
  <c r="F282" i="8"/>
  <c r="E283" i="8"/>
  <c r="F283" i="8"/>
  <c r="E284" i="8"/>
  <c r="F284" i="8"/>
  <c r="E285" i="8"/>
  <c r="F285" i="8"/>
  <c r="E286" i="8"/>
  <c r="F286" i="8"/>
  <c r="E287" i="8"/>
  <c r="F287" i="8"/>
  <c r="E288" i="8"/>
  <c r="F288" i="8"/>
  <c r="E289" i="8"/>
  <c r="F289" i="8"/>
  <c r="E290" i="8"/>
  <c r="F290" i="8"/>
  <c r="E291" i="8"/>
  <c r="F291" i="8"/>
  <c r="E292" i="8"/>
  <c r="F292" i="8"/>
  <c r="E293" i="8"/>
  <c r="F293" i="8"/>
  <c r="E294" i="8"/>
  <c r="F294" i="8"/>
  <c r="E295" i="8"/>
  <c r="F295" i="8"/>
  <c r="E296" i="8"/>
  <c r="F296" i="8"/>
  <c r="E297" i="8"/>
  <c r="F297" i="8"/>
  <c r="E298" i="8"/>
  <c r="F298" i="8"/>
  <c r="E299" i="8"/>
  <c r="F299" i="8"/>
  <c r="E300" i="8"/>
  <c r="F300" i="8"/>
  <c r="E301" i="8"/>
  <c r="F301" i="8"/>
  <c r="E302" i="8"/>
  <c r="F302" i="8"/>
  <c r="E303" i="8"/>
  <c r="F303" i="8"/>
  <c r="E304" i="8"/>
  <c r="F304" i="8"/>
  <c r="E305" i="8"/>
  <c r="F305" i="8"/>
  <c r="E306" i="8"/>
  <c r="F306" i="8"/>
  <c r="E307" i="8"/>
  <c r="F307" i="8"/>
  <c r="E308" i="8"/>
  <c r="F308" i="8"/>
  <c r="E309" i="8"/>
  <c r="F309" i="8"/>
  <c r="E310" i="8"/>
  <c r="F310" i="8"/>
  <c r="E311" i="8"/>
  <c r="F311" i="8"/>
  <c r="E312" i="8"/>
  <c r="F312" i="8"/>
  <c r="E313" i="8"/>
  <c r="F313" i="8"/>
  <c r="E314" i="8"/>
  <c r="F314" i="8"/>
  <c r="E315" i="8"/>
  <c r="F315" i="8"/>
  <c r="E316" i="8"/>
  <c r="F316" i="8"/>
  <c r="E317" i="8"/>
  <c r="F317" i="8"/>
  <c r="E318" i="8"/>
  <c r="F318" i="8"/>
  <c r="E319" i="8"/>
  <c r="F319" i="8"/>
  <c r="E320" i="8"/>
  <c r="F320" i="8"/>
  <c r="E321" i="8"/>
  <c r="F321" i="8"/>
  <c r="E322" i="8"/>
  <c r="F322" i="8"/>
  <c r="E323" i="8"/>
  <c r="F323" i="8"/>
  <c r="E324" i="8"/>
  <c r="F324" i="8"/>
  <c r="E325" i="8"/>
  <c r="F325" i="8"/>
  <c r="E326" i="8"/>
  <c r="F326" i="8"/>
  <c r="E327" i="8"/>
  <c r="F327" i="8"/>
  <c r="E328" i="8"/>
  <c r="F328" i="8"/>
  <c r="E329" i="8"/>
  <c r="F329" i="8"/>
  <c r="E330" i="8"/>
  <c r="F330" i="8"/>
  <c r="E331" i="8"/>
  <c r="F331" i="8"/>
  <c r="E332" i="8"/>
  <c r="F332" i="8"/>
  <c r="E333" i="8"/>
  <c r="F333" i="8"/>
  <c r="E334" i="8"/>
  <c r="F334" i="8"/>
  <c r="E335" i="8"/>
  <c r="F335" i="8"/>
  <c r="E336" i="8"/>
  <c r="F336" i="8"/>
  <c r="E337" i="8"/>
  <c r="F337" i="8"/>
  <c r="E338" i="8"/>
  <c r="F338" i="8"/>
  <c r="E339" i="8"/>
  <c r="F339" i="8"/>
  <c r="E340" i="8"/>
  <c r="F340" i="8"/>
  <c r="E341" i="8"/>
  <c r="F341" i="8"/>
  <c r="E342" i="8"/>
  <c r="F342" i="8"/>
  <c r="E343" i="8"/>
  <c r="F343" i="8"/>
  <c r="E344" i="8"/>
  <c r="F344" i="8"/>
  <c r="E345" i="8"/>
  <c r="F345" i="8"/>
  <c r="E346" i="8"/>
  <c r="F346" i="8"/>
  <c r="E347" i="8"/>
  <c r="F347" i="8"/>
  <c r="E348" i="8"/>
  <c r="F348" i="8"/>
  <c r="E349" i="8"/>
  <c r="F349" i="8"/>
  <c r="E350" i="8"/>
  <c r="F350" i="8"/>
  <c r="E351" i="8"/>
  <c r="F351" i="8"/>
  <c r="E352" i="8"/>
  <c r="F352" i="8"/>
  <c r="E353" i="8"/>
  <c r="F353" i="8"/>
  <c r="E354" i="8"/>
  <c r="F354" i="8"/>
  <c r="E355" i="8"/>
  <c r="F355" i="8"/>
  <c r="E356" i="8"/>
  <c r="F356" i="8"/>
  <c r="E357" i="8"/>
  <c r="F357" i="8"/>
  <c r="E358" i="8"/>
  <c r="F358" i="8"/>
  <c r="E359" i="8"/>
  <c r="F359" i="8"/>
  <c r="E360" i="8"/>
  <c r="F360" i="8"/>
  <c r="E361" i="8"/>
  <c r="F361" i="8"/>
  <c r="E362" i="8"/>
  <c r="F362" i="8"/>
  <c r="E363" i="8"/>
  <c r="F363" i="8"/>
  <c r="E364" i="8"/>
  <c r="F364" i="8"/>
  <c r="E365" i="8"/>
  <c r="F365" i="8"/>
  <c r="E366" i="8"/>
  <c r="F366" i="8"/>
  <c r="E367" i="8"/>
  <c r="F367" i="8"/>
  <c r="E368" i="8"/>
  <c r="F368" i="8"/>
  <c r="E369" i="8"/>
  <c r="F369" i="8"/>
  <c r="E370" i="8"/>
  <c r="F370" i="8"/>
  <c r="E371" i="8"/>
  <c r="F371" i="8"/>
  <c r="E372" i="8"/>
  <c r="F372" i="8"/>
  <c r="E373" i="8"/>
  <c r="F373" i="8"/>
  <c r="E374" i="8"/>
  <c r="F374" i="8"/>
  <c r="E375" i="8"/>
  <c r="F375" i="8"/>
  <c r="E376" i="8"/>
  <c r="F376" i="8"/>
  <c r="E377" i="8"/>
  <c r="F377" i="8"/>
  <c r="E378" i="8"/>
  <c r="F378" i="8"/>
  <c r="E379" i="8"/>
  <c r="F379" i="8"/>
  <c r="E380" i="8"/>
  <c r="F380" i="8"/>
  <c r="E381" i="8"/>
  <c r="F381" i="8"/>
  <c r="E382" i="8"/>
  <c r="F382" i="8"/>
  <c r="E383" i="8"/>
  <c r="F383" i="8"/>
  <c r="E384" i="8"/>
  <c r="F384" i="8"/>
  <c r="E385" i="8"/>
  <c r="F385" i="8"/>
  <c r="E386" i="8"/>
  <c r="F386" i="8"/>
  <c r="E387" i="8"/>
  <c r="F387" i="8"/>
  <c r="E388" i="8"/>
  <c r="F388" i="8"/>
  <c r="E389" i="8"/>
  <c r="F389" i="8"/>
  <c r="E390" i="8"/>
  <c r="F390" i="8"/>
  <c r="E391" i="8"/>
  <c r="F391" i="8"/>
  <c r="E392" i="8"/>
  <c r="F392" i="8"/>
  <c r="E393" i="8"/>
  <c r="F393" i="8"/>
  <c r="E394" i="8"/>
  <c r="F394" i="8"/>
  <c r="E395" i="8"/>
  <c r="F395" i="8"/>
  <c r="E396" i="8"/>
  <c r="F396" i="8"/>
  <c r="E397" i="8"/>
  <c r="F397" i="8"/>
  <c r="E398" i="8"/>
  <c r="F398" i="8"/>
  <c r="E399" i="8"/>
  <c r="F399" i="8"/>
  <c r="E400" i="8"/>
  <c r="F400" i="8"/>
  <c r="E401" i="8"/>
  <c r="F401" i="8"/>
  <c r="E402" i="8"/>
  <c r="F402" i="8"/>
  <c r="E403" i="8"/>
  <c r="F403" i="8"/>
  <c r="E404" i="8"/>
  <c r="F404" i="8"/>
  <c r="E405" i="8"/>
  <c r="F405" i="8"/>
  <c r="E406" i="8"/>
  <c r="F406" i="8"/>
  <c r="E407" i="8"/>
  <c r="F407" i="8"/>
  <c r="E408" i="8"/>
  <c r="F408" i="8"/>
  <c r="E409" i="8"/>
  <c r="F409" i="8"/>
  <c r="E410" i="8"/>
  <c r="F410" i="8"/>
  <c r="E411" i="8"/>
  <c r="F411" i="8"/>
  <c r="E412" i="8"/>
  <c r="F412" i="8"/>
  <c r="E413" i="8"/>
  <c r="F413" i="8"/>
  <c r="E414" i="8"/>
  <c r="F414" i="8"/>
  <c r="E415" i="8"/>
  <c r="F415" i="8"/>
  <c r="E416" i="8"/>
  <c r="F416" i="8"/>
  <c r="E417" i="8"/>
  <c r="F417" i="8"/>
  <c r="E418" i="8"/>
  <c r="F418" i="8"/>
  <c r="E419" i="8"/>
  <c r="F419" i="8"/>
  <c r="E420" i="8"/>
  <c r="F420" i="8"/>
  <c r="E421" i="8"/>
  <c r="F421" i="8"/>
  <c r="E422" i="8"/>
  <c r="F422" i="8"/>
  <c r="E423" i="8"/>
  <c r="F423" i="8"/>
  <c r="E424" i="8"/>
  <c r="F424" i="8"/>
  <c r="E425" i="8"/>
  <c r="F425" i="8"/>
  <c r="E426" i="8"/>
  <c r="F426" i="8"/>
  <c r="E427" i="8"/>
  <c r="F427" i="8"/>
  <c r="E428" i="8"/>
  <c r="F428" i="8"/>
  <c r="E429" i="8"/>
  <c r="F429" i="8"/>
  <c r="E430" i="8"/>
  <c r="F430" i="8"/>
  <c r="E431" i="8"/>
  <c r="F431" i="8"/>
  <c r="E432" i="8"/>
  <c r="F432" i="8"/>
  <c r="E433" i="8"/>
  <c r="F433" i="8"/>
  <c r="E434" i="8"/>
  <c r="F434" i="8"/>
  <c r="E435" i="8"/>
  <c r="F435" i="8"/>
  <c r="E436" i="8"/>
  <c r="F436" i="8"/>
  <c r="E437" i="8"/>
  <c r="F437" i="8"/>
  <c r="E438" i="8"/>
  <c r="F438" i="8"/>
  <c r="E439" i="8"/>
  <c r="F439" i="8"/>
  <c r="E440" i="8"/>
  <c r="F440" i="8"/>
  <c r="E441" i="8"/>
  <c r="F441" i="8"/>
  <c r="E442" i="8"/>
  <c r="F442" i="8"/>
  <c r="E443" i="8"/>
  <c r="F443" i="8"/>
  <c r="E444" i="8"/>
  <c r="F444" i="8"/>
  <c r="E445" i="8"/>
  <c r="F445" i="8"/>
  <c r="E446" i="8"/>
  <c r="F446" i="8"/>
  <c r="E447" i="8"/>
  <c r="F447" i="8"/>
  <c r="E448" i="8"/>
  <c r="F448" i="8"/>
  <c r="E449" i="8"/>
  <c r="F449" i="8"/>
  <c r="E450" i="8"/>
  <c r="F450" i="8"/>
  <c r="E451" i="8"/>
  <c r="F451" i="8"/>
  <c r="E452" i="8"/>
  <c r="F452" i="8"/>
  <c r="E453" i="8"/>
  <c r="F453" i="8"/>
  <c r="E454" i="8"/>
  <c r="F454" i="8"/>
  <c r="E455" i="8"/>
  <c r="F455" i="8"/>
  <c r="E456" i="8"/>
  <c r="F456" i="8"/>
  <c r="E457" i="8"/>
  <c r="F457" i="8"/>
  <c r="E458" i="8"/>
  <c r="F458" i="8"/>
  <c r="E459" i="8"/>
  <c r="F459" i="8"/>
  <c r="E460" i="8"/>
  <c r="F460" i="8"/>
  <c r="E461" i="8"/>
  <c r="F461" i="8"/>
  <c r="E462" i="8"/>
  <c r="F462" i="8"/>
  <c r="E463" i="8"/>
  <c r="F463" i="8"/>
  <c r="E464" i="8"/>
  <c r="F464" i="8"/>
  <c r="E465" i="8"/>
  <c r="F465" i="8"/>
  <c r="E466" i="8"/>
  <c r="F466" i="8"/>
  <c r="E467" i="8"/>
  <c r="F467" i="8"/>
  <c r="E468" i="8"/>
  <c r="F468" i="8"/>
  <c r="E469" i="8"/>
  <c r="F469" i="8"/>
  <c r="E470" i="8"/>
  <c r="F470" i="8"/>
  <c r="E471" i="8"/>
  <c r="F471" i="8"/>
  <c r="E472" i="8"/>
  <c r="F472" i="8"/>
  <c r="E473" i="8"/>
  <c r="F473" i="8"/>
  <c r="E474" i="8"/>
  <c r="F474" i="8"/>
  <c r="E475" i="8"/>
  <c r="F475" i="8"/>
  <c r="E476" i="8"/>
  <c r="F476" i="8"/>
  <c r="E477" i="8"/>
  <c r="F477" i="8"/>
  <c r="E478" i="8"/>
  <c r="F478" i="8"/>
  <c r="E479" i="8"/>
  <c r="F479" i="8"/>
  <c r="E480" i="8"/>
  <c r="F480" i="8"/>
  <c r="E481" i="8"/>
  <c r="F481" i="8"/>
  <c r="E482" i="8"/>
  <c r="F482" i="8"/>
  <c r="E483" i="8"/>
  <c r="F483" i="8"/>
  <c r="E484" i="8"/>
  <c r="F484" i="8"/>
  <c r="E485" i="8"/>
  <c r="F485" i="8"/>
  <c r="E486" i="8"/>
  <c r="F486" i="8"/>
  <c r="E487" i="8"/>
  <c r="F487" i="8"/>
  <c r="E488" i="8"/>
  <c r="F488" i="8"/>
  <c r="E489" i="8"/>
  <c r="F489" i="8"/>
  <c r="E490" i="8"/>
  <c r="F490" i="8"/>
  <c r="E491" i="8"/>
  <c r="F491" i="8"/>
  <c r="E492" i="8"/>
  <c r="F492" i="8"/>
  <c r="E493" i="8"/>
  <c r="F493" i="8"/>
  <c r="E494" i="8"/>
  <c r="F494" i="8"/>
  <c r="E495" i="8"/>
  <c r="F495" i="8"/>
  <c r="E496" i="8"/>
  <c r="F496" i="8"/>
  <c r="E497" i="8"/>
  <c r="F497" i="8"/>
  <c r="E498" i="8"/>
  <c r="F498" i="8"/>
  <c r="E499" i="8"/>
  <c r="F499" i="8"/>
  <c r="E500" i="8"/>
  <c r="F500" i="8"/>
  <c r="E501" i="8"/>
  <c r="F501" i="8"/>
  <c r="E502" i="8"/>
  <c r="F502" i="8"/>
  <c r="E503" i="8"/>
  <c r="F503" i="8"/>
  <c r="E504" i="8"/>
  <c r="F504" i="8"/>
  <c r="E505" i="8"/>
  <c r="F505" i="8"/>
  <c r="E506" i="8"/>
  <c r="F506" i="8"/>
  <c r="E507" i="8"/>
  <c r="F507" i="8"/>
  <c r="E508" i="8"/>
  <c r="F508" i="8"/>
  <c r="E509" i="8"/>
  <c r="F509" i="8"/>
  <c r="E510" i="8"/>
  <c r="F510" i="8"/>
  <c r="E511" i="8"/>
  <c r="F511" i="8"/>
  <c r="E512" i="8"/>
  <c r="F512" i="8"/>
  <c r="E513" i="8"/>
  <c r="F513" i="8"/>
  <c r="E514" i="8"/>
  <c r="F514" i="8"/>
  <c r="E515" i="8"/>
  <c r="F515" i="8"/>
  <c r="E516" i="8"/>
  <c r="F516" i="8"/>
  <c r="E517" i="8"/>
  <c r="F517" i="8"/>
  <c r="E518" i="8"/>
  <c r="F518" i="8"/>
  <c r="E519" i="8"/>
  <c r="F519" i="8"/>
  <c r="E520" i="8"/>
  <c r="F520" i="8"/>
  <c r="E521" i="8"/>
  <c r="F521" i="8"/>
  <c r="E522" i="8"/>
  <c r="F522" i="8"/>
  <c r="E523" i="8"/>
  <c r="F523" i="8"/>
  <c r="E524" i="8"/>
  <c r="F524" i="8"/>
  <c r="E525" i="8"/>
  <c r="F525" i="8"/>
  <c r="E526" i="8"/>
  <c r="F526" i="8"/>
  <c r="E527" i="8"/>
  <c r="F527" i="8"/>
  <c r="E528" i="8"/>
  <c r="F528" i="8"/>
  <c r="E529" i="8"/>
  <c r="F529" i="8"/>
  <c r="E530" i="8"/>
  <c r="F530" i="8"/>
  <c r="E531" i="8"/>
  <c r="F531" i="8"/>
  <c r="E532" i="8"/>
  <c r="F532" i="8"/>
  <c r="E533" i="8"/>
  <c r="F533" i="8"/>
  <c r="E534" i="8"/>
  <c r="F534" i="8"/>
  <c r="E535" i="8"/>
  <c r="F535" i="8"/>
  <c r="E536" i="8"/>
  <c r="F536" i="8"/>
  <c r="E537" i="8"/>
  <c r="F537" i="8"/>
  <c r="E538" i="8"/>
  <c r="F538" i="8"/>
  <c r="E539" i="8"/>
  <c r="F539" i="8"/>
  <c r="E540" i="8"/>
  <c r="F540" i="8"/>
  <c r="E541" i="8"/>
  <c r="F541" i="8"/>
  <c r="E542" i="8"/>
  <c r="F542" i="8"/>
  <c r="E543" i="8"/>
  <c r="F543" i="8"/>
  <c r="E544" i="8"/>
  <c r="F544" i="8"/>
  <c r="E545" i="8"/>
  <c r="F545" i="8"/>
  <c r="E546" i="8"/>
  <c r="F546" i="8"/>
  <c r="E547" i="8"/>
  <c r="F547" i="8"/>
  <c r="E548" i="8"/>
  <c r="F548" i="8"/>
  <c r="E549" i="8"/>
  <c r="F549" i="8"/>
  <c r="E550" i="8"/>
  <c r="F550" i="8"/>
  <c r="E551" i="8"/>
  <c r="F551" i="8"/>
  <c r="E552" i="8"/>
  <c r="F552" i="8"/>
  <c r="E553" i="8"/>
  <c r="F553" i="8"/>
  <c r="E554" i="8"/>
  <c r="F554" i="8"/>
  <c r="E555" i="8"/>
  <c r="F555" i="8"/>
  <c r="E556" i="8"/>
  <c r="F556" i="8"/>
  <c r="E557" i="8"/>
  <c r="F557" i="8"/>
  <c r="E558" i="8"/>
  <c r="F558" i="8"/>
  <c r="E559" i="8"/>
  <c r="F559" i="8"/>
  <c r="E560" i="8"/>
  <c r="F560" i="8"/>
  <c r="E561" i="8"/>
  <c r="F561" i="8"/>
  <c r="E562" i="8"/>
  <c r="F562" i="8"/>
  <c r="E563" i="8"/>
  <c r="F563" i="8"/>
  <c r="E564" i="8"/>
  <c r="F564" i="8"/>
  <c r="E565" i="8"/>
  <c r="F565" i="8"/>
  <c r="E566" i="8"/>
  <c r="F566" i="8"/>
  <c r="E567" i="8"/>
  <c r="F567" i="8"/>
  <c r="E568" i="8"/>
  <c r="F568" i="8"/>
  <c r="E569" i="8"/>
  <c r="F569" i="8"/>
  <c r="E570" i="8"/>
  <c r="F570" i="8"/>
  <c r="E571" i="8"/>
  <c r="F571" i="8"/>
  <c r="E572" i="8"/>
  <c r="F572" i="8"/>
  <c r="E573" i="8"/>
  <c r="F573" i="8"/>
  <c r="E574" i="8"/>
  <c r="F574" i="8"/>
  <c r="E575" i="8"/>
  <c r="F575" i="8"/>
  <c r="E576" i="8"/>
  <c r="F576" i="8"/>
  <c r="E577" i="8"/>
  <c r="F577" i="8"/>
  <c r="E578" i="8"/>
  <c r="F578" i="8"/>
  <c r="E579" i="8"/>
  <c r="F579" i="8"/>
  <c r="E580" i="8"/>
  <c r="F580" i="8"/>
  <c r="E581" i="8"/>
  <c r="F581" i="8"/>
  <c r="E582" i="8"/>
  <c r="F582" i="8"/>
  <c r="E583" i="8"/>
  <c r="F583" i="8"/>
  <c r="E584" i="8"/>
  <c r="F584" i="8"/>
  <c r="E585" i="8"/>
  <c r="F585" i="8"/>
  <c r="E586" i="8"/>
  <c r="F586" i="8"/>
  <c r="E587" i="8"/>
  <c r="F587" i="8"/>
  <c r="E588" i="8"/>
  <c r="F588" i="8"/>
  <c r="E589" i="8"/>
  <c r="F589" i="8"/>
  <c r="E590" i="8"/>
  <c r="F590" i="8"/>
  <c r="E591" i="8"/>
  <c r="F591" i="8"/>
  <c r="E592" i="8"/>
  <c r="F592" i="8"/>
  <c r="E593" i="8"/>
  <c r="F593" i="8"/>
  <c r="E594" i="8"/>
  <c r="F594" i="8"/>
  <c r="E595" i="8"/>
  <c r="F595" i="8"/>
  <c r="E596" i="8"/>
  <c r="F596" i="8"/>
  <c r="E597" i="8"/>
  <c r="F597" i="8"/>
  <c r="E598" i="8"/>
  <c r="F598" i="8"/>
  <c r="E599" i="8"/>
  <c r="F599" i="8"/>
  <c r="E600" i="8"/>
  <c r="F600" i="8"/>
  <c r="E601" i="8"/>
  <c r="F601" i="8"/>
  <c r="E602" i="8"/>
  <c r="F602" i="8"/>
  <c r="E603" i="8"/>
  <c r="F603" i="8"/>
  <c r="E604" i="8"/>
  <c r="F604" i="8"/>
  <c r="E605" i="8"/>
  <c r="F605" i="8"/>
  <c r="E606" i="8"/>
  <c r="F606" i="8"/>
  <c r="E607" i="8"/>
  <c r="F607" i="8"/>
  <c r="E608" i="8"/>
  <c r="F608" i="8"/>
  <c r="E609" i="8"/>
  <c r="F609" i="8"/>
  <c r="E610" i="8"/>
  <c r="F610" i="8"/>
  <c r="E611" i="8"/>
  <c r="F611" i="8"/>
  <c r="E612" i="8"/>
  <c r="F612" i="8"/>
  <c r="E613" i="8"/>
  <c r="F613" i="8"/>
  <c r="E614" i="8"/>
  <c r="F614" i="8"/>
  <c r="E615" i="8"/>
  <c r="F615" i="8"/>
  <c r="E616" i="8"/>
  <c r="F616" i="8"/>
  <c r="E617" i="8"/>
  <c r="F617" i="8"/>
  <c r="E618" i="8"/>
  <c r="F618" i="8"/>
  <c r="E619" i="8"/>
  <c r="F619" i="8"/>
  <c r="E620" i="8"/>
  <c r="F620" i="8"/>
  <c r="E621" i="8"/>
  <c r="F621" i="8"/>
  <c r="E622" i="8"/>
  <c r="F622" i="8"/>
  <c r="E623" i="8"/>
  <c r="F623" i="8"/>
  <c r="E624" i="8"/>
  <c r="F624" i="8"/>
  <c r="E625" i="8"/>
  <c r="F625" i="8"/>
  <c r="E626" i="8"/>
  <c r="F626" i="8"/>
  <c r="E627" i="8"/>
  <c r="F627" i="8"/>
  <c r="E628" i="8"/>
  <c r="F628" i="8"/>
  <c r="E629" i="8"/>
  <c r="F629" i="8"/>
  <c r="E630" i="8"/>
  <c r="F630" i="8"/>
  <c r="E631" i="8"/>
  <c r="F631" i="8"/>
  <c r="E632" i="8"/>
  <c r="F632" i="8"/>
  <c r="E633" i="8"/>
  <c r="F633" i="8"/>
  <c r="E634" i="8"/>
  <c r="F634" i="8"/>
  <c r="E635" i="8"/>
  <c r="F635" i="8"/>
  <c r="E636" i="8"/>
  <c r="F636" i="8"/>
  <c r="E637" i="8"/>
  <c r="F637" i="8"/>
  <c r="E638" i="8"/>
  <c r="F638" i="8"/>
  <c r="E639" i="8"/>
  <c r="F639" i="8"/>
  <c r="E640" i="8"/>
  <c r="F640" i="8"/>
  <c r="E641" i="8"/>
  <c r="F641" i="8"/>
  <c r="E642" i="8"/>
  <c r="F642" i="8"/>
  <c r="E643" i="8"/>
  <c r="F643" i="8"/>
  <c r="E644" i="8"/>
  <c r="F644" i="8"/>
  <c r="E645" i="8"/>
  <c r="F645" i="8"/>
  <c r="E646" i="8"/>
  <c r="F646" i="8"/>
  <c r="E647" i="8"/>
  <c r="F647" i="8"/>
  <c r="E648" i="8"/>
  <c r="F648" i="8"/>
  <c r="E649" i="8"/>
  <c r="F649" i="8"/>
  <c r="E650" i="8"/>
  <c r="F650" i="8"/>
  <c r="E651" i="8"/>
  <c r="F651" i="8"/>
  <c r="E652" i="8"/>
  <c r="F652" i="8"/>
  <c r="E653" i="8"/>
  <c r="F653" i="8"/>
  <c r="E654" i="8"/>
  <c r="F654" i="8"/>
  <c r="E655" i="8"/>
  <c r="F655" i="8"/>
  <c r="E656" i="8"/>
  <c r="F656" i="8"/>
  <c r="E657" i="8"/>
  <c r="F657" i="8"/>
  <c r="E658" i="8"/>
  <c r="F658" i="8"/>
  <c r="E659" i="8"/>
  <c r="F659" i="8"/>
  <c r="E660" i="8"/>
  <c r="F660" i="8"/>
  <c r="E661" i="8"/>
  <c r="F661" i="8"/>
  <c r="E662" i="8"/>
  <c r="F662" i="8"/>
  <c r="E663" i="8"/>
  <c r="F663" i="8"/>
  <c r="E664" i="8"/>
  <c r="F664" i="8"/>
  <c r="E665" i="8"/>
  <c r="F665" i="8"/>
  <c r="E666" i="8"/>
  <c r="F666" i="8"/>
  <c r="E667" i="8"/>
  <c r="F667" i="8"/>
  <c r="E668" i="8"/>
  <c r="F668" i="8"/>
  <c r="E669" i="8"/>
  <c r="F669" i="8"/>
  <c r="E670" i="8"/>
  <c r="F670" i="8"/>
  <c r="E671" i="8"/>
  <c r="F671" i="8"/>
  <c r="E672" i="8"/>
  <c r="F672" i="8"/>
  <c r="E673" i="8"/>
  <c r="F673" i="8"/>
  <c r="E674" i="8"/>
  <c r="F674" i="8"/>
  <c r="E675" i="8"/>
  <c r="F675" i="8"/>
  <c r="E676" i="8"/>
  <c r="F676" i="8"/>
  <c r="E677" i="8"/>
  <c r="F677" i="8"/>
  <c r="E678" i="8"/>
  <c r="F678" i="8"/>
  <c r="E679" i="8"/>
  <c r="F679" i="8"/>
  <c r="E680" i="8"/>
  <c r="F680" i="8"/>
  <c r="E681" i="8"/>
  <c r="F681" i="8"/>
  <c r="E682" i="8"/>
  <c r="F682" i="8"/>
  <c r="E683" i="8"/>
  <c r="F683" i="8"/>
  <c r="E684" i="8"/>
  <c r="F684" i="8"/>
  <c r="E685" i="8"/>
  <c r="F685" i="8"/>
  <c r="E686" i="8"/>
  <c r="F686" i="8"/>
  <c r="E687" i="8"/>
  <c r="F687" i="8"/>
  <c r="E688" i="8"/>
  <c r="F688" i="8"/>
  <c r="E689" i="8"/>
  <c r="F689" i="8"/>
  <c r="E690" i="8"/>
  <c r="F690" i="8"/>
  <c r="E691" i="8"/>
  <c r="F691" i="8"/>
  <c r="E692" i="8"/>
  <c r="F692" i="8"/>
  <c r="E693" i="8"/>
  <c r="F693" i="8"/>
  <c r="E694" i="8"/>
  <c r="F694" i="8"/>
  <c r="E695" i="8"/>
  <c r="F695" i="8"/>
  <c r="E696" i="8"/>
  <c r="F696" i="8"/>
  <c r="E697" i="8"/>
  <c r="F697" i="8"/>
  <c r="E698" i="8"/>
  <c r="F698" i="8"/>
  <c r="E699" i="8"/>
  <c r="F699" i="8"/>
  <c r="E700" i="8"/>
  <c r="F700" i="8"/>
  <c r="E701" i="8"/>
  <c r="F701" i="8"/>
  <c r="E702" i="8"/>
  <c r="F702" i="8"/>
  <c r="E703" i="8"/>
  <c r="F703" i="8"/>
  <c r="E704" i="8"/>
  <c r="F704" i="8"/>
  <c r="E705" i="8"/>
  <c r="F705" i="8"/>
  <c r="E706" i="8"/>
  <c r="F706" i="8"/>
  <c r="E707" i="8"/>
  <c r="F707" i="8"/>
  <c r="E708" i="8"/>
  <c r="F708" i="8"/>
  <c r="E709" i="8"/>
  <c r="F709" i="8"/>
  <c r="E710" i="8"/>
  <c r="F710" i="8"/>
  <c r="E711" i="8"/>
  <c r="F711" i="8"/>
  <c r="E712" i="8"/>
  <c r="F712" i="8"/>
  <c r="E713" i="8"/>
  <c r="F713" i="8"/>
  <c r="E714" i="8"/>
  <c r="F714" i="8"/>
  <c r="E715" i="8"/>
  <c r="F715" i="8"/>
  <c r="E716" i="8"/>
  <c r="F716" i="8"/>
  <c r="E717" i="8"/>
  <c r="F717" i="8"/>
  <c r="E718" i="8"/>
  <c r="F718" i="8"/>
  <c r="E719" i="8"/>
  <c r="F719" i="8"/>
  <c r="E720" i="8"/>
  <c r="F720" i="8"/>
  <c r="E721" i="8"/>
  <c r="F721" i="8"/>
  <c r="E722" i="8"/>
  <c r="F722" i="8"/>
  <c r="E723" i="8"/>
  <c r="F723" i="8"/>
  <c r="E724" i="8"/>
  <c r="F724" i="8"/>
  <c r="E725" i="8"/>
  <c r="F725" i="8"/>
  <c r="E726" i="8"/>
  <c r="F726" i="8"/>
  <c r="E727" i="8"/>
  <c r="F727" i="8"/>
  <c r="E728" i="8"/>
  <c r="F728" i="8"/>
  <c r="E729" i="8"/>
  <c r="F729" i="8"/>
  <c r="E730" i="8"/>
  <c r="F730" i="8"/>
  <c r="E731" i="8"/>
  <c r="F731" i="8"/>
  <c r="E732" i="8"/>
  <c r="F732" i="8"/>
  <c r="E733" i="8"/>
  <c r="F733" i="8"/>
  <c r="E734" i="8"/>
  <c r="F734" i="8"/>
  <c r="E735" i="8"/>
  <c r="F735" i="8"/>
  <c r="E736" i="8"/>
  <c r="F736" i="8"/>
  <c r="E737" i="8"/>
  <c r="F737" i="8"/>
  <c r="E738" i="8"/>
  <c r="F738" i="8"/>
  <c r="E739" i="8"/>
  <c r="F739" i="8"/>
  <c r="E740" i="8"/>
  <c r="F740" i="8"/>
  <c r="E741" i="8"/>
  <c r="F741" i="8"/>
  <c r="E742" i="8"/>
  <c r="F742" i="8"/>
  <c r="E743" i="8"/>
  <c r="F743" i="8"/>
  <c r="E744" i="8"/>
  <c r="F744" i="8"/>
  <c r="E745" i="8"/>
  <c r="F745" i="8"/>
  <c r="E746" i="8"/>
  <c r="F746" i="8"/>
  <c r="E747" i="8"/>
  <c r="F747" i="8"/>
  <c r="E748" i="8"/>
  <c r="F748" i="8"/>
  <c r="E749" i="8"/>
  <c r="F749" i="8"/>
  <c r="E750" i="8"/>
  <c r="F750" i="8"/>
  <c r="E751" i="8"/>
  <c r="F751" i="8"/>
  <c r="E752" i="8"/>
  <c r="F752" i="8"/>
  <c r="E753" i="8"/>
  <c r="F753" i="8"/>
  <c r="E754" i="8"/>
  <c r="F754" i="8"/>
  <c r="E755" i="8"/>
  <c r="F755" i="8"/>
  <c r="E756" i="8"/>
  <c r="F756" i="8"/>
  <c r="E757" i="8"/>
  <c r="F757" i="8"/>
  <c r="E758" i="8"/>
  <c r="F758" i="8"/>
  <c r="E759" i="8"/>
  <c r="F759" i="8"/>
  <c r="E760" i="8"/>
  <c r="F760" i="8"/>
  <c r="E761" i="8"/>
  <c r="F761" i="8"/>
  <c r="E762" i="8"/>
  <c r="F762" i="8"/>
  <c r="E763" i="8"/>
  <c r="F763" i="8"/>
  <c r="E764" i="8"/>
  <c r="F764" i="8"/>
  <c r="E765" i="8"/>
  <c r="F765" i="8"/>
  <c r="E766" i="8"/>
  <c r="F766" i="8"/>
  <c r="E767" i="8"/>
  <c r="F767" i="8"/>
  <c r="E768" i="8"/>
  <c r="F768" i="8"/>
  <c r="E769" i="8"/>
  <c r="F769" i="8"/>
  <c r="E770" i="8"/>
  <c r="F770" i="8"/>
  <c r="E771" i="8"/>
  <c r="F771" i="8"/>
  <c r="E772" i="8"/>
  <c r="F772" i="8"/>
  <c r="E773" i="8"/>
  <c r="F773" i="8"/>
  <c r="E774" i="8"/>
  <c r="F774" i="8"/>
  <c r="E775" i="8"/>
  <c r="F775" i="8"/>
  <c r="E776" i="8"/>
  <c r="F776" i="8"/>
  <c r="E777" i="8"/>
  <c r="F777" i="8"/>
  <c r="E778" i="8"/>
  <c r="F778" i="8"/>
  <c r="E779" i="8"/>
  <c r="F779" i="8"/>
  <c r="E780" i="8"/>
  <c r="F780" i="8"/>
  <c r="E781" i="8"/>
  <c r="F781" i="8"/>
  <c r="E782" i="8"/>
  <c r="F782" i="8"/>
  <c r="E783" i="8"/>
  <c r="F783" i="8"/>
  <c r="E784" i="8"/>
  <c r="F784" i="8"/>
  <c r="E785" i="8"/>
  <c r="F785" i="8"/>
  <c r="E786" i="8"/>
  <c r="F786" i="8"/>
  <c r="E787" i="8"/>
  <c r="F787" i="8"/>
  <c r="E788" i="8"/>
  <c r="F788" i="8"/>
  <c r="E789" i="8"/>
  <c r="F789" i="8"/>
  <c r="E790" i="8"/>
  <c r="F790" i="8"/>
  <c r="E791" i="8"/>
  <c r="F791" i="8"/>
  <c r="E792" i="8"/>
  <c r="F792" i="8"/>
  <c r="E793" i="8"/>
  <c r="F793" i="8"/>
  <c r="E794" i="8"/>
  <c r="F794" i="8"/>
  <c r="E795" i="8"/>
  <c r="F795" i="8"/>
  <c r="E796" i="8"/>
  <c r="F796" i="8"/>
  <c r="E797" i="8"/>
  <c r="F797" i="8"/>
  <c r="E798" i="8"/>
  <c r="F798" i="8"/>
  <c r="E799" i="8"/>
  <c r="F799" i="8"/>
  <c r="E800" i="8"/>
  <c r="F800" i="8"/>
  <c r="E801" i="8"/>
  <c r="F801" i="8"/>
  <c r="E802" i="8"/>
  <c r="F802" i="8"/>
  <c r="E803" i="8"/>
  <c r="F803" i="8"/>
  <c r="E804" i="8"/>
  <c r="F804" i="8"/>
  <c r="E805" i="8"/>
  <c r="F805" i="8"/>
  <c r="E806" i="8"/>
  <c r="F806" i="8"/>
  <c r="E807" i="8"/>
  <c r="F807" i="8"/>
  <c r="E808" i="8"/>
  <c r="F808" i="8"/>
  <c r="E809" i="8"/>
  <c r="F809" i="8"/>
  <c r="E810" i="8"/>
  <c r="F810" i="8"/>
  <c r="E811" i="8"/>
  <c r="F811" i="8"/>
  <c r="E812" i="8"/>
  <c r="F812" i="8"/>
  <c r="E813" i="8"/>
  <c r="F813" i="8"/>
  <c r="E814" i="8"/>
  <c r="F814" i="8"/>
  <c r="E815" i="8"/>
  <c r="F815" i="8"/>
  <c r="E816" i="8"/>
  <c r="F816" i="8"/>
  <c r="E817" i="8"/>
  <c r="F817" i="8"/>
  <c r="E818" i="8"/>
  <c r="F818" i="8"/>
  <c r="E819" i="8"/>
  <c r="F819" i="8"/>
  <c r="E820" i="8"/>
  <c r="F820" i="8"/>
  <c r="E821" i="8"/>
  <c r="F821" i="8"/>
  <c r="E822" i="8"/>
  <c r="F822" i="8"/>
  <c r="E823" i="8"/>
  <c r="F823" i="8"/>
  <c r="E824" i="8"/>
  <c r="F824" i="8"/>
  <c r="E825" i="8"/>
  <c r="F825" i="8"/>
  <c r="E826" i="8"/>
  <c r="F826" i="8"/>
  <c r="E827" i="8"/>
  <c r="F827" i="8"/>
  <c r="E828" i="8"/>
  <c r="F828" i="8"/>
  <c r="E829" i="8"/>
  <c r="F829" i="8"/>
  <c r="E830" i="8"/>
  <c r="F830" i="8"/>
  <c r="E831" i="8"/>
  <c r="F831" i="8"/>
  <c r="E832" i="8"/>
  <c r="F832" i="8"/>
  <c r="E833" i="8"/>
  <c r="F833" i="8"/>
  <c r="E834" i="8"/>
  <c r="F834" i="8"/>
  <c r="E835" i="8"/>
  <c r="F835" i="8"/>
  <c r="E836" i="8"/>
  <c r="F836" i="8"/>
  <c r="E837" i="8"/>
  <c r="F837" i="8"/>
  <c r="E838" i="8"/>
  <c r="F838" i="8"/>
  <c r="E839" i="8"/>
  <c r="F839" i="8"/>
  <c r="E840" i="8"/>
  <c r="F840" i="8"/>
  <c r="E841" i="8"/>
  <c r="F841" i="8"/>
  <c r="E842" i="8"/>
  <c r="F842" i="8"/>
  <c r="E843" i="8"/>
  <c r="F843" i="8"/>
  <c r="E844" i="8"/>
  <c r="F844" i="8"/>
  <c r="E845" i="8"/>
  <c r="F845" i="8"/>
  <c r="E846" i="8"/>
  <c r="F846" i="8"/>
  <c r="E847" i="8"/>
  <c r="F847" i="8"/>
  <c r="E848" i="8"/>
  <c r="F848" i="8"/>
  <c r="E849" i="8"/>
  <c r="F849" i="8"/>
  <c r="E850" i="8"/>
  <c r="F850" i="8"/>
  <c r="E851" i="8"/>
  <c r="F851" i="8"/>
  <c r="E852" i="8"/>
  <c r="F852" i="8"/>
  <c r="E853" i="8"/>
  <c r="F853" i="8"/>
  <c r="E854" i="8"/>
  <c r="F854" i="8"/>
  <c r="E855" i="8"/>
  <c r="F855" i="8"/>
  <c r="E856" i="8"/>
  <c r="F856" i="8"/>
  <c r="E857" i="8"/>
  <c r="F857" i="8"/>
  <c r="E858" i="8"/>
  <c r="F858" i="8"/>
  <c r="E859" i="8"/>
  <c r="F859" i="8"/>
  <c r="E860" i="8"/>
  <c r="F860" i="8"/>
  <c r="E861" i="8"/>
  <c r="F861" i="8"/>
  <c r="E862" i="8"/>
  <c r="F862" i="8"/>
  <c r="E863" i="8"/>
  <c r="F863" i="8"/>
  <c r="E864" i="8"/>
  <c r="F864" i="8"/>
  <c r="E865" i="8"/>
  <c r="F865" i="8"/>
  <c r="E866" i="8"/>
  <c r="F866" i="8"/>
  <c r="E867" i="8"/>
  <c r="F867" i="8"/>
  <c r="E868" i="8"/>
  <c r="F868" i="8"/>
  <c r="E869" i="8"/>
  <c r="F869" i="8"/>
  <c r="E870" i="8"/>
  <c r="F870" i="8"/>
  <c r="E871" i="8"/>
  <c r="F871" i="8"/>
  <c r="E872" i="8"/>
  <c r="F872" i="8"/>
  <c r="E873" i="8"/>
  <c r="F873" i="8"/>
  <c r="E874" i="8"/>
  <c r="F874" i="8"/>
  <c r="E875" i="8"/>
  <c r="F875" i="8"/>
  <c r="E876" i="8"/>
  <c r="F876" i="8"/>
  <c r="E877" i="8"/>
  <c r="F877" i="8"/>
  <c r="E878" i="8"/>
  <c r="F878" i="8"/>
  <c r="E879" i="8"/>
  <c r="F879" i="8"/>
  <c r="E880" i="8"/>
  <c r="F880" i="8"/>
  <c r="E881" i="8"/>
  <c r="F881" i="8"/>
  <c r="E882" i="8"/>
  <c r="F882" i="8"/>
  <c r="E883" i="8"/>
  <c r="F883" i="8"/>
  <c r="E884" i="8"/>
  <c r="F884" i="8"/>
  <c r="E885" i="8"/>
  <c r="F885" i="8"/>
  <c r="E886" i="8"/>
  <c r="F886" i="8"/>
  <c r="E887" i="8"/>
  <c r="F887" i="8"/>
  <c r="E888" i="8"/>
  <c r="F888" i="8"/>
  <c r="E889" i="8"/>
  <c r="F889" i="8"/>
  <c r="E890" i="8"/>
  <c r="F890" i="8"/>
  <c r="E891" i="8"/>
  <c r="F891" i="8"/>
  <c r="E892" i="8"/>
  <c r="F892" i="8"/>
  <c r="E893" i="8"/>
  <c r="F893" i="8"/>
  <c r="E894" i="8"/>
  <c r="F894" i="8"/>
  <c r="E895" i="8"/>
  <c r="F895" i="8"/>
  <c r="E896" i="8"/>
  <c r="F896" i="8"/>
  <c r="E897" i="8"/>
  <c r="F897" i="8"/>
  <c r="E898" i="8"/>
  <c r="F898" i="8"/>
  <c r="E899" i="8"/>
  <c r="F899" i="8"/>
  <c r="E900" i="8"/>
  <c r="F900" i="8"/>
  <c r="E901" i="8"/>
  <c r="F901" i="8"/>
  <c r="E902" i="8"/>
  <c r="F902" i="8"/>
  <c r="E903" i="8"/>
  <c r="F903" i="8"/>
  <c r="E904" i="8"/>
  <c r="F904" i="8"/>
  <c r="E905" i="8"/>
  <c r="F905" i="8"/>
  <c r="E906" i="8"/>
  <c r="F906" i="8"/>
  <c r="E907" i="8"/>
  <c r="F907" i="8"/>
  <c r="E908" i="8"/>
  <c r="F908" i="8"/>
  <c r="E909" i="8"/>
  <c r="F909" i="8"/>
  <c r="E910" i="8"/>
  <c r="F910" i="8"/>
  <c r="E911" i="8"/>
  <c r="F911" i="8"/>
  <c r="E912" i="8"/>
  <c r="F912" i="8"/>
  <c r="E913" i="8"/>
  <c r="F913" i="8"/>
  <c r="E914" i="8"/>
  <c r="F914" i="8"/>
  <c r="E915" i="8"/>
  <c r="F915" i="8"/>
  <c r="E916" i="8"/>
  <c r="F916" i="8"/>
  <c r="E917" i="8"/>
  <c r="F917" i="8"/>
  <c r="E918" i="8"/>
  <c r="F918" i="8"/>
  <c r="E919" i="8"/>
  <c r="F919" i="8"/>
  <c r="E920" i="8"/>
  <c r="F920" i="8"/>
  <c r="E921" i="8"/>
  <c r="F921" i="8"/>
  <c r="E922" i="8"/>
  <c r="F922" i="8"/>
  <c r="E923" i="8"/>
  <c r="F923" i="8"/>
  <c r="E924" i="8"/>
  <c r="F924" i="8"/>
  <c r="E925" i="8"/>
  <c r="F925" i="8"/>
  <c r="E926" i="8"/>
  <c r="F926" i="8"/>
  <c r="E927" i="8"/>
  <c r="F927" i="8"/>
  <c r="E928" i="8"/>
  <c r="F928" i="8"/>
  <c r="E929" i="8"/>
  <c r="F929" i="8"/>
  <c r="E930" i="8"/>
  <c r="F930" i="8"/>
  <c r="E931" i="8"/>
  <c r="F931" i="8"/>
  <c r="E932" i="8"/>
  <c r="F932" i="8"/>
  <c r="E933" i="8"/>
  <c r="F933" i="8"/>
  <c r="E934" i="8"/>
  <c r="F934" i="8"/>
  <c r="E935" i="8"/>
  <c r="F935" i="8"/>
  <c r="E936" i="8"/>
  <c r="F936" i="8"/>
  <c r="E937" i="8"/>
  <c r="F937" i="8"/>
  <c r="E938" i="8"/>
  <c r="F938" i="8"/>
  <c r="E939" i="8"/>
  <c r="F939" i="8"/>
  <c r="E940" i="8"/>
  <c r="F940" i="8"/>
  <c r="E941" i="8"/>
  <c r="F941" i="8"/>
  <c r="E942" i="8"/>
  <c r="F942" i="8"/>
  <c r="E943" i="8"/>
  <c r="F943" i="8"/>
  <c r="E944" i="8"/>
  <c r="F944" i="8"/>
  <c r="E945" i="8"/>
  <c r="F945" i="8"/>
  <c r="E946" i="8"/>
  <c r="F946" i="8"/>
  <c r="E947" i="8"/>
  <c r="F947" i="8"/>
  <c r="E948" i="8"/>
  <c r="F948" i="8"/>
  <c r="E949" i="8"/>
  <c r="F949" i="8"/>
  <c r="E950" i="8"/>
  <c r="F950" i="8"/>
  <c r="E951" i="8"/>
  <c r="F951" i="8"/>
  <c r="E952" i="8"/>
  <c r="F952" i="8"/>
  <c r="E953" i="8"/>
  <c r="F953" i="8"/>
  <c r="E954" i="8"/>
  <c r="F954" i="8"/>
  <c r="E955" i="8"/>
  <c r="F955" i="8"/>
  <c r="E956" i="8"/>
  <c r="F956" i="8"/>
  <c r="E957" i="8"/>
  <c r="F957" i="8"/>
  <c r="E958" i="8"/>
  <c r="F958" i="8"/>
  <c r="E959" i="8"/>
  <c r="F959" i="8"/>
  <c r="E960" i="8"/>
  <c r="F960" i="8"/>
  <c r="E961" i="8"/>
  <c r="F961" i="8"/>
  <c r="E962" i="8"/>
  <c r="F962" i="8"/>
  <c r="E963" i="8"/>
  <c r="F963" i="8"/>
  <c r="E964" i="8"/>
  <c r="F964" i="8"/>
  <c r="E965" i="8"/>
  <c r="F965" i="8"/>
  <c r="E966" i="8"/>
  <c r="F966" i="8"/>
  <c r="E967" i="8"/>
  <c r="F967" i="8"/>
  <c r="E968" i="8"/>
  <c r="F968" i="8"/>
  <c r="E969" i="8"/>
  <c r="F969" i="8"/>
  <c r="E970" i="8"/>
  <c r="F970" i="8"/>
  <c r="E971" i="8"/>
  <c r="F971" i="8"/>
  <c r="E972" i="8"/>
  <c r="F972" i="8"/>
  <c r="E973" i="8"/>
  <c r="F973" i="8"/>
  <c r="E974" i="8"/>
  <c r="F974" i="8"/>
  <c r="E975" i="8"/>
  <c r="F975" i="8"/>
  <c r="E976" i="8"/>
  <c r="F976" i="8"/>
  <c r="E977" i="8"/>
  <c r="F977" i="8"/>
  <c r="E978" i="8"/>
  <c r="F978" i="8"/>
  <c r="E979" i="8"/>
  <c r="F979" i="8"/>
  <c r="E980" i="8"/>
  <c r="F980" i="8"/>
  <c r="E981" i="8"/>
  <c r="F981" i="8"/>
  <c r="E982" i="8"/>
  <c r="F982" i="8"/>
  <c r="E983" i="8"/>
  <c r="F983" i="8"/>
  <c r="E984" i="8"/>
  <c r="F984" i="8"/>
  <c r="E985" i="8"/>
  <c r="F985" i="8"/>
  <c r="E986" i="8"/>
  <c r="F986" i="8"/>
  <c r="E987" i="8"/>
  <c r="F987" i="8"/>
  <c r="E988" i="8"/>
  <c r="F988" i="8"/>
  <c r="E989" i="8"/>
  <c r="F989" i="8"/>
  <c r="E990" i="8"/>
  <c r="F990" i="8"/>
  <c r="E991" i="8"/>
  <c r="F991" i="8"/>
  <c r="E992" i="8"/>
  <c r="F992" i="8"/>
  <c r="E993" i="8"/>
  <c r="F993" i="8"/>
  <c r="E994" i="8"/>
  <c r="F994" i="8"/>
  <c r="E995" i="8"/>
  <c r="F995" i="8"/>
  <c r="E996" i="8"/>
  <c r="F996" i="8"/>
  <c r="E997" i="8"/>
  <c r="F997" i="8"/>
  <c r="E998" i="8"/>
  <c r="F998" i="8"/>
  <c r="E999" i="8"/>
  <c r="F999" i="8"/>
  <c r="E1000" i="8"/>
  <c r="F1000" i="8"/>
  <c r="E1001" i="8"/>
  <c r="F1001" i="8"/>
  <c r="E1002" i="8"/>
  <c r="F1002" i="8"/>
  <c r="E1003" i="8"/>
  <c r="F1003" i="8"/>
  <c r="E1004" i="8"/>
  <c r="F1004" i="8"/>
  <c r="E1005" i="8"/>
  <c r="F1005" i="8"/>
  <c r="E1006" i="8"/>
  <c r="F1006" i="8"/>
  <c r="E1007" i="8"/>
  <c r="F1007" i="8"/>
  <c r="E1008" i="8"/>
  <c r="F1008" i="8"/>
  <c r="E1009" i="8"/>
  <c r="F1009" i="8"/>
  <c r="E1010" i="8"/>
  <c r="F1010" i="8"/>
  <c r="E1011" i="8"/>
  <c r="F1011" i="8"/>
  <c r="E1012" i="8"/>
  <c r="F1012" i="8"/>
  <c r="E1013" i="8"/>
  <c r="F1013" i="8"/>
  <c r="E1014" i="8"/>
  <c r="F1014" i="8"/>
  <c r="E1015" i="8"/>
  <c r="F1015" i="8"/>
  <c r="E1016" i="8"/>
  <c r="F1016" i="8"/>
  <c r="E1017" i="8"/>
  <c r="F1017" i="8"/>
  <c r="E1018" i="8"/>
  <c r="F1018" i="8"/>
  <c r="E1019" i="8"/>
  <c r="F1019" i="8"/>
  <c r="E1020" i="8"/>
  <c r="F1020" i="8"/>
  <c r="E1021" i="8"/>
  <c r="F1021" i="8"/>
  <c r="E1022" i="8"/>
  <c r="F1022" i="8"/>
  <c r="E1023" i="8"/>
  <c r="F1023" i="8"/>
  <c r="E1024" i="8"/>
  <c r="F1024" i="8"/>
  <c r="E1025" i="8"/>
  <c r="F1025" i="8"/>
  <c r="E1026" i="8"/>
  <c r="F1026" i="8"/>
  <c r="E1027" i="8"/>
  <c r="F1027" i="8"/>
  <c r="E1028" i="8"/>
  <c r="F1028" i="8"/>
  <c r="E1029" i="8"/>
  <c r="F1029" i="8"/>
  <c r="E1030" i="8"/>
  <c r="F1030" i="8"/>
  <c r="E1031" i="8"/>
  <c r="F1031" i="8"/>
  <c r="E1032" i="8"/>
  <c r="F1032" i="8"/>
  <c r="E1033" i="8"/>
  <c r="F1033" i="8"/>
  <c r="E1034" i="8"/>
  <c r="F1034" i="8"/>
  <c r="E1035" i="8"/>
  <c r="F1035" i="8"/>
  <c r="E1036" i="8"/>
  <c r="F1036" i="8"/>
  <c r="E1037" i="8"/>
  <c r="F1037" i="8"/>
  <c r="E1038" i="8"/>
  <c r="F1038" i="8"/>
  <c r="E1039" i="8"/>
  <c r="F1039" i="8"/>
  <c r="E1040" i="8"/>
  <c r="F1040" i="8"/>
  <c r="E1041" i="8"/>
  <c r="F1041" i="8"/>
  <c r="E1042" i="8"/>
  <c r="F1042" i="8"/>
  <c r="E1043" i="8"/>
  <c r="F1043" i="8"/>
  <c r="E1044" i="8"/>
  <c r="F1044" i="8"/>
  <c r="E1045" i="8"/>
  <c r="F1045" i="8"/>
  <c r="E1046" i="8"/>
  <c r="F1046" i="8"/>
  <c r="E1047" i="8"/>
  <c r="F1047" i="8"/>
  <c r="E1048" i="8"/>
  <c r="F1048" i="8"/>
  <c r="E1049" i="8"/>
  <c r="F1049" i="8"/>
  <c r="E1050" i="8"/>
  <c r="F1050" i="8"/>
  <c r="E1051" i="8"/>
  <c r="F1051" i="8"/>
  <c r="E1052" i="8"/>
  <c r="F1052" i="8"/>
  <c r="E1053" i="8"/>
  <c r="F1053" i="8"/>
  <c r="E1054" i="8"/>
  <c r="F1054" i="8"/>
  <c r="E1055" i="8"/>
  <c r="F1055" i="8"/>
  <c r="E1056" i="8"/>
  <c r="F1056" i="8"/>
  <c r="E1057" i="8"/>
  <c r="F1057" i="8"/>
  <c r="E1058" i="8"/>
  <c r="F1058" i="8"/>
  <c r="E1059" i="8"/>
  <c r="F1059" i="8"/>
  <c r="E1060" i="8"/>
  <c r="F1060" i="8"/>
  <c r="E1061" i="8"/>
  <c r="F1061" i="8"/>
  <c r="E1062" i="8"/>
  <c r="F1062" i="8"/>
  <c r="E1063" i="8"/>
  <c r="F1063" i="8"/>
  <c r="E1064" i="8"/>
  <c r="F1064" i="8"/>
  <c r="E1065" i="8"/>
  <c r="F1065" i="8"/>
  <c r="E1066" i="8"/>
  <c r="F1066" i="8"/>
  <c r="E1067" i="8"/>
  <c r="F1067" i="8"/>
  <c r="E1068" i="8"/>
  <c r="F1068" i="8"/>
  <c r="E1069" i="8"/>
  <c r="F1069" i="8"/>
  <c r="E1070" i="8"/>
  <c r="F1070" i="8"/>
  <c r="E1071" i="8"/>
  <c r="F1071" i="8"/>
  <c r="E1072" i="8"/>
  <c r="F1072" i="8"/>
  <c r="E1073" i="8"/>
  <c r="F1073" i="8"/>
  <c r="E1074" i="8"/>
  <c r="F1074" i="8"/>
  <c r="E1075" i="8"/>
  <c r="F1075" i="8"/>
  <c r="E1076" i="8"/>
  <c r="F1076" i="8"/>
  <c r="E1077" i="8"/>
  <c r="F1077" i="8"/>
  <c r="E1078" i="8"/>
  <c r="F1078" i="8"/>
  <c r="E1079" i="8"/>
  <c r="F1079" i="8"/>
  <c r="E1080" i="8"/>
  <c r="F1080" i="8"/>
  <c r="E1081" i="8"/>
  <c r="F1081" i="8"/>
  <c r="E1082" i="8"/>
  <c r="F1082" i="8"/>
  <c r="E1083" i="8"/>
  <c r="F1083" i="8"/>
  <c r="E1084" i="8"/>
  <c r="F1084" i="8"/>
  <c r="E1085" i="8"/>
  <c r="F1085" i="8"/>
  <c r="E1086" i="8"/>
  <c r="F1086" i="8"/>
  <c r="E1087" i="8"/>
  <c r="F1087" i="8"/>
  <c r="E1088" i="8"/>
  <c r="F1088" i="8"/>
  <c r="E1089" i="8"/>
  <c r="F1089" i="8"/>
  <c r="E1090" i="8"/>
  <c r="F1090" i="8"/>
  <c r="E1091" i="8"/>
  <c r="F1091" i="8"/>
  <c r="E1092" i="8"/>
  <c r="F1092" i="8"/>
  <c r="E1093" i="8"/>
  <c r="F1093" i="8"/>
  <c r="E1094" i="8"/>
  <c r="F1094" i="8"/>
  <c r="E1095" i="8"/>
  <c r="F1095" i="8"/>
  <c r="E1096" i="8"/>
  <c r="F1096" i="8"/>
  <c r="E1097" i="8"/>
  <c r="F1097" i="8"/>
  <c r="E1098" i="8"/>
  <c r="F1098" i="8"/>
  <c r="E1099" i="8"/>
  <c r="F1099" i="8"/>
  <c r="E1100" i="8"/>
  <c r="F1100" i="8"/>
  <c r="E1101" i="8"/>
  <c r="F1101" i="8"/>
  <c r="E1102" i="8"/>
  <c r="F1102" i="8"/>
  <c r="E1103" i="8"/>
  <c r="F1103" i="8"/>
  <c r="E1104" i="8"/>
  <c r="F1104" i="8"/>
  <c r="E1105" i="8"/>
  <c r="F1105" i="8"/>
  <c r="E1106" i="8"/>
  <c r="F1106" i="8"/>
  <c r="E1107" i="8"/>
  <c r="F1107" i="8"/>
  <c r="E1108" i="8"/>
  <c r="F1108" i="8"/>
  <c r="E1109" i="8"/>
  <c r="F1109" i="8"/>
  <c r="E1110" i="8"/>
  <c r="F1110" i="8"/>
  <c r="E1111" i="8"/>
  <c r="F1111" i="8"/>
  <c r="E1112" i="8"/>
  <c r="F1112" i="8"/>
  <c r="E1113" i="8"/>
  <c r="F1113" i="8"/>
  <c r="E1114" i="8"/>
  <c r="F1114" i="8"/>
  <c r="E1115" i="8"/>
  <c r="F1115" i="8"/>
  <c r="E1116" i="8"/>
  <c r="F1116" i="8"/>
  <c r="E1117" i="8"/>
  <c r="F1117" i="8"/>
  <c r="E1118" i="8"/>
  <c r="F1118" i="8"/>
  <c r="E1119" i="8"/>
  <c r="F1119" i="8"/>
  <c r="E1120" i="8"/>
  <c r="F1120" i="8"/>
  <c r="E1121" i="8"/>
  <c r="F1121" i="8"/>
  <c r="E1122" i="8"/>
  <c r="F1122" i="8"/>
  <c r="E1123" i="8"/>
  <c r="F1123" i="8"/>
  <c r="E1124" i="8"/>
  <c r="F1124" i="8"/>
  <c r="E1125" i="8"/>
  <c r="F1125" i="8"/>
  <c r="E1126" i="8"/>
  <c r="F1126" i="8"/>
  <c r="E1127" i="8"/>
  <c r="F1127" i="8"/>
  <c r="E1128" i="8"/>
  <c r="F1128" i="8"/>
  <c r="E1129" i="8"/>
  <c r="F1129" i="8"/>
  <c r="E1130" i="8"/>
  <c r="F1130" i="8"/>
  <c r="E1131" i="8"/>
  <c r="F1131" i="8"/>
  <c r="E1132" i="8"/>
  <c r="F1132" i="8"/>
  <c r="E1133" i="8"/>
  <c r="F1133" i="8"/>
  <c r="E1134" i="8"/>
  <c r="F1134" i="8"/>
  <c r="E1135" i="8"/>
  <c r="F1135" i="8"/>
  <c r="E1136" i="8"/>
  <c r="F1136" i="8"/>
  <c r="E1137" i="8"/>
  <c r="F1137" i="8"/>
  <c r="E1138" i="8"/>
  <c r="F1138" i="8"/>
  <c r="E1139" i="8"/>
  <c r="F1139" i="8"/>
  <c r="E1140" i="8"/>
  <c r="F1140" i="8"/>
  <c r="E1141" i="8"/>
  <c r="F1141" i="8"/>
  <c r="E1142" i="8"/>
  <c r="F1142" i="8"/>
  <c r="E1143" i="8"/>
  <c r="F1143" i="8"/>
  <c r="E1144" i="8"/>
  <c r="F1144" i="8"/>
  <c r="E1145" i="8"/>
  <c r="F1145" i="8"/>
  <c r="E1146" i="8"/>
  <c r="F1146" i="8"/>
  <c r="E1147" i="8"/>
  <c r="F1147" i="8"/>
  <c r="E1148" i="8"/>
  <c r="F1148" i="8"/>
  <c r="E1149" i="8"/>
  <c r="F1149" i="8"/>
  <c r="E1150" i="8"/>
  <c r="F1150" i="8"/>
  <c r="E1151" i="8"/>
  <c r="F1151" i="8"/>
  <c r="E1152" i="8"/>
  <c r="F1152" i="8"/>
  <c r="E1153" i="8"/>
  <c r="F1153" i="8"/>
  <c r="E1154" i="8"/>
  <c r="F1154" i="8"/>
  <c r="E1155" i="8"/>
  <c r="F1155" i="8"/>
  <c r="E1156" i="8"/>
  <c r="F1156" i="8"/>
  <c r="E1157" i="8"/>
  <c r="F1157" i="8"/>
  <c r="E1158" i="8"/>
  <c r="F1158" i="8"/>
  <c r="E1159" i="8"/>
  <c r="F1159" i="8"/>
  <c r="E1160" i="8"/>
  <c r="F1160" i="8"/>
  <c r="E1161" i="8"/>
  <c r="F1161" i="8"/>
  <c r="E1162" i="8"/>
  <c r="F1162" i="8"/>
  <c r="E1163" i="8"/>
  <c r="F1163" i="8"/>
  <c r="E1164" i="8"/>
  <c r="F1164" i="8"/>
  <c r="E1165" i="8"/>
  <c r="F1165" i="8"/>
  <c r="E1166" i="8"/>
  <c r="F1166" i="8"/>
  <c r="E1167" i="8"/>
  <c r="F1167" i="8"/>
  <c r="E1168" i="8"/>
  <c r="F1168" i="8"/>
  <c r="E1169" i="8"/>
  <c r="F1169" i="8"/>
  <c r="E1170" i="8"/>
  <c r="F1170" i="8"/>
  <c r="E1171" i="8"/>
  <c r="F1171" i="8"/>
  <c r="E1172" i="8"/>
  <c r="F1172" i="8"/>
  <c r="E1173" i="8"/>
  <c r="F1173" i="8"/>
  <c r="E1174" i="8"/>
  <c r="F1174" i="8"/>
  <c r="E1175" i="8"/>
  <c r="F1175" i="8"/>
  <c r="E1176" i="8"/>
  <c r="F1176" i="8"/>
  <c r="E1177" i="8"/>
  <c r="F1177" i="8"/>
  <c r="E1178" i="8"/>
  <c r="F1178" i="8"/>
  <c r="E1179" i="8"/>
  <c r="F1179" i="8"/>
  <c r="E1180" i="8"/>
  <c r="F1180" i="8"/>
  <c r="E1181" i="8"/>
  <c r="F1181" i="8"/>
  <c r="E1182" i="8"/>
  <c r="F1182" i="8"/>
  <c r="E1183" i="8"/>
  <c r="F1183" i="8"/>
  <c r="E1184" i="8"/>
  <c r="F1184" i="8"/>
  <c r="E1185" i="8"/>
  <c r="F1185" i="8"/>
  <c r="E1186" i="8"/>
  <c r="F1186" i="8"/>
  <c r="E1187" i="8"/>
  <c r="F1187" i="8"/>
  <c r="E1188" i="8"/>
  <c r="F1188" i="8"/>
  <c r="E1189" i="8"/>
  <c r="F1189" i="8"/>
  <c r="E1190" i="8"/>
  <c r="F1190" i="8"/>
  <c r="E1191" i="8"/>
  <c r="F1191" i="8"/>
  <c r="E1192" i="8"/>
  <c r="F1192" i="8"/>
  <c r="E1193" i="8"/>
  <c r="F1193" i="8"/>
  <c r="E1194" i="8"/>
  <c r="F1194" i="8"/>
  <c r="E1195" i="8"/>
  <c r="F1195" i="8"/>
  <c r="E1196" i="8"/>
  <c r="F1196" i="8"/>
  <c r="E1197" i="8"/>
  <c r="F1197" i="8"/>
  <c r="E1198" i="8"/>
  <c r="F1198" i="8"/>
  <c r="E1199" i="8"/>
  <c r="F1199" i="8"/>
  <c r="E1200" i="8"/>
  <c r="F1200" i="8"/>
  <c r="E1201" i="8"/>
  <c r="F1201" i="8"/>
  <c r="E1202" i="8"/>
  <c r="F1202" i="8"/>
  <c r="E1203" i="8"/>
  <c r="F1203" i="8"/>
  <c r="E1204" i="8"/>
  <c r="F1204" i="8"/>
  <c r="E1205" i="8"/>
  <c r="F1205" i="8"/>
  <c r="E1206" i="8"/>
  <c r="F1206" i="8"/>
  <c r="E1207" i="8"/>
  <c r="F1207" i="8"/>
  <c r="E1208" i="8"/>
  <c r="F1208" i="8"/>
  <c r="E1209" i="8"/>
  <c r="F1209" i="8"/>
  <c r="E1210" i="8"/>
  <c r="F1210" i="8"/>
  <c r="E1211" i="8"/>
  <c r="F1211" i="8"/>
  <c r="E1212" i="8"/>
  <c r="F1212" i="8"/>
  <c r="E1213" i="8"/>
  <c r="F1213" i="8"/>
  <c r="E1214" i="8"/>
  <c r="F1214" i="8"/>
  <c r="E1215" i="8"/>
  <c r="F1215" i="8"/>
  <c r="E1216" i="8"/>
  <c r="F1216" i="8"/>
  <c r="E1217" i="8"/>
  <c r="F1217" i="8"/>
  <c r="E1218" i="8"/>
  <c r="F1218" i="8"/>
  <c r="E1219" i="8"/>
  <c r="F1219" i="8"/>
  <c r="E1220" i="8"/>
  <c r="F1220" i="8"/>
  <c r="E1221" i="8"/>
  <c r="F1221" i="8"/>
  <c r="E1222" i="8"/>
  <c r="F1222" i="8"/>
  <c r="E1223" i="8"/>
  <c r="F1223" i="8"/>
  <c r="E1224" i="8"/>
  <c r="F1224" i="8"/>
  <c r="E1225" i="8"/>
  <c r="F1225" i="8"/>
  <c r="E1226" i="8"/>
  <c r="F1226" i="8"/>
  <c r="E1227" i="8"/>
  <c r="F1227" i="8"/>
  <c r="E1228" i="8"/>
  <c r="F1228" i="8"/>
  <c r="E1229" i="8"/>
  <c r="F1229" i="8"/>
  <c r="E1230" i="8"/>
  <c r="F1230" i="8"/>
  <c r="E1231" i="8"/>
  <c r="F1231" i="8"/>
  <c r="E1232" i="8"/>
  <c r="F1232" i="8"/>
  <c r="E1233" i="8"/>
  <c r="F1233" i="8"/>
  <c r="E1234" i="8"/>
  <c r="F1234" i="8"/>
  <c r="E1235" i="8"/>
  <c r="F1235" i="8"/>
  <c r="E1236" i="8"/>
  <c r="F1236" i="8"/>
  <c r="E1237" i="8"/>
  <c r="F1237" i="8"/>
  <c r="E1238" i="8"/>
  <c r="F1238" i="8"/>
  <c r="E1239" i="8"/>
  <c r="F1239" i="8"/>
  <c r="E1240" i="8"/>
  <c r="F1240" i="8"/>
  <c r="E1241" i="8"/>
  <c r="F1241" i="8"/>
  <c r="E1242" i="8"/>
  <c r="F1242" i="8"/>
  <c r="E1243" i="8"/>
  <c r="F1243" i="8"/>
  <c r="E1244" i="8"/>
  <c r="F1244" i="8"/>
  <c r="E1245" i="8"/>
  <c r="F1245" i="8"/>
  <c r="E1246" i="8"/>
  <c r="F1246" i="8"/>
  <c r="E1247" i="8"/>
  <c r="F1247" i="8"/>
  <c r="E1248" i="8"/>
  <c r="F1248" i="8"/>
  <c r="E1249" i="8"/>
  <c r="F1249" i="8"/>
  <c r="E1250" i="8"/>
  <c r="F1250" i="8"/>
  <c r="E1251" i="8"/>
  <c r="F1251" i="8"/>
  <c r="E1252" i="8"/>
  <c r="F1252" i="8"/>
  <c r="E1253" i="8"/>
  <c r="F1253" i="8"/>
  <c r="E1254" i="8"/>
  <c r="F1254" i="8"/>
  <c r="E1255" i="8"/>
  <c r="F1255" i="8"/>
  <c r="E1256" i="8"/>
  <c r="F1256" i="8"/>
  <c r="E1257" i="8"/>
  <c r="F1257" i="8"/>
  <c r="E1258" i="8"/>
  <c r="F1258" i="8"/>
  <c r="E1259" i="8"/>
  <c r="F1259" i="8"/>
  <c r="E1260" i="8"/>
  <c r="F1260" i="8"/>
  <c r="E1261" i="8"/>
  <c r="F1261" i="8"/>
  <c r="E1262" i="8"/>
  <c r="F1262" i="8"/>
  <c r="E1263" i="8"/>
  <c r="F1263" i="8"/>
  <c r="E1264" i="8"/>
  <c r="F1264" i="8"/>
  <c r="E1265" i="8"/>
  <c r="F1265" i="8"/>
  <c r="E1266" i="8"/>
  <c r="F1266" i="8"/>
  <c r="E1267" i="8"/>
  <c r="F1267" i="8"/>
  <c r="E1268" i="8"/>
  <c r="F1268" i="8"/>
  <c r="E1269" i="8"/>
  <c r="F1269" i="8"/>
  <c r="E1270" i="8"/>
  <c r="F1270" i="8"/>
  <c r="E1271" i="8"/>
  <c r="F1271" i="8"/>
  <c r="E1272" i="8"/>
  <c r="F1272" i="8"/>
  <c r="E1273" i="8"/>
  <c r="F1273" i="8"/>
  <c r="E1274" i="8"/>
  <c r="F1274" i="8"/>
  <c r="E1275" i="8"/>
  <c r="F1275" i="8"/>
  <c r="E1276" i="8"/>
  <c r="F1276" i="8"/>
  <c r="E1277" i="8"/>
  <c r="F1277" i="8"/>
  <c r="E1278" i="8"/>
  <c r="F1278" i="8"/>
  <c r="E1279" i="8"/>
  <c r="F1279" i="8"/>
  <c r="E1280" i="8"/>
  <c r="F1280" i="8"/>
  <c r="E1281" i="8"/>
  <c r="F1281" i="8"/>
  <c r="E1282" i="8"/>
  <c r="F1282" i="8"/>
  <c r="E1283" i="8"/>
  <c r="F1283" i="8"/>
  <c r="E1284" i="8"/>
  <c r="F1284" i="8"/>
  <c r="E1285" i="8"/>
  <c r="F1285" i="8"/>
  <c r="E1286" i="8"/>
  <c r="F1286" i="8"/>
  <c r="E1287" i="8"/>
  <c r="F1287" i="8"/>
  <c r="E1288" i="8"/>
  <c r="F1288" i="8"/>
  <c r="E1289" i="8"/>
  <c r="F1289" i="8"/>
  <c r="E1290" i="8"/>
  <c r="F1290" i="8"/>
  <c r="E1291" i="8"/>
  <c r="F1291" i="8"/>
  <c r="E1292" i="8"/>
  <c r="F1292" i="8"/>
  <c r="E1293" i="8"/>
  <c r="F1293" i="8"/>
  <c r="E1294" i="8"/>
  <c r="F1294" i="8"/>
  <c r="E1295" i="8"/>
  <c r="F1295" i="8"/>
  <c r="E1296" i="8"/>
  <c r="F1296" i="8"/>
  <c r="E1297" i="8"/>
  <c r="F1297" i="8"/>
  <c r="E1298" i="8"/>
  <c r="F1298" i="8"/>
  <c r="E1299" i="8"/>
  <c r="F1299" i="8"/>
  <c r="E1300" i="8"/>
  <c r="F1300" i="8"/>
  <c r="E1301" i="8"/>
  <c r="F1301" i="8"/>
  <c r="E1302" i="8"/>
  <c r="F1302" i="8"/>
  <c r="E1303" i="8"/>
  <c r="F1303" i="8"/>
  <c r="E1304" i="8"/>
  <c r="F1304" i="8"/>
  <c r="E1305" i="8"/>
  <c r="F1305" i="8"/>
  <c r="E1306" i="8"/>
  <c r="F1306" i="8"/>
  <c r="E1307" i="8"/>
  <c r="F1307" i="8"/>
  <c r="E1308" i="8"/>
  <c r="F1308" i="8"/>
  <c r="E1309" i="8"/>
  <c r="F1309" i="8"/>
  <c r="E1310" i="8"/>
  <c r="F1310" i="8"/>
  <c r="E1311" i="8"/>
  <c r="F1311" i="8"/>
  <c r="E1312" i="8"/>
  <c r="F1312" i="8"/>
  <c r="E1313" i="8"/>
  <c r="F1313" i="8"/>
  <c r="E1314" i="8"/>
  <c r="F1314" i="8"/>
  <c r="E1315" i="8"/>
  <c r="F1315" i="8"/>
  <c r="E1316" i="8"/>
  <c r="F1316" i="8"/>
  <c r="E1317" i="8"/>
  <c r="F1317" i="8"/>
  <c r="E1318" i="8"/>
  <c r="F1318" i="8"/>
  <c r="E1319" i="8"/>
  <c r="F1319" i="8"/>
  <c r="E1320" i="8"/>
  <c r="F1320" i="8"/>
  <c r="E1321" i="8"/>
  <c r="F1321" i="8"/>
  <c r="E1322" i="8"/>
  <c r="F1322" i="8"/>
  <c r="E1323" i="8"/>
  <c r="F1323" i="8"/>
  <c r="E1324" i="8"/>
  <c r="F1324" i="8"/>
  <c r="E1325" i="8"/>
  <c r="F1325" i="8"/>
  <c r="E1326" i="8"/>
  <c r="F1326" i="8"/>
  <c r="E1327" i="8"/>
  <c r="F1327" i="8"/>
  <c r="E1328" i="8"/>
  <c r="F1328" i="8"/>
  <c r="E1329" i="8"/>
  <c r="F1329" i="8"/>
  <c r="E1330" i="8"/>
  <c r="F1330" i="8"/>
  <c r="E1331" i="8"/>
  <c r="F1331" i="8"/>
  <c r="E1332" i="8"/>
  <c r="F1332" i="8"/>
  <c r="E1333" i="8"/>
  <c r="F1333" i="8"/>
  <c r="E1334" i="8"/>
  <c r="F1334" i="8"/>
  <c r="E1335" i="8"/>
  <c r="F1335" i="8"/>
  <c r="E1336" i="8"/>
  <c r="F1336" i="8"/>
  <c r="E1337" i="8"/>
  <c r="F1337" i="8"/>
  <c r="E1338" i="8"/>
  <c r="F1338" i="8"/>
  <c r="E1339" i="8"/>
  <c r="F1339" i="8"/>
  <c r="E1340" i="8"/>
  <c r="F1340" i="8"/>
  <c r="E1341" i="8"/>
  <c r="F1341" i="8"/>
  <c r="E1342" i="8"/>
  <c r="F1342" i="8"/>
  <c r="E1343" i="8"/>
  <c r="F1343" i="8"/>
  <c r="E1344" i="8"/>
  <c r="F1344" i="8"/>
  <c r="E1345" i="8"/>
  <c r="F1345" i="8"/>
  <c r="E1346" i="8"/>
  <c r="F1346" i="8"/>
  <c r="E1347" i="8"/>
  <c r="F1347" i="8"/>
  <c r="E1348" i="8"/>
  <c r="F1348" i="8"/>
  <c r="E1349" i="8"/>
  <c r="F1349" i="8"/>
  <c r="E1350" i="8"/>
  <c r="F1350" i="8"/>
  <c r="E1351" i="8"/>
  <c r="F1351" i="8"/>
  <c r="E1352" i="8"/>
  <c r="F1352" i="8"/>
  <c r="E1353" i="8"/>
  <c r="F1353" i="8"/>
  <c r="E1354" i="8"/>
  <c r="F1354" i="8"/>
  <c r="E1355" i="8"/>
  <c r="F1355" i="8"/>
  <c r="E1356" i="8"/>
  <c r="F1356" i="8"/>
  <c r="E1357" i="8"/>
  <c r="F1357" i="8"/>
  <c r="E1358" i="8"/>
  <c r="F1358" i="8"/>
  <c r="E1359" i="8"/>
  <c r="F1359" i="8"/>
  <c r="E1360" i="8"/>
  <c r="F1360" i="8"/>
  <c r="E1361" i="8"/>
  <c r="F1361" i="8"/>
  <c r="E1362" i="8"/>
  <c r="F1362" i="8"/>
  <c r="E1363" i="8"/>
  <c r="F1363" i="8"/>
  <c r="E1364" i="8"/>
  <c r="F1364" i="8"/>
  <c r="E1365" i="8"/>
  <c r="F1365" i="8"/>
  <c r="E1366" i="8"/>
  <c r="F1366" i="8"/>
  <c r="E1367" i="8"/>
  <c r="F1367" i="8"/>
  <c r="E1368" i="8"/>
  <c r="F1368" i="8"/>
  <c r="E1369" i="8"/>
  <c r="F1369" i="8"/>
  <c r="E1370" i="8"/>
  <c r="F1370" i="8"/>
  <c r="E1371" i="8"/>
  <c r="F1371" i="8"/>
  <c r="E1372" i="8"/>
  <c r="F1372" i="8"/>
  <c r="E1373" i="8"/>
  <c r="F1373" i="8"/>
  <c r="E1374" i="8"/>
  <c r="F1374" i="8"/>
  <c r="E1375" i="8"/>
  <c r="F1375" i="8"/>
  <c r="E1376" i="8"/>
  <c r="F1376" i="8"/>
  <c r="E1377" i="8"/>
  <c r="F1377" i="8"/>
  <c r="E1378" i="8"/>
  <c r="F1378" i="8"/>
  <c r="E1379" i="8"/>
  <c r="F1379" i="8"/>
  <c r="E1380" i="8"/>
  <c r="F1380" i="8"/>
  <c r="E1381" i="8"/>
  <c r="F1381" i="8"/>
  <c r="E1382" i="8"/>
  <c r="F1382" i="8"/>
  <c r="E1383" i="8"/>
  <c r="F1383" i="8"/>
  <c r="E1384" i="8"/>
  <c r="F1384" i="8"/>
  <c r="E1385" i="8"/>
  <c r="F1385" i="8"/>
  <c r="E1386" i="8"/>
  <c r="F1386" i="8"/>
  <c r="E1387" i="8"/>
  <c r="F1387" i="8"/>
  <c r="E1388" i="8"/>
  <c r="F1388" i="8"/>
  <c r="E1389" i="8"/>
  <c r="F1389" i="8"/>
  <c r="E1390" i="8"/>
  <c r="F1390" i="8"/>
  <c r="E1391" i="8"/>
  <c r="F1391" i="8"/>
  <c r="E1392" i="8"/>
  <c r="F1392" i="8"/>
  <c r="E1393" i="8"/>
  <c r="F1393" i="8"/>
  <c r="E1394" i="8"/>
  <c r="F1394" i="8"/>
  <c r="E1395" i="8"/>
  <c r="F1395" i="8"/>
  <c r="E1396" i="8"/>
  <c r="F1396" i="8"/>
  <c r="E1397" i="8"/>
  <c r="F1397" i="8"/>
  <c r="E1398" i="8"/>
  <c r="F1398" i="8"/>
  <c r="E1399" i="8"/>
  <c r="F1399" i="8"/>
  <c r="E1400" i="8"/>
  <c r="F1400" i="8"/>
  <c r="E1401" i="8"/>
  <c r="F1401" i="8"/>
  <c r="E1402" i="8"/>
  <c r="F1402" i="8"/>
  <c r="E1403" i="8"/>
  <c r="F1403" i="8"/>
  <c r="E1404" i="8"/>
  <c r="F1404" i="8"/>
  <c r="E1405" i="8"/>
  <c r="F1405" i="8"/>
  <c r="E1406" i="8"/>
  <c r="F1406" i="8"/>
  <c r="E1407" i="8"/>
  <c r="F1407" i="8"/>
  <c r="E1408" i="8"/>
  <c r="F1408" i="8"/>
  <c r="E1409" i="8"/>
  <c r="F1409" i="8"/>
  <c r="E1410" i="8"/>
  <c r="F1410" i="8"/>
  <c r="E1411" i="8"/>
  <c r="F1411" i="8"/>
  <c r="E1412" i="8"/>
  <c r="F1412" i="8"/>
  <c r="E1413" i="8"/>
  <c r="F1413" i="8"/>
  <c r="E1414" i="8"/>
  <c r="F1414" i="8"/>
  <c r="E1415" i="8"/>
  <c r="F1415" i="8"/>
  <c r="E1416" i="8"/>
  <c r="F1416" i="8"/>
  <c r="E1417" i="8"/>
  <c r="F1417" i="8"/>
  <c r="E1418" i="8"/>
  <c r="F1418" i="8"/>
  <c r="E1419" i="8"/>
  <c r="F1419" i="8"/>
  <c r="E1420" i="8"/>
  <c r="F1420" i="8"/>
  <c r="E1421" i="8"/>
  <c r="F1421" i="8"/>
  <c r="E1422" i="8"/>
  <c r="F1422" i="8"/>
  <c r="E1423" i="8"/>
  <c r="F1423" i="8"/>
  <c r="E1424" i="8"/>
  <c r="F1424" i="8"/>
  <c r="E1425" i="8"/>
  <c r="F1425" i="8"/>
  <c r="E1426" i="8"/>
  <c r="F1426" i="8"/>
  <c r="E1427" i="8"/>
  <c r="F1427" i="8"/>
  <c r="E1428" i="8"/>
  <c r="F1428" i="8"/>
  <c r="E1429" i="8"/>
  <c r="F1429" i="8"/>
  <c r="E1430" i="8"/>
  <c r="F1430" i="8"/>
  <c r="E1431" i="8"/>
  <c r="F1431" i="8"/>
  <c r="E1432" i="8"/>
  <c r="F1432" i="8"/>
  <c r="E1433" i="8"/>
  <c r="F1433" i="8"/>
  <c r="E1434" i="8"/>
  <c r="F1434" i="8"/>
  <c r="E1435" i="8"/>
  <c r="F1435" i="8"/>
  <c r="E1436" i="8"/>
  <c r="F1436" i="8"/>
  <c r="E1437" i="8"/>
  <c r="F1437" i="8"/>
  <c r="E1438" i="8"/>
  <c r="F1438" i="8"/>
  <c r="E1439" i="8"/>
  <c r="F1439" i="8"/>
  <c r="E1440" i="8"/>
  <c r="F1440" i="8"/>
  <c r="E1441" i="8"/>
  <c r="F1441" i="8"/>
  <c r="E1442" i="8"/>
  <c r="F1442" i="8"/>
  <c r="E1443" i="8"/>
  <c r="F1443" i="8"/>
  <c r="E1444" i="8"/>
  <c r="F1444" i="8"/>
  <c r="E1445" i="8"/>
  <c r="F1445" i="8"/>
  <c r="E1446" i="8"/>
  <c r="F1446" i="8"/>
  <c r="E1447" i="8"/>
  <c r="F1447" i="8"/>
  <c r="E1448" i="8"/>
  <c r="F1448" i="8"/>
  <c r="E1449" i="8"/>
  <c r="F1449" i="8"/>
  <c r="E1450" i="8"/>
  <c r="F1450" i="8"/>
  <c r="E1451" i="8"/>
  <c r="F1451" i="8"/>
  <c r="E1452" i="8"/>
  <c r="F1452" i="8"/>
  <c r="E1453" i="8"/>
  <c r="F1453" i="8"/>
  <c r="E1454" i="8"/>
  <c r="F1454" i="8"/>
  <c r="E1455" i="8"/>
  <c r="F1455" i="8"/>
  <c r="E1456" i="8"/>
  <c r="F1456" i="8"/>
  <c r="E1457" i="8"/>
  <c r="F1457" i="8"/>
  <c r="E1458" i="8"/>
  <c r="F1458" i="8"/>
  <c r="E1459" i="8"/>
  <c r="F1459" i="8"/>
  <c r="E1460" i="8"/>
  <c r="F1460" i="8"/>
  <c r="E1461" i="8"/>
  <c r="F1461" i="8"/>
  <c r="E1462" i="8"/>
  <c r="F1462" i="8"/>
  <c r="E1463" i="8"/>
  <c r="F1463" i="8"/>
  <c r="E1464" i="8"/>
  <c r="F1464" i="8"/>
  <c r="E1465" i="8"/>
  <c r="F1465" i="8"/>
  <c r="E1466" i="8"/>
  <c r="F1466" i="8"/>
  <c r="E1467" i="8"/>
  <c r="F1467" i="8"/>
  <c r="E1468" i="8"/>
  <c r="F1468" i="8"/>
  <c r="E1469" i="8"/>
  <c r="F1469" i="8"/>
  <c r="E1470" i="8"/>
  <c r="F1470" i="8"/>
  <c r="E1471" i="8"/>
  <c r="F1471" i="8"/>
  <c r="E1472" i="8"/>
  <c r="F1472" i="8"/>
  <c r="E1473" i="8"/>
  <c r="F1473" i="8"/>
  <c r="E1474" i="8"/>
  <c r="F1474" i="8"/>
  <c r="E1475" i="8"/>
  <c r="F1475" i="8"/>
  <c r="E1476" i="8"/>
  <c r="F1476" i="8"/>
  <c r="E1477" i="8"/>
  <c r="F1477" i="8"/>
  <c r="E1478" i="8"/>
  <c r="F1478" i="8"/>
  <c r="E1479" i="8"/>
  <c r="F1479" i="8"/>
  <c r="E1480" i="8"/>
  <c r="F1480" i="8"/>
  <c r="E1481" i="8"/>
  <c r="F1481" i="8"/>
  <c r="E1482" i="8"/>
  <c r="F1482" i="8"/>
  <c r="E1483" i="8"/>
  <c r="F1483" i="8"/>
  <c r="E1484" i="8"/>
  <c r="F1484" i="8"/>
  <c r="E1485" i="8"/>
  <c r="F1485" i="8"/>
  <c r="E1486" i="8"/>
  <c r="F1486" i="8"/>
  <c r="E1487" i="8"/>
  <c r="F1487" i="8"/>
  <c r="E1488" i="8"/>
  <c r="F1488" i="8"/>
  <c r="E1489" i="8"/>
  <c r="F1489" i="8"/>
  <c r="E1490" i="8"/>
  <c r="F1490" i="8"/>
  <c r="E1491" i="8"/>
  <c r="F1491" i="8"/>
  <c r="E1492" i="8"/>
  <c r="F1492" i="8"/>
  <c r="E1493" i="8"/>
  <c r="F1493" i="8"/>
  <c r="E1494" i="8"/>
  <c r="F1494" i="8"/>
  <c r="E1495" i="8"/>
  <c r="F1495" i="8"/>
  <c r="E1496" i="8"/>
  <c r="F1496" i="8"/>
  <c r="E1497" i="8"/>
  <c r="F1497" i="8"/>
  <c r="E1498" i="8"/>
  <c r="F1498" i="8"/>
  <c r="E1499" i="8"/>
  <c r="F1499" i="8"/>
  <c r="E1500" i="8"/>
  <c r="F1500" i="8"/>
  <c r="E1501" i="8"/>
  <c r="F1501" i="8"/>
  <c r="E1502" i="8"/>
  <c r="F1502" i="8"/>
  <c r="E1503" i="8"/>
  <c r="F1503" i="8"/>
  <c r="E1504" i="8"/>
  <c r="F1504" i="8"/>
  <c r="E1505" i="8"/>
  <c r="F1505" i="8"/>
  <c r="E1506" i="8"/>
  <c r="F1506" i="8"/>
  <c r="E1507" i="8"/>
  <c r="F1507" i="8"/>
  <c r="E1508" i="8"/>
  <c r="F1508" i="8"/>
  <c r="E1509" i="8"/>
  <c r="F1509" i="8"/>
  <c r="E1510" i="8"/>
  <c r="F1510" i="8"/>
  <c r="E1511" i="8"/>
  <c r="F1511" i="8"/>
  <c r="E1512" i="8"/>
  <c r="F1512" i="8"/>
  <c r="E1513" i="8"/>
  <c r="F1513" i="8"/>
  <c r="E1514" i="8"/>
  <c r="F1514" i="8"/>
  <c r="E1515" i="8"/>
  <c r="F1515" i="8"/>
  <c r="E1516" i="8"/>
  <c r="F1516" i="8"/>
  <c r="E1517" i="8"/>
  <c r="F1517" i="8"/>
  <c r="E1518" i="8"/>
  <c r="F1518" i="8"/>
  <c r="E1519" i="8"/>
  <c r="F1519" i="8"/>
  <c r="E1520" i="8"/>
  <c r="F1520" i="8"/>
  <c r="E1521" i="8"/>
  <c r="F1521" i="8"/>
  <c r="E1522" i="8"/>
  <c r="F1522" i="8"/>
  <c r="E1523" i="8"/>
  <c r="F1523" i="8"/>
  <c r="E1524" i="8"/>
  <c r="F1524" i="8"/>
  <c r="E1525" i="8"/>
  <c r="F1525" i="8"/>
  <c r="E1526" i="8"/>
  <c r="F1526" i="8"/>
  <c r="E1527" i="8"/>
  <c r="F1527" i="8"/>
  <c r="E1528" i="8"/>
  <c r="F1528" i="8"/>
  <c r="E1529" i="8"/>
  <c r="F1529" i="8"/>
  <c r="E1530" i="8"/>
  <c r="F1530" i="8"/>
  <c r="E1531" i="8"/>
  <c r="F1531" i="8"/>
  <c r="E1532" i="8"/>
  <c r="F1532" i="8"/>
  <c r="E1533" i="8"/>
  <c r="F1533" i="8"/>
  <c r="E1534" i="8"/>
  <c r="F1534" i="8"/>
  <c r="E1535" i="8"/>
  <c r="F1535" i="8"/>
  <c r="E1536" i="8"/>
  <c r="F1536" i="8"/>
  <c r="E1537" i="8"/>
  <c r="F1537" i="8"/>
  <c r="E1538" i="8"/>
  <c r="F1538" i="8"/>
  <c r="E1539" i="8"/>
  <c r="F1539" i="8"/>
  <c r="E1540" i="8"/>
  <c r="F1540" i="8"/>
  <c r="E1541" i="8"/>
  <c r="F1541" i="8"/>
  <c r="E1542" i="8"/>
  <c r="F1542" i="8"/>
  <c r="E1543" i="8"/>
  <c r="F1543" i="8"/>
  <c r="E1544" i="8"/>
  <c r="F1544" i="8"/>
  <c r="E1545" i="8"/>
  <c r="F1545" i="8"/>
  <c r="E1546" i="8"/>
  <c r="F1546" i="8"/>
  <c r="E1547" i="8"/>
  <c r="F1547" i="8"/>
  <c r="E1548" i="8"/>
  <c r="F1548" i="8"/>
  <c r="E1549" i="8"/>
  <c r="F1549" i="8"/>
  <c r="E1550" i="8"/>
  <c r="F1550" i="8"/>
  <c r="E1551" i="8"/>
  <c r="F1551" i="8"/>
  <c r="E1552" i="8"/>
  <c r="F1552" i="8"/>
  <c r="E1553" i="8"/>
  <c r="F1553" i="8"/>
  <c r="E1554" i="8"/>
  <c r="F1554" i="8"/>
  <c r="E1555" i="8"/>
  <c r="F1555" i="8"/>
  <c r="E1556" i="8"/>
  <c r="F1556" i="8"/>
  <c r="E1557" i="8"/>
  <c r="F1557" i="8"/>
  <c r="E1558" i="8"/>
  <c r="F1558" i="8"/>
  <c r="E1559" i="8"/>
  <c r="F1559" i="8"/>
  <c r="E1560" i="8"/>
  <c r="F1560" i="8"/>
  <c r="E1561" i="8"/>
  <c r="F1561" i="8"/>
  <c r="E1562" i="8"/>
  <c r="F1562" i="8"/>
  <c r="E1563" i="8"/>
  <c r="F1563" i="8"/>
  <c r="E1564" i="8"/>
  <c r="F1564" i="8"/>
  <c r="E1565" i="8"/>
  <c r="F1565" i="8"/>
  <c r="E1566" i="8"/>
  <c r="F1566" i="8"/>
  <c r="E1567" i="8"/>
  <c r="F1567" i="8"/>
  <c r="E1568" i="8"/>
  <c r="F1568" i="8"/>
  <c r="E1569" i="8"/>
  <c r="F1569" i="8"/>
  <c r="E1570" i="8"/>
  <c r="F1570" i="8"/>
  <c r="E1571" i="8"/>
  <c r="F1571" i="8"/>
  <c r="E1572" i="8"/>
  <c r="F1572" i="8"/>
  <c r="E1573" i="8"/>
  <c r="F1573" i="8"/>
  <c r="E1574" i="8"/>
  <c r="F1574" i="8"/>
  <c r="E1575" i="8"/>
  <c r="F1575" i="8"/>
  <c r="E1576" i="8"/>
  <c r="F1576" i="8"/>
  <c r="E1577" i="8"/>
  <c r="F1577" i="8"/>
  <c r="E1578" i="8"/>
  <c r="F1578" i="8"/>
  <c r="E1579" i="8"/>
  <c r="F1579" i="8"/>
  <c r="E1580" i="8"/>
  <c r="F1580" i="8"/>
  <c r="E1581" i="8"/>
  <c r="F1581" i="8"/>
  <c r="E1582" i="8"/>
  <c r="F1582" i="8"/>
  <c r="E1583" i="8"/>
  <c r="F1583" i="8"/>
  <c r="E1584" i="8"/>
  <c r="F1584" i="8"/>
  <c r="E1585" i="8"/>
  <c r="F1585" i="8"/>
  <c r="E1586" i="8"/>
  <c r="F1586" i="8"/>
  <c r="E1587" i="8"/>
  <c r="F1587" i="8"/>
  <c r="E1588" i="8"/>
  <c r="F1588" i="8"/>
  <c r="E1589" i="8"/>
  <c r="F1589" i="8"/>
  <c r="E1590" i="8"/>
  <c r="F1590" i="8"/>
  <c r="E1591" i="8"/>
  <c r="F1591" i="8"/>
  <c r="E1592" i="8"/>
  <c r="F1592" i="8"/>
  <c r="E1593" i="8"/>
  <c r="F1593" i="8"/>
  <c r="E1594" i="8"/>
  <c r="F1594" i="8"/>
  <c r="E1595" i="8"/>
  <c r="F1595" i="8"/>
  <c r="E1596" i="8"/>
  <c r="F1596" i="8"/>
  <c r="E1597" i="8"/>
  <c r="F1597" i="8"/>
  <c r="E1598" i="8"/>
  <c r="F1598" i="8"/>
  <c r="E1599" i="8"/>
  <c r="F1599" i="8"/>
  <c r="E1600" i="8"/>
  <c r="F1600" i="8"/>
  <c r="E1601" i="8"/>
  <c r="F1601" i="8"/>
  <c r="E1602" i="8"/>
  <c r="F1602" i="8"/>
  <c r="E1603" i="8"/>
  <c r="F1603" i="8"/>
  <c r="E1604" i="8"/>
  <c r="F1604" i="8"/>
  <c r="E1605" i="8"/>
  <c r="F1605" i="8"/>
  <c r="E1606" i="8"/>
  <c r="F1606" i="8"/>
  <c r="E1607" i="8"/>
  <c r="F1607" i="8"/>
  <c r="E1608" i="8"/>
  <c r="F1608" i="8"/>
  <c r="E1609" i="8"/>
  <c r="F1609" i="8"/>
  <c r="E1610" i="8"/>
  <c r="F1610" i="8"/>
  <c r="E1611" i="8"/>
  <c r="F1611" i="8"/>
  <c r="E1612" i="8"/>
  <c r="F1612" i="8"/>
  <c r="E1613" i="8"/>
  <c r="F1613" i="8"/>
  <c r="E1614" i="8"/>
  <c r="F1614" i="8"/>
  <c r="E1615" i="8"/>
  <c r="F1615" i="8"/>
  <c r="E1616" i="8"/>
  <c r="F1616" i="8"/>
  <c r="E1617" i="8"/>
  <c r="F1617" i="8"/>
  <c r="E1618" i="8"/>
  <c r="F1618" i="8"/>
  <c r="E1619" i="8"/>
  <c r="F1619" i="8"/>
  <c r="E1620" i="8"/>
  <c r="F1620" i="8"/>
  <c r="E1621" i="8"/>
  <c r="F1621" i="8"/>
  <c r="E1622" i="8"/>
  <c r="F1622" i="8"/>
  <c r="E1623" i="8"/>
  <c r="F1623" i="8"/>
  <c r="E1624" i="8"/>
  <c r="F1624" i="8"/>
  <c r="E1625" i="8"/>
  <c r="F1625" i="8"/>
  <c r="E1626" i="8"/>
  <c r="F1626" i="8"/>
  <c r="E1627" i="8"/>
  <c r="F1627" i="8"/>
  <c r="E1628" i="8"/>
  <c r="F1628" i="8"/>
  <c r="E1629" i="8"/>
  <c r="F1629" i="8"/>
  <c r="E1630" i="8"/>
  <c r="F1630" i="8"/>
  <c r="E1631" i="8"/>
  <c r="F1631" i="8"/>
  <c r="E1632" i="8"/>
  <c r="F1632" i="8"/>
  <c r="E1633" i="8"/>
  <c r="F1633" i="8"/>
  <c r="E1634" i="8"/>
  <c r="F1634" i="8"/>
  <c r="E1635" i="8"/>
  <c r="F1635" i="8"/>
  <c r="E1636" i="8"/>
  <c r="F1636" i="8"/>
  <c r="E1637" i="8"/>
  <c r="F1637" i="8"/>
  <c r="E1638" i="8"/>
  <c r="F1638" i="8"/>
  <c r="E1639" i="8"/>
  <c r="F1639" i="8"/>
  <c r="E1640" i="8"/>
  <c r="F1640" i="8"/>
  <c r="E1641" i="8"/>
  <c r="F1641" i="8"/>
  <c r="E1642" i="8"/>
  <c r="F1642" i="8"/>
  <c r="E1643" i="8"/>
  <c r="F1643" i="8"/>
  <c r="E1644" i="8"/>
  <c r="F1644" i="8"/>
  <c r="E1645" i="8"/>
  <c r="F1645" i="8"/>
  <c r="E1646" i="8"/>
  <c r="F1646" i="8"/>
  <c r="E1647" i="8"/>
  <c r="F1647" i="8"/>
  <c r="E1648" i="8"/>
  <c r="F1648" i="8"/>
  <c r="E1649" i="8"/>
  <c r="F1649" i="8"/>
  <c r="E1650" i="8"/>
  <c r="F1650" i="8"/>
  <c r="E1651" i="8"/>
  <c r="F1651" i="8"/>
  <c r="E1652" i="8"/>
  <c r="F1652" i="8"/>
  <c r="E1653" i="8"/>
  <c r="F1653" i="8"/>
  <c r="E1654" i="8"/>
  <c r="F1654" i="8"/>
  <c r="E1655" i="8"/>
  <c r="F1655" i="8"/>
  <c r="E1656" i="8"/>
  <c r="F1656" i="8"/>
  <c r="E1657" i="8"/>
  <c r="F1657" i="8"/>
  <c r="E1658" i="8"/>
  <c r="F1658" i="8"/>
  <c r="E1659" i="8"/>
  <c r="F1659" i="8"/>
  <c r="E1660" i="8"/>
  <c r="F1660" i="8"/>
  <c r="E1661" i="8"/>
  <c r="F1661" i="8"/>
  <c r="E1662" i="8"/>
  <c r="F1662" i="8"/>
  <c r="E1663" i="8"/>
  <c r="F1663" i="8"/>
  <c r="E1664" i="8"/>
  <c r="F1664" i="8"/>
  <c r="E1665" i="8"/>
  <c r="F1665" i="8"/>
  <c r="E1666" i="8"/>
  <c r="F1666" i="8"/>
  <c r="E1667" i="8"/>
  <c r="F1667" i="8"/>
  <c r="E1668" i="8"/>
  <c r="F1668" i="8"/>
  <c r="E1669" i="8"/>
  <c r="F1669" i="8"/>
  <c r="E1670" i="8"/>
  <c r="F1670" i="8"/>
  <c r="E1671" i="8"/>
  <c r="F1671" i="8"/>
  <c r="E1672" i="8"/>
  <c r="F1672" i="8"/>
  <c r="E1673" i="8"/>
  <c r="F1673" i="8"/>
  <c r="E1674" i="8"/>
  <c r="F1674" i="8"/>
  <c r="E1675" i="8"/>
  <c r="F1675" i="8"/>
  <c r="E1676" i="8"/>
  <c r="F1676" i="8"/>
  <c r="E1677" i="8"/>
  <c r="F1677" i="8"/>
  <c r="E1678" i="8"/>
  <c r="F1678" i="8"/>
  <c r="E1679" i="8"/>
  <c r="F1679" i="8"/>
  <c r="E1680" i="8"/>
  <c r="F1680" i="8"/>
  <c r="E1681" i="8"/>
  <c r="F1681" i="8"/>
  <c r="E1682" i="8"/>
  <c r="F1682" i="8"/>
  <c r="E1683" i="8"/>
  <c r="F1683" i="8"/>
  <c r="E1684" i="8"/>
  <c r="F1684" i="8"/>
  <c r="E1685" i="8"/>
  <c r="F1685" i="8"/>
  <c r="E1686" i="8"/>
  <c r="F1686" i="8"/>
  <c r="E1687" i="8"/>
  <c r="F1687" i="8"/>
  <c r="E1688" i="8"/>
  <c r="F1688" i="8"/>
  <c r="E1689" i="8"/>
  <c r="F1689" i="8"/>
  <c r="E1690" i="8"/>
  <c r="F1690" i="8"/>
  <c r="E1691" i="8"/>
  <c r="F1691" i="8"/>
  <c r="E1692" i="8"/>
  <c r="F1692" i="8"/>
  <c r="E1693" i="8"/>
  <c r="F1693" i="8"/>
  <c r="E1694" i="8"/>
  <c r="F1694" i="8"/>
  <c r="E1695" i="8"/>
  <c r="F1695" i="8"/>
  <c r="E1696" i="8"/>
  <c r="F1696" i="8"/>
  <c r="E1697" i="8"/>
  <c r="F1697" i="8"/>
  <c r="E1698" i="8"/>
  <c r="F1698" i="8"/>
  <c r="E1699" i="8"/>
  <c r="F1699" i="8"/>
  <c r="E1700" i="8"/>
  <c r="F1700" i="8"/>
  <c r="E1701" i="8"/>
  <c r="F1701" i="8"/>
  <c r="E1702" i="8"/>
  <c r="F1702" i="8"/>
  <c r="E1703" i="8"/>
  <c r="F1703" i="8"/>
  <c r="E1704" i="8"/>
  <c r="F1704" i="8"/>
  <c r="E1705" i="8"/>
  <c r="F1705" i="8"/>
  <c r="E1706" i="8"/>
  <c r="F1706" i="8"/>
  <c r="E1707" i="8"/>
  <c r="F1707" i="8"/>
  <c r="E1708" i="8"/>
  <c r="F1708" i="8"/>
  <c r="E1709" i="8"/>
  <c r="F1709" i="8"/>
  <c r="E1710" i="8"/>
  <c r="F1710" i="8"/>
  <c r="E1711" i="8"/>
  <c r="F1711" i="8"/>
  <c r="E1712" i="8"/>
  <c r="F1712" i="8"/>
  <c r="E1713" i="8"/>
  <c r="F1713" i="8"/>
  <c r="E1714" i="8"/>
  <c r="F1714" i="8"/>
  <c r="E1715" i="8"/>
  <c r="F1715" i="8"/>
  <c r="E1716" i="8"/>
  <c r="F1716" i="8"/>
  <c r="E1717" i="8"/>
  <c r="F1717" i="8"/>
  <c r="E1718" i="8"/>
  <c r="F1718" i="8"/>
  <c r="E1719" i="8"/>
  <c r="F1719" i="8"/>
  <c r="E1720" i="8"/>
  <c r="F1720" i="8"/>
  <c r="E1721" i="8"/>
  <c r="F1721" i="8"/>
  <c r="E1722" i="8"/>
  <c r="F1722" i="8"/>
  <c r="E1723" i="8"/>
  <c r="F1723" i="8"/>
  <c r="E1724" i="8"/>
  <c r="F1724" i="8"/>
  <c r="E1725" i="8"/>
  <c r="F1725" i="8"/>
  <c r="E1726" i="8"/>
  <c r="F1726" i="8"/>
  <c r="E1727" i="8"/>
  <c r="F1727" i="8"/>
  <c r="E1728" i="8"/>
  <c r="F1728" i="8"/>
  <c r="E1729" i="8"/>
  <c r="F1729" i="8"/>
  <c r="E1730" i="8"/>
  <c r="F1730" i="8"/>
  <c r="E1731" i="8"/>
  <c r="F1731" i="8"/>
  <c r="E1732" i="8"/>
  <c r="F1732" i="8"/>
  <c r="E1733" i="8"/>
  <c r="F1733" i="8"/>
  <c r="E1734" i="8"/>
  <c r="F1734" i="8"/>
  <c r="E1735" i="8"/>
  <c r="F1735" i="8"/>
  <c r="E1736" i="8"/>
  <c r="F1736" i="8"/>
  <c r="E1737" i="8"/>
  <c r="F1737" i="8"/>
  <c r="E1738" i="8"/>
  <c r="F1738" i="8"/>
  <c r="E1739" i="8"/>
  <c r="F1739" i="8"/>
  <c r="E1740" i="8"/>
  <c r="F1740" i="8"/>
  <c r="E1741" i="8"/>
  <c r="F1741" i="8"/>
  <c r="E1742" i="8"/>
  <c r="F1742" i="8"/>
  <c r="E1743" i="8"/>
  <c r="F1743" i="8"/>
  <c r="E1744" i="8"/>
  <c r="F1744" i="8"/>
  <c r="E1745" i="8"/>
  <c r="F1745" i="8"/>
  <c r="E1746" i="8"/>
  <c r="F1746" i="8"/>
  <c r="E1747" i="8"/>
  <c r="F1747" i="8"/>
  <c r="E1748" i="8"/>
  <c r="F1748" i="8"/>
  <c r="E1749" i="8"/>
  <c r="F1749" i="8"/>
  <c r="E1750" i="8"/>
  <c r="F1750" i="8"/>
  <c r="E1751" i="8"/>
  <c r="F1751" i="8"/>
  <c r="E1752" i="8"/>
  <c r="F1752" i="8"/>
  <c r="E1753" i="8"/>
  <c r="F1753" i="8"/>
  <c r="E1754" i="8"/>
  <c r="F1754" i="8"/>
  <c r="E1755" i="8"/>
  <c r="F1755" i="8"/>
  <c r="E1756" i="8"/>
  <c r="F1756" i="8"/>
  <c r="E1757" i="8"/>
  <c r="F1757" i="8"/>
  <c r="E1758" i="8"/>
  <c r="F1758" i="8"/>
  <c r="E1759" i="8"/>
  <c r="F1759" i="8"/>
  <c r="E1760" i="8"/>
  <c r="F1760" i="8"/>
  <c r="E1761" i="8"/>
  <c r="F1761" i="8"/>
  <c r="E1762" i="8"/>
  <c r="F1762" i="8"/>
  <c r="E1763" i="8"/>
  <c r="F1763" i="8"/>
  <c r="E1764" i="8"/>
  <c r="F1764" i="8"/>
  <c r="E1765" i="8"/>
  <c r="F1765" i="8"/>
  <c r="E1766" i="8"/>
  <c r="F1766" i="8"/>
  <c r="E1767" i="8"/>
  <c r="F1767" i="8"/>
  <c r="E1768" i="8"/>
  <c r="F1768" i="8"/>
  <c r="E1769" i="8"/>
  <c r="F1769" i="8"/>
  <c r="E1770" i="8"/>
  <c r="F1770" i="8"/>
  <c r="E1771" i="8"/>
  <c r="F1771" i="8"/>
  <c r="E1772" i="8"/>
  <c r="F1772" i="8"/>
  <c r="E1773" i="8"/>
  <c r="F1773" i="8"/>
  <c r="E1774" i="8"/>
  <c r="F1774" i="8"/>
  <c r="E1775" i="8"/>
  <c r="F1775" i="8"/>
  <c r="E1776" i="8"/>
  <c r="F1776" i="8"/>
  <c r="E1777" i="8"/>
  <c r="F1777" i="8"/>
  <c r="E1778" i="8"/>
  <c r="F1778" i="8"/>
  <c r="E1779" i="8"/>
  <c r="F1779" i="8"/>
  <c r="E1780" i="8"/>
  <c r="F1780" i="8"/>
  <c r="E1781" i="8"/>
  <c r="F1781" i="8"/>
  <c r="E1782" i="8"/>
  <c r="F1782" i="8"/>
  <c r="E1783" i="8"/>
  <c r="F1783" i="8"/>
  <c r="E1784" i="8"/>
  <c r="F1784" i="8"/>
  <c r="E1785" i="8"/>
  <c r="F1785" i="8"/>
  <c r="E1786" i="8"/>
  <c r="F1786" i="8"/>
  <c r="E1787" i="8"/>
  <c r="F1787" i="8"/>
  <c r="E1788" i="8"/>
  <c r="F1788" i="8"/>
  <c r="E1789" i="8"/>
  <c r="F1789" i="8"/>
  <c r="E1790" i="8"/>
  <c r="F1790" i="8"/>
  <c r="E1791" i="8"/>
  <c r="F1791" i="8"/>
  <c r="E1792" i="8"/>
  <c r="F1792" i="8"/>
  <c r="E1793" i="8"/>
  <c r="F1793" i="8"/>
  <c r="E1794" i="8"/>
  <c r="F1794" i="8"/>
  <c r="E1795" i="8"/>
  <c r="F1795" i="8"/>
  <c r="E1796" i="8"/>
  <c r="F1796" i="8"/>
  <c r="E1797" i="8"/>
  <c r="F1797" i="8"/>
  <c r="E1798" i="8"/>
  <c r="F1798" i="8"/>
  <c r="E1799" i="8"/>
  <c r="F1799" i="8"/>
  <c r="E1800" i="8"/>
  <c r="F1800" i="8"/>
  <c r="E1801" i="8"/>
  <c r="F1801" i="8"/>
  <c r="E1802" i="8"/>
  <c r="F1802" i="8"/>
  <c r="E1803" i="8"/>
  <c r="F1803" i="8"/>
  <c r="E1804" i="8"/>
  <c r="F1804" i="8"/>
  <c r="E1805" i="8"/>
  <c r="F1805" i="8"/>
  <c r="E1806" i="8"/>
  <c r="F1806" i="8"/>
  <c r="E1807" i="8"/>
  <c r="F1807" i="8"/>
  <c r="E1808" i="8"/>
  <c r="F1808" i="8"/>
  <c r="E1809" i="8"/>
  <c r="F1809" i="8"/>
  <c r="E1810" i="8"/>
  <c r="F1810" i="8"/>
  <c r="E1811" i="8"/>
  <c r="F1811" i="8"/>
  <c r="E1812" i="8"/>
  <c r="F1812" i="8"/>
  <c r="E1813" i="8"/>
  <c r="F1813" i="8"/>
  <c r="E1814" i="8"/>
  <c r="F1814" i="8"/>
  <c r="E1815" i="8"/>
  <c r="F1815" i="8"/>
  <c r="E1816" i="8"/>
  <c r="F1816" i="8"/>
  <c r="E1817" i="8"/>
  <c r="F1817" i="8"/>
  <c r="E1818" i="8"/>
  <c r="F1818" i="8"/>
  <c r="E1819" i="8"/>
  <c r="F1819" i="8"/>
  <c r="E1820" i="8"/>
  <c r="F1820" i="8"/>
  <c r="E1821" i="8"/>
  <c r="F1821" i="8"/>
  <c r="E1822" i="8"/>
  <c r="F1822" i="8"/>
  <c r="E1823" i="8"/>
  <c r="F1823" i="8"/>
  <c r="E1824" i="8"/>
  <c r="F1824" i="8"/>
  <c r="E1825" i="8"/>
  <c r="F1825" i="8"/>
  <c r="E1826" i="8"/>
  <c r="F1826" i="8"/>
  <c r="E1827" i="8"/>
  <c r="F1827" i="8"/>
  <c r="E1828" i="8"/>
  <c r="F1828" i="8"/>
  <c r="E1829" i="8"/>
  <c r="F1829" i="8"/>
  <c r="E1830" i="8"/>
  <c r="F1830" i="8"/>
  <c r="E1831" i="8"/>
  <c r="F1831" i="8"/>
  <c r="E1832" i="8"/>
  <c r="F1832" i="8"/>
  <c r="E1833" i="8"/>
  <c r="F1833" i="8"/>
  <c r="E1834" i="8"/>
  <c r="F1834" i="8"/>
  <c r="E1835" i="8"/>
  <c r="F1835" i="8"/>
  <c r="E1836" i="8"/>
  <c r="F1836" i="8"/>
  <c r="E1837" i="8"/>
  <c r="F1837" i="8"/>
  <c r="E1838" i="8"/>
  <c r="F1838" i="8"/>
  <c r="E1839" i="8"/>
  <c r="F1839" i="8"/>
  <c r="E1840" i="8"/>
  <c r="F1840" i="8"/>
  <c r="E1841" i="8"/>
  <c r="F1841" i="8"/>
  <c r="E1842" i="8"/>
  <c r="F1842" i="8"/>
  <c r="E1843" i="8"/>
  <c r="F1843" i="8"/>
  <c r="E1844" i="8"/>
  <c r="F1844" i="8"/>
  <c r="E1845" i="8"/>
  <c r="F1845" i="8"/>
  <c r="E1846" i="8"/>
  <c r="F1846" i="8"/>
  <c r="E1847" i="8"/>
  <c r="F1847" i="8"/>
  <c r="E1848" i="8"/>
  <c r="F1848" i="8"/>
  <c r="E1849" i="8"/>
  <c r="F1849" i="8"/>
  <c r="E1850" i="8"/>
  <c r="F1850" i="8"/>
  <c r="E1851" i="8"/>
  <c r="F1851" i="8"/>
  <c r="E1852" i="8"/>
  <c r="F1852" i="8"/>
  <c r="E1853" i="8"/>
  <c r="F1853" i="8"/>
  <c r="E1854" i="8"/>
  <c r="F1854" i="8"/>
  <c r="E1855" i="8"/>
  <c r="F1855" i="8"/>
  <c r="E1856" i="8"/>
  <c r="F1856" i="8"/>
  <c r="E1857" i="8"/>
  <c r="F1857" i="8"/>
  <c r="E1858" i="8"/>
  <c r="F1858" i="8"/>
  <c r="E1859" i="8"/>
  <c r="F1859" i="8"/>
  <c r="E1860" i="8"/>
  <c r="F1860" i="8"/>
  <c r="E1861" i="8"/>
  <c r="F1861" i="8"/>
  <c r="E1862" i="8"/>
  <c r="F1862" i="8"/>
  <c r="E1863" i="8"/>
  <c r="F1863" i="8"/>
  <c r="E1864" i="8"/>
  <c r="F1864" i="8"/>
  <c r="E1865" i="8"/>
  <c r="F1865" i="8"/>
  <c r="E1866" i="8"/>
  <c r="F1866" i="8"/>
  <c r="E1867" i="8"/>
  <c r="F1867" i="8"/>
  <c r="E1868" i="8"/>
  <c r="F1868" i="8"/>
  <c r="E1869" i="8"/>
  <c r="F1869" i="8"/>
  <c r="E1870" i="8"/>
  <c r="F1870" i="8"/>
  <c r="E1871" i="8"/>
  <c r="F1871" i="8"/>
  <c r="E1872" i="8"/>
  <c r="F1872" i="8"/>
  <c r="E1873" i="8"/>
  <c r="F1873" i="8"/>
  <c r="E1874" i="8"/>
  <c r="F1874" i="8"/>
  <c r="E1875" i="8"/>
  <c r="F1875" i="8"/>
  <c r="E1876" i="8"/>
  <c r="F1876" i="8"/>
  <c r="E1877" i="8"/>
  <c r="F1877" i="8"/>
  <c r="E1878" i="8"/>
  <c r="F1878" i="8"/>
  <c r="E1879" i="8"/>
  <c r="F1879" i="8"/>
  <c r="E1880" i="8"/>
  <c r="F1880" i="8"/>
  <c r="E1881" i="8"/>
  <c r="F1881" i="8"/>
  <c r="E1882" i="8"/>
  <c r="F1882" i="8"/>
  <c r="E1883" i="8"/>
  <c r="F1883" i="8"/>
  <c r="E1884" i="8"/>
  <c r="F1884" i="8"/>
  <c r="E1885" i="8"/>
  <c r="F1885" i="8"/>
  <c r="E1886" i="8"/>
  <c r="F1886" i="8"/>
  <c r="E1887" i="8"/>
  <c r="F1887" i="8"/>
  <c r="E1888" i="8"/>
  <c r="F1888" i="8"/>
  <c r="E1889" i="8"/>
  <c r="F1889" i="8"/>
  <c r="E1890" i="8"/>
  <c r="F1890" i="8"/>
  <c r="E1891" i="8"/>
  <c r="F1891" i="8"/>
  <c r="E1892" i="8"/>
  <c r="F1892" i="8"/>
  <c r="E1893" i="8"/>
  <c r="F1893" i="8"/>
  <c r="E1894" i="8"/>
  <c r="F1894" i="8"/>
  <c r="E1895" i="8"/>
  <c r="F1895" i="8"/>
  <c r="E1896" i="8"/>
  <c r="F1896" i="8"/>
  <c r="E1897" i="8"/>
  <c r="F1897" i="8"/>
  <c r="E1898" i="8"/>
  <c r="F1898" i="8"/>
  <c r="E1899" i="8"/>
  <c r="F1899" i="8"/>
  <c r="E1900" i="8"/>
  <c r="F1900" i="8"/>
  <c r="E1901" i="8"/>
  <c r="F1901" i="8"/>
  <c r="E1902" i="8"/>
  <c r="F1902" i="8"/>
  <c r="E1903" i="8"/>
  <c r="F1903" i="8"/>
  <c r="E1904" i="8"/>
  <c r="F1904" i="8"/>
  <c r="E1905" i="8"/>
  <c r="F1905" i="8"/>
  <c r="E1906" i="8"/>
  <c r="F1906" i="8"/>
  <c r="E1907" i="8"/>
  <c r="F1907" i="8"/>
  <c r="E1908" i="8"/>
  <c r="F1908" i="8"/>
  <c r="E1909" i="8"/>
  <c r="F1909" i="8"/>
  <c r="E1910" i="8"/>
  <c r="F1910" i="8"/>
  <c r="E1911" i="8"/>
  <c r="F1911" i="8"/>
  <c r="E1912" i="8"/>
  <c r="F1912" i="8"/>
  <c r="E1913" i="8"/>
  <c r="F1913" i="8"/>
  <c r="E1914" i="8"/>
  <c r="F1914" i="8"/>
  <c r="E1915" i="8"/>
  <c r="F1915" i="8"/>
  <c r="E1916" i="8"/>
  <c r="F1916" i="8"/>
  <c r="E1917" i="8"/>
  <c r="F1917" i="8"/>
  <c r="E1918" i="8"/>
  <c r="F1918" i="8"/>
  <c r="E1919" i="8"/>
  <c r="F1919" i="8"/>
  <c r="E1920" i="8"/>
  <c r="F1920" i="8"/>
  <c r="E1921" i="8"/>
  <c r="F1921" i="8"/>
  <c r="E1922" i="8"/>
  <c r="F1922" i="8"/>
  <c r="E1923" i="8"/>
  <c r="F1923" i="8"/>
  <c r="E1924" i="8"/>
  <c r="F1924" i="8"/>
  <c r="E1925" i="8"/>
  <c r="F1925" i="8"/>
  <c r="E1926" i="8"/>
  <c r="F1926" i="8"/>
  <c r="E1927" i="8"/>
  <c r="F1927" i="8"/>
  <c r="E1928" i="8"/>
  <c r="F1928" i="8"/>
  <c r="E1929" i="8"/>
  <c r="F1929" i="8"/>
  <c r="E1930" i="8"/>
  <c r="F1930" i="8"/>
  <c r="E1931" i="8"/>
  <c r="F1931" i="8"/>
  <c r="E1932" i="8"/>
  <c r="F1932" i="8"/>
  <c r="E1933" i="8"/>
  <c r="F1933" i="8"/>
  <c r="E1934" i="8"/>
  <c r="F1934" i="8"/>
  <c r="E1935" i="8"/>
  <c r="F1935" i="8"/>
  <c r="E1936" i="8"/>
  <c r="F1936" i="8"/>
  <c r="E1937" i="8"/>
  <c r="F1937" i="8"/>
  <c r="E1938" i="8"/>
  <c r="F1938" i="8"/>
  <c r="E1939" i="8"/>
  <c r="F1939" i="8"/>
  <c r="E1940" i="8"/>
  <c r="F1940" i="8"/>
  <c r="E1941" i="8"/>
  <c r="F1941" i="8"/>
  <c r="E1942" i="8"/>
  <c r="F1942" i="8"/>
  <c r="E1943" i="8"/>
  <c r="F1943" i="8"/>
  <c r="E1944" i="8"/>
  <c r="F1944" i="8"/>
  <c r="E1945" i="8"/>
  <c r="F1945" i="8"/>
  <c r="E1946" i="8"/>
  <c r="F1946" i="8"/>
  <c r="E1947" i="8"/>
  <c r="F1947" i="8"/>
  <c r="E1948" i="8"/>
  <c r="F1948" i="8"/>
  <c r="E1949" i="8"/>
  <c r="F1949" i="8"/>
  <c r="E1950" i="8"/>
  <c r="F1950" i="8"/>
  <c r="E1951" i="8"/>
  <c r="F1951" i="8"/>
  <c r="E1952" i="8"/>
  <c r="F1952" i="8"/>
  <c r="E1953" i="8"/>
  <c r="F1953" i="8"/>
  <c r="E1954" i="8"/>
  <c r="F1954" i="8"/>
  <c r="E1955" i="8"/>
  <c r="F1955" i="8"/>
  <c r="E1956" i="8"/>
  <c r="F1956" i="8"/>
  <c r="E1957" i="8"/>
  <c r="F1957" i="8"/>
  <c r="E1958" i="8"/>
  <c r="F1958" i="8"/>
  <c r="E1959" i="8"/>
  <c r="F1959" i="8"/>
  <c r="E1960" i="8"/>
  <c r="F1960" i="8"/>
  <c r="E1961" i="8"/>
  <c r="F1961" i="8"/>
  <c r="E1962" i="8"/>
  <c r="F1962" i="8"/>
  <c r="E1963" i="8"/>
  <c r="F1963" i="8"/>
  <c r="E1964" i="8"/>
  <c r="F1964" i="8"/>
  <c r="E1965" i="8"/>
  <c r="F1965" i="8"/>
  <c r="E1966" i="8"/>
  <c r="F1966" i="8"/>
  <c r="E1967" i="8"/>
  <c r="F1967" i="8"/>
  <c r="E1968" i="8"/>
  <c r="F1968" i="8"/>
  <c r="E1969" i="8"/>
  <c r="F1969" i="8"/>
  <c r="E1970" i="8"/>
  <c r="F1970" i="8"/>
  <c r="E1971" i="8"/>
  <c r="F1971" i="8"/>
  <c r="E1972" i="8"/>
  <c r="F1972" i="8"/>
  <c r="E1973" i="8"/>
  <c r="F1973" i="8"/>
  <c r="E1974" i="8"/>
  <c r="F1974" i="8"/>
  <c r="E1975" i="8"/>
  <c r="F1975" i="8"/>
  <c r="E1976" i="8"/>
  <c r="F1976" i="8"/>
  <c r="E1977" i="8"/>
  <c r="F1977" i="8"/>
  <c r="E1978" i="8"/>
  <c r="F1978" i="8"/>
  <c r="E1979" i="8"/>
  <c r="F1979" i="8"/>
  <c r="E1980" i="8"/>
  <c r="F1980" i="8"/>
  <c r="E1981" i="8"/>
  <c r="F1981" i="8"/>
  <c r="E1982" i="8"/>
  <c r="F1982" i="8"/>
  <c r="E1983" i="8"/>
  <c r="F1983" i="8"/>
  <c r="E1984" i="8"/>
  <c r="F1984" i="8"/>
  <c r="E1985" i="8"/>
  <c r="F1985" i="8"/>
  <c r="E1986" i="8"/>
  <c r="F1986" i="8"/>
  <c r="E1987" i="8"/>
  <c r="F1987" i="8"/>
  <c r="E1988" i="8"/>
  <c r="F1988" i="8"/>
  <c r="E1989" i="8"/>
  <c r="F1989" i="8"/>
  <c r="E1990" i="8"/>
  <c r="F1990" i="8"/>
  <c r="E1991" i="8"/>
  <c r="F1991" i="8"/>
  <c r="E1992" i="8"/>
  <c r="F1992" i="8"/>
  <c r="E1993" i="8"/>
  <c r="F1993" i="8"/>
  <c r="E1994" i="8"/>
  <c r="F1994" i="8"/>
  <c r="E1995" i="8"/>
  <c r="F1995" i="8"/>
  <c r="E1996" i="8"/>
  <c r="F1996" i="8"/>
  <c r="E1997" i="8"/>
  <c r="F1997" i="8"/>
  <c r="E1998" i="8"/>
  <c r="F1998" i="8"/>
  <c r="E1999" i="8"/>
  <c r="F1999" i="8"/>
  <c r="E2000" i="8"/>
  <c r="F2000" i="8"/>
  <c r="E2001" i="8"/>
  <c r="F2001" i="8"/>
  <c r="E2002" i="8"/>
  <c r="F2002" i="8"/>
  <c r="E2003" i="8"/>
  <c r="F2003" i="8"/>
  <c r="E2004" i="8"/>
  <c r="F2004" i="8"/>
  <c r="E2005" i="8"/>
  <c r="F2005" i="8"/>
  <c r="E2006" i="8"/>
  <c r="F2006" i="8"/>
  <c r="E2007" i="8"/>
  <c r="F2007" i="8"/>
  <c r="E2008" i="8"/>
  <c r="F2008" i="8"/>
  <c r="E2009" i="8"/>
  <c r="F2009" i="8"/>
  <c r="E2010" i="8"/>
  <c r="F2010" i="8"/>
  <c r="E2011" i="8"/>
  <c r="F2011" i="8"/>
  <c r="E2012" i="8"/>
  <c r="F2012" i="8"/>
  <c r="E2013" i="8"/>
  <c r="F2013" i="8"/>
  <c r="E2014" i="8"/>
  <c r="F2014" i="8"/>
  <c r="E2015" i="8"/>
  <c r="F2015" i="8"/>
  <c r="E2016" i="8"/>
  <c r="F2016" i="8"/>
  <c r="E2017" i="8"/>
  <c r="F2017" i="8"/>
  <c r="E2018" i="8"/>
  <c r="F2018" i="8"/>
  <c r="E2019" i="8"/>
  <c r="F2019" i="8"/>
  <c r="E2020" i="8"/>
  <c r="F2020" i="8"/>
  <c r="E2021" i="8"/>
  <c r="F2021" i="8"/>
  <c r="E2022" i="8"/>
  <c r="F2022" i="8"/>
  <c r="E2023" i="8"/>
  <c r="F2023" i="8"/>
  <c r="E2024" i="8"/>
  <c r="F2024" i="8"/>
  <c r="E2025" i="8"/>
  <c r="F2025" i="8"/>
  <c r="E2026" i="8"/>
  <c r="F2026" i="8"/>
  <c r="E2027" i="8"/>
  <c r="F2027" i="8"/>
  <c r="E2028" i="8"/>
  <c r="F2028" i="8"/>
  <c r="E2029" i="8"/>
  <c r="F2029" i="8"/>
  <c r="E2030" i="8"/>
  <c r="F2030" i="8"/>
  <c r="E2031" i="8"/>
  <c r="F2031" i="8"/>
  <c r="E2032" i="8"/>
  <c r="F2032" i="8"/>
  <c r="E2033" i="8"/>
  <c r="F2033" i="8"/>
  <c r="E2034" i="8"/>
  <c r="F2034" i="8"/>
  <c r="E2035" i="8"/>
  <c r="F2035" i="8"/>
  <c r="E2036" i="8"/>
  <c r="F2036" i="8"/>
  <c r="E2037" i="8"/>
  <c r="F2037" i="8"/>
  <c r="E2038" i="8"/>
  <c r="F2038" i="8"/>
  <c r="E2039" i="8"/>
  <c r="F2039" i="8"/>
  <c r="E2040" i="8"/>
  <c r="F2040" i="8"/>
  <c r="E2041" i="8"/>
  <c r="F2041" i="8"/>
  <c r="E2042" i="8"/>
  <c r="F2042" i="8"/>
  <c r="E2043" i="8"/>
  <c r="F2043" i="8"/>
  <c r="E2044" i="8"/>
  <c r="F2044" i="8"/>
  <c r="E2045" i="8"/>
  <c r="F2045" i="8"/>
  <c r="E2046" i="8"/>
  <c r="F2046" i="8"/>
  <c r="E2047" i="8"/>
  <c r="F2047" i="8"/>
  <c r="E2048" i="8"/>
  <c r="F2048" i="8"/>
  <c r="E2049" i="8"/>
  <c r="F2049" i="8"/>
  <c r="E2050" i="8"/>
  <c r="F2050" i="8"/>
  <c r="E2051" i="8"/>
  <c r="F2051" i="8"/>
  <c r="E2052" i="8"/>
  <c r="F2052" i="8"/>
  <c r="E2053" i="8"/>
  <c r="F2053" i="8"/>
  <c r="E2054" i="8"/>
  <c r="F2054" i="8"/>
  <c r="E2055" i="8"/>
  <c r="F2055" i="8"/>
  <c r="E2056" i="8"/>
  <c r="F2056" i="8"/>
  <c r="E2057" i="8"/>
  <c r="F2057" i="8"/>
  <c r="E2058" i="8"/>
  <c r="F2058" i="8"/>
  <c r="E2059" i="8"/>
  <c r="F2059" i="8"/>
  <c r="E2060" i="8"/>
  <c r="F2060" i="8"/>
  <c r="E2061" i="8"/>
  <c r="F2061" i="8"/>
  <c r="E2062" i="8"/>
  <c r="F2062" i="8"/>
  <c r="E2063" i="8"/>
  <c r="F2063" i="8"/>
  <c r="E2064" i="8"/>
  <c r="F2064" i="8"/>
  <c r="E2065" i="8"/>
  <c r="F2065" i="8"/>
  <c r="E2066" i="8"/>
  <c r="F2066" i="8"/>
  <c r="E2067" i="8"/>
  <c r="F2067" i="8"/>
  <c r="E2068" i="8"/>
  <c r="F2068" i="8"/>
  <c r="E2069" i="8"/>
  <c r="F2069" i="8"/>
  <c r="E2070" i="8"/>
  <c r="F2070" i="8"/>
  <c r="E2071" i="8"/>
  <c r="F2071" i="8"/>
  <c r="E2072" i="8"/>
  <c r="F2072" i="8"/>
  <c r="E2073" i="8"/>
  <c r="F2073" i="8"/>
  <c r="E2074" i="8"/>
  <c r="F2074" i="8"/>
  <c r="E2075" i="8"/>
  <c r="F2075" i="8"/>
  <c r="E2076" i="8"/>
  <c r="F2076" i="8"/>
  <c r="E2077" i="8"/>
  <c r="F2077" i="8"/>
  <c r="E2078" i="8"/>
  <c r="F2078" i="8"/>
  <c r="E2079" i="8"/>
  <c r="F2079" i="8"/>
  <c r="E2080" i="8"/>
  <c r="F2080" i="8"/>
  <c r="E2081" i="8"/>
  <c r="F2081" i="8"/>
  <c r="E2082" i="8"/>
  <c r="F2082" i="8"/>
  <c r="E2083" i="8"/>
  <c r="F2083" i="8"/>
  <c r="E2084" i="8"/>
  <c r="F2084" i="8"/>
  <c r="E2085" i="8"/>
  <c r="F2085" i="8"/>
  <c r="E2086" i="8"/>
  <c r="F2086" i="8"/>
  <c r="E2087" i="8"/>
  <c r="F2087" i="8"/>
  <c r="E2088" i="8"/>
  <c r="F2088" i="8"/>
  <c r="E2089" i="8"/>
  <c r="F2089" i="8"/>
  <c r="E2090" i="8"/>
  <c r="F2090" i="8"/>
  <c r="E2091" i="8"/>
  <c r="F2091" i="8"/>
  <c r="E2092" i="8"/>
  <c r="F2092" i="8"/>
  <c r="E2093" i="8"/>
  <c r="F2093" i="8"/>
  <c r="E2094" i="8"/>
  <c r="F2094" i="8"/>
  <c r="E2095" i="8"/>
  <c r="F2095" i="8"/>
  <c r="E2096" i="8"/>
  <c r="F2096" i="8"/>
  <c r="E2097" i="8"/>
  <c r="F2097" i="8"/>
  <c r="E2098" i="8"/>
  <c r="F2098" i="8"/>
  <c r="E2099" i="8"/>
  <c r="F2099" i="8"/>
  <c r="E2100" i="8"/>
  <c r="F2100" i="8"/>
  <c r="E2101" i="8"/>
  <c r="F2101" i="8"/>
  <c r="E2102" i="8"/>
  <c r="F2102" i="8"/>
  <c r="E2103" i="8"/>
  <c r="F2103" i="8"/>
  <c r="E2104" i="8"/>
  <c r="F2104" i="8"/>
  <c r="E2105" i="8"/>
  <c r="F2105" i="8"/>
  <c r="E2106" i="8"/>
  <c r="F2106" i="8"/>
  <c r="E2107" i="8"/>
  <c r="F2107" i="8"/>
  <c r="E2108" i="8"/>
  <c r="F2108" i="8"/>
  <c r="E2109" i="8"/>
  <c r="F2109" i="8"/>
  <c r="E2110" i="8"/>
  <c r="F2110" i="8"/>
  <c r="E2111" i="8"/>
  <c r="F2111" i="8"/>
  <c r="E2112" i="8"/>
  <c r="F2112" i="8"/>
  <c r="E2113" i="8"/>
  <c r="F2113" i="8"/>
  <c r="E2114" i="8"/>
  <c r="F2114" i="8"/>
  <c r="E2115" i="8"/>
  <c r="F2115" i="8"/>
  <c r="E2116" i="8"/>
  <c r="F2116" i="8"/>
  <c r="E2117" i="8"/>
  <c r="F2117" i="8"/>
  <c r="E2118" i="8"/>
  <c r="F2118" i="8"/>
  <c r="E2119" i="8"/>
  <c r="F2119" i="8"/>
  <c r="E2120" i="8"/>
  <c r="F2120" i="8"/>
  <c r="E2121" i="8"/>
  <c r="F2121" i="8"/>
  <c r="E2122" i="8"/>
  <c r="F2122" i="8"/>
  <c r="E2123" i="8"/>
  <c r="F2123" i="8"/>
  <c r="E2124" i="8"/>
  <c r="F2124" i="8"/>
  <c r="E2125" i="8"/>
  <c r="F2125" i="8"/>
  <c r="E2126" i="8"/>
  <c r="F2126" i="8"/>
  <c r="E2127" i="8"/>
  <c r="F2127" i="8"/>
  <c r="E2128" i="8"/>
  <c r="F2128" i="8"/>
  <c r="E2129" i="8"/>
  <c r="F2129" i="8"/>
  <c r="E2130" i="8"/>
  <c r="F2130" i="8"/>
  <c r="E2131" i="8"/>
  <c r="F2131" i="8"/>
  <c r="E2132" i="8"/>
  <c r="F2132" i="8"/>
  <c r="E2133" i="8"/>
  <c r="F2133" i="8"/>
  <c r="E2134" i="8"/>
  <c r="F2134" i="8"/>
  <c r="E2135" i="8"/>
  <c r="F2135" i="8"/>
  <c r="E2136" i="8"/>
  <c r="F2136" i="8"/>
  <c r="E2137" i="8"/>
  <c r="F2137" i="8"/>
  <c r="E2138" i="8"/>
  <c r="F2138" i="8"/>
  <c r="E2139" i="8"/>
  <c r="F2139" i="8"/>
  <c r="E2140" i="8"/>
  <c r="F2140" i="8"/>
  <c r="E2141" i="8"/>
  <c r="F2141" i="8"/>
  <c r="E2142" i="8"/>
  <c r="F2142" i="8"/>
  <c r="E2143" i="8"/>
  <c r="F2143" i="8"/>
  <c r="E2144" i="8"/>
  <c r="F2144" i="8"/>
  <c r="E2145" i="8"/>
  <c r="F2145" i="8"/>
  <c r="E2146" i="8"/>
  <c r="F2146" i="8"/>
  <c r="E2147" i="8"/>
  <c r="F2147" i="8"/>
  <c r="E2148" i="8"/>
  <c r="F2148" i="8"/>
  <c r="E2149" i="8"/>
  <c r="F2149" i="8"/>
  <c r="E2150" i="8"/>
  <c r="F2150" i="8"/>
  <c r="E2151" i="8"/>
  <c r="F2151" i="8"/>
  <c r="E2152" i="8"/>
  <c r="F2152" i="8"/>
  <c r="E2153" i="8"/>
  <c r="F2153" i="8"/>
  <c r="E2154" i="8"/>
  <c r="F2154" i="8"/>
  <c r="E2155" i="8"/>
  <c r="F2155" i="8"/>
  <c r="E2156" i="8"/>
  <c r="F2156" i="8"/>
  <c r="E2157" i="8"/>
  <c r="F2157" i="8"/>
  <c r="E2158" i="8"/>
  <c r="F2158" i="8"/>
  <c r="E2159" i="8"/>
  <c r="F2159" i="8"/>
  <c r="E2160" i="8"/>
  <c r="F2160" i="8"/>
  <c r="E2161" i="8"/>
  <c r="F2161" i="8"/>
  <c r="E2162" i="8"/>
  <c r="F2162" i="8"/>
  <c r="E2163" i="8"/>
  <c r="F2163" i="8"/>
  <c r="E2164" i="8"/>
  <c r="F2164" i="8"/>
  <c r="E2165" i="8"/>
  <c r="F2165" i="8"/>
  <c r="E2166" i="8"/>
  <c r="F2166" i="8"/>
  <c r="E2167" i="8"/>
  <c r="F2167" i="8"/>
  <c r="E2168" i="8"/>
  <c r="F2168" i="8"/>
  <c r="E2169" i="8"/>
  <c r="F2169" i="8"/>
  <c r="E2170" i="8"/>
  <c r="F2170" i="8"/>
  <c r="E2171" i="8"/>
  <c r="F2171" i="8"/>
  <c r="E2172" i="8"/>
  <c r="F2172" i="8"/>
  <c r="E2173" i="8"/>
  <c r="F2173" i="8"/>
  <c r="E2174" i="8"/>
  <c r="F2174" i="8"/>
  <c r="E2175" i="8"/>
  <c r="F2175" i="8"/>
  <c r="E2176" i="8"/>
  <c r="F2176" i="8"/>
  <c r="E2177" i="8"/>
  <c r="F2177" i="8"/>
  <c r="E2178" i="8"/>
  <c r="F2178" i="8"/>
  <c r="E2179" i="8"/>
  <c r="F2179" i="8"/>
  <c r="E2180" i="8"/>
  <c r="F2180" i="8"/>
  <c r="E2181" i="8"/>
  <c r="F2181" i="8"/>
  <c r="E2182" i="8"/>
  <c r="F2182" i="8"/>
  <c r="E2183" i="8"/>
  <c r="F2183" i="8"/>
  <c r="E2184" i="8"/>
  <c r="F2184" i="8"/>
  <c r="E2185" i="8"/>
  <c r="F2185" i="8"/>
  <c r="E2186" i="8"/>
  <c r="F2186" i="8"/>
  <c r="E2187" i="8"/>
  <c r="F2187" i="8"/>
  <c r="E2188" i="8"/>
  <c r="F2188" i="8"/>
  <c r="E2189" i="8"/>
  <c r="F2189" i="8"/>
  <c r="E2190" i="8"/>
  <c r="F2190" i="8"/>
  <c r="E2191" i="8"/>
  <c r="F2191" i="8"/>
  <c r="E2192" i="8"/>
  <c r="F2192" i="8"/>
  <c r="E2193" i="8"/>
  <c r="F2193" i="8"/>
  <c r="E2194" i="8"/>
  <c r="F2194" i="8"/>
  <c r="E2195" i="8"/>
  <c r="F2195" i="8"/>
  <c r="E2196" i="8"/>
  <c r="F2196" i="8"/>
  <c r="E2197" i="8"/>
  <c r="F2197" i="8"/>
  <c r="E2198" i="8"/>
  <c r="F2198" i="8"/>
  <c r="E2199" i="8"/>
  <c r="F2199" i="8"/>
  <c r="E2200" i="8"/>
  <c r="F2200" i="8"/>
  <c r="E2201" i="8"/>
  <c r="F2201" i="8"/>
  <c r="E2202" i="8"/>
  <c r="F2202" i="8"/>
  <c r="E2203" i="8"/>
  <c r="F2203" i="8"/>
  <c r="E2204" i="8"/>
  <c r="F2204" i="8"/>
  <c r="E2205" i="8"/>
  <c r="F2205" i="8"/>
  <c r="E2206" i="8"/>
  <c r="F2206" i="8"/>
  <c r="E2207" i="8"/>
  <c r="F2207" i="8"/>
  <c r="E2208" i="8"/>
  <c r="F2208" i="8"/>
  <c r="E2209" i="8"/>
  <c r="F2209" i="8"/>
  <c r="E2210" i="8"/>
  <c r="F2210" i="8"/>
  <c r="E2211" i="8"/>
  <c r="F2211" i="8"/>
  <c r="E2212" i="8"/>
  <c r="F2212" i="8"/>
  <c r="E2213" i="8"/>
  <c r="F2213" i="8"/>
  <c r="E2214" i="8"/>
  <c r="F2214" i="8"/>
  <c r="E2215" i="8"/>
  <c r="F2215" i="8"/>
  <c r="E2216" i="8"/>
  <c r="F2216" i="8"/>
  <c r="E2217" i="8"/>
  <c r="F2217" i="8"/>
  <c r="E2218" i="8"/>
  <c r="F2218" i="8"/>
  <c r="E2219" i="8"/>
  <c r="F2219" i="8"/>
  <c r="E2220" i="8"/>
  <c r="F2220" i="8"/>
  <c r="E2221" i="8"/>
  <c r="F2221" i="8"/>
  <c r="E2222" i="8"/>
  <c r="F2222" i="8"/>
  <c r="E2223" i="8"/>
  <c r="F2223" i="8"/>
  <c r="E2224" i="8"/>
  <c r="F2224" i="8"/>
  <c r="E2225" i="8"/>
  <c r="F2225" i="8"/>
  <c r="E2226" i="8"/>
  <c r="F2226" i="8"/>
  <c r="E2227" i="8"/>
  <c r="F2227" i="8"/>
  <c r="E2228" i="8"/>
  <c r="F2228" i="8"/>
  <c r="E2229" i="8"/>
  <c r="F2229" i="8"/>
  <c r="E2230" i="8"/>
  <c r="F2230" i="8"/>
  <c r="E2231" i="8"/>
  <c r="F2231" i="8"/>
  <c r="E2232" i="8"/>
  <c r="F2232" i="8"/>
  <c r="E2233" i="8"/>
  <c r="F2233" i="8"/>
  <c r="E2234" i="8"/>
  <c r="F2234" i="8"/>
  <c r="E2235" i="8"/>
  <c r="F2235" i="8"/>
  <c r="E2236" i="8"/>
  <c r="F2236" i="8"/>
  <c r="E2237" i="8"/>
  <c r="F2237" i="8"/>
  <c r="E2238" i="8"/>
  <c r="F2238" i="8"/>
  <c r="E2239" i="8"/>
  <c r="F2239" i="8"/>
  <c r="E2240" i="8"/>
  <c r="F2240" i="8"/>
  <c r="E2241" i="8"/>
  <c r="F2241" i="8"/>
  <c r="E2242" i="8"/>
  <c r="F2242" i="8"/>
  <c r="E2243" i="8"/>
  <c r="F2243" i="8"/>
  <c r="E2244" i="8"/>
  <c r="F2244" i="8"/>
  <c r="E2245" i="8"/>
  <c r="F2245" i="8"/>
  <c r="E2246" i="8"/>
  <c r="F2246" i="8"/>
  <c r="E2247" i="8"/>
  <c r="F2247" i="8"/>
  <c r="E2248" i="8"/>
  <c r="F2248" i="8"/>
  <c r="E2249" i="8"/>
  <c r="F2249" i="8"/>
  <c r="E2250" i="8"/>
  <c r="F2250" i="8"/>
  <c r="E2251" i="8"/>
  <c r="F2251" i="8"/>
  <c r="E2252" i="8"/>
  <c r="F2252" i="8"/>
  <c r="E2253" i="8"/>
  <c r="F2253" i="8"/>
  <c r="E2254" i="8"/>
  <c r="F2254" i="8"/>
  <c r="E2255" i="8"/>
  <c r="F2255" i="8"/>
  <c r="E2256" i="8"/>
  <c r="F2256" i="8"/>
  <c r="E2257" i="8"/>
  <c r="F2257" i="8"/>
  <c r="E2258" i="8"/>
  <c r="F2258" i="8"/>
  <c r="E2259" i="8"/>
  <c r="F2259" i="8"/>
  <c r="E2260" i="8"/>
  <c r="F2260" i="8"/>
  <c r="E2261" i="8"/>
  <c r="F2261" i="8"/>
  <c r="E2262" i="8"/>
  <c r="F2262" i="8"/>
  <c r="E2263" i="8"/>
  <c r="F2263" i="8"/>
  <c r="E2264" i="8"/>
  <c r="F2264" i="8"/>
  <c r="E2265" i="8"/>
  <c r="F2265" i="8"/>
  <c r="E2266" i="8"/>
  <c r="F2266" i="8"/>
  <c r="E2267" i="8"/>
  <c r="F2267" i="8"/>
  <c r="E2268" i="8"/>
  <c r="F2268" i="8"/>
  <c r="E2269" i="8"/>
  <c r="F2269" i="8"/>
  <c r="E2270" i="8"/>
  <c r="F2270" i="8"/>
  <c r="E2271" i="8"/>
  <c r="F2271" i="8"/>
  <c r="E2272" i="8"/>
  <c r="F2272" i="8"/>
  <c r="E2273" i="8"/>
  <c r="F2273" i="8"/>
  <c r="E2274" i="8"/>
  <c r="F2274" i="8"/>
  <c r="E2275" i="8"/>
  <c r="F2275" i="8"/>
  <c r="E2276" i="8"/>
  <c r="F2276" i="8"/>
  <c r="E2277" i="8"/>
  <c r="F2277" i="8"/>
  <c r="E2278" i="8"/>
  <c r="F2278" i="8"/>
  <c r="E2279" i="8"/>
  <c r="F2279" i="8"/>
  <c r="E2280" i="8"/>
  <c r="F2280" i="8"/>
  <c r="E2281" i="8"/>
  <c r="F2281" i="8"/>
  <c r="E2282" i="8"/>
  <c r="F2282" i="8"/>
  <c r="E2283" i="8"/>
  <c r="F2283" i="8"/>
  <c r="E2284" i="8"/>
  <c r="F2284" i="8"/>
  <c r="E2285" i="8"/>
  <c r="F2285" i="8"/>
  <c r="E2286" i="8"/>
  <c r="F2286" i="8"/>
  <c r="E2287" i="8"/>
  <c r="F2287" i="8"/>
  <c r="E2288" i="8"/>
  <c r="F2288" i="8"/>
  <c r="E2289" i="8"/>
  <c r="F2289" i="8"/>
  <c r="E2290" i="8"/>
  <c r="F2290" i="8"/>
  <c r="E2291" i="8"/>
  <c r="F2291" i="8"/>
  <c r="E2292" i="8"/>
  <c r="F2292" i="8"/>
  <c r="E2293" i="8"/>
  <c r="F2293" i="8"/>
  <c r="E2294" i="8"/>
  <c r="F2294" i="8"/>
  <c r="E2295" i="8"/>
  <c r="F2295" i="8"/>
  <c r="E2296" i="8"/>
  <c r="F2296" i="8"/>
  <c r="E2297" i="8"/>
  <c r="F2297" i="8"/>
  <c r="E2298" i="8"/>
  <c r="F2298" i="8"/>
  <c r="E2299" i="8"/>
  <c r="F2299" i="8"/>
  <c r="E2300" i="8"/>
  <c r="F2300" i="8"/>
  <c r="E2301" i="8"/>
  <c r="F2301" i="8"/>
  <c r="E2302" i="8"/>
  <c r="F2302" i="8"/>
  <c r="E2303" i="8"/>
  <c r="F2303" i="8"/>
  <c r="E2304" i="8"/>
  <c r="F2304" i="8"/>
  <c r="E2305" i="8"/>
  <c r="F2305" i="8"/>
  <c r="E2306" i="8"/>
  <c r="F2306" i="8"/>
  <c r="E2307" i="8"/>
  <c r="F2307" i="8"/>
  <c r="E2308" i="8"/>
  <c r="F2308" i="8"/>
  <c r="E2309" i="8"/>
  <c r="F2309" i="8"/>
  <c r="E2310" i="8"/>
  <c r="F2310" i="8"/>
  <c r="E2311" i="8"/>
  <c r="F2311" i="8"/>
  <c r="E2312" i="8"/>
  <c r="F2312" i="8"/>
  <c r="E2313" i="8"/>
  <c r="F2313" i="8"/>
  <c r="E2314" i="8"/>
  <c r="F2314" i="8"/>
  <c r="E2315" i="8"/>
  <c r="F2315" i="8"/>
  <c r="E2316" i="8"/>
  <c r="F2316" i="8"/>
  <c r="E2317" i="8"/>
  <c r="F2317" i="8"/>
  <c r="E2318" i="8"/>
  <c r="F2318" i="8"/>
  <c r="E2319" i="8"/>
  <c r="F2319" i="8"/>
  <c r="E2320" i="8"/>
  <c r="F2320" i="8"/>
  <c r="E2321" i="8"/>
  <c r="F2321" i="8"/>
  <c r="E2322" i="8"/>
  <c r="F2322" i="8"/>
  <c r="E2323" i="8"/>
  <c r="F2323" i="8"/>
  <c r="E2324" i="8"/>
  <c r="F2324" i="8"/>
  <c r="E2325" i="8"/>
  <c r="F2325" i="8"/>
  <c r="E2326" i="8"/>
  <c r="F2326" i="8"/>
  <c r="E2327" i="8"/>
  <c r="F2327" i="8"/>
  <c r="E2328" i="8"/>
  <c r="F2328" i="8"/>
  <c r="E2329" i="8"/>
  <c r="F2329" i="8"/>
  <c r="E2330" i="8"/>
  <c r="F2330" i="8"/>
  <c r="E2331" i="8"/>
  <c r="F2331" i="8"/>
  <c r="E2332" i="8"/>
  <c r="F2332" i="8"/>
  <c r="E2333" i="8"/>
  <c r="F2333" i="8"/>
  <c r="E2334" i="8"/>
  <c r="F2334" i="8"/>
  <c r="E2335" i="8"/>
  <c r="F2335" i="8"/>
  <c r="E2336" i="8"/>
  <c r="F2336" i="8"/>
  <c r="E2337" i="8"/>
  <c r="F2337" i="8"/>
  <c r="E2338" i="8"/>
  <c r="F2338" i="8"/>
  <c r="E2339" i="8"/>
  <c r="F2339" i="8"/>
  <c r="E2340" i="8"/>
  <c r="F2340" i="8"/>
  <c r="E2341" i="8"/>
  <c r="F2341" i="8"/>
  <c r="E2342" i="8"/>
  <c r="F2342" i="8"/>
  <c r="E2343" i="8"/>
  <c r="F2343" i="8"/>
  <c r="E2344" i="8"/>
  <c r="F2344" i="8"/>
  <c r="E2345" i="8"/>
  <c r="F2345" i="8"/>
  <c r="E2346" i="8"/>
  <c r="F2346" i="8"/>
  <c r="E2347" i="8"/>
  <c r="F2347" i="8"/>
  <c r="E2348" i="8"/>
  <c r="F2348" i="8"/>
  <c r="E2349" i="8"/>
  <c r="F2349" i="8"/>
  <c r="E2350" i="8"/>
  <c r="F2350" i="8"/>
  <c r="E2351" i="8"/>
  <c r="F2351" i="8"/>
  <c r="E2352" i="8"/>
  <c r="F2352" i="8"/>
  <c r="E2353" i="8"/>
  <c r="F2353" i="8"/>
  <c r="E2354" i="8"/>
  <c r="F2354" i="8"/>
  <c r="E2355" i="8"/>
  <c r="F2355" i="8"/>
  <c r="E2356" i="8"/>
  <c r="F2356" i="8"/>
  <c r="E2357" i="8"/>
  <c r="F2357" i="8"/>
  <c r="E2358" i="8"/>
  <c r="F2358" i="8"/>
  <c r="E2359" i="8"/>
  <c r="F2359" i="8"/>
  <c r="E2360" i="8"/>
  <c r="F2360" i="8"/>
  <c r="E2361" i="8"/>
  <c r="F2361" i="8"/>
  <c r="E2362" i="8"/>
  <c r="F2362" i="8"/>
  <c r="E2363" i="8"/>
  <c r="F2363" i="8"/>
  <c r="E2364" i="8"/>
  <c r="F2364" i="8"/>
  <c r="E2365" i="8"/>
  <c r="F2365" i="8"/>
  <c r="E2366" i="8"/>
  <c r="F2366" i="8"/>
  <c r="E2367" i="8"/>
  <c r="F2367" i="8"/>
  <c r="E2368" i="8"/>
  <c r="F2368" i="8"/>
  <c r="E2369" i="8"/>
  <c r="F2369" i="8"/>
  <c r="E2370" i="8"/>
  <c r="F2370" i="8"/>
  <c r="E2371" i="8"/>
  <c r="F2371" i="8"/>
  <c r="E2372" i="8"/>
  <c r="F2372" i="8"/>
  <c r="E2373" i="8"/>
  <c r="F2373" i="8"/>
  <c r="E2374" i="8"/>
  <c r="F2374" i="8"/>
  <c r="E2375" i="8"/>
  <c r="F2375" i="8"/>
  <c r="E2376" i="8"/>
  <c r="F2376" i="8"/>
  <c r="E2377" i="8"/>
  <c r="F2377" i="8"/>
  <c r="E2378" i="8"/>
  <c r="F2378" i="8"/>
  <c r="E2379" i="8"/>
  <c r="F2379" i="8"/>
  <c r="E2380" i="8"/>
  <c r="F2380" i="8"/>
  <c r="E2381" i="8"/>
  <c r="F2381" i="8"/>
  <c r="E2382" i="8"/>
  <c r="F2382" i="8"/>
  <c r="E2383" i="8"/>
  <c r="F2383" i="8"/>
  <c r="E2384" i="8"/>
  <c r="F2384" i="8"/>
  <c r="E2385" i="8"/>
  <c r="F2385" i="8"/>
  <c r="E2386" i="8"/>
  <c r="F2386" i="8"/>
  <c r="E2387" i="8"/>
  <c r="F2387" i="8"/>
  <c r="E2388" i="8"/>
  <c r="F2388" i="8"/>
  <c r="E2389" i="8"/>
  <c r="F2389" i="8"/>
  <c r="E2390" i="8"/>
  <c r="F2390" i="8"/>
  <c r="E2391" i="8"/>
  <c r="F2391" i="8"/>
  <c r="E2392" i="8"/>
  <c r="F2392" i="8"/>
  <c r="E2393" i="8"/>
  <c r="F2393" i="8"/>
  <c r="E2394" i="8"/>
  <c r="F2394" i="8"/>
  <c r="E2395" i="8"/>
  <c r="F2395" i="8"/>
  <c r="E2396" i="8"/>
  <c r="F2396" i="8"/>
  <c r="E2397" i="8"/>
  <c r="F2397" i="8"/>
  <c r="E2398" i="8"/>
  <c r="F2398" i="8"/>
  <c r="E2399" i="8"/>
  <c r="F2399" i="8"/>
  <c r="E2400" i="8"/>
  <c r="F2400" i="8"/>
  <c r="E2401" i="8"/>
  <c r="F2401" i="8"/>
  <c r="E2402" i="8"/>
  <c r="F2402" i="8"/>
  <c r="E2403" i="8"/>
  <c r="F2403" i="8"/>
  <c r="E2404" i="8"/>
  <c r="F2404" i="8"/>
  <c r="E2405" i="8"/>
  <c r="F2405" i="8"/>
  <c r="E2406" i="8"/>
  <c r="F2406" i="8"/>
  <c r="E2407" i="8"/>
  <c r="F2407" i="8"/>
  <c r="E2408" i="8"/>
  <c r="F2408" i="8"/>
  <c r="E2409" i="8"/>
  <c r="F2409" i="8"/>
  <c r="E2410" i="8"/>
  <c r="F2410" i="8"/>
  <c r="E2411" i="8"/>
  <c r="F2411" i="8"/>
  <c r="E2412" i="8"/>
  <c r="F2412" i="8"/>
  <c r="E2413" i="8"/>
  <c r="F2413" i="8"/>
  <c r="E2414" i="8"/>
  <c r="F2414" i="8"/>
  <c r="E2415" i="8"/>
  <c r="F2415" i="8"/>
  <c r="E2416" i="8"/>
  <c r="F2416" i="8"/>
  <c r="E2417" i="8"/>
  <c r="F2417" i="8"/>
  <c r="E2418" i="8"/>
  <c r="F2418" i="8"/>
  <c r="E2419" i="8"/>
  <c r="F2419" i="8"/>
  <c r="E2420" i="8"/>
  <c r="F2420" i="8"/>
  <c r="E2421" i="8"/>
  <c r="F2421" i="8"/>
  <c r="E2422" i="8"/>
  <c r="F2422" i="8"/>
  <c r="E2423" i="8"/>
  <c r="F2423" i="8"/>
  <c r="E2424" i="8"/>
  <c r="F2424" i="8"/>
  <c r="E2425" i="8"/>
  <c r="F2425" i="8"/>
  <c r="E2426" i="8"/>
  <c r="F2426" i="8"/>
  <c r="E2427" i="8"/>
  <c r="F2427" i="8"/>
  <c r="E2428" i="8"/>
  <c r="F2428" i="8"/>
  <c r="E2429" i="8"/>
  <c r="F2429" i="8"/>
  <c r="E2430" i="8"/>
  <c r="F2430" i="8"/>
  <c r="E2431" i="8"/>
  <c r="F2431" i="8"/>
  <c r="E2432" i="8"/>
  <c r="F2432" i="8"/>
  <c r="E2433" i="8"/>
  <c r="F2433" i="8"/>
  <c r="E2434" i="8"/>
  <c r="F2434" i="8"/>
  <c r="E2435" i="8"/>
  <c r="F2435" i="8"/>
  <c r="E2436" i="8"/>
  <c r="F2436" i="8"/>
  <c r="E2437" i="8"/>
  <c r="F2437" i="8"/>
  <c r="E2438" i="8"/>
  <c r="F2438" i="8"/>
  <c r="E2439" i="8"/>
  <c r="F2439" i="8"/>
  <c r="E2440" i="8"/>
  <c r="F2440" i="8"/>
  <c r="E2441" i="8"/>
  <c r="F2441" i="8"/>
  <c r="E2442" i="8"/>
  <c r="F2442" i="8"/>
  <c r="E2443" i="8"/>
  <c r="F2443" i="8"/>
  <c r="E2444" i="8"/>
  <c r="F2444" i="8"/>
  <c r="E2445" i="8"/>
  <c r="F2445" i="8"/>
  <c r="E2446" i="8"/>
  <c r="F2446" i="8"/>
  <c r="E2447" i="8"/>
  <c r="F2447" i="8"/>
  <c r="E2448" i="8"/>
  <c r="F2448" i="8"/>
  <c r="E2449" i="8"/>
  <c r="F2449" i="8"/>
  <c r="E2450" i="8"/>
  <c r="F2450" i="8"/>
  <c r="E2451" i="8"/>
  <c r="F2451" i="8"/>
  <c r="E2452" i="8"/>
  <c r="F2452" i="8"/>
  <c r="E2453" i="8"/>
  <c r="F2453" i="8"/>
  <c r="E2454" i="8"/>
  <c r="F2454" i="8"/>
  <c r="E2455" i="8"/>
  <c r="F2455" i="8"/>
  <c r="E2456" i="8"/>
  <c r="F2456" i="8"/>
  <c r="E2457" i="8"/>
  <c r="F2457" i="8"/>
  <c r="E2458" i="8"/>
  <c r="F2458" i="8"/>
  <c r="E2459" i="8"/>
  <c r="F2459" i="8"/>
  <c r="E2460" i="8"/>
  <c r="F2460" i="8"/>
  <c r="E2461" i="8"/>
  <c r="F2461" i="8"/>
  <c r="E2462" i="8"/>
  <c r="F2462" i="8"/>
  <c r="E2463" i="8"/>
  <c r="F2463" i="8"/>
  <c r="E2464" i="8"/>
  <c r="F2464" i="8"/>
  <c r="E2465" i="8"/>
  <c r="F2465" i="8"/>
  <c r="E2466" i="8"/>
  <c r="F2466" i="8"/>
  <c r="E2467" i="8"/>
  <c r="F2467" i="8"/>
  <c r="E2468" i="8"/>
  <c r="F2468" i="8"/>
  <c r="E2469" i="8"/>
  <c r="F2469" i="8"/>
  <c r="E2470" i="8"/>
  <c r="F2470" i="8"/>
  <c r="E2471" i="8"/>
  <c r="F2471" i="8"/>
  <c r="E2472" i="8"/>
  <c r="F2472" i="8"/>
  <c r="E2473" i="8"/>
  <c r="F2473" i="8"/>
  <c r="E2474" i="8"/>
  <c r="F2474" i="8"/>
  <c r="E2475" i="8"/>
  <c r="F2475" i="8"/>
  <c r="E2476" i="8"/>
  <c r="F2476" i="8"/>
  <c r="E2477" i="8"/>
  <c r="F2477" i="8"/>
  <c r="E2478" i="8"/>
  <c r="F2478" i="8"/>
  <c r="E2479" i="8"/>
  <c r="F2479" i="8"/>
  <c r="E2480" i="8"/>
  <c r="F2480" i="8"/>
  <c r="E2481" i="8"/>
  <c r="F2481" i="8"/>
  <c r="E2482" i="8"/>
  <c r="F2482" i="8"/>
  <c r="E2483" i="8"/>
  <c r="F2483" i="8"/>
  <c r="E2484" i="8"/>
  <c r="F2484" i="8"/>
  <c r="E2485" i="8"/>
  <c r="F2485" i="8"/>
  <c r="E2486" i="8"/>
  <c r="F2486" i="8"/>
  <c r="E2487" i="8"/>
  <c r="F2487" i="8"/>
  <c r="E2488" i="8"/>
  <c r="F2488" i="8"/>
  <c r="E2489" i="8"/>
  <c r="F2489" i="8"/>
  <c r="E2490" i="8"/>
  <c r="F2490" i="8"/>
  <c r="E2491" i="8"/>
  <c r="F2491" i="8"/>
  <c r="E2492" i="8"/>
  <c r="F2492" i="8"/>
  <c r="E2493" i="8"/>
  <c r="F2493" i="8"/>
  <c r="E2494" i="8"/>
  <c r="F2494" i="8"/>
  <c r="E2495" i="8"/>
  <c r="F2495" i="8"/>
  <c r="E2496" i="8"/>
  <c r="F2496" i="8"/>
  <c r="E2497" i="8"/>
  <c r="F2497" i="8"/>
  <c r="E2498" i="8"/>
  <c r="F2498" i="8"/>
  <c r="E2499" i="8"/>
  <c r="F2499" i="8"/>
  <c r="E2500" i="8"/>
  <c r="F2500" i="8"/>
  <c r="E2501" i="8"/>
  <c r="F2501" i="8"/>
  <c r="E2502" i="8"/>
  <c r="F2502" i="8"/>
  <c r="E2503" i="8"/>
  <c r="F2503" i="8"/>
  <c r="E2504" i="8"/>
  <c r="F2504" i="8"/>
  <c r="E2505" i="8"/>
  <c r="F2505" i="8"/>
  <c r="E2506" i="8"/>
  <c r="F2506" i="8"/>
  <c r="E2507" i="8"/>
  <c r="F2507" i="8"/>
  <c r="E2508" i="8"/>
  <c r="F2508" i="8"/>
  <c r="E2509" i="8"/>
  <c r="F2509" i="8"/>
  <c r="E2510" i="8"/>
  <c r="F2510" i="8"/>
  <c r="E2511" i="8"/>
  <c r="F2511" i="8"/>
  <c r="E2512" i="8"/>
  <c r="F2512" i="8"/>
  <c r="E2513" i="8"/>
  <c r="F2513" i="8"/>
  <c r="E2514" i="8"/>
  <c r="F2514" i="8"/>
  <c r="E2515" i="8"/>
  <c r="F2515" i="8"/>
  <c r="E2516" i="8"/>
  <c r="F2516" i="8"/>
  <c r="E2517" i="8"/>
  <c r="F2517" i="8"/>
  <c r="E2518" i="8"/>
  <c r="F2518" i="8"/>
  <c r="E2519" i="8"/>
  <c r="F2519" i="8"/>
  <c r="E2520" i="8"/>
  <c r="F2520" i="8"/>
  <c r="E2521" i="8"/>
  <c r="F2521" i="8"/>
  <c r="E2522" i="8"/>
  <c r="F2522" i="8"/>
  <c r="E2523" i="8"/>
  <c r="F2523" i="8"/>
  <c r="E2524" i="8"/>
  <c r="F2524" i="8"/>
  <c r="E2525" i="8"/>
  <c r="F2525" i="8"/>
  <c r="E2526" i="8"/>
  <c r="F2526" i="8"/>
  <c r="E2527" i="8"/>
  <c r="F2527" i="8"/>
  <c r="E2528" i="8"/>
  <c r="F2528" i="8"/>
  <c r="E2529" i="8"/>
  <c r="F2529" i="8"/>
  <c r="E2530" i="8"/>
  <c r="F2530" i="8"/>
  <c r="E2531" i="8"/>
  <c r="F2531" i="8"/>
  <c r="E2532" i="8"/>
  <c r="F2532" i="8"/>
  <c r="E2533" i="8"/>
  <c r="F2533" i="8"/>
  <c r="E2534" i="8"/>
  <c r="F2534" i="8"/>
  <c r="E2535" i="8"/>
  <c r="F2535" i="8"/>
  <c r="E2536" i="8"/>
  <c r="F2536" i="8"/>
  <c r="E2537" i="8"/>
  <c r="F2537" i="8"/>
  <c r="E2538" i="8"/>
  <c r="F2538" i="8"/>
  <c r="E2539" i="8"/>
  <c r="F2539" i="8"/>
  <c r="E2540" i="8"/>
  <c r="F2540" i="8"/>
  <c r="E2541" i="8"/>
  <c r="F2541" i="8"/>
  <c r="E2542" i="8"/>
  <c r="F2542" i="8"/>
  <c r="E2543" i="8"/>
  <c r="F2543" i="8"/>
  <c r="E2544" i="8"/>
  <c r="F2544" i="8"/>
  <c r="E2545" i="8"/>
  <c r="F2545" i="8"/>
  <c r="E2546" i="8"/>
  <c r="F2546" i="8"/>
  <c r="E2547" i="8"/>
  <c r="F2547" i="8"/>
  <c r="E2548" i="8"/>
  <c r="F2548" i="8"/>
  <c r="E2549" i="8"/>
  <c r="F2549" i="8"/>
  <c r="E2550" i="8"/>
  <c r="F2550" i="8"/>
  <c r="E2551" i="8"/>
  <c r="F2551" i="8"/>
  <c r="E2552" i="8"/>
  <c r="F2552" i="8"/>
  <c r="E2553" i="8"/>
  <c r="F2553" i="8"/>
  <c r="E2554" i="8"/>
  <c r="F2554" i="8"/>
  <c r="E2555" i="8"/>
  <c r="F2555" i="8"/>
  <c r="E2556" i="8"/>
  <c r="F2556" i="8"/>
  <c r="E2557" i="8"/>
  <c r="F2557" i="8"/>
  <c r="E2558" i="8"/>
  <c r="F2558" i="8"/>
  <c r="E2559" i="8"/>
  <c r="F2559" i="8"/>
  <c r="E2560" i="8"/>
  <c r="F2560" i="8"/>
  <c r="E2561" i="8"/>
  <c r="F2561" i="8"/>
  <c r="E2562" i="8"/>
  <c r="F2562" i="8"/>
  <c r="E2563" i="8"/>
  <c r="F2563" i="8"/>
  <c r="E2564" i="8"/>
  <c r="F2564" i="8"/>
  <c r="E2565" i="8"/>
  <c r="F2565" i="8"/>
  <c r="E2566" i="8"/>
  <c r="F2566" i="8"/>
  <c r="E2567" i="8"/>
  <c r="F2567" i="8"/>
  <c r="E2568" i="8"/>
  <c r="F2568" i="8"/>
  <c r="E2569" i="8"/>
  <c r="F2569" i="8"/>
  <c r="E2570" i="8"/>
  <c r="F2570" i="8"/>
  <c r="E2571" i="8"/>
  <c r="F2571" i="8"/>
  <c r="E2572" i="8"/>
  <c r="F2572" i="8"/>
  <c r="E2573" i="8"/>
  <c r="F2573" i="8"/>
  <c r="E2574" i="8"/>
  <c r="F2574" i="8"/>
  <c r="E2575" i="8"/>
  <c r="F2575" i="8"/>
  <c r="E2576" i="8"/>
  <c r="F2576" i="8"/>
  <c r="E2577" i="8"/>
  <c r="F2577" i="8"/>
  <c r="E2578" i="8"/>
  <c r="F2578" i="8"/>
  <c r="E2579" i="8"/>
  <c r="F2579" i="8"/>
  <c r="E2580" i="8"/>
  <c r="F2580" i="8"/>
  <c r="E2581" i="8"/>
  <c r="F2581" i="8"/>
  <c r="E2582" i="8"/>
  <c r="F2582" i="8"/>
  <c r="E2583" i="8"/>
  <c r="F2583" i="8"/>
  <c r="E2584" i="8"/>
  <c r="F2584" i="8"/>
  <c r="E2585" i="8"/>
  <c r="F2585" i="8"/>
  <c r="E2586" i="8"/>
  <c r="F2586" i="8"/>
  <c r="E2587" i="8"/>
  <c r="F2587" i="8"/>
  <c r="E2588" i="8"/>
  <c r="F2588" i="8"/>
  <c r="E2589" i="8"/>
  <c r="F2589" i="8"/>
  <c r="E2590" i="8"/>
  <c r="F2590" i="8"/>
  <c r="E2591" i="8"/>
  <c r="F2591" i="8"/>
  <c r="E2592" i="8"/>
  <c r="F2592" i="8"/>
  <c r="E2593" i="8"/>
  <c r="F2593" i="8"/>
  <c r="E2594" i="8"/>
  <c r="F2594" i="8"/>
  <c r="E2595" i="8"/>
  <c r="F2595" i="8"/>
  <c r="E2596" i="8"/>
  <c r="F2596" i="8"/>
  <c r="E2597" i="8"/>
  <c r="F2597" i="8"/>
  <c r="E2598" i="8"/>
  <c r="F2598" i="8"/>
  <c r="E2599" i="8"/>
  <c r="F2599" i="8"/>
  <c r="E2600" i="8"/>
  <c r="F2600" i="8"/>
  <c r="E2601" i="8"/>
  <c r="F2601" i="8"/>
  <c r="E2602" i="8"/>
  <c r="F2602" i="8"/>
  <c r="E2603" i="8"/>
  <c r="F2603" i="8"/>
  <c r="E2604" i="8"/>
  <c r="F2604" i="8"/>
  <c r="E2605" i="8"/>
  <c r="F2605" i="8"/>
  <c r="E2606" i="8"/>
  <c r="F2606" i="8"/>
  <c r="E2607" i="8"/>
  <c r="F2607" i="8"/>
  <c r="E2608" i="8"/>
  <c r="F2608" i="8"/>
  <c r="E2609" i="8"/>
  <c r="F2609" i="8"/>
  <c r="E2610" i="8"/>
  <c r="F2610" i="8"/>
  <c r="E2611" i="8"/>
  <c r="F2611" i="8"/>
  <c r="E2612" i="8"/>
  <c r="F2612" i="8"/>
  <c r="E2613" i="8"/>
  <c r="F2613" i="8"/>
  <c r="E2614" i="8"/>
  <c r="F2614" i="8"/>
  <c r="E2615" i="8"/>
  <c r="F2615" i="8"/>
  <c r="E2616" i="8"/>
  <c r="F2616" i="8"/>
  <c r="E2617" i="8"/>
  <c r="F2617" i="8"/>
  <c r="E2618" i="8"/>
  <c r="F2618" i="8"/>
  <c r="E2619" i="8"/>
  <c r="F2619" i="8"/>
  <c r="E2620" i="8"/>
  <c r="F2620" i="8"/>
  <c r="E2621" i="8"/>
  <c r="F2621" i="8"/>
  <c r="E2622" i="8"/>
  <c r="F2622" i="8"/>
  <c r="E2623" i="8"/>
  <c r="F2623" i="8"/>
  <c r="E2624" i="8"/>
  <c r="F2624" i="8"/>
  <c r="E2625" i="8"/>
  <c r="F2625" i="8"/>
  <c r="E2626" i="8"/>
  <c r="F2626" i="8"/>
  <c r="E2627" i="8"/>
  <c r="F2627" i="8"/>
  <c r="E2628" i="8"/>
  <c r="F2628" i="8"/>
  <c r="E2629" i="8"/>
  <c r="F2629" i="8"/>
  <c r="E2630" i="8"/>
  <c r="F2630" i="8"/>
  <c r="E2631" i="8"/>
  <c r="F2631" i="8"/>
  <c r="E2632" i="8"/>
  <c r="F2632" i="8"/>
  <c r="E2633" i="8"/>
  <c r="F2633" i="8"/>
  <c r="E2634" i="8"/>
  <c r="F2634" i="8"/>
  <c r="E2635" i="8"/>
  <c r="F2635" i="8"/>
  <c r="E2636" i="8"/>
  <c r="F2636" i="8"/>
  <c r="E2637" i="8"/>
  <c r="F2637" i="8"/>
  <c r="E2638" i="8"/>
  <c r="F2638" i="8"/>
  <c r="E2639" i="8"/>
  <c r="F2639" i="8"/>
  <c r="E2640" i="8"/>
  <c r="F2640" i="8"/>
  <c r="E2641" i="8"/>
  <c r="F2641" i="8"/>
  <c r="E2642" i="8"/>
  <c r="F2642" i="8"/>
  <c r="E2643" i="8"/>
  <c r="F2643" i="8"/>
  <c r="E2644" i="8"/>
  <c r="F2644" i="8"/>
  <c r="E2645" i="8"/>
  <c r="F2645" i="8"/>
  <c r="E2646" i="8"/>
  <c r="F2646" i="8"/>
  <c r="E2647" i="8"/>
  <c r="F2647" i="8"/>
  <c r="E2648" i="8"/>
  <c r="F2648" i="8"/>
  <c r="E2649" i="8"/>
  <c r="F2649" i="8"/>
  <c r="E2650" i="8"/>
  <c r="F2650" i="8"/>
  <c r="E2651" i="8"/>
  <c r="F2651" i="8"/>
  <c r="E2652" i="8"/>
  <c r="F2652" i="8"/>
  <c r="E2653" i="8"/>
  <c r="F2653" i="8"/>
  <c r="E2654" i="8"/>
  <c r="F2654" i="8"/>
  <c r="E2655" i="8"/>
  <c r="F2655" i="8"/>
  <c r="E2656" i="8"/>
  <c r="F2656" i="8"/>
  <c r="E2657" i="8"/>
  <c r="F2657" i="8"/>
  <c r="E2658" i="8"/>
  <c r="F2658" i="8"/>
  <c r="E2659" i="8"/>
  <c r="F2659" i="8"/>
  <c r="E2660" i="8"/>
  <c r="F2660" i="8"/>
  <c r="E2661" i="8"/>
  <c r="F2661" i="8"/>
  <c r="E2662" i="8"/>
  <c r="F2662" i="8"/>
  <c r="E2663" i="8"/>
  <c r="F2663" i="8"/>
  <c r="E2664" i="8"/>
  <c r="F2664" i="8"/>
  <c r="E2665" i="8"/>
  <c r="F2665" i="8"/>
  <c r="E2666" i="8"/>
  <c r="F2666" i="8"/>
  <c r="E2667" i="8"/>
  <c r="F2667" i="8"/>
  <c r="E2668" i="8"/>
  <c r="F2668" i="8"/>
  <c r="E2669" i="8"/>
  <c r="F2669" i="8"/>
  <c r="E2670" i="8"/>
  <c r="F2670" i="8"/>
  <c r="E2671" i="8"/>
  <c r="F2671" i="8"/>
  <c r="E2672" i="8"/>
  <c r="F2672" i="8"/>
  <c r="E2673" i="8"/>
  <c r="F2673" i="8"/>
  <c r="E2674" i="8"/>
  <c r="F2674" i="8"/>
  <c r="E2675" i="8"/>
  <c r="F2675" i="8"/>
  <c r="E2676" i="8"/>
  <c r="F2676" i="8"/>
  <c r="E2677" i="8"/>
  <c r="F2677" i="8"/>
  <c r="E2678" i="8"/>
  <c r="F2678" i="8"/>
  <c r="E2679" i="8"/>
  <c r="F2679" i="8"/>
  <c r="E2680" i="8"/>
  <c r="F2680" i="8"/>
  <c r="E2681" i="8"/>
  <c r="F2681" i="8"/>
  <c r="E2682" i="8"/>
  <c r="F2682" i="8"/>
  <c r="E2683" i="8"/>
  <c r="F2683" i="8"/>
  <c r="E2684" i="8"/>
  <c r="F2684" i="8"/>
  <c r="E2685" i="8"/>
  <c r="F2685" i="8"/>
  <c r="E2686" i="8"/>
  <c r="F2686" i="8"/>
  <c r="E2687" i="8"/>
  <c r="F2687" i="8"/>
  <c r="E2688" i="8"/>
  <c r="F2688" i="8"/>
  <c r="E2689" i="8"/>
  <c r="F2689" i="8"/>
  <c r="E2690" i="8"/>
  <c r="F2690" i="8"/>
  <c r="E2691" i="8"/>
  <c r="F2691" i="8"/>
  <c r="E2692" i="8"/>
  <c r="F2692" i="8"/>
  <c r="E2693" i="8"/>
  <c r="F2693" i="8"/>
  <c r="E2694" i="8"/>
  <c r="F2694" i="8"/>
  <c r="E2695" i="8"/>
  <c r="F2695" i="8"/>
  <c r="E2696" i="8"/>
  <c r="F2696" i="8"/>
  <c r="E2697" i="8"/>
  <c r="F2697" i="8"/>
  <c r="E2698" i="8"/>
  <c r="F2698" i="8"/>
  <c r="E2699" i="8"/>
  <c r="F2699" i="8"/>
  <c r="E2700" i="8"/>
  <c r="F2700" i="8"/>
  <c r="E2701" i="8"/>
  <c r="F2701" i="8"/>
  <c r="E2702" i="8"/>
  <c r="F2702" i="8"/>
  <c r="E2703" i="8"/>
  <c r="F2703" i="8"/>
  <c r="E2704" i="8"/>
  <c r="F2704" i="8"/>
  <c r="E2705" i="8"/>
  <c r="F2705" i="8"/>
  <c r="E2706" i="8"/>
  <c r="F2706" i="8"/>
  <c r="E2707" i="8"/>
  <c r="F2707" i="8"/>
  <c r="E2708" i="8"/>
  <c r="F2708" i="8"/>
  <c r="E2709" i="8"/>
  <c r="F2709" i="8"/>
  <c r="E2710" i="8"/>
  <c r="F2710" i="8"/>
  <c r="E2711" i="8"/>
  <c r="F2711" i="8"/>
  <c r="E2712" i="8"/>
  <c r="F2712" i="8"/>
  <c r="E2713" i="8"/>
  <c r="F2713" i="8"/>
  <c r="E2714" i="8"/>
  <c r="F2714" i="8"/>
  <c r="E2715" i="8"/>
  <c r="F2715" i="8"/>
  <c r="E2716" i="8"/>
  <c r="F2716" i="8"/>
  <c r="E2717" i="8"/>
  <c r="F2717" i="8"/>
  <c r="E2718" i="8"/>
  <c r="F2718" i="8"/>
  <c r="E2719" i="8"/>
  <c r="F2719" i="8"/>
  <c r="E2720" i="8"/>
  <c r="F2720" i="8"/>
  <c r="E2721" i="8"/>
  <c r="F2721" i="8"/>
  <c r="E2722" i="8"/>
  <c r="F2722" i="8"/>
  <c r="E2723" i="8"/>
  <c r="F2723" i="8"/>
  <c r="E2724" i="8"/>
  <c r="F2724" i="8"/>
  <c r="E2725" i="8"/>
  <c r="F2725" i="8"/>
  <c r="E2726" i="8"/>
  <c r="F2726" i="8"/>
  <c r="E2727" i="8"/>
  <c r="F2727" i="8"/>
  <c r="E2728" i="8"/>
  <c r="F2728" i="8"/>
  <c r="E2729" i="8"/>
  <c r="F2729" i="8"/>
  <c r="E2730" i="8"/>
  <c r="F2730" i="8"/>
  <c r="E2731" i="8"/>
  <c r="F2731" i="8"/>
  <c r="E2732" i="8"/>
  <c r="F2732" i="8"/>
  <c r="E2733" i="8"/>
  <c r="F2733" i="8"/>
  <c r="E2734" i="8"/>
  <c r="F2734" i="8"/>
  <c r="E2735" i="8"/>
  <c r="F2735" i="8"/>
  <c r="E2736" i="8"/>
  <c r="F2736" i="8"/>
  <c r="E2737" i="8"/>
  <c r="F2737" i="8"/>
  <c r="E2738" i="8"/>
  <c r="F2738" i="8"/>
  <c r="E2739" i="8"/>
  <c r="F2739" i="8"/>
  <c r="E2740" i="8"/>
  <c r="F2740" i="8"/>
  <c r="E2741" i="8"/>
  <c r="F2741" i="8"/>
  <c r="E2742" i="8"/>
  <c r="F2742" i="8"/>
  <c r="E2743" i="8"/>
  <c r="F2743" i="8"/>
  <c r="E2744" i="8"/>
  <c r="F2744" i="8"/>
  <c r="E2745" i="8"/>
  <c r="F2745" i="8"/>
  <c r="E2746" i="8"/>
  <c r="F2746" i="8"/>
  <c r="E2747" i="8"/>
  <c r="F2747" i="8"/>
  <c r="E2748" i="8"/>
  <c r="F2748" i="8"/>
  <c r="E2749" i="8"/>
  <c r="F2749" i="8"/>
  <c r="E2750" i="8"/>
  <c r="F2750" i="8"/>
  <c r="E2751" i="8"/>
  <c r="F2751" i="8"/>
  <c r="E2752" i="8"/>
  <c r="F2752" i="8"/>
  <c r="E2753" i="8"/>
  <c r="F2753" i="8"/>
  <c r="E2754" i="8"/>
  <c r="F2754" i="8"/>
  <c r="E2755" i="8"/>
  <c r="F2755" i="8"/>
  <c r="E2756" i="8"/>
  <c r="F2756" i="8"/>
  <c r="E2757" i="8"/>
  <c r="F2757" i="8"/>
  <c r="E2758" i="8"/>
  <c r="F2758" i="8"/>
  <c r="E2759" i="8"/>
  <c r="F2759" i="8"/>
  <c r="E2760" i="8"/>
  <c r="F2760" i="8"/>
  <c r="E2761" i="8"/>
  <c r="F2761" i="8"/>
  <c r="E2762" i="8"/>
  <c r="F2762" i="8"/>
  <c r="E2763" i="8"/>
  <c r="F2763" i="8"/>
  <c r="E2764" i="8"/>
  <c r="F2764" i="8"/>
  <c r="E2765" i="8"/>
  <c r="F2765" i="8"/>
  <c r="E2766" i="8"/>
  <c r="F2766" i="8"/>
  <c r="E2767" i="8"/>
  <c r="F2767" i="8"/>
  <c r="E2768" i="8"/>
  <c r="F2768" i="8"/>
  <c r="E2769" i="8"/>
  <c r="F2769" i="8"/>
  <c r="E2770" i="8"/>
  <c r="F2770" i="8"/>
  <c r="E2771" i="8"/>
  <c r="F2771" i="8"/>
  <c r="E2772" i="8"/>
  <c r="F2772" i="8"/>
  <c r="E2773" i="8"/>
  <c r="F2773" i="8"/>
  <c r="E2774" i="8"/>
  <c r="F2774" i="8"/>
  <c r="E2775" i="8"/>
  <c r="F2775" i="8"/>
  <c r="E2776" i="8"/>
  <c r="F2776" i="8"/>
  <c r="E2777" i="8"/>
  <c r="F2777" i="8"/>
  <c r="E2778" i="8"/>
  <c r="F2778" i="8"/>
  <c r="E2779" i="8"/>
  <c r="F2779" i="8"/>
  <c r="E2780" i="8"/>
  <c r="F2780" i="8"/>
  <c r="E2781" i="8"/>
  <c r="F2781" i="8"/>
  <c r="E2782" i="8"/>
  <c r="F2782" i="8"/>
  <c r="E2783" i="8"/>
  <c r="F2783" i="8"/>
  <c r="E2784" i="8"/>
  <c r="F2784" i="8"/>
  <c r="E2785" i="8"/>
  <c r="F2785" i="8"/>
  <c r="E2786" i="8"/>
  <c r="F2786" i="8"/>
  <c r="E2787" i="8"/>
  <c r="F2787" i="8"/>
  <c r="E2788" i="8"/>
  <c r="F2788" i="8"/>
  <c r="E2789" i="8"/>
  <c r="F2789" i="8"/>
  <c r="E2790" i="8"/>
  <c r="F2790" i="8"/>
  <c r="E2791" i="8"/>
  <c r="F2791" i="8"/>
  <c r="E2792" i="8"/>
  <c r="F2792" i="8"/>
  <c r="E2793" i="8"/>
  <c r="F2793" i="8"/>
  <c r="E2794" i="8"/>
  <c r="F2794" i="8"/>
  <c r="E2795" i="8"/>
  <c r="F2795" i="8"/>
  <c r="E2796" i="8"/>
  <c r="F2796" i="8"/>
  <c r="E2797" i="8"/>
  <c r="F2797" i="8"/>
  <c r="E2798" i="8"/>
  <c r="F2798" i="8"/>
  <c r="E2799" i="8"/>
  <c r="F2799" i="8"/>
  <c r="E2800" i="8"/>
  <c r="F2800" i="8"/>
  <c r="E2801" i="8"/>
  <c r="F2801" i="8"/>
  <c r="E2802" i="8"/>
  <c r="F2802" i="8"/>
  <c r="E2803" i="8"/>
  <c r="F2803" i="8"/>
  <c r="E2804" i="8"/>
  <c r="F2804" i="8"/>
  <c r="E2805" i="8"/>
  <c r="F2805" i="8"/>
  <c r="E2806" i="8"/>
  <c r="F2806" i="8"/>
  <c r="E2807" i="8"/>
  <c r="F2807" i="8"/>
  <c r="E2808" i="8"/>
  <c r="F2808" i="8"/>
  <c r="E2809" i="8"/>
  <c r="F2809" i="8"/>
  <c r="E2810" i="8"/>
  <c r="F2810" i="8"/>
  <c r="E2811" i="8"/>
  <c r="F2811" i="8"/>
  <c r="E2812" i="8"/>
  <c r="F2812" i="8"/>
  <c r="E2813" i="8"/>
  <c r="F2813" i="8"/>
  <c r="E2814" i="8"/>
  <c r="F2814" i="8"/>
  <c r="E2815" i="8"/>
  <c r="F2815" i="8"/>
  <c r="E2816" i="8"/>
  <c r="F2816" i="8"/>
  <c r="E2817" i="8"/>
  <c r="F2817" i="8"/>
  <c r="E2818" i="8"/>
  <c r="F2818" i="8"/>
  <c r="E2819" i="8"/>
  <c r="F2819" i="8"/>
  <c r="E2820" i="8"/>
  <c r="F2820" i="8"/>
  <c r="E2821" i="8"/>
  <c r="F2821" i="8"/>
  <c r="E2822" i="8"/>
  <c r="F2822" i="8"/>
  <c r="E2823" i="8"/>
  <c r="F2823" i="8"/>
  <c r="E2824" i="8"/>
  <c r="F2824" i="8"/>
  <c r="E2825" i="8"/>
  <c r="F2825" i="8"/>
  <c r="E2826" i="8"/>
  <c r="F2826" i="8"/>
  <c r="E2827" i="8"/>
  <c r="F2827" i="8"/>
  <c r="E2828" i="8"/>
  <c r="F2828" i="8"/>
  <c r="E2829" i="8"/>
  <c r="F2829" i="8"/>
  <c r="E2830" i="8"/>
  <c r="F2830" i="8"/>
  <c r="E2831" i="8"/>
  <c r="F2831" i="8"/>
  <c r="E2832" i="8"/>
  <c r="F2832" i="8"/>
  <c r="E2833" i="8"/>
  <c r="F2833" i="8"/>
  <c r="E2834" i="8"/>
  <c r="F2834" i="8"/>
  <c r="E2835" i="8"/>
  <c r="F2835" i="8"/>
  <c r="E2836" i="8"/>
  <c r="F2836" i="8"/>
  <c r="E2837" i="8"/>
  <c r="F2837" i="8"/>
  <c r="E2838" i="8"/>
  <c r="F2838" i="8"/>
  <c r="E2839" i="8"/>
  <c r="F2839" i="8"/>
  <c r="E2840" i="8"/>
  <c r="F2840" i="8"/>
  <c r="E2841" i="8"/>
  <c r="F2841" i="8"/>
  <c r="E2842" i="8"/>
  <c r="F2842" i="8"/>
  <c r="E2843" i="8"/>
  <c r="F2843" i="8"/>
  <c r="E2844" i="8"/>
  <c r="F2844" i="8"/>
  <c r="E2845" i="8"/>
  <c r="F2845" i="8"/>
  <c r="E2846" i="8"/>
  <c r="F2846" i="8"/>
  <c r="E2847" i="8"/>
  <c r="F2847" i="8"/>
  <c r="E2848" i="8"/>
  <c r="F2848" i="8"/>
  <c r="E2849" i="8"/>
  <c r="F2849" i="8"/>
  <c r="E2850" i="8"/>
  <c r="F2850" i="8"/>
  <c r="E2851" i="8"/>
  <c r="F2851" i="8"/>
  <c r="E2852" i="8"/>
  <c r="F2852" i="8"/>
  <c r="E2853" i="8"/>
  <c r="F2853" i="8"/>
  <c r="E2854" i="8"/>
  <c r="F2854" i="8"/>
  <c r="E2855" i="8"/>
  <c r="F2855" i="8"/>
  <c r="E2856" i="8"/>
  <c r="F2856" i="8"/>
  <c r="E2857" i="8"/>
  <c r="F2857" i="8"/>
  <c r="E2858" i="8"/>
  <c r="F2858" i="8"/>
  <c r="E2859" i="8"/>
  <c r="F2859" i="8"/>
  <c r="E2860" i="8"/>
  <c r="F2860" i="8"/>
  <c r="E2861" i="8"/>
  <c r="F2861" i="8"/>
  <c r="E2862" i="8"/>
  <c r="F2862" i="8"/>
  <c r="E2863" i="8"/>
  <c r="F2863" i="8"/>
  <c r="E2864" i="8"/>
  <c r="F2864" i="8"/>
  <c r="E2865" i="8"/>
  <c r="F2865" i="8"/>
  <c r="E2866" i="8"/>
  <c r="F2866" i="8"/>
  <c r="E2867" i="8"/>
  <c r="F2867" i="8"/>
  <c r="E2868" i="8"/>
  <c r="F2868" i="8"/>
  <c r="E2869" i="8"/>
  <c r="F2869" i="8"/>
  <c r="E2870" i="8"/>
  <c r="F2870" i="8"/>
  <c r="E2871" i="8"/>
  <c r="F2871" i="8"/>
  <c r="E2872" i="8"/>
  <c r="F2872" i="8"/>
  <c r="E2873" i="8"/>
  <c r="F2873" i="8"/>
  <c r="E2874" i="8"/>
  <c r="F2874" i="8"/>
  <c r="E2875" i="8"/>
  <c r="F2875" i="8"/>
  <c r="E2876" i="8"/>
  <c r="F2876" i="8"/>
  <c r="E2877" i="8"/>
  <c r="F2877" i="8"/>
  <c r="E2878" i="8"/>
  <c r="F2878" i="8"/>
  <c r="E2879" i="8"/>
  <c r="F2879" i="8"/>
  <c r="E2880" i="8"/>
  <c r="F2880" i="8"/>
  <c r="E2881" i="8"/>
  <c r="F2881" i="8"/>
  <c r="E2882" i="8"/>
  <c r="F2882" i="8"/>
  <c r="E2883" i="8"/>
  <c r="F2883" i="8"/>
  <c r="E2884" i="8"/>
  <c r="F2884" i="8"/>
  <c r="E2885" i="8"/>
  <c r="F2885" i="8"/>
  <c r="E2886" i="8"/>
  <c r="F2886" i="8"/>
  <c r="E2887" i="8"/>
  <c r="F2887" i="8"/>
  <c r="E2888" i="8"/>
  <c r="F2888" i="8"/>
  <c r="E2889" i="8"/>
  <c r="F2889" i="8"/>
  <c r="E2890" i="8"/>
  <c r="F2890" i="8"/>
  <c r="E2891" i="8"/>
  <c r="F2891" i="8"/>
  <c r="E2892" i="8"/>
  <c r="F2892" i="8"/>
  <c r="E2893" i="8"/>
  <c r="F2893" i="8"/>
  <c r="E2894" i="8"/>
  <c r="F2894" i="8"/>
  <c r="E2895" i="8"/>
  <c r="F2895" i="8"/>
  <c r="E2896" i="8"/>
  <c r="F2896" i="8"/>
  <c r="E2897" i="8"/>
  <c r="F2897" i="8"/>
  <c r="E2898" i="8"/>
  <c r="F2898" i="8"/>
  <c r="E2899" i="8"/>
  <c r="F2899" i="8"/>
  <c r="E2900" i="8"/>
  <c r="F2900" i="8"/>
  <c r="E2901" i="8"/>
  <c r="F2901" i="8"/>
  <c r="E2902" i="8"/>
  <c r="F2902" i="8"/>
  <c r="E2903" i="8"/>
  <c r="F2903" i="8"/>
  <c r="E2904" i="8"/>
  <c r="F2904" i="8"/>
  <c r="E2905" i="8"/>
  <c r="F2905" i="8"/>
  <c r="E2906" i="8"/>
  <c r="F2906" i="8"/>
  <c r="E2907" i="8"/>
  <c r="F2907" i="8"/>
  <c r="E2908" i="8"/>
  <c r="F2908" i="8"/>
  <c r="E2909" i="8"/>
  <c r="F2909" i="8"/>
  <c r="E2910" i="8"/>
  <c r="F2910" i="8"/>
  <c r="E2911" i="8"/>
  <c r="F2911" i="8"/>
  <c r="E2912" i="8"/>
  <c r="F2912" i="8"/>
  <c r="E2913" i="8"/>
  <c r="F2913" i="8"/>
  <c r="E2914" i="8"/>
  <c r="F2914" i="8"/>
  <c r="E2915" i="8"/>
  <c r="F2915" i="8"/>
  <c r="E2916" i="8"/>
  <c r="F2916" i="8"/>
  <c r="E2917" i="8"/>
  <c r="F2917" i="8"/>
  <c r="E2918" i="8"/>
  <c r="F2918" i="8"/>
  <c r="E2919" i="8"/>
  <c r="F2919" i="8"/>
  <c r="E2920" i="8"/>
  <c r="F2920" i="8"/>
  <c r="E2921" i="8"/>
  <c r="F2921" i="8"/>
  <c r="E2922" i="8"/>
  <c r="F2922" i="8"/>
  <c r="E2923" i="8"/>
  <c r="F2923" i="8"/>
  <c r="E2924" i="8"/>
  <c r="F2924" i="8"/>
  <c r="E2925" i="8"/>
  <c r="F2925" i="8"/>
  <c r="E2926" i="8"/>
  <c r="F2926" i="8"/>
  <c r="E2927" i="8"/>
  <c r="F2927" i="8"/>
  <c r="E2928" i="8"/>
  <c r="F2928" i="8"/>
  <c r="E2929" i="8"/>
  <c r="F2929" i="8"/>
  <c r="E2930" i="8"/>
  <c r="F2930" i="8"/>
  <c r="E2931" i="8"/>
  <c r="F2931" i="8"/>
  <c r="E2932" i="8"/>
  <c r="F2932" i="8"/>
  <c r="E2933" i="8"/>
  <c r="F2933" i="8"/>
  <c r="E2934" i="8"/>
  <c r="F2934" i="8"/>
  <c r="E2935" i="8"/>
  <c r="F2935" i="8"/>
  <c r="E2936" i="8"/>
  <c r="F2936" i="8"/>
  <c r="E2937" i="8"/>
  <c r="F2937" i="8"/>
  <c r="E2938" i="8"/>
  <c r="F2938" i="8"/>
  <c r="E2939" i="8"/>
  <c r="F2939" i="8"/>
  <c r="E2940" i="8"/>
  <c r="F2940" i="8"/>
  <c r="E2941" i="8"/>
  <c r="F2941" i="8"/>
  <c r="E2942" i="8"/>
  <c r="F2942" i="8"/>
  <c r="E2943" i="8"/>
  <c r="F2943" i="8"/>
  <c r="E2944" i="8"/>
  <c r="F2944" i="8"/>
  <c r="E2945" i="8"/>
  <c r="F2945" i="8"/>
  <c r="E2946" i="8"/>
  <c r="F2946" i="8"/>
  <c r="E2947" i="8"/>
  <c r="F2947" i="8"/>
  <c r="E2948" i="8"/>
  <c r="F2948" i="8"/>
  <c r="E2949" i="8"/>
  <c r="F2949" i="8"/>
  <c r="E2950" i="8"/>
  <c r="F2950" i="8"/>
  <c r="E2951" i="8"/>
  <c r="F2951" i="8"/>
  <c r="E2952" i="8"/>
  <c r="F2952" i="8"/>
  <c r="E2953" i="8"/>
  <c r="F2953" i="8"/>
  <c r="E2954" i="8"/>
  <c r="F2954" i="8"/>
  <c r="E2955" i="8"/>
  <c r="F2955" i="8"/>
  <c r="E2956" i="8"/>
  <c r="F2956" i="8"/>
  <c r="E2957" i="8"/>
  <c r="F2957" i="8"/>
  <c r="E2958" i="8"/>
  <c r="F2958" i="8"/>
  <c r="E2959" i="8"/>
  <c r="F2959" i="8"/>
  <c r="E2960" i="8"/>
  <c r="F2960" i="8"/>
  <c r="E2961" i="8"/>
  <c r="F2961" i="8"/>
  <c r="E2962" i="8"/>
  <c r="F2962" i="8"/>
  <c r="E2963" i="8"/>
  <c r="F2963" i="8"/>
  <c r="E2964" i="8"/>
  <c r="F2964" i="8"/>
  <c r="E2965" i="8"/>
  <c r="F2965" i="8"/>
  <c r="E2966" i="8"/>
  <c r="F2966" i="8"/>
  <c r="E2967" i="8"/>
  <c r="F2967" i="8"/>
  <c r="E2968" i="8"/>
  <c r="F2968" i="8"/>
  <c r="E2969" i="8"/>
  <c r="F2969" i="8"/>
  <c r="E2970" i="8"/>
  <c r="F2970" i="8"/>
  <c r="E2971" i="8"/>
  <c r="F2971" i="8"/>
  <c r="E2972" i="8"/>
  <c r="F2972" i="8"/>
  <c r="E2973" i="8"/>
  <c r="F2973" i="8"/>
  <c r="E2974" i="8"/>
  <c r="F2974" i="8"/>
  <c r="E2975" i="8"/>
  <c r="F2975" i="8"/>
  <c r="E2976" i="8"/>
  <c r="F2976" i="8"/>
  <c r="E2977" i="8"/>
  <c r="F2977" i="8"/>
  <c r="E2978" i="8"/>
  <c r="F2978" i="8"/>
  <c r="E2979" i="8"/>
  <c r="F2979" i="8"/>
  <c r="E2980" i="8"/>
  <c r="F2980" i="8"/>
  <c r="E2981" i="8"/>
  <c r="F2981" i="8"/>
  <c r="E2982" i="8"/>
  <c r="F2982" i="8"/>
  <c r="E2983" i="8"/>
  <c r="F2983" i="8"/>
  <c r="E2984" i="8"/>
  <c r="F2984" i="8"/>
  <c r="E2985" i="8"/>
  <c r="F2985" i="8"/>
  <c r="E2986" i="8"/>
  <c r="F2986" i="8"/>
  <c r="E2987" i="8"/>
  <c r="F2987" i="8"/>
  <c r="E2988" i="8"/>
  <c r="F2988" i="8"/>
  <c r="E2989" i="8"/>
  <c r="F2989" i="8"/>
  <c r="E2990" i="8"/>
  <c r="F2990" i="8"/>
  <c r="E2991" i="8"/>
  <c r="F2991" i="8"/>
  <c r="E2992" i="8"/>
  <c r="F2992" i="8"/>
  <c r="E2993" i="8"/>
  <c r="F2993" i="8"/>
  <c r="E2994" i="8"/>
  <c r="F2994" i="8"/>
  <c r="E2995" i="8"/>
  <c r="F2995" i="8"/>
  <c r="E2996" i="8"/>
  <c r="F2996" i="8"/>
  <c r="E2997" i="8"/>
  <c r="F2997" i="8"/>
  <c r="E2998" i="8"/>
  <c r="F2998" i="8"/>
  <c r="E2999" i="8"/>
  <c r="F2999" i="8"/>
  <c r="E3000" i="8"/>
  <c r="F3000" i="8"/>
  <c r="E3001" i="8"/>
  <c r="F3001" i="8"/>
  <c r="E3002" i="8"/>
  <c r="F3002" i="8"/>
  <c r="E3003" i="8"/>
  <c r="F3003" i="8"/>
  <c r="E3004" i="8"/>
  <c r="F3004" i="8"/>
  <c r="E3005" i="8"/>
  <c r="F3005" i="8"/>
  <c r="E3006" i="8"/>
  <c r="F3006" i="8"/>
  <c r="E3007" i="8"/>
  <c r="F3007" i="8"/>
  <c r="E3008" i="8"/>
  <c r="F3008" i="8"/>
  <c r="E3009" i="8"/>
  <c r="F3009" i="8"/>
  <c r="E3010" i="8"/>
  <c r="F3010" i="8"/>
  <c r="E3011" i="8"/>
  <c r="F3011" i="8"/>
  <c r="E3012" i="8"/>
  <c r="F3012" i="8"/>
  <c r="E3013" i="8"/>
  <c r="F3013" i="8"/>
  <c r="E3014" i="8"/>
  <c r="F3014" i="8"/>
  <c r="E3015" i="8"/>
  <c r="F3015" i="8"/>
  <c r="E3016" i="8"/>
  <c r="F3016" i="8"/>
  <c r="E3017" i="8"/>
  <c r="F3017" i="8"/>
  <c r="E3018" i="8"/>
  <c r="F3018" i="8"/>
  <c r="E3019" i="8"/>
  <c r="F3019" i="8"/>
  <c r="E3020" i="8"/>
  <c r="F3020" i="8"/>
  <c r="E3021" i="8"/>
  <c r="F3021" i="8"/>
  <c r="E3022" i="8"/>
  <c r="F3022" i="8"/>
  <c r="E3023" i="8"/>
  <c r="F3023" i="8"/>
  <c r="E3024" i="8"/>
  <c r="F3024" i="8"/>
  <c r="E3025" i="8"/>
  <c r="F3025" i="8"/>
  <c r="E3026" i="8"/>
  <c r="F3026" i="8"/>
  <c r="E3027" i="8"/>
  <c r="F3027" i="8"/>
  <c r="E3028" i="8"/>
  <c r="F3028" i="8"/>
  <c r="E3029" i="8"/>
  <c r="F3029" i="8"/>
  <c r="E3030" i="8"/>
  <c r="F3030" i="8"/>
  <c r="E3031" i="8"/>
  <c r="F3031" i="8"/>
  <c r="E3032" i="8"/>
  <c r="F3032" i="8"/>
  <c r="E3033" i="8"/>
  <c r="F3033" i="8"/>
  <c r="E3034" i="8"/>
  <c r="F3034" i="8"/>
  <c r="E3035" i="8"/>
  <c r="F3035" i="8"/>
  <c r="E3036" i="8"/>
  <c r="F3036" i="8"/>
  <c r="E3037" i="8"/>
  <c r="F3037" i="8"/>
  <c r="E3038" i="8"/>
  <c r="F3038" i="8"/>
  <c r="E3039" i="8"/>
  <c r="F3039" i="8"/>
  <c r="E3040" i="8"/>
  <c r="F3040" i="8"/>
  <c r="E3041" i="8"/>
  <c r="F3041" i="8"/>
  <c r="E3042" i="8"/>
  <c r="F3042" i="8"/>
  <c r="E3043" i="8"/>
  <c r="F3043" i="8"/>
  <c r="E3044" i="8"/>
  <c r="F3044" i="8"/>
  <c r="E3045" i="8"/>
  <c r="F3045" i="8"/>
  <c r="E3046" i="8"/>
  <c r="F3046" i="8"/>
  <c r="E3047" i="8"/>
  <c r="F3047" i="8"/>
  <c r="E3048" i="8"/>
  <c r="F3048" i="8"/>
  <c r="E3049" i="8"/>
  <c r="F3049" i="8"/>
  <c r="E3050" i="8"/>
  <c r="F3050" i="8"/>
  <c r="E3051" i="8"/>
  <c r="F3051" i="8"/>
  <c r="E3052" i="8"/>
  <c r="F3052" i="8"/>
  <c r="E3053" i="8"/>
  <c r="F3053" i="8"/>
  <c r="E3054" i="8"/>
  <c r="F3054" i="8"/>
  <c r="E3055" i="8"/>
  <c r="F3055" i="8"/>
  <c r="E3056" i="8"/>
  <c r="F3056" i="8"/>
  <c r="E3057" i="8"/>
  <c r="F3057" i="8"/>
  <c r="E3058" i="8"/>
  <c r="F3058" i="8"/>
  <c r="E3059" i="8"/>
  <c r="F3059" i="8"/>
  <c r="E3060" i="8"/>
  <c r="F3060" i="8"/>
  <c r="E3061" i="8"/>
  <c r="F3061" i="8"/>
  <c r="E3062" i="8"/>
  <c r="F3062" i="8"/>
  <c r="E3063" i="8"/>
  <c r="F3063" i="8"/>
  <c r="E3064" i="8"/>
  <c r="F3064" i="8"/>
  <c r="E3065" i="8"/>
  <c r="F3065" i="8"/>
  <c r="E3066" i="8"/>
  <c r="F3066" i="8"/>
  <c r="E3067" i="8"/>
  <c r="F3067" i="8"/>
  <c r="E3068" i="8"/>
  <c r="F3068" i="8"/>
  <c r="E3069" i="8"/>
  <c r="F3069" i="8"/>
  <c r="E3070" i="8"/>
  <c r="F3070" i="8"/>
  <c r="E3071" i="8"/>
  <c r="F3071" i="8"/>
  <c r="E3072" i="8"/>
  <c r="F3072" i="8"/>
  <c r="E3073" i="8"/>
  <c r="F3073" i="8"/>
  <c r="E3074" i="8"/>
  <c r="F3074" i="8"/>
  <c r="E3075" i="8"/>
  <c r="F3075" i="8"/>
  <c r="E3076" i="8"/>
  <c r="F3076" i="8"/>
  <c r="E3077" i="8"/>
  <c r="F3077" i="8"/>
  <c r="E3078" i="8"/>
  <c r="F3078" i="8"/>
  <c r="E3079" i="8"/>
  <c r="F3079" i="8"/>
  <c r="E3080" i="8"/>
  <c r="F3080" i="8"/>
  <c r="E3081" i="8"/>
  <c r="F3081" i="8"/>
  <c r="E3082" i="8"/>
  <c r="F3082" i="8"/>
  <c r="E3083" i="8"/>
  <c r="F3083" i="8"/>
  <c r="E3084" i="8"/>
  <c r="F3084" i="8"/>
  <c r="E3085" i="8"/>
  <c r="F3085" i="8"/>
  <c r="E3086" i="8"/>
  <c r="F3086" i="8"/>
  <c r="E3087" i="8"/>
  <c r="F3087" i="8"/>
  <c r="E3088" i="8"/>
  <c r="F3088" i="8"/>
  <c r="E3089" i="8"/>
  <c r="F3089" i="8"/>
  <c r="E3090" i="8"/>
  <c r="F3090" i="8"/>
  <c r="E3091" i="8"/>
  <c r="F3091" i="8"/>
  <c r="E3092" i="8"/>
  <c r="F3092" i="8"/>
  <c r="E3093" i="8"/>
  <c r="F3093" i="8"/>
  <c r="E3094" i="8"/>
  <c r="F3094" i="8"/>
  <c r="E3095" i="8"/>
  <c r="F3095" i="8"/>
  <c r="E3096" i="8"/>
  <c r="F3096" i="8"/>
  <c r="E3097" i="8"/>
  <c r="F3097" i="8"/>
  <c r="E3098" i="8"/>
  <c r="F3098" i="8"/>
  <c r="E3099" i="8"/>
  <c r="F3099" i="8"/>
  <c r="E3100" i="8"/>
  <c r="F3100" i="8"/>
  <c r="E3101" i="8"/>
  <c r="F3101" i="8"/>
  <c r="E3102" i="8"/>
  <c r="F3102" i="8"/>
  <c r="E3103" i="8"/>
  <c r="F3103" i="8"/>
  <c r="E3104" i="8"/>
  <c r="F3104" i="8"/>
  <c r="E3105" i="8"/>
  <c r="F3105" i="8"/>
  <c r="E3106" i="8"/>
  <c r="F3106" i="8"/>
  <c r="E3107" i="8"/>
  <c r="F3107" i="8"/>
  <c r="E3108" i="8"/>
  <c r="F3108" i="8"/>
  <c r="E3109" i="8"/>
  <c r="F3109" i="8"/>
  <c r="E3110" i="8"/>
  <c r="F3110" i="8"/>
  <c r="E3111" i="8"/>
  <c r="F3111" i="8"/>
  <c r="E3112" i="8"/>
  <c r="F3112" i="8"/>
  <c r="E3113" i="8"/>
  <c r="F3113" i="8"/>
  <c r="E3114" i="8"/>
  <c r="F3114" i="8"/>
  <c r="E3115" i="8"/>
  <c r="F3115" i="8"/>
  <c r="E3116" i="8"/>
  <c r="F3116" i="8"/>
  <c r="E3117" i="8"/>
  <c r="F3117" i="8"/>
  <c r="E3118" i="8"/>
  <c r="F3118" i="8"/>
  <c r="E3119" i="8"/>
  <c r="F3119" i="8"/>
  <c r="E3120" i="8"/>
  <c r="F3120" i="8"/>
  <c r="E3121" i="8"/>
  <c r="F3121" i="8"/>
  <c r="E3122" i="8"/>
  <c r="F3122" i="8"/>
  <c r="E3123" i="8"/>
  <c r="F3123" i="8"/>
  <c r="E3124" i="8"/>
  <c r="F3124" i="8"/>
  <c r="E3125" i="8"/>
  <c r="F3125" i="8"/>
  <c r="E3126" i="8"/>
  <c r="F3126" i="8"/>
  <c r="E3127" i="8"/>
  <c r="F3127" i="8"/>
  <c r="E3128" i="8"/>
  <c r="F3128" i="8"/>
  <c r="E3129" i="8"/>
  <c r="F3129" i="8"/>
  <c r="E3130" i="8"/>
  <c r="F3130" i="8"/>
  <c r="E3131" i="8"/>
  <c r="F3131" i="8"/>
  <c r="E3132" i="8"/>
  <c r="F3132" i="8"/>
  <c r="E3133" i="8"/>
  <c r="F3133" i="8"/>
  <c r="E3134" i="8"/>
  <c r="F3134" i="8"/>
  <c r="E3135" i="8"/>
  <c r="F3135" i="8"/>
  <c r="E3136" i="8"/>
  <c r="F3136" i="8"/>
  <c r="E3137" i="8"/>
  <c r="F3137" i="8"/>
  <c r="E3138" i="8"/>
  <c r="F3138" i="8"/>
  <c r="E3139" i="8"/>
  <c r="F3139" i="8"/>
  <c r="E3140" i="8"/>
  <c r="F3140" i="8"/>
  <c r="E3141" i="8"/>
  <c r="F3141" i="8"/>
  <c r="E3142" i="8"/>
  <c r="F3142" i="8"/>
  <c r="E3143" i="8"/>
  <c r="F3143" i="8"/>
  <c r="E3144" i="8"/>
  <c r="F3144" i="8"/>
  <c r="E3145" i="8"/>
  <c r="F3145" i="8"/>
  <c r="E3146" i="8"/>
  <c r="F3146" i="8"/>
  <c r="E3147" i="8"/>
  <c r="F3147" i="8"/>
  <c r="E3148" i="8"/>
  <c r="F3148" i="8"/>
  <c r="E3149" i="8"/>
  <c r="F3149" i="8"/>
  <c r="E3150" i="8"/>
  <c r="F3150" i="8"/>
  <c r="E3151" i="8"/>
  <c r="F3151" i="8"/>
  <c r="E3152" i="8"/>
  <c r="F3152" i="8"/>
  <c r="E3153" i="8"/>
  <c r="F3153" i="8"/>
  <c r="E3154" i="8"/>
  <c r="F3154" i="8"/>
  <c r="E3155" i="8"/>
  <c r="F3155" i="8"/>
  <c r="E3156" i="8"/>
  <c r="F3156" i="8"/>
  <c r="E3157" i="8"/>
  <c r="F3157" i="8"/>
  <c r="E3158" i="8"/>
  <c r="F3158" i="8"/>
  <c r="E3159" i="8"/>
  <c r="F3159" i="8"/>
  <c r="E3160" i="8"/>
  <c r="F3160" i="8"/>
  <c r="E3161" i="8"/>
  <c r="F3161" i="8"/>
  <c r="E3162" i="8"/>
  <c r="F3162" i="8"/>
  <c r="E3163" i="8"/>
  <c r="F3163" i="8"/>
  <c r="E3164" i="8"/>
  <c r="F3164" i="8"/>
  <c r="E3165" i="8"/>
  <c r="F3165" i="8"/>
  <c r="E3166" i="8"/>
  <c r="F3166" i="8"/>
  <c r="E3167" i="8"/>
  <c r="F3167" i="8"/>
  <c r="E3168" i="8"/>
  <c r="F3168" i="8"/>
  <c r="E3169" i="8"/>
  <c r="F3169" i="8"/>
  <c r="E3170" i="8"/>
  <c r="F3170" i="8"/>
  <c r="E3171" i="8"/>
  <c r="F3171" i="8"/>
  <c r="E3172" i="8"/>
  <c r="F3172" i="8"/>
  <c r="E3173" i="8"/>
  <c r="F3173" i="8"/>
  <c r="E3174" i="8"/>
  <c r="F3174" i="8"/>
  <c r="E3175" i="8"/>
  <c r="F3175" i="8"/>
  <c r="E3176" i="8"/>
  <c r="F3176" i="8"/>
  <c r="E3177" i="8"/>
  <c r="F3177" i="8"/>
  <c r="E3178" i="8"/>
  <c r="F3178" i="8"/>
  <c r="E3179" i="8"/>
  <c r="F3179" i="8"/>
  <c r="E3180" i="8"/>
  <c r="F3180" i="8"/>
  <c r="E3181" i="8"/>
  <c r="F3181" i="8"/>
  <c r="E3182" i="8"/>
  <c r="F3182" i="8"/>
  <c r="E3183" i="8"/>
  <c r="F3183" i="8"/>
  <c r="E3184" i="8"/>
  <c r="F3184" i="8"/>
  <c r="E3185" i="8"/>
  <c r="F3185" i="8"/>
  <c r="E3186" i="8"/>
  <c r="F3186" i="8"/>
  <c r="E3187" i="8"/>
  <c r="F3187" i="8"/>
  <c r="E3188" i="8"/>
  <c r="F3188" i="8"/>
  <c r="E3189" i="8"/>
  <c r="F3189" i="8"/>
  <c r="E3190" i="8"/>
  <c r="F3190" i="8"/>
  <c r="E3191" i="8"/>
  <c r="F3191" i="8"/>
  <c r="E3192" i="8"/>
  <c r="F3192" i="8"/>
  <c r="E3193" i="8"/>
  <c r="F3193" i="8"/>
  <c r="E3194" i="8"/>
  <c r="F3194" i="8"/>
  <c r="E3195" i="8"/>
  <c r="F3195" i="8"/>
  <c r="E3196" i="8"/>
  <c r="F3196" i="8"/>
  <c r="E3197" i="8"/>
  <c r="F3197" i="8"/>
  <c r="E3198" i="8"/>
  <c r="F3198" i="8"/>
  <c r="E3199" i="8"/>
  <c r="F3199" i="8"/>
  <c r="E3200" i="8"/>
  <c r="F3200" i="8"/>
  <c r="E3201" i="8"/>
  <c r="F3201" i="8"/>
  <c r="E3202" i="8"/>
  <c r="F3202" i="8"/>
  <c r="E3203" i="8"/>
  <c r="F3203" i="8"/>
  <c r="E3204" i="8"/>
  <c r="F3204" i="8"/>
  <c r="E3205" i="8"/>
  <c r="F3205" i="8"/>
  <c r="E3206" i="8"/>
  <c r="F3206" i="8"/>
  <c r="E3207" i="8"/>
  <c r="F3207" i="8"/>
  <c r="E3208" i="8"/>
  <c r="F3208" i="8"/>
  <c r="E3209" i="8"/>
  <c r="F3209" i="8"/>
  <c r="E3210" i="8"/>
  <c r="F3210" i="8"/>
  <c r="E3211" i="8"/>
  <c r="F3211" i="8"/>
  <c r="E3212" i="8"/>
  <c r="F3212" i="8"/>
  <c r="E3213" i="8"/>
  <c r="F3213" i="8"/>
  <c r="E3214" i="8"/>
  <c r="F3214" i="8"/>
  <c r="E3215" i="8"/>
  <c r="F3215" i="8"/>
  <c r="E3216" i="8"/>
  <c r="F3216" i="8"/>
  <c r="E3217" i="8"/>
  <c r="F3217" i="8"/>
  <c r="E3218" i="8"/>
  <c r="F3218" i="8"/>
  <c r="E3219" i="8"/>
  <c r="F3219" i="8"/>
  <c r="E3220" i="8"/>
  <c r="F3220" i="8"/>
  <c r="E3221" i="8"/>
  <c r="F3221" i="8"/>
  <c r="E3222" i="8"/>
  <c r="F3222" i="8"/>
  <c r="E3223" i="8"/>
  <c r="F3223" i="8"/>
  <c r="E3224" i="8"/>
  <c r="F3224" i="8"/>
  <c r="E3225" i="8"/>
  <c r="F3225" i="8"/>
  <c r="E3226" i="8"/>
  <c r="F3226" i="8"/>
  <c r="E3227" i="8"/>
  <c r="F3227" i="8"/>
  <c r="E3228" i="8"/>
  <c r="F3228" i="8"/>
  <c r="E3229" i="8"/>
  <c r="F3229" i="8"/>
  <c r="E3230" i="8"/>
  <c r="F3230" i="8"/>
  <c r="E3231" i="8"/>
  <c r="F3231" i="8"/>
  <c r="E3232" i="8"/>
  <c r="F3232" i="8"/>
  <c r="E3233" i="8"/>
  <c r="F3233" i="8"/>
  <c r="E3234" i="8"/>
  <c r="F3234" i="8"/>
  <c r="E3235" i="8"/>
  <c r="F3235" i="8"/>
  <c r="E3236" i="8"/>
  <c r="F3236" i="8"/>
  <c r="E3237" i="8"/>
  <c r="F3237" i="8"/>
  <c r="E3238" i="8"/>
  <c r="F3238" i="8"/>
  <c r="E3239" i="8"/>
  <c r="F3239" i="8"/>
  <c r="E3240" i="8"/>
  <c r="F3240" i="8"/>
  <c r="E3241" i="8"/>
  <c r="F3241" i="8"/>
  <c r="E3242" i="8"/>
  <c r="F3242" i="8"/>
  <c r="E3243" i="8"/>
  <c r="F3243" i="8"/>
  <c r="E3244" i="8"/>
  <c r="F3244" i="8"/>
  <c r="E3245" i="8"/>
  <c r="F3245" i="8"/>
  <c r="E3246" i="8"/>
  <c r="F3246" i="8"/>
  <c r="E3247" i="8"/>
  <c r="F3247" i="8"/>
  <c r="E3248" i="8"/>
  <c r="F3248" i="8"/>
  <c r="E3249" i="8"/>
  <c r="F3249" i="8"/>
  <c r="E3250" i="8"/>
  <c r="F3250" i="8"/>
  <c r="E3251" i="8"/>
  <c r="F3251" i="8"/>
  <c r="E3252" i="8"/>
  <c r="F3252" i="8"/>
  <c r="E3253" i="8"/>
  <c r="F3253" i="8"/>
  <c r="E3254" i="8"/>
  <c r="F3254" i="8"/>
  <c r="E3255" i="8"/>
  <c r="F3255" i="8"/>
  <c r="E3256" i="8"/>
  <c r="F3256" i="8"/>
  <c r="E3257" i="8"/>
  <c r="F3257" i="8"/>
  <c r="E3258" i="8"/>
  <c r="F3258" i="8"/>
  <c r="E3259" i="8"/>
  <c r="F3259" i="8"/>
  <c r="E3260" i="8"/>
  <c r="F3260" i="8"/>
  <c r="E3261" i="8"/>
  <c r="F3261" i="8"/>
  <c r="E3262" i="8"/>
  <c r="F3262" i="8"/>
  <c r="E3263" i="8"/>
  <c r="F3263" i="8"/>
  <c r="E3264" i="8"/>
  <c r="F3264" i="8"/>
  <c r="E3265" i="8"/>
  <c r="F3265" i="8"/>
  <c r="E3266" i="8"/>
  <c r="F3266" i="8"/>
  <c r="E3267" i="8"/>
  <c r="F3267" i="8"/>
  <c r="E3268" i="8"/>
  <c r="F3268" i="8"/>
  <c r="E3269" i="8"/>
  <c r="F3269" i="8"/>
  <c r="E3270" i="8"/>
  <c r="F3270" i="8"/>
  <c r="E3271" i="8"/>
  <c r="F3271" i="8"/>
  <c r="E3272" i="8"/>
  <c r="F3272" i="8"/>
  <c r="E3273" i="8"/>
  <c r="F3273" i="8"/>
  <c r="E3274" i="8"/>
  <c r="F3274" i="8"/>
  <c r="E3275" i="8"/>
  <c r="F3275" i="8"/>
  <c r="E3276" i="8"/>
  <c r="F3276" i="8"/>
  <c r="E3277" i="8"/>
  <c r="F3277" i="8"/>
  <c r="E3278" i="8"/>
  <c r="F3278" i="8"/>
  <c r="E3279" i="8"/>
  <c r="F3279" i="8"/>
  <c r="E3280" i="8"/>
  <c r="F3280" i="8"/>
  <c r="E3281" i="8"/>
  <c r="F3281" i="8"/>
  <c r="E3282" i="8"/>
  <c r="F3282" i="8"/>
  <c r="E3283" i="8"/>
  <c r="F3283" i="8"/>
  <c r="E3284" i="8"/>
  <c r="F3284" i="8"/>
  <c r="E3285" i="8"/>
  <c r="F3285" i="8"/>
  <c r="E3286" i="8"/>
  <c r="F3286" i="8"/>
  <c r="E3287" i="8"/>
  <c r="F3287" i="8"/>
  <c r="E3288" i="8"/>
  <c r="F3288" i="8"/>
  <c r="E3289" i="8"/>
  <c r="F3289" i="8"/>
  <c r="E3290" i="8"/>
  <c r="F3290" i="8"/>
  <c r="E3291" i="8"/>
  <c r="F3291" i="8"/>
  <c r="E3292" i="8"/>
  <c r="F3292" i="8"/>
  <c r="E3293" i="8"/>
  <c r="F3293" i="8"/>
  <c r="E3294" i="8"/>
  <c r="F3294" i="8"/>
  <c r="E3295" i="8"/>
  <c r="F3295" i="8"/>
  <c r="E3296" i="8"/>
  <c r="F3296" i="8"/>
  <c r="E3297" i="8"/>
  <c r="F3297" i="8"/>
  <c r="E3298" i="8"/>
  <c r="F3298" i="8"/>
  <c r="E3299" i="8"/>
  <c r="F3299" i="8"/>
  <c r="E3300" i="8"/>
  <c r="F3300" i="8"/>
  <c r="E3301" i="8"/>
  <c r="F3301" i="8"/>
  <c r="E3302" i="8"/>
  <c r="F3302" i="8"/>
  <c r="E3303" i="8"/>
  <c r="F3303" i="8"/>
  <c r="E3304" i="8"/>
  <c r="F3304" i="8"/>
  <c r="E3305" i="8"/>
  <c r="F3305" i="8"/>
  <c r="E3306" i="8"/>
  <c r="F3306" i="8"/>
  <c r="E3307" i="8"/>
  <c r="F3307" i="8"/>
  <c r="E3308" i="8"/>
  <c r="F3308" i="8"/>
  <c r="E3309" i="8"/>
  <c r="F3309" i="8"/>
  <c r="E3310" i="8"/>
  <c r="F3310" i="8"/>
  <c r="E3311" i="8"/>
  <c r="F3311" i="8"/>
  <c r="E3312" i="8"/>
  <c r="F3312" i="8"/>
  <c r="E3313" i="8"/>
  <c r="F3313" i="8"/>
  <c r="E3314" i="8"/>
  <c r="F3314" i="8"/>
  <c r="E3315" i="8"/>
  <c r="F3315" i="8"/>
  <c r="E3316" i="8"/>
  <c r="F3316" i="8"/>
  <c r="E3317" i="8"/>
  <c r="F3317" i="8"/>
  <c r="E3318" i="8"/>
  <c r="F3318" i="8"/>
  <c r="E3319" i="8"/>
  <c r="F3319" i="8"/>
  <c r="E3320" i="8"/>
  <c r="F3320" i="8"/>
  <c r="E3321" i="8"/>
  <c r="F3321" i="8"/>
  <c r="E3322" i="8"/>
  <c r="F3322" i="8"/>
  <c r="E3323" i="8"/>
  <c r="F3323" i="8"/>
  <c r="E3324" i="8"/>
  <c r="F3324" i="8"/>
  <c r="E3325" i="8"/>
  <c r="F3325" i="8"/>
  <c r="E3326" i="8"/>
  <c r="F3326" i="8"/>
  <c r="E3327" i="8"/>
  <c r="F3327" i="8"/>
  <c r="E3328" i="8"/>
  <c r="F3328" i="8"/>
  <c r="E3329" i="8"/>
  <c r="F3329" i="8"/>
  <c r="E3330" i="8"/>
  <c r="F3330" i="8"/>
  <c r="E3331" i="8"/>
  <c r="F3331" i="8"/>
  <c r="E3332" i="8"/>
  <c r="F3332" i="8"/>
  <c r="E3333" i="8"/>
  <c r="F3333" i="8"/>
  <c r="E3334" i="8"/>
  <c r="F3334" i="8"/>
  <c r="E3335" i="8"/>
  <c r="F3335" i="8"/>
  <c r="E3336" i="8"/>
  <c r="F3336" i="8"/>
  <c r="E3337" i="8"/>
  <c r="F3337" i="8"/>
  <c r="E3338" i="8"/>
  <c r="F3338" i="8"/>
  <c r="E3339" i="8"/>
  <c r="F3339" i="8"/>
  <c r="E3340" i="8"/>
  <c r="F3340" i="8"/>
  <c r="E3341" i="8"/>
  <c r="F3341" i="8"/>
  <c r="E3342" i="8"/>
  <c r="F3342" i="8"/>
  <c r="E3343" i="8"/>
  <c r="F3343" i="8"/>
  <c r="E3344" i="8"/>
  <c r="F3344" i="8"/>
  <c r="E3345" i="8"/>
  <c r="F3345" i="8"/>
  <c r="E3346" i="8"/>
  <c r="F3346" i="8"/>
  <c r="E3347" i="8"/>
  <c r="F3347" i="8"/>
  <c r="E3348" i="8"/>
  <c r="F3348" i="8"/>
  <c r="E3349" i="8"/>
  <c r="F3349" i="8"/>
  <c r="E3350" i="8"/>
  <c r="F3350" i="8"/>
  <c r="E3351" i="8"/>
  <c r="F3351" i="8"/>
  <c r="E3352" i="8"/>
  <c r="F3352" i="8"/>
  <c r="E3353" i="8"/>
  <c r="F3353" i="8"/>
  <c r="E3354" i="8"/>
  <c r="F3354" i="8"/>
  <c r="E3355" i="8"/>
  <c r="F3355" i="8"/>
  <c r="E3356" i="8"/>
  <c r="F3356" i="8"/>
  <c r="E3357" i="8"/>
  <c r="F3357" i="8"/>
  <c r="E3358" i="8"/>
  <c r="F3358" i="8"/>
  <c r="E3359" i="8"/>
  <c r="F3359" i="8"/>
  <c r="E3360" i="8"/>
  <c r="F3360" i="8"/>
  <c r="E3361" i="8"/>
  <c r="F3361" i="8"/>
  <c r="E3362" i="8"/>
  <c r="F3362" i="8"/>
  <c r="E3363" i="8"/>
  <c r="F3363" i="8"/>
  <c r="E3364" i="8"/>
  <c r="F3364" i="8"/>
  <c r="E3365" i="8"/>
  <c r="F3365" i="8"/>
  <c r="E3366" i="8"/>
  <c r="F3366" i="8"/>
  <c r="E3367" i="8"/>
  <c r="F3367" i="8"/>
  <c r="E3368" i="8"/>
  <c r="F3368" i="8"/>
  <c r="E3369" i="8"/>
  <c r="F3369" i="8"/>
  <c r="E3370" i="8"/>
  <c r="F3370" i="8"/>
  <c r="E3371" i="8"/>
  <c r="F3371" i="8"/>
  <c r="E3372" i="8"/>
  <c r="F3372" i="8"/>
  <c r="E3373" i="8"/>
  <c r="F3373" i="8"/>
  <c r="E3374" i="8"/>
  <c r="F3374" i="8"/>
  <c r="E3375" i="8"/>
  <c r="F3375" i="8"/>
  <c r="E3376" i="8"/>
  <c r="F3376" i="8"/>
  <c r="E3377" i="8"/>
  <c r="F3377" i="8"/>
  <c r="E3378" i="8"/>
  <c r="F3378" i="8"/>
  <c r="E3379" i="8"/>
  <c r="F3379" i="8"/>
  <c r="E3380" i="8"/>
  <c r="F3380" i="8"/>
  <c r="E3381" i="8"/>
  <c r="F3381" i="8"/>
  <c r="E3382" i="8"/>
  <c r="F3382" i="8"/>
  <c r="E3383" i="8"/>
  <c r="F3383" i="8"/>
  <c r="E3384" i="8"/>
  <c r="F3384" i="8"/>
  <c r="E3385" i="8"/>
  <c r="F3385" i="8"/>
  <c r="E3386" i="8"/>
  <c r="F3386" i="8"/>
  <c r="E3387" i="8"/>
  <c r="F3387" i="8"/>
  <c r="E3388" i="8"/>
  <c r="F3388" i="8"/>
  <c r="E3389" i="8"/>
  <c r="F3389" i="8"/>
  <c r="E3390" i="8"/>
  <c r="F3390" i="8"/>
  <c r="E3391" i="8"/>
  <c r="F3391" i="8"/>
  <c r="E3392" i="8"/>
  <c r="F3392" i="8"/>
  <c r="E3393" i="8"/>
  <c r="F3393" i="8"/>
  <c r="E3394" i="8"/>
  <c r="F3394" i="8"/>
  <c r="E3395" i="8"/>
  <c r="F3395" i="8"/>
  <c r="E3396" i="8"/>
  <c r="F3396" i="8"/>
  <c r="E3397" i="8"/>
  <c r="F3397" i="8"/>
  <c r="E3398" i="8"/>
  <c r="F3398" i="8"/>
  <c r="E3399" i="8"/>
  <c r="F3399" i="8"/>
  <c r="E3400" i="8"/>
  <c r="F3400" i="8"/>
  <c r="E3401" i="8"/>
  <c r="F3401" i="8"/>
  <c r="E3402" i="8"/>
  <c r="F3402" i="8"/>
  <c r="E3403" i="8"/>
  <c r="F3403" i="8"/>
  <c r="E3404" i="8"/>
  <c r="F3404" i="8"/>
  <c r="E3405" i="8"/>
  <c r="F3405" i="8"/>
  <c r="E3406" i="8"/>
  <c r="F3406" i="8"/>
  <c r="E3407" i="8"/>
  <c r="F3407" i="8"/>
  <c r="E3408" i="8"/>
  <c r="F3408" i="8"/>
  <c r="E3409" i="8"/>
  <c r="F3409" i="8"/>
  <c r="E3410" i="8"/>
  <c r="F3410" i="8"/>
  <c r="E3411" i="8"/>
  <c r="F3411" i="8"/>
  <c r="E3412" i="8"/>
  <c r="F3412" i="8"/>
  <c r="E3413" i="8"/>
  <c r="F3413" i="8"/>
  <c r="E3414" i="8"/>
  <c r="F3414" i="8"/>
  <c r="E3415" i="8"/>
  <c r="F3415" i="8"/>
  <c r="E3416" i="8"/>
  <c r="F3416" i="8"/>
  <c r="E3417" i="8"/>
  <c r="F3417" i="8"/>
  <c r="E3418" i="8"/>
  <c r="F3418" i="8"/>
  <c r="E3419" i="8"/>
  <c r="F3419" i="8"/>
  <c r="E3420" i="8"/>
  <c r="F3420" i="8"/>
  <c r="E3421" i="8"/>
  <c r="F3421" i="8"/>
  <c r="E3422" i="8"/>
  <c r="F3422" i="8"/>
  <c r="E3423" i="8"/>
  <c r="F3423" i="8"/>
  <c r="E3424" i="8"/>
  <c r="F3424" i="8"/>
  <c r="E3425" i="8"/>
  <c r="F3425" i="8"/>
  <c r="E3426" i="8"/>
  <c r="F3426" i="8"/>
  <c r="E3427" i="8"/>
  <c r="F3427" i="8"/>
  <c r="E3428" i="8"/>
  <c r="F3428" i="8"/>
  <c r="E3429" i="8"/>
  <c r="F3429" i="8"/>
  <c r="E3430" i="8"/>
  <c r="F3430" i="8"/>
  <c r="E3431" i="8"/>
  <c r="F3431" i="8"/>
  <c r="E3432" i="8"/>
  <c r="F3432" i="8"/>
  <c r="E3433" i="8"/>
  <c r="F3433" i="8"/>
  <c r="E3434" i="8"/>
  <c r="F3434" i="8"/>
  <c r="E3435" i="8"/>
  <c r="F3435" i="8"/>
  <c r="E3436" i="8"/>
  <c r="F3436" i="8"/>
  <c r="E3437" i="8"/>
  <c r="F3437" i="8"/>
  <c r="E3438" i="8"/>
  <c r="F3438" i="8"/>
  <c r="E3439" i="8"/>
  <c r="F3439" i="8"/>
  <c r="E3440" i="8"/>
  <c r="F3440" i="8"/>
  <c r="E3441" i="8"/>
  <c r="F3441" i="8"/>
  <c r="E3442" i="8"/>
  <c r="F3442" i="8"/>
  <c r="E3443" i="8"/>
  <c r="F3443" i="8"/>
  <c r="E3444" i="8"/>
  <c r="F3444" i="8"/>
  <c r="E3445" i="8"/>
  <c r="F3445" i="8"/>
  <c r="E3446" i="8"/>
  <c r="F3446" i="8"/>
  <c r="E3447" i="8"/>
  <c r="F3447" i="8"/>
  <c r="E3448" i="8"/>
  <c r="F3448" i="8"/>
  <c r="E3449" i="8"/>
  <c r="F3449" i="8"/>
  <c r="E3450" i="8"/>
  <c r="F3450" i="8"/>
  <c r="E3451" i="8"/>
  <c r="F3451" i="8"/>
  <c r="E3452" i="8"/>
  <c r="F3452" i="8"/>
  <c r="E3453" i="8"/>
  <c r="F3453" i="8"/>
  <c r="E3454" i="8"/>
  <c r="F3454" i="8"/>
  <c r="E3455" i="8"/>
  <c r="F3455" i="8"/>
  <c r="E3456" i="8"/>
  <c r="F3456" i="8"/>
  <c r="E3457" i="8"/>
  <c r="F3457" i="8"/>
  <c r="E3458" i="8"/>
  <c r="F3458" i="8"/>
  <c r="E3459" i="8"/>
  <c r="F3459" i="8"/>
  <c r="E3460" i="8"/>
  <c r="F3460" i="8"/>
  <c r="E3461" i="8"/>
  <c r="F3461" i="8"/>
  <c r="E3462" i="8"/>
  <c r="F3462" i="8"/>
  <c r="E3463" i="8"/>
  <c r="F3463" i="8"/>
  <c r="E3464" i="8"/>
  <c r="F3464" i="8"/>
  <c r="E3465" i="8"/>
  <c r="F3465" i="8"/>
  <c r="E3466" i="8"/>
  <c r="F3466" i="8"/>
  <c r="E3467" i="8"/>
  <c r="F3467" i="8"/>
  <c r="E3468" i="8"/>
  <c r="F3468" i="8"/>
  <c r="E3469" i="8"/>
  <c r="F3469" i="8"/>
  <c r="E3470" i="8"/>
  <c r="F3470" i="8"/>
  <c r="E3471" i="8"/>
  <c r="F3471" i="8"/>
  <c r="E3472" i="8"/>
  <c r="F3472" i="8"/>
  <c r="E3473" i="8"/>
  <c r="F3473" i="8"/>
  <c r="E3474" i="8"/>
  <c r="F3474" i="8"/>
  <c r="E3475" i="8"/>
  <c r="F3475" i="8"/>
  <c r="E3476" i="8"/>
  <c r="F3476" i="8"/>
  <c r="E3477" i="8"/>
  <c r="F3477" i="8"/>
  <c r="E3478" i="8"/>
  <c r="F3478" i="8"/>
  <c r="E3479" i="8"/>
  <c r="F3479" i="8"/>
  <c r="E3480" i="8"/>
  <c r="F3480" i="8"/>
  <c r="E3481" i="8"/>
  <c r="F3481" i="8"/>
  <c r="E3482" i="8"/>
  <c r="F3482" i="8"/>
  <c r="E3483" i="8"/>
  <c r="F3483" i="8"/>
  <c r="E3484" i="8"/>
  <c r="F3484" i="8"/>
  <c r="E3485" i="8"/>
  <c r="F3485" i="8"/>
  <c r="E3486" i="8"/>
  <c r="F3486" i="8"/>
  <c r="E3487" i="8"/>
  <c r="F3487" i="8"/>
  <c r="E3488" i="8"/>
  <c r="F3488" i="8"/>
  <c r="E3489" i="8"/>
  <c r="F3489" i="8"/>
  <c r="E3490" i="8"/>
  <c r="F3490" i="8"/>
  <c r="E3491" i="8"/>
  <c r="F3491" i="8"/>
  <c r="E3492" i="8"/>
  <c r="F3492" i="8"/>
  <c r="E3493" i="8"/>
  <c r="F3493" i="8"/>
  <c r="E3494" i="8"/>
  <c r="F3494" i="8"/>
  <c r="E3495" i="8"/>
  <c r="F3495" i="8"/>
  <c r="E3496" i="8"/>
  <c r="F3496" i="8"/>
  <c r="E3497" i="8"/>
  <c r="F3497" i="8"/>
  <c r="E3498" i="8"/>
  <c r="F3498" i="8"/>
  <c r="E3499" i="8"/>
  <c r="F3499" i="8"/>
  <c r="E3500" i="8"/>
  <c r="F3500" i="8"/>
  <c r="E3501" i="8"/>
  <c r="F3501" i="8"/>
  <c r="E3502" i="8"/>
  <c r="F3502" i="8"/>
  <c r="E3503" i="8"/>
  <c r="F3503" i="8"/>
  <c r="E3504" i="8"/>
  <c r="F3504" i="8"/>
  <c r="E3505" i="8"/>
  <c r="F3505" i="8"/>
  <c r="E3506" i="8"/>
  <c r="F3506" i="8"/>
  <c r="E3507" i="8"/>
  <c r="F3507" i="8"/>
  <c r="E3508" i="8"/>
  <c r="F3508" i="8"/>
  <c r="E3509" i="8"/>
  <c r="F3509" i="8"/>
  <c r="E3510" i="8"/>
  <c r="F3510" i="8"/>
  <c r="E3511" i="8"/>
  <c r="F3511" i="8"/>
  <c r="E3512" i="8"/>
  <c r="F3512" i="8"/>
  <c r="E3513" i="8"/>
  <c r="F3513" i="8"/>
  <c r="E3514" i="8"/>
  <c r="F3514" i="8"/>
  <c r="E3515" i="8"/>
  <c r="F3515" i="8"/>
  <c r="E3516" i="8"/>
  <c r="F3516" i="8"/>
  <c r="E3517" i="8"/>
  <c r="F3517" i="8"/>
  <c r="E3518" i="8"/>
  <c r="F3518" i="8"/>
  <c r="E3519" i="8"/>
  <c r="F3519" i="8"/>
  <c r="E3520" i="8"/>
  <c r="F3520" i="8"/>
  <c r="E3521" i="8"/>
  <c r="F3521" i="8"/>
  <c r="E3522" i="8"/>
  <c r="F3522" i="8"/>
  <c r="E3523" i="8"/>
  <c r="F3523" i="8"/>
  <c r="E3524" i="8"/>
  <c r="F3524" i="8"/>
  <c r="E3525" i="8"/>
  <c r="F3525" i="8"/>
  <c r="E3526" i="8"/>
  <c r="F3526" i="8"/>
  <c r="E3527" i="8"/>
  <c r="F3527" i="8"/>
  <c r="E3528" i="8"/>
  <c r="F3528" i="8"/>
  <c r="E3529" i="8"/>
  <c r="F3529" i="8"/>
  <c r="E3530" i="8"/>
  <c r="F3530" i="8"/>
  <c r="E3531" i="8"/>
  <c r="F3531" i="8"/>
  <c r="E3532" i="8"/>
  <c r="F3532" i="8"/>
  <c r="E3533" i="8"/>
  <c r="F3533" i="8"/>
  <c r="E3534" i="8"/>
  <c r="F3534" i="8"/>
  <c r="E3535" i="8"/>
  <c r="F3535" i="8"/>
  <c r="E3536" i="8"/>
  <c r="F3536" i="8"/>
  <c r="E3537" i="8"/>
  <c r="F3537" i="8"/>
  <c r="E3538" i="8"/>
  <c r="F3538" i="8"/>
  <c r="E3539" i="8"/>
  <c r="F3539" i="8"/>
  <c r="E3540" i="8"/>
  <c r="F3540" i="8"/>
  <c r="E3541" i="8"/>
  <c r="F3541" i="8"/>
  <c r="E3542" i="8"/>
  <c r="F3542" i="8"/>
  <c r="E3543" i="8"/>
  <c r="F3543" i="8"/>
  <c r="E3544" i="8"/>
  <c r="F3544" i="8"/>
  <c r="E3545" i="8"/>
  <c r="F3545" i="8"/>
  <c r="E3546" i="8"/>
  <c r="F3546" i="8"/>
  <c r="E3547" i="8"/>
  <c r="F3547" i="8"/>
  <c r="E3548" i="8"/>
  <c r="F3548" i="8"/>
  <c r="E3549" i="8"/>
  <c r="F3549" i="8"/>
  <c r="E3550" i="8"/>
  <c r="F3550" i="8"/>
  <c r="E3551" i="8"/>
  <c r="F3551" i="8"/>
  <c r="E3552" i="8"/>
  <c r="F3552" i="8"/>
  <c r="E3553" i="8"/>
  <c r="F3553" i="8"/>
  <c r="E3554" i="8"/>
  <c r="F3554" i="8"/>
  <c r="E3555" i="8"/>
  <c r="F3555" i="8"/>
  <c r="E3556" i="8"/>
  <c r="F3556" i="8"/>
  <c r="E3557" i="8"/>
  <c r="F3557" i="8"/>
  <c r="E3558" i="8"/>
  <c r="F3558" i="8"/>
  <c r="E3559" i="8"/>
  <c r="F3559" i="8"/>
  <c r="E3560" i="8"/>
  <c r="F3560" i="8"/>
  <c r="E3561" i="8"/>
  <c r="F3561" i="8"/>
  <c r="E3562" i="8"/>
  <c r="F3562" i="8"/>
  <c r="E3563" i="8"/>
  <c r="F3563" i="8"/>
  <c r="E3564" i="8"/>
  <c r="F3564" i="8"/>
  <c r="E3565" i="8"/>
  <c r="F3565" i="8"/>
  <c r="E3566" i="8"/>
  <c r="F3566" i="8"/>
  <c r="E3567" i="8"/>
  <c r="F3567" i="8"/>
  <c r="E3568" i="8"/>
  <c r="F3568" i="8"/>
  <c r="E3569" i="8"/>
  <c r="F3569" i="8"/>
  <c r="E3570" i="8"/>
  <c r="F3570" i="8"/>
  <c r="E3571" i="8"/>
  <c r="F3571" i="8"/>
  <c r="E3572" i="8"/>
  <c r="F3572" i="8"/>
  <c r="E3573" i="8"/>
  <c r="F3573" i="8"/>
  <c r="E3574" i="8"/>
  <c r="F3574" i="8"/>
  <c r="E3575" i="8"/>
  <c r="F3575" i="8"/>
  <c r="E3576" i="8"/>
  <c r="F3576" i="8"/>
  <c r="E3577" i="8"/>
  <c r="F3577" i="8"/>
  <c r="E3578" i="8"/>
  <c r="F3578" i="8"/>
  <c r="E3579" i="8"/>
  <c r="F3579" i="8"/>
  <c r="E3580" i="8"/>
  <c r="F3580" i="8"/>
  <c r="E3581" i="8"/>
  <c r="F3581" i="8"/>
  <c r="E3582" i="8"/>
  <c r="F3582" i="8"/>
  <c r="E3583" i="8"/>
  <c r="F3583" i="8"/>
  <c r="E3584" i="8"/>
  <c r="F3584" i="8"/>
  <c r="E3585" i="8"/>
  <c r="F3585" i="8"/>
  <c r="E3586" i="8"/>
  <c r="F3586" i="8"/>
  <c r="E3587" i="8"/>
  <c r="F3587" i="8"/>
  <c r="E3588" i="8"/>
  <c r="F3588" i="8"/>
  <c r="E3589" i="8"/>
  <c r="F3589" i="8"/>
  <c r="E3590" i="8"/>
  <c r="F3590" i="8"/>
  <c r="E3591" i="8"/>
  <c r="F3591" i="8"/>
  <c r="E3592" i="8"/>
  <c r="F3592" i="8"/>
  <c r="E3593" i="8"/>
  <c r="F3593" i="8"/>
  <c r="E3594" i="8"/>
  <c r="F3594" i="8"/>
  <c r="E3595" i="8"/>
  <c r="F3595" i="8"/>
  <c r="E3596" i="8"/>
  <c r="F3596" i="8"/>
  <c r="E3597" i="8"/>
  <c r="F3597" i="8"/>
  <c r="E3598" i="8"/>
  <c r="F3598" i="8"/>
  <c r="E3599" i="8"/>
  <c r="F3599" i="8"/>
  <c r="E3600" i="8"/>
  <c r="F3600" i="8"/>
  <c r="E3601" i="8"/>
  <c r="F3601" i="8"/>
  <c r="E3602" i="8"/>
  <c r="F3602" i="8"/>
  <c r="E3603" i="8"/>
  <c r="F3603" i="8"/>
  <c r="E3604" i="8"/>
  <c r="F3604" i="8"/>
  <c r="E3605" i="8"/>
  <c r="F3605" i="8"/>
  <c r="E3606" i="8"/>
  <c r="F3606" i="8"/>
  <c r="E3607" i="8"/>
  <c r="F3607" i="8"/>
  <c r="E3608" i="8"/>
  <c r="F3608" i="8"/>
  <c r="E3609" i="8"/>
  <c r="F3609" i="8"/>
  <c r="E3610" i="8"/>
  <c r="F3610" i="8"/>
  <c r="E3611" i="8"/>
  <c r="F3611" i="8"/>
  <c r="E3612" i="8"/>
  <c r="F3612" i="8"/>
  <c r="E3613" i="8"/>
  <c r="F3613" i="8"/>
  <c r="E3614" i="8"/>
  <c r="F3614" i="8"/>
  <c r="E3615" i="8"/>
  <c r="F3615" i="8"/>
  <c r="E3616" i="8"/>
  <c r="F3616" i="8"/>
  <c r="E3617" i="8"/>
  <c r="F3617" i="8"/>
  <c r="E3618" i="8"/>
  <c r="F3618" i="8"/>
  <c r="E3619" i="8"/>
  <c r="F3619" i="8"/>
  <c r="E3620" i="8"/>
  <c r="F3620" i="8"/>
  <c r="E3621" i="8"/>
  <c r="F3621" i="8"/>
  <c r="E3622" i="8"/>
  <c r="F3622" i="8"/>
  <c r="E3623" i="8"/>
  <c r="F3623" i="8"/>
  <c r="E3624" i="8"/>
  <c r="F3624" i="8"/>
  <c r="E3625" i="8"/>
  <c r="F3625" i="8"/>
  <c r="E3626" i="8"/>
  <c r="F3626" i="8"/>
  <c r="E3627" i="8"/>
  <c r="F3627" i="8"/>
  <c r="E3628" i="8"/>
  <c r="F3628" i="8"/>
  <c r="E3629" i="8"/>
  <c r="F3629" i="8"/>
  <c r="E3630" i="8"/>
  <c r="F3630" i="8"/>
  <c r="E3631" i="8"/>
  <c r="F3631" i="8"/>
  <c r="E3632" i="8"/>
  <c r="F3632" i="8"/>
  <c r="E3633" i="8"/>
  <c r="F3633" i="8"/>
  <c r="E3634" i="8"/>
  <c r="F3634" i="8"/>
  <c r="E3635" i="8"/>
  <c r="F3635" i="8"/>
  <c r="E3636" i="8"/>
  <c r="F3636" i="8"/>
  <c r="E3637" i="8"/>
  <c r="F3637" i="8"/>
  <c r="E3638" i="8"/>
  <c r="F3638" i="8"/>
  <c r="E3639" i="8"/>
  <c r="F3639" i="8"/>
  <c r="E3640" i="8"/>
  <c r="F3640" i="8"/>
  <c r="E3641" i="8"/>
  <c r="F3641" i="8"/>
  <c r="E3642" i="8"/>
  <c r="F3642" i="8"/>
  <c r="E3643" i="8"/>
  <c r="F3643" i="8"/>
  <c r="E3644" i="8"/>
  <c r="F3644" i="8"/>
  <c r="E3645" i="8"/>
  <c r="F3645" i="8"/>
  <c r="E3646" i="8"/>
  <c r="F3646" i="8"/>
  <c r="E3647" i="8"/>
  <c r="F3647" i="8"/>
  <c r="E3648" i="8"/>
  <c r="F3648" i="8"/>
  <c r="E3649" i="8"/>
  <c r="F3649" i="8"/>
  <c r="E3650" i="8"/>
  <c r="F3650" i="8"/>
  <c r="E3651" i="8"/>
  <c r="F3651" i="8"/>
  <c r="E3652" i="8"/>
  <c r="F3652" i="8"/>
  <c r="E3653" i="8"/>
  <c r="F3653" i="8"/>
  <c r="E3654" i="8"/>
  <c r="F3654" i="8"/>
  <c r="E3655" i="8"/>
  <c r="F3655" i="8"/>
  <c r="E3656" i="8"/>
  <c r="F3656" i="8"/>
  <c r="E3657" i="8"/>
  <c r="F3657" i="8"/>
  <c r="E3658" i="8"/>
  <c r="F3658" i="8"/>
  <c r="E3659" i="8"/>
  <c r="F3659" i="8"/>
  <c r="E3660" i="8"/>
  <c r="F3660" i="8"/>
  <c r="E3661" i="8"/>
  <c r="F3661" i="8"/>
  <c r="E3662" i="8"/>
  <c r="F3662" i="8"/>
  <c r="E3663" i="8"/>
  <c r="F3663" i="8"/>
  <c r="E3664" i="8"/>
  <c r="F3664" i="8"/>
  <c r="E3665" i="8"/>
  <c r="F3665" i="8"/>
  <c r="E3666" i="8"/>
  <c r="F3666" i="8"/>
  <c r="E3667" i="8"/>
  <c r="F3667" i="8"/>
  <c r="E3668" i="8"/>
  <c r="F3668" i="8"/>
  <c r="E3669" i="8"/>
  <c r="F3669" i="8"/>
  <c r="E3670" i="8"/>
  <c r="F3670" i="8"/>
  <c r="E3671" i="8"/>
  <c r="F3671" i="8"/>
  <c r="E3672" i="8"/>
  <c r="F3672" i="8"/>
  <c r="E3673" i="8"/>
  <c r="F3673" i="8"/>
  <c r="E3674" i="8"/>
  <c r="F3674" i="8"/>
  <c r="E3675" i="8"/>
  <c r="F3675" i="8"/>
  <c r="E3676" i="8"/>
  <c r="F3676" i="8"/>
  <c r="E3677" i="8"/>
  <c r="F3677" i="8"/>
  <c r="E3678" i="8"/>
  <c r="F3678" i="8"/>
  <c r="E3679" i="8"/>
  <c r="F3679" i="8"/>
  <c r="E3680" i="8"/>
  <c r="F3680" i="8"/>
  <c r="E3681" i="8"/>
  <c r="F3681" i="8"/>
  <c r="E3682" i="8"/>
  <c r="F3682" i="8"/>
  <c r="E3683" i="8"/>
  <c r="F3683" i="8"/>
  <c r="E3684" i="8"/>
  <c r="F3684" i="8"/>
  <c r="E3685" i="8"/>
  <c r="F3685" i="8"/>
  <c r="E3686" i="8"/>
  <c r="F3686" i="8"/>
  <c r="E3687" i="8"/>
  <c r="F3687" i="8"/>
  <c r="E3688" i="8"/>
  <c r="F3688" i="8"/>
  <c r="E3689" i="8"/>
  <c r="F3689" i="8"/>
  <c r="E3690" i="8"/>
  <c r="F3690" i="8"/>
  <c r="E3691" i="8"/>
  <c r="F3691" i="8"/>
  <c r="E3692" i="8"/>
  <c r="F3692" i="8"/>
  <c r="E3693" i="8"/>
  <c r="F3693" i="8"/>
  <c r="E3694" i="8"/>
  <c r="F3694" i="8"/>
  <c r="E3695" i="8"/>
  <c r="F3695" i="8"/>
  <c r="E3696" i="8"/>
  <c r="F3696" i="8"/>
  <c r="E3697" i="8"/>
  <c r="F3697" i="8"/>
  <c r="E3698" i="8"/>
  <c r="F3698" i="8"/>
  <c r="E3699" i="8"/>
  <c r="F3699" i="8"/>
  <c r="E3700" i="8"/>
  <c r="F3700" i="8"/>
  <c r="E3701" i="8"/>
  <c r="F3701" i="8"/>
  <c r="E3702" i="8"/>
  <c r="F3702" i="8"/>
  <c r="E3703" i="8"/>
  <c r="F3703" i="8"/>
  <c r="E3704" i="8"/>
  <c r="F3704" i="8"/>
  <c r="E3705" i="8"/>
  <c r="F3705" i="8"/>
  <c r="E3706" i="8"/>
  <c r="F3706" i="8"/>
  <c r="E3707" i="8"/>
  <c r="F3707" i="8"/>
  <c r="E3708" i="8"/>
  <c r="F3708" i="8"/>
  <c r="E3709" i="8"/>
  <c r="F3709" i="8"/>
  <c r="E3710" i="8"/>
  <c r="F3710" i="8"/>
  <c r="E3711" i="8"/>
  <c r="F3711" i="8"/>
  <c r="E3712" i="8"/>
  <c r="F3712" i="8"/>
  <c r="E3713" i="8"/>
  <c r="F3713" i="8"/>
  <c r="E3714" i="8"/>
  <c r="F3714" i="8"/>
  <c r="E3715" i="8"/>
  <c r="F3715" i="8"/>
  <c r="E3716" i="8"/>
  <c r="F3716" i="8"/>
  <c r="E3717" i="8"/>
  <c r="F3717" i="8"/>
  <c r="E3718" i="8"/>
  <c r="F3718" i="8"/>
  <c r="E3719" i="8"/>
  <c r="F3719" i="8"/>
  <c r="E3720" i="8"/>
  <c r="F3720" i="8"/>
  <c r="E3721" i="8"/>
  <c r="F3721" i="8"/>
  <c r="E3722" i="8"/>
  <c r="F3722" i="8"/>
  <c r="E3723" i="8"/>
  <c r="F3723" i="8"/>
  <c r="E3724" i="8"/>
  <c r="F3724" i="8"/>
  <c r="E3725" i="8"/>
  <c r="F3725" i="8"/>
  <c r="E3726" i="8"/>
  <c r="F3726" i="8"/>
  <c r="E3727" i="8"/>
  <c r="F3727" i="8"/>
  <c r="E3728" i="8"/>
  <c r="F3728" i="8"/>
  <c r="E3729" i="8"/>
  <c r="F3729" i="8"/>
  <c r="E3730" i="8"/>
  <c r="F3730" i="8"/>
  <c r="E3731" i="8"/>
  <c r="F3731" i="8"/>
  <c r="E3732" i="8"/>
  <c r="F3732" i="8"/>
  <c r="E3733" i="8"/>
  <c r="F3733" i="8"/>
  <c r="E3734" i="8"/>
  <c r="F3734" i="8"/>
  <c r="E3735" i="8"/>
  <c r="F3735" i="8"/>
  <c r="E3736" i="8"/>
  <c r="F3736" i="8"/>
  <c r="E3737" i="8"/>
  <c r="F3737" i="8"/>
  <c r="E3738" i="8"/>
  <c r="F3738" i="8"/>
  <c r="E3739" i="8"/>
  <c r="F3739" i="8"/>
  <c r="E3740" i="8"/>
  <c r="F3740" i="8"/>
  <c r="E3741" i="8"/>
  <c r="F3741" i="8"/>
  <c r="E3742" i="8"/>
  <c r="F3742" i="8"/>
  <c r="E3743" i="8"/>
  <c r="F3743" i="8"/>
  <c r="E3744" i="8"/>
  <c r="F3744" i="8"/>
  <c r="E3745" i="8"/>
  <c r="F3745" i="8"/>
  <c r="E3746" i="8"/>
  <c r="F3746" i="8"/>
  <c r="E3747" i="8"/>
  <c r="F3747" i="8"/>
  <c r="E3748" i="8"/>
  <c r="F3748" i="8"/>
  <c r="E3749" i="8"/>
  <c r="F3749" i="8"/>
  <c r="E3750" i="8"/>
  <c r="F3750" i="8"/>
  <c r="E3751" i="8"/>
  <c r="F3751" i="8"/>
  <c r="E3752" i="8"/>
  <c r="F3752" i="8"/>
  <c r="E3753" i="8"/>
  <c r="F3753" i="8"/>
  <c r="E3754" i="8"/>
  <c r="F3754" i="8"/>
  <c r="E3755" i="8"/>
  <c r="F3755" i="8"/>
  <c r="E3756" i="8"/>
  <c r="F3756" i="8"/>
  <c r="E3757" i="8"/>
  <c r="F3757" i="8"/>
  <c r="E3758" i="8"/>
  <c r="F3758" i="8"/>
  <c r="E3759" i="8"/>
  <c r="F3759" i="8"/>
  <c r="E3760" i="8"/>
  <c r="F3760" i="8"/>
  <c r="E3761" i="8"/>
  <c r="F3761" i="8"/>
  <c r="E3762" i="8"/>
  <c r="F3762" i="8"/>
  <c r="E3763" i="8"/>
  <c r="F3763" i="8"/>
  <c r="E3764" i="8"/>
  <c r="F3764" i="8"/>
  <c r="E3765" i="8"/>
  <c r="F3765" i="8"/>
  <c r="E3766" i="8"/>
  <c r="F3766" i="8"/>
  <c r="E3767" i="8"/>
  <c r="F3767" i="8"/>
  <c r="E3768" i="8"/>
  <c r="F3768" i="8"/>
  <c r="E3769" i="8"/>
  <c r="F3769" i="8"/>
  <c r="E3770" i="8"/>
  <c r="F3770" i="8"/>
  <c r="E3771" i="8"/>
  <c r="F3771" i="8"/>
  <c r="E3772" i="8"/>
  <c r="F3772" i="8"/>
  <c r="E3773" i="8"/>
  <c r="F3773" i="8"/>
  <c r="E3774" i="8"/>
  <c r="F3774" i="8"/>
  <c r="E3775" i="8"/>
  <c r="F3775" i="8"/>
  <c r="E3776" i="8"/>
  <c r="F3776" i="8"/>
  <c r="E3777" i="8"/>
  <c r="F3777" i="8"/>
  <c r="E3778" i="8"/>
  <c r="F3778" i="8"/>
  <c r="E3779" i="8"/>
  <c r="F3779" i="8"/>
  <c r="E3780" i="8"/>
  <c r="F3780" i="8"/>
  <c r="E3781" i="8"/>
  <c r="F3781" i="8"/>
  <c r="E3782" i="8"/>
  <c r="F3782" i="8"/>
  <c r="E3783" i="8"/>
  <c r="F3783" i="8"/>
  <c r="E3784" i="8"/>
  <c r="F3784" i="8"/>
  <c r="E3785" i="8"/>
  <c r="F3785" i="8"/>
  <c r="F66" i="8"/>
  <c r="E66" i="8"/>
  <c r="E2397" i="11" l="1"/>
  <c r="F2397" i="11" s="1"/>
  <c r="E1168" i="11"/>
  <c r="F1168" i="11" s="1"/>
  <c r="E86" i="11"/>
  <c r="F86" i="11" s="1"/>
  <c r="E1692" i="11"/>
  <c r="F1692" i="11" s="1"/>
  <c r="E2268" i="11"/>
  <c r="F2268" i="11" s="1"/>
  <c r="E2716" i="11"/>
  <c r="F2716" i="11" s="1"/>
  <c r="E3704" i="11"/>
  <c r="F3704" i="11" s="1"/>
  <c r="E3752" i="11"/>
  <c r="F3752" i="11" s="1"/>
  <c r="E1126" i="11"/>
  <c r="F1126" i="11" s="1"/>
  <c r="E3665" i="11"/>
  <c r="F3665" i="11" s="1"/>
  <c r="E3777" i="11"/>
  <c r="F3777" i="11" s="1"/>
  <c r="E3028" i="11"/>
  <c r="F3028" i="11" s="1"/>
  <c r="E3163" i="11"/>
  <c r="F3163" i="11" s="1"/>
  <c r="E204" i="11"/>
  <c r="F204" i="11" s="1"/>
  <c r="E794" i="11"/>
  <c r="F794" i="11" s="1"/>
  <c r="E1628" i="11"/>
  <c r="F1628" i="11" s="1"/>
  <c r="E2140" i="11"/>
  <c r="F2140" i="11" s="1"/>
  <c r="E3036" i="11"/>
  <c r="F3036" i="11" s="1"/>
  <c r="E614" i="11"/>
  <c r="F614" i="11" s="1"/>
  <c r="E870" i="11"/>
  <c r="F870" i="11" s="1"/>
  <c r="E998" i="11"/>
  <c r="F998" i="11" s="1"/>
  <c r="E354" i="11"/>
  <c r="F354" i="11" s="1"/>
  <c r="E2414" i="11"/>
  <c r="F2414" i="11" s="1"/>
  <c r="E2926" i="11"/>
  <c r="F2926" i="11" s="1"/>
  <c r="E2346" i="11"/>
  <c r="F2346" i="11" s="1"/>
  <c r="E2474" i="11"/>
  <c r="F2474" i="11" s="1"/>
  <c r="E2602" i="11"/>
  <c r="F2602" i="11" s="1"/>
  <c r="E2730" i="11"/>
  <c r="F2730" i="11" s="1"/>
  <c r="E2858" i="11"/>
  <c r="F2858" i="11" s="1"/>
  <c r="E2986" i="11"/>
  <c r="F2986" i="11" s="1"/>
  <c r="E3339" i="11"/>
  <c r="F3339" i="11" s="1"/>
  <c r="E3419" i="11"/>
  <c r="F3419" i="11" s="1"/>
  <c r="E3547" i="11"/>
  <c r="F3547" i="11" s="1"/>
  <c r="E3675" i="11"/>
  <c r="F3675" i="11" s="1"/>
  <c r="E2766" i="11"/>
  <c r="F2766" i="11" s="1"/>
  <c r="E2510" i="11"/>
  <c r="F2510" i="11" s="1"/>
  <c r="E1176" i="11"/>
  <c r="F1176" i="11" s="1"/>
  <c r="E2072" i="11"/>
  <c r="F2072" i="11" s="1"/>
  <c r="E3169" i="11"/>
  <c r="F3169" i="11" s="1"/>
  <c r="E1144" i="11"/>
  <c r="F1144" i="11" s="1"/>
  <c r="E1208" i="11"/>
  <c r="F1208" i="11" s="1"/>
  <c r="E3311" i="11"/>
  <c r="F3311" i="11" s="1"/>
  <c r="E856" i="11"/>
  <c r="F856" i="11" s="1"/>
  <c r="E1401" i="11"/>
  <c r="F1401" i="11" s="1"/>
  <c r="E1337" i="11"/>
  <c r="F1337" i="11" s="1"/>
  <c r="E1273" i="11"/>
  <c r="F1273" i="11" s="1"/>
  <c r="E3096" i="11"/>
  <c r="F3096" i="11" s="1"/>
  <c r="E3032" i="11"/>
  <c r="F3032" i="11" s="1"/>
  <c r="E2968" i="11"/>
  <c r="F2968" i="11" s="1"/>
  <c r="E2936" i="11"/>
  <c r="F2936" i="11" s="1"/>
  <c r="E2872" i="11"/>
  <c r="F2872" i="11" s="1"/>
  <c r="E2840" i="11"/>
  <c r="F2840" i="11" s="1"/>
  <c r="E2808" i="11"/>
  <c r="F2808" i="11" s="1"/>
  <c r="E2744" i="11"/>
  <c r="F2744" i="11" s="1"/>
  <c r="E2712" i="11"/>
  <c r="F2712" i="11" s="1"/>
  <c r="E1317" i="11"/>
  <c r="F1317" i="11" s="1"/>
  <c r="E411" i="11"/>
  <c r="F411" i="11" s="1"/>
  <c r="E792" i="11"/>
  <c r="F792" i="11" s="1"/>
  <c r="E662" i="11"/>
  <c r="F662" i="11" s="1"/>
  <c r="E2138" i="11"/>
  <c r="F2138" i="11" s="1"/>
  <c r="E2266" i="11"/>
  <c r="F2266" i="11" s="1"/>
  <c r="E3207" i="11"/>
  <c r="F3207" i="11" s="1"/>
  <c r="E3239" i="11"/>
  <c r="F3239" i="11" s="1"/>
  <c r="E3271" i="11"/>
  <c r="F3271" i="11" s="1"/>
  <c r="E3303" i="11"/>
  <c r="F3303" i="11" s="1"/>
  <c r="E3335" i="11"/>
  <c r="F3335" i="11" s="1"/>
  <c r="E3367" i="11"/>
  <c r="F3367" i="11" s="1"/>
  <c r="E3399" i="11"/>
  <c r="F3399" i="11" s="1"/>
  <c r="E3431" i="11"/>
  <c r="F3431" i="11" s="1"/>
  <c r="E3463" i="11"/>
  <c r="F3463" i="11" s="1"/>
  <c r="H3511" i="11"/>
  <c r="E3527" i="11"/>
  <c r="F3527" i="11" s="1"/>
  <c r="E3559" i="11"/>
  <c r="F3559" i="11" s="1"/>
  <c r="E3591" i="11"/>
  <c r="F3591" i="11" s="1"/>
  <c r="E3655" i="11"/>
  <c r="F3655" i="11" s="1"/>
  <c r="E3687" i="11"/>
  <c r="F3687" i="11" s="1"/>
  <c r="E3719" i="11"/>
  <c r="F3719" i="11" s="1"/>
  <c r="E3751" i="11"/>
  <c r="F3751" i="11" s="1"/>
  <c r="E2814" i="11"/>
  <c r="F2814" i="11" s="1"/>
  <c r="E2750" i="11"/>
  <c r="F2750" i="11" s="1"/>
  <c r="E2526" i="11"/>
  <c r="F2526" i="11" s="1"/>
  <c r="E2302" i="11"/>
  <c r="F2302" i="11" s="1"/>
  <c r="E2014" i="11"/>
  <c r="F2014" i="11" s="1"/>
  <c r="E1886" i="11"/>
  <c r="F1886" i="11" s="1"/>
  <c r="E1758" i="11"/>
  <c r="F1758" i="11" s="1"/>
  <c r="E1630" i="11"/>
  <c r="F1630" i="11" s="1"/>
  <c r="E1502" i="11"/>
  <c r="F1502" i="11" s="1"/>
  <c r="E1470" i="11"/>
  <c r="F1470" i="11" s="1"/>
  <c r="E1438" i="11"/>
  <c r="F1438" i="11" s="1"/>
  <c r="E1374" i="11"/>
  <c r="F1374" i="11" s="1"/>
  <c r="E1310" i="11"/>
  <c r="F1310" i="11" s="1"/>
  <c r="E542" i="11"/>
  <c r="F542" i="11" s="1"/>
  <c r="E466" i="11"/>
  <c r="F466" i="11" s="1"/>
  <c r="E1048" i="11"/>
  <c r="F1048" i="11" s="1"/>
  <c r="E562" i="11"/>
  <c r="F562" i="11" s="1"/>
  <c r="E322" i="11"/>
  <c r="F322" i="11" s="1"/>
  <c r="E236" i="11"/>
  <c r="F236" i="11" s="1"/>
  <c r="E150" i="11"/>
  <c r="F150" i="11" s="1"/>
  <c r="E2233" i="11"/>
  <c r="F2233" i="11" s="1"/>
  <c r="E2169" i="11"/>
  <c r="F2169" i="11" s="1"/>
  <c r="E2105" i="11"/>
  <c r="F2105" i="11" s="1"/>
  <c r="E2041" i="11"/>
  <c r="F2041" i="11" s="1"/>
  <c r="E1929" i="11"/>
  <c r="F1929" i="11" s="1"/>
  <c r="E1913" i="11"/>
  <c r="F1913" i="11" s="1"/>
  <c r="E1801" i="11"/>
  <c r="F1801" i="11" s="1"/>
  <c r="E1785" i="11"/>
  <c r="F1785" i="11" s="1"/>
  <c r="E1673" i="11"/>
  <c r="F1673" i="11" s="1"/>
  <c r="E1657" i="11"/>
  <c r="F1657" i="11" s="1"/>
  <c r="E1545" i="11"/>
  <c r="F1545" i="11" s="1"/>
  <c r="E1529" i="11"/>
  <c r="F1529" i="11" s="1"/>
  <c r="E1465" i="11"/>
  <c r="F1465" i="11" s="1"/>
  <c r="E366" i="11"/>
  <c r="F366" i="11" s="1"/>
  <c r="E238" i="11"/>
  <c r="F238" i="11" s="1"/>
  <c r="E110" i="11"/>
  <c r="F110" i="11" s="1"/>
  <c r="E66" i="11"/>
  <c r="F66" i="11" s="1"/>
  <c r="E2114" i="11"/>
  <c r="F2114" i="11" s="1"/>
  <c r="E3187" i="11"/>
  <c r="F3187" i="11" s="1"/>
  <c r="E3107" i="11"/>
  <c r="F3107" i="11" s="1"/>
  <c r="E3091" i="11"/>
  <c r="F3091" i="11" s="1"/>
  <c r="E3075" i="11"/>
  <c r="F3075" i="11" s="1"/>
  <c r="E3059" i="11"/>
  <c r="F3059" i="11" s="1"/>
  <c r="E3043" i="11"/>
  <c r="F3043" i="11" s="1"/>
  <c r="E498" i="11"/>
  <c r="F498" i="11" s="1"/>
  <c r="E630" i="11"/>
  <c r="F630" i="11" s="1"/>
  <c r="E3219" i="11"/>
  <c r="F3219" i="11" s="1"/>
  <c r="E3443" i="11"/>
  <c r="F3443" i="11" s="1"/>
  <c r="E3475" i="11"/>
  <c r="F3475" i="11" s="1"/>
  <c r="E3699" i="11"/>
  <c r="F3699" i="11" s="1"/>
  <c r="E3731" i="11"/>
  <c r="F3731" i="11" s="1"/>
  <c r="E2542" i="11"/>
  <c r="F2542" i="11" s="1"/>
  <c r="H2235" i="11"/>
  <c r="E402" i="11"/>
  <c r="F402" i="11" s="1"/>
  <c r="E342" i="11"/>
  <c r="F342" i="11" s="1"/>
  <c r="E258" i="11"/>
  <c r="F258" i="11" s="1"/>
  <c r="E172" i="11"/>
  <c r="F172" i="11" s="1"/>
  <c r="E2109" i="11"/>
  <c r="F2109" i="11" s="1"/>
  <c r="E3027" i="11"/>
  <c r="F3027" i="11" s="1"/>
  <c r="E3011" i="11"/>
  <c r="F3011" i="11" s="1"/>
  <c r="E2995" i="11"/>
  <c r="F2995" i="11" s="1"/>
  <c r="E2979" i="11"/>
  <c r="F2979" i="11" s="1"/>
  <c r="E2963" i="11"/>
  <c r="F2963" i="11" s="1"/>
  <c r="E2947" i="11"/>
  <c r="F2947" i="11" s="1"/>
  <c r="E2931" i="11"/>
  <c r="F2931" i="11" s="1"/>
  <c r="E2915" i="11"/>
  <c r="F2915" i="11" s="1"/>
  <c r="E2899" i="11"/>
  <c r="F2899" i="11" s="1"/>
  <c r="E2883" i="11"/>
  <c r="F2883" i="11" s="1"/>
  <c r="E2867" i="11"/>
  <c r="F2867" i="11" s="1"/>
  <c r="E2851" i="11"/>
  <c r="F2851" i="11" s="1"/>
  <c r="E2835" i="11"/>
  <c r="F2835" i="11" s="1"/>
  <c r="E2819" i="11"/>
  <c r="F2819" i="11" s="1"/>
  <c r="E2803" i="11"/>
  <c r="F2803" i="11" s="1"/>
  <c r="E2787" i="11"/>
  <c r="F2787" i="11" s="1"/>
  <c r="E2771" i="11"/>
  <c r="F2771" i="11" s="1"/>
  <c r="E2755" i="11"/>
  <c r="F2755" i="11" s="1"/>
  <c r="E2739" i="11"/>
  <c r="F2739" i="11" s="1"/>
  <c r="E2723" i="11"/>
  <c r="F2723" i="11" s="1"/>
  <c r="E2707" i="11"/>
  <c r="F2707" i="11" s="1"/>
  <c r="E2691" i="11"/>
  <c r="F2691" i="11" s="1"/>
  <c r="E2675" i="11"/>
  <c r="F2675" i="11" s="1"/>
  <c r="E2659" i="11"/>
  <c r="F2659" i="11" s="1"/>
  <c r="E2643" i="11"/>
  <c r="F2643" i="11" s="1"/>
  <c r="E2627" i="11"/>
  <c r="F2627" i="11" s="1"/>
  <c r="E2611" i="11"/>
  <c r="F2611" i="11" s="1"/>
  <c r="E2595" i="11"/>
  <c r="F2595" i="11" s="1"/>
  <c r="E2579" i="11"/>
  <c r="F2579" i="11" s="1"/>
  <c r="E2563" i="11"/>
  <c r="F2563" i="11" s="1"/>
  <c r="E2547" i="11"/>
  <c r="F2547" i="11" s="1"/>
  <c r="E2531" i="11"/>
  <c r="F2531" i="11" s="1"/>
  <c r="E2515" i="11"/>
  <c r="F2515" i="11" s="1"/>
  <c r="E2499" i="11"/>
  <c r="F2499" i="11" s="1"/>
  <c r="E2483" i="11"/>
  <c r="F2483" i="11" s="1"/>
  <c r="E2467" i="11"/>
  <c r="F2467" i="11" s="1"/>
  <c r="E2451" i="11"/>
  <c r="F2451" i="11" s="1"/>
  <c r="E2435" i="11"/>
  <c r="F2435" i="11" s="1"/>
  <c r="E2419" i="11"/>
  <c r="F2419" i="11" s="1"/>
  <c r="E2403" i="11"/>
  <c r="F2403" i="11" s="1"/>
  <c r="E2387" i="11"/>
  <c r="F2387" i="11" s="1"/>
  <c r="E2371" i="11"/>
  <c r="F2371" i="11" s="1"/>
  <c r="E2355" i="11"/>
  <c r="F2355" i="11" s="1"/>
  <c r="E2339" i="11"/>
  <c r="F2339" i="11" s="1"/>
  <c r="E2307" i="11"/>
  <c r="F2307" i="11" s="1"/>
  <c r="E2291" i="11"/>
  <c r="F2291" i="11" s="1"/>
  <c r="E2275" i="11"/>
  <c r="F2275" i="11" s="1"/>
  <c r="E1160" i="11"/>
  <c r="F1160" i="11" s="1"/>
  <c r="E1064" i="11"/>
  <c r="F1064" i="11" s="1"/>
  <c r="E904" i="11"/>
  <c r="F904" i="11" s="1"/>
  <c r="E808" i="11"/>
  <c r="F808" i="11" s="1"/>
  <c r="E552" i="11"/>
  <c r="F552" i="11" s="1"/>
  <c r="E520" i="11"/>
  <c r="F520" i="11" s="1"/>
  <c r="E478" i="11"/>
  <c r="F478" i="11" s="1"/>
  <c r="E3761" i="11"/>
  <c r="F3761" i="11" s="1"/>
  <c r="E3697" i="11"/>
  <c r="F3697" i="11" s="1"/>
  <c r="E3633" i="11"/>
  <c r="F3633" i="11" s="1"/>
  <c r="E3569" i="11"/>
  <c r="F3569" i="11" s="1"/>
  <c r="E3505" i="11"/>
  <c r="F3505" i="11" s="1"/>
  <c r="E3441" i="11"/>
  <c r="F3441" i="11" s="1"/>
  <c r="E3377" i="11"/>
  <c r="F3377" i="11" s="1"/>
  <c r="E3313" i="11"/>
  <c r="F3313" i="11" s="1"/>
  <c r="E3249" i="11"/>
  <c r="F3249" i="11" s="1"/>
  <c r="E3185" i="11"/>
  <c r="F3185" i="11" s="1"/>
  <c r="E2490" i="11"/>
  <c r="F2490" i="11" s="1"/>
  <c r="E2362" i="11"/>
  <c r="F2362" i="11" s="1"/>
  <c r="E2050" i="11"/>
  <c r="F2050" i="11" s="1"/>
  <c r="E1884" i="11"/>
  <c r="F1884" i="11" s="1"/>
  <c r="E272" i="11"/>
  <c r="F272" i="11" s="1"/>
  <c r="E144" i="11"/>
  <c r="F144" i="11" s="1"/>
  <c r="E984" i="11"/>
  <c r="F984" i="11" s="1"/>
  <c r="E1421" i="11"/>
  <c r="F1421" i="11" s="1"/>
  <c r="E557" i="11"/>
  <c r="F557" i="11" s="1"/>
  <c r="E541" i="11"/>
  <c r="F541" i="11" s="1"/>
  <c r="E509" i="11"/>
  <c r="F509" i="11" s="1"/>
  <c r="E493" i="11"/>
  <c r="F493" i="11" s="1"/>
  <c r="E477" i="11"/>
  <c r="F477" i="11" s="1"/>
  <c r="E461" i="11"/>
  <c r="F461" i="11" s="1"/>
  <c r="E445" i="11"/>
  <c r="F445" i="11" s="1"/>
  <c r="E413" i="11"/>
  <c r="F413" i="11" s="1"/>
  <c r="H158" i="11"/>
  <c r="E3156" i="11"/>
  <c r="F3156" i="11" s="1"/>
  <c r="E1349" i="11"/>
  <c r="F1349" i="11" s="1"/>
  <c r="E723" i="11"/>
  <c r="F723" i="11" s="1"/>
  <c r="E659" i="11"/>
  <c r="F659" i="11" s="1"/>
  <c r="E1016" i="11"/>
  <c r="F1016" i="11" s="1"/>
  <c r="E1384" i="11"/>
  <c r="F1384" i="11" s="1"/>
  <c r="H613" i="11"/>
  <c r="H667" i="11"/>
  <c r="E3270" i="11"/>
  <c r="F3270" i="11" s="1"/>
  <c r="E3254" i="11"/>
  <c r="F3254" i="11" s="1"/>
  <c r="E3238" i="11"/>
  <c r="F3238" i="11" s="1"/>
  <c r="E3222" i="11"/>
  <c r="F3222" i="11" s="1"/>
  <c r="E3206" i="11"/>
  <c r="F3206" i="11" s="1"/>
  <c r="E2234" i="11"/>
  <c r="F2234" i="11" s="1"/>
  <c r="E2106" i="11"/>
  <c r="F2106" i="11" s="1"/>
  <c r="E2017" i="11"/>
  <c r="F2017" i="11" s="1"/>
  <c r="E1365" i="11"/>
  <c r="F1365" i="11" s="1"/>
  <c r="E3089" i="11"/>
  <c r="F3089" i="11" s="1"/>
  <c r="E3041" i="11"/>
  <c r="F3041" i="11" s="1"/>
  <c r="E3025" i="11"/>
  <c r="F3025" i="11" s="1"/>
  <c r="E3009" i="11"/>
  <c r="F3009" i="11" s="1"/>
  <c r="E2913" i="11"/>
  <c r="F2913" i="11" s="1"/>
  <c r="E2897" i="11"/>
  <c r="F2897" i="11" s="1"/>
  <c r="E2881" i="11"/>
  <c r="F2881" i="11" s="1"/>
  <c r="E2769" i="11"/>
  <c r="F2769" i="11" s="1"/>
  <c r="E2753" i="11"/>
  <c r="F2753" i="11" s="1"/>
  <c r="E2673" i="11"/>
  <c r="F2673" i="11" s="1"/>
  <c r="E2625" i="11"/>
  <c r="F2625" i="11" s="1"/>
  <c r="E2609" i="11"/>
  <c r="F2609" i="11" s="1"/>
  <c r="E2561" i="11"/>
  <c r="F2561" i="11" s="1"/>
  <c r="E2545" i="11"/>
  <c r="F2545" i="11" s="1"/>
  <c r="E2513" i="11"/>
  <c r="F2513" i="11" s="1"/>
  <c r="E2497" i="11"/>
  <c r="F2497" i="11" s="1"/>
  <c r="E2481" i="11"/>
  <c r="F2481" i="11" s="1"/>
  <c r="E2465" i="11"/>
  <c r="F2465" i="11" s="1"/>
  <c r="E2417" i="11"/>
  <c r="F2417" i="11" s="1"/>
  <c r="E2401" i="11"/>
  <c r="F2401" i="11" s="1"/>
  <c r="E2369" i="11"/>
  <c r="F2369" i="11" s="1"/>
  <c r="E2353" i="11"/>
  <c r="F2353" i="11" s="1"/>
  <c r="E2305" i="11"/>
  <c r="F2305" i="11" s="1"/>
  <c r="E2289" i="11"/>
  <c r="F2289" i="11" s="1"/>
  <c r="E2273" i="11"/>
  <c r="F2273" i="11" s="1"/>
  <c r="E2209" i="11"/>
  <c r="F2209" i="11" s="1"/>
  <c r="E2145" i="11"/>
  <c r="F2145" i="11" s="1"/>
  <c r="E2081" i="11"/>
  <c r="F2081" i="11" s="1"/>
  <c r="E1582" i="11"/>
  <c r="F1582" i="11" s="1"/>
  <c r="E2260" i="11"/>
  <c r="F2260" i="11" s="1"/>
  <c r="E2196" i="11"/>
  <c r="F2196" i="11" s="1"/>
  <c r="E2132" i="11"/>
  <c r="F2132" i="11" s="1"/>
  <c r="E2068" i="11"/>
  <c r="F2068" i="11" s="1"/>
  <c r="E1940" i="11"/>
  <c r="F1940" i="11" s="1"/>
  <c r="E1812" i="11"/>
  <c r="F1812" i="11" s="1"/>
  <c r="E1684" i="11"/>
  <c r="F1684" i="11" s="1"/>
  <c r="E1556" i="11"/>
  <c r="F1556" i="11" s="1"/>
  <c r="E1474" i="11"/>
  <c r="F1474" i="11" s="1"/>
  <c r="E1362" i="11"/>
  <c r="F1362" i="11" s="1"/>
  <c r="E1298" i="11"/>
  <c r="F1298" i="11" s="1"/>
  <c r="E1220" i="11"/>
  <c r="F1220" i="11" s="1"/>
  <c r="E1156" i="11"/>
  <c r="F1156" i="11" s="1"/>
  <c r="E1028" i="11"/>
  <c r="F1028" i="11" s="1"/>
  <c r="E996" i="11"/>
  <c r="F996" i="11" s="1"/>
  <c r="E666" i="11"/>
  <c r="F666" i="11" s="1"/>
  <c r="E650" i="11"/>
  <c r="F650" i="11" s="1"/>
  <c r="E538" i="11"/>
  <c r="F538" i="11" s="1"/>
  <c r="E166" i="11"/>
  <c r="F166" i="11" s="1"/>
  <c r="E720" i="11"/>
  <c r="F720" i="11" s="1"/>
  <c r="E476" i="11"/>
  <c r="F476" i="11" s="1"/>
  <c r="E529" i="11"/>
  <c r="F529" i="11" s="1"/>
  <c r="E162" i="11"/>
  <c r="F162" i="11" s="1"/>
  <c r="E332" i="11"/>
  <c r="F332" i="11" s="1"/>
  <c r="E1548" i="11"/>
  <c r="F1548" i="11" s="1"/>
  <c r="E1740" i="11"/>
  <c r="F1740" i="11" s="1"/>
  <c r="E2990" i="11"/>
  <c r="F2990" i="11" s="1"/>
  <c r="E434" i="11"/>
  <c r="F434" i="11" s="1"/>
  <c r="E582" i="11"/>
  <c r="F582" i="11" s="1"/>
  <c r="E710" i="11"/>
  <c r="F710" i="11" s="1"/>
  <c r="E2034" i="11"/>
  <c r="F2034" i="11" s="1"/>
  <c r="E2162" i="11"/>
  <c r="F2162" i="11" s="1"/>
  <c r="E2226" i="11"/>
  <c r="F2226" i="11" s="1"/>
  <c r="E3122" i="11"/>
  <c r="F3122" i="11" s="1"/>
  <c r="E3293" i="11"/>
  <c r="F3293" i="11" s="1"/>
  <c r="E140" i="11"/>
  <c r="F140" i="11" s="1"/>
  <c r="E1386" i="11"/>
  <c r="F1386" i="11" s="1"/>
  <c r="E1476" i="11"/>
  <c r="F1476" i="11" s="1"/>
  <c r="E3266" i="11"/>
  <c r="F3266" i="11" s="1"/>
  <c r="E3298" i="11"/>
  <c r="F3298" i="11" s="1"/>
  <c r="H3378" i="11"/>
  <c r="E3426" i="11"/>
  <c r="F3426" i="11" s="1"/>
  <c r="E3490" i="11"/>
  <c r="F3490" i="11" s="1"/>
  <c r="E3602" i="11"/>
  <c r="F3602" i="11" s="1"/>
  <c r="E3714" i="11"/>
  <c r="F3714" i="11" s="1"/>
  <c r="E3762" i="11"/>
  <c r="F3762" i="11" s="1"/>
  <c r="E3778" i="11"/>
  <c r="F3778" i="11" s="1"/>
  <c r="H91" i="11"/>
  <c r="E2298" i="11"/>
  <c r="F2298" i="11" s="1"/>
  <c r="E2670" i="11"/>
  <c r="F2670" i="11" s="1"/>
  <c r="E2122" i="11"/>
  <c r="F2122" i="11" s="1"/>
  <c r="E2250" i="11"/>
  <c r="F2250" i="11" s="1"/>
  <c r="E3203" i="11"/>
  <c r="F3203" i="11" s="1"/>
  <c r="E3459" i="11"/>
  <c r="F3459" i="11" s="1"/>
  <c r="E3587" i="11"/>
  <c r="F3587" i="11" s="1"/>
  <c r="E3715" i="11"/>
  <c r="F3715" i="11" s="1"/>
  <c r="E3110" i="11"/>
  <c r="F3110" i="11" s="1"/>
  <c r="E3046" i="11"/>
  <c r="F3046" i="11" s="1"/>
  <c r="E2982" i="11"/>
  <c r="F2982" i="11" s="1"/>
  <c r="E2918" i="11"/>
  <c r="F2918" i="11" s="1"/>
  <c r="E2854" i="11"/>
  <c r="F2854" i="11" s="1"/>
  <c r="E2790" i="11"/>
  <c r="F2790" i="11" s="1"/>
  <c r="E2726" i="11"/>
  <c r="F2726" i="11" s="1"/>
  <c r="E2662" i="11"/>
  <c r="F2662" i="11" s="1"/>
  <c r="E2598" i="11"/>
  <c r="F2598" i="11" s="1"/>
  <c r="E2534" i="11"/>
  <c r="F2534" i="11" s="1"/>
  <c r="E2470" i="11"/>
  <c r="F2470" i="11" s="1"/>
  <c r="E2406" i="11"/>
  <c r="F2406" i="11" s="1"/>
  <c r="E2342" i="11"/>
  <c r="F2342" i="11" s="1"/>
  <c r="E2278" i="11"/>
  <c r="F2278" i="11" s="1"/>
  <c r="E2246" i="11"/>
  <c r="F2246" i="11" s="1"/>
  <c r="E2182" i="11"/>
  <c r="F2182" i="11" s="1"/>
  <c r="E2118" i="11"/>
  <c r="F2118" i="11" s="1"/>
  <c r="E2054" i="11"/>
  <c r="F2054" i="11" s="1"/>
  <c r="E2022" i="11"/>
  <c r="F2022" i="11" s="1"/>
  <c r="E1830" i="11"/>
  <c r="F1830" i="11" s="1"/>
  <c r="E1798" i="11"/>
  <c r="F1798" i="11" s="1"/>
  <c r="E1390" i="11"/>
  <c r="F1390" i="11" s="1"/>
  <c r="E1326" i="11"/>
  <c r="F1326" i="11" s="1"/>
  <c r="E1262" i="11"/>
  <c r="F1262" i="11" s="1"/>
  <c r="E3088" i="11"/>
  <c r="F3088" i="11" s="1"/>
  <c r="E3056" i="11"/>
  <c r="F3056" i="11" s="1"/>
  <c r="E2992" i="11"/>
  <c r="F2992" i="11" s="1"/>
  <c r="E2960" i="11"/>
  <c r="F2960" i="11" s="1"/>
  <c r="E2928" i="11"/>
  <c r="F2928" i="11" s="1"/>
  <c r="E2896" i="11"/>
  <c r="F2896" i="11" s="1"/>
  <c r="E2864" i="11"/>
  <c r="F2864" i="11" s="1"/>
  <c r="E2832" i="11"/>
  <c r="F2832" i="11" s="1"/>
  <c r="E2800" i="11"/>
  <c r="F2800" i="11" s="1"/>
  <c r="E2768" i="11"/>
  <c r="F2768" i="11" s="1"/>
  <c r="E2704" i="11"/>
  <c r="F2704" i="11" s="1"/>
  <c r="E2672" i="11"/>
  <c r="F2672" i="11" s="1"/>
  <c r="E2640" i="11"/>
  <c r="F2640" i="11" s="1"/>
  <c r="E2608" i="11"/>
  <c r="F2608" i="11" s="1"/>
  <c r="E2576" i="11"/>
  <c r="F2576" i="11" s="1"/>
  <c r="E2544" i="11"/>
  <c r="F2544" i="11" s="1"/>
  <c r="E2512" i="11"/>
  <c r="F2512" i="11" s="1"/>
  <c r="E2480" i="11"/>
  <c r="F2480" i="11" s="1"/>
  <c r="E2448" i="11"/>
  <c r="F2448" i="11" s="1"/>
  <c r="E2416" i="11"/>
  <c r="F2416" i="11" s="1"/>
  <c r="E2384" i="11"/>
  <c r="F2384" i="11" s="1"/>
  <c r="E2352" i="11"/>
  <c r="F2352" i="11" s="1"/>
  <c r="E2320" i="11"/>
  <c r="F2320" i="11" s="1"/>
  <c r="E2288" i="11"/>
  <c r="F2288" i="11" s="1"/>
  <c r="E2224" i="11"/>
  <c r="F2224" i="11" s="1"/>
  <c r="E2096" i="11"/>
  <c r="F2096" i="11" s="1"/>
  <c r="E3197" i="11"/>
  <c r="F3197" i="11" s="1"/>
  <c r="E3165" i="11"/>
  <c r="F3165" i="11" s="1"/>
  <c r="E3133" i="11"/>
  <c r="F3133" i="11" s="1"/>
  <c r="E3101" i="11"/>
  <c r="F3101" i="11" s="1"/>
  <c r="E3085" i="11"/>
  <c r="F3085" i="11" s="1"/>
  <c r="E3069" i="11"/>
  <c r="F3069" i="11" s="1"/>
  <c r="E3053" i="11"/>
  <c r="F3053" i="11" s="1"/>
  <c r="E3037" i="11"/>
  <c r="F3037" i="11" s="1"/>
  <c r="E3021" i="11"/>
  <c r="F3021" i="11" s="1"/>
  <c r="E3005" i="11"/>
  <c r="F3005" i="11" s="1"/>
  <c r="E2989" i="11"/>
  <c r="F2989" i="11" s="1"/>
  <c r="E2973" i="11"/>
  <c r="F2973" i="11" s="1"/>
  <c r="E2941" i="11"/>
  <c r="F2941" i="11" s="1"/>
  <c r="E2925" i="11"/>
  <c r="F2925" i="11" s="1"/>
  <c r="E2909" i="11"/>
  <c r="F2909" i="11" s="1"/>
  <c r="E2893" i="11"/>
  <c r="F2893" i="11" s="1"/>
  <c r="E2877" i="11"/>
  <c r="F2877" i="11" s="1"/>
  <c r="E2861" i="11"/>
  <c r="F2861" i="11" s="1"/>
  <c r="E2845" i="11"/>
  <c r="F2845" i="11" s="1"/>
  <c r="E2829" i="11"/>
  <c r="F2829" i="11" s="1"/>
  <c r="E2813" i="11"/>
  <c r="F2813" i="11" s="1"/>
  <c r="E2797" i="11"/>
  <c r="F2797" i="11" s="1"/>
  <c r="E2781" i="11"/>
  <c r="F2781" i="11" s="1"/>
  <c r="E2765" i="11"/>
  <c r="F2765" i="11" s="1"/>
  <c r="E2749" i="11"/>
  <c r="F2749" i="11" s="1"/>
  <c r="E2733" i="11"/>
  <c r="F2733" i="11" s="1"/>
  <c r="E2717" i="11"/>
  <c r="F2717" i="11" s="1"/>
  <c r="E2701" i="11"/>
  <c r="F2701" i="11" s="1"/>
  <c r="E2685" i="11"/>
  <c r="F2685" i="11" s="1"/>
  <c r="E2669" i="11"/>
  <c r="F2669" i="11" s="1"/>
  <c r="E2653" i="11"/>
  <c r="F2653" i="11" s="1"/>
  <c r="E2637" i="11"/>
  <c r="F2637" i="11" s="1"/>
  <c r="E2621" i="11"/>
  <c r="F2621" i="11" s="1"/>
  <c r="E2605" i="11"/>
  <c r="F2605" i="11" s="1"/>
  <c r="E2589" i="11"/>
  <c r="F2589" i="11" s="1"/>
  <c r="E2573" i="11"/>
  <c r="F2573" i="11" s="1"/>
  <c r="E2557" i="11"/>
  <c r="F2557" i="11" s="1"/>
  <c r="E2541" i="11"/>
  <c r="F2541" i="11" s="1"/>
  <c r="E2525" i="11"/>
  <c r="F2525" i="11" s="1"/>
  <c r="E2509" i="11"/>
  <c r="F2509" i="11" s="1"/>
  <c r="E2493" i="11"/>
  <c r="F2493" i="11" s="1"/>
  <c r="E2477" i="11"/>
  <c r="F2477" i="11" s="1"/>
  <c r="E2461" i="11"/>
  <c r="F2461" i="11" s="1"/>
  <c r="E2445" i="11"/>
  <c r="F2445" i="11" s="1"/>
  <c r="E2429" i="11"/>
  <c r="F2429" i="11" s="1"/>
  <c r="E2413" i="11"/>
  <c r="F2413" i="11" s="1"/>
  <c r="E2381" i="11"/>
  <c r="F2381" i="11" s="1"/>
  <c r="E2365" i="11"/>
  <c r="F2365" i="11" s="1"/>
  <c r="E2349" i="11"/>
  <c r="F2349" i="11" s="1"/>
  <c r="E2333" i="11"/>
  <c r="F2333" i="11" s="1"/>
  <c r="E2317" i="11"/>
  <c r="F2317" i="11" s="1"/>
  <c r="E2301" i="11"/>
  <c r="F2301" i="11" s="1"/>
  <c r="E2285" i="11"/>
  <c r="F2285" i="11" s="1"/>
  <c r="E2253" i="11"/>
  <c r="F2253" i="11" s="1"/>
  <c r="E1997" i="11"/>
  <c r="F1997" i="11" s="1"/>
  <c r="E1933" i="11"/>
  <c r="F1933" i="11" s="1"/>
  <c r="E1869" i="11"/>
  <c r="F1869" i="11" s="1"/>
  <c r="E1805" i="11"/>
  <c r="F1805" i="11" s="1"/>
  <c r="E1741" i="11"/>
  <c r="F1741" i="11" s="1"/>
  <c r="E1677" i="11"/>
  <c r="F1677" i="11" s="1"/>
  <c r="E1613" i="11"/>
  <c r="F1613" i="11" s="1"/>
  <c r="E1549" i="11"/>
  <c r="F1549" i="11" s="1"/>
  <c r="E1501" i="11"/>
  <c r="F1501" i="11" s="1"/>
  <c r="E1244" i="11"/>
  <c r="F1244" i="11" s="1"/>
  <c r="E1212" i="11"/>
  <c r="F1212" i="11" s="1"/>
  <c r="E1180" i="11"/>
  <c r="F1180" i="11" s="1"/>
  <c r="E1148" i="11"/>
  <c r="F1148" i="11" s="1"/>
  <c r="E1116" i="11"/>
  <c r="F1116" i="11" s="1"/>
  <c r="E1084" i="11"/>
  <c r="F1084" i="11" s="1"/>
  <c r="E1052" i="11"/>
  <c r="F1052" i="11" s="1"/>
  <c r="E1020" i="11"/>
  <c r="F1020" i="11" s="1"/>
  <c r="E988" i="11"/>
  <c r="F988" i="11" s="1"/>
  <c r="E956" i="11"/>
  <c r="F956" i="11" s="1"/>
  <c r="E924" i="11"/>
  <c r="F924" i="11" s="1"/>
  <c r="E892" i="11"/>
  <c r="F892" i="11" s="1"/>
  <c r="E860" i="11"/>
  <c r="F860" i="11" s="1"/>
  <c r="E828" i="11"/>
  <c r="F828" i="11" s="1"/>
  <c r="E796" i="11"/>
  <c r="F796" i="11" s="1"/>
  <c r="E764" i="11"/>
  <c r="F764" i="11" s="1"/>
  <c r="E732" i="11"/>
  <c r="F732" i="11" s="1"/>
  <c r="E700" i="11"/>
  <c r="F700" i="11" s="1"/>
  <c r="E668" i="11"/>
  <c r="F668" i="11" s="1"/>
  <c r="E636" i="11"/>
  <c r="F636" i="11" s="1"/>
  <c r="E604" i="11"/>
  <c r="F604" i="11" s="1"/>
  <c r="E572" i="11"/>
  <c r="F572" i="11" s="1"/>
  <c r="E1948" i="11"/>
  <c r="F1948" i="11" s="1"/>
  <c r="E3175" i="11"/>
  <c r="F3175" i="11" s="1"/>
  <c r="E1040" i="11"/>
  <c r="F1040" i="11" s="1"/>
  <c r="E912" i="11"/>
  <c r="F912" i="11" s="1"/>
  <c r="E784" i="11"/>
  <c r="F784" i="11" s="1"/>
  <c r="E446" i="11"/>
  <c r="F446" i="11" s="1"/>
  <c r="E3713" i="11"/>
  <c r="F3713" i="11" s="1"/>
  <c r="E3649" i="11"/>
  <c r="F3649" i="11" s="1"/>
  <c r="E3585" i="11"/>
  <c r="F3585" i="11" s="1"/>
  <c r="E3521" i="11"/>
  <c r="F3521" i="11" s="1"/>
  <c r="E3457" i="11"/>
  <c r="F3457" i="11" s="1"/>
  <c r="E3393" i="11"/>
  <c r="F3393" i="11" s="1"/>
  <c r="E3329" i="11"/>
  <c r="F3329" i="11" s="1"/>
  <c r="E3265" i="11"/>
  <c r="F3265" i="11" s="1"/>
  <c r="E3201" i="11"/>
  <c r="F3201" i="11" s="1"/>
  <c r="E1820" i="11"/>
  <c r="F1820" i="11" s="1"/>
  <c r="E475" i="11"/>
  <c r="F475" i="11" s="1"/>
  <c r="E3074" i="11"/>
  <c r="F3074" i="11" s="1"/>
  <c r="E3010" i="11"/>
  <c r="F3010" i="11" s="1"/>
  <c r="E2946" i="11"/>
  <c r="F2946" i="11" s="1"/>
  <c r="E2882" i="11"/>
  <c r="F2882" i="11" s="1"/>
  <c r="E595" i="11"/>
  <c r="F595" i="11" s="1"/>
  <c r="E563" i="11"/>
  <c r="F563" i="11" s="1"/>
  <c r="E483" i="11"/>
  <c r="F483" i="11" s="1"/>
  <c r="E403" i="11"/>
  <c r="F403" i="11" s="1"/>
  <c r="E3035" i="11"/>
  <c r="F3035" i="11" s="1"/>
  <c r="E2987" i="11"/>
  <c r="F2987" i="11" s="1"/>
  <c r="E2955" i="11"/>
  <c r="F2955" i="11" s="1"/>
  <c r="E2923" i="11"/>
  <c r="F2923" i="11" s="1"/>
  <c r="E2891" i="11"/>
  <c r="F2891" i="11" s="1"/>
  <c r="E2859" i="11"/>
  <c r="F2859" i="11" s="1"/>
  <c r="E2827" i="11"/>
  <c r="F2827" i="11" s="1"/>
  <c r="E2795" i="11"/>
  <c r="F2795" i="11" s="1"/>
  <c r="E2763" i="11"/>
  <c r="F2763" i="11" s="1"/>
  <c r="E2731" i="11"/>
  <c r="F2731" i="11" s="1"/>
  <c r="E2683" i="11"/>
  <c r="F2683" i="11" s="1"/>
  <c r="E2603" i="11"/>
  <c r="F2603" i="11" s="1"/>
  <c r="E2587" i="11"/>
  <c r="F2587" i="11" s="1"/>
  <c r="E2347" i="11"/>
  <c r="F2347" i="11" s="1"/>
  <c r="E2331" i="11"/>
  <c r="F2331" i="11" s="1"/>
  <c r="E2094" i="11"/>
  <c r="F2094" i="11" s="1"/>
  <c r="E1492" i="11"/>
  <c r="F1492" i="11" s="1"/>
  <c r="E1986" i="11"/>
  <c r="F1986" i="11" s="1"/>
  <c r="E1944" i="11"/>
  <c r="F1944" i="11" s="1"/>
  <c r="E1922" i="11"/>
  <c r="F1922" i="11" s="1"/>
  <c r="E1880" i="11"/>
  <c r="F1880" i="11" s="1"/>
  <c r="E1858" i="11"/>
  <c r="F1858" i="11" s="1"/>
  <c r="E1816" i="11"/>
  <c r="F1816" i="11" s="1"/>
  <c r="E1794" i="11"/>
  <c r="F1794" i="11" s="1"/>
  <c r="E1730" i="11"/>
  <c r="F1730" i="11" s="1"/>
  <c r="E1666" i="11"/>
  <c r="F1666" i="11" s="1"/>
  <c r="E1602" i="11"/>
  <c r="F1602" i="11" s="1"/>
  <c r="E1560" i="11"/>
  <c r="F1560" i="11" s="1"/>
  <c r="E1538" i="11"/>
  <c r="F1538" i="11" s="1"/>
  <c r="E1382" i="11"/>
  <c r="F1382" i="11" s="1"/>
  <c r="E1254" i="11"/>
  <c r="F1254" i="11" s="1"/>
  <c r="E1162" i="11"/>
  <c r="F1162" i="11" s="1"/>
  <c r="E1034" i="11"/>
  <c r="F1034" i="11" s="1"/>
  <c r="E906" i="11"/>
  <c r="F906" i="11" s="1"/>
  <c r="E778" i="11"/>
  <c r="F778" i="11" s="1"/>
  <c r="E725" i="11"/>
  <c r="F725" i="11" s="1"/>
  <c r="E638" i="11"/>
  <c r="F638" i="11" s="1"/>
  <c r="E574" i="11"/>
  <c r="F574" i="11" s="1"/>
  <c r="E374" i="11"/>
  <c r="F374" i="11" s="1"/>
  <c r="E182" i="11"/>
  <c r="F182" i="11" s="1"/>
  <c r="E612" i="11"/>
  <c r="F612" i="11" s="1"/>
  <c r="E430" i="11"/>
  <c r="F430" i="11" s="1"/>
  <c r="E448" i="11"/>
  <c r="F448" i="11" s="1"/>
  <c r="E416" i="11"/>
  <c r="F416" i="11" s="1"/>
  <c r="E338" i="11"/>
  <c r="F338" i="11" s="1"/>
  <c r="E306" i="11"/>
  <c r="F306" i="11" s="1"/>
  <c r="E82" i="11"/>
  <c r="F82" i="11" s="1"/>
  <c r="E549" i="11"/>
  <c r="F549" i="11" s="1"/>
  <c r="E517" i="11"/>
  <c r="F517" i="11" s="1"/>
  <c r="E60" i="11"/>
  <c r="F60" i="11" s="1"/>
  <c r="E290" i="11"/>
  <c r="F290" i="11" s="1"/>
  <c r="E806" i="11"/>
  <c r="F806" i="11" s="1"/>
  <c r="E1634" i="11"/>
  <c r="F1634" i="11" s="1"/>
  <c r="E1698" i="11"/>
  <c r="F1698" i="11" s="1"/>
  <c r="E1826" i="11"/>
  <c r="F1826" i="11" s="1"/>
  <c r="E1954" i="11"/>
  <c r="F1954" i="11" s="1"/>
  <c r="E2018" i="11"/>
  <c r="F2018" i="11" s="1"/>
  <c r="E3305" i="11"/>
  <c r="F3305" i="11" s="1"/>
  <c r="E3625" i="11"/>
  <c r="F3625" i="11" s="1"/>
  <c r="E1588" i="11"/>
  <c r="F1588" i="11" s="1"/>
  <c r="E3406" i="11"/>
  <c r="F3406" i="11" s="1"/>
  <c r="E3534" i="11"/>
  <c r="F3534" i="11" s="1"/>
  <c r="E2818" i="11"/>
  <c r="F2818" i="11" s="1"/>
  <c r="E2754" i="11"/>
  <c r="F2754" i="11" s="1"/>
  <c r="E2690" i="11"/>
  <c r="F2690" i="11" s="1"/>
  <c r="E2626" i="11"/>
  <c r="F2626" i="11" s="1"/>
  <c r="E2562" i="11"/>
  <c r="F2562" i="11" s="1"/>
  <c r="E2498" i="11"/>
  <c r="F2498" i="11" s="1"/>
  <c r="E2434" i="11"/>
  <c r="F2434" i="11" s="1"/>
  <c r="E2306" i="11"/>
  <c r="F2306" i="11" s="1"/>
  <c r="E1756" i="11"/>
  <c r="F1756" i="11" s="1"/>
  <c r="E504" i="11"/>
  <c r="F504" i="11" s="1"/>
  <c r="E472" i="11"/>
  <c r="F472" i="11" s="1"/>
  <c r="E440" i="11"/>
  <c r="F440" i="11" s="1"/>
  <c r="E312" i="11"/>
  <c r="F312" i="11" s="1"/>
  <c r="E216" i="11"/>
  <c r="F216" i="11" s="1"/>
  <c r="E1425" i="11"/>
  <c r="F1425" i="11" s="1"/>
  <c r="E1361" i="11"/>
  <c r="F1361" i="11" s="1"/>
  <c r="E1297" i="11"/>
  <c r="F1297" i="11" s="1"/>
  <c r="E721" i="11"/>
  <c r="F721" i="11" s="1"/>
  <c r="E689" i="11"/>
  <c r="F689" i="11" s="1"/>
  <c r="E657" i="11"/>
  <c r="F657" i="11" s="1"/>
  <c r="E625" i="11"/>
  <c r="F625" i="11" s="1"/>
  <c r="E593" i="11"/>
  <c r="F593" i="11" s="1"/>
  <c r="H354" i="11"/>
  <c r="E3768" i="11"/>
  <c r="F3768" i="11" s="1"/>
  <c r="E3736" i="11"/>
  <c r="F3736" i="11" s="1"/>
  <c r="E3720" i="11"/>
  <c r="F3720" i="11" s="1"/>
  <c r="E3688" i="11"/>
  <c r="F3688" i="11" s="1"/>
  <c r="E3672" i="11"/>
  <c r="F3672" i="11" s="1"/>
  <c r="E3656" i="11"/>
  <c r="F3656" i="11" s="1"/>
  <c r="E3640" i="11"/>
  <c r="F3640" i="11" s="1"/>
  <c r="E3624" i="11"/>
  <c r="F3624" i="11" s="1"/>
  <c r="E3608" i="11"/>
  <c r="F3608" i="11" s="1"/>
  <c r="E3592" i="11"/>
  <c r="F3592" i="11" s="1"/>
  <c r="E3576" i="11"/>
  <c r="F3576" i="11" s="1"/>
  <c r="E3560" i="11"/>
  <c r="F3560" i="11" s="1"/>
  <c r="E3544" i="11"/>
  <c r="F3544" i="11" s="1"/>
  <c r="E3528" i="11"/>
  <c r="F3528" i="11" s="1"/>
  <c r="E3512" i="11"/>
  <c r="F3512" i="11" s="1"/>
  <c r="E3496" i="11"/>
  <c r="F3496" i="11" s="1"/>
  <c r="E3480" i="11"/>
  <c r="F3480" i="11" s="1"/>
  <c r="E3464" i="11"/>
  <c r="F3464" i="11" s="1"/>
  <c r="E3448" i="11"/>
  <c r="F3448" i="11" s="1"/>
  <c r="E3432" i="11"/>
  <c r="F3432" i="11" s="1"/>
  <c r="E3416" i="11"/>
  <c r="F3416" i="11" s="1"/>
  <c r="E3400" i="11"/>
  <c r="F3400" i="11" s="1"/>
  <c r="E3384" i="11"/>
  <c r="F3384" i="11" s="1"/>
  <c r="E3368" i="11"/>
  <c r="F3368" i="11" s="1"/>
  <c r="E3352" i="11"/>
  <c r="F3352" i="11" s="1"/>
  <c r="E3336" i="11"/>
  <c r="F3336" i="11" s="1"/>
  <c r="E3320" i="11"/>
  <c r="F3320" i="11" s="1"/>
  <c r="E3304" i="11"/>
  <c r="F3304" i="11" s="1"/>
  <c r="E3288" i="11"/>
  <c r="F3288" i="11" s="1"/>
  <c r="E3272" i="11"/>
  <c r="F3272" i="11" s="1"/>
  <c r="E3256" i="11"/>
  <c r="F3256" i="11" s="1"/>
  <c r="E3240" i="11"/>
  <c r="F3240" i="11" s="1"/>
  <c r="E3224" i="11"/>
  <c r="F3224" i="11" s="1"/>
  <c r="E3208" i="11"/>
  <c r="F3208" i="11" s="1"/>
  <c r="H1255" i="11"/>
  <c r="E695" i="11"/>
  <c r="F695" i="11" s="1"/>
  <c r="E615" i="11"/>
  <c r="F615" i="11" s="1"/>
  <c r="E551" i="11"/>
  <c r="F551" i="11" s="1"/>
  <c r="E487" i="11"/>
  <c r="F487" i="11" s="1"/>
  <c r="E423" i="11"/>
  <c r="F423" i="11" s="1"/>
  <c r="E3092" i="11"/>
  <c r="F3092" i="11" s="1"/>
  <c r="E2964" i="11"/>
  <c r="F2964" i="11" s="1"/>
  <c r="E2900" i="11"/>
  <c r="F2900" i="11" s="1"/>
  <c r="E2836" i="11"/>
  <c r="F2836" i="11" s="1"/>
  <c r="E2772" i="11"/>
  <c r="F2772" i="11" s="1"/>
  <c r="E2708" i="11"/>
  <c r="F2708" i="11" s="1"/>
  <c r="E2644" i="11"/>
  <c r="F2644" i="11" s="1"/>
  <c r="E2580" i="11"/>
  <c r="F2580" i="11" s="1"/>
  <c r="E2516" i="11"/>
  <c r="F2516" i="11" s="1"/>
  <c r="E2452" i="11"/>
  <c r="F2452" i="11" s="1"/>
  <c r="E2388" i="11"/>
  <c r="F2388" i="11" s="1"/>
  <c r="E2324" i="11"/>
  <c r="F2324" i="11" s="1"/>
  <c r="E2004" i="11"/>
  <c r="F2004" i="11" s="1"/>
  <c r="E1876" i="11"/>
  <c r="F1876" i="11" s="1"/>
  <c r="E1748" i="11"/>
  <c r="F1748" i="11" s="1"/>
  <c r="E1620" i="11"/>
  <c r="F1620" i="11" s="1"/>
  <c r="E1500" i="11"/>
  <c r="F1500" i="11" s="1"/>
  <c r="E1434" i="11"/>
  <c r="F1434" i="11" s="1"/>
  <c r="E1418" i="11"/>
  <c r="F1418" i="11" s="1"/>
  <c r="E1306" i="11"/>
  <c r="F1306" i="11" s="1"/>
  <c r="E522" i="11"/>
  <c r="F522" i="11" s="1"/>
  <c r="E134" i="11"/>
  <c r="F134" i="11" s="1"/>
  <c r="H2292" i="11"/>
  <c r="E2894" i="11"/>
  <c r="F2894" i="11" s="1"/>
  <c r="E2382" i="11"/>
  <c r="F2382" i="11" s="1"/>
  <c r="E3383" i="11"/>
  <c r="F3383" i="11" s="1"/>
  <c r="H3383" i="11"/>
  <c r="E3495" i="11"/>
  <c r="F3495" i="11" s="1"/>
  <c r="H3496" i="11"/>
  <c r="E3623" i="11"/>
  <c r="F3623" i="11" s="1"/>
  <c r="H3623" i="11"/>
  <c r="E2323" i="11"/>
  <c r="F2323" i="11" s="1"/>
  <c r="H2324" i="11"/>
  <c r="E1373" i="11"/>
  <c r="F1373" i="11" s="1"/>
  <c r="E220" i="11"/>
  <c r="F220" i="11" s="1"/>
  <c r="E3657" i="11"/>
  <c r="F3657" i="11" s="1"/>
  <c r="E1460" i="11"/>
  <c r="F1460" i="11" s="1"/>
  <c r="E3236" i="11"/>
  <c r="F3236" i="11" s="1"/>
  <c r="H3447" i="11"/>
  <c r="E3447" i="11"/>
  <c r="F3447" i="11" s="1"/>
  <c r="E3703" i="11"/>
  <c r="F3703" i="11" s="1"/>
  <c r="H3703" i="11"/>
  <c r="E547" i="11"/>
  <c r="F547" i="11" s="1"/>
  <c r="H548" i="11"/>
  <c r="E3465" i="11"/>
  <c r="F3465" i="11" s="1"/>
  <c r="E1524" i="11"/>
  <c r="F1524" i="11" s="1"/>
  <c r="H3271" i="11"/>
  <c r="E2794" i="11"/>
  <c r="F2794" i="11" s="1"/>
  <c r="E2922" i="11"/>
  <c r="F2922" i="11" s="1"/>
  <c r="E3050" i="11"/>
  <c r="F3050" i="11" s="1"/>
  <c r="E3178" i="11"/>
  <c r="F3178" i="11" s="1"/>
  <c r="E3467" i="11"/>
  <c r="F3467" i="11" s="1"/>
  <c r="E1750" i="11"/>
  <c r="F1750" i="11" s="1"/>
  <c r="E1494" i="11"/>
  <c r="F1494" i="11" s="1"/>
  <c r="E654" i="11"/>
  <c r="F654" i="11" s="1"/>
  <c r="E526" i="11"/>
  <c r="F526" i="11" s="1"/>
  <c r="E2944" i="11"/>
  <c r="F2944" i="11" s="1"/>
  <c r="E2880" i="11"/>
  <c r="F2880" i="11" s="1"/>
  <c r="E2816" i="11"/>
  <c r="F2816" i="11" s="1"/>
  <c r="E2752" i="11"/>
  <c r="F2752" i="11" s="1"/>
  <c r="E2688" i="11"/>
  <c r="F2688" i="11" s="1"/>
  <c r="E1696" i="11"/>
  <c r="F1696" i="11" s="1"/>
  <c r="E1632" i="11"/>
  <c r="F1632" i="11" s="1"/>
  <c r="E2846" i="11"/>
  <c r="F2846" i="11" s="1"/>
  <c r="E3109" i="11"/>
  <c r="F3109" i="11" s="1"/>
  <c r="E3029" i="11"/>
  <c r="F3029" i="11" s="1"/>
  <c r="E2965" i="11"/>
  <c r="F2965" i="11" s="1"/>
  <c r="E2949" i="11"/>
  <c r="F2949" i="11" s="1"/>
  <c r="E2917" i="11"/>
  <c r="F2917" i="11" s="1"/>
  <c r="E2885" i="11"/>
  <c r="F2885" i="11" s="1"/>
  <c r="E2837" i="11"/>
  <c r="F2837" i="11" s="1"/>
  <c r="E2805" i="11"/>
  <c r="F2805" i="11" s="1"/>
  <c r="E2789" i="11"/>
  <c r="F2789" i="11" s="1"/>
  <c r="E2757" i="11"/>
  <c r="F2757" i="11" s="1"/>
  <c r="E2709" i="11"/>
  <c r="F2709" i="11" s="1"/>
  <c r="E2581" i="11"/>
  <c r="F2581" i="11" s="1"/>
  <c r="E2485" i="11"/>
  <c r="F2485" i="11" s="1"/>
  <c r="E2453" i="11"/>
  <c r="F2453" i="11" s="1"/>
  <c r="E2325" i="11"/>
  <c r="F2325" i="11" s="1"/>
  <c r="E2117" i="11"/>
  <c r="F2117" i="11" s="1"/>
  <c r="E1196" i="11"/>
  <c r="F1196" i="11" s="1"/>
  <c r="E1132" i="11"/>
  <c r="F1132" i="11" s="1"/>
  <c r="E876" i="11"/>
  <c r="F876" i="11" s="1"/>
  <c r="E812" i="11"/>
  <c r="F812" i="11" s="1"/>
  <c r="E748" i="11"/>
  <c r="F748" i="11" s="1"/>
  <c r="E398" i="11"/>
  <c r="F398" i="11" s="1"/>
  <c r="E142" i="11"/>
  <c r="F142" i="11" s="1"/>
  <c r="E3641" i="11"/>
  <c r="F3641" i="11" s="1"/>
  <c r="E3385" i="11"/>
  <c r="F3385" i="11" s="1"/>
  <c r="E1389" i="11"/>
  <c r="F1389" i="11" s="1"/>
  <c r="E1152" i="11"/>
  <c r="F1152" i="11" s="1"/>
  <c r="E896" i="11"/>
  <c r="F896" i="11" s="1"/>
  <c r="E768" i="11"/>
  <c r="F768" i="11" s="1"/>
  <c r="E2458" i="11"/>
  <c r="F2458" i="11" s="1"/>
  <c r="E3696" i="11"/>
  <c r="F3696" i="11" s="1"/>
  <c r="E3568" i="11"/>
  <c r="F3568" i="11" s="1"/>
  <c r="E3440" i="11"/>
  <c r="F3440" i="11" s="1"/>
  <c r="E3408" i="11"/>
  <c r="F3408" i="11" s="1"/>
  <c r="E3280" i="11"/>
  <c r="F3280" i="11" s="1"/>
  <c r="E3216" i="11"/>
  <c r="F3216" i="11" s="1"/>
  <c r="E1598" i="11"/>
  <c r="F1598" i="11" s="1"/>
  <c r="E1182" i="11"/>
  <c r="F1182" i="11" s="1"/>
  <c r="E1054" i="11"/>
  <c r="F1054" i="11" s="1"/>
  <c r="E2083" i="11"/>
  <c r="F2083" i="11" s="1"/>
  <c r="E1747" i="11"/>
  <c r="F1747" i="11" s="1"/>
  <c r="E1667" i="11"/>
  <c r="F1667" i="11" s="1"/>
  <c r="E1507" i="11"/>
  <c r="F1507" i="11" s="1"/>
  <c r="E1379" i="11"/>
  <c r="F1379" i="11" s="1"/>
  <c r="E1251" i="11"/>
  <c r="F1251" i="11" s="1"/>
  <c r="H3506" i="11"/>
  <c r="E3506" i="11"/>
  <c r="F3506" i="11" s="1"/>
  <c r="E1334" i="11"/>
  <c r="F1334" i="11" s="1"/>
  <c r="E2666" i="11"/>
  <c r="F2666" i="11" s="1"/>
  <c r="E3114" i="11"/>
  <c r="F3114" i="11" s="1"/>
  <c r="E1782" i="11"/>
  <c r="F1782" i="11" s="1"/>
  <c r="E1526" i="11"/>
  <c r="F1526" i="11" s="1"/>
  <c r="E1462" i="11"/>
  <c r="F1462" i="11" s="1"/>
  <c r="E590" i="11"/>
  <c r="F590" i="11" s="1"/>
  <c r="E274" i="11"/>
  <c r="F274" i="11" s="1"/>
  <c r="E3104" i="11"/>
  <c r="F3104" i="11" s="1"/>
  <c r="E3040" i="11"/>
  <c r="F3040" i="11" s="1"/>
  <c r="E2976" i="11"/>
  <c r="F2976" i="11" s="1"/>
  <c r="E2912" i="11"/>
  <c r="F2912" i="11" s="1"/>
  <c r="E2848" i="11"/>
  <c r="F2848" i="11" s="1"/>
  <c r="E2784" i="11"/>
  <c r="F2784" i="11" s="1"/>
  <c r="E2720" i="11"/>
  <c r="F2720" i="11" s="1"/>
  <c r="E2144" i="11"/>
  <c r="F2144" i="11" s="1"/>
  <c r="E1760" i="11"/>
  <c r="F1760" i="11" s="1"/>
  <c r="E3093" i="11"/>
  <c r="F3093" i="11" s="1"/>
  <c r="E3045" i="11"/>
  <c r="F3045" i="11" s="1"/>
  <c r="E2981" i="11"/>
  <c r="F2981" i="11" s="1"/>
  <c r="E2933" i="11"/>
  <c r="F2933" i="11" s="1"/>
  <c r="E2901" i="11"/>
  <c r="F2901" i="11" s="1"/>
  <c r="E2869" i="11"/>
  <c r="F2869" i="11" s="1"/>
  <c r="E2853" i="11"/>
  <c r="F2853" i="11" s="1"/>
  <c r="E2821" i="11"/>
  <c r="F2821" i="11" s="1"/>
  <c r="E2773" i="11"/>
  <c r="F2773" i="11" s="1"/>
  <c r="E2741" i="11"/>
  <c r="F2741" i="11" s="1"/>
  <c r="E2693" i="11"/>
  <c r="F2693" i="11" s="1"/>
  <c r="E2629" i="11"/>
  <c r="F2629" i="11" s="1"/>
  <c r="E2597" i="11"/>
  <c r="F2597" i="11" s="1"/>
  <c r="E2565" i="11"/>
  <c r="F2565" i="11" s="1"/>
  <c r="E2501" i="11"/>
  <c r="F2501" i="11" s="1"/>
  <c r="E2469" i="11"/>
  <c r="F2469" i="11" s="1"/>
  <c r="E2437" i="11"/>
  <c r="F2437" i="11" s="1"/>
  <c r="E2373" i="11"/>
  <c r="F2373" i="11" s="1"/>
  <c r="E2341" i="11"/>
  <c r="F2341" i="11" s="1"/>
  <c r="E2309" i="11"/>
  <c r="F2309" i="11" s="1"/>
  <c r="E2245" i="11"/>
  <c r="F2245" i="11" s="1"/>
  <c r="E1973" i="11"/>
  <c r="F1973" i="11" s="1"/>
  <c r="E1909" i="11"/>
  <c r="F1909" i="11" s="1"/>
  <c r="E1845" i="11"/>
  <c r="F1845" i="11" s="1"/>
  <c r="E1781" i="11"/>
  <c r="F1781" i="11" s="1"/>
  <c r="E1717" i="11"/>
  <c r="F1717" i="11" s="1"/>
  <c r="E1589" i="11"/>
  <c r="F1589" i="11" s="1"/>
  <c r="E1525" i="11"/>
  <c r="F1525" i="11" s="1"/>
  <c r="E1100" i="11"/>
  <c r="F1100" i="11" s="1"/>
  <c r="E1036" i="11"/>
  <c r="F1036" i="11" s="1"/>
  <c r="E972" i="11"/>
  <c r="F972" i="11" s="1"/>
  <c r="E908" i="11"/>
  <c r="F908" i="11" s="1"/>
  <c r="E844" i="11"/>
  <c r="F844" i="11" s="1"/>
  <c r="E780" i="11"/>
  <c r="F780" i="11" s="1"/>
  <c r="E270" i="11"/>
  <c r="F270" i="11" s="1"/>
  <c r="E3449" i="11"/>
  <c r="F3449" i="11" s="1"/>
  <c r="E3321" i="11"/>
  <c r="F3321" i="11" s="1"/>
  <c r="E3193" i="11"/>
  <c r="F3193" i="11" s="1"/>
  <c r="E1024" i="11"/>
  <c r="F1024" i="11" s="1"/>
  <c r="E544" i="11"/>
  <c r="F544" i="11" s="1"/>
  <c r="E2586" i="11"/>
  <c r="F2586" i="11" s="1"/>
  <c r="E2330" i="11"/>
  <c r="F2330" i="11" s="1"/>
  <c r="E200" i="11"/>
  <c r="F200" i="11" s="1"/>
  <c r="E1433" i="11"/>
  <c r="F1433" i="11" s="1"/>
  <c r="E1369" i="11"/>
  <c r="F1369" i="11" s="1"/>
  <c r="E3488" i="11"/>
  <c r="F3488" i="11" s="1"/>
  <c r="E3456" i="11"/>
  <c r="F3456" i="11" s="1"/>
  <c r="E2174" i="11"/>
  <c r="F2174" i="11" s="1"/>
  <c r="E1726" i="11"/>
  <c r="F1726" i="11" s="1"/>
  <c r="E1118" i="11"/>
  <c r="F1118" i="11" s="1"/>
  <c r="E990" i="11"/>
  <c r="F990" i="11" s="1"/>
  <c r="E1731" i="11"/>
  <c r="F1731" i="11" s="1"/>
  <c r="E1363" i="11"/>
  <c r="F1363" i="11" s="1"/>
  <c r="E2618" i="11"/>
  <c r="F2618" i="11" s="1"/>
  <c r="E3002" i="11"/>
  <c r="F3002" i="11" s="1"/>
  <c r="E3130" i="11"/>
  <c r="F3130" i="11" s="1"/>
  <c r="E3194" i="11"/>
  <c r="F3194" i="11" s="1"/>
  <c r="E2222" i="11"/>
  <c r="F2222" i="11" s="1"/>
  <c r="E1934" i="11"/>
  <c r="F1934" i="11" s="1"/>
  <c r="E1806" i="11"/>
  <c r="F1806" i="11" s="1"/>
  <c r="E1678" i="11"/>
  <c r="F1678" i="11" s="1"/>
  <c r="E1550" i="11"/>
  <c r="F1550" i="11" s="1"/>
  <c r="E2040" i="11"/>
  <c r="F2040" i="11" s="1"/>
  <c r="E1745" i="11"/>
  <c r="F1745" i="11" s="1"/>
  <c r="E1697" i="11"/>
  <c r="F1697" i="11" s="1"/>
  <c r="E1665" i="11"/>
  <c r="F1665" i="11" s="1"/>
  <c r="E1521" i="11"/>
  <c r="F1521" i="11" s="1"/>
  <c r="E708" i="11"/>
  <c r="F708" i="11" s="1"/>
  <c r="E676" i="11"/>
  <c r="F676" i="11" s="1"/>
  <c r="E2120" i="11"/>
  <c r="F2120" i="11" s="1"/>
  <c r="E1270" i="11"/>
  <c r="F1270" i="11" s="1"/>
  <c r="E1398" i="11"/>
  <c r="F1398" i="11" s="1"/>
  <c r="E1802" i="11"/>
  <c r="F1802" i="11" s="1"/>
  <c r="E3379" i="11"/>
  <c r="F3379" i="11" s="1"/>
  <c r="E3411" i="11"/>
  <c r="F3411" i="11" s="1"/>
  <c r="H3491" i="11"/>
  <c r="E3523" i="11"/>
  <c r="F3523" i="11" s="1"/>
  <c r="H3619" i="11"/>
  <c r="E3635" i="11"/>
  <c r="F3635" i="11" s="1"/>
  <c r="E3651" i="11"/>
  <c r="F3651" i="11" s="1"/>
  <c r="E3667" i="11"/>
  <c r="F3667" i="11" s="1"/>
  <c r="H3747" i="11"/>
  <c r="E3014" i="11"/>
  <c r="F3014" i="11" s="1"/>
  <c r="E2086" i="11"/>
  <c r="F2086" i="11" s="1"/>
  <c r="E1862" i="11"/>
  <c r="F1862" i="11" s="1"/>
  <c r="E1766" i="11"/>
  <c r="F1766" i="11" s="1"/>
  <c r="E1702" i="11"/>
  <c r="F1702" i="11" s="1"/>
  <c r="E1134" i="11"/>
  <c r="F1134" i="11" s="1"/>
  <c r="E1070" i="11"/>
  <c r="F1070" i="11" s="1"/>
  <c r="E1006" i="11"/>
  <c r="F1006" i="11" s="1"/>
  <c r="E942" i="11"/>
  <c r="F942" i="11" s="1"/>
  <c r="E558" i="11"/>
  <c r="F558" i="11" s="1"/>
  <c r="E486" i="11"/>
  <c r="F486" i="11" s="1"/>
  <c r="E230" i="11"/>
  <c r="F230" i="11" s="1"/>
  <c r="E146" i="11"/>
  <c r="F146" i="11" s="1"/>
  <c r="E1405" i="11"/>
  <c r="F1405" i="11" s="1"/>
  <c r="E2032" i="11"/>
  <c r="F2032" i="11" s="1"/>
  <c r="E428" i="11"/>
  <c r="F428" i="11" s="1"/>
  <c r="E3171" i="11"/>
  <c r="F3171" i="11" s="1"/>
  <c r="E2974" i="11"/>
  <c r="F2974" i="11" s="1"/>
  <c r="E2718" i="11"/>
  <c r="F2718" i="11" s="1"/>
  <c r="H2957" i="11"/>
  <c r="E2237" i="11"/>
  <c r="F2237" i="11" s="1"/>
  <c r="E2141" i="11"/>
  <c r="F2141" i="11" s="1"/>
  <c r="E2125" i="11"/>
  <c r="F2125" i="11" s="1"/>
  <c r="E1917" i="11"/>
  <c r="F1917" i="11" s="1"/>
  <c r="E1645" i="11"/>
  <c r="F1645" i="11" s="1"/>
  <c r="E540" i="11"/>
  <c r="F540" i="11" s="1"/>
  <c r="E506" i="11"/>
  <c r="F506" i="11" s="1"/>
  <c r="E462" i="11"/>
  <c r="F462" i="11" s="1"/>
  <c r="E3673" i="11"/>
  <c r="F3673" i="11" s="1"/>
  <c r="E3609" i="11"/>
  <c r="F3609" i="11" s="1"/>
  <c r="E3353" i="11"/>
  <c r="F3353" i="11" s="1"/>
  <c r="E3159" i="11"/>
  <c r="F3159" i="11" s="1"/>
  <c r="E2071" i="11"/>
  <c r="F2071" i="11" s="1"/>
  <c r="E2055" i="11"/>
  <c r="F2055" i="11" s="1"/>
  <c r="H2008" i="11"/>
  <c r="E1671" i="11"/>
  <c r="F1671" i="11" s="1"/>
  <c r="H1656" i="11"/>
  <c r="E1232" i="11"/>
  <c r="F1232" i="11" s="1"/>
  <c r="E976" i="11"/>
  <c r="F976" i="11" s="1"/>
  <c r="E848" i="11"/>
  <c r="F848" i="11" s="1"/>
  <c r="E688" i="11"/>
  <c r="F688" i="11" s="1"/>
  <c r="E656" i="11"/>
  <c r="F656" i="11" s="1"/>
  <c r="E624" i="11"/>
  <c r="F624" i="11" s="1"/>
  <c r="E592" i="11"/>
  <c r="F592" i="11" s="1"/>
  <c r="E362" i="11"/>
  <c r="F362" i="11" s="1"/>
  <c r="E318" i="11"/>
  <c r="F318" i="11" s="1"/>
  <c r="E276" i="11"/>
  <c r="F276" i="11" s="1"/>
  <c r="E234" i="11"/>
  <c r="F234" i="11" s="1"/>
  <c r="E190" i="11"/>
  <c r="F190" i="11" s="1"/>
  <c r="E148" i="11"/>
  <c r="F148" i="11" s="1"/>
  <c r="E106" i="11"/>
  <c r="F106" i="11" s="1"/>
  <c r="E3137" i="11"/>
  <c r="F3137" i="11" s="1"/>
  <c r="E2522" i="11"/>
  <c r="F2522" i="11" s="1"/>
  <c r="E2394" i="11"/>
  <c r="F2394" i="11" s="1"/>
  <c r="E952" i="11"/>
  <c r="F952" i="11" s="1"/>
  <c r="E184" i="11"/>
  <c r="F184" i="11" s="1"/>
  <c r="E3743" i="11"/>
  <c r="F3743" i="11" s="1"/>
  <c r="E2088" i="11"/>
  <c r="F2088" i="11" s="1"/>
  <c r="E1437" i="11"/>
  <c r="F1437" i="11" s="1"/>
  <c r="E1112" i="11"/>
  <c r="F1112" i="11" s="1"/>
  <c r="E561" i="11"/>
  <c r="F561" i="11" s="1"/>
  <c r="E545" i="11"/>
  <c r="F545" i="11" s="1"/>
  <c r="E513" i="11"/>
  <c r="F513" i="11" s="1"/>
  <c r="E497" i="11"/>
  <c r="F497" i="11" s="1"/>
  <c r="E481" i="11"/>
  <c r="F481" i="11" s="1"/>
  <c r="E465" i="11"/>
  <c r="F465" i="11" s="1"/>
  <c r="E449" i="11"/>
  <c r="F449" i="11" s="1"/>
  <c r="E433" i="11"/>
  <c r="F433" i="11" s="1"/>
  <c r="E417" i="11"/>
  <c r="F417" i="11" s="1"/>
  <c r="E401" i="11"/>
  <c r="F401" i="11" s="1"/>
  <c r="E385" i="11"/>
  <c r="F385" i="11" s="1"/>
  <c r="H370" i="11"/>
  <c r="E337" i="11"/>
  <c r="F337" i="11" s="1"/>
  <c r="E289" i="11"/>
  <c r="F289" i="11" s="1"/>
  <c r="E273" i="11"/>
  <c r="F273" i="11" s="1"/>
  <c r="E193" i="11"/>
  <c r="F193" i="11" s="1"/>
  <c r="E161" i="11"/>
  <c r="F161" i="11" s="1"/>
  <c r="E97" i="11"/>
  <c r="F97" i="11" s="1"/>
  <c r="E81" i="11"/>
  <c r="F81" i="11" s="1"/>
  <c r="E3176" i="11"/>
  <c r="F3176" i="11" s="1"/>
  <c r="E3160" i="11"/>
  <c r="F3160" i="11" s="1"/>
  <c r="E3112" i="11"/>
  <c r="F3112" i="11" s="1"/>
  <c r="E3048" i="11"/>
  <c r="F3048" i="11" s="1"/>
  <c r="E2600" i="11"/>
  <c r="F2600" i="11" s="1"/>
  <c r="E2536" i="11"/>
  <c r="F2536" i="11" s="1"/>
  <c r="E2472" i="11"/>
  <c r="F2472" i="11" s="1"/>
  <c r="E2408" i="11"/>
  <c r="F2408" i="11" s="1"/>
  <c r="E2344" i="11"/>
  <c r="F2344" i="11" s="1"/>
  <c r="E2280" i="11"/>
  <c r="F2280" i="11" s="1"/>
  <c r="E1381" i="11"/>
  <c r="F1381" i="11" s="1"/>
  <c r="E1253" i="11"/>
  <c r="F1253" i="11" s="1"/>
  <c r="E1399" i="11"/>
  <c r="F1399" i="11" s="1"/>
  <c r="E3758" i="11"/>
  <c r="F3758" i="11" s="1"/>
  <c r="E3726" i="11"/>
  <c r="F3726" i="11" s="1"/>
  <c r="E3694" i="11"/>
  <c r="F3694" i="11" s="1"/>
  <c r="E3662" i="11"/>
  <c r="F3662" i="11" s="1"/>
  <c r="E3630" i="11"/>
  <c r="F3630" i="11" s="1"/>
  <c r="E3598" i="11"/>
  <c r="F3598" i="11" s="1"/>
  <c r="E3566" i="11"/>
  <c r="F3566" i="11" s="1"/>
  <c r="E3502" i="11"/>
  <c r="F3502" i="11" s="1"/>
  <c r="E3470" i="11"/>
  <c r="F3470" i="11" s="1"/>
  <c r="E3438" i="11"/>
  <c r="F3438" i="11" s="1"/>
  <c r="E3358" i="11"/>
  <c r="F3358" i="11" s="1"/>
  <c r="E3326" i="11"/>
  <c r="F3326" i="11" s="1"/>
  <c r="E3262" i="11"/>
  <c r="F3262" i="11" s="1"/>
  <c r="E3246" i="11"/>
  <c r="F3246" i="11" s="1"/>
  <c r="E3198" i="11"/>
  <c r="F3198" i="11" s="1"/>
  <c r="E3134" i="11"/>
  <c r="F3134" i="11" s="1"/>
  <c r="E3118" i="11"/>
  <c r="F3118" i="11" s="1"/>
  <c r="E2676" i="11"/>
  <c r="F2676" i="11" s="1"/>
  <c r="E2042" i="11"/>
  <c r="F2042" i="11" s="1"/>
  <c r="E1429" i="11"/>
  <c r="F1429" i="11" s="1"/>
  <c r="E1301" i="11"/>
  <c r="F1301" i="11" s="1"/>
  <c r="E3065" i="11"/>
  <c r="F3065" i="11" s="1"/>
  <c r="E3049" i="11"/>
  <c r="F3049" i="11" s="1"/>
  <c r="E2649" i="11"/>
  <c r="F2649" i="11" s="1"/>
  <c r="E2633" i="11"/>
  <c r="F2633" i="11" s="1"/>
  <c r="E2601" i="11"/>
  <c r="F2601" i="11" s="1"/>
  <c r="E2585" i="11"/>
  <c r="F2585" i="11" s="1"/>
  <c r="E2489" i="11"/>
  <c r="F2489" i="11" s="1"/>
  <c r="E2473" i="11"/>
  <c r="F2473" i="11" s="1"/>
  <c r="E2457" i="11"/>
  <c r="F2457" i="11" s="1"/>
  <c r="E2241" i="11"/>
  <c r="F2241" i="11" s="1"/>
  <c r="E1945" i="11"/>
  <c r="F1945" i="11" s="1"/>
  <c r="E1902" i="11"/>
  <c r="F1902" i="11" s="1"/>
  <c r="E443" i="11"/>
  <c r="F443" i="11" s="1"/>
  <c r="E2270" i="11"/>
  <c r="F2270" i="11" s="1"/>
  <c r="E2078" i="11"/>
  <c r="F2078" i="11" s="1"/>
  <c r="E2036" i="11"/>
  <c r="F2036" i="11" s="1"/>
  <c r="E1961" i="11"/>
  <c r="F1961" i="11" s="1"/>
  <c r="E1534" i="11"/>
  <c r="F1534" i="11" s="1"/>
  <c r="E1978" i="11"/>
  <c r="F1978" i="11" s="1"/>
  <c r="E1850" i="11"/>
  <c r="F1850" i="11" s="1"/>
  <c r="E1594" i="11"/>
  <c r="F1594" i="11" s="1"/>
  <c r="E1238" i="11"/>
  <c r="F1238" i="11" s="1"/>
  <c r="E1110" i="11"/>
  <c r="F1110" i="11" s="1"/>
  <c r="E982" i="11"/>
  <c r="F982" i="11" s="1"/>
  <c r="E854" i="11"/>
  <c r="F854" i="11" s="1"/>
  <c r="E1086" i="11"/>
  <c r="F1086" i="11" s="1"/>
  <c r="E958" i="11"/>
  <c r="F958" i="11" s="1"/>
  <c r="E894" i="11"/>
  <c r="F894" i="11" s="1"/>
  <c r="E830" i="11"/>
  <c r="F830" i="11" s="1"/>
  <c r="E766" i="11"/>
  <c r="F766" i="11" s="1"/>
  <c r="E1170" i="11"/>
  <c r="F1170" i="11" s="1"/>
  <c r="E1042" i="11"/>
  <c r="F1042" i="11" s="1"/>
  <c r="E914" i="11"/>
  <c r="F914" i="11" s="1"/>
  <c r="E2075" i="11"/>
  <c r="F2075" i="11" s="1"/>
  <c r="E2043" i="11"/>
  <c r="F2043" i="11" s="1"/>
  <c r="E1755" i="11"/>
  <c r="F1755" i="11" s="1"/>
  <c r="E1739" i="11"/>
  <c r="F1739" i="11" s="1"/>
  <c r="E1723" i="11"/>
  <c r="F1723" i="11" s="1"/>
  <c r="E1707" i="11"/>
  <c r="F1707" i="11" s="1"/>
  <c r="E1691" i="11"/>
  <c r="F1691" i="11" s="1"/>
  <c r="E1659" i="11"/>
  <c r="F1659" i="11" s="1"/>
  <c r="E1643" i="11"/>
  <c r="F1643" i="11" s="1"/>
  <c r="E1627" i="11"/>
  <c r="F1627" i="11" s="1"/>
  <c r="E1611" i="11"/>
  <c r="F1611" i="11" s="1"/>
  <c r="E1547" i="11"/>
  <c r="F1547" i="11" s="1"/>
  <c r="E1387" i="11"/>
  <c r="F1387" i="11" s="1"/>
  <c r="E1371" i="11"/>
  <c r="F1371" i="11" s="1"/>
  <c r="E1355" i="11"/>
  <c r="F1355" i="11" s="1"/>
  <c r="E1291" i="11"/>
  <c r="F1291" i="11" s="1"/>
  <c r="E1204" i="11"/>
  <c r="F1204" i="11" s="1"/>
  <c r="E980" i="11"/>
  <c r="F980" i="11" s="1"/>
  <c r="E948" i="11"/>
  <c r="F948" i="11" s="1"/>
  <c r="E916" i="11"/>
  <c r="F916" i="11" s="1"/>
  <c r="E459" i="11"/>
  <c r="F459" i="11" s="1"/>
  <c r="E637" i="11"/>
  <c r="F637" i="11" s="1"/>
  <c r="E573" i="11"/>
  <c r="F573" i="11" s="1"/>
  <c r="E112" i="11"/>
  <c r="F112" i="11" s="1"/>
  <c r="E288" i="11"/>
  <c r="F288" i="11" s="1"/>
  <c r="E160" i="11"/>
  <c r="F160" i="11" s="1"/>
  <c r="E722" i="11"/>
  <c r="F722" i="11" s="1"/>
  <c r="E658" i="11"/>
  <c r="F658" i="11" s="1"/>
  <c r="E594" i="11"/>
  <c r="F594" i="11" s="1"/>
  <c r="E70" i="11"/>
  <c r="F70" i="11" s="1"/>
  <c r="E728" i="11"/>
  <c r="F728" i="11" s="1"/>
  <c r="E696" i="11"/>
  <c r="F696" i="11" s="1"/>
  <c r="E680" i="11"/>
  <c r="F680" i="11" s="1"/>
  <c r="E664" i="11"/>
  <c r="F664" i="11" s="1"/>
  <c r="E632" i="11"/>
  <c r="F632" i="11" s="1"/>
  <c r="E600" i="11"/>
  <c r="F600" i="11" s="1"/>
  <c r="E286" i="11"/>
  <c r="F286" i="11" s="1"/>
  <c r="E222" i="11"/>
  <c r="F222" i="11" s="1"/>
  <c r="E158" i="11"/>
  <c r="F158" i="11" s="1"/>
  <c r="E564" i="11"/>
  <c r="F564" i="11" s="1"/>
  <c r="E516" i="11"/>
  <c r="F516" i="11" s="1"/>
  <c r="E500" i="11"/>
  <c r="F500" i="11" s="1"/>
  <c r="E452" i="11"/>
  <c r="F452" i="11" s="1"/>
  <c r="E282" i="11"/>
  <c r="F282" i="11" s="1"/>
  <c r="E218" i="11"/>
  <c r="F218" i="11" s="1"/>
  <c r="E389" i="11"/>
  <c r="F389" i="11" s="1"/>
  <c r="E373" i="11"/>
  <c r="F373" i="11" s="1"/>
  <c r="E357" i="11"/>
  <c r="F357" i="11" s="1"/>
  <c r="E341" i="11"/>
  <c r="F341" i="11" s="1"/>
  <c r="E325" i="11"/>
  <c r="F325" i="11" s="1"/>
  <c r="E309" i="11"/>
  <c r="F309" i="11" s="1"/>
  <c r="E293" i="11"/>
  <c r="F293" i="11" s="1"/>
  <c r="E277" i="11"/>
  <c r="F277" i="11" s="1"/>
  <c r="E261" i="11"/>
  <c r="F261" i="11" s="1"/>
  <c r="E245" i="11"/>
  <c r="F245" i="11" s="1"/>
  <c r="E229" i="11"/>
  <c r="F229" i="11" s="1"/>
  <c r="E213" i="11"/>
  <c r="F213" i="11" s="1"/>
  <c r="H2765" i="11"/>
  <c r="E3259" i="11"/>
  <c r="F3259" i="11" s="1"/>
  <c r="E3387" i="11"/>
  <c r="F3387" i="11" s="1"/>
  <c r="E3403" i="11"/>
  <c r="F3403" i="11" s="1"/>
  <c r="E3515" i="11"/>
  <c r="F3515" i="11" s="1"/>
  <c r="E3643" i="11"/>
  <c r="F3643" i="11" s="1"/>
  <c r="E3659" i="11"/>
  <c r="F3659" i="11" s="1"/>
  <c r="E3771" i="11"/>
  <c r="F3771" i="11" s="1"/>
  <c r="H2199" i="11"/>
  <c r="E3189" i="11"/>
  <c r="F3189" i="11" s="1"/>
  <c r="E3157" i="11"/>
  <c r="F3157" i="11" s="1"/>
  <c r="E3125" i="11"/>
  <c r="F3125" i="11" s="1"/>
  <c r="E3199" i="11"/>
  <c r="F3199" i="11" s="1"/>
  <c r="E3167" i="11"/>
  <c r="F3167" i="11" s="1"/>
  <c r="E3135" i="11"/>
  <c r="F3135" i="11" s="1"/>
  <c r="H1281" i="11"/>
  <c r="E296" i="11"/>
  <c r="F296" i="11" s="1"/>
  <c r="E168" i="11"/>
  <c r="F168" i="11" s="1"/>
  <c r="E1385" i="11"/>
  <c r="F1385" i="11" s="1"/>
  <c r="E1321" i="11"/>
  <c r="F1321" i="11" s="1"/>
  <c r="E1257" i="11"/>
  <c r="F1257" i="11" s="1"/>
  <c r="E703" i="11"/>
  <c r="F703" i="11" s="1"/>
  <c r="E639" i="11"/>
  <c r="F639" i="11" s="1"/>
  <c r="E575" i="11"/>
  <c r="F575" i="11" s="1"/>
  <c r="H3559" i="11"/>
  <c r="E3086" i="11"/>
  <c r="F3086" i="11" s="1"/>
  <c r="E3121" i="11"/>
  <c r="F3121" i="11" s="1"/>
  <c r="E1713" i="11"/>
  <c r="F1713" i="11" s="1"/>
  <c r="E964" i="11"/>
  <c r="F964" i="11" s="1"/>
  <c r="E900" i="11"/>
  <c r="F900" i="11" s="1"/>
  <c r="E836" i="11"/>
  <c r="F836" i="11" s="1"/>
  <c r="E804" i="11"/>
  <c r="F804" i="11" s="1"/>
  <c r="E772" i="11"/>
  <c r="F772" i="11" s="1"/>
  <c r="E176" i="11"/>
  <c r="F176" i="11" s="1"/>
  <c r="E352" i="11"/>
  <c r="F352" i="11" s="1"/>
  <c r="E224" i="11"/>
  <c r="F224" i="11" s="1"/>
  <c r="E96" i="11"/>
  <c r="F96" i="11" s="1"/>
  <c r="E266" i="11"/>
  <c r="F266" i="11" s="1"/>
  <c r="E202" i="11"/>
  <c r="F202" i="11" s="1"/>
  <c r="E138" i="11"/>
  <c r="F138" i="11" s="1"/>
  <c r="E74" i="11"/>
  <c r="F74" i="11" s="1"/>
  <c r="E180" i="11"/>
  <c r="F180" i="11" s="1"/>
  <c r="E116" i="11"/>
  <c r="F116" i="11" s="1"/>
  <c r="E237" i="11"/>
  <c r="F237" i="11" s="1"/>
  <c r="E762" i="11"/>
  <c r="F762" i="11" s="1"/>
  <c r="E890" i="11"/>
  <c r="F890" i="11" s="1"/>
  <c r="E1018" i="11"/>
  <c r="F1018" i="11" s="1"/>
  <c r="E1146" i="11"/>
  <c r="F1146" i="11" s="1"/>
  <c r="E1804" i="11"/>
  <c r="F1804" i="11" s="1"/>
  <c r="E1868" i="11"/>
  <c r="F1868" i="11" s="1"/>
  <c r="E1996" i="11"/>
  <c r="F1996" i="11" s="1"/>
  <c r="E3148" i="11"/>
  <c r="F3148" i="11" s="1"/>
  <c r="E3220" i="11"/>
  <c r="F3220" i="11" s="1"/>
  <c r="E3332" i="11"/>
  <c r="F3332" i="11" s="1"/>
  <c r="E3364" i="11"/>
  <c r="F3364" i="11" s="1"/>
  <c r="E3396" i="11"/>
  <c r="F3396" i="11" s="1"/>
  <c r="E3412" i="11"/>
  <c r="F3412" i="11" s="1"/>
  <c r="E3524" i="11"/>
  <c r="F3524" i="11" s="1"/>
  <c r="E3604" i="11"/>
  <c r="F3604" i="11" s="1"/>
  <c r="E3652" i="11"/>
  <c r="F3652" i="11" s="1"/>
  <c r="E3668" i="11"/>
  <c r="F3668" i="11" s="1"/>
  <c r="E3732" i="11"/>
  <c r="F3732" i="11" s="1"/>
  <c r="E2478" i="11"/>
  <c r="F2478" i="11" s="1"/>
  <c r="E92" i="11"/>
  <c r="F92" i="11" s="1"/>
  <c r="E838" i="11"/>
  <c r="F838" i="11" s="1"/>
  <c r="H1350" i="11"/>
  <c r="E2674" i="11"/>
  <c r="F2674" i="11" s="1"/>
  <c r="E3186" i="11"/>
  <c r="F3186" i="11" s="1"/>
  <c r="E3229" i="11"/>
  <c r="F3229" i="11" s="1"/>
  <c r="E3261" i="11"/>
  <c r="F3261" i="11" s="1"/>
  <c r="E3325" i="11"/>
  <c r="F3325" i="11" s="1"/>
  <c r="E3421" i="11"/>
  <c r="F3421" i="11" s="1"/>
  <c r="E3453" i="11"/>
  <c r="F3453" i="11" s="1"/>
  <c r="E3485" i="11"/>
  <c r="F3485" i="11" s="1"/>
  <c r="E3501" i="11"/>
  <c r="F3501" i="11" s="1"/>
  <c r="E3517" i="11"/>
  <c r="F3517" i="11" s="1"/>
  <c r="E3533" i="11"/>
  <c r="F3533" i="11" s="1"/>
  <c r="E3549" i="11"/>
  <c r="F3549" i="11" s="1"/>
  <c r="E3581" i="11"/>
  <c r="F3581" i="11" s="1"/>
  <c r="E3613" i="11"/>
  <c r="F3613" i="11" s="1"/>
  <c r="E3645" i="11"/>
  <c r="F3645" i="11" s="1"/>
  <c r="E3677" i="11"/>
  <c r="F3677" i="11" s="1"/>
  <c r="E3741" i="11"/>
  <c r="F3741" i="11" s="1"/>
  <c r="E3773" i="11"/>
  <c r="F3773" i="11" s="1"/>
  <c r="H483" i="11"/>
  <c r="E3202" i="11"/>
  <c r="F3202" i="11" s="1"/>
  <c r="E3218" i="11"/>
  <c r="F3218" i="11" s="1"/>
  <c r="E3234" i="11"/>
  <c r="F3234" i="11" s="1"/>
  <c r="E3250" i="11"/>
  <c r="F3250" i="11" s="1"/>
  <c r="E3282" i="11"/>
  <c r="F3282" i="11" s="1"/>
  <c r="E3314" i="11"/>
  <c r="F3314" i="11" s="1"/>
  <c r="E3330" i="11"/>
  <c r="F3330" i="11" s="1"/>
  <c r="E3346" i="11"/>
  <c r="F3346" i="11" s="1"/>
  <c r="E3362" i="11"/>
  <c r="F3362" i="11" s="1"/>
  <c r="E3378" i="11"/>
  <c r="F3378" i="11" s="1"/>
  <c r="E3394" i="11"/>
  <c r="F3394" i="11" s="1"/>
  <c r="E3410" i="11"/>
  <c r="F3410" i="11" s="1"/>
  <c r="E3442" i="11"/>
  <c r="F3442" i="11" s="1"/>
  <c r="E3458" i="11"/>
  <c r="F3458" i="11" s="1"/>
  <c r="E3474" i="11"/>
  <c r="F3474" i="11" s="1"/>
  <c r="E3522" i="11"/>
  <c r="F3522" i="11" s="1"/>
  <c r="E3538" i="11"/>
  <c r="F3538" i="11" s="1"/>
  <c r="E3554" i="11"/>
  <c r="F3554" i="11" s="1"/>
  <c r="E3570" i="11"/>
  <c r="F3570" i="11" s="1"/>
  <c r="E3586" i="11"/>
  <c r="F3586" i="11" s="1"/>
  <c r="E3618" i="11"/>
  <c r="F3618" i="11" s="1"/>
  <c r="E3634" i="11"/>
  <c r="F3634" i="11" s="1"/>
  <c r="E3650" i="11"/>
  <c r="F3650" i="11" s="1"/>
  <c r="E3666" i="11"/>
  <c r="F3666" i="11" s="1"/>
  <c r="E3682" i="11"/>
  <c r="F3682" i="11" s="1"/>
  <c r="E3698" i="11"/>
  <c r="F3698" i="11" s="1"/>
  <c r="E3730" i="11"/>
  <c r="F3730" i="11" s="1"/>
  <c r="E3746" i="11"/>
  <c r="F3746" i="11" s="1"/>
  <c r="E197" i="11"/>
  <c r="F197" i="11" s="1"/>
  <c r="E181" i="11"/>
  <c r="F181" i="11" s="1"/>
  <c r="E165" i="11"/>
  <c r="F165" i="11" s="1"/>
  <c r="E133" i="11"/>
  <c r="F133" i="11" s="1"/>
  <c r="E117" i="11"/>
  <c r="F117" i="11" s="1"/>
  <c r="E101" i="11"/>
  <c r="F101" i="11" s="1"/>
  <c r="E85" i="11"/>
  <c r="F85" i="11" s="1"/>
  <c r="E69" i="11"/>
  <c r="F69" i="11" s="1"/>
  <c r="E2942" i="11"/>
  <c r="F2942" i="11" s="1"/>
  <c r="E76" i="11"/>
  <c r="F76" i="11" s="1"/>
  <c r="E826" i="11"/>
  <c r="F826" i="11" s="1"/>
  <c r="E954" i="11"/>
  <c r="F954" i="11" s="1"/>
  <c r="E1082" i="11"/>
  <c r="F1082" i="11" s="1"/>
  <c r="E1210" i="11"/>
  <c r="F1210" i="11" s="1"/>
  <c r="E1708" i="11"/>
  <c r="F1708" i="11" s="1"/>
  <c r="E1836" i="11"/>
  <c r="F1836" i="11" s="1"/>
  <c r="E2732" i="11"/>
  <c r="F2732" i="11" s="1"/>
  <c r="E2796" i="11"/>
  <c r="F2796" i="11" s="1"/>
  <c r="E2860" i="11"/>
  <c r="F2860" i="11" s="1"/>
  <c r="E2924" i="11"/>
  <c r="F2924" i="11" s="1"/>
  <c r="E2988" i="11"/>
  <c r="F2988" i="11" s="1"/>
  <c r="E3180" i="11"/>
  <c r="F3180" i="11" s="1"/>
  <c r="E3212" i="11"/>
  <c r="F3212" i="11" s="1"/>
  <c r="E3228" i="11"/>
  <c r="F3228" i="11" s="1"/>
  <c r="E3244" i="11"/>
  <c r="F3244" i="11" s="1"/>
  <c r="E3260" i="11"/>
  <c r="F3260" i="11" s="1"/>
  <c r="E3276" i="11"/>
  <c r="F3276" i="11" s="1"/>
  <c r="E3292" i="11"/>
  <c r="F3292" i="11" s="1"/>
  <c r="E3308" i="11"/>
  <c r="F3308" i="11" s="1"/>
  <c r="E3324" i="11"/>
  <c r="F3324" i="11" s="1"/>
  <c r="E3340" i="11"/>
  <c r="F3340" i="11" s="1"/>
  <c r="E3404" i="11"/>
  <c r="F3404" i="11" s="1"/>
  <c r="E3420" i="11"/>
  <c r="F3420" i="11" s="1"/>
  <c r="E3436" i="11"/>
  <c r="F3436" i="11" s="1"/>
  <c r="E3452" i="11"/>
  <c r="F3452" i="11" s="1"/>
  <c r="E3468" i="11"/>
  <c r="F3468" i="11" s="1"/>
  <c r="E3484" i="11"/>
  <c r="F3484" i="11" s="1"/>
  <c r="E3500" i="11"/>
  <c r="F3500" i="11" s="1"/>
  <c r="E3516" i="11"/>
  <c r="F3516" i="11" s="1"/>
  <c r="E3532" i="11"/>
  <c r="F3532" i="11" s="1"/>
  <c r="E3548" i="11"/>
  <c r="F3548" i="11" s="1"/>
  <c r="E3564" i="11"/>
  <c r="F3564" i="11" s="1"/>
  <c r="E3580" i="11"/>
  <c r="F3580" i="11" s="1"/>
  <c r="E3596" i="11"/>
  <c r="F3596" i="11" s="1"/>
  <c r="E3612" i="11"/>
  <c r="F3612" i="11" s="1"/>
  <c r="E3628" i="11"/>
  <c r="F3628" i="11" s="1"/>
  <c r="E3644" i="11"/>
  <c r="F3644" i="11" s="1"/>
  <c r="E3692" i="11"/>
  <c r="F3692" i="11" s="1"/>
  <c r="E3708" i="11"/>
  <c r="F3708" i="11" s="1"/>
  <c r="E3724" i="11"/>
  <c r="F3724" i="11" s="1"/>
  <c r="E3740" i="11"/>
  <c r="F3740" i="11" s="1"/>
  <c r="E3756" i="11"/>
  <c r="F3756" i="11" s="1"/>
  <c r="E3772" i="11"/>
  <c r="F3772" i="11" s="1"/>
  <c r="E2734" i="11"/>
  <c r="F2734" i="11" s="1"/>
  <c r="E774" i="11"/>
  <c r="F774" i="11" s="1"/>
  <c r="E902" i="11"/>
  <c r="F902" i="11" s="1"/>
  <c r="E2194" i="11"/>
  <c r="F2194" i="11" s="1"/>
  <c r="E2322" i="11"/>
  <c r="F2322" i="11" s="1"/>
  <c r="E2450" i="11"/>
  <c r="F2450" i="11" s="1"/>
  <c r="E2514" i="11"/>
  <c r="F2514" i="11" s="1"/>
  <c r="E2642" i="11"/>
  <c r="F2642" i="11" s="1"/>
  <c r="E2706" i="11"/>
  <c r="F2706" i="11" s="1"/>
  <c r="E2770" i="11"/>
  <c r="F2770" i="11" s="1"/>
  <c r="E2834" i="11"/>
  <c r="F2834" i="11" s="1"/>
  <c r="E2962" i="11"/>
  <c r="F2962" i="11" s="1"/>
  <c r="E3026" i="11"/>
  <c r="F3026" i="11" s="1"/>
  <c r="E3090" i="11"/>
  <c r="F3090" i="11" s="1"/>
  <c r="E2878" i="11"/>
  <c r="F2878" i="11" s="1"/>
  <c r="E396" i="11"/>
  <c r="F396" i="11" s="1"/>
  <c r="E1444" i="11"/>
  <c r="F1444" i="11" s="1"/>
  <c r="E1508" i="11"/>
  <c r="F1508" i="11" s="1"/>
  <c r="E1572" i="11"/>
  <c r="F1572" i="11" s="1"/>
  <c r="E1700" i="11"/>
  <c r="F1700" i="11" s="1"/>
  <c r="E1956" i="11"/>
  <c r="F1956" i="11" s="1"/>
  <c r="E2020" i="11"/>
  <c r="F2020" i="11" s="1"/>
  <c r="E2084" i="11"/>
  <c r="F2084" i="11" s="1"/>
  <c r="E2148" i="11"/>
  <c r="F2148" i="11" s="1"/>
  <c r="E2212" i="11"/>
  <c r="F2212" i="11" s="1"/>
  <c r="E3242" i="11"/>
  <c r="F3242" i="11" s="1"/>
  <c r="E3306" i="11"/>
  <c r="F3306" i="11" s="1"/>
  <c r="E3386" i="11"/>
  <c r="F3386" i="11" s="1"/>
  <c r="E3418" i="11"/>
  <c r="F3418" i="11" s="1"/>
  <c r="E3514" i="11"/>
  <c r="F3514" i="11" s="1"/>
  <c r="E3562" i="11"/>
  <c r="F3562" i="11" s="1"/>
  <c r="E3658" i="11"/>
  <c r="F3658" i="11" s="1"/>
  <c r="E2890" i="11"/>
  <c r="F2890" i="11" s="1"/>
  <c r="H2758" i="11"/>
  <c r="E3152" i="11"/>
  <c r="F3152" i="11" s="1"/>
  <c r="E3024" i="11"/>
  <c r="F3024" i="11" s="1"/>
  <c r="H3025" i="11"/>
  <c r="E248" i="11"/>
  <c r="F248" i="11" s="1"/>
  <c r="H248" i="11"/>
  <c r="E1217" i="11"/>
  <c r="F1217" i="11" s="1"/>
  <c r="H1217" i="11"/>
  <c r="E567" i="11"/>
  <c r="F567" i="11" s="1"/>
  <c r="E570" i="11"/>
  <c r="F570" i="11" s="1"/>
  <c r="E698" i="11"/>
  <c r="F698" i="11" s="1"/>
  <c r="E1338" i="11"/>
  <c r="F1338" i="11" s="1"/>
  <c r="E1772" i="11"/>
  <c r="F1772" i="11" s="1"/>
  <c r="E2028" i="11"/>
  <c r="F2028" i="11" s="1"/>
  <c r="E2156" i="11"/>
  <c r="F2156" i="11" s="1"/>
  <c r="E2220" i="11"/>
  <c r="F2220" i="11" s="1"/>
  <c r="H3372" i="11"/>
  <c r="E3372" i="11"/>
  <c r="F3372" i="11" s="1"/>
  <c r="E518" i="11"/>
  <c r="F518" i="11" s="1"/>
  <c r="E1874" i="11"/>
  <c r="F1874" i="11" s="1"/>
  <c r="E3285" i="11"/>
  <c r="F3285" i="11" s="1"/>
  <c r="E3317" i="11"/>
  <c r="F3317" i="11" s="1"/>
  <c r="E3413" i="11"/>
  <c r="F3413" i="11" s="1"/>
  <c r="E3509" i="11"/>
  <c r="F3509" i="11" s="1"/>
  <c r="H3557" i="11"/>
  <c r="E3733" i="11"/>
  <c r="F3733" i="11" s="1"/>
  <c r="E751" i="11"/>
  <c r="F751" i="11" s="1"/>
  <c r="H751" i="11"/>
  <c r="E3427" i="11"/>
  <c r="F3427" i="11" s="1"/>
  <c r="H3427" i="11"/>
  <c r="E2736" i="11"/>
  <c r="F2736" i="11" s="1"/>
  <c r="H2737" i="11"/>
  <c r="E1904" i="11"/>
  <c r="F1904" i="11" s="1"/>
  <c r="E1840" i="11"/>
  <c r="F1840" i="11" s="1"/>
  <c r="E2077" i="11"/>
  <c r="F2077" i="11" s="1"/>
  <c r="E503" i="11"/>
  <c r="F503" i="11" s="1"/>
  <c r="E439" i="11"/>
  <c r="F439" i="11" s="1"/>
  <c r="H375" i="11"/>
  <c r="H3309" i="11"/>
  <c r="E2957" i="11"/>
  <c r="F2957" i="11" s="1"/>
  <c r="E634" i="11"/>
  <c r="F634" i="11" s="1"/>
  <c r="E1586" i="11"/>
  <c r="F1586" i="11" s="1"/>
  <c r="E1650" i="11"/>
  <c r="F1650" i="11" s="1"/>
  <c r="E1906" i="11"/>
  <c r="F1906" i="11" s="1"/>
  <c r="H79" i="11"/>
  <c r="E3269" i="11"/>
  <c r="F3269" i="11" s="1"/>
  <c r="E3349" i="11"/>
  <c r="F3349" i="11" s="1"/>
  <c r="H3461" i="11"/>
  <c r="E3605" i="11"/>
  <c r="F3605" i="11" s="1"/>
  <c r="H3621" i="11"/>
  <c r="E3765" i="11"/>
  <c r="F3765" i="11" s="1"/>
  <c r="E554" i="11"/>
  <c r="F554" i="11" s="1"/>
  <c r="E682" i="11"/>
  <c r="F682" i="11" s="1"/>
  <c r="E1322" i="11"/>
  <c r="F1322" i="11" s="1"/>
  <c r="E2596" i="11"/>
  <c r="F2596" i="11" s="1"/>
  <c r="E1714" i="11"/>
  <c r="F1714" i="11" s="1"/>
  <c r="E1778" i="11"/>
  <c r="F1778" i="11" s="1"/>
  <c r="E1842" i="11"/>
  <c r="F1842" i="11" s="1"/>
  <c r="H3245" i="11"/>
  <c r="H3293" i="11"/>
  <c r="H3357" i="11"/>
  <c r="H3373" i="11"/>
  <c r="H3405" i="11"/>
  <c r="E618" i="11"/>
  <c r="F618" i="11" s="1"/>
  <c r="E1258" i="11"/>
  <c r="F1258" i="11" s="1"/>
  <c r="E1732" i="11"/>
  <c r="F1732" i="11" s="1"/>
  <c r="E1860" i="11"/>
  <c r="F1860" i="11" s="1"/>
  <c r="H3346" i="11"/>
  <c r="E3381" i="11"/>
  <c r="F3381" i="11" s="1"/>
  <c r="E3477" i="11"/>
  <c r="F3477" i="11" s="1"/>
  <c r="E3573" i="11"/>
  <c r="F3573" i="11" s="1"/>
  <c r="E3669" i="11"/>
  <c r="F3669" i="11" s="1"/>
  <c r="E3701" i="11"/>
  <c r="F3701" i="11" s="1"/>
  <c r="H3435" i="11"/>
  <c r="H1841" i="11"/>
  <c r="H518" i="11"/>
  <c r="E1280" i="11"/>
  <c r="F1280" i="11" s="1"/>
  <c r="E408" i="11"/>
  <c r="F408" i="11" s="1"/>
  <c r="H3014" i="11"/>
  <c r="E3018" i="11"/>
  <c r="F3018" i="11" s="1"/>
  <c r="E2762" i="11"/>
  <c r="F2762" i="11" s="1"/>
  <c r="E2634" i="11"/>
  <c r="F2634" i="11" s="1"/>
  <c r="E2506" i="11"/>
  <c r="F2506" i="11" s="1"/>
  <c r="E2378" i="11"/>
  <c r="F2378" i="11" s="1"/>
  <c r="E1990" i="11"/>
  <c r="F1990" i="11" s="1"/>
  <c r="E2189" i="11"/>
  <c r="F2189" i="11" s="1"/>
  <c r="E1670" i="11"/>
  <c r="F1670" i="11" s="1"/>
  <c r="E1485" i="11"/>
  <c r="F1485" i="11" s="1"/>
  <c r="E2045" i="11"/>
  <c r="F2045" i="11" s="1"/>
  <c r="E1894" i="11"/>
  <c r="F1894" i="11" s="1"/>
  <c r="E3184" i="11"/>
  <c r="F3184" i="11" s="1"/>
  <c r="E3174" i="11"/>
  <c r="F3174" i="11" s="1"/>
  <c r="E2192" i="11"/>
  <c r="F2192" i="11" s="1"/>
  <c r="E1200" i="11"/>
  <c r="F1200" i="11" s="1"/>
  <c r="E1072" i="11"/>
  <c r="F1072" i="11" s="1"/>
  <c r="E3031" i="11"/>
  <c r="F3031" i="11" s="1"/>
  <c r="E2887" i="11"/>
  <c r="F2887" i="11" s="1"/>
  <c r="E2759" i="11"/>
  <c r="F2759" i="11" s="1"/>
  <c r="E2695" i="11"/>
  <c r="F2695" i="11" s="1"/>
  <c r="E2647" i="11"/>
  <c r="F2647" i="11" s="1"/>
  <c r="E2599" i="11"/>
  <c r="F2599" i="11" s="1"/>
  <c r="E2583" i="11"/>
  <c r="F2583" i="11" s="1"/>
  <c r="E2519" i="11"/>
  <c r="F2519" i="11" s="1"/>
  <c r="E2471" i="11"/>
  <c r="F2471" i="11" s="1"/>
  <c r="E2455" i="11"/>
  <c r="F2455" i="11" s="1"/>
  <c r="E2343" i="11"/>
  <c r="F2343" i="11" s="1"/>
  <c r="E2327" i="11"/>
  <c r="F2327" i="11" s="1"/>
  <c r="E1377" i="11"/>
  <c r="F1377" i="11" s="1"/>
  <c r="E1776" i="11"/>
  <c r="F1776" i="11" s="1"/>
  <c r="E1712" i="11"/>
  <c r="F1712" i="11" s="1"/>
  <c r="E1584" i="11"/>
  <c r="F1584" i="11" s="1"/>
  <c r="E758" i="11"/>
  <c r="F758" i="11" s="1"/>
  <c r="E1981" i="11"/>
  <c r="F1981" i="11" s="1"/>
  <c r="E1853" i="11"/>
  <c r="F1853" i="11" s="1"/>
  <c r="E1789" i="11"/>
  <c r="F1789" i="11" s="1"/>
  <c r="E1725" i="11"/>
  <c r="F1725" i="11" s="1"/>
  <c r="E1661" i="11"/>
  <c r="F1661" i="11" s="1"/>
  <c r="E1597" i="11"/>
  <c r="F1597" i="11" s="1"/>
  <c r="E1533" i="11"/>
  <c r="F1533" i="11" s="1"/>
  <c r="E344" i="11"/>
  <c r="F344" i="11" s="1"/>
  <c r="E1282" i="11"/>
  <c r="F1282" i="11" s="1"/>
  <c r="E1090" i="11"/>
  <c r="F1090" i="11" s="1"/>
  <c r="E962" i="11"/>
  <c r="F962" i="11" s="1"/>
  <c r="E898" i="11"/>
  <c r="F898" i="11" s="1"/>
  <c r="E376" i="11"/>
  <c r="F376" i="11" s="1"/>
  <c r="E120" i="11"/>
  <c r="F120" i="11" s="1"/>
  <c r="E502" i="11"/>
  <c r="F502" i="11" s="1"/>
  <c r="E1274" i="11"/>
  <c r="F1274" i="11" s="1"/>
  <c r="E1402" i="11"/>
  <c r="F1402" i="11" s="1"/>
  <c r="E1970" i="11"/>
  <c r="F1970" i="11" s="1"/>
  <c r="E1604" i="11"/>
  <c r="F1604" i="11" s="1"/>
  <c r="E1988" i="11"/>
  <c r="F1988" i="11" s="1"/>
  <c r="H3325" i="11"/>
  <c r="H3682" i="11"/>
  <c r="H2789" i="11"/>
  <c r="H567" i="11"/>
  <c r="E198" i="11"/>
  <c r="F198" i="11" s="1"/>
  <c r="E534" i="11"/>
  <c r="F534" i="11" s="1"/>
  <c r="E918" i="11"/>
  <c r="F918" i="11" s="1"/>
  <c r="E1174" i="11"/>
  <c r="F1174" i="11" s="1"/>
  <c r="E1498" i="11"/>
  <c r="F1498" i="11" s="1"/>
  <c r="E454" i="11"/>
  <c r="F454" i="11" s="1"/>
  <c r="E1466" i="11"/>
  <c r="F1466" i="11" s="1"/>
  <c r="E1658" i="11"/>
  <c r="F1658" i="11" s="1"/>
  <c r="E1722" i="11"/>
  <c r="F1722" i="11" s="1"/>
  <c r="E1914" i="11"/>
  <c r="F1914" i="11" s="1"/>
  <c r="E2170" i="11"/>
  <c r="F2170" i="11" s="1"/>
  <c r="E3231" i="11"/>
  <c r="F3231" i="11" s="1"/>
  <c r="E3263" i="11"/>
  <c r="F3263" i="11" s="1"/>
  <c r="E3295" i="11"/>
  <c r="F3295" i="11" s="1"/>
  <c r="E3327" i="11"/>
  <c r="F3327" i="11" s="1"/>
  <c r="E3359" i="11"/>
  <c r="F3359" i="11" s="1"/>
  <c r="E3391" i="11"/>
  <c r="F3391" i="11" s="1"/>
  <c r="E3423" i="11"/>
  <c r="F3423" i="11" s="1"/>
  <c r="E3455" i="11"/>
  <c r="F3455" i="11" s="1"/>
  <c r="E3487" i="11"/>
  <c r="F3487" i="11" s="1"/>
  <c r="E3166" i="11"/>
  <c r="F3166" i="11" s="1"/>
  <c r="E2686" i="11"/>
  <c r="F2686" i="11" s="1"/>
  <c r="E2622" i="11"/>
  <c r="F2622" i="11" s="1"/>
  <c r="E2430" i="11"/>
  <c r="F2430" i="11" s="1"/>
  <c r="E2366" i="11"/>
  <c r="F2366" i="11" s="1"/>
  <c r="E2206" i="11"/>
  <c r="F2206" i="11" s="1"/>
  <c r="E2142" i="11"/>
  <c r="F2142" i="11" s="1"/>
  <c r="E1918" i="11"/>
  <c r="F1918" i="11" s="1"/>
  <c r="E1790" i="11"/>
  <c r="F1790" i="11" s="1"/>
  <c r="E1662" i="11"/>
  <c r="F1662" i="11" s="1"/>
  <c r="E294" i="11"/>
  <c r="F294" i="11" s="1"/>
  <c r="E2056" i="11"/>
  <c r="F2056" i="11" s="1"/>
  <c r="E1992" i="11"/>
  <c r="F1992" i="11" s="1"/>
  <c r="E1928" i="11"/>
  <c r="F1928" i="11" s="1"/>
  <c r="E1864" i="11"/>
  <c r="F1864" i="11" s="1"/>
  <c r="E1800" i="11"/>
  <c r="F1800" i="11" s="1"/>
  <c r="E1736" i="11"/>
  <c r="F1736" i="11" s="1"/>
  <c r="E1672" i="11"/>
  <c r="F1672" i="11" s="1"/>
  <c r="E1608" i="11"/>
  <c r="F1608" i="11" s="1"/>
  <c r="E1544" i="11"/>
  <c r="F1544" i="11" s="1"/>
  <c r="E1202" i="11"/>
  <c r="F1202" i="11" s="1"/>
  <c r="E1138" i="11"/>
  <c r="F1138" i="11" s="1"/>
  <c r="E1074" i="11"/>
  <c r="F1074" i="11" s="1"/>
  <c r="E1010" i="11"/>
  <c r="F1010" i="11" s="1"/>
  <c r="E946" i="11"/>
  <c r="F946" i="11" s="1"/>
  <c r="E882" i="11"/>
  <c r="F882" i="11" s="1"/>
  <c r="E818" i="11"/>
  <c r="F818" i="11" s="1"/>
  <c r="E754" i="11"/>
  <c r="F754" i="11" s="1"/>
  <c r="E690" i="11"/>
  <c r="F690" i="11" s="1"/>
  <c r="E626" i="11"/>
  <c r="F626" i="11" s="1"/>
  <c r="E492" i="11"/>
  <c r="F492" i="11" s="1"/>
  <c r="E406" i="11"/>
  <c r="F406" i="11" s="1"/>
  <c r="E2098" i="11"/>
  <c r="F2098" i="11" s="1"/>
  <c r="E2249" i="11"/>
  <c r="F2249" i="11" s="1"/>
  <c r="E2121" i="11"/>
  <c r="F2121" i="11" s="1"/>
  <c r="E2057" i="11"/>
  <c r="F2057" i="11" s="1"/>
  <c r="E1833" i="11"/>
  <c r="F1833" i="11" s="1"/>
  <c r="E1705" i="11"/>
  <c r="F1705" i="11" s="1"/>
  <c r="E1577" i="11"/>
  <c r="F1577" i="11" s="1"/>
  <c r="E1236" i="11"/>
  <c r="F1236" i="11" s="1"/>
  <c r="E1172" i="11"/>
  <c r="F1172" i="11" s="1"/>
  <c r="E1140" i="11"/>
  <c r="F1140" i="11" s="1"/>
  <c r="E1076" i="11"/>
  <c r="F1076" i="11" s="1"/>
  <c r="E1044" i="11"/>
  <c r="F1044" i="11" s="1"/>
  <c r="E1012" i="11"/>
  <c r="F1012" i="11" s="1"/>
  <c r="E884" i="11"/>
  <c r="F884" i="11" s="1"/>
  <c r="E852" i="11"/>
  <c r="F852" i="11" s="1"/>
  <c r="E820" i="11"/>
  <c r="F820" i="11" s="1"/>
  <c r="E788" i="11"/>
  <c r="F788" i="11" s="1"/>
  <c r="E756" i="11"/>
  <c r="F756" i="11" s="1"/>
  <c r="E532" i="11"/>
  <c r="F532" i="11" s="1"/>
  <c r="E410" i="11"/>
  <c r="F410" i="11" s="1"/>
  <c r="E324" i="11"/>
  <c r="F324" i="11" s="1"/>
  <c r="E196" i="11"/>
  <c r="F196" i="11" s="1"/>
  <c r="E154" i="11"/>
  <c r="F154" i="11" s="1"/>
  <c r="E3155" i="11"/>
  <c r="F3155" i="11" s="1"/>
  <c r="E3123" i="11"/>
  <c r="F3123" i="11" s="1"/>
  <c r="H2692" i="11"/>
  <c r="H1668" i="11"/>
  <c r="E712" i="11"/>
  <c r="F712" i="11" s="1"/>
  <c r="E648" i="11"/>
  <c r="F648" i="11" s="1"/>
  <c r="E616" i="11"/>
  <c r="F616" i="11" s="1"/>
  <c r="E584" i="11"/>
  <c r="F584" i="11" s="1"/>
  <c r="E436" i="11"/>
  <c r="F436" i="11" s="1"/>
  <c r="E394" i="11"/>
  <c r="F394" i="11" s="1"/>
  <c r="E350" i="11"/>
  <c r="F350" i="11" s="1"/>
  <c r="E308" i="11"/>
  <c r="F308" i="11" s="1"/>
  <c r="E94" i="11"/>
  <c r="F94" i="11" s="1"/>
  <c r="E3757" i="11"/>
  <c r="F3757" i="11" s="1"/>
  <c r="E3725" i="11"/>
  <c r="F3725" i="11" s="1"/>
  <c r="E3693" i="11"/>
  <c r="F3693" i="11" s="1"/>
  <c r="E3661" i="11"/>
  <c r="F3661" i="11" s="1"/>
  <c r="E3629" i="11"/>
  <c r="F3629" i="11" s="1"/>
  <c r="E3597" i="11"/>
  <c r="F3597" i="11" s="1"/>
  <c r="E3565" i="11"/>
  <c r="F3565" i="11" s="1"/>
  <c r="E3469" i="11"/>
  <c r="F3469" i="11" s="1"/>
  <c r="E3437" i="11"/>
  <c r="F3437" i="11" s="1"/>
  <c r="E3405" i="11"/>
  <c r="F3405" i="11" s="1"/>
  <c r="E3373" i="11"/>
  <c r="F3373" i="11" s="1"/>
  <c r="E3341" i="11"/>
  <c r="F3341" i="11" s="1"/>
  <c r="E3309" i="11"/>
  <c r="F3309" i="11" s="1"/>
  <c r="E3277" i="11"/>
  <c r="F3277" i="11" s="1"/>
  <c r="E3245" i="11"/>
  <c r="F3245" i="11" s="1"/>
  <c r="E3213" i="11"/>
  <c r="F3213" i="11" s="1"/>
  <c r="E3058" i="11"/>
  <c r="F3058" i="11" s="1"/>
  <c r="E2994" i="11"/>
  <c r="F2994" i="11" s="1"/>
  <c r="E2930" i="11"/>
  <c r="F2930" i="11" s="1"/>
  <c r="E2866" i="11"/>
  <c r="F2866" i="11" s="1"/>
  <c r="E2802" i="11"/>
  <c r="F2802" i="11" s="1"/>
  <c r="E2738" i="11"/>
  <c r="F2738" i="11" s="1"/>
  <c r="E2610" i="11"/>
  <c r="F2610" i="11" s="1"/>
  <c r="E2546" i="11"/>
  <c r="F2546" i="11" s="1"/>
  <c r="E2482" i="11"/>
  <c r="F2482" i="11" s="1"/>
  <c r="E2418" i="11"/>
  <c r="F2418" i="11" s="1"/>
  <c r="E2354" i="11"/>
  <c r="F2354" i="11" s="1"/>
  <c r="E2290" i="11"/>
  <c r="F2290" i="11" s="1"/>
  <c r="E368" i="11"/>
  <c r="F368" i="11" s="1"/>
  <c r="E240" i="11"/>
  <c r="F240" i="11" s="1"/>
  <c r="E2066" i="11"/>
  <c r="F2066" i="11" s="1"/>
  <c r="E1341" i="11"/>
  <c r="F1341" i="11" s="1"/>
  <c r="E733" i="11"/>
  <c r="F733" i="11" s="1"/>
  <c r="E669" i="11"/>
  <c r="F669" i="11" s="1"/>
  <c r="E605" i="11"/>
  <c r="F605" i="11" s="1"/>
  <c r="E397" i="11"/>
  <c r="F397" i="11" s="1"/>
  <c r="E381" i="11"/>
  <c r="F381" i="11" s="1"/>
  <c r="E365" i="11"/>
  <c r="F365" i="11" s="1"/>
  <c r="E349" i="11"/>
  <c r="F349" i="11" s="1"/>
  <c r="E333" i="11"/>
  <c r="F333" i="11" s="1"/>
  <c r="E317" i="11"/>
  <c r="F317" i="11" s="1"/>
  <c r="E301" i="11"/>
  <c r="F301" i="11" s="1"/>
  <c r="E285" i="11"/>
  <c r="F285" i="11" s="1"/>
  <c r="E269" i="11"/>
  <c r="F269" i="11" s="1"/>
  <c r="E253" i="11"/>
  <c r="F253" i="11" s="1"/>
  <c r="E221" i="11"/>
  <c r="F221" i="11" s="1"/>
  <c r="E205" i="11"/>
  <c r="F205" i="11" s="1"/>
  <c r="E189" i="11"/>
  <c r="F189" i="11" s="1"/>
  <c r="E173" i="11"/>
  <c r="F173" i="11" s="1"/>
  <c r="E157" i="11"/>
  <c r="F157" i="11" s="1"/>
  <c r="E141" i="11"/>
  <c r="F141" i="11" s="1"/>
  <c r="E125" i="11"/>
  <c r="F125" i="11" s="1"/>
  <c r="E109" i="11"/>
  <c r="F109" i="11" s="1"/>
  <c r="E93" i="11"/>
  <c r="F93" i="11" s="1"/>
  <c r="E77" i="11"/>
  <c r="F77" i="11" s="1"/>
  <c r="E61" i="11"/>
  <c r="F61" i="11" s="1"/>
  <c r="E3764" i="11"/>
  <c r="F3764" i="11" s="1"/>
  <c r="E3748" i="11"/>
  <c r="F3748" i="11" s="1"/>
  <c r="E3716" i="11"/>
  <c r="F3716" i="11" s="1"/>
  <c r="E3700" i="11"/>
  <c r="F3700" i="11" s="1"/>
  <c r="E3684" i="11"/>
  <c r="F3684" i="11" s="1"/>
  <c r="E3636" i="11"/>
  <c r="F3636" i="11" s="1"/>
  <c r="E3620" i="11"/>
  <c r="F3620" i="11" s="1"/>
  <c r="E3588" i="11"/>
  <c r="F3588" i="11" s="1"/>
  <c r="E3572" i="11"/>
  <c r="F3572" i="11" s="1"/>
  <c r="E3556" i="11"/>
  <c r="F3556" i="11" s="1"/>
  <c r="E3540" i="11"/>
  <c r="F3540" i="11" s="1"/>
  <c r="E3519" i="11"/>
  <c r="F3519" i="11" s="1"/>
  <c r="E3551" i="11"/>
  <c r="F3551" i="11" s="1"/>
  <c r="E3583" i="11"/>
  <c r="F3583" i="11" s="1"/>
  <c r="E3615" i="11"/>
  <c r="F3615" i="11" s="1"/>
  <c r="E3647" i="11"/>
  <c r="F3647" i="11" s="1"/>
  <c r="E3711" i="11"/>
  <c r="F3711" i="11" s="1"/>
  <c r="E3775" i="11"/>
  <c r="F3775" i="11" s="1"/>
  <c r="E3182" i="11"/>
  <c r="F3182" i="11" s="1"/>
  <c r="E3150" i="11"/>
  <c r="F3150" i="11" s="1"/>
  <c r="E3054" i="11"/>
  <c r="F3054" i="11" s="1"/>
  <c r="E1774" i="11"/>
  <c r="F1774" i="11" s="1"/>
  <c r="E1646" i="11"/>
  <c r="F1646" i="11" s="1"/>
  <c r="E1150" i="11"/>
  <c r="F1150" i="11" s="1"/>
  <c r="E1022" i="11"/>
  <c r="F1022" i="11" s="1"/>
  <c r="E508" i="11"/>
  <c r="F508" i="11" s="1"/>
  <c r="E422" i="11"/>
  <c r="F422" i="11" s="1"/>
  <c r="E3192" i="11"/>
  <c r="F3192" i="11" s="1"/>
  <c r="E3128" i="11"/>
  <c r="F3128" i="11" s="1"/>
  <c r="E2232" i="11"/>
  <c r="F2232" i="11" s="1"/>
  <c r="E1106" i="11"/>
  <c r="F1106" i="11" s="1"/>
  <c r="E978" i="11"/>
  <c r="F978" i="11" s="1"/>
  <c r="E850" i="11"/>
  <c r="F850" i="11" s="1"/>
  <c r="E786" i="11"/>
  <c r="F786" i="11" s="1"/>
  <c r="E2782" i="11"/>
  <c r="F2782" i="11" s="1"/>
  <c r="E2177" i="11"/>
  <c r="F2177" i="11" s="1"/>
  <c r="E2113" i="11"/>
  <c r="F2113" i="11" s="1"/>
  <c r="E1889" i="11"/>
  <c r="F1889" i="11" s="1"/>
  <c r="E1857" i="11"/>
  <c r="F1857" i="11" s="1"/>
  <c r="E1633" i="11"/>
  <c r="F1633" i="11" s="1"/>
  <c r="E1601" i="11"/>
  <c r="F1601" i="11" s="1"/>
  <c r="E1473" i="11"/>
  <c r="F1473" i="11" s="1"/>
  <c r="E548" i="11"/>
  <c r="F548" i="11" s="1"/>
  <c r="E474" i="11"/>
  <c r="F474" i="11" s="1"/>
  <c r="E388" i="11"/>
  <c r="F388" i="11" s="1"/>
  <c r="E346" i="11"/>
  <c r="F346" i="11" s="1"/>
  <c r="E260" i="11"/>
  <c r="F260" i="11" s="1"/>
  <c r="E132" i="11"/>
  <c r="F132" i="11" s="1"/>
  <c r="E90" i="11"/>
  <c r="F90" i="11" s="1"/>
  <c r="E3177" i="11"/>
  <c r="F3177" i="11" s="1"/>
  <c r="E3179" i="11"/>
  <c r="F3179" i="11" s="1"/>
  <c r="E2267" i="11"/>
  <c r="F2267" i="11" s="1"/>
  <c r="E2251" i="11"/>
  <c r="F2251" i="11" s="1"/>
  <c r="E2235" i="11"/>
  <c r="F2235" i="11" s="1"/>
  <c r="E2219" i="11"/>
  <c r="F2219" i="11" s="1"/>
  <c r="E2203" i="11"/>
  <c r="F2203" i="11" s="1"/>
  <c r="E2187" i="11"/>
  <c r="F2187" i="11" s="1"/>
  <c r="E2171" i="11"/>
  <c r="F2171" i="11" s="1"/>
  <c r="E2155" i="11"/>
  <c r="F2155" i="11" s="1"/>
  <c r="E2139" i="11"/>
  <c r="F2139" i="11" s="1"/>
  <c r="E2123" i="11"/>
  <c r="F2123" i="11" s="1"/>
  <c r="E2107" i="11"/>
  <c r="F2107" i="11" s="1"/>
  <c r="E2091" i="11"/>
  <c r="F2091" i="11" s="1"/>
  <c r="E2027" i="11"/>
  <c r="F2027" i="11" s="1"/>
  <c r="E2011" i="11"/>
  <c r="F2011" i="11" s="1"/>
  <c r="E1995" i="11"/>
  <c r="F1995" i="11" s="1"/>
  <c r="E1979" i="11"/>
  <c r="F1979" i="11" s="1"/>
  <c r="E1963" i="11"/>
  <c r="F1963" i="11" s="1"/>
  <c r="E1947" i="11"/>
  <c r="F1947" i="11" s="1"/>
  <c r="E1931" i="11"/>
  <c r="F1931" i="11" s="1"/>
  <c r="E1915" i="11"/>
  <c r="F1915" i="11" s="1"/>
  <c r="E1899" i="11"/>
  <c r="F1899" i="11" s="1"/>
  <c r="E1883" i="11"/>
  <c r="F1883" i="11" s="1"/>
  <c r="E1867" i="11"/>
  <c r="F1867" i="11" s="1"/>
  <c r="E1851" i="11"/>
  <c r="F1851" i="11" s="1"/>
  <c r="E1835" i="11"/>
  <c r="F1835" i="11" s="1"/>
  <c r="E1819" i="11"/>
  <c r="F1819" i="11" s="1"/>
  <c r="E1803" i="11"/>
  <c r="F1803" i="11" s="1"/>
  <c r="E1787" i="11"/>
  <c r="F1787" i="11" s="1"/>
  <c r="E1771" i="11"/>
  <c r="F1771" i="11" s="1"/>
  <c r="E1595" i="11"/>
  <c r="F1595" i="11" s="1"/>
  <c r="E1579" i="11"/>
  <c r="F1579" i="11" s="1"/>
  <c r="E1563" i="11"/>
  <c r="F1563" i="11" s="1"/>
  <c r="E1531" i="11"/>
  <c r="F1531" i="11" s="1"/>
  <c r="E1515" i="11"/>
  <c r="F1515" i="11" s="1"/>
  <c r="E1499" i="11"/>
  <c r="F1499" i="11" s="1"/>
  <c r="E1483" i="11"/>
  <c r="F1483" i="11" s="1"/>
  <c r="E1467" i="11"/>
  <c r="F1467" i="11" s="1"/>
  <c r="E1451" i="11"/>
  <c r="F1451" i="11" s="1"/>
  <c r="E458" i="11"/>
  <c r="F458" i="11" s="1"/>
  <c r="E372" i="11"/>
  <c r="F372" i="11" s="1"/>
  <c r="E330" i="11"/>
  <c r="F330" i="11" s="1"/>
  <c r="E244" i="11"/>
  <c r="F244" i="11" s="1"/>
  <c r="E3709" i="11"/>
  <c r="F3709" i="11" s="1"/>
  <c r="E3389" i="11"/>
  <c r="F3389" i="11" s="1"/>
  <c r="E3357" i="11"/>
  <c r="F3357" i="11" s="1"/>
  <c r="E3508" i="11"/>
  <c r="F3508" i="11" s="1"/>
  <c r="E3492" i="11"/>
  <c r="F3492" i="11" s="1"/>
  <c r="E3476" i="11"/>
  <c r="F3476" i="11" s="1"/>
  <c r="E3460" i="11"/>
  <c r="F3460" i="11" s="1"/>
  <c r="E3444" i="11"/>
  <c r="F3444" i="11" s="1"/>
  <c r="E3428" i="11"/>
  <c r="F3428" i="11" s="1"/>
  <c r="E3380" i="11"/>
  <c r="F3380" i="11" s="1"/>
  <c r="E3348" i="11"/>
  <c r="F3348" i="11" s="1"/>
  <c r="E3316" i="11"/>
  <c r="F3316" i="11" s="1"/>
  <c r="E3300" i="11"/>
  <c r="F3300" i="11" s="1"/>
  <c r="E3284" i="11"/>
  <c r="F3284" i="11" s="1"/>
  <c r="E3268" i="11"/>
  <c r="F3268" i="11" s="1"/>
  <c r="E3252" i="11"/>
  <c r="F3252" i="11" s="1"/>
  <c r="E3204" i="11"/>
  <c r="F3204" i="11" s="1"/>
  <c r="E3172" i="11"/>
  <c r="F3172" i="11" s="1"/>
  <c r="E3140" i="11"/>
  <c r="F3140" i="11" s="1"/>
  <c r="E1580" i="11"/>
  <c r="F1580" i="11" s="1"/>
  <c r="E3770" i="11"/>
  <c r="F3770" i="11" s="1"/>
  <c r="E3754" i="11"/>
  <c r="F3754" i="11" s="1"/>
  <c r="E3738" i="11"/>
  <c r="F3738" i="11" s="1"/>
  <c r="E3722" i="11"/>
  <c r="F3722" i="11" s="1"/>
  <c r="E3706" i="11"/>
  <c r="F3706" i="11" s="1"/>
  <c r="E3690" i="11"/>
  <c r="F3690" i="11" s="1"/>
  <c r="E3674" i="11"/>
  <c r="F3674" i="11" s="1"/>
  <c r="E3642" i="11"/>
  <c r="F3642" i="11" s="1"/>
  <c r="E3626" i="11"/>
  <c r="F3626" i="11" s="1"/>
  <c r="E3610" i="11"/>
  <c r="F3610" i="11" s="1"/>
  <c r="E3594" i="11"/>
  <c r="F3594" i="11" s="1"/>
  <c r="E3578" i="11"/>
  <c r="F3578" i="11" s="1"/>
  <c r="E3546" i="11"/>
  <c r="F3546" i="11" s="1"/>
  <c r="E3530" i="11"/>
  <c r="F3530" i="11" s="1"/>
  <c r="E3498" i="11"/>
  <c r="F3498" i="11" s="1"/>
  <c r="E3482" i="11"/>
  <c r="F3482" i="11" s="1"/>
  <c r="E3466" i="11"/>
  <c r="F3466" i="11" s="1"/>
  <c r="E3450" i="11"/>
  <c r="F3450" i="11" s="1"/>
  <c r="E3434" i="11"/>
  <c r="F3434" i="11" s="1"/>
  <c r="E3402" i="11"/>
  <c r="F3402" i="11" s="1"/>
  <c r="E3370" i="11"/>
  <c r="F3370" i="11" s="1"/>
  <c r="E3354" i="11"/>
  <c r="F3354" i="11" s="1"/>
  <c r="E3338" i="11"/>
  <c r="F3338" i="11" s="1"/>
  <c r="E3322" i="11"/>
  <c r="F3322" i="11" s="1"/>
  <c r="E3290" i="11"/>
  <c r="F3290" i="11" s="1"/>
  <c r="E3274" i="11"/>
  <c r="F3274" i="11" s="1"/>
  <c r="E3258" i="11"/>
  <c r="F3258" i="11" s="1"/>
  <c r="E3226" i="11"/>
  <c r="F3226" i="11" s="1"/>
  <c r="E3210" i="11"/>
  <c r="F3210" i="11" s="1"/>
  <c r="E3084" i="11"/>
  <c r="F3084" i="11" s="1"/>
  <c r="E3052" i="11"/>
  <c r="F3052" i="11" s="1"/>
  <c r="E3020" i="11"/>
  <c r="F3020" i="11" s="1"/>
  <c r="E2956" i="11"/>
  <c r="F2956" i="11" s="1"/>
  <c r="E2892" i="11"/>
  <c r="F2892" i="11" s="1"/>
  <c r="E2828" i="11"/>
  <c r="F2828" i="11" s="1"/>
  <c r="E2764" i="11"/>
  <c r="F2764" i="11" s="1"/>
  <c r="E2700" i="11"/>
  <c r="F2700" i="11" s="1"/>
  <c r="E2668" i="11"/>
  <c r="F2668" i="11" s="1"/>
  <c r="E2636" i="11"/>
  <c r="F2636" i="11" s="1"/>
  <c r="E2604" i="11"/>
  <c r="F2604" i="11" s="1"/>
  <c r="E2572" i="11"/>
  <c r="F2572" i="11" s="1"/>
  <c r="E2540" i="11"/>
  <c r="F2540" i="11" s="1"/>
  <c r="E2508" i="11"/>
  <c r="F2508" i="11" s="1"/>
  <c r="E2476" i="11"/>
  <c r="F2476" i="11" s="1"/>
  <c r="E2444" i="11"/>
  <c r="F2444" i="11" s="1"/>
  <c r="E2412" i="11"/>
  <c r="F2412" i="11" s="1"/>
  <c r="E2380" i="11"/>
  <c r="F2380" i="11" s="1"/>
  <c r="E2348" i="11"/>
  <c r="F2348" i="11" s="1"/>
  <c r="E2316" i="11"/>
  <c r="F2316" i="11" s="1"/>
  <c r="E2284" i="11"/>
  <c r="F2284" i="11" s="1"/>
  <c r="E1612" i="11"/>
  <c r="F1612" i="11" s="1"/>
  <c r="E1892" i="11"/>
  <c r="F1892" i="11" s="1"/>
  <c r="E1764" i="11"/>
  <c r="F1764" i="11" s="1"/>
  <c r="E1636" i="11"/>
  <c r="F1636" i="11" s="1"/>
  <c r="E2244" i="11"/>
  <c r="F2244" i="11" s="1"/>
  <c r="E2180" i="11"/>
  <c r="F2180" i="11" s="1"/>
  <c r="E2116" i="11"/>
  <c r="F2116" i="11" s="1"/>
  <c r="E2052" i="11"/>
  <c r="F2052" i="11" s="1"/>
  <c r="E1222" i="11"/>
  <c r="F1222" i="11" s="1"/>
  <c r="E1094" i="11"/>
  <c r="F1094" i="11" s="1"/>
  <c r="E966" i="11"/>
  <c r="F966" i="11" s="1"/>
  <c r="E1350" i="11"/>
  <c r="F1350" i="11" s="1"/>
  <c r="E1130" i="11"/>
  <c r="F1130" i="11" s="1"/>
  <c r="E1002" i="11"/>
  <c r="F1002" i="11" s="1"/>
  <c r="E874" i="11"/>
  <c r="F874" i="11" s="1"/>
  <c r="E746" i="11"/>
  <c r="F746" i="11" s="1"/>
  <c r="E482" i="11"/>
  <c r="F482" i="11" s="1"/>
  <c r="E310" i="11"/>
  <c r="F310" i="11" s="1"/>
  <c r="E1435" i="11"/>
  <c r="F1435" i="11" s="1"/>
  <c r="E1419" i="11"/>
  <c r="F1419" i="11" s="1"/>
  <c r="E1403" i="11"/>
  <c r="F1403" i="11" s="1"/>
  <c r="E1339" i="11"/>
  <c r="F1339" i="11" s="1"/>
  <c r="E1323" i="11"/>
  <c r="F1323" i="11" s="1"/>
  <c r="E1307" i="11"/>
  <c r="F1307" i="11" s="1"/>
  <c r="E1275" i="11"/>
  <c r="F1275" i="11" s="1"/>
  <c r="E1259" i="11"/>
  <c r="F1259" i="11" s="1"/>
  <c r="E866" i="11"/>
  <c r="F866" i="11" s="1"/>
  <c r="H867" i="11"/>
  <c r="H2726" i="11"/>
  <c r="E2725" i="11"/>
  <c r="F2725" i="11" s="1"/>
  <c r="E447" i="11"/>
  <c r="F447" i="11" s="1"/>
  <c r="H448" i="11"/>
  <c r="H3174" i="11"/>
  <c r="H2917" i="11"/>
  <c r="H74" i="11"/>
  <c r="H505" i="11"/>
  <c r="E1014" i="11"/>
  <c r="F1014" i="11" s="1"/>
  <c r="E1142" i="11"/>
  <c r="F1142" i="11" s="1"/>
  <c r="E3142" i="11"/>
  <c r="F3142" i="11" s="1"/>
  <c r="E1218" i="11"/>
  <c r="F1218" i="11" s="1"/>
  <c r="E1154" i="11"/>
  <c r="F1154" i="11" s="1"/>
  <c r="E1026" i="11"/>
  <c r="F1026" i="11" s="1"/>
  <c r="H719" i="11"/>
  <c r="E718" i="11"/>
  <c r="F718" i="11" s="1"/>
  <c r="H3142" i="11"/>
  <c r="E3141" i="11"/>
  <c r="F3141" i="11" s="1"/>
  <c r="H1477" i="11"/>
  <c r="E1477" i="11"/>
  <c r="F1477" i="11" s="1"/>
  <c r="E383" i="11"/>
  <c r="F383" i="11" s="1"/>
  <c r="H383" i="11"/>
  <c r="H2071" i="11"/>
  <c r="H1680" i="11"/>
  <c r="H1733" i="11"/>
  <c r="H2885" i="11"/>
  <c r="H1345" i="11"/>
  <c r="H1206" i="11"/>
  <c r="E3595" i="11"/>
  <c r="F3595" i="11" s="1"/>
  <c r="H3723" i="11"/>
  <c r="E3723" i="11"/>
  <c r="F3723" i="11" s="1"/>
  <c r="H745" i="11"/>
  <c r="E745" i="11"/>
  <c r="F745" i="11" s="1"/>
  <c r="H399" i="11"/>
  <c r="H3659" i="11"/>
  <c r="H655" i="11"/>
  <c r="H330" i="11"/>
  <c r="E399" i="11"/>
  <c r="F399" i="11" s="1"/>
  <c r="E886" i="11"/>
  <c r="F886" i="11" s="1"/>
  <c r="E3235" i="11"/>
  <c r="F3235" i="11" s="1"/>
  <c r="E3120" i="11"/>
  <c r="F3120" i="11" s="1"/>
  <c r="E2064" i="11"/>
  <c r="F2064" i="11" s="1"/>
  <c r="E1968" i="11"/>
  <c r="F1968" i="11" s="1"/>
  <c r="E1648" i="11"/>
  <c r="F1648" i="11" s="1"/>
  <c r="H1552" i="11"/>
  <c r="E1410" i="11"/>
  <c r="F1410" i="11" s="1"/>
  <c r="E1346" i="11"/>
  <c r="F1346" i="11" s="1"/>
  <c r="E834" i="11"/>
  <c r="F834" i="11" s="1"/>
  <c r="E770" i="11"/>
  <c r="F770" i="11" s="1"/>
  <c r="E3047" i="11"/>
  <c r="F3047" i="11" s="1"/>
  <c r="E2951" i="11"/>
  <c r="F2951" i="11" s="1"/>
  <c r="E2823" i="11"/>
  <c r="F2823" i="11" s="1"/>
  <c r="E2391" i="11"/>
  <c r="F2391" i="11" s="1"/>
  <c r="H2263" i="11"/>
  <c r="E944" i="11"/>
  <c r="F944" i="11" s="1"/>
  <c r="E816" i="11"/>
  <c r="F816" i="11" s="1"/>
  <c r="E1313" i="11"/>
  <c r="F1313" i="11" s="1"/>
  <c r="H3683" i="11"/>
  <c r="H631" i="11"/>
  <c r="E1552" i="11"/>
  <c r="F1552" i="11" s="1"/>
  <c r="E3375" i="11"/>
  <c r="F3375" i="11" s="1"/>
  <c r="E2638" i="11"/>
  <c r="F2638" i="11" s="1"/>
  <c r="E1966" i="11"/>
  <c r="F1966" i="11" s="1"/>
  <c r="E1838" i="11"/>
  <c r="F1838" i="11" s="1"/>
  <c r="E1710" i="11"/>
  <c r="F1710" i="11" s="1"/>
  <c r="E2904" i="11"/>
  <c r="F2904" i="11" s="1"/>
  <c r="E2776" i="11"/>
  <c r="F2776" i="11" s="1"/>
  <c r="E2680" i="11"/>
  <c r="F2680" i="11" s="1"/>
  <c r="E2648" i="11"/>
  <c r="F2648" i="11" s="1"/>
  <c r="E1426" i="11"/>
  <c r="F1426" i="11" s="1"/>
  <c r="E3057" i="11"/>
  <c r="F3057" i="11" s="1"/>
  <c r="E2785" i="11"/>
  <c r="F2785" i="11" s="1"/>
  <c r="E2593" i="11"/>
  <c r="F2593" i="11" s="1"/>
  <c r="E2529" i="11"/>
  <c r="F2529" i="11" s="1"/>
  <c r="E2433" i="11"/>
  <c r="F2433" i="11" s="1"/>
  <c r="E2337" i="11"/>
  <c r="F2337" i="11" s="1"/>
  <c r="E2001" i="11"/>
  <c r="F2001" i="11" s="1"/>
  <c r="E1649" i="11"/>
  <c r="F1649" i="11" s="1"/>
  <c r="E1441" i="11"/>
  <c r="F1441" i="11" s="1"/>
  <c r="E1124" i="11"/>
  <c r="F1124" i="11" s="1"/>
  <c r="E1092" i="11"/>
  <c r="F1092" i="11" s="1"/>
  <c r="E932" i="11"/>
  <c r="F932" i="11" s="1"/>
  <c r="E868" i="11"/>
  <c r="F868" i="11" s="1"/>
  <c r="E3111" i="11"/>
  <c r="F3111" i="11" s="1"/>
  <c r="E3063" i="11"/>
  <c r="F3063" i="11" s="1"/>
  <c r="E2983" i="11"/>
  <c r="F2983" i="11" s="1"/>
  <c r="E2903" i="11"/>
  <c r="F2903" i="11" s="1"/>
  <c r="E2855" i="11"/>
  <c r="F2855" i="11" s="1"/>
  <c r="E2775" i="11"/>
  <c r="F2775" i="11" s="1"/>
  <c r="E2743" i="11"/>
  <c r="F2743" i="11" s="1"/>
  <c r="E2663" i="11"/>
  <c r="F2663" i="11" s="1"/>
  <c r="E2615" i="11"/>
  <c r="F2615" i="11" s="1"/>
  <c r="E2535" i="11"/>
  <c r="F2535" i="11" s="1"/>
  <c r="E2487" i="11"/>
  <c r="F2487" i="11" s="1"/>
  <c r="E2439" i="11"/>
  <c r="F2439" i="11" s="1"/>
  <c r="E2407" i="11"/>
  <c r="F2407" i="11" s="1"/>
  <c r="E2375" i="11"/>
  <c r="F2375" i="11" s="1"/>
  <c r="E2311" i="11"/>
  <c r="F2311" i="11" s="1"/>
  <c r="E2295" i="11"/>
  <c r="F2295" i="11" s="1"/>
  <c r="E2279" i="11"/>
  <c r="F2279" i="11" s="1"/>
  <c r="E727" i="11"/>
  <c r="F727" i="11" s="1"/>
  <c r="E647" i="11"/>
  <c r="F647" i="11" s="1"/>
  <c r="E599" i="11"/>
  <c r="F599" i="11" s="1"/>
  <c r="E3095" i="11"/>
  <c r="F3095" i="11" s="1"/>
  <c r="E3079" i="11"/>
  <c r="F3079" i="11" s="1"/>
  <c r="E3015" i="11"/>
  <c r="F3015" i="11" s="1"/>
  <c r="E2999" i="11"/>
  <c r="F2999" i="11" s="1"/>
  <c r="E2967" i="11"/>
  <c r="F2967" i="11" s="1"/>
  <c r="E2935" i="11"/>
  <c r="F2935" i="11" s="1"/>
  <c r="E2919" i="11"/>
  <c r="F2919" i="11" s="1"/>
  <c r="E2871" i="11"/>
  <c r="F2871" i="11" s="1"/>
  <c r="E2839" i="11"/>
  <c r="F2839" i="11" s="1"/>
  <c r="E2807" i="11"/>
  <c r="F2807" i="11" s="1"/>
  <c r="E2791" i="11"/>
  <c r="F2791" i="11" s="1"/>
  <c r="E2727" i="11"/>
  <c r="F2727" i="11" s="1"/>
  <c r="E2711" i="11"/>
  <c r="F2711" i="11" s="1"/>
  <c r="E2679" i="11"/>
  <c r="F2679" i="11" s="1"/>
  <c r="E2631" i="11"/>
  <c r="F2631" i="11" s="1"/>
  <c r="E2567" i="11"/>
  <c r="F2567" i="11" s="1"/>
  <c r="E2551" i="11"/>
  <c r="F2551" i="11" s="1"/>
  <c r="E2503" i="11"/>
  <c r="F2503" i="11" s="1"/>
  <c r="E2423" i="11"/>
  <c r="F2423" i="11" s="1"/>
  <c r="E2359" i="11"/>
  <c r="F2359" i="11" s="1"/>
  <c r="H2905" i="11"/>
  <c r="E2286" i="11"/>
  <c r="F2286" i="11" s="1"/>
  <c r="E2798" i="11"/>
  <c r="F2798" i="11" s="1"/>
  <c r="H1047" i="11"/>
  <c r="E1562" i="11"/>
  <c r="F1562" i="11" s="1"/>
  <c r="E1626" i="11"/>
  <c r="F1626" i="11" s="1"/>
  <c r="E1690" i="11"/>
  <c r="F1690" i="11" s="1"/>
  <c r="E1754" i="11"/>
  <c r="F1754" i="11" s="1"/>
  <c r="E1818" i="11"/>
  <c r="F1818" i="11" s="1"/>
  <c r="E1882" i="11"/>
  <c r="F1882" i="11" s="1"/>
  <c r="E1946" i="11"/>
  <c r="F1946" i="11" s="1"/>
  <c r="E2010" i="11"/>
  <c r="F2010" i="11" s="1"/>
  <c r="E2650" i="11"/>
  <c r="F2650" i="11" s="1"/>
  <c r="E2714" i="11"/>
  <c r="F2714" i="11" s="1"/>
  <c r="E2778" i="11"/>
  <c r="F2778" i="11" s="1"/>
  <c r="E2842" i="11"/>
  <c r="F2842" i="11" s="1"/>
  <c r="E2906" i="11"/>
  <c r="F2906" i="11" s="1"/>
  <c r="E2970" i="11"/>
  <c r="F2970" i="11" s="1"/>
  <c r="E3034" i="11"/>
  <c r="F3034" i="11" s="1"/>
  <c r="E3098" i="11"/>
  <c r="F3098" i="11" s="1"/>
  <c r="E3102" i="11"/>
  <c r="F3102" i="11" s="1"/>
  <c r="E3038" i="11"/>
  <c r="F3038" i="11" s="1"/>
  <c r="E2590" i="11"/>
  <c r="F2590" i="11" s="1"/>
  <c r="E2462" i="11"/>
  <c r="F2462" i="11" s="1"/>
  <c r="E2334" i="11"/>
  <c r="F2334" i="11" s="1"/>
  <c r="E2238" i="11"/>
  <c r="F2238" i="11" s="1"/>
  <c r="E2110" i="11"/>
  <c r="F2110" i="11" s="1"/>
  <c r="E2046" i="11"/>
  <c r="F2046" i="11" s="1"/>
  <c r="E1982" i="11"/>
  <c r="F1982" i="11" s="1"/>
  <c r="E1854" i="11"/>
  <c r="F1854" i="11" s="1"/>
  <c r="E1246" i="11"/>
  <c r="F1246" i="11" s="1"/>
  <c r="E926" i="11"/>
  <c r="F926" i="11" s="1"/>
  <c r="E862" i="11"/>
  <c r="F862" i="11" s="1"/>
  <c r="E798" i="11"/>
  <c r="F798" i="11" s="1"/>
  <c r="E2830" i="11"/>
  <c r="F2830" i="11" s="1"/>
  <c r="E2574" i="11"/>
  <c r="F2574" i="11" s="1"/>
  <c r="E2318" i="11"/>
  <c r="F2318" i="11" s="1"/>
  <c r="E1958" i="11"/>
  <c r="F1958" i="11" s="1"/>
  <c r="E3215" i="11"/>
  <c r="F3215" i="11" s="1"/>
  <c r="E3247" i="11"/>
  <c r="F3247" i="11" s="1"/>
  <c r="E3279" i="11"/>
  <c r="F3279" i="11" s="1"/>
  <c r="E3343" i="11"/>
  <c r="F3343" i="11" s="1"/>
  <c r="E3407" i="11"/>
  <c r="F3407" i="11" s="1"/>
  <c r="E3439" i="11"/>
  <c r="F3439" i="11" s="1"/>
  <c r="E3471" i="11"/>
  <c r="F3471" i="11" s="1"/>
  <c r="E3503" i="11"/>
  <c r="F3503" i="11" s="1"/>
  <c r="E3535" i="11"/>
  <c r="F3535" i="11" s="1"/>
  <c r="E3567" i="11"/>
  <c r="F3567" i="11" s="1"/>
  <c r="E3599" i="11"/>
  <c r="F3599" i="11" s="1"/>
  <c r="E3631" i="11"/>
  <c r="F3631" i="11" s="1"/>
  <c r="E3663" i="11"/>
  <c r="F3663" i="11" s="1"/>
  <c r="E3679" i="11"/>
  <c r="F3679" i="11" s="1"/>
  <c r="E3695" i="11"/>
  <c r="F3695" i="11" s="1"/>
  <c r="E3727" i="11"/>
  <c r="F3727" i="11" s="1"/>
  <c r="E3759" i="11"/>
  <c r="F3759" i="11" s="1"/>
  <c r="E3022" i="11"/>
  <c r="F3022" i="11" s="1"/>
  <c r="E3064" i="11"/>
  <c r="F3064" i="11" s="1"/>
  <c r="E3000" i="11"/>
  <c r="F3000" i="11" s="1"/>
  <c r="E2616" i="11"/>
  <c r="F2616" i="11" s="1"/>
  <c r="E2584" i="11"/>
  <c r="F2584" i="11" s="1"/>
  <c r="E2552" i="11"/>
  <c r="F2552" i="11" s="1"/>
  <c r="E2520" i="11"/>
  <c r="F2520" i="11" s="1"/>
  <c r="E2488" i="11"/>
  <c r="F2488" i="11" s="1"/>
  <c r="E2456" i="11"/>
  <c r="F2456" i="11" s="1"/>
  <c r="E2424" i="11"/>
  <c r="F2424" i="11" s="1"/>
  <c r="E2392" i="11"/>
  <c r="F2392" i="11" s="1"/>
  <c r="E2360" i="11"/>
  <c r="F2360" i="11" s="1"/>
  <c r="E2328" i="11"/>
  <c r="F2328" i="11" s="1"/>
  <c r="E2296" i="11"/>
  <c r="F2296" i="11" s="1"/>
  <c r="E2264" i="11"/>
  <c r="F2264" i="11" s="1"/>
  <c r="E2104" i="11"/>
  <c r="F2104" i="11" s="1"/>
  <c r="H1784" i="11"/>
  <c r="E2269" i="11"/>
  <c r="F2269" i="11" s="1"/>
  <c r="E3105" i="11"/>
  <c r="F3105" i="11" s="1"/>
  <c r="E3073" i="11"/>
  <c r="F3073" i="11" s="1"/>
  <c r="E2993" i="11"/>
  <c r="F2993" i="11" s="1"/>
  <c r="E2977" i="11"/>
  <c r="F2977" i="11" s="1"/>
  <c r="E2961" i="11"/>
  <c r="F2961" i="11" s="1"/>
  <c r="E2945" i="11"/>
  <c r="F2945" i="11" s="1"/>
  <c r="E2929" i="11"/>
  <c r="F2929" i="11" s="1"/>
  <c r="E2865" i="11"/>
  <c r="F2865" i="11" s="1"/>
  <c r="E2849" i="11"/>
  <c r="F2849" i="11" s="1"/>
  <c r="E2833" i="11"/>
  <c r="F2833" i="11" s="1"/>
  <c r="E2817" i="11"/>
  <c r="F2817" i="11" s="1"/>
  <c r="E2801" i="11"/>
  <c r="F2801" i="11" s="1"/>
  <c r="E2737" i="11"/>
  <c r="F2737" i="11" s="1"/>
  <c r="E2721" i="11"/>
  <c r="F2721" i="11" s="1"/>
  <c r="E2705" i="11"/>
  <c r="F2705" i="11" s="1"/>
  <c r="E2689" i="11"/>
  <c r="F2689" i="11" s="1"/>
  <c r="E2657" i="11"/>
  <c r="F2657" i="11" s="1"/>
  <c r="E2641" i="11"/>
  <c r="F2641" i="11" s="1"/>
  <c r="E2577" i="11"/>
  <c r="F2577" i="11" s="1"/>
  <c r="E2449" i="11"/>
  <c r="F2449" i="11" s="1"/>
  <c r="E2385" i="11"/>
  <c r="F2385" i="11" s="1"/>
  <c r="E2321" i="11"/>
  <c r="F2321" i="11" s="1"/>
  <c r="E1985" i="11"/>
  <c r="F1985" i="11" s="1"/>
  <c r="E1873" i="11"/>
  <c r="F1873" i="11" s="1"/>
  <c r="E1841" i="11"/>
  <c r="F1841" i="11" s="1"/>
  <c r="E1809" i="11"/>
  <c r="F1809" i="11" s="1"/>
  <c r="E1777" i="11"/>
  <c r="F1777" i="11" s="1"/>
  <c r="E1761" i="11"/>
  <c r="F1761" i="11" s="1"/>
  <c r="E1729" i="11"/>
  <c r="F1729" i="11" s="1"/>
  <c r="E1617" i="11"/>
  <c r="F1617" i="11" s="1"/>
  <c r="E1585" i="11"/>
  <c r="F1585" i="11" s="1"/>
  <c r="E1553" i="11"/>
  <c r="F1553" i="11" s="1"/>
  <c r="E1505" i="11"/>
  <c r="F1505" i="11" s="1"/>
  <c r="E1188" i="11"/>
  <c r="F1188" i="11" s="1"/>
  <c r="E1060" i="11"/>
  <c r="F1060" i="11" s="1"/>
  <c r="E2029" i="11"/>
  <c r="F2029" i="11" s="1"/>
  <c r="E3147" i="11"/>
  <c r="F3147" i="11" s="1"/>
  <c r="E3131" i="11"/>
  <c r="F3131" i="11" s="1"/>
  <c r="E3144" i="11"/>
  <c r="F3144" i="11" s="1"/>
  <c r="E3080" i="11"/>
  <c r="F3080" i="11" s="1"/>
  <c r="E3016" i="11"/>
  <c r="F3016" i="11" s="1"/>
  <c r="E2984" i="11"/>
  <c r="F2984" i="11" s="1"/>
  <c r="E2952" i="11"/>
  <c r="F2952" i="11" s="1"/>
  <c r="E2920" i="11"/>
  <c r="F2920" i="11" s="1"/>
  <c r="E2888" i="11"/>
  <c r="F2888" i="11" s="1"/>
  <c r="E2856" i="11"/>
  <c r="F2856" i="11" s="1"/>
  <c r="E2824" i="11"/>
  <c r="F2824" i="11" s="1"/>
  <c r="E2792" i="11"/>
  <c r="F2792" i="11" s="1"/>
  <c r="E2760" i="11"/>
  <c r="F2760" i="11" s="1"/>
  <c r="E2728" i="11"/>
  <c r="F2728" i="11" s="1"/>
  <c r="E2696" i="11"/>
  <c r="F2696" i="11" s="1"/>
  <c r="E2664" i="11"/>
  <c r="F2664" i="11" s="1"/>
  <c r="E2632" i="11"/>
  <c r="F2632" i="11" s="1"/>
  <c r="E2568" i="11"/>
  <c r="F2568" i="11" s="1"/>
  <c r="E2504" i="11"/>
  <c r="F2504" i="11" s="1"/>
  <c r="E2440" i="11"/>
  <c r="F2440" i="11" s="1"/>
  <c r="E2376" i="11"/>
  <c r="F2376" i="11" s="1"/>
  <c r="E2312" i="11"/>
  <c r="F2312" i="11" s="1"/>
  <c r="E2248" i="11"/>
  <c r="F2248" i="11" s="1"/>
  <c r="E2216" i="11"/>
  <c r="F2216" i="11" s="1"/>
  <c r="H2184" i="11"/>
  <c r="E2024" i="11"/>
  <c r="F2024" i="11" s="1"/>
  <c r="E1960" i="11"/>
  <c r="F1960" i="11" s="1"/>
  <c r="E1896" i="11"/>
  <c r="F1896" i="11" s="1"/>
  <c r="E1832" i="11"/>
  <c r="F1832" i="11" s="1"/>
  <c r="E1768" i="11"/>
  <c r="F1768" i="11" s="1"/>
  <c r="E1704" i="11"/>
  <c r="F1704" i="11" s="1"/>
  <c r="E1640" i="11"/>
  <c r="F1640" i="11" s="1"/>
  <c r="E1576" i="11"/>
  <c r="F1576" i="11" s="1"/>
  <c r="E1394" i="11"/>
  <c r="F1394" i="11" s="1"/>
  <c r="E1330" i="11"/>
  <c r="F1330" i="11" s="1"/>
  <c r="E1266" i="11"/>
  <c r="F1266" i="11" s="1"/>
  <c r="E3267" i="11"/>
  <c r="F3267" i="11" s="1"/>
  <c r="E1469" i="11"/>
  <c r="F1469" i="11" s="1"/>
  <c r="E3161" i="11"/>
  <c r="F3161" i="11" s="1"/>
  <c r="E3129" i="11"/>
  <c r="F3129" i="11" s="1"/>
  <c r="E3113" i="11"/>
  <c r="F3113" i="11" s="1"/>
  <c r="E3097" i="11"/>
  <c r="F3097" i="11" s="1"/>
  <c r="E3081" i="11"/>
  <c r="F3081" i="11" s="1"/>
  <c r="E3033" i="11"/>
  <c r="F3033" i="11" s="1"/>
  <c r="E3017" i="11"/>
  <c r="F3017" i="11" s="1"/>
  <c r="E3001" i="11"/>
  <c r="F3001" i="11" s="1"/>
  <c r="E2985" i="11"/>
  <c r="F2985" i="11" s="1"/>
  <c r="E2969" i="11"/>
  <c r="F2969" i="11" s="1"/>
  <c r="E2953" i="11"/>
  <c r="F2953" i="11" s="1"/>
  <c r="E2937" i="11"/>
  <c r="F2937" i="11" s="1"/>
  <c r="E2921" i="11"/>
  <c r="F2921" i="11" s="1"/>
  <c r="E2905" i="11"/>
  <c r="F2905" i="11" s="1"/>
  <c r="E2889" i="11"/>
  <c r="F2889" i="11" s="1"/>
  <c r="E2873" i="11"/>
  <c r="F2873" i="11" s="1"/>
  <c r="E2857" i="11"/>
  <c r="F2857" i="11" s="1"/>
  <c r="E2841" i="11"/>
  <c r="F2841" i="11" s="1"/>
  <c r="E2825" i="11"/>
  <c r="F2825" i="11" s="1"/>
  <c r="E2809" i="11"/>
  <c r="F2809" i="11" s="1"/>
  <c r="E2793" i="11"/>
  <c r="F2793" i="11" s="1"/>
  <c r="E2777" i="11"/>
  <c r="F2777" i="11" s="1"/>
  <c r="E2761" i="11"/>
  <c r="F2761" i="11" s="1"/>
  <c r="E2745" i="11"/>
  <c r="F2745" i="11" s="1"/>
  <c r="E2729" i="11"/>
  <c r="F2729" i="11" s="1"/>
  <c r="E2713" i="11"/>
  <c r="F2713" i="11" s="1"/>
  <c r="E2697" i="11"/>
  <c r="F2697" i="11" s="1"/>
  <c r="E2681" i="11"/>
  <c r="F2681" i="11" s="1"/>
  <c r="E2665" i="11"/>
  <c r="F2665" i="11" s="1"/>
  <c r="E2617" i="11"/>
  <c r="F2617" i="11" s="1"/>
  <c r="E2569" i="11"/>
  <c r="F2569" i="11" s="1"/>
  <c r="E2553" i="11"/>
  <c r="F2553" i="11" s="1"/>
  <c r="E2537" i="11"/>
  <c r="F2537" i="11" s="1"/>
  <c r="E2521" i="11"/>
  <c r="F2521" i="11" s="1"/>
  <c r="E2505" i="11"/>
  <c r="F2505" i="11" s="1"/>
  <c r="E2441" i="11"/>
  <c r="F2441" i="11" s="1"/>
  <c r="E2425" i="11"/>
  <c r="F2425" i="11" s="1"/>
  <c r="E2409" i="11"/>
  <c r="F2409" i="11" s="1"/>
  <c r="E2393" i="11"/>
  <c r="F2393" i="11" s="1"/>
  <c r="E2377" i="11"/>
  <c r="F2377" i="11" s="1"/>
  <c r="E2361" i="11"/>
  <c r="F2361" i="11" s="1"/>
  <c r="E2345" i="11"/>
  <c r="F2345" i="11" s="1"/>
  <c r="E2329" i="11"/>
  <c r="F2329" i="11" s="1"/>
  <c r="E2313" i="11"/>
  <c r="F2313" i="11" s="1"/>
  <c r="E2297" i="11"/>
  <c r="F2297" i="11" s="1"/>
  <c r="E2281" i="11"/>
  <c r="F2281" i="11" s="1"/>
  <c r="E2217" i="11"/>
  <c r="F2217" i="11" s="1"/>
  <c r="E2153" i="11"/>
  <c r="F2153" i="11" s="1"/>
  <c r="E2089" i="11"/>
  <c r="F2089" i="11" s="1"/>
  <c r="E2025" i="11"/>
  <c r="F2025" i="11" s="1"/>
  <c r="E2009" i="11"/>
  <c r="F2009" i="11" s="1"/>
  <c r="E1897" i="11"/>
  <c r="F1897" i="11" s="1"/>
  <c r="E1881" i="11"/>
  <c r="F1881" i="11" s="1"/>
  <c r="E1817" i="11"/>
  <c r="F1817" i="11" s="1"/>
  <c r="E1769" i="11"/>
  <c r="F1769" i="11" s="1"/>
  <c r="E1753" i="11"/>
  <c r="F1753" i="11" s="1"/>
  <c r="E1689" i="11"/>
  <c r="F1689" i="11" s="1"/>
  <c r="E1641" i="11"/>
  <c r="F1641" i="11" s="1"/>
  <c r="E1625" i="11"/>
  <c r="F1625" i="11" s="1"/>
  <c r="E1561" i="11"/>
  <c r="F1561" i="11" s="1"/>
  <c r="E1513" i="11"/>
  <c r="F1513" i="11" s="1"/>
  <c r="E1481" i="11"/>
  <c r="F1481" i="11" s="1"/>
  <c r="E1449" i="11"/>
  <c r="F1449" i="11" s="1"/>
  <c r="E2538" i="11"/>
  <c r="F2538" i="11" s="1"/>
  <c r="E2410" i="11"/>
  <c r="F2410" i="11" s="1"/>
  <c r="E2282" i="11"/>
  <c r="F2282" i="11" s="1"/>
  <c r="E1517" i="11"/>
  <c r="F1517" i="11" s="1"/>
  <c r="E760" i="11"/>
  <c r="F760" i="11" s="1"/>
  <c r="E3139" i="11"/>
  <c r="F3139" i="11" s="1"/>
  <c r="E2259" i="11"/>
  <c r="F2259" i="11" s="1"/>
  <c r="E2243" i="11"/>
  <c r="F2243" i="11" s="1"/>
  <c r="E2227" i="11"/>
  <c r="F2227" i="11" s="1"/>
  <c r="E2211" i="11"/>
  <c r="F2211" i="11" s="1"/>
  <c r="E2195" i="11"/>
  <c r="F2195" i="11" s="1"/>
  <c r="E2179" i="11"/>
  <c r="F2179" i="11" s="1"/>
  <c r="E2163" i="11"/>
  <c r="F2163" i="11" s="1"/>
  <c r="E2147" i="11"/>
  <c r="F2147" i="11" s="1"/>
  <c r="E2131" i="11"/>
  <c r="F2131" i="11" s="1"/>
  <c r="E2115" i="11"/>
  <c r="F2115" i="11" s="1"/>
  <c r="E2099" i="11"/>
  <c r="F2099" i="11" s="1"/>
  <c r="E2067" i="11"/>
  <c r="F2067" i="11" s="1"/>
  <c r="E2051" i="11"/>
  <c r="F2051" i="11" s="1"/>
  <c r="E2035" i="11"/>
  <c r="F2035" i="11" s="1"/>
  <c r="E2019" i="11"/>
  <c r="F2019" i="11" s="1"/>
  <c r="E2003" i="11"/>
  <c r="F2003" i="11" s="1"/>
  <c r="E1987" i="11"/>
  <c r="F1987" i="11" s="1"/>
  <c r="E1971" i="11"/>
  <c r="F1971" i="11" s="1"/>
  <c r="E1955" i="11"/>
  <c r="F1955" i="11" s="1"/>
  <c r="E1939" i="11"/>
  <c r="F1939" i="11" s="1"/>
  <c r="E1923" i="11"/>
  <c r="F1923" i="11" s="1"/>
  <c r="E1907" i="11"/>
  <c r="F1907" i="11" s="1"/>
  <c r="E1891" i="11"/>
  <c r="F1891" i="11" s="1"/>
  <c r="E1875" i="11"/>
  <c r="F1875" i="11" s="1"/>
  <c r="E1859" i="11"/>
  <c r="F1859" i="11" s="1"/>
  <c r="E1843" i="11"/>
  <c r="F1843" i="11" s="1"/>
  <c r="E1827" i="11"/>
  <c r="F1827" i="11" s="1"/>
  <c r="E1811" i="11"/>
  <c r="F1811" i="11" s="1"/>
  <c r="E1795" i="11"/>
  <c r="F1795" i="11" s="1"/>
  <c r="E1779" i="11"/>
  <c r="F1779" i="11" s="1"/>
  <c r="E1763" i="11"/>
  <c r="F1763" i="11" s="1"/>
  <c r="E1715" i="11"/>
  <c r="F1715" i="11" s="1"/>
  <c r="E1699" i="11"/>
  <c r="F1699" i="11" s="1"/>
  <c r="E1683" i="11"/>
  <c r="F1683" i="11" s="1"/>
  <c r="E1651" i="11"/>
  <c r="F1651" i="11" s="1"/>
  <c r="E1635" i="11"/>
  <c r="F1635" i="11" s="1"/>
  <c r="E1619" i="11"/>
  <c r="F1619" i="11" s="1"/>
  <c r="E1603" i="11"/>
  <c r="F1603" i="11" s="1"/>
  <c r="E1587" i="11"/>
  <c r="F1587" i="11" s="1"/>
  <c r="E1571" i="11"/>
  <c r="F1571" i="11" s="1"/>
  <c r="E1555" i="11"/>
  <c r="F1555" i="11" s="1"/>
  <c r="E1539" i="11"/>
  <c r="F1539" i="11" s="1"/>
  <c r="E1523" i="11"/>
  <c r="F1523" i="11" s="1"/>
  <c r="E1491" i="11"/>
  <c r="F1491" i="11" s="1"/>
  <c r="E1475" i="11"/>
  <c r="F1475" i="11" s="1"/>
  <c r="E1459" i="11"/>
  <c r="F1459" i="11" s="1"/>
  <c r="E1443" i="11"/>
  <c r="F1443" i="11" s="1"/>
  <c r="E1224" i="11"/>
  <c r="F1224" i="11" s="1"/>
  <c r="E1128" i="11"/>
  <c r="F1128" i="11" s="1"/>
  <c r="E1096" i="11"/>
  <c r="F1096" i="11" s="1"/>
  <c r="E1000" i="11"/>
  <c r="F1000" i="11" s="1"/>
  <c r="E968" i="11"/>
  <c r="F968" i="11" s="1"/>
  <c r="E872" i="11"/>
  <c r="F872" i="11" s="1"/>
  <c r="E840" i="11"/>
  <c r="F840" i="11" s="1"/>
  <c r="E744" i="11"/>
  <c r="F744" i="11" s="1"/>
  <c r="E2874" i="11"/>
  <c r="F2874" i="11" s="1"/>
  <c r="E2746" i="11"/>
  <c r="F2746" i="11" s="1"/>
  <c r="E2221" i="11"/>
  <c r="F2221" i="11" s="1"/>
  <c r="E1734" i="11"/>
  <c r="F1734" i="11" s="1"/>
  <c r="E3181" i="11"/>
  <c r="F3181" i="11" s="1"/>
  <c r="E3149" i="11"/>
  <c r="F3149" i="11" s="1"/>
  <c r="E3117" i="11"/>
  <c r="F3117" i="11" s="1"/>
  <c r="E1542" i="11"/>
  <c r="F1542" i="11" s="1"/>
  <c r="E824" i="11"/>
  <c r="F824" i="11" s="1"/>
  <c r="E304" i="11"/>
  <c r="F304" i="11" s="1"/>
  <c r="E3078" i="11"/>
  <c r="F3078" i="11" s="1"/>
  <c r="E2950" i="11"/>
  <c r="F2950" i="11" s="1"/>
  <c r="E2886" i="11"/>
  <c r="F2886" i="11" s="1"/>
  <c r="E2822" i="11"/>
  <c r="F2822" i="11" s="1"/>
  <c r="E2758" i="11"/>
  <c r="F2758" i="11" s="1"/>
  <c r="E2694" i="11"/>
  <c r="F2694" i="11" s="1"/>
  <c r="E2630" i="11"/>
  <c r="F2630" i="11" s="1"/>
  <c r="E2566" i="11"/>
  <c r="F2566" i="11" s="1"/>
  <c r="E2502" i="11"/>
  <c r="F2502" i="11" s="1"/>
  <c r="E2438" i="11"/>
  <c r="F2438" i="11" s="1"/>
  <c r="E2374" i="11"/>
  <c r="F2374" i="11" s="1"/>
  <c r="E2310" i="11"/>
  <c r="F2310" i="11" s="1"/>
  <c r="E1937" i="11"/>
  <c r="F1937" i="11" s="1"/>
  <c r="E1357" i="11"/>
  <c r="F1357" i="11" s="1"/>
  <c r="E1325" i="11"/>
  <c r="F1325" i="11" s="1"/>
  <c r="E1309" i="11"/>
  <c r="F1309" i="11" s="1"/>
  <c r="E1293" i="11"/>
  <c r="F1293" i="11" s="1"/>
  <c r="E1261" i="11"/>
  <c r="F1261" i="11" s="1"/>
  <c r="E717" i="11"/>
  <c r="F717" i="11" s="1"/>
  <c r="E685" i="11"/>
  <c r="F685" i="11" s="1"/>
  <c r="E653" i="11"/>
  <c r="F653" i="11" s="1"/>
  <c r="E621" i="11"/>
  <c r="F621" i="11" s="1"/>
  <c r="E589" i="11"/>
  <c r="F589" i="11" s="1"/>
  <c r="H526" i="11"/>
  <c r="H510" i="11"/>
  <c r="H430" i="11"/>
  <c r="E3072" i="11"/>
  <c r="F3072" i="11" s="1"/>
  <c r="E3008" i="11"/>
  <c r="F3008" i="11" s="1"/>
  <c r="E2656" i="11"/>
  <c r="F2656" i="11" s="1"/>
  <c r="E2624" i="11"/>
  <c r="F2624" i="11" s="1"/>
  <c r="E2592" i="11"/>
  <c r="F2592" i="11" s="1"/>
  <c r="E2560" i="11"/>
  <c r="F2560" i="11" s="1"/>
  <c r="E2528" i="11"/>
  <c r="F2528" i="11" s="1"/>
  <c r="E2496" i="11"/>
  <c r="F2496" i="11" s="1"/>
  <c r="E2464" i="11"/>
  <c r="F2464" i="11" s="1"/>
  <c r="E2432" i="11"/>
  <c r="F2432" i="11" s="1"/>
  <c r="E2400" i="11"/>
  <c r="F2400" i="11" s="1"/>
  <c r="E2368" i="11"/>
  <c r="F2368" i="11" s="1"/>
  <c r="E2336" i="11"/>
  <c r="F2336" i="11" s="1"/>
  <c r="E2304" i="11"/>
  <c r="F2304" i="11" s="1"/>
  <c r="E2272" i="11"/>
  <c r="F2272" i="11" s="1"/>
  <c r="E2229" i="11"/>
  <c r="F2229" i="11" s="1"/>
  <c r="E2186" i="11"/>
  <c r="F2186" i="11" s="1"/>
  <c r="E2101" i="11"/>
  <c r="F2101" i="11" s="1"/>
  <c r="E2058" i="11"/>
  <c r="F2058" i="11" s="1"/>
  <c r="E2006" i="11"/>
  <c r="F2006" i="11" s="1"/>
  <c r="E1921" i="11"/>
  <c r="F1921" i="11" s="1"/>
  <c r="E1427" i="11"/>
  <c r="F1427" i="11" s="1"/>
  <c r="E1411" i="11"/>
  <c r="F1411" i="11" s="1"/>
  <c r="E1395" i="11"/>
  <c r="F1395" i="11" s="1"/>
  <c r="E1347" i="11"/>
  <c r="F1347" i="11" s="1"/>
  <c r="E1331" i="11"/>
  <c r="F1331" i="11" s="1"/>
  <c r="E1315" i="11"/>
  <c r="F1315" i="11" s="1"/>
  <c r="E1299" i="11"/>
  <c r="F1299" i="11" s="1"/>
  <c r="E1283" i="11"/>
  <c r="F1283" i="11" s="1"/>
  <c r="E1267" i="11"/>
  <c r="F1267" i="11" s="1"/>
  <c r="E739" i="11"/>
  <c r="F739" i="11" s="1"/>
  <c r="E707" i="11"/>
  <c r="F707" i="11" s="1"/>
  <c r="E675" i="11"/>
  <c r="F675" i="11" s="1"/>
  <c r="E643" i="11"/>
  <c r="F643" i="11" s="1"/>
  <c r="E611" i="11"/>
  <c r="F611" i="11" s="1"/>
  <c r="E579" i="11"/>
  <c r="F579" i="11" s="1"/>
  <c r="E515" i="11"/>
  <c r="F515" i="11" s="1"/>
  <c r="E499" i="11"/>
  <c r="F499" i="11" s="1"/>
  <c r="H484" i="11"/>
  <c r="E467" i="11"/>
  <c r="F467" i="11" s="1"/>
  <c r="E451" i="11"/>
  <c r="F451" i="11" s="1"/>
  <c r="E3146" i="11"/>
  <c r="F3146" i="11" s="1"/>
  <c r="E2160" i="11"/>
  <c r="F2160" i="11" s="1"/>
  <c r="E1953" i="11"/>
  <c r="F1953" i="11" s="1"/>
  <c r="E1397" i="11"/>
  <c r="F1397" i="11" s="1"/>
  <c r="E1269" i="11"/>
  <c r="F1269" i="11" s="1"/>
  <c r="E3077" i="11"/>
  <c r="F3077" i="11" s="1"/>
  <c r="E3061" i="11"/>
  <c r="F3061" i="11" s="1"/>
  <c r="E3013" i="11"/>
  <c r="F3013" i="11" s="1"/>
  <c r="E2997" i="11"/>
  <c r="F2997" i="11" s="1"/>
  <c r="E2677" i="11"/>
  <c r="F2677" i="11" s="1"/>
  <c r="E2661" i="11"/>
  <c r="F2661" i="11" s="1"/>
  <c r="E2645" i="11"/>
  <c r="F2645" i="11" s="1"/>
  <c r="E2613" i="11"/>
  <c r="F2613" i="11" s="1"/>
  <c r="E2549" i="11"/>
  <c r="F2549" i="11" s="1"/>
  <c r="E2533" i="11"/>
  <c r="F2533" i="11" s="1"/>
  <c r="E2517" i="11"/>
  <c r="F2517" i="11" s="1"/>
  <c r="E2421" i="11"/>
  <c r="F2421" i="11" s="1"/>
  <c r="E2405" i="11"/>
  <c r="F2405" i="11" s="1"/>
  <c r="E2389" i="11"/>
  <c r="F2389" i="11" s="1"/>
  <c r="E2357" i="11"/>
  <c r="F2357" i="11" s="1"/>
  <c r="E2293" i="11"/>
  <c r="F2293" i="11" s="1"/>
  <c r="E2277" i="11"/>
  <c r="F2277" i="11" s="1"/>
  <c r="E2257" i="11"/>
  <c r="F2257" i="11" s="1"/>
  <c r="E2214" i="11"/>
  <c r="F2214" i="11" s="1"/>
  <c r="E2193" i="11"/>
  <c r="F2193" i="11" s="1"/>
  <c r="E2150" i="11"/>
  <c r="F2150" i="11" s="1"/>
  <c r="E2129" i="11"/>
  <c r="F2129" i="11" s="1"/>
  <c r="E2065" i="11"/>
  <c r="F2065" i="11" s="1"/>
  <c r="E1305" i="11"/>
  <c r="F1305" i="11" s="1"/>
  <c r="E1104" i="11"/>
  <c r="F1104" i="11" s="1"/>
  <c r="E232" i="11"/>
  <c r="F232" i="11" s="1"/>
  <c r="E3051" i="11"/>
  <c r="F3051" i="11" s="1"/>
  <c r="E2971" i="11"/>
  <c r="F2971" i="11" s="1"/>
  <c r="E2939" i="11"/>
  <c r="F2939" i="11" s="1"/>
  <c r="E2907" i="11"/>
  <c r="F2907" i="11" s="1"/>
  <c r="E2875" i="11"/>
  <c r="F2875" i="11" s="1"/>
  <c r="E2843" i="11"/>
  <c r="F2843" i="11" s="1"/>
  <c r="E2811" i="11"/>
  <c r="F2811" i="11" s="1"/>
  <c r="E2779" i="11"/>
  <c r="F2779" i="11" s="1"/>
  <c r="E2747" i="11"/>
  <c r="F2747" i="11" s="1"/>
  <c r="E2715" i="11"/>
  <c r="F2715" i="11" s="1"/>
  <c r="E2699" i="11"/>
  <c r="F2699" i="11" s="1"/>
  <c r="E2651" i="11"/>
  <c r="F2651" i="11" s="1"/>
  <c r="E2475" i="11"/>
  <c r="F2475" i="11" s="1"/>
  <c r="E2459" i="11"/>
  <c r="F2459" i="11" s="1"/>
  <c r="E2158" i="11"/>
  <c r="F2158" i="11" s="1"/>
  <c r="E2030" i="11"/>
  <c r="F2030" i="11" s="1"/>
  <c r="E1457" i="11"/>
  <c r="F1457" i="11" s="1"/>
  <c r="E1393" i="11"/>
  <c r="F1393" i="11" s="1"/>
  <c r="E1329" i="11"/>
  <c r="F1329" i="11" s="1"/>
  <c r="E1265" i="11"/>
  <c r="F1265" i="11" s="1"/>
  <c r="E2016" i="11"/>
  <c r="F2016" i="11" s="1"/>
  <c r="E1994" i="11"/>
  <c r="F1994" i="11" s="1"/>
  <c r="E1952" i="11"/>
  <c r="F1952" i="11" s="1"/>
  <c r="E1930" i="11"/>
  <c r="F1930" i="11" s="1"/>
  <c r="E1888" i="11"/>
  <c r="F1888" i="11" s="1"/>
  <c r="E1866" i="11"/>
  <c r="F1866" i="11" s="1"/>
  <c r="E1824" i="11"/>
  <c r="F1824" i="11" s="1"/>
  <c r="E1738" i="11"/>
  <c r="F1738" i="11" s="1"/>
  <c r="E1674" i="11"/>
  <c r="F1674" i="11" s="1"/>
  <c r="E1653" i="11"/>
  <c r="F1653" i="11" s="1"/>
  <c r="E1610" i="11"/>
  <c r="F1610" i="11" s="1"/>
  <c r="E1568" i="11"/>
  <c r="F1568" i="11" s="1"/>
  <c r="E1546" i="11"/>
  <c r="F1546" i="11" s="1"/>
  <c r="E1158" i="11"/>
  <c r="F1158" i="11" s="1"/>
  <c r="E1030" i="11"/>
  <c r="F1030" i="11" s="1"/>
  <c r="E152" i="11"/>
  <c r="F152" i="11" s="1"/>
  <c r="E2008" i="11"/>
  <c r="F2008" i="11" s="1"/>
  <c r="E1965" i="11"/>
  <c r="F1965" i="11" s="1"/>
  <c r="E1901" i="11"/>
  <c r="F1901" i="11" s="1"/>
  <c r="E1837" i="11"/>
  <c r="F1837" i="11" s="1"/>
  <c r="E1773" i="11"/>
  <c r="F1773" i="11" s="1"/>
  <c r="E1752" i="11"/>
  <c r="F1752" i="11" s="1"/>
  <c r="E1709" i="11"/>
  <c r="F1709" i="11" s="1"/>
  <c r="E1688" i="11"/>
  <c r="F1688" i="11" s="1"/>
  <c r="E1624" i="11"/>
  <c r="F1624" i="11" s="1"/>
  <c r="E1581" i="11"/>
  <c r="F1581" i="11" s="1"/>
  <c r="E1198" i="11"/>
  <c r="F1198" i="11" s="1"/>
  <c r="E878" i="11"/>
  <c r="F878" i="11" s="1"/>
  <c r="E814" i="11"/>
  <c r="F814" i="11" s="1"/>
  <c r="E750" i="11"/>
  <c r="F750" i="11" s="1"/>
  <c r="E1510" i="11"/>
  <c r="F1510" i="11" s="1"/>
  <c r="E1478" i="11"/>
  <c r="F1478" i="11" s="1"/>
  <c r="E1446" i="11"/>
  <c r="F1446" i="11" s="1"/>
  <c r="E1414" i="11"/>
  <c r="F1414" i="11" s="1"/>
  <c r="E1366" i="11"/>
  <c r="F1366" i="11" s="1"/>
  <c r="E1286" i="11"/>
  <c r="F1286" i="11" s="1"/>
  <c r="E1194" i="11"/>
  <c r="F1194" i="11" s="1"/>
  <c r="E1066" i="11"/>
  <c r="F1066" i="11" s="1"/>
  <c r="E938" i="11"/>
  <c r="F938" i="11" s="1"/>
  <c r="E810" i="11"/>
  <c r="F810" i="11" s="1"/>
  <c r="E2263" i="11"/>
  <c r="F2263" i="11" s="1"/>
  <c r="E2167" i="11"/>
  <c r="F2167" i="11" s="1"/>
  <c r="E2039" i="11"/>
  <c r="F2039" i="11" s="1"/>
  <c r="E2023" i="11"/>
  <c r="F2023" i="11" s="1"/>
  <c r="E2007" i="11"/>
  <c r="F2007" i="11" s="1"/>
  <c r="E1991" i="11"/>
  <c r="F1991" i="11" s="1"/>
  <c r="E1975" i="11"/>
  <c r="F1975" i="11" s="1"/>
  <c r="E1767" i="11"/>
  <c r="F1767" i="11" s="1"/>
  <c r="E1751" i="11"/>
  <c r="F1751" i="11" s="1"/>
  <c r="E1735" i="11"/>
  <c r="F1735" i="11" s="1"/>
  <c r="E1719" i="11"/>
  <c r="F1719" i="11" s="1"/>
  <c r="E1703" i="11"/>
  <c r="F1703" i="11" s="1"/>
  <c r="E1687" i="11"/>
  <c r="F1687" i="11" s="1"/>
  <c r="E731" i="11"/>
  <c r="F731" i="11" s="1"/>
  <c r="E635" i="11"/>
  <c r="F635" i="11" s="1"/>
  <c r="E603" i="11"/>
  <c r="F603" i="11" s="1"/>
  <c r="E523" i="11"/>
  <c r="F523" i="11" s="1"/>
  <c r="E1655" i="11"/>
  <c r="F1655" i="11" s="1"/>
  <c r="E1639" i="11"/>
  <c r="F1639" i="11" s="1"/>
  <c r="E1623" i="11"/>
  <c r="F1623" i="11" s="1"/>
  <c r="E1383" i="11"/>
  <c r="F1383" i="11" s="1"/>
  <c r="E1367" i="11"/>
  <c r="F1367" i="11" s="1"/>
  <c r="E1228" i="11"/>
  <c r="F1228" i="11" s="1"/>
  <c r="E1164" i="11"/>
  <c r="F1164" i="11" s="1"/>
  <c r="E1068" i="11"/>
  <c r="F1068" i="11" s="1"/>
  <c r="E1004" i="11"/>
  <c r="F1004" i="11" s="1"/>
  <c r="E940" i="11"/>
  <c r="F940" i="11" s="1"/>
  <c r="E427" i="11"/>
  <c r="F427" i="11" s="1"/>
  <c r="E693" i="11"/>
  <c r="F693" i="11" s="1"/>
  <c r="E661" i="11"/>
  <c r="F661" i="11" s="1"/>
  <c r="E629" i="11"/>
  <c r="F629" i="11" s="1"/>
  <c r="E597" i="11"/>
  <c r="F597" i="11" s="1"/>
  <c r="E495" i="11"/>
  <c r="F495" i="11" s="1"/>
  <c r="E431" i="11"/>
  <c r="F431" i="11" s="1"/>
  <c r="E737" i="11"/>
  <c r="F737" i="11" s="1"/>
  <c r="E705" i="11"/>
  <c r="F705" i="11" s="1"/>
  <c r="E673" i="11"/>
  <c r="F673" i="11" s="1"/>
  <c r="E641" i="11"/>
  <c r="F641" i="11" s="1"/>
  <c r="E609" i="11"/>
  <c r="F609" i="11" s="1"/>
  <c r="E577" i="11"/>
  <c r="F577" i="11" s="1"/>
  <c r="E455" i="11"/>
  <c r="F455" i="11" s="1"/>
  <c r="E384" i="11"/>
  <c r="F384" i="11" s="1"/>
  <c r="E256" i="11"/>
  <c r="F256" i="11" s="1"/>
  <c r="E128" i="11"/>
  <c r="F128" i="11" s="1"/>
  <c r="E702" i="11"/>
  <c r="F702" i="11" s="1"/>
  <c r="E686" i="11"/>
  <c r="F686" i="11" s="1"/>
  <c r="E622" i="11"/>
  <c r="F622" i="11" s="1"/>
  <c r="E546" i="11"/>
  <c r="F546" i="11" s="1"/>
  <c r="E514" i="11"/>
  <c r="F514" i="11" s="1"/>
  <c r="E450" i="11"/>
  <c r="F450" i="11" s="1"/>
  <c r="E418" i="11"/>
  <c r="F418" i="11" s="1"/>
  <c r="E246" i="11"/>
  <c r="F246" i="11" s="1"/>
  <c r="E740" i="11"/>
  <c r="F740" i="11" s="1"/>
  <c r="E644" i="11"/>
  <c r="F644" i="11" s="1"/>
  <c r="E580" i="11"/>
  <c r="F580" i="11" s="1"/>
  <c r="E334" i="11"/>
  <c r="F334" i="11" s="1"/>
  <c r="E206" i="11"/>
  <c r="F206" i="11" s="1"/>
  <c r="E78" i="11"/>
  <c r="F78" i="11" s="1"/>
  <c r="E560" i="11"/>
  <c r="F560" i="11" s="1"/>
  <c r="E528" i="11"/>
  <c r="F528" i="11" s="1"/>
  <c r="E512" i="11"/>
  <c r="F512" i="11" s="1"/>
  <c r="E480" i="11"/>
  <c r="F480" i="11" s="1"/>
  <c r="E242" i="11"/>
  <c r="F242" i="11" s="1"/>
  <c r="E178" i="11"/>
  <c r="F178" i="11" s="1"/>
  <c r="E114" i="11"/>
  <c r="F114" i="11" s="1"/>
  <c r="E565" i="11"/>
  <c r="F565" i="11" s="1"/>
  <c r="E533" i="11"/>
  <c r="F533" i="11" s="1"/>
  <c r="E501" i="11"/>
  <c r="F501" i="11" s="1"/>
  <c r="E485" i="11"/>
  <c r="F485" i="11" s="1"/>
  <c r="E469" i="11"/>
  <c r="F469" i="11" s="1"/>
  <c r="E453" i="11"/>
  <c r="F453" i="11" s="1"/>
  <c r="E437" i="11"/>
  <c r="F437" i="11" s="1"/>
  <c r="E421" i="11"/>
  <c r="F421" i="11" s="1"/>
  <c r="E405" i="11"/>
  <c r="F405" i="11" s="1"/>
  <c r="E348" i="11"/>
  <c r="F348" i="11" s="1"/>
  <c r="E316" i="11"/>
  <c r="F316" i="11" s="1"/>
  <c r="E284" i="11"/>
  <c r="F284" i="11" s="1"/>
  <c r="E252" i="11"/>
  <c r="F252" i="11" s="1"/>
  <c r="E188" i="11"/>
  <c r="F188" i="11" s="1"/>
  <c r="E156" i="11"/>
  <c r="F156" i="11" s="1"/>
  <c r="E369" i="11"/>
  <c r="F369" i="11" s="1"/>
  <c r="E353" i="11"/>
  <c r="F353" i="11" s="1"/>
  <c r="E321" i="11"/>
  <c r="F321" i="11" s="1"/>
  <c r="E305" i="11"/>
  <c r="F305" i="11" s="1"/>
  <c r="E257" i="11"/>
  <c r="F257" i="11" s="1"/>
  <c r="E241" i="11"/>
  <c r="F241" i="11" s="1"/>
  <c r="E225" i="11"/>
  <c r="F225" i="11" s="1"/>
  <c r="E209" i="11"/>
  <c r="F209" i="11" s="1"/>
  <c r="E177" i="11"/>
  <c r="F177" i="11" s="1"/>
  <c r="E145" i="11"/>
  <c r="F145" i="11" s="1"/>
  <c r="E129" i="11"/>
  <c r="F129" i="11" s="1"/>
  <c r="E113" i="11"/>
  <c r="F113" i="11" s="1"/>
  <c r="E65" i="11"/>
  <c r="F65" i="11" s="1"/>
  <c r="E118" i="11"/>
  <c r="F118" i="11" s="1"/>
  <c r="H290" i="11"/>
  <c r="E460" i="11"/>
  <c r="F460" i="11" s="1"/>
  <c r="E602" i="11"/>
  <c r="F602" i="11" s="1"/>
  <c r="E730" i="11"/>
  <c r="F730" i="11" s="1"/>
  <c r="E858" i="11"/>
  <c r="F858" i="11" s="1"/>
  <c r="E986" i="11"/>
  <c r="F986" i="11" s="1"/>
  <c r="E1114" i="11"/>
  <c r="F1114" i="11" s="1"/>
  <c r="E1242" i="11"/>
  <c r="F1242" i="11" s="1"/>
  <c r="E1370" i="11"/>
  <c r="F1370" i="11" s="1"/>
  <c r="E1468" i="11"/>
  <c r="F1468" i="11" s="1"/>
  <c r="E1532" i="11"/>
  <c r="F1532" i="11" s="1"/>
  <c r="E1596" i="11"/>
  <c r="F1596" i="11" s="1"/>
  <c r="E1660" i="11"/>
  <c r="F1660" i="11" s="1"/>
  <c r="E1724" i="11"/>
  <c r="F1724" i="11" s="1"/>
  <c r="E1788" i="11"/>
  <c r="F1788" i="11" s="1"/>
  <c r="E1852" i="11"/>
  <c r="F1852" i="11" s="1"/>
  <c r="E1916" i="11"/>
  <c r="F1916" i="11" s="1"/>
  <c r="E1980" i="11"/>
  <c r="F1980" i="11" s="1"/>
  <c r="E2044" i="11"/>
  <c r="F2044" i="11" s="1"/>
  <c r="E2108" i="11"/>
  <c r="F2108" i="11" s="1"/>
  <c r="E2172" i="11"/>
  <c r="F2172" i="11" s="1"/>
  <c r="E2236" i="11"/>
  <c r="F2236" i="11" s="1"/>
  <c r="E2300" i="11"/>
  <c r="F2300" i="11" s="1"/>
  <c r="E2364" i="11"/>
  <c r="F2364" i="11" s="1"/>
  <c r="E2428" i="11"/>
  <c r="F2428" i="11" s="1"/>
  <c r="E2492" i="11"/>
  <c r="F2492" i="11" s="1"/>
  <c r="E2556" i="11"/>
  <c r="F2556" i="11" s="1"/>
  <c r="E2620" i="11"/>
  <c r="F2620" i="11" s="1"/>
  <c r="E2684" i="11"/>
  <c r="F2684" i="11" s="1"/>
  <c r="E2748" i="11"/>
  <c r="F2748" i="11" s="1"/>
  <c r="E2812" i="11"/>
  <c r="F2812" i="11" s="1"/>
  <c r="E2876" i="11"/>
  <c r="F2876" i="11" s="1"/>
  <c r="E2940" i="11"/>
  <c r="F2940" i="11" s="1"/>
  <c r="E3004" i="11"/>
  <c r="F3004" i="11" s="1"/>
  <c r="E3068" i="11"/>
  <c r="F3068" i="11" s="1"/>
  <c r="E3132" i="11"/>
  <c r="F3132" i="11" s="1"/>
  <c r="E3196" i="11"/>
  <c r="F3196" i="11" s="1"/>
  <c r="E3232" i="11"/>
  <c r="F3232" i="11" s="1"/>
  <c r="E3248" i="11"/>
  <c r="F3248" i="11" s="1"/>
  <c r="E3264" i="11"/>
  <c r="F3264" i="11" s="1"/>
  <c r="H3280" i="11"/>
  <c r="E3296" i="11"/>
  <c r="F3296" i="11" s="1"/>
  <c r="E3312" i="11"/>
  <c r="F3312" i="11" s="1"/>
  <c r="E3328" i="11"/>
  <c r="F3328" i="11" s="1"/>
  <c r="E3344" i="11"/>
  <c r="F3344" i="11" s="1"/>
  <c r="E3360" i="11"/>
  <c r="F3360" i="11" s="1"/>
  <c r="E3376" i="11"/>
  <c r="F3376" i="11" s="1"/>
  <c r="E3392" i="11"/>
  <c r="F3392" i="11" s="1"/>
  <c r="E3424" i="11"/>
  <c r="F3424" i="11" s="1"/>
  <c r="E3472" i="11"/>
  <c r="F3472" i="11" s="1"/>
  <c r="E3504" i="11"/>
  <c r="F3504" i="11" s="1"/>
  <c r="E3520" i="11"/>
  <c r="F3520" i="11" s="1"/>
  <c r="E3536" i="11"/>
  <c r="F3536" i="11" s="1"/>
  <c r="E3552" i="11"/>
  <c r="F3552" i="11" s="1"/>
  <c r="E3584" i="11"/>
  <c r="F3584" i="11" s="1"/>
  <c r="E3600" i="11"/>
  <c r="F3600" i="11" s="1"/>
  <c r="E3616" i="11"/>
  <c r="F3616" i="11" s="1"/>
  <c r="E3632" i="11"/>
  <c r="F3632" i="11" s="1"/>
  <c r="E3648" i="11"/>
  <c r="F3648" i="11" s="1"/>
  <c r="E3664" i="11"/>
  <c r="F3664" i="11" s="1"/>
  <c r="E3680" i="11"/>
  <c r="F3680" i="11" s="1"/>
  <c r="E3712" i="11"/>
  <c r="F3712" i="11" s="1"/>
  <c r="E3728" i="11"/>
  <c r="F3728" i="11" s="1"/>
  <c r="E3744" i="11"/>
  <c r="F3744" i="11" s="1"/>
  <c r="E3760" i="11"/>
  <c r="F3760" i="11" s="1"/>
  <c r="E3776" i="11"/>
  <c r="F3776" i="11" s="1"/>
  <c r="E2350" i="11"/>
  <c r="F2350" i="11" s="1"/>
  <c r="E2862" i="11"/>
  <c r="F2862" i="11" s="1"/>
  <c r="E390" i="11"/>
  <c r="F390" i="11" s="1"/>
  <c r="E550" i="11"/>
  <c r="F550" i="11" s="1"/>
  <c r="E678" i="11"/>
  <c r="F678" i="11" s="1"/>
  <c r="E934" i="11"/>
  <c r="F934" i="11" s="1"/>
  <c r="E1062" i="11"/>
  <c r="F1062" i="11" s="1"/>
  <c r="E1190" i="11"/>
  <c r="F1190" i="11" s="1"/>
  <c r="E1318" i="11"/>
  <c r="F1318" i="11" s="1"/>
  <c r="E1442" i="11"/>
  <c r="F1442" i="11" s="1"/>
  <c r="E1506" i="11"/>
  <c r="F1506" i="11" s="1"/>
  <c r="E1570" i="11"/>
  <c r="F1570" i="11" s="1"/>
  <c r="E1762" i="11"/>
  <c r="F1762" i="11" s="1"/>
  <c r="E1890" i="11"/>
  <c r="F1890" i="11" s="1"/>
  <c r="E2082" i="11"/>
  <c r="F2082" i="11" s="1"/>
  <c r="E2146" i="11"/>
  <c r="F2146" i="11" s="1"/>
  <c r="E2210" i="11"/>
  <c r="F2210" i="11" s="1"/>
  <c r="E2274" i="11"/>
  <c r="F2274" i="11" s="1"/>
  <c r="E2338" i="11"/>
  <c r="F2338" i="11" s="1"/>
  <c r="E2402" i="11"/>
  <c r="F2402" i="11" s="1"/>
  <c r="E2466" i="11"/>
  <c r="F2466" i="11" s="1"/>
  <c r="E2530" i="11"/>
  <c r="F2530" i="11" s="1"/>
  <c r="E2594" i="11"/>
  <c r="F2594" i="11" s="1"/>
  <c r="E2658" i="11"/>
  <c r="F2658" i="11" s="1"/>
  <c r="E2722" i="11"/>
  <c r="F2722" i="11" s="1"/>
  <c r="E2786" i="11"/>
  <c r="F2786" i="11" s="1"/>
  <c r="E2850" i="11"/>
  <c r="F2850" i="11" s="1"/>
  <c r="E2914" i="11"/>
  <c r="F2914" i="11" s="1"/>
  <c r="E2978" i="11"/>
  <c r="F2978" i="11" s="1"/>
  <c r="E3042" i="11"/>
  <c r="F3042" i="11" s="1"/>
  <c r="E3106" i="11"/>
  <c r="F3106" i="11" s="1"/>
  <c r="E3170" i="11"/>
  <c r="F3170" i="11" s="1"/>
  <c r="E3209" i="11"/>
  <c r="F3209" i="11" s="1"/>
  <c r="E3225" i="11"/>
  <c r="F3225" i="11" s="1"/>
  <c r="E3241" i="11"/>
  <c r="F3241" i="11" s="1"/>
  <c r="E3257" i="11"/>
  <c r="F3257" i="11" s="1"/>
  <c r="E3273" i="11"/>
  <c r="F3273" i="11" s="1"/>
  <c r="H3290" i="11"/>
  <c r="E3337" i="11"/>
  <c r="F3337" i="11" s="1"/>
  <c r="E3369" i="11"/>
  <c r="F3369" i="11" s="1"/>
  <c r="E3401" i="11"/>
  <c r="F3401" i="11" s="1"/>
  <c r="E3417" i="11"/>
  <c r="F3417" i="11" s="1"/>
  <c r="E3433" i="11"/>
  <c r="F3433" i="11" s="1"/>
  <c r="E3481" i="11"/>
  <c r="F3481" i="11" s="1"/>
  <c r="E3497" i="11"/>
  <c r="F3497" i="11" s="1"/>
  <c r="E3513" i="11"/>
  <c r="F3513" i="11" s="1"/>
  <c r="E3529" i="11"/>
  <c r="F3529" i="11" s="1"/>
  <c r="E3545" i="11"/>
  <c r="F3545" i="11" s="1"/>
  <c r="E3561" i="11"/>
  <c r="F3561" i="11" s="1"/>
  <c r="E3577" i="11"/>
  <c r="F3577" i="11" s="1"/>
  <c r="E3593" i="11"/>
  <c r="F3593" i="11" s="1"/>
  <c r="E3689" i="11"/>
  <c r="F3689" i="11" s="1"/>
  <c r="E3705" i="11"/>
  <c r="F3705" i="11" s="1"/>
  <c r="E3721" i="11"/>
  <c r="F3721" i="11" s="1"/>
  <c r="E3737" i="11"/>
  <c r="F3737" i="11" s="1"/>
  <c r="E3753" i="11"/>
  <c r="F3753" i="11" s="1"/>
  <c r="E3769" i="11"/>
  <c r="F3769" i="11" s="1"/>
  <c r="E3315" i="11"/>
  <c r="F3315" i="11" s="1"/>
  <c r="E3571" i="11"/>
  <c r="F3571" i="11" s="1"/>
  <c r="E98" i="11"/>
  <c r="F98" i="11" s="1"/>
  <c r="E268" i="11"/>
  <c r="F268" i="11" s="1"/>
  <c r="E438" i="11"/>
  <c r="F438" i="11" s="1"/>
  <c r="E586" i="11"/>
  <c r="F586" i="11" s="1"/>
  <c r="E714" i="11"/>
  <c r="F714" i="11" s="1"/>
  <c r="E842" i="11"/>
  <c r="F842" i="11" s="1"/>
  <c r="E970" i="11"/>
  <c r="F970" i="11" s="1"/>
  <c r="E1098" i="11"/>
  <c r="F1098" i="11" s="1"/>
  <c r="E1226" i="11"/>
  <c r="F1226" i="11" s="1"/>
  <c r="E1354" i="11"/>
  <c r="F1354" i="11" s="1"/>
  <c r="E1652" i="11"/>
  <c r="F1652" i="11" s="1"/>
  <c r="E1716" i="11"/>
  <c r="F1716" i="11" s="1"/>
  <c r="E1780" i="11"/>
  <c r="F1780" i="11" s="1"/>
  <c r="E1844" i="11"/>
  <c r="F1844" i="11" s="1"/>
  <c r="E1908" i="11"/>
  <c r="F1908" i="11" s="1"/>
  <c r="E1972" i="11"/>
  <c r="F1972" i="11" s="1"/>
  <c r="E2100" i="11"/>
  <c r="F2100" i="11" s="1"/>
  <c r="E2164" i="11"/>
  <c r="F2164" i="11" s="1"/>
  <c r="E2228" i="11"/>
  <c r="F2228" i="11" s="1"/>
  <c r="E2292" i="11"/>
  <c r="F2292" i="11" s="1"/>
  <c r="E2356" i="11"/>
  <c r="F2356" i="11" s="1"/>
  <c r="E2420" i="11"/>
  <c r="F2420" i="11" s="1"/>
  <c r="E2484" i="11"/>
  <c r="F2484" i="11" s="1"/>
  <c r="E2548" i="11"/>
  <c r="F2548" i="11" s="1"/>
  <c r="E2612" i="11"/>
  <c r="F2612" i="11" s="1"/>
  <c r="E2740" i="11"/>
  <c r="F2740" i="11" s="1"/>
  <c r="E2804" i="11"/>
  <c r="F2804" i="11" s="1"/>
  <c r="E2868" i="11"/>
  <c r="F2868" i="11" s="1"/>
  <c r="E2932" i="11"/>
  <c r="F2932" i="11" s="1"/>
  <c r="E2996" i="11"/>
  <c r="F2996" i="11" s="1"/>
  <c r="E3060" i="11"/>
  <c r="F3060" i="11" s="1"/>
  <c r="E3124" i="11"/>
  <c r="F3124" i="11" s="1"/>
  <c r="E3188" i="11"/>
  <c r="F3188" i="11" s="1"/>
  <c r="E3214" i="11"/>
  <c r="F3214" i="11" s="1"/>
  <c r="E3230" i="11"/>
  <c r="F3230" i="11" s="1"/>
  <c r="E3278" i="11"/>
  <c r="F3278" i="11" s="1"/>
  <c r="E3294" i="11"/>
  <c r="F3294" i="11" s="1"/>
  <c r="E3310" i="11"/>
  <c r="F3310" i="11" s="1"/>
  <c r="E3342" i="11"/>
  <c r="F3342" i="11" s="1"/>
  <c r="E3374" i="11"/>
  <c r="F3374" i="11" s="1"/>
  <c r="E3390" i="11"/>
  <c r="F3390" i="11" s="1"/>
  <c r="E3422" i="11"/>
  <c r="F3422" i="11" s="1"/>
  <c r="E3454" i="11"/>
  <c r="F3454" i="11" s="1"/>
  <c r="E3486" i="11"/>
  <c r="F3486" i="11" s="1"/>
  <c r="E3518" i="11"/>
  <c r="F3518" i="11" s="1"/>
  <c r="E3550" i="11"/>
  <c r="F3550" i="11" s="1"/>
  <c r="E3582" i="11"/>
  <c r="F3582" i="11" s="1"/>
  <c r="E3614" i="11"/>
  <c r="F3614" i="11" s="1"/>
  <c r="E3646" i="11"/>
  <c r="F3646" i="11" s="1"/>
  <c r="E3678" i="11"/>
  <c r="F3678" i="11" s="1"/>
  <c r="E3710" i="11"/>
  <c r="F3710" i="11" s="1"/>
  <c r="E3742" i="11"/>
  <c r="F3742" i="11" s="1"/>
  <c r="E3774" i="11"/>
  <c r="F3774" i="11" s="1"/>
  <c r="H627" i="11"/>
  <c r="H3034" i="11"/>
  <c r="H2978" i="11"/>
  <c r="H2068" i="11"/>
  <c r="H1480" i="11"/>
  <c r="H1796" i="11"/>
  <c r="H756" i="11"/>
  <c r="H2713" i="11"/>
  <c r="H3463" i="11"/>
  <c r="H2100" i="11"/>
  <c r="H2115" i="11"/>
  <c r="H1465" i="11"/>
  <c r="E846" i="11"/>
  <c r="F846" i="11" s="1"/>
  <c r="E3511" i="11"/>
  <c r="F3511" i="11" s="1"/>
  <c r="E3531" i="11"/>
  <c r="F3531" i="11" s="1"/>
  <c r="E1046" i="11"/>
  <c r="F1046" i="11" s="1"/>
  <c r="E3195" i="11"/>
  <c r="F3195" i="11" s="1"/>
  <c r="E3099" i="11"/>
  <c r="F3099" i="11" s="1"/>
  <c r="E3083" i="11"/>
  <c r="F3083" i="11" s="1"/>
  <c r="E3067" i="11"/>
  <c r="F3067" i="11" s="1"/>
  <c r="E3019" i="11"/>
  <c r="F3019" i="11" s="1"/>
  <c r="E3003" i="11"/>
  <c r="F3003" i="11" s="1"/>
  <c r="E2667" i="11"/>
  <c r="F2667" i="11" s="1"/>
  <c r="E2635" i="11"/>
  <c r="F2635" i="11" s="1"/>
  <c r="E2619" i="11"/>
  <c r="F2619" i="11" s="1"/>
  <c r="E2571" i="11"/>
  <c r="F2571" i="11" s="1"/>
  <c r="E2555" i="11"/>
  <c r="F2555" i="11" s="1"/>
  <c r="E2539" i="11"/>
  <c r="F2539" i="11" s="1"/>
  <c r="E2523" i="11"/>
  <c r="F2523" i="11" s="1"/>
  <c r="E2507" i="11"/>
  <c r="F2507" i="11" s="1"/>
  <c r="E2491" i="11"/>
  <c r="F2491" i="11" s="1"/>
  <c r="E2443" i="11"/>
  <c r="F2443" i="11" s="1"/>
  <c r="E2427" i="11"/>
  <c r="F2427" i="11" s="1"/>
  <c r="E2411" i="11"/>
  <c r="F2411" i="11" s="1"/>
  <c r="E2395" i="11"/>
  <c r="F2395" i="11" s="1"/>
  <c r="E2379" i="11"/>
  <c r="F2379" i="11" s="1"/>
  <c r="E2363" i="11"/>
  <c r="F2363" i="11" s="1"/>
  <c r="E2315" i="11"/>
  <c r="F2315" i="11" s="1"/>
  <c r="E2299" i="11"/>
  <c r="F2299" i="11" s="1"/>
  <c r="E2283" i="11"/>
  <c r="F2283" i="11" s="1"/>
  <c r="E715" i="11"/>
  <c r="F715" i="11" s="1"/>
  <c r="E699" i="11"/>
  <c r="F699" i="11" s="1"/>
  <c r="E683" i="11"/>
  <c r="F683" i="11" s="1"/>
  <c r="E651" i="11"/>
  <c r="F651" i="11" s="1"/>
  <c r="E619" i="11"/>
  <c r="F619" i="11" s="1"/>
  <c r="E587" i="11"/>
  <c r="F587" i="11" s="1"/>
  <c r="E555" i="11"/>
  <c r="F555" i="11" s="1"/>
  <c r="E507" i="11"/>
  <c r="F507" i="11" s="1"/>
  <c r="H3591" i="11"/>
  <c r="H3719" i="11"/>
  <c r="H2227" i="11"/>
  <c r="E3289" i="11"/>
  <c r="F3289" i="11" s="1"/>
  <c r="H3289" i="11"/>
  <c r="H3240" i="11"/>
  <c r="H3304" i="11"/>
  <c r="H3415" i="11"/>
  <c r="H3671" i="11"/>
  <c r="H3344" i="11"/>
  <c r="H603" i="11"/>
  <c r="E525" i="11"/>
  <c r="F525" i="11" s="1"/>
  <c r="E2198" i="11"/>
  <c r="F2198" i="11" s="1"/>
  <c r="E3291" i="11"/>
  <c r="F3291" i="11" s="1"/>
  <c r="H755" i="11"/>
  <c r="H1540" i="11"/>
  <c r="H2777" i="11"/>
  <c r="H3368" i="11"/>
  <c r="H3547" i="11"/>
  <c r="H2564" i="11"/>
  <c r="H3387" i="11"/>
  <c r="H1123" i="11"/>
  <c r="H1892" i="11"/>
  <c r="H545" i="11"/>
  <c r="H577" i="11"/>
  <c r="H414" i="11"/>
  <c r="E429" i="11"/>
  <c r="F429" i="11" s="1"/>
  <c r="E3331" i="11"/>
  <c r="F3331" i="11" s="1"/>
  <c r="E3347" i="11"/>
  <c r="F3347" i="11" s="1"/>
  <c r="E3363" i="11"/>
  <c r="F3363" i="11" s="1"/>
  <c r="E3395" i="11"/>
  <c r="F3395" i="11" s="1"/>
  <c r="E3491" i="11"/>
  <c r="F3491" i="11" s="1"/>
  <c r="E3603" i="11"/>
  <c r="F3603" i="11" s="1"/>
  <c r="E3619" i="11"/>
  <c r="F3619" i="11" s="1"/>
  <c r="E3747" i="11"/>
  <c r="F3747" i="11" s="1"/>
  <c r="E3779" i="11"/>
  <c r="F3779" i="11" s="1"/>
  <c r="E3191" i="11"/>
  <c r="F3191" i="11" s="1"/>
  <c r="E3143" i="11"/>
  <c r="F3143" i="11" s="1"/>
  <c r="E3127" i="11"/>
  <c r="F3127" i="11" s="1"/>
  <c r="E2247" i="11"/>
  <c r="F2247" i="11" s="1"/>
  <c r="E2231" i="11"/>
  <c r="F2231" i="11" s="1"/>
  <c r="E2215" i="11"/>
  <c r="F2215" i="11" s="1"/>
  <c r="E2199" i="11"/>
  <c r="F2199" i="11" s="1"/>
  <c r="E2183" i="11"/>
  <c r="F2183" i="11" s="1"/>
  <c r="E2151" i="11"/>
  <c r="F2151" i="11" s="1"/>
  <c r="E2135" i="11"/>
  <c r="F2135" i="11" s="1"/>
  <c r="E2119" i="11"/>
  <c r="F2119" i="11" s="1"/>
  <c r="E2103" i="11"/>
  <c r="F2103" i="11" s="1"/>
  <c r="E2087" i="11"/>
  <c r="F2087" i="11" s="1"/>
  <c r="E1959" i="11"/>
  <c r="F1959" i="11" s="1"/>
  <c r="E1943" i="11"/>
  <c r="F1943" i="11" s="1"/>
  <c r="E1927" i="11"/>
  <c r="F1927" i="11" s="1"/>
  <c r="E1911" i="11"/>
  <c r="F1911" i="11" s="1"/>
  <c r="E1895" i="11"/>
  <c r="F1895" i="11" s="1"/>
  <c r="E1879" i="11"/>
  <c r="F1879" i="11" s="1"/>
  <c r="E1863" i="11"/>
  <c r="F1863" i="11" s="1"/>
  <c r="E1847" i="11"/>
  <c r="F1847" i="11" s="1"/>
  <c r="E1831" i="11"/>
  <c r="F1831" i="11" s="1"/>
  <c r="E1815" i="11"/>
  <c r="F1815" i="11" s="1"/>
  <c r="E1799" i="11"/>
  <c r="F1799" i="11" s="1"/>
  <c r="E1783" i="11"/>
  <c r="F1783" i="11" s="1"/>
  <c r="E1607" i="11"/>
  <c r="F1607" i="11" s="1"/>
  <c r="E1591" i="11"/>
  <c r="F1591" i="11" s="1"/>
  <c r="E1575" i="11"/>
  <c r="F1575" i="11" s="1"/>
  <c r="E1559" i="11"/>
  <c r="F1559" i="11" s="1"/>
  <c r="E1543" i="11"/>
  <c r="F1543" i="11" s="1"/>
  <c r="E1527" i="11"/>
  <c r="F1527" i="11" s="1"/>
  <c r="E1511" i="11"/>
  <c r="F1511" i="11" s="1"/>
  <c r="E1495" i="11"/>
  <c r="F1495" i="11" s="1"/>
  <c r="E1479" i="11"/>
  <c r="F1479" i="11" s="1"/>
  <c r="E1463" i="11"/>
  <c r="F1463" i="11" s="1"/>
  <c r="E1447" i="11"/>
  <c r="F1447" i="11" s="1"/>
  <c r="E1431" i="11"/>
  <c r="F1431" i="11" s="1"/>
  <c r="E1415" i="11"/>
  <c r="F1415" i="11" s="1"/>
  <c r="E1351" i="11"/>
  <c r="F1351" i="11" s="1"/>
  <c r="E1335" i="11"/>
  <c r="F1335" i="11" s="1"/>
  <c r="E1319" i="11"/>
  <c r="F1319" i="11" s="1"/>
  <c r="E1303" i="11"/>
  <c r="F1303" i="11" s="1"/>
  <c r="E1287" i="11"/>
  <c r="F1287" i="11" s="1"/>
  <c r="E1271" i="11"/>
  <c r="F1271" i="11" s="1"/>
  <c r="E1255" i="11"/>
  <c r="F1255" i="11" s="1"/>
  <c r="E679" i="11"/>
  <c r="F679" i="11" s="1"/>
  <c r="E631" i="11"/>
  <c r="F631" i="11" s="1"/>
  <c r="E519" i="11"/>
  <c r="F519" i="11" s="1"/>
  <c r="H3656" i="11"/>
  <c r="H2244" i="11"/>
  <c r="E3211" i="11"/>
  <c r="F3211" i="11" s="1"/>
  <c r="E3227" i="11"/>
  <c r="F3227" i="11" s="1"/>
  <c r="E3243" i="11"/>
  <c r="F3243" i="11" s="1"/>
  <c r="E3275" i="11"/>
  <c r="F3275" i="11" s="1"/>
  <c r="E3355" i="11"/>
  <c r="F3355" i="11" s="1"/>
  <c r="E3483" i="11"/>
  <c r="F3483" i="11" s="1"/>
  <c r="E3499" i="11"/>
  <c r="F3499" i="11" s="1"/>
  <c r="E3611" i="11"/>
  <c r="F3611" i="11" s="1"/>
  <c r="E3739" i="11"/>
  <c r="F3739" i="11" s="1"/>
  <c r="E3755" i="11"/>
  <c r="F3755" i="11" s="1"/>
  <c r="E687" i="11"/>
  <c r="F687" i="11" s="1"/>
  <c r="E623" i="11"/>
  <c r="F623" i="11" s="1"/>
  <c r="E559" i="11"/>
  <c r="F559" i="11" s="1"/>
  <c r="H2797" i="11"/>
  <c r="H2989" i="11"/>
  <c r="H3053" i="11"/>
  <c r="H3117" i="11"/>
  <c r="H3181" i="11"/>
  <c r="H3159" i="11"/>
  <c r="H2652" i="11"/>
  <c r="H2588" i="11"/>
  <c r="H2642" i="11"/>
  <c r="H919" i="11"/>
  <c r="H139" i="11"/>
  <c r="H2084" i="11"/>
  <c r="H3446" i="11"/>
  <c r="H3266" i="11"/>
  <c r="H3394" i="11"/>
  <c r="H3495" i="11"/>
  <c r="H3528" i="11"/>
  <c r="H3527" i="11"/>
  <c r="H3575" i="11"/>
  <c r="H3639" i="11"/>
  <c r="H3688" i="11"/>
  <c r="H3687" i="11"/>
  <c r="H3751" i="11"/>
  <c r="H3767" i="11"/>
  <c r="H3186" i="11"/>
  <c r="H3416" i="11"/>
  <c r="H3545" i="11"/>
  <c r="H3592" i="11"/>
  <c r="H3752" i="11"/>
  <c r="H3026" i="11"/>
  <c r="H2834" i="11"/>
  <c r="H2738" i="11"/>
  <c r="H2646" i="11"/>
  <c r="H2580" i="11"/>
  <c r="H2553" i="11"/>
  <c r="H2468" i="11"/>
  <c r="H2135" i="11"/>
  <c r="H1926" i="11"/>
  <c r="H1302" i="11"/>
  <c r="H2439" i="11"/>
  <c r="H2375" i="11"/>
  <c r="H2390" i="11"/>
  <c r="H1968" i="11"/>
  <c r="H1732" i="11"/>
  <c r="H1604" i="11"/>
  <c r="H1412" i="11"/>
  <c r="H1956" i="11"/>
  <c r="H1828" i="11"/>
  <c r="H2328" i="11"/>
  <c r="H2264" i="11"/>
  <c r="H2136" i="11"/>
  <c r="H1971" i="11"/>
  <c r="H1907" i="11"/>
  <c r="H1843" i="11"/>
  <c r="H502" i="11"/>
  <c r="H1669" i="11"/>
  <c r="H1605" i="11"/>
  <c r="H1541" i="11"/>
  <c r="H1046" i="11"/>
  <c r="H982" i="11"/>
  <c r="H844" i="11"/>
  <c r="H1253" i="11"/>
  <c r="H723" i="11"/>
  <c r="H210" i="11"/>
  <c r="H803" i="11"/>
  <c r="H786" i="11"/>
  <c r="H757" i="11"/>
  <c r="H693" i="11"/>
  <c r="H597" i="11"/>
  <c r="H565" i="11"/>
  <c r="H162" i="11"/>
  <c r="H628" i="11"/>
  <c r="H546" i="11"/>
  <c r="H452" i="11"/>
  <c r="H361" i="11"/>
  <c r="H446" i="11"/>
  <c r="H175" i="11"/>
  <c r="H445" i="11"/>
  <c r="H374" i="11"/>
  <c r="H267" i="11"/>
  <c r="H312" i="11"/>
  <c r="H280" i="11"/>
  <c r="H216" i="11"/>
  <c r="H184" i="11"/>
  <c r="H88" i="11"/>
  <c r="H3057" i="11"/>
  <c r="H3561" i="11"/>
  <c r="H3244" i="11"/>
  <c r="H3350" i="11"/>
  <c r="H3430" i="11"/>
  <c r="H3431" i="11"/>
  <c r="H3543" i="11"/>
  <c r="H3655" i="11"/>
  <c r="H3480" i="11"/>
  <c r="H3560" i="11"/>
  <c r="H3672" i="11"/>
  <c r="H3736" i="11"/>
  <c r="H2496" i="11"/>
  <c r="H2677" i="11"/>
  <c r="H2503" i="11"/>
  <c r="H918" i="11"/>
  <c r="H1317" i="11"/>
  <c r="H983" i="11"/>
  <c r="H845" i="11"/>
  <c r="H882" i="11"/>
  <c r="H834" i="11"/>
  <c r="H661" i="11"/>
  <c r="H629" i="11"/>
  <c r="H462" i="11"/>
  <c r="H1175" i="11"/>
  <c r="H3211" i="11"/>
  <c r="H436" i="11"/>
  <c r="H804" i="11"/>
  <c r="H1340" i="11"/>
  <c r="H2576" i="11"/>
  <c r="H581" i="11"/>
  <c r="H709" i="11"/>
  <c r="H1797" i="11"/>
  <c r="H2597" i="11"/>
  <c r="H1174" i="11"/>
  <c r="H1842" i="11"/>
  <c r="H3606" i="11"/>
  <c r="H1780" i="11"/>
  <c r="H1524" i="11"/>
  <c r="H271" i="11"/>
  <c r="H547" i="11"/>
  <c r="H1111" i="11"/>
  <c r="H2007" i="11"/>
  <c r="H3243" i="11"/>
  <c r="H120" i="11"/>
  <c r="H1476" i="11"/>
  <c r="H3308" i="11"/>
  <c r="H741" i="11"/>
  <c r="H1413" i="11"/>
  <c r="H2454" i="11"/>
  <c r="H2770" i="11"/>
  <c r="H3185" i="11"/>
  <c r="H3607" i="11"/>
  <c r="H2721" i="11"/>
  <c r="H3010" i="11"/>
  <c r="H3137" i="11"/>
  <c r="H3333" i="11"/>
  <c r="H3609" i="11"/>
  <c r="H3641" i="11"/>
  <c r="H3429" i="11"/>
  <c r="H3190" i="11"/>
  <c r="H2934" i="11"/>
  <c r="H2805" i="11"/>
  <c r="H2741" i="11"/>
  <c r="H2517" i="11"/>
  <c r="H3232" i="11"/>
  <c r="H2565" i="11"/>
  <c r="H2460" i="11"/>
  <c r="H2396" i="11"/>
  <c r="H2343" i="11"/>
  <c r="H2279" i="11"/>
  <c r="H2023" i="11"/>
  <c r="H1949" i="11"/>
  <c r="H2487" i="11"/>
  <c r="H2283" i="11"/>
  <c r="H2219" i="11"/>
  <c r="H2155" i="11"/>
  <c r="H1749" i="11"/>
  <c r="H1940" i="11"/>
  <c r="H1712" i="11"/>
  <c r="H1584" i="11"/>
  <c r="H1520" i="11"/>
  <c r="H1891" i="11"/>
  <c r="H1827" i="11"/>
  <c r="H1719" i="11"/>
  <c r="H1687" i="11"/>
  <c r="H1671" i="11"/>
  <c r="H1527" i="11"/>
  <c r="H1511" i="11"/>
  <c r="H1495" i="11"/>
  <c r="H1447" i="11"/>
  <c r="H1343" i="11"/>
  <c r="H1279" i="11"/>
  <c r="H1191" i="11"/>
  <c r="H1126" i="11"/>
  <c r="H999" i="11"/>
  <c r="H1049" i="11"/>
  <c r="H1001" i="11"/>
  <c r="H937" i="11"/>
  <c r="H687" i="11"/>
  <c r="H879" i="11"/>
  <c r="H461" i="11"/>
  <c r="H395" i="11"/>
  <c r="H404" i="11"/>
  <c r="H165" i="11"/>
  <c r="H133" i="11"/>
  <c r="H101" i="11"/>
  <c r="H69" i="11"/>
  <c r="H3434" i="11"/>
  <c r="H2613" i="11"/>
  <c r="H967" i="11"/>
  <c r="H1144" i="11"/>
  <c r="H1080" i="11"/>
  <c r="H1016" i="11"/>
  <c r="H868" i="11"/>
  <c r="H760" i="11"/>
  <c r="H728" i="11"/>
  <c r="H500" i="11"/>
  <c r="H463" i="11"/>
  <c r="H447" i="11"/>
  <c r="H415" i="11"/>
  <c r="H334" i="11"/>
  <c r="H239" i="11"/>
  <c r="H207" i="11"/>
  <c r="H3403" i="11"/>
  <c r="H3658" i="11"/>
  <c r="H3227" i="11"/>
  <c r="H3355" i="11"/>
  <c r="H1717" i="11"/>
  <c r="H1461" i="11"/>
  <c r="H1660" i="11"/>
  <c r="H2158" i="11"/>
  <c r="H2110" i="11"/>
  <c r="H2046" i="11"/>
  <c r="H1978" i="11"/>
  <c r="H1700" i="11"/>
  <c r="H1296" i="11"/>
  <c r="H1691" i="11"/>
  <c r="H1659" i="11"/>
  <c r="H1467" i="11"/>
  <c r="H1435" i="11"/>
  <c r="H1403" i="11"/>
  <c r="H1327" i="11"/>
  <c r="H644" i="11"/>
  <c r="H200" i="11"/>
  <c r="H136" i="11"/>
  <c r="H72" i="11"/>
  <c r="H265" i="11"/>
  <c r="H1207" i="11"/>
  <c r="H480" i="11"/>
  <c r="H3310" i="11"/>
  <c r="H3353" i="11"/>
  <c r="H3624" i="11"/>
  <c r="H3228" i="11"/>
  <c r="H860" i="11"/>
  <c r="H471" i="11"/>
  <c r="H1844" i="11"/>
  <c r="H3399" i="11"/>
  <c r="H335" i="11"/>
  <c r="H3397" i="11"/>
  <c r="H3398" i="11"/>
  <c r="H3225" i="11"/>
  <c r="H3246" i="11"/>
  <c r="H3448" i="11"/>
  <c r="H3449" i="11"/>
  <c r="H3512" i="11"/>
  <c r="H3576" i="11"/>
  <c r="H3640" i="11"/>
  <c r="H3704" i="11"/>
  <c r="H3768" i="11"/>
  <c r="H2898" i="11"/>
  <c r="H2833" i="11"/>
  <c r="H2327" i="11"/>
  <c r="H2200" i="11"/>
  <c r="H2072" i="11"/>
  <c r="H2518" i="11"/>
  <c r="H3374" i="11"/>
  <c r="H3542" i="11"/>
  <c r="H3432" i="11"/>
  <c r="H3608" i="11"/>
  <c r="H3479" i="11"/>
  <c r="H3735" i="11"/>
  <c r="H3625" i="11"/>
  <c r="H2683" i="11"/>
  <c r="H3116" i="11"/>
  <c r="H3100" i="11"/>
  <c r="H3052" i="11"/>
  <c r="H3036" i="11"/>
  <c r="H2988" i="11"/>
  <c r="H2972" i="11"/>
  <c r="H2924" i="11"/>
  <c r="H2908" i="11"/>
  <c r="H2876" i="11"/>
  <c r="H2860" i="11"/>
  <c r="H2844" i="11"/>
  <c r="H2796" i="11"/>
  <c r="H2748" i="11"/>
  <c r="H2732" i="11"/>
  <c r="H2700" i="11"/>
  <c r="H2680" i="11"/>
  <c r="H855" i="11"/>
  <c r="H2581" i="11"/>
  <c r="H2769" i="11"/>
  <c r="H2897" i="11"/>
  <c r="H2977" i="11"/>
  <c r="H3058" i="11"/>
  <c r="H3330" i="11"/>
  <c r="H3510" i="11"/>
  <c r="H3654" i="11"/>
  <c r="H3766" i="11"/>
  <c r="H3657" i="11"/>
  <c r="H3464" i="11"/>
  <c r="H3544" i="11"/>
  <c r="H3720" i="11"/>
  <c r="H2659" i="11"/>
  <c r="H2616" i="11"/>
  <c r="H2389" i="11"/>
  <c r="H2532" i="11"/>
  <c r="H2311" i="11"/>
  <c r="H2247" i="11"/>
  <c r="H2461" i="11"/>
  <c r="H3179" i="11"/>
  <c r="H3147" i="11"/>
  <c r="H3131" i="11"/>
  <c r="H3019" i="11"/>
  <c r="H2955" i="11"/>
  <c r="H2747" i="11"/>
  <c r="H2368" i="11"/>
  <c r="H695" i="11"/>
  <c r="H623" i="11"/>
  <c r="H1127" i="11"/>
  <c r="H1591" i="11"/>
  <c r="H2601" i="11"/>
  <c r="H2411" i="11"/>
  <c r="H2301" i="11"/>
  <c r="H2284" i="11"/>
  <c r="H2221" i="11"/>
  <c r="H2204" i="11"/>
  <c r="H2092" i="11"/>
  <c r="H2044" i="11"/>
  <c r="H1977" i="11"/>
  <c r="H1913" i="11"/>
  <c r="H1673" i="11"/>
  <c r="H1562" i="11"/>
  <c r="H1417" i="11"/>
  <c r="H1347" i="11"/>
  <c r="H1303" i="11"/>
  <c r="H1283" i="11"/>
  <c r="H1239" i="11"/>
  <c r="H1194" i="11"/>
  <c r="H1003" i="11"/>
  <c r="H939" i="11"/>
  <c r="H788" i="11"/>
  <c r="H616" i="11"/>
  <c r="H503" i="11"/>
  <c r="H311" i="11"/>
  <c r="H87" i="11"/>
  <c r="H465" i="11"/>
  <c r="H332" i="11"/>
  <c r="H300" i="11"/>
  <c r="H172" i="11"/>
  <c r="H108" i="11"/>
  <c r="H3260" i="11"/>
  <c r="H3324" i="11"/>
  <c r="H3388" i="11"/>
  <c r="H3153" i="11"/>
  <c r="H3265" i="11"/>
  <c r="H3484" i="11"/>
  <c r="H2658" i="11"/>
  <c r="H2594" i="11"/>
  <c r="H2476" i="11"/>
  <c r="H2412" i="11"/>
  <c r="H2403" i="11"/>
  <c r="H815" i="11"/>
  <c r="H140" i="11"/>
  <c r="H268" i="11"/>
  <c r="H468" i="11"/>
  <c r="H504" i="11"/>
  <c r="H848" i="11"/>
  <c r="H2348" i="11"/>
  <c r="H134" i="11"/>
  <c r="H194" i="11"/>
  <c r="H214" i="11"/>
  <c r="H2363" i="11"/>
  <c r="H2203" i="11"/>
  <c r="H2035" i="11"/>
  <c r="H2003" i="11"/>
  <c r="H2260" i="11"/>
  <c r="H2180" i="11"/>
  <c r="H2004" i="11"/>
  <c r="H1759" i="11"/>
  <c r="H1471" i="11"/>
  <c r="H1407" i="11"/>
  <c r="H1311" i="11"/>
  <c r="H1247" i="11"/>
  <c r="H961" i="11"/>
  <c r="H663" i="11"/>
  <c r="H671" i="11"/>
  <c r="H607" i="11"/>
  <c r="H367" i="11"/>
  <c r="H520" i="11"/>
  <c r="H527" i="11"/>
  <c r="H326" i="11"/>
  <c r="H198" i="11"/>
  <c r="H457" i="11"/>
  <c r="H302" i="11"/>
  <c r="H285" i="11"/>
  <c r="H270" i="11"/>
  <c r="H253" i="11"/>
  <c r="H238" i="11"/>
  <c r="H221" i="11"/>
  <c r="H173" i="11"/>
  <c r="H109" i="11"/>
  <c r="H373" i="11"/>
  <c r="H2645" i="11"/>
  <c r="H2881" i="11"/>
  <c r="H3513" i="11"/>
  <c r="H3577" i="11"/>
  <c r="H2693" i="11"/>
  <c r="H3292" i="11"/>
  <c r="H3356" i="11"/>
  <c r="H2817" i="11"/>
  <c r="H379" i="11"/>
  <c r="H3263" i="11"/>
  <c r="H852" i="11"/>
  <c r="H1800" i="11"/>
  <c r="H1944" i="11"/>
  <c r="H2927" i="11"/>
  <c r="H2799" i="11"/>
  <c r="H2767" i="11"/>
  <c r="H2523" i="11"/>
  <c r="H2524" i="11"/>
  <c r="H2151" i="11"/>
  <c r="H2359" i="11"/>
  <c r="H1456" i="11"/>
  <c r="H1227" i="11"/>
  <c r="H716" i="11"/>
  <c r="H2061" i="11"/>
  <c r="H2028" i="11"/>
  <c r="H2029" i="11"/>
  <c r="H2012" i="11"/>
  <c r="H1863" i="11"/>
  <c r="H1623" i="11"/>
  <c r="H1559" i="11"/>
  <c r="H780" i="11"/>
  <c r="H781" i="11"/>
  <c r="H1161" i="11"/>
  <c r="H1097" i="11"/>
  <c r="H1033" i="11"/>
  <c r="H969" i="11"/>
  <c r="H905" i="11"/>
  <c r="H784" i="11"/>
  <c r="H785" i="11"/>
  <c r="H1195" i="11"/>
  <c r="H1196" i="11"/>
  <c r="H1164" i="11"/>
  <c r="H1131" i="11"/>
  <c r="H1132" i="11"/>
  <c r="H1100" i="11"/>
  <c r="H1067" i="11"/>
  <c r="H1068" i="11"/>
  <c r="H1036" i="11"/>
  <c r="H1020" i="11"/>
  <c r="H1019" i="11"/>
  <c r="H972" i="11"/>
  <c r="H924" i="11"/>
  <c r="H923" i="11"/>
  <c r="H908" i="11"/>
  <c r="H892" i="11"/>
  <c r="H891" i="11"/>
  <c r="H582" i="11"/>
  <c r="H566" i="11"/>
  <c r="H549" i="11"/>
  <c r="H550" i="11"/>
  <c r="H528" i="11"/>
  <c r="H696" i="11"/>
  <c r="H680" i="11"/>
  <c r="H664" i="11"/>
  <c r="H632" i="11"/>
  <c r="H466" i="11"/>
  <c r="H402" i="11"/>
  <c r="H358" i="11"/>
  <c r="H236" i="11"/>
  <c r="H204" i="11"/>
  <c r="H76" i="11"/>
  <c r="H111" i="11"/>
  <c r="H143" i="11"/>
  <c r="H215" i="11"/>
  <c r="H303" i="11"/>
  <c r="H591" i="11"/>
  <c r="H727" i="11"/>
  <c r="H1323" i="11"/>
  <c r="H1655" i="11"/>
  <c r="H1855" i="11"/>
  <c r="H2043" i="11"/>
  <c r="H2183" i="11"/>
  <c r="H2427" i="11"/>
  <c r="H2547" i="11"/>
  <c r="H3643" i="11"/>
  <c r="H568" i="11"/>
  <c r="H600" i="11"/>
  <c r="H1360" i="11"/>
  <c r="H434" i="11"/>
  <c r="H93" i="11"/>
  <c r="H125" i="11"/>
  <c r="H157" i="11"/>
  <c r="H189" i="11"/>
  <c r="H2893" i="11"/>
  <c r="H3515" i="11"/>
  <c r="H3739" i="11"/>
  <c r="H3644" i="11"/>
  <c r="H3724" i="11"/>
  <c r="H3148" i="11"/>
  <c r="H2764" i="11"/>
  <c r="H2595" i="11"/>
  <c r="H2361" i="11"/>
  <c r="H1821" i="11"/>
  <c r="H2483" i="11"/>
  <c r="H2519" i="11"/>
  <c r="H2391" i="11"/>
  <c r="H2019" i="11"/>
  <c r="H1781" i="11"/>
  <c r="H2345" i="11"/>
  <c r="H2297" i="11"/>
  <c r="H2281" i="11"/>
  <c r="H2265" i="11"/>
  <c r="H2233" i="11"/>
  <c r="H2185" i="11"/>
  <c r="H1908" i="11"/>
  <c r="H1965" i="11"/>
  <c r="H1935" i="11"/>
  <c r="H1887" i="11"/>
  <c r="H1291" i="11"/>
  <c r="H1363" i="11"/>
  <c r="H1320" i="11"/>
  <c r="H1256" i="11"/>
  <c r="H764" i="11"/>
  <c r="H1569" i="11"/>
  <c r="H1457" i="11"/>
  <c r="H1271" i="11"/>
  <c r="H1228" i="11"/>
  <c r="H1313" i="11"/>
  <c r="H1234" i="11"/>
  <c r="H1153" i="11"/>
  <c r="H1089" i="11"/>
  <c r="H1025" i="11"/>
  <c r="H993" i="11"/>
  <c r="H929" i="11"/>
  <c r="H897" i="11"/>
  <c r="H1192" i="11"/>
  <c r="H1160" i="11"/>
  <c r="H1128" i="11"/>
  <c r="H1096" i="11"/>
  <c r="H1064" i="11"/>
  <c r="H1032" i="11"/>
  <c r="H1000" i="11"/>
  <c r="H968" i="11"/>
  <c r="H936" i="11"/>
  <c r="H904" i="11"/>
  <c r="H1043" i="11"/>
  <c r="H963" i="11"/>
  <c r="H883" i="11"/>
  <c r="H884" i="11"/>
  <c r="H861" i="11"/>
  <c r="H673" i="11"/>
  <c r="H392" i="11"/>
  <c r="H70" i="11"/>
  <c r="H356" i="11"/>
  <c r="H340" i="11"/>
  <c r="H228" i="11"/>
  <c r="H196" i="11"/>
  <c r="H116" i="11"/>
  <c r="H3562" i="11"/>
  <c r="H211" i="11"/>
  <c r="H551" i="11"/>
  <c r="H1823" i="11"/>
  <c r="H2083" i="11"/>
  <c r="H2211" i="11"/>
  <c r="H2331" i="11"/>
  <c r="H2451" i="11"/>
  <c r="H2831" i="11"/>
  <c r="H552" i="11"/>
  <c r="H1368" i="11"/>
  <c r="H2644" i="11"/>
  <c r="H197" i="11"/>
  <c r="H229" i="11"/>
  <c r="H261" i="11"/>
  <c r="H293" i="11"/>
  <c r="H333" i="11"/>
  <c r="H609" i="11"/>
  <c r="H3555" i="11"/>
  <c r="H3651" i="11"/>
  <c r="H3699" i="11"/>
  <c r="H2660" i="11"/>
  <c r="H3652" i="11"/>
  <c r="H2886" i="11"/>
  <c r="H2356" i="11"/>
  <c r="H2355" i="11"/>
  <c r="H3247" i="11"/>
  <c r="H3104" i="11"/>
  <c r="H3087" i="11"/>
  <c r="H2976" i="11"/>
  <c r="H2959" i="11"/>
  <c r="H2928" i="11"/>
  <c r="H2896" i="11"/>
  <c r="H2895" i="11"/>
  <c r="H2880" i="11"/>
  <c r="H2864" i="11"/>
  <c r="H2848" i="11"/>
  <c r="H2847" i="11"/>
  <c r="H2815" i="11"/>
  <c r="H2816" i="11"/>
  <c r="H2784" i="11"/>
  <c r="H2783" i="11"/>
  <c r="H2736" i="11"/>
  <c r="H2735" i="11"/>
  <c r="H2720" i="11"/>
  <c r="H2703" i="11"/>
  <c r="H2664" i="11"/>
  <c r="H2620" i="11"/>
  <c r="H2600" i="11"/>
  <c r="H2405" i="11"/>
  <c r="H2404" i="11"/>
  <c r="H2481" i="11"/>
  <c r="H2417" i="11"/>
  <c r="H2374" i="11"/>
  <c r="H2280" i="11"/>
  <c r="H2088" i="11"/>
  <c r="H1122" i="11"/>
  <c r="H2575" i="11"/>
  <c r="H2515" i="11"/>
  <c r="H2387" i="11"/>
  <c r="H1384" i="11"/>
  <c r="H595" i="11"/>
  <c r="H2552" i="11"/>
  <c r="H2551" i="11"/>
  <c r="H2424" i="11"/>
  <c r="H2423" i="11"/>
  <c r="H1889" i="11"/>
  <c r="H2554" i="11"/>
  <c r="H2539" i="11"/>
  <c r="H2346" i="11"/>
  <c r="H2298" i="11"/>
  <c r="H2186" i="11"/>
  <c r="H2091" i="11"/>
  <c r="H1685" i="11"/>
  <c r="H1684" i="11"/>
  <c r="H1621" i="11"/>
  <c r="H1557" i="11"/>
  <c r="H1556" i="11"/>
  <c r="H1429" i="11"/>
  <c r="H1276" i="11"/>
  <c r="H1275" i="11"/>
  <c r="H1876" i="11"/>
  <c r="H1026" i="11"/>
  <c r="H2332" i="11"/>
  <c r="H2317" i="11"/>
  <c r="H2300" i="11"/>
  <c r="H2172" i="11"/>
  <c r="H2076" i="11"/>
  <c r="H1976" i="11"/>
  <c r="H1849" i="11"/>
  <c r="H1848" i="11"/>
  <c r="H1806" i="11"/>
  <c r="H1805" i="11"/>
  <c r="H1286" i="11"/>
  <c r="H1287" i="11"/>
  <c r="H1201" i="11"/>
  <c r="H1927" i="11"/>
  <c r="H1847" i="11"/>
  <c r="H1752" i="11"/>
  <c r="H1720" i="11"/>
  <c r="H1496" i="11"/>
  <c r="H1416" i="11"/>
  <c r="H1400" i="11"/>
  <c r="H1365" i="11"/>
  <c r="H1301" i="11"/>
  <c r="H1237" i="11"/>
  <c r="H770" i="11"/>
  <c r="H580" i="11"/>
  <c r="H1146" i="11"/>
  <c r="H954" i="11"/>
  <c r="H692" i="11"/>
  <c r="H146" i="11"/>
  <c r="H1641" i="11"/>
  <c r="H1626" i="11"/>
  <c r="H1498" i="11"/>
  <c r="H1497" i="11"/>
  <c r="H1481" i="11"/>
  <c r="H1385" i="11"/>
  <c r="H1324" i="11"/>
  <c r="H1304" i="11"/>
  <c r="H1240" i="11"/>
  <c r="H1219" i="11"/>
  <c r="H1062" i="11"/>
  <c r="H1063" i="11"/>
  <c r="H934" i="11"/>
  <c r="H935" i="11"/>
  <c r="H866" i="11"/>
  <c r="H865" i="11"/>
  <c r="H612" i="11"/>
  <c r="H1353" i="11"/>
  <c r="H1321" i="11"/>
  <c r="H1305" i="11"/>
  <c r="H1145" i="11"/>
  <c r="H1113" i="11"/>
  <c r="H1081" i="11"/>
  <c r="H1017" i="11"/>
  <c r="H1002" i="11"/>
  <c r="H985" i="11"/>
  <c r="H953" i="11"/>
  <c r="H921" i="11"/>
  <c r="H889" i="11"/>
  <c r="H869" i="11"/>
  <c r="H805" i="11"/>
  <c r="H114" i="11"/>
  <c r="H1180" i="11"/>
  <c r="H1116" i="11"/>
  <c r="H1115" i="11"/>
  <c r="H1083" i="11"/>
  <c r="H1052" i="11"/>
  <c r="H1051" i="11"/>
  <c r="H1004" i="11"/>
  <c r="H987" i="11"/>
  <c r="H955" i="11"/>
  <c r="H940" i="11"/>
  <c r="H873" i="11"/>
  <c r="H809" i="11"/>
  <c r="H808" i="11"/>
  <c r="H787" i="11"/>
  <c r="H765" i="11"/>
  <c r="H736" i="11"/>
  <c r="H735" i="11"/>
  <c r="H486" i="11"/>
  <c r="H870" i="11"/>
  <c r="H871" i="11"/>
  <c r="H839" i="11"/>
  <c r="H822" i="11"/>
  <c r="H806" i="11"/>
  <c r="H759" i="11"/>
  <c r="H694" i="11"/>
  <c r="H678" i="11"/>
  <c r="H679" i="11"/>
  <c r="H662" i="11"/>
  <c r="H646" i="11"/>
  <c r="H630" i="11"/>
  <c r="H614" i="11"/>
  <c r="H598" i="11"/>
  <c r="H506" i="11"/>
  <c r="H485" i="11"/>
  <c r="H761" i="11"/>
  <c r="H729" i="11"/>
  <c r="H713" i="11"/>
  <c r="H697" i="11"/>
  <c r="H681" i="11"/>
  <c r="H665" i="11"/>
  <c r="H649" i="11"/>
  <c r="H633" i="11"/>
  <c r="H617" i="11"/>
  <c r="H601" i="11"/>
  <c r="H585" i="11"/>
  <c r="H569" i="11"/>
  <c r="H553" i="11"/>
  <c r="H532" i="11"/>
  <c r="H489" i="11"/>
  <c r="H322" i="11"/>
  <c r="H66" i="11"/>
  <c r="H519" i="11"/>
  <c r="H487" i="11"/>
  <c r="H456" i="11"/>
  <c r="H345" i="11"/>
  <c r="H381" i="11"/>
  <c r="H382" i="11"/>
  <c r="H360" i="11"/>
  <c r="H359" i="11"/>
  <c r="H338" i="11"/>
  <c r="H339" i="11"/>
  <c r="H310" i="11"/>
  <c r="H278" i="11"/>
  <c r="H279" i="11"/>
  <c r="H246" i="11"/>
  <c r="H247" i="11"/>
  <c r="H182" i="11"/>
  <c r="H183" i="11"/>
  <c r="H151" i="11"/>
  <c r="H119" i="11"/>
  <c r="H449" i="11"/>
  <c r="H433" i="11"/>
  <c r="H275" i="11"/>
  <c r="H179" i="11"/>
  <c r="H147" i="11"/>
  <c r="H115" i="11"/>
  <c r="H83" i="11"/>
  <c r="H380" i="11"/>
  <c r="H348" i="11"/>
  <c r="H67" i="11"/>
  <c r="H107" i="11"/>
  <c r="H171" i="11"/>
  <c r="H223" i="11"/>
  <c r="H299" i="11"/>
  <c r="H323" i="11"/>
  <c r="H403" i="11"/>
  <c r="H435" i="11"/>
  <c r="H467" i="11"/>
  <c r="H579" i="11"/>
  <c r="H611" i="11"/>
  <c r="H807" i="11"/>
  <c r="H1139" i="11"/>
  <c r="H1235" i="11"/>
  <c r="H1399" i="11"/>
  <c r="H1431" i="11"/>
  <c r="H1463" i="11"/>
  <c r="H1575" i="11"/>
  <c r="H1639" i="11"/>
  <c r="H1703" i="11"/>
  <c r="H1791" i="11"/>
  <c r="H1923" i="11"/>
  <c r="H1983" i="11"/>
  <c r="H2027" i="11"/>
  <c r="H2099" i="11"/>
  <c r="H2171" i="11"/>
  <c r="H2291" i="11"/>
  <c r="H2459" i="11"/>
  <c r="H2531" i="11"/>
  <c r="H2643" i="11"/>
  <c r="H3023" i="11"/>
  <c r="H3571" i="11"/>
  <c r="H3779" i="11"/>
  <c r="H68" i="11"/>
  <c r="H244" i="11"/>
  <c r="H488" i="11"/>
  <c r="H888" i="11"/>
  <c r="H952" i="11"/>
  <c r="H988" i="11"/>
  <c r="H1300" i="11"/>
  <c r="H1428" i="11"/>
  <c r="H1608" i="11"/>
  <c r="H1716" i="11"/>
  <c r="H1888" i="11"/>
  <c r="H2572" i="11"/>
  <c r="H2716" i="11"/>
  <c r="H3084" i="11"/>
  <c r="H3272" i="11"/>
  <c r="H86" i="11"/>
  <c r="H178" i="11"/>
  <c r="H418" i="11"/>
  <c r="H530" i="11"/>
  <c r="H317" i="11"/>
  <c r="H705" i="11"/>
  <c r="H726" i="11"/>
  <c r="H758" i="11"/>
  <c r="H2419" i="11"/>
  <c r="H3206" i="11"/>
  <c r="H3250" i="11"/>
  <c r="H3314" i="11"/>
  <c r="H3419" i="11"/>
  <c r="H3467" i="11"/>
  <c r="H3483" i="11"/>
  <c r="H3563" i="11"/>
  <c r="H3611" i="11"/>
  <c r="H3627" i="11"/>
  <c r="H3691" i="11"/>
  <c r="H3755" i="11"/>
  <c r="H3771" i="11"/>
  <c r="H2913" i="11"/>
  <c r="H2914" i="11"/>
  <c r="H3073" i="11"/>
  <c r="H3074" i="11"/>
  <c r="H3202" i="11"/>
  <c r="H3259" i="11"/>
  <c r="H3354" i="11"/>
  <c r="H3481" i="11"/>
  <c r="H3593" i="11"/>
  <c r="H3661" i="11"/>
  <c r="H3738" i="11"/>
  <c r="H3737" i="11"/>
  <c r="H2701" i="11"/>
  <c r="H2829" i="11"/>
  <c r="H3021" i="11"/>
  <c r="H3085" i="11"/>
  <c r="H3149" i="11"/>
  <c r="H3230" i="11"/>
  <c r="H3273" i="11"/>
  <c r="H3294" i="11"/>
  <c r="H3337" i="11"/>
  <c r="H3358" i="11"/>
  <c r="H3420" i="11"/>
  <c r="H3436" i="11"/>
  <c r="H3468" i="11"/>
  <c r="H3500" i="11"/>
  <c r="H3516" i="11"/>
  <c r="H3548" i="11"/>
  <c r="H3596" i="11"/>
  <c r="H3612" i="11"/>
  <c r="H3628" i="11"/>
  <c r="H3676" i="11"/>
  <c r="H3692" i="11"/>
  <c r="H3740" i="11"/>
  <c r="H3756" i="11"/>
  <c r="H3773" i="11"/>
  <c r="H3772" i="11"/>
  <c r="H3198" i="11"/>
  <c r="H3022" i="11"/>
  <c r="H3006" i="11"/>
  <c r="H2958" i="11"/>
  <c r="H2942" i="11"/>
  <c r="H2750" i="11"/>
  <c r="H2619" i="11"/>
  <c r="H2228" i="11"/>
  <c r="H1238" i="11"/>
  <c r="H3180" i="11"/>
  <c r="H3164" i="11"/>
  <c r="H3020" i="11"/>
  <c r="H3004" i="11"/>
  <c r="H3005" i="11"/>
  <c r="H2956" i="11"/>
  <c r="H2941" i="11"/>
  <c r="H2940" i="11"/>
  <c r="H2892" i="11"/>
  <c r="H2877" i="11"/>
  <c r="H2828" i="11"/>
  <c r="H2812" i="11"/>
  <c r="H2813" i="11"/>
  <c r="H2780" i="11"/>
  <c r="H2749" i="11"/>
  <c r="H2560" i="11"/>
  <c r="H2196" i="11"/>
  <c r="H2195" i="11"/>
  <c r="H1921" i="11"/>
  <c r="H3351" i="11"/>
  <c r="H3335" i="11"/>
  <c r="H3287" i="11"/>
  <c r="H3288" i="11"/>
  <c r="H3239" i="11"/>
  <c r="H3224" i="11"/>
  <c r="H3223" i="11"/>
  <c r="H3207" i="11"/>
  <c r="H2674" i="11"/>
  <c r="H2610" i="11"/>
  <c r="H2116" i="11"/>
  <c r="H2534" i="11"/>
  <c r="H2533" i="11"/>
  <c r="H2470" i="11"/>
  <c r="H2469" i="11"/>
  <c r="H2448" i="11"/>
  <c r="H2406" i="11"/>
  <c r="H2384" i="11"/>
  <c r="H2312" i="11"/>
  <c r="H2248" i="11"/>
  <c r="H2120" i="11"/>
  <c r="H2119" i="11"/>
  <c r="H2056" i="11"/>
  <c r="H2055" i="11"/>
  <c r="H1990" i="11"/>
  <c r="H1906" i="11"/>
  <c r="H2582" i="11"/>
  <c r="H2525" i="11"/>
  <c r="H2504" i="11"/>
  <c r="H2440" i="11"/>
  <c r="H2397" i="11"/>
  <c r="H2376" i="11"/>
  <c r="H1768" i="11"/>
  <c r="H2540" i="11"/>
  <c r="H2455" i="11"/>
  <c r="H2075" i="11"/>
  <c r="H930" i="11"/>
  <c r="H2482" i="11"/>
  <c r="H2466" i="11"/>
  <c r="H2467" i="11"/>
  <c r="H2434" i="11"/>
  <c r="H2418" i="11"/>
  <c r="H2275" i="11"/>
  <c r="H2259" i="11"/>
  <c r="H2179" i="11"/>
  <c r="H2147" i="11"/>
  <c r="H1984" i="11"/>
  <c r="H1941" i="11"/>
  <c r="H1920" i="11"/>
  <c r="H1877" i="11"/>
  <c r="H1856" i="11"/>
  <c r="H1652" i="11"/>
  <c r="H1653" i="11"/>
  <c r="H1589" i="11"/>
  <c r="H1525" i="11"/>
  <c r="H1460" i="11"/>
  <c r="H1397" i="11"/>
  <c r="H1396" i="11"/>
  <c r="H1318" i="11"/>
  <c r="H1319" i="11"/>
  <c r="H1232" i="11"/>
  <c r="H1042" i="11"/>
  <c r="H748" i="11"/>
  <c r="H2313" i="11"/>
  <c r="H2217" i="11"/>
  <c r="H2169" i="11"/>
  <c r="H2153" i="11"/>
  <c r="H2137" i="11"/>
  <c r="H1972" i="11"/>
  <c r="H1950" i="11"/>
  <c r="H1886" i="11"/>
  <c r="H1822" i="11"/>
  <c r="H1801" i="11"/>
  <c r="H1744" i="11"/>
  <c r="H1616" i="11"/>
  <c r="H1424" i="11"/>
  <c r="H1355" i="11"/>
  <c r="H1270" i="11"/>
  <c r="H1154" i="11"/>
  <c r="H898" i="11"/>
  <c r="H2340" i="11"/>
  <c r="H2276" i="11"/>
  <c r="H2212" i="11"/>
  <c r="H2148" i="11"/>
  <c r="H2036" i="11"/>
  <c r="H2020" i="11"/>
  <c r="H1987" i="11"/>
  <c r="H1901" i="11"/>
  <c r="H1859" i="11"/>
  <c r="H1816" i="11"/>
  <c r="H1074" i="11"/>
  <c r="H796" i="11"/>
  <c r="H1951" i="11"/>
  <c r="H1871" i="11"/>
  <c r="H1840" i="11"/>
  <c r="H1807" i="11"/>
  <c r="H1775" i="11"/>
  <c r="H1760" i="11"/>
  <c r="H1743" i="11"/>
  <c r="H1727" i="11"/>
  <c r="H1711" i="11"/>
  <c r="H1696" i="11"/>
  <c r="H1695" i="11"/>
  <c r="H1679" i="11"/>
  <c r="H1663" i="11"/>
  <c r="H1647" i="11"/>
  <c r="H1632" i="11"/>
  <c r="H1631" i="11"/>
  <c r="H1615" i="11"/>
  <c r="H1599" i="11"/>
  <c r="H1583" i="11"/>
  <c r="H1568" i="11"/>
  <c r="H1567" i="11"/>
  <c r="H1551" i="11"/>
  <c r="H1535" i="11"/>
  <c r="H1519" i="11"/>
  <c r="H1504" i="11"/>
  <c r="H1503" i="11"/>
  <c r="H1487" i="11"/>
  <c r="H1455" i="11"/>
  <c r="H1440" i="11"/>
  <c r="H1439" i="11"/>
  <c r="H1423" i="11"/>
  <c r="H1391" i="11"/>
  <c r="H1376" i="11"/>
  <c r="H1375" i="11"/>
  <c r="H1332" i="11"/>
  <c r="H1333" i="11"/>
  <c r="H1269" i="11"/>
  <c r="H1268" i="11"/>
  <c r="H1205" i="11"/>
  <c r="H1204" i="11"/>
  <c r="H708" i="11"/>
  <c r="H707" i="11"/>
  <c r="H274" i="11"/>
  <c r="H1782" i="11"/>
  <c r="H1766" i="11"/>
  <c r="H1750" i="11"/>
  <c r="H1734" i="11"/>
  <c r="H1718" i="11"/>
  <c r="H1702" i="11"/>
  <c r="H1686" i="11"/>
  <c r="H1670" i="11"/>
  <c r="H1654" i="11"/>
  <c r="H1638" i="11"/>
  <c r="H1622" i="11"/>
  <c r="H1606" i="11"/>
  <c r="H1590" i="11"/>
  <c r="H1574" i="11"/>
  <c r="H1558" i="11"/>
  <c r="H1542" i="11"/>
  <c r="H1526" i="11"/>
  <c r="H1510" i="11"/>
  <c r="H1494" i="11"/>
  <c r="H1478" i="11"/>
  <c r="H1462" i="11"/>
  <c r="H1446" i="11"/>
  <c r="H1430" i="11"/>
  <c r="H1414" i="11"/>
  <c r="H1398" i="11"/>
  <c r="H1382" i="11"/>
  <c r="H1114" i="11"/>
  <c r="H850" i="11"/>
  <c r="H563" i="11"/>
  <c r="H564" i="11"/>
  <c r="H1761" i="11"/>
  <c r="H1697" i="11"/>
  <c r="H1649" i="11"/>
  <c r="H1633" i="11"/>
  <c r="H1505" i="11"/>
  <c r="H1489" i="11"/>
  <c r="H1441" i="11"/>
  <c r="H1425" i="11"/>
  <c r="H1377" i="11"/>
  <c r="H1356" i="11"/>
  <c r="H1314" i="11"/>
  <c r="H1292" i="11"/>
  <c r="H1250" i="11"/>
  <c r="H1158" i="11"/>
  <c r="H1159" i="11"/>
  <c r="H1095" i="11"/>
  <c r="H1030" i="11"/>
  <c r="H1031" i="11"/>
  <c r="H966" i="11"/>
  <c r="H902" i="11"/>
  <c r="H903" i="11"/>
  <c r="H824" i="11"/>
  <c r="H823" i="11"/>
  <c r="H725" i="11"/>
  <c r="H724" i="11"/>
  <c r="H1361" i="11"/>
  <c r="H1362" i="11"/>
  <c r="H1329" i="11"/>
  <c r="H1298" i="11"/>
  <c r="H1265" i="11"/>
  <c r="H1186" i="11"/>
  <c r="H1185" i="11"/>
  <c r="H1169" i="11"/>
  <c r="H1138" i="11"/>
  <c r="H1137" i="11"/>
  <c r="H1121" i="11"/>
  <c r="H1106" i="11"/>
  <c r="H1105" i="11"/>
  <c r="H1073" i="11"/>
  <c r="H1057" i="11"/>
  <c r="H1041" i="11"/>
  <c r="H1009" i="11"/>
  <c r="H977" i="11"/>
  <c r="H962" i="11"/>
  <c r="H945" i="11"/>
  <c r="H913" i="11"/>
  <c r="H881" i="11"/>
  <c r="H880" i="11"/>
  <c r="H837" i="11"/>
  <c r="H816" i="11"/>
  <c r="H357" i="11"/>
  <c r="H825" i="11"/>
  <c r="H82" i="11"/>
  <c r="H1187" i="11"/>
  <c r="H1155" i="11"/>
  <c r="H1075" i="11"/>
  <c r="H1027" i="11"/>
  <c r="H1012" i="11"/>
  <c r="H947" i="11"/>
  <c r="H931" i="11"/>
  <c r="H899" i="11"/>
  <c r="H840" i="11"/>
  <c r="H819" i="11"/>
  <c r="H797" i="11"/>
  <c r="H529" i="11"/>
  <c r="H862" i="11"/>
  <c r="H846" i="11"/>
  <c r="H830" i="11"/>
  <c r="H831" i="11"/>
  <c r="H798" i="11"/>
  <c r="H782" i="11"/>
  <c r="H766" i="11"/>
  <c r="H767" i="11"/>
  <c r="H429" i="11"/>
  <c r="H235" i="11"/>
  <c r="H754" i="11"/>
  <c r="H738" i="11"/>
  <c r="H737" i="11"/>
  <c r="H722" i="11"/>
  <c r="H690" i="11"/>
  <c r="H689" i="11"/>
  <c r="H658" i="11"/>
  <c r="H657" i="11"/>
  <c r="H626" i="11"/>
  <c r="H625" i="11"/>
  <c r="H594" i="11"/>
  <c r="H593" i="11"/>
  <c r="H578" i="11"/>
  <c r="H562" i="11"/>
  <c r="H561" i="11"/>
  <c r="H542" i="11"/>
  <c r="H521" i="11"/>
  <c r="H522" i="11"/>
  <c r="H501" i="11"/>
  <c r="H478" i="11"/>
  <c r="H258" i="11"/>
  <c r="H130" i="11"/>
  <c r="H688" i="11"/>
  <c r="H672" i="11"/>
  <c r="H656" i="11"/>
  <c r="H608" i="11"/>
  <c r="H592" i="11"/>
  <c r="H560" i="11"/>
  <c r="H541" i="11"/>
  <c r="H499" i="11"/>
  <c r="H477" i="11"/>
  <c r="H362" i="11"/>
  <c r="H543" i="11"/>
  <c r="H512" i="11"/>
  <c r="H511" i="11"/>
  <c r="H432" i="11"/>
  <c r="H431" i="11"/>
  <c r="H398" i="11"/>
  <c r="H377" i="11"/>
  <c r="H378" i="11"/>
  <c r="H355" i="11"/>
  <c r="H458" i="11"/>
  <c r="H442" i="11"/>
  <c r="H426" i="11"/>
  <c r="H410" i="11"/>
  <c r="H349" i="11"/>
  <c r="H294" i="11"/>
  <c r="H262" i="11"/>
  <c r="H230" i="11"/>
  <c r="H166" i="11"/>
  <c r="H102" i="11"/>
  <c r="H441" i="11"/>
  <c r="H409" i="11"/>
  <c r="H390" i="11"/>
  <c r="H291" i="11"/>
  <c r="H259" i="11"/>
  <c r="H195" i="11"/>
  <c r="H163" i="11"/>
  <c r="H131" i="11"/>
  <c r="H308" i="11"/>
  <c r="H260" i="11"/>
  <c r="H180" i="11"/>
  <c r="H132" i="11"/>
  <c r="H2339" i="11"/>
  <c r="H391" i="11"/>
  <c r="H419" i="11"/>
  <c r="H451" i="11"/>
  <c r="H479" i="11"/>
  <c r="H531" i="11"/>
  <c r="H559" i="11"/>
  <c r="H599" i="11"/>
  <c r="H615" i="11"/>
  <c r="H691" i="11"/>
  <c r="H783" i="11"/>
  <c r="H851" i="11"/>
  <c r="H1107" i="11"/>
  <c r="H1147" i="11"/>
  <c r="H1179" i="11"/>
  <c r="H1215" i="11"/>
  <c r="H1299" i="11"/>
  <c r="H1383" i="11"/>
  <c r="H1415" i="11"/>
  <c r="H1479" i="11"/>
  <c r="H1543" i="11"/>
  <c r="H1607" i="11"/>
  <c r="H1735" i="11"/>
  <c r="H1895" i="11"/>
  <c r="H1959" i="11"/>
  <c r="H2571" i="11"/>
  <c r="H2719" i="11"/>
  <c r="H2863" i="11"/>
  <c r="H3443" i="11"/>
  <c r="H3675" i="11"/>
  <c r="H100" i="11"/>
  <c r="H324" i="11"/>
  <c r="H440" i="11"/>
  <c r="H464" i="11"/>
  <c r="H496" i="11"/>
  <c r="H544" i="11"/>
  <c r="H624" i="11"/>
  <c r="H872" i="11"/>
  <c r="H920" i="11"/>
  <c r="H956" i="11"/>
  <c r="H984" i="11"/>
  <c r="H1048" i="11"/>
  <c r="H1084" i="11"/>
  <c r="H1112" i="11"/>
  <c r="H1148" i="11"/>
  <c r="H1176" i="11"/>
  <c r="H1312" i="11"/>
  <c r="H1344" i="11"/>
  <c r="H1392" i="11"/>
  <c r="H1488" i="11"/>
  <c r="H1588" i="11"/>
  <c r="H1748" i="11"/>
  <c r="H1904" i="11"/>
  <c r="H2944" i="11"/>
  <c r="H3564" i="11"/>
  <c r="H118" i="11"/>
  <c r="H150" i="11"/>
  <c r="H450" i="11"/>
  <c r="H325" i="11"/>
  <c r="H641" i="11"/>
  <c r="H610" i="11"/>
  <c r="H642" i="11"/>
  <c r="H674" i="11"/>
  <c r="H706" i="11"/>
  <c r="H742" i="11"/>
  <c r="H1094" i="11"/>
  <c r="H309" i="11"/>
  <c r="H277" i="11"/>
  <c r="H245" i="11"/>
  <c r="H213" i="11"/>
  <c r="H397" i="11"/>
  <c r="H396" i="11"/>
  <c r="H1464" i="11"/>
  <c r="H2993" i="11"/>
  <c r="H3286" i="11"/>
  <c r="H3433" i="11"/>
  <c r="H3769" i="11"/>
  <c r="H3345" i="11"/>
  <c r="H3586" i="11"/>
  <c r="H3714" i="11"/>
  <c r="H3762" i="11"/>
  <c r="H2706" i="11"/>
  <c r="H2705" i="11"/>
  <c r="H2930" i="11"/>
  <c r="H3414" i="11"/>
  <c r="H3702" i="11"/>
  <c r="H164" i="11"/>
  <c r="H110" i="11"/>
  <c r="H117" i="11"/>
  <c r="H181" i="11"/>
  <c r="H2929" i="11"/>
  <c r="H301" i="11"/>
  <c r="H269" i="11"/>
  <c r="H237" i="11"/>
  <c r="H205" i="11"/>
  <c r="H206" i="11"/>
  <c r="H142" i="11"/>
  <c r="H141" i="11"/>
  <c r="H78" i="11"/>
  <c r="H77" i="11"/>
  <c r="H61" i="11"/>
  <c r="H389" i="11"/>
  <c r="H388" i="11"/>
  <c r="H276" i="11"/>
  <c r="H212" i="11"/>
  <c r="H148" i="11"/>
  <c r="H84" i="11"/>
  <c r="H3105" i="11"/>
  <c r="H3106" i="11"/>
  <c r="H3329" i="11"/>
  <c r="H3402" i="11"/>
  <c r="H3462" i="11"/>
  <c r="H3689" i="11"/>
  <c r="H3313" i="11"/>
  <c r="H3377" i="11"/>
  <c r="H3450" i="11"/>
  <c r="H3482" i="11"/>
  <c r="H3498" i="11"/>
  <c r="H3514" i="11"/>
  <c r="H3546" i="11"/>
  <c r="H3578" i="11"/>
  <c r="H3594" i="11"/>
  <c r="H3674" i="11"/>
  <c r="H3690" i="11"/>
  <c r="H2818" i="11"/>
  <c r="H3041" i="11"/>
  <c r="H3226" i="11"/>
  <c r="H3497" i="11"/>
  <c r="H3558" i="11"/>
  <c r="H3622" i="11"/>
  <c r="H3673" i="11"/>
  <c r="H3734" i="11"/>
  <c r="H3307" i="11"/>
  <c r="H292" i="11"/>
  <c r="H174" i="11"/>
  <c r="H85" i="11"/>
  <c r="H149" i="11"/>
  <c r="H2753" i="11"/>
  <c r="H2882" i="11"/>
  <c r="H3042" i="11"/>
  <c r="H3384" i="11"/>
  <c r="H3565" i="11"/>
  <c r="H2973" i="11"/>
  <c r="H3166" i="11"/>
  <c r="H3761" i="11"/>
  <c r="H3176" i="11"/>
  <c r="H3048" i="11"/>
  <c r="H2985" i="11"/>
  <c r="H2792" i="11"/>
  <c r="H2744" i="11"/>
  <c r="H2675" i="11"/>
  <c r="H2632" i="11"/>
  <c r="H2537" i="11"/>
  <c r="H3299" i="11"/>
  <c r="H3251" i="11"/>
  <c r="H3219" i="11"/>
  <c r="H3155" i="11"/>
  <c r="H3139" i="11"/>
  <c r="H2723" i="11"/>
  <c r="H2308" i="11"/>
  <c r="H2507" i="11"/>
  <c r="H2400" i="11"/>
  <c r="H1544" i="11"/>
  <c r="H1260" i="11"/>
  <c r="H2520" i="11"/>
  <c r="H2500" i="11"/>
  <c r="H1704" i="11"/>
  <c r="H2653" i="11"/>
  <c r="H2556" i="11"/>
  <c r="H2472" i="11"/>
  <c r="H2364" i="11"/>
  <c r="H1911" i="11"/>
  <c r="H2494" i="11"/>
  <c r="H2462" i="11"/>
  <c r="H2447" i="11"/>
  <c r="H2430" i="11"/>
  <c r="H1830" i="11"/>
  <c r="H1808" i="11"/>
  <c r="H1792" i="11"/>
  <c r="H1728" i="11"/>
  <c r="H1664" i="11"/>
  <c r="H1600" i="11"/>
  <c r="H1536" i="11"/>
  <c r="H1248" i="11"/>
  <c r="H2352" i="11"/>
  <c r="H2320" i="11"/>
  <c r="H2304" i="11"/>
  <c r="H2288" i="11"/>
  <c r="H2256" i="11"/>
  <c r="H2240" i="11"/>
  <c r="H2224" i="11"/>
  <c r="H2192" i="11"/>
  <c r="H2176" i="11"/>
  <c r="H2160" i="11"/>
  <c r="H2128" i="11"/>
  <c r="H2112" i="11"/>
  <c r="H2096" i="11"/>
  <c r="H2064" i="11"/>
  <c r="H2048" i="11"/>
  <c r="H2032" i="11"/>
  <c r="H2000" i="11"/>
  <c r="H1960" i="11"/>
  <c r="H1896" i="11"/>
  <c r="H1832" i="11"/>
  <c r="H1010" i="11"/>
  <c r="H1980" i="11"/>
  <c r="H1947" i="11"/>
  <c r="H1820" i="11"/>
  <c r="H1788" i="11"/>
  <c r="H1420" i="11"/>
  <c r="H1264" i="11"/>
  <c r="H1795" i="11"/>
  <c r="H1762" i="11"/>
  <c r="H1458" i="11"/>
  <c r="H1426" i="11"/>
  <c r="H1410" i="11"/>
  <c r="H1336" i="11"/>
  <c r="H1315" i="11"/>
  <c r="H1251" i="11"/>
  <c r="H907" i="11"/>
  <c r="H1789" i="11"/>
  <c r="H1267" i="11"/>
  <c r="H1054" i="11"/>
  <c r="H639" i="11"/>
  <c r="H243" i="11"/>
  <c r="H1044" i="11"/>
  <c r="H980" i="11"/>
  <c r="H948" i="11"/>
  <c r="H916" i="11"/>
  <c r="H820" i="11"/>
  <c r="H1199" i="11"/>
  <c r="H991" i="11"/>
  <c r="H975" i="11"/>
  <c r="H911" i="11"/>
  <c r="H895" i="11"/>
  <c r="H743" i="11"/>
  <c r="H647" i="11"/>
  <c r="H509" i="11"/>
  <c r="H843" i="11"/>
  <c r="H810" i="11"/>
  <c r="H469" i="11"/>
  <c r="H507" i="11"/>
  <c r="H460" i="11"/>
  <c r="H427" i="11"/>
  <c r="H411" i="11"/>
  <c r="H350" i="11"/>
  <c r="H167" i="11"/>
  <c r="H103" i="11"/>
  <c r="H423" i="11"/>
  <c r="H222" i="11"/>
  <c r="H191" i="11"/>
  <c r="H127" i="11"/>
  <c r="H220" i="11"/>
  <c r="H188" i="11"/>
  <c r="H156" i="11"/>
  <c r="H124" i="11"/>
  <c r="H92" i="11"/>
  <c r="H384" i="11"/>
  <c r="H176" i="11"/>
  <c r="H96" i="11"/>
  <c r="H943" i="11"/>
  <c r="H203" i="11"/>
  <c r="H1411" i="11"/>
  <c r="H1963" i="11"/>
  <c r="H2915" i="11"/>
  <c r="H3059" i="11"/>
  <c r="H828" i="11"/>
  <c r="H2380" i="11"/>
  <c r="H3653" i="11"/>
  <c r="H3231" i="11"/>
  <c r="H3200" i="11"/>
  <c r="H3135" i="11"/>
  <c r="H2682" i="11"/>
  <c r="H2445" i="11"/>
  <c r="H2381" i="11"/>
  <c r="H2306" i="11"/>
  <c r="H2274" i="11"/>
  <c r="H2210" i="11"/>
  <c r="H2178" i="11"/>
  <c r="H2146" i="11"/>
  <c r="H2130" i="11"/>
  <c r="H1834" i="11"/>
  <c r="H2349" i="11"/>
  <c r="H2333" i="11"/>
  <c r="H2285" i="11"/>
  <c r="H2220" i="11"/>
  <c r="H2205" i="11"/>
  <c r="H2189" i="11"/>
  <c r="H2173" i="11"/>
  <c r="H2125" i="11"/>
  <c r="H2109" i="11"/>
  <c r="H2093" i="11"/>
  <c r="H2077" i="11"/>
  <c r="H2045" i="11"/>
  <c r="H2013" i="11"/>
  <c r="H1997" i="11"/>
  <c r="H1432" i="11"/>
  <c r="H1770" i="11"/>
  <c r="H1642" i="11"/>
  <c r="H1450" i="11"/>
  <c r="H1386" i="11"/>
  <c r="H1241" i="11"/>
  <c r="H986" i="11"/>
  <c r="H922" i="11"/>
  <c r="H849" i="11"/>
  <c r="H773" i="11"/>
  <c r="H2754" i="11"/>
  <c r="H2994" i="11"/>
  <c r="H3730" i="11"/>
  <c r="H2144" i="11"/>
  <c r="H159" i="11"/>
  <c r="H1335" i="11"/>
  <c r="H1763" i="11"/>
  <c r="H2637" i="11"/>
  <c r="H3146" i="11"/>
  <c r="H331" i="11"/>
  <c r="H2463" i="11"/>
  <c r="H104" i="11"/>
  <c r="H2760" i="11"/>
  <c r="H2840" i="11"/>
  <c r="H602" i="11"/>
  <c r="H2546" i="11"/>
  <c r="H2634" i="11"/>
  <c r="H3161" i="11"/>
  <c r="H3234" i="11"/>
  <c r="H3256" i="11"/>
  <c r="H3320" i="11"/>
  <c r="H3455" i="11"/>
  <c r="H3487" i="11"/>
  <c r="H3615" i="11"/>
  <c r="H3695" i="11"/>
  <c r="H2962" i="11"/>
  <c r="H2961" i="11"/>
  <c r="H3222" i="11"/>
  <c r="H3317" i="11"/>
  <c r="H3418" i="11"/>
  <c r="H3638" i="11"/>
  <c r="H1058" i="11"/>
  <c r="H1059" i="11"/>
  <c r="H3101" i="11"/>
  <c r="H3214" i="11"/>
  <c r="H3236" i="11"/>
  <c r="H3278" i="11"/>
  <c r="H3365" i="11"/>
  <c r="H3457" i="11"/>
  <c r="H3520" i="11"/>
  <c r="H3521" i="11"/>
  <c r="H3600" i="11"/>
  <c r="H3633" i="11"/>
  <c r="H3632" i="11"/>
  <c r="H3130" i="11"/>
  <c r="H3098" i="11"/>
  <c r="H3066" i="11"/>
  <c r="H3067" i="11"/>
  <c r="H3035" i="11"/>
  <c r="H2970" i="11"/>
  <c r="H2971" i="11"/>
  <c r="H2938" i="11"/>
  <c r="H2939" i="11"/>
  <c r="H2907" i="11"/>
  <c r="H2874" i="11"/>
  <c r="H2842" i="11"/>
  <c r="H2779" i="11"/>
  <c r="H2715" i="11"/>
  <c r="H2679" i="11"/>
  <c r="H2678" i="11"/>
  <c r="H2636" i="11"/>
  <c r="H2635" i="11"/>
  <c r="H2592" i="11"/>
  <c r="H2164" i="11"/>
  <c r="H2163" i="11"/>
  <c r="H3209" i="11"/>
  <c r="H3208" i="11"/>
  <c r="H3193" i="11"/>
  <c r="H3160" i="11"/>
  <c r="H3129" i="11"/>
  <c r="H3128" i="11"/>
  <c r="H3096" i="11"/>
  <c r="H3064" i="11"/>
  <c r="H3065" i="11"/>
  <c r="H3032" i="11"/>
  <c r="H3001" i="11"/>
  <c r="H3000" i="11"/>
  <c r="H2968" i="11"/>
  <c r="H2937" i="11"/>
  <c r="H2936" i="11"/>
  <c r="H2904" i="11"/>
  <c r="H2873" i="11"/>
  <c r="H2872" i="11"/>
  <c r="H2809" i="11"/>
  <c r="H2808" i="11"/>
  <c r="H2776" i="11"/>
  <c r="H2712" i="11"/>
  <c r="H2590" i="11"/>
  <c r="H2591" i="11"/>
  <c r="H2132" i="11"/>
  <c r="H2131" i="11"/>
  <c r="H1837" i="11"/>
  <c r="H1836" i="11"/>
  <c r="H3396" i="11"/>
  <c r="H3395" i="11"/>
  <c r="H3187" i="11"/>
  <c r="H3123" i="11"/>
  <c r="H3107" i="11"/>
  <c r="H3043" i="11"/>
  <c r="H3011" i="11"/>
  <c r="H2947" i="11"/>
  <c r="H2883" i="11"/>
  <c r="H2851" i="11"/>
  <c r="H2604" i="11"/>
  <c r="H2511" i="11"/>
  <c r="H2512" i="11"/>
  <c r="H2425" i="11"/>
  <c r="H2052" i="11"/>
  <c r="H2051" i="11"/>
  <c r="H2422" i="11"/>
  <c r="H2358" i="11"/>
  <c r="H2357" i="11"/>
  <c r="H2104" i="11"/>
  <c r="H1798" i="11"/>
  <c r="H2562" i="11"/>
  <c r="H2477" i="11"/>
  <c r="H2436" i="11"/>
  <c r="H2435" i="11"/>
  <c r="H2392" i="11"/>
  <c r="H1937" i="11"/>
  <c r="H2686" i="11"/>
  <c r="H2669" i="11"/>
  <c r="H2605" i="11"/>
  <c r="H2513" i="11"/>
  <c r="H2514" i="11"/>
  <c r="H2429" i="11"/>
  <c r="H2428" i="11"/>
  <c r="H2385" i="11"/>
  <c r="H2059" i="11"/>
  <c r="H1910" i="11"/>
  <c r="H2558" i="11"/>
  <c r="H2559" i="11"/>
  <c r="H2495" i="11"/>
  <c r="H2478" i="11"/>
  <c r="H2446" i="11"/>
  <c r="H2415" i="11"/>
  <c r="H2383" i="11"/>
  <c r="H2382" i="11"/>
  <c r="H2286" i="11"/>
  <c r="H2078" i="11"/>
  <c r="H2063" i="11"/>
  <c r="H2062" i="11"/>
  <c r="H2030" i="11"/>
  <c r="H1999" i="11"/>
  <c r="H1998" i="11"/>
  <c r="H1958" i="11"/>
  <c r="H1957" i="11"/>
  <c r="H1914" i="11"/>
  <c r="H1872" i="11"/>
  <c r="H1829" i="11"/>
  <c r="H1572" i="11"/>
  <c r="H1573" i="11"/>
  <c r="H1444" i="11"/>
  <c r="H979" i="11"/>
  <c r="H978" i="11"/>
  <c r="H2342" i="11"/>
  <c r="H2309" i="11"/>
  <c r="H2310" i="11"/>
  <c r="H2277" i="11"/>
  <c r="H2278" i="11"/>
  <c r="H2246" i="11"/>
  <c r="H2214" i="11"/>
  <c r="H2181" i="11"/>
  <c r="H2182" i="11"/>
  <c r="H2150" i="11"/>
  <c r="H2118" i="11"/>
  <c r="H2085" i="11"/>
  <c r="H2086" i="11"/>
  <c r="H2053" i="11"/>
  <c r="H2054" i="11"/>
  <c r="H2021" i="11"/>
  <c r="H2022" i="11"/>
  <c r="H1988" i="11"/>
  <c r="H1903" i="11"/>
  <c r="H1860" i="11"/>
  <c r="H1409" i="11"/>
  <c r="H1408" i="11"/>
  <c r="H817" i="11"/>
  <c r="H818" i="11"/>
  <c r="H2336" i="11"/>
  <c r="H2208" i="11"/>
  <c r="H1918" i="11"/>
  <c r="H1874" i="11"/>
  <c r="H1772" i="11"/>
  <c r="H1644" i="11"/>
  <c r="H660" i="11"/>
  <c r="H1932" i="11"/>
  <c r="H1899" i="11"/>
  <c r="H1900" i="11"/>
  <c r="H1851" i="11"/>
  <c r="H1803" i="11"/>
  <c r="H1724" i="11"/>
  <c r="H1723" i="11"/>
  <c r="H1707" i="11"/>
  <c r="H1628" i="11"/>
  <c r="H1627" i="11"/>
  <c r="H1596" i="11"/>
  <c r="H1595" i="11"/>
  <c r="H1564" i="11"/>
  <c r="H1563" i="11"/>
  <c r="H1532" i="11"/>
  <c r="H1531" i="11"/>
  <c r="H1500" i="11"/>
  <c r="H1499" i="11"/>
  <c r="H1370" i="11"/>
  <c r="H1328" i="11"/>
  <c r="H1285" i="11"/>
  <c r="H1284" i="11"/>
  <c r="H1242" i="11"/>
  <c r="H1198" i="11"/>
  <c r="H1070" i="11"/>
  <c r="H942" i="11"/>
  <c r="H792" i="11"/>
  <c r="H791" i="11"/>
  <c r="H1794" i="11"/>
  <c r="H1730" i="11"/>
  <c r="H1731" i="11"/>
  <c r="H1698" i="11"/>
  <c r="H1699" i="11"/>
  <c r="H1666" i="11"/>
  <c r="H1667" i="11"/>
  <c r="H1634" i="11"/>
  <c r="H1635" i="11"/>
  <c r="H1602" i="11"/>
  <c r="H1603" i="11"/>
  <c r="H1570" i="11"/>
  <c r="H1571" i="11"/>
  <c r="H1538" i="11"/>
  <c r="H1539" i="11"/>
  <c r="H1506" i="11"/>
  <c r="H1507" i="11"/>
  <c r="H1474" i="11"/>
  <c r="H1442" i="11"/>
  <c r="H1443" i="11"/>
  <c r="H1427" i="11"/>
  <c r="H1394" i="11"/>
  <c r="H1395" i="11"/>
  <c r="H1358" i="11"/>
  <c r="H1359" i="11"/>
  <c r="H1316" i="11"/>
  <c r="H1230" i="11"/>
  <c r="H1231" i="11"/>
  <c r="H1162" i="11"/>
  <c r="H1034" i="11"/>
  <c r="H1035" i="11"/>
  <c r="H906" i="11"/>
  <c r="H732" i="11"/>
  <c r="H1790" i="11"/>
  <c r="H1758" i="11"/>
  <c r="H1757" i="11"/>
  <c r="H1726" i="11"/>
  <c r="H1725" i="11"/>
  <c r="H1694" i="11"/>
  <c r="H1693" i="11"/>
  <c r="H1662" i="11"/>
  <c r="H1661" i="11"/>
  <c r="H1630" i="11"/>
  <c r="H1629" i="11"/>
  <c r="H1597" i="11"/>
  <c r="H1598" i="11"/>
  <c r="H1566" i="11"/>
  <c r="H1565" i="11"/>
  <c r="H1533" i="11"/>
  <c r="H1502" i="11"/>
  <c r="H1501" i="11"/>
  <c r="H1469" i="11"/>
  <c r="H1437" i="11"/>
  <c r="H1405" i="11"/>
  <c r="H1406" i="11"/>
  <c r="H1372" i="11"/>
  <c r="H1330" i="11"/>
  <c r="H1288" i="11"/>
  <c r="H1244" i="11"/>
  <c r="H1224" i="11"/>
  <c r="H1223" i="11"/>
  <c r="H1142" i="11"/>
  <c r="H951" i="11"/>
  <c r="H801" i="11"/>
  <c r="H802" i="11"/>
  <c r="H1373" i="11"/>
  <c r="H1342" i="11"/>
  <c r="H1310" i="11"/>
  <c r="H1309" i="11"/>
  <c r="H1277" i="11"/>
  <c r="H1278" i="11"/>
  <c r="H1246" i="11"/>
  <c r="H1245" i="11"/>
  <c r="H1213" i="11"/>
  <c r="H1214" i="11"/>
  <c r="H1181" i="11"/>
  <c r="H1166" i="11"/>
  <c r="H1165" i="11"/>
  <c r="H1133" i="11"/>
  <c r="H1102" i="11"/>
  <c r="H1101" i="11"/>
  <c r="H1069" i="11"/>
  <c r="H1038" i="11"/>
  <c r="H1037" i="11"/>
  <c r="H1005" i="11"/>
  <c r="H974" i="11"/>
  <c r="H973" i="11"/>
  <c r="H941" i="11"/>
  <c r="H910" i="11"/>
  <c r="H909" i="11"/>
  <c r="H875" i="11"/>
  <c r="H833" i="11"/>
  <c r="H790" i="11"/>
  <c r="H789" i="11"/>
  <c r="H740" i="11"/>
  <c r="H497" i="11"/>
  <c r="H498" i="11"/>
  <c r="H1189" i="11"/>
  <c r="H1188" i="11"/>
  <c r="H1157" i="11"/>
  <c r="H1156" i="11"/>
  <c r="H1125" i="11"/>
  <c r="H1124" i="11"/>
  <c r="H1093" i="11"/>
  <c r="H1092" i="11"/>
  <c r="H1061" i="11"/>
  <c r="H1060" i="11"/>
  <c r="H1029" i="11"/>
  <c r="H997" i="11"/>
  <c r="H965" i="11"/>
  <c r="H933" i="11"/>
  <c r="H901" i="11"/>
  <c r="H863" i="11"/>
  <c r="H864" i="11"/>
  <c r="H841" i="11"/>
  <c r="H800" i="11"/>
  <c r="H799" i="11"/>
  <c r="H753" i="11"/>
  <c r="H752" i="11"/>
  <c r="H535" i="11"/>
  <c r="H534" i="11"/>
  <c r="H1200" i="11"/>
  <c r="H1168" i="11"/>
  <c r="H1135" i="11"/>
  <c r="H1136" i="11"/>
  <c r="H1088" i="11"/>
  <c r="H1087" i="11"/>
  <c r="H1072" i="11"/>
  <c r="H1040" i="11"/>
  <c r="H1008" i="11"/>
  <c r="H960" i="11"/>
  <c r="H959" i="11"/>
  <c r="H928" i="11"/>
  <c r="H896" i="11"/>
  <c r="H857" i="11"/>
  <c r="H856" i="11"/>
  <c r="H814" i="11"/>
  <c r="H813" i="11"/>
  <c r="H772" i="11"/>
  <c r="H771" i="11"/>
  <c r="H712" i="11"/>
  <c r="H711" i="11"/>
  <c r="H584" i="11"/>
  <c r="H306" i="11"/>
  <c r="H858" i="11"/>
  <c r="H826" i="11"/>
  <c r="H794" i="11"/>
  <c r="H762" i="11"/>
  <c r="H746" i="11"/>
  <c r="H747" i="11"/>
  <c r="H715" i="11"/>
  <c r="H682" i="11"/>
  <c r="H683" i="11"/>
  <c r="H650" i="11"/>
  <c r="H651" i="11"/>
  <c r="H618" i="11"/>
  <c r="H619" i="11"/>
  <c r="H587" i="11"/>
  <c r="H554" i="11"/>
  <c r="H555" i="11"/>
  <c r="H513" i="11"/>
  <c r="H470" i="11"/>
  <c r="H413" i="11"/>
  <c r="H412" i="11"/>
  <c r="H75" i="11"/>
  <c r="H750" i="11"/>
  <c r="H734" i="11"/>
  <c r="H733" i="11"/>
  <c r="H718" i="11"/>
  <c r="H717" i="11"/>
  <c r="H701" i="11"/>
  <c r="H702" i="11"/>
  <c r="H686" i="11"/>
  <c r="H685" i="11"/>
  <c r="H670" i="11"/>
  <c r="H669" i="11"/>
  <c r="H654" i="11"/>
  <c r="H653" i="11"/>
  <c r="H638" i="11"/>
  <c r="H637" i="11"/>
  <c r="H622" i="11"/>
  <c r="H621" i="11"/>
  <c r="H606" i="11"/>
  <c r="H605" i="11"/>
  <c r="H590" i="11"/>
  <c r="H589" i="11"/>
  <c r="H574" i="11"/>
  <c r="H573" i="11"/>
  <c r="H557" i="11"/>
  <c r="H558" i="11"/>
  <c r="H538" i="11"/>
  <c r="H537" i="11"/>
  <c r="H516" i="11"/>
  <c r="H495" i="11"/>
  <c r="H473" i="11"/>
  <c r="H474" i="11"/>
  <c r="H425" i="11"/>
  <c r="H424" i="11"/>
  <c r="H346" i="11"/>
  <c r="H227" i="11"/>
  <c r="H226" i="11"/>
  <c r="H99" i="11"/>
  <c r="H98" i="11"/>
  <c r="H700" i="11"/>
  <c r="H684" i="11"/>
  <c r="H668" i="11"/>
  <c r="H652" i="11"/>
  <c r="H636" i="11"/>
  <c r="H620" i="11"/>
  <c r="H604" i="11"/>
  <c r="H588" i="11"/>
  <c r="H572" i="11"/>
  <c r="H556" i="11"/>
  <c r="H515" i="11"/>
  <c r="H514" i="11"/>
  <c r="H493" i="11"/>
  <c r="H420" i="11"/>
  <c r="H341" i="11"/>
  <c r="H218" i="11"/>
  <c r="H90" i="11"/>
  <c r="H540" i="11"/>
  <c r="H539" i="11"/>
  <c r="H492" i="11"/>
  <c r="H476" i="11"/>
  <c r="H475" i="11"/>
  <c r="H444" i="11"/>
  <c r="H443" i="11"/>
  <c r="H428" i="11"/>
  <c r="H393" i="11"/>
  <c r="H372" i="11"/>
  <c r="H371" i="11"/>
  <c r="H328" i="11"/>
  <c r="H264" i="11"/>
  <c r="H454" i="11"/>
  <c r="H438" i="11"/>
  <c r="H439" i="11"/>
  <c r="H407" i="11"/>
  <c r="H406" i="11"/>
  <c r="H387" i="11"/>
  <c r="H386" i="11"/>
  <c r="H343" i="11"/>
  <c r="H344" i="11"/>
  <c r="H254" i="11"/>
  <c r="H190" i="11"/>
  <c r="H126" i="11"/>
  <c r="H95" i="11"/>
  <c r="H62" i="11"/>
  <c r="H63" i="11"/>
  <c r="H453" i="11"/>
  <c r="H437" i="11"/>
  <c r="H421" i="11"/>
  <c r="H405" i="11"/>
  <c r="H385" i="11"/>
  <c r="H364" i="11"/>
  <c r="H342" i="11"/>
  <c r="H316" i="11"/>
  <c r="H315" i="11"/>
  <c r="H284" i="11"/>
  <c r="H283" i="11"/>
  <c r="H252" i="11"/>
  <c r="H251" i="11"/>
  <c r="H329" i="11"/>
  <c r="H313" i="11"/>
  <c r="H314" i="11"/>
  <c r="H297" i="11"/>
  <c r="H298" i="11"/>
  <c r="H281" i="11"/>
  <c r="H282" i="11"/>
  <c r="H249" i="11"/>
  <c r="H250" i="11"/>
  <c r="H233" i="11"/>
  <c r="H234" i="11"/>
  <c r="H217" i="11"/>
  <c r="H201" i="11"/>
  <c r="H185" i="11"/>
  <c r="H186" i="11"/>
  <c r="H169" i="11"/>
  <c r="H170" i="11"/>
  <c r="H153" i="11"/>
  <c r="H154" i="11"/>
  <c r="H137" i="11"/>
  <c r="H138" i="11"/>
  <c r="H121" i="11"/>
  <c r="H122" i="11"/>
  <c r="H105" i="11"/>
  <c r="H106" i="11"/>
  <c r="H89" i="11"/>
  <c r="H73" i="11"/>
  <c r="H401" i="11"/>
  <c r="H400" i="11"/>
  <c r="H369" i="11"/>
  <c r="H353" i="11"/>
  <c r="H352" i="11"/>
  <c r="H337" i="11"/>
  <c r="H336" i="11"/>
  <c r="H321" i="11"/>
  <c r="H320" i="11"/>
  <c r="H305" i="11"/>
  <c r="H289" i="11"/>
  <c r="H273" i="11"/>
  <c r="H272" i="11"/>
  <c r="H257" i="11"/>
  <c r="H256" i="11"/>
  <c r="H241" i="11"/>
  <c r="H225" i="11"/>
  <c r="H209" i="11"/>
  <c r="H208" i="11"/>
  <c r="H193" i="11"/>
  <c r="H192" i="11"/>
  <c r="H177" i="11"/>
  <c r="H161" i="11"/>
  <c r="H145" i="11"/>
  <c r="H144" i="11"/>
  <c r="H129" i="11"/>
  <c r="H128" i="11"/>
  <c r="H113" i="11"/>
  <c r="H97" i="11"/>
  <c r="H81" i="11"/>
  <c r="H80" i="11"/>
  <c r="H65" i="11"/>
  <c r="H64" i="11"/>
  <c r="H2688" i="11"/>
  <c r="H2687" i="11"/>
  <c r="H2945" i="11"/>
  <c r="H2946" i="11"/>
  <c r="H3169" i="11"/>
  <c r="H3338" i="11"/>
  <c r="H3529" i="11"/>
  <c r="H3530" i="11"/>
  <c r="H3590" i="11"/>
  <c r="H3650" i="11"/>
  <c r="H3649" i="11"/>
  <c r="H3706" i="11"/>
  <c r="H3705" i="11"/>
  <c r="H2629" i="11"/>
  <c r="H2773" i="11"/>
  <c r="H2901" i="11"/>
  <c r="H3212" i="11"/>
  <c r="H3233" i="11"/>
  <c r="H3254" i="11"/>
  <c r="H3276" i="11"/>
  <c r="H3297" i="11"/>
  <c r="H3318" i="11"/>
  <c r="H3340" i="11"/>
  <c r="H3361" i="11"/>
  <c r="H3404" i="11"/>
  <c r="H3438" i="11"/>
  <c r="H3470" i="11"/>
  <c r="H3486" i="11"/>
  <c r="H3502" i="11"/>
  <c r="H3518" i="11"/>
  <c r="H3534" i="11"/>
  <c r="H3550" i="11"/>
  <c r="H3582" i="11"/>
  <c r="H3614" i="11"/>
  <c r="H3630" i="11"/>
  <c r="H3646" i="11"/>
  <c r="H3662" i="11"/>
  <c r="H3678" i="11"/>
  <c r="H3694" i="11"/>
  <c r="H3726" i="11"/>
  <c r="H3742" i="11"/>
  <c r="H3758" i="11"/>
  <c r="H3774" i="11"/>
  <c r="H2624" i="11"/>
  <c r="H2623" i="11"/>
  <c r="H2866" i="11"/>
  <c r="H2865" i="11"/>
  <c r="H3121" i="11"/>
  <c r="H3122" i="11"/>
  <c r="H3249" i="11"/>
  <c r="H3323" i="11"/>
  <c r="H3393" i="11"/>
  <c r="H3458" i="11"/>
  <c r="H3574" i="11"/>
  <c r="H3686" i="11"/>
  <c r="H3750" i="11"/>
  <c r="H231" i="11"/>
  <c r="H255" i="11"/>
  <c r="H295" i="11"/>
  <c r="H307" i="11"/>
  <c r="H319" i="11"/>
  <c r="H347" i="11"/>
  <c r="H455" i="11"/>
  <c r="H491" i="11"/>
  <c r="H795" i="11"/>
  <c r="H811" i="11"/>
  <c r="H1007" i="11"/>
  <c r="H1039" i="11"/>
  <c r="H1143" i="11"/>
  <c r="H1939" i="11"/>
  <c r="H2499" i="11"/>
  <c r="H2739" i="11"/>
  <c r="H2787" i="11"/>
  <c r="H2819" i="11"/>
  <c r="H2979" i="11"/>
  <c r="H3075" i="11"/>
  <c r="H160" i="11"/>
  <c r="H168" i="11"/>
  <c r="H240" i="11"/>
  <c r="H472" i="11"/>
  <c r="H3192" i="11"/>
  <c r="H422" i="11"/>
  <c r="H494" i="11"/>
  <c r="H586" i="11"/>
  <c r="H1273" i="11"/>
  <c r="H2457" i="11"/>
  <c r="H2841" i="11"/>
  <c r="H3097" i="11"/>
  <c r="H3213" i="11"/>
  <c r="H3298" i="11"/>
  <c r="H3503" i="11"/>
  <c r="H3679" i="11"/>
  <c r="H3711" i="11"/>
  <c r="H3743" i="11"/>
  <c r="H3775" i="11"/>
  <c r="H2801" i="11"/>
  <c r="H2802" i="11"/>
  <c r="H3089" i="11"/>
  <c r="H3090" i="11"/>
  <c r="H3275" i="11"/>
  <c r="H3274" i="11"/>
  <c r="H3371" i="11"/>
  <c r="H3746" i="11"/>
  <c r="H3745" i="11"/>
  <c r="H2718" i="11"/>
  <c r="H2845" i="11"/>
  <c r="H2909" i="11"/>
  <c r="H3037" i="11"/>
  <c r="H3038" i="11"/>
  <c r="H3165" i="11"/>
  <c r="H3300" i="11"/>
  <c r="H3342" i="11"/>
  <c r="H3385" i="11"/>
  <c r="H3406" i="11"/>
  <c r="H3472" i="11"/>
  <c r="H3504" i="11"/>
  <c r="H3584" i="11"/>
  <c r="H3680" i="11"/>
  <c r="H3776" i="11"/>
  <c r="H3194" i="11"/>
  <c r="H3082" i="11"/>
  <c r="H3083" i="11"/>
  <c r="H2986" i="11"/>
  <c r="H2890" i="11"/>
  <c r="H2891" i="11"/>
  <c r="H2859" i="11"/>
  <c r="H2858" i="11"/>
  <c r="H2827" i="11"/>
  <c r="H2794" i="11"/>
  <c r="H2762" i="11"/>
  <c r="H2763" i="11"/>
  <c r="H2699" i="11"/>
  <c r="H2656" i="11"/>
  <c r="H1878" i="11"/>
  <c r="H1879" i="11"/>
  <c r="H3144" i="11"/>
  <c r="H3112" i="11"/>
  <c r="H3080" i="11"/>
  <c r="H3016" i="11"/>
  <c r="H2984" i="11"/>
  <c r="H2953" i="11"/>
  <c r="H2920" i="11"/>
  <c r="H2888" i="11"/>
  <c r="H2856" i="11"/>
  <c r="H2824" i="11"/>
  <c r="H2825" i="11"/>
  <c r="H2696" i="11"/>
  <c r="H2611" i="11"/>
  <c r="H3379" i="11"/>
  <c r="H3363" i="11"/>
  <c r="H3332" i="11"/>
  <c r="H3331" i="11"/>
  <c r="H3268" i="11"/>
  <c r="H3267" i="11"/>
  <c r="H3235" i="11"/>
  <c r="H2995" i="11"/>
  <c r="H2867" i="11"/>
  <c r="H2803" i="11"/>
  <c r="H2668" i="11"/>
  <c r="H2626" i="11"/>
  <c r="H2550" i="11"/>
  <c r="H2486" i="11"/>
  <c r="H2485" i="11"/>
  <c r="H2444" i="11"/>
  <c r="H2443" i="11"/>
  <c r="H2296" i="11"/>
  <c r="H2040" i="11"/>
  <c r="H1885" i="11"/>
  <c r="H1884" i="11"/>
  <c r="H2578" i="11"/>
  <c r="H2541" i="11"/>
  <c r="H2456" i="11"/>
  <c r="H2413" i="11"/>
  <c r="H2371" i="11"/>
  <c r="H1852" i="11"/>
  <c r="H994" i="11"/>
  <c r="H2622" i="11"/>
  <c r="H2589" i="11"/>
  <c r="H2574" i="11"/>
  <c r="H2573" i="11"/>
  <c r="H2492" i="11"/>
  <c r="H2493" i="11"/>
  <c r="H2449" i="11"/>
  <c r="H2450" i="11"/>
  <c r="H2407" i="11"/>
  <c r="H2124" i="11"/>
  <c r="H1996" i="11"/>
  <c r="H1995" i="11"/>
  <c r="H1825" i="11"/>
  <c r="H1366" i="11"/>
  <c r="H1367" i="11"/>
  <c r="H2510" i="11"/>
  <c r="H2398" i="11"/>
  <c r="H2366" i="11"/>
  <c r="H2334" i="11"/>
  <c r="H2270" i="11"/>
  <c r="H2206" i="11"/>
  <c r="H2142" i="11"/>
  <c r="H2094" i="11"/>
  <c r="H2014" i="11"/>
  <c r="H1936" i="11"/>
  <c r="H1894" i="11"/>
  <c r="H1893" i="11"/>
  <c r="H1850" i="11"/>
  <c r="H1764" i="11"/>
  <c r="H1765" i="11"/>
  <c r="H1636" i="11"/>
  <c r="H1508" i="11"/>
  <c r="H1509" i="11"/>
  <c r="H1381" i="11"/>
  <c r="H1380" i="11"/>
  <c r="H1212" i="11"/>
  <c r="H1211" i="11"/>
  <c r="H524" i="11"/>
  <c r="H2326" i="11"/>
  <c r="H2325" i="11"/>
  <c r="H2294" i="11"/>
  <c r="H2293" i="11"/>
  <c r="H2262" i="11"/>
  <c r="H2230" i="11"/>
  <c r="H2229" i="11"/>
  <c r="H2198" i="11"/>
  <c r="H2197" i="11"/>
  <c r="H2166" i="11"/>
  <c r="H2165" i="11"/>
  <c r="H2134" i="11"/>
  <c r="H2133" i="11"/>
  <c r="H2101" i="11"/>
  <c r="H2102" i="11"/>
  <c r="H2070" i="11"/>
  <c r="H2069" i="11"/>
  <c r="H2038" i="11"/>
  <c r="H2037" i="11"/>
  <c r="H2005" i="11"/>
  <c r="H2006" i="11"/>
  <c r="H1967" i="11"/>
  <c r="H1924" i="11"/>
  <c r="H1925" i="11"/>
  <c r="H1817" i="11"/>
  <c r="H1818" i="11"/>
  <c r="H1473" i="11"/>
  <c r="H1472" i="11"/>
  <c r="H1090" i="11"/>
  <c r="H1091" i="11"/>
  <c r="H2080" i="11"/>
  <c r="H1981" i="11"/>
  <c r="H1982" i="11"/>
  <c r="H1854" i="11"/>
  <c r="H1853" i="11"/>
  <c r="H1810" i="11"/>
  <c r="H1811" i="11"/>
  <c r="H1708" i="11"/>
  <c r="H1580" i="11"/>
  <c r="H1916" i="11"/>
  <c r="H1915" i="11"/>
  <c r="H1883" i="11"/>
  <c r="H1867" i="11"/>
  <c r="H1835" i="11"/>
  <c r="H1771" i="11"/>
  <c r="H1740" i="11"/>
  <c r="H1739" i="11"/>
  <c r="H1675" i="11"/>
  <c r="H1643" i="11"/>
  <c r="H1612" i="11"/>
  <c r="H1611" i="11"/>
  <c r="H1579" i="11"/>
  <c r="H1548" i="11"/>
  <c r="H1547" i="11"/>
  <c r="H1515" i="11"/>
  <c r="H1484" i="11"/>
  <c r="H1483" i="11"/>
  <c r="H1349" i="11"/>
  <c r="H1348" i="11"/>
  <c r="H1306" i="11"/>
  <c r="H1263" i="11"/>
  <c r="H1221" i="11"/>
  <c r="H1220" i="11"/>
  <c r="H1134" i="11"/>
  <c r="H1006" i="11"/>
  <c r="H876" i="11"/>
  <c r="H1778" i="11"/>
  <c r="H1779" i="11"/>
  <c r="H1747" i="11"/>
  <c r="H1746" i="11"/>
  <c r="H1714" i="11"/>
  <c r="H1715" i="11"/>
  <c r="H1682" i="11"/>
  <c r="H1683" i="11"/>
  <c r="H1650" i="11"/>
  <c r="H1651" i="11"/>
  <c r="H1618" i="11"/>
  <c r="H1619" i="11"/>
  <c r="H1586" i="11"/>
  <c r="H1587" i="11"/>
  <c r="H1554" i="11"/>
  <c r="H1555" i="11"/>
  <c r="H1522" i="11"/>
  <c r="H1523" i="11"/>
  <c r="H1490" i="11"/>
  <c r="H1491" i="11"/>
  <c r="H1378" i="11"/>
  <c r="H1294" i="11"/>
  <c r="H1295" i="11"/>
  <c r="H1252" i="11"/>
  <c r="H1208" i="11"/>
  <c r="H1209" i="11"/>
  <c r="H1099" i="11"/>
  <c r="H1098" i="11"/>
  <c r="H970" i="11"/>
  <c r="H971" i="11"/>
  <c r="H481" i="11"/>
  <c r="H1774" i="11"/>
  <c r="H1773" i="11"/>
  <c r="H1742" i="11"/>
  <c r="H1741" i="11"/>
  <c r="H1710" i="11"/>
  <c r="H1709" i="11"/>
  <c r="H1678" i="11"/>
  <c r="H1677" i="11"/>
  <c r="H1646" i="11"/>
  <c r="H1645" i="11"/>
  <c r="H1614" i="11"/>
  <c r="H1613" i="11"/>
  <c r="H1581" i="11"/>
  <c r="H1549" i="11"/>
  <c r="H1485" i="11"/>
  <c r="H1453" i="11"/>
  <c r="H1421" i="11"/>
  <c r="H1390" i="11"/>
  <c r="H1389" i="11"/>
  <c r="H1352" i="11"/>
  <c r="H1351" i="11"/>
  <c r="H1266" i="11"/>
  <c r="H1202" i="11"/>
  <c r="H1203" i="11"/>
  <c r="H1079" i="11"/>
  <c r="H1014" i="11"/>
  <c r="H886" i="11"/>
  <c r="H676" i="11"/>
  <c r="H675" i="11"/>
  <c r="H1357" i="11"/>
  <c r="H1326" i="11"/>
  <c r="H1325" i="11"/>
  <c r="H1293" i="11"/>
  <c r="H1262" i="11"/>
  <c r="H1261" i="11"/>
  <c r="H1229" i="11"/>
  <c r="H1197" i="11"/>
  <c r="H1150" i="11"/>
  <c r="H1149" i="11"/>
  <c r="H1118" i="11"/>
  <c r="H1117" i="11"/>
  <c r="H1086" i="11"/>
  <c r="H1085" i="11"/>
  <c r="H1053" i="11"/>
  <c r="H1022" i="11"/>
  <c r="H1021" i="11"/>
  <c r="H990" i="11"/>
  <c r="H989" i="11"/>
  <c r="H958" i="11"/>
  <c r="H957" i="11"/>
  <c r="H925" i="11"/>
  <c r="H894" i="11"/>
  <c r="H893" i="11"/>
  <c r="H854" i="11"/>
  <c r="H853" i="11"/>
  <c r="H769" i="11"/>
  <c r="H768" i="11"/>
  <c r="H703" i="11"/>
  <c r="H704" i="11"/>
  <c r="H576" i="11"/>
  <c r="H575" i="11"/>
  <c r="H242" i="11"/>
  <c r="H1173" i="11"/>
  <c r="H1172" i="11"/>
  <c r="H1141" i="11"/>
  <c r="H1140" i="11"/>
  <c r="H1109" i="11"/>
  <c r="H1108" i="11"/>
  <c r="H1076" i="11"/>
  <c r="H1077" i="11"/>
  <c r="H1045" i="11"/>
  <c r="H1013" i="11"/>
  <c r="H981" i="11"/>
  <c r="H949" i="11"/>
  <c r="H917" i="11"/>
  <c r="H821" i="11"/>
  <c r="H777" i="11"/>
  <c r="H721" i="11"/>
  <c r="H417" i="11"/>
  <c r="H416" i="11"/>
  <c r="H1184" i="11"/>
  <c r="H1152" i="11"/>
  <c r="H1151" i="11"/>
  <c r="H1120" i="11"/>
  <c r="H1103" i="11"/>
  <c r="H1104" i="11"/>
  <c r="H1056" i="11"/>
  <c r="H1023" i="11"/>
  <c r="H1024" i="11"/>
  <c r="H992" i="11"/>
  <c r="H976" i="11"/>
  <c r="H944" i="11"/>
  <c r="H912" i="11"/>
  <c r="H878" i="11"/>
  <c r="H835" i="11"/>
  <c r="H793" i="11"/>
  <c r="H744" i="11"/>
  <c r="H648" i="11"/>
  <c r="H508" i="11"/>
  <c r="H874" i="11"/>
  <c r="H842" i="11"/>
  <c r="H778" i="11"/>
  <c r="H779" i="11"/>
  <c r="H730" i="11"/>
  <c r="H731" i="11"/>
  <c r="H698" i="11"/>
  <c r="H699" i="11"/>
  <c r="H666" i="11"/>
  <c r="H634" i="11"/>
  <c r="H635" i="11"/>
  <c r="H570" i="11"/>
  <c r="H571" i="11"/>
  <c r="H533" i="11"/>
  <c r="H490" i="11"/>
  <c r="H365" i="11"/>
  <c r="H71" i="11"/>
  <c r="H123" i="11"/>
  <c r="H155" i="11"/>
  <c r="H187" i="11"/>
  <c r="H219" i="11"/>
  <c r="H459" i="11"/>
  <c r="H523" i="11"/>
  <c r="H763" i="11"/>
  <c r="H859" i="11"/>
  <c r="H887" i="11"/>
  <c r="H1055" i="11"/>
  <c r="H1071" i="11"/>
  <c r="H1119" i="11"/>
  <c r="H1307" i="11"/>
  <c r="H1331" i="11"/>
  <c r="H1459" i="11"/>
  <c r="H1755" i="11"/>
  <c r="H1787" i="11"/>
  <c r="H1819" i="11"/>
  <c r="H1979" i="11"/>
  <c r="H2479" i="11"/>
  <c r="H2639" i="11"/>
  <c r="H2755" i="11"/>
  <c r="H2875" i="11"/>
  <c r="H2931" i="11"/>
  <c r="H3003" i="11"/>
  <c r="H3315" i="11"/>
  <c r="H224" i="11"/>
  <c r="H232" i="11"/>
  <c r="H304" i="11"/>
  <c r="H368" i="11"/>
  <c r="H812" i="11"/>
  <c r="H836" i="11"/>
  <c r="H900" i="11"/>
  <c r="H932" i="11"/>
  <c r="H964" i="11"/>
  <c r="H996" i="11"/>
  <c r="H1028" i="11"/>
  <c r="H1452" i="11"/>
  <c r="H1516" i="11"/>
  <c r="H1676" i="11"/>
  <c r="H2640" i="11"/>
  <c r="H2952" i="11"/>
  <c r="H94" i="11"/>
  <c r="H202" i="11"/>
  <c r="H286" i="11"/>
  <c r="H394" i="11"/>
  <c r="H517" i="11"/>
  <c r="H525" i="11"/>
  <c r="H749" i="11"/>
  <c r="H1341" i="11"/>
  <c r="H1917" i="11"/>
  <c r="H2261" i="11"/>
  <c r="H2685" i="11"/>
  <c r="H2717" i="11"/>
  <c r="H2781" i="11"/>
  <c r="H1550" i="11"/>
  <c r="H2826" i="11"/>
  <c r="H3386" i="11"/>
  <c r="H3422" i="11"/>
  <c r="H135" i="11"/>
  <c r="H199" i="11"/>
  <c r="H263" i="11"/>
  <c r="H287" i="11"/>
  <c r="H327" i="11"/>
  <c r="H351" i="11"/>
  <c r="H363" i="11"/>
  <c r="H583" i="11"/>
  <c r="H659" i="11"/>
  <c r="H739" i="11"/>
  <c r="H827" i="11"/>
  <c r="H1015" i="11"/>
  <c r="H1167" i="11"/>
  <c r="H1183" i="11"/>
  <c r="H1243" i="11"/>
  <c r="H1379" i="11"/>
  <c r="H1875" i="11"/>
  <c r="H1931" i="11"/>
  <c r="H2307" i="11"/>
  <c r="H2811" i="11"/>
  <c r="H2843" i="11"/>
  <c r="H3099" i="11"/>
  <c r="H3339" i="11"/>
  <c r="H112" i="11"/>
  <c r="H288" i="11"/>
  <c r="H296" i="11"/>
  <c r="H536" i="11"/>
  <c r="H640" i="11"/>
  <c r="H720" i="11"/>
  <c r="H1272" i="11"/>
  <c r="H1388" i="11"/>
  <c r="H1868" i="11"/>
  <c r="H2188" i="11"/>
  <c r="H2232" i="11"/>
  <c r="H266" i="11"/>
  <c r="H318" i="11"/>
  <c r="H366" i="11"/>
  <c r="H877" i="11"/>
  <c r="H885" i="11"/>
  <c r="H1517" i="11"/>
  <c r="H714" i="11"/>
  <c r="H1334" i="11"/>
  <c r="H1804" i="11"/>
  <c r="H2316" i="11"/>
  <c r="H1692" i="11"/>
  <c r="H1857" i="11"/>
  <c r="H2729" i="11"/>
  <c r="H2793" i="11"/>
  <c r="H2857" i="11"/>
  <c r="H2921" i="11"/>
  <c r="H3049" i="11"/>
  <c r="H3113" i="11"/>
  <c r="H3177" i="11"/>
  <c r="H3261" i="11"/>
  <c r="H3389" i="11"/>
  <c r="H2850" i="11"/>
  <c r="H2849" i="11"/>
  <c r="H3237" i="11"/>
  <c r="H3426" i="11"/>
  <c r="H3425" i="11"/>
  <c r="H3465" i="11"/>
  <c r="H3501" i="11"/>
  <c r="H2733" i="11"/>
  <c r="H2734" i="11"/>
  <c r="H2861" i="11"/>
  <c r="H2925" i="11"/>
  <c r="H3220" i="11"/>
  <c r="H3305" i="11"/>
  <c r="H3369" i="11"/>
  <c r="H3492" i="11"/>
  <c r="H3588" i="11"/>
  <c r="H3748" i="11"/>
  <c r="H3158" i="11"/>
  <c r="H3030" i="11"/>
  <c r="H2998" i="11"/>
  <c r="H2950" i="11"/>
  <c r="H2806" i="11"/>
  <c r="H2774" i="11"/>
  <c r="H2742" i="11"/>
  <c r="H2694" i="11"/>
  <c r="H3172" i="11"/>
  <c r="H3156" i="11"/>
  <c r="H2756" i="11"/>
  <c r="H2724" i="11"/>
  <c r="H2648" i="11"/>
  <c r="H2628" i="11"/>
  <c r="H2606" i="11"/>
  <c r="H3376" i="11"/>
  <c r="H3311" i="11"/>
  <c r="H3167" i="11"/>
  <c r="H3168" i="11"/>
  <c r="H2960" i="11"/>
  <c r="H2912" i="11"/>
  <c r="H2800" i="11"/>
  <c r="H2752" i="11"/>
  <c r="H2704" i="11"/>
  <c r="H2489" i="11"/>
  <c r="H2545" i="11"/>
  <c r="H2502" i="11"/>
  <c r="H2501" i="11"/>
  <c r="H2438" i="11"/>
  <c r="H2437" i="11"/>
  <c r="H2344" i="11"/>
  <c r="H2216" i="11"/>
  <c r="H2024" i="11"/>
  <c r="H1948" i="11"/>
  <c r="H1862" i="11"/>
  <c r="H2557" i="11"/>
  <c r="H2536" i="11"/>
  <c r="H2408" i="11"/>
  <c r="H2409" i="11"/>
  <c r="H2365" i="11"/>
  <c r="H1640" i="11"/>
  <c r="H2665" i="11"/>
  <c r="H2602" i="11"/>
  <c r="H2586" i="11"/>
  <c r="H2570" i="11"/>
  <c r="H2530" i="11"/>
  <c r="H2509" i="11"/>
  <c r="H2508" i="11"/>
  <c r="H2488" i="11"/>
  <c r="H1974" i="11"/>
  <c r="H1560" i="11"/>
  <c r="H2522" i="11"/>
  <c r="H2506" i="11"/>
  <c r="H2490" i="11"/>
  <c r="H2458" i="11"/>
  <c r="H2426" i="11"/>
  <c r="H2410" i="11"/>
  <c r="H2362" i="11"/>
  <c r="H2314" i="11"/>
  <c r="H2282" i="11"/>
  <c r="H2266" i="11"/>
  <c r="H2218" i="11"/>
  <c r="H2170" i="11"/>
  <c r="H2154" i="11"/>
  <c r="H2138" i="11"/>
  <c r="H1973" i="11"/>
  <c r="H1953" i="11"/>
  <c r="H1909" i="11"/>
  <c r="H1845" i="11"/>
  <c r="H1802" i="11"/>
  <c r="H1492" i="11"/>
  <c r="H1493" i="11"/>
  <c r="H1170" i="11"/>
  <c r="H914" i="11"/>
  <c r="H2354" i="11"/>
  <c r="H2338" i="11"/>
  <c r="H2322" i="11"/>
  <c r="H2258" i="11"/>
  <c r="H2226" i="11"/>
  <c r="H2194" i="11"/>
  <c r="H1813" i="11"/>
  <c r="H1812" i="11"/>
  <c r="H1776" i="11"/>
  <c r="H1777" i="11"/>
  <c r="H1713" i="11"/>
  <c r="H1585" i="11"/>
  <c r="H1521" i="11"/>
  <c r="H2268" i="11"/>
  <c r="H2269" i="11"/>
  <c r="H2253" i="11"/>
  <c r="H2252" i="11"/>
  <c r="H2237" i="11"/>
  <c r="H2236" i="11"/>
  <c r="H2157" i="11"/>
  <c r="H2156" i="11"/>
  <c r="H2141" i="11"/>
  <c r="H2140" i="11"/>
  <c r="H2060" i="11"/>
  <c r="H1954" i="11"/>
  <c r="H1933" i="11"/>
  <c r="H1934" i="11"/>
  <c r="H1912" i="11"/>
  <c r="H1890" i="11"/>
  <c r="H1870" i="11"/>
  <c r="H1869" i="11"/>
  <c r="H1826" i="11"/>
  <c r="H1756" i="11"/>
  <c r="H946" i="11"/>
  <c r="H1880" i="11"/>
  <c r="H1864" i="11"/>
  <c r="H1688" i="11"/>
  <c r="H1672" i="11"/>
  <c r="H1528" i="11"/>
  <c r="H1512" i="11"/>
  <c r="H1322" i="11"/>
  <c r="H1258" i="11"/>
  <c r="H1182" i="11"/>
  <c r="H926" i="11"/>
  <c r="H1582" i="11"/>
  <c r="H1534" i="11"/>
  <c r="H1518" i="11"/>
  <c r="H1486" i="11"/>
  <c r="H1470" i="11"/>
  <c r="H1454" i="11"/>
  <c r="H1438" i="11"/>
  <c r="H1422" i="11"/>
  <c r="H1374" i="11"/>
  <c r="H1082" i="11"/>
  <c r="H1018" i="11"/>
  <c r="H890" i="11"/>
  <c r="H1754" i="11"/>
  <c r="H1753" i="11"/>
  <c r="H1738" i="11"/>
  <c r="H1737" i="11"/>
  <c r="H1721" i="11"/>
  <c r="H1690" i="11"/>
  <c r="H1674" i="11"/>
  <c r="H1658" i="11"/>
  <c r="H1610" i="11"/>
  <c r="H1594" i="11"/>
  <c r="H1578" i="11"/>
  <c r="H1577" i="11"/>
  <c r="H1561" i="11"/>
  <c r="H1546" i="11"/>
  <c r="H1529" i="11"/>
  <c r="H1530" i="11"/>
  <c r="H1514" i="11"/>
  <c r="H1482" i="11"/>
  <c r="H1466" i="11"/>
  <c r="H1434" i="11"/>
  <c r="H1418" i="11"/>
  <c r="H1402" i="11"/>
  <c r="H1401" i="11"/>
  <c r="H1346" i="11"/>
  <c r="H1282" i="11"/>
  <c r="H1190" i="11"/>
  <c r="H998" i="11"/>
  <c r="H1369" i="11"/>
  <c r="H1338" i="11"/>
  <c r="H1337" i="11"/>
  <c r="H1289" i="11"/>
  <c r="H1274" i="11"/>
  <c r="H1257" i="11"/>
  <c r="H1226" i="11"/>
  <c r="H1225" i="11"/>
  <c r="H1210" i="11"/>
  <c r="H1193" i="11"/>
  <c r="H1177" i="11"/>
  <c r="H1178" i="11"/>
  <c r="H1130" i="11"/>
  <c r="H1129" i="11"/>
  <c r="H1066" i="11"/>
  <c r="H1065" i="11"/>
  <c r="H1050" i="11"/>
  <c r="H938" i="11"/>
  <c r="H829" i="11"/>
  <c r="H3524" i="11"/>
  <c r="H915" i="11"/>
  <c r="H1171" i="11"/>
  <c r="H1371" i="11"/>
  <c r="H1751" i="11"/>
  <c r="H1767" i="11"/>
  <c r="H1783" i="11"/>
  <c r="H1799" i="11"/>
  <c r="H1815" i="11"/>
  <c r="H1831" i="11"/>
  <c r="H1919" i="11"/>
  <c r="H1955" i="11"/>
  <c r="H1975" i="11"/>
  <c r="H1991" i="11"/>
  <c r="H2011" i="11"/>
  <c r="H2087" i="11"/>
  <c r="H2139" i="11"/>
  <c r="H2215" i="11"/>
  <c r="H2243" i="11"/>
  <c r="H2267" i="11"/>
  <c r="H2347" i="11"/>
  <c r="H2395" i="11"/>
  <c r="H2475" i="11"/>
  <c r="H2491" i="11"/>
  <c r="H2555" i="11"/>
  <c r="H2751" i="11"/>
  <c r="H2911" i="11"/>
  <c r="H3523" i="11"/>
  <c r="H596" i="11"/>
  <c r="H1236" i="11"/>
  <c r="H1280" i="11"/>
  <c r="H1364" i="11"/>
  <c r="H1576" i="11"/>
  <c r="H1620" i="11"/>
  <c r="H1648" i="11"/>
  <c r="H1736" i="11"/>
  <c r="H1824" i="11"/>
  <c r="H1928" i="11"/>
  <c r="H1952" i="11"/>
  <c r="H1992" i="11"/>
  <c r="H2108" i="11"/>
  <c r="H2152" i="11"/>
  <c r="H2360" i="11"/>
  <c r="H2416" i="11"/>
  <c r="H2768" i="11"/>
  <c r="H2832" i="11"/>
  <c r="H3040" i="11"/>
  <c r="H1393" i="11"/>
  <c r="H1218" i="11"/>
  <c r="H1706" i="11"/>
  <c r="H1722" i="11"/>
  <c r="H1786" i="11"/>
  <c r="H2234" i="11"/>
  <c r="H2650" i="11"/>
  <c r="H710" i="11"/>
  <c r="H774" i="11"/>
  <c r="H838" i="11"/>
  <c r="H3489" i="11"/>
  <c r="H3718" i="11"/>
  <c r="H3217" i="11"/>
  <c r="H3303" i="11"/>
  <c r="H3367" i="11"/>
  <c r="H3442" i="11"/>
  <c r="H3474" i="11"/>
  <c r="H3490" i="11"/>
  <c r="H3602" i="11"/>
  <c r="H3618" i="11"/>
  <c r="H3634" i="11"/>
  <c r="H3666" i="11"/>
  <c r="H3154" i="11"/>
  <c r="H3585" i="11"/>
  <c r="H3366" i="11"/>
  <c r="H3770" i="11"/>
  <c r="H3400" i="11"/>
  <c r="H2372" i="11"/>
  <c r="H2697" i="11"/>
  <c r="H2761" i="11"/>
  <c r="H2889" i="11"/>
  <c r="H3017" i="11"/>
  <c r="H3081" i="11"/>
  <c r="H3145" i="11"/>
  <c r="H3522" i="11"/>
  <c r="H3554" i="11"/>
  <c r="H2618" i="11"/>
  <c r="H3437" i="11"/>
  <c r="H3452" i="11"/>
  <c r="H3469" i="11"/>
  <c r="H3533" i="11"/>
  <c r="H3581" i="11"/>
  <c r="H3645" i="11"/>
  <c r="H3660" i="11"/>
  <c r="H3693" i="11"/>
  <c r="H3708" i="11"/>
  <c r="H3725" i="11"/>
  <c r="H3134" i="11"/>
  <c r="H3070" i="11"/>
  <c r="H2878" i="11"/>
  <c r="H2814" i="11"/>
  <c r="H2684" i="11"/>
  <c r="H1964" i="11"/>
  <c r="H3069" i="11"/>
  <c r="H2596" i="11"/>
  <c r="H2473" i="11"/>
  <c r="H3319" i="11"/>
  <c r="H3255" i="11"/>
  <c r="H2689" i="11"/>
  <c r="H2625" i="11"/>
  <c r="H2577" i="11"/>
  <c r="H2561" i="11"/>
  <c r="H2497" i="11"/>
  <c r="H2433" i="11"/>
  <c r="H2369" i="11"/>
  <c r="H1846" i="11"/>
  <c r="H1433" i="11"/>
  <c r="H2402" i="11"/>
  <c r="H2370" i="11"/>
  <c r="H2290" i="11"/>
  <c r="H2242" i="11"/>
  <c r="H2162" i="11"/>
  <c r="H2114" i="11"/>
  <c r="H2098" i="11"/>
  <c r="H2082" i="11"/>
  <c r="H2066" i="11"/>
  <c r="H2050" i="11"/>
  <c r="H2034" i="11"/>
  <c r="H2018" i="11"/>
  <c r="H2002" i="11"/>
  <c r="H1962" i="11"/>
  <c r="H1898" i="11"/>
  <c r="H2330" i="11"/>
  <c r="H2250" i="11"/>
  <c r="H2202" i="11"/>
  <c r="H2122" i="11"/>
  <c r="H2106" i="11"/>
  <c r="H2090" i="11"/>
  <c r="H2074" i="11"/>
  <c r="H2058" i="11"/>
  <c r="H2042" i="11"/>
  <c r="H2026" i="11"/>
  <c r="H2010" i="11"/>
  <c r="H1994" i="11"/>
  <c r="H1930" i="11"/>
  <c r="H1866" i="11"/>
  <c r="H1986" i="11"/>
  <c r="H1354" i="11"/>
  <c r="H1290" i="11"/>
  <c r="H3570" i="11"/>
  <c r="H3569" i="11"/>
  <c r="H3390" i="11"/>
  <c r="H3476" i="11"/>
  <c r="H2932" i="11"/>
  <c r="H2067" i="11"/>
  <c r="H2323" i="11"/>
  <c r="H2527" i="11"/>
  <c r="H2563" i="11"/>
  <c r="H2587" i="11"/>
  <c r="H2607" i="11"/>
  <c r="H2627" i="11"/>
  <c r="H2651" i="11"/>
  <c r="H2671" i="11"/>
  <c r="H2691" i="11"/>
  <c r="H2991" i="11"/>
  <c r="H3055" i="11"/>
  <c r="H3119" i="11"/>
  <c r="H3143" i="11"/>
  <c r="H3175" i="11"/>
  <c r="H3199" i="11"/>
  <c r="H3283" i="11"/>
  <c r="H3347" i="11"/>
  <c r="H3459" i="11"/>
  <c r="H3507" i="11"/>
  <c r="H3587" i="11"/>
  <c r="H3635" i="11"/>
  <c r="H3715" i="11"/>
  <c r="H3763" i="11"/>
  <c r="H2528" i="11"/>
  <c r="H2608" i="11"/>
  <c r="H3008" i="11"/>
  <c r="H3072" i="11"/>
  <c r="H3136" i="11"/>
  <c r="H3264" i="11"/>
  <c r="H3460" i="11"/>
  <c r="H3716" i="11"/>
  <c r="H2969" i="11"/>
  <c r="H3009" i="11"/>
  <c r="H2666" i="11"/>
  <c r="H2714" i="11"/>
  <c r="H2838" i="11"/>
  <c r="H2854" i="11"/>
  <c r="H2906" i="11"/>
  <c r="H2922" i="11"/>
  <c r="H2966" i="11"/>
  <c r="H3282" i="11"/>
  <c r="H3306" i="11"/>
  <c r="H3326" i="11"/>
  <c r="H3334" i="11"/>
  <c r="H3471" i="11"/>
  <c r="H3535" i="11"/>
  <c r="H3566" i="11"/>
  <c r="H3610" i="11"/>
  <c r="H3670" i="11"/>
  <c r="H3173" i="11"/>
  <c r="H3417" i="11"/>
  <c r="H3617" i="11"/>
  <c r="H3360" i="11"/>
  <c r="H3616" i="11"/>
  <c r="H2612" i="11"/>
  <c r="H3229" i="11"/>
  <c r="H3336" i="11"/>
  <c r="H2786" i="11"/>
  <c r="H2785" i="11"/>
  <c r="H3301" i="11"/>
  <c r="H3302" i="11"/>
  <c r="H3409" i="11"/>
  <c r="H3445" i="11"/>
  <c r="H3626" i="11"/>
  <c r="H3697" i="11"/>
  <c r="H3698" i="11"/>
  <c r="H3777" i="11"/>
  <c r="H2394" i="11"/>
  <c r="H2393" i="11"/>
  <c r="H3210" i="11"/>
  <c r="H3253" i="11"/>
  <c r="H3252" i="11"/>
  <c r="H3316" i="11"/>
  <c r="H3380" i="11"/>
  <c r="H3485" i="11"/>
  <c r="H3549" i="11"/>
  <c r="H3613" i="11"/>
  <c r="H3677" i="11"/>
  <c r="H3741" i="11"/>
  <c r="H3182" i="11"/>
  <c r="H3150" i="11"/>
  <c r="H3118" i="11"/>
  <c r="H3102" i="11"/>
  <c r="H3086" i="11"/>
  <c r="H3054" i="11"/>
  <c r="H2974" i="11"/>
  <c r="H2910" i="11"/>
  <c r="H2894" i="11"/>
  <c r="H2862" i="11"/>
  <c r="H2846" i="11"/>
  <c r="H2830" i="11"/>
  <c r="H2798" i="11"/>
  <c r="H2782" i="11"/>
  <c r="H2766" i="11"/>
  <c r="H2702" i="11"/>
  <c r="H2663" i="11"/>
  <c r="H2598" i="11"/>
  <c r="H2599" i="11"/>
  <c r="H2567" i="11"/>
  <c r="H2484" i="11"/>
  <c r="H2399" i="11"/>
  <c r="H3197" i="11"/>
  <c r="H3133" i="11"/>
  <c r="H2681" i="11"/>
  <c r="H2638" i="11"/>
  <c r="H2617" i="11"/>
  <c r="H2388" i="11"/>
  <c r="H776" i="11"/>
  <c r="H775" i="11"/>
  <c r="H3191" i="11"/>
  <c r="H3127" i="11"/>
  <c r="H3111" i="11"/>
  <c r="H3095" i="11"/>
  <c r="H3079" i="11"/>
  <c r="H3063" i="11"/>
  <c r="H3047" i="11"/>
  <c r="H3031" i="11"/>
  <c r="H3015" i="11"/>
  <c r="H2999" i="11"/>
  <c r="H2983" i="11"/>
  <c r="H2967" i="11"/>
  <c r="H2951" i="11"/>
  <c r="H2935" i="11"/>
  <c r="H2919" i="11"/>
  <c r="H2903" i="11"/>
  <c r="H2887" i="11"/>
  <c r="H2871" i="11"/>
  <c r="H2855" i="11"/>
  <c r="H2839" i="11"/>
  <c r="H2823" i="11"/>
  <c r="H2807" i="11"/>
  <c r="H2791" i="11"/>
  <c r="H2775" i="11"/>
  <c r="H2759" i="11"/>
  <c r="H2743" i="11"/>
  <c r="H2727" i="11"/>
  <c r="H2711" i="11"/>
  <c r="H2695" i="11"/>
  <c r="H2631" i="11"/>
  <c r="H1814" i="11"/>
  <c r="H1873" i="11"/>
  <c r="H2673" i="11"/>
  <c r="H2657" i="11"/>
  <c r="H2641" i="11"/>
  <c r="H2609" i="11"/>
  <c r="H2593" i="11"/>
  <c r="H3238" i="11"/>
  <c r="H3381" i="11"/>
  <c r="H3538" i="11"/>
  <c r="H3537" i="11"/>
  <c r="H3722" i="11"/>
  <c r="H3285" i="11"/>
  <c r="H3284" i="11"/>
  <c r="H3509" i="11"/>
  <c r="H3508" i="11"/>
  <c r="H3092" i="11"/>
  <c r="H2431" i="11"/>
  <c r="H2655" i="11"/>
  <c r="H2975" i="11"/>
  <c r="H3039" i="11"/>
  <c r="H3103" i="11"/>
  <c r="H3475" i="11"/>
  <c r="H3603" i="11"/>
  <c r="H3731" i="11"/>
  <c r="H3183" i="11"/>
  <c r="H2432" i="11"/>
  <c r="H2672" i="11"/>
  <c r="H2992" i="11"/>
  <c r="H3056" i="11"/>
  <c r="H3120" i="11"/>
  <c r="H3184" i="11"/>
  <c r="H3248" i="11"/>
  <c r="H3428" i="11"/>
  <c r="H3556" i="11"/>
  <c r="H3684" i="11"/>
  <c r="H2725" i="11"/>
  <c r="H3151" i="11"/>
  <c r="H1858" i="11"/>
  <c r="H2670" i="11"/>
  <c r="H2730" i="11"/>
  <c r="H2790" i="11"/>
  <c r="H2870" i="11"/>
  <c r="H2926" i="11"/>
  <c r="H2982" i="11"/>
  <c r="H3078" i="11"/>
  <c r="H3215" i="11"/>
  <c r="H3242" i="11"/>
  <c r="H3375" i="11"/>
  <c r="H3382" i="11"/>
  <c r="H3407" i="11"/>
  <c r="H3642" i="11"/>
  <c r="H3281" i="11"/>
  <c r="H3681" i="11"/>
  <c r="H3721" i="11"/>
  <c r="H3033" i="11"/>
  <c r="H3341" i="11"/>
  <c r="H3362" i="11"/>
  <c r="H3423" i="11"/>
  <c r="H3519" i="11"/>
  <c r="H3551" i="11"/>
  <c r="H3583" i="11"/>
  <c r="H3647" i="11"/>
  <c r="H3727" i="11"/>
  <c r="H3759" i="11"/>
  <c r="H3221" i="11"/>
  <c r="H3453" i="11"/>
  <c r="H3493" i="11"/>
  <c r="H3525" i="11"/>
  <c r="H3526" i="11"/>
  <c r="H3597" i="11"/>
  <c r="H3598" i="11"/>
  <c r="H3637" i="11"/>
  <c r="H3669" i="11"/>
  <c r="H3709" i="11"/>
  <c r="H3257" i="11"/>
  <c r="H3322" i="11"/>
  <c r="H3424" i="11"/>
  <c r="H3441" i="11"/>
  <c r="H3456" i="11"/>
  <c r="H3473" i="11"/>
  <c r="H3488" i="11"/>
  <c r="H3505" i="11"/>
  <c r="H3536" i="11"/>
  <c r="H3552" i="11"/>
  <c r="H3601" i="11"/>
  <c r="H3648" i="11"/>
  <c r="H3665" i="11"/>
  <c r="H3696" i="11"/>
  <c r="H3712" i="11"/>
  <c r="H3728" i="11"/>
  <c r="H3729" i="11"/>
  <c r="H3744" i="11"/>
  <c r="H3760" i="11"/>
  <c r="H3178" i="11"/>
  <c r="H3162" i="11"/>
  <c r="H3114" i="11"/>
  <c r="H3050" i="11"/>
  <c r="H3018" i="11"/>
  <c r="H2954" i="11"/>
  <c r="H2746" i="11"/>
  <c r="H2615" i="11"/>
  <c r="H2548" i="11"/>
  <c r="H2378" i="11"/>
  <c r="H2377" i="11"/>
  <c r="H2745" i="11"/>
  <c r="H2676" i="11"/>
  <c r="H2654" i="11"/>
  <c r="H2633" i="11"/>
  <c r="H2452" i="11"/>
  <c r="H2367" i="11"/>
  <c r="H3203" i="11"/>
  <c r="H3171" i="11"/>
  <c r="H2690" i="11"/>
  <c r="H2647" i="11"/>
  <c r="H2583" i="11"/>
  <c r="H1593" i="11"/>
  <c r="H2569" i="11"/>
  <c r="H2529" i="11"/>
  <c r="H2465" i="11"/>
  <c r="H2401" i="11"/>
  <c r="H1970" i="11"/>
  <c r="H1969" i="11"/>
  <c r="H1545" i="11"/>
  <c r="H1259" i="11"/>
  <c r="H2521" i="11"/>
  <c r="H2335" i="11"/>
  <c r="H2271" i="11"/>
  <c r="H2207" i="11"/>
  <c r="H2143" i="11"/>
  <c r="H2079" i="11"/>
  <c r="H2015" i="11"/>
  <c r="H1705" i="11"/>
  <c r="H1449" i="11"/>
  <c r="H1448" i="11"/>
  <c r="H2535" i="11"/>
  <c r="H2471" i="11"/>
  <c r="H1625" i="11"/>
  <c r="H2542" i="11"/>
  <c r="H2414" i="11"/>
  <c r="H2350" i="11"/>
  <c r="H2318" i="11"/>
  <c r="H2319" i="11"/>
  <c r="H2302" i="11"/>
  <c r="H2303" i="11"/>
  <c r="H2254" i="11"/>
  <c r="H2255" i="11"/>
  <c r="H2238" i="11"/>
  <c r="H2239" i="11"/>
  <c r="H2222" i="11"/>
  <c r="H2190" i="11"/>
  <c r="H2191" i="11"/>
  <c r="H2174" i="11"/>
  <c r="H2175" i="11"/>
  <c r="H2126" i="11"/>
  <c r="H2127" i="11"/>
  <c r="H2111" i="11"/>
  <c r="H2047" i="11"/>
  <c r="H1809" i="11"/>
  <c r="H1297" i="11"/>
  <c r="H1946" i="11"/>
  <c r="H1945" i="11"/>
  <c r="H1882" i="11"/>
  <c r="H1881" i="11"/>
  <c r="H1838" i="11"/>
  <c r="H1839" i="11"/>
  <c r="H1793" i="11"/>
  <c r="H1729" i="11"/>
  <c r="H1665" i="11"/>
  <c r="H1601" i="11"/>
  <c r="H1537" i="11"/>
  <c r="H1249" i="11"/>
  <c r="H2353" i="11"/>
  <c r="H2337" i="11"/>
  <c r="H2321" i="11"/>
  <c r="H2305" i="11"/>
  <c r="H2289" i="11"/>
  <c r="H2273" i="11"/>
  <c r="H2257" i="11"/>
  <c r="H2241" i="11"/>
  <c r="H2225" i="11"/>
  <c r="H2209" i="11"/>
  <c r="H2193" i="11"/>
  <c r="H2177" i="11"/>
  <c r="H2161" i="11"/>
  <c r="H2145" i="11"/>
  <c r="H2129" i="11"/>
  <c r="H2113" i="11"/>
  <c r="H2097" i="11"/>
  <c r="H2081" i="11"/>
  <c r="H2065" i="11"/>
  <c r="H2049" i="11"/>
  <c r="H2033" i="11"/>
  <c r="H2017" i="11"/>
  <c r="H2001" i="11"/>
  <c r="H1961" i="11"/>
  <c r="H1938" i="11"/>
  <c r="H1897" i="11"/>
  <c r="H1833" i="11"/>
  <c r="H1222" i="11"/>
  <c r="H1011" i="11"/>
  <c r="H1468" i="11"/>
  <c r="H1451" i="11"/>
  <c r="H1436" i="11"/>
  <c r="H1419" i="11"/>
  <c r="H1404" i="11"/>
  <c r="H1387" i="11"/>
  <c r="H643" i="11"/>
  <c r="H1308" i="11"/>
  <c r="H3410" i="11"/>
  <c r="H3138" i="11"/>
  <c r="H3754" i="11"/>
  <c r="H3262" i="11"/>
  <c r="H3349" i="11"/>
  <c r="H3348" i="11"/>
  <c r="H3413" i="11"/>
  <c r="H3412" i="11"/>
  <c r="H3444" i="11"/>
  <c r="H3541" i="11"/>
  <c r="H3540" i="11"/>
  <c r="H3572" i="11"/>
  <c r="H3605" i="11"/>
  <c r="H3604" i="11"/>
  <c r="H3636" i="11"/>
  <c r="H3668" i="11"/>
  <c r="H3701" i="11"/>
  <c r="H3700" i="11"/>
  <c r="H3733" i="11"/>
  <c r="H3732" i="11"/>
  <c r="H3765" i="11"/>
  <c r="H3764" i="11"/>
  <c r="H3126" i="11"/>
  <c r="H3094" i="11"/>
  <c r="H3062" i="11"/>
  <c r="H2630" i="11"/>
  <c r="H2442" i="11"/>
  <c r="H1785" i="11"/>
  <c r="H3205" i="11"/>
  <c r="H3204" i="11"/>
  <c r="H3189" i="11"/>
  <c r="H3188" i="11"/>
  <c r="H3141" i="11"/>
  <c r="H3140" i="11"/>
  <c r="H3125" i="11"/>
  <c r="H3124" i="11"/>
  <c r="H3109" i="11"/>
  <c r="H3108" i="11"/>
  <c r="H3077" i="11"/>
  <c r="H3076" i="11"/>
  <c r="H3061" i="11"/>
  <c r="H3060" i="11"/>
  <c r="H3045" i="11"/>
  <c r="H3044" i="11"/>
  <c r="H3028" i="11"/>
  <c r="H3013" i="11"/>
  <c r="H3012" i="11"/>
  <c r="H2997" i="11"/>
  <c r="H2996" i="11"/>
  <c r="H2981" i="11"/>
  <c r="H2980" i="11"/>
  <c r="H2965" i="11"/>
  <c r="H2964" i="11"/>
  <c r="H2948" i="11"/>
  <c r="H2916" i="11"/>
  <c r="H2900" i="11"/>
  <c r="H2884" i="11"/>
  <c r="H2869" i="11"/>
  <c r="H2868" i="11"/>
  <c r="H2853" i="11"/>
  <c r="H2852" i="11"/>
  <c r="H2837" i="11"/>
  <c r="H2836" i="11"/>
  <c r="H2821" i="11"/>
  <c r="H2820" i="11"/>
  <c r="H2804" i="11"/>
  <c r="H2788" i="11"/>
  <c r="H2772" i="11"/>
  <c r="H2740" i="11"/>
  <c r="H2708" i="11"/>
  <c r="H2649" i="11"/>
  <c r="H2585" i="11"/>
  <c r="H2516" i="11"/>
  <c r="H1657" i="11"/>
  <c r="H3343" i="11"/>
  <c r="H3328" i="11"/>
  <c r="H3296" i="11"/>
  <c r="H3295" i="11"/>
  <c r="H3279" i="11"/>
  <c r="H995" i="11"/>
  <c r="H1943" i="11"/>
  <c r="H2039" i="11"/>
  <c r="H2103" i="11"/>
  <c r="H2123" i="11"/>
  <c r="H2167" i="11"/>
  <c r="H2187" i="11"/>
  <c r="H2231" i="11"/>
  <c r="H2251" i="11"/>
  <c r="H2295" i="11"/>
  <c r="H2315" i="11"/>
  <c r="H2379" i="11"/>
  <c r="H2543" i="11"/>
  <c r="H2579" i="11"/>
  <c r="H2603" i="11"/>
  <c r="H2667" i="11"/>
  <c r="H2707" i="11"/>
  <c r="H2731" i="11"/>
  <c r="H2771" i="11"/>
  <c r="H2795" i="11"/>
  <c r="H2835" i="11"/>
  <c r="H2879" i="11"/>
  <c r="H2899" i="11"/>
  <c r="H2923" i="11"/>
  <c r="H2943" i="11"/>
  <c r="H2963" i="11"/>
  <c r="H2987" i="11"/>
  <c r="H3007" i="11"/>
  <c r="H3027" i="11"/>
  <c r="H3051" i="11"/>
  <c r="H3071" i="11"/>
  <c r="H3091" i="11"/>
  <c r="H3115" i="11"/>
  <c r="H3163" i="11"/>
  <c r="H3195" i="11"/>
  <c r="H3411" i="11"/>
  <c r="H3451" i="11"/>
  <c r="H3539" i="11"/>
  <c r="H3579" i="11"/>
  <c r="H3667" i="11"/>
  <c r="H3707" i="11"/>
  <c r="H1592" i="11"/>
  <c r="H1624" i="11"/>
  <c r="H2016" i="11"/>
  <c r="H2168" i="11"/>
  <c r="H2272" i="11"/>
  <c r="H2464" i="11"/>
  <c r="H2480" i="11"/>
  <c r="H2544" i="11"/>
  <c r="H2568" i="11"/>
  <c r="H2584" i="11"/>
  <c r="H2728" i="11"/>
  <c r="H3024" i="11"/>
  <c r="H3068" i="11"/>
  <c r="H3088" i="11"/>
  <c r="H3132" i="11"/>
  <c r="H3152" i="11"/>
  <c r="H3196" i="11"/>
  <c r="H3216" i="11"/>
  <c r="H3364" i="11"/>
  <c r="H3532" i="11"/>
  <c r="H3580" i="11"/>
  <c r="H3620" i="11"/>
  <c r="H2526" i="11"/>
  <c r="H1445" i="11"/>
  <c r="H1637" i="11"/>
  <c r="H1701" i="11"/>
  <c r="H1861" i="11"/>
  <c r="H1989" i="11"/>
  <c r="H2117" i="11"/>
  <c r="H2149" i="11"/>
  <c r="H2213" i="11"/>
  <c r="H2245" i="11"/>
  <c r="H2341" i="11"/>
  <c r="H2373" i="11"/>
  <c r="H2421" i="11"/>
  <c r="H2441" i="11"/>
  <c r="H2453" i="11"/>
  <c r="H2549" i="11"/>
  <c r="H2621" i="11"/>
  <c r="H2661" i="11"/>
  <c r="H2709" i="11"/>
  <c r="H2757" i="11"/>
  <c r="H2933" i="11"/>
  <c r="H1902" i="11"/>
  <c r="H1942" i="11"/>
  <c r="H1966" i="11"/>
  <c r="H2474" i="11"/>
  <c r="H2538" i="11"/>
  <c r="H2614" i="11"/>
  <c r="H2662" i="11"/>
  <c r="H2698" i="11"/>
  <c r="H2710" i="11"/>
  <c r="H2722" i="11"/>
  <c r="H2778" i="11"/>
  <c r="H2810" i="11"/>
  <c r="H2822" i="11"/>
  <c r="H2902" i="11"/>
  <c r="H2918" i="11"/>
  <c r="H2990" i="11"/>
  <c r="H3002" i="11"/>
  <c r="H3046" i="11"/>
  <c r="H3110" i="11"/>
  <c r="H3218" i="11"/>
  <c r="H3258" i="11"/>
  <c r="H3327" i="11"/>
  <c r="H3359" i="11"/>
  <c r="H3370" i="11"/>
  <c r="H3391" i="11"/>
  <c r="H3439" i="11"/>
  <c r="H3454" i="11"/>
  <c r="H3466" i="11"/>
  <c r="H3494" i="11"/>
  <c r="H3567" i="11"/>
  <c r="H3599" i="11"/>
  <c r="H3631" i="11"/>
  <c r="H3663" i="11"/>
  <c r="H3778" i="11"/>
  <c r="H3029" i="11"/>
  <c r="H3201" i="11"/>
  <c r="H3241" i="11"/>
  <c r="H3321" i="11"/>
  <c r="H3401" i="11"/>
  <c r="H3553" i="11"/>
  <c r="H3713" i="11"/>
  <c r="H3753" i="11"/>
  <c r="H3312" i="11"/>
  <c r="H3352" i="11"/>
  <c r="H3408" i="11"/>
  <c r="H3440" i="11"/>
  <c r="H3568" i="11"/>
  <c r="H3664" i="11"/>
  <c r="H2949" i="11"/>
  <c r="H2386" i="11"/>
  <c r="H1922" i="11"/>
  <c r="H3269" i="11"/>
  <c r="H3270" i="11"/>
  <c r="H3421" i="11"/>
  <c r="H3477" i="11"/>
  <c r="H3589" i="11"/>
  <c r="H3757" i="11"/>
  <c r="H3093" i="11"/>
  <c r="H3157" i="11"/>
  <c r="H3710" i="11"/>
  <c r="H3392" i="11"/>
  <c r="H3517" i="11"/>
  <c r="H3573" i="11"/>
  <c r="H3629" i="11"/>
  <c r="H3685" i="11"/>
  <c r="H3749" i="11"/>
  <c r="H1163" i="11"/>
  <c r="H1475" i="11"/>
  <c r="H2031" i="11"/>
  <c r="H2095" i="11"/>
  <c r="H2159" i="11"/>
  <c r="H2223" i="11"/>
  <c r="H2287" i="11"/>
  <c r="H2351" i="11"/>
  <c r="H832" i="11"/>
  <c r="H1216" i="11"/>
  <c r="H2420" i="11"/>
  <c r="H482" i="11"/>
  <c r="H1233" i="11"/>
  <c r="H1513" i="11"/>
  <c r="H1553" i="11"/>
  <c r="H1609" i="11"/>
  <c r="H1617" i="11"/>
  <c r="H1681" i="11"/>
  <c r="H1689" i="11"/>
  <c r="H1745" i="11"/>
  <c r="H1769" i="11"/>
  <c r="H1865" i="11"/>
  <c r="H1905" i="11"/>
  <c r="H1929" i="11"/>
  <c r="H1985" i="11"/>
  <c r="H1993" i="11"/>
  <c r="H2009" i="11"/>
  <c r="H2025" i="11"/>
  <c r="H2041" i="11"/>
  <c r="H2057" i="11"/>
  <c r="H2073" i="11"/>
  <c r="H2089" i="11"/>
  <c r="H2105" i="11"/>
  <c r="H2121" i="11"/>
  <c r="H2201" i="11"/>
  <c r="H2249" i="11"/>
  <c r="H2329" i="11"/>
  <c r="H2505" i="11"/>
  <c r="H927" i="11"/>
  <c r="H950" i="11"/>
  <c r="H1078" i="11"/>
  <c r="H2498" i="11"/>
  <c r="H2566" i="11"/>
  <c r="H3170" i="11"/>
  <c r="H3478" i="11"/>
  <c r="J60" i="1"/>
  <c r="K60" i="1"/>
  <c r="L59" i="1" s="1"/>
  <c r="M58" i="1" s="1"/>
  <c r="N57" i="1" s="1"/>
  <c r="O56" i="1" s="1"/>
  <c r="P55" i="1" s="1"/>
  <c r="Q54" i="1" s="1"/>
  <c r="R62" i="1" s="1"/>
  <c r="R61" i="1" s="1"/>
  <c r="K59" i="1"/>
  <c r="L58" i="1" s="1"/>
  <c r="M57" i="1" s="1"/>
  <c r="N56" i="1" s="1"/>
  <c r="O55" i="1" s="1"/>
  <c r="P54" i="1" s="1"/>
  <c r="Q62" i="1" s="1"/>
  <c r="Q61" i="1" s="1"/>
  <c r="R60" i="1" s="1"/>
  <c r="N60" i="1"/>
  <c r="F47" i="1"/>
  <c r="F48" i="1" s="1"/>
  <c r="K61" i="1"/>
  <c r="L60" i="1" s="1"/>
  <c r="M59" i="1" s="1"/>
  <c r="N58" i="1" s="1"/>
  <c r="O57" i="1" s="1"/>
  <c r="P56" i="1" s="1"/>
  <c r="Q55" i="1" s="1"/>
  <c r="R54" i="1" s="1"/>
  <c r="S62" i="1" s="1"/>
  <c r="S61" i="1" s="1"/>
  <c r="M60" i="1"/>
  <c r="N59" i="1" s="1"/>
  <c r="O58" i="1" s="1"/>
  <c r="P57" i="1" s="1"/>
  <c r="Q56" i="1" s="1"/>
  <c r="R55" i="1" s="1"/>
  <c r="S54" i="1" s="1"/>
  <c r="T62" i="1" s="1"/>
  <c r="T61" i="1" s="1"/>
  <c r="I60" i="1"/>
  <c r="J59" i="1" s="1"/>
  <c r="K58" i="1" s="1"/>
  <c r="L57" i="1" s="1"/>
  <c r="M56" i="1" s="1"/>
  <c r="N55" i="1" s="1"/>
  <c r="O54" i="1" s="1"/>
  <c r="P62" i="1" s="1"/>
  <c r="P61" i="1" s="1"/>
  <c r="I59" i="1"/>
  <c r="J58" i="1" s="1"/>
  <c r="K57" i="1" s="1"/>
  <c r="L56" i="1" s="1"/>
  <c r="M55" i="1" s="1"/>
  <c r="N54" i="1" s="1"/>
  <c r="O62" i="1" s="1"/>
  <c r="O61" i="1" s="1"/>
  <c r="Q60" i="1" l="1"/>
  <c r="R59" i="1" s="1"/>
  <c r="S58" i="1" s="1"/>
  <c r="T57" i="1" s="1"/>
  <c r="U56" i="1" s="1"/>
  <c r="V55" i="1" s="1"/>
  <c r="W54" i="1" s="1"/>
  <c r="X62" i="1" s="1"/>
  <c r="X61" i="1" s="1"/>
  <c r="T60" i="1"/>
  <c r="G48" i="1"/>
  <c r="I48" i="1"/>
  <c r="O59" i="1"/>
  <c r="P58" i="1" s="1"/>
  <c r="Q57" i="1" s="1"/>
  <c r="R56" i="1" s="1"/>
  <c r="S55" i="1" s="1"/>
  <c r="T54" i="1" s="1"/>
  <c r="U62" i="1" s="1"/>
  <c r="U61" i="1" s="1"/>
  <c r="K48" i="1"/>
  <c r="J48" i="1"/>
  <c r="H48" i="1"/>
  <c r="L48" i="1"/>
  <c r="O60" i="1"/>
  <c r="P59" i="1" s="1"/>
  <c r="Q58" i="1" s="1"/>
  <c r="R57" i="1" s="1"/>
  <c r="S56" i="1" s="1"/>
  <c r="T55" i="1" s="1"/>
  <c r="U54" i="1" s="1"/>
  <c r="V62" i="1" s="1"/>
  <c r="V61" i="1" s="1"/>
  <c r="M48" i="1"/>
  <c r="S60" i="1"/>
  <c r="T59" i="1" s="1"/>
  <c r="U58" i="1" s="1"/>
  <c r="V57" i="1" s="1"/>
  <c r="W56" i="1" s="1"/>
  <c r="X55" i="1" s="1"/>
  <c r="Y54" i="1" s="1"/>
  <c r="Z62" i="1" s="1"/>
  <c r="Z61" i="1" s="1"/>
  <c r="P60" i="1"/>
  <c r="Q59" i="1" s="1"/>
  <c r="R58" i="1" s="1"/>
  <c r="S57" i="1" s="1"/>
  <c r="T56" i="1" s="1"/>
  <c r="U55" i="1" s="1"/>
  <c r="V54" i="1" s="1"/>
  <c r="W62" i="1" s="1"/>
  <c r="W61" i="1" s="1"/>
  <c r="X60" i="1" s="1"/>
  <c r="S59" i="1"/>
  <c r="T58" i="1" s="1"/>
  <c r="U57" i="1" s="1"/>
  <c r="V56" i="1" s="1"/>
  <c r="W55" i="1" s="1"/>
  <c r="X54" i="1" s="1"/>
  <c r="Y62" i="1" s="1"/>
  <c r="Y61" i="1" s="1"/>
  <c r="X12" i="1" l="1"/>
  <c r="Y59" i="1"/>
  <c r="Z58" i="1" s="1"/>
  <c r="AA57" i="1" s="1"/>
  <c r="AB56" i="1" s="1"/>
  <c r="AC55" i="1" s="1"/>
  <c r="G63" i="1" s="1"/>
  <c r="V60" i="1"/>
  <c r="W59" i="1" s="1"/>
  <c r="X58" i="1" s="1"/>
  <c r="Y57" i="1" s="1"/>
  <c r="Z56" i="1" s="1"/>
  <c r="AA55" i="1" s="1"/>
  <c r="AB54" i="1" s="1"/>
  <c r="AC62" i="1" s="1"/>
  <c r="AC61" i="1" s="1"/>
  <c r="M63" i="1" s="1"/>
  <c r="Y60" i="1"/>
  <c r="Z59" i="1" s="1"/>
  <c r="AA58" i="1" s="1"/>
  <c r="AB57" i="1" s="1"/>
  <c r="AC56" i="1" s="1"/>
  <c r="H63" i="1" s="1"/>
  <c r="U60" i="1"/>
  <c r="V59" i="1" s="1"/>
  <c r="W58" i="1" s="1"/>
  <c r="X57" i="1" s="1"/>
  <c r="Y56" i="1" s="1"/>
  <c r="Z55" i="1" s="1"/>
  <c r="AA54" i="1" s="1"/>
  <c r="AB62" i="1" s="1"/>
  <c r="AB61" i="1" s="1"/>
  <c r="U59" i="1"/>
  <c r="V58" i="1" s="1"/>
  <c r="W57" i="1" s="1"/>
  <c r="X56" i="1" s="1"/>
  <c r="Y55" i="1" s="1"/>
  <c r="Z54" i="1" s="1"/>
  <c r="AA62" i="1" s="1"/>
  <c r="AA61" i="1" s="1"/>
  <c r="Z60" i="1"/>
  <c r="W60" i="1"/>
  <c r="X59" i="1" s="1"/>
  <c r="Y58" i="1" s="1"/>
  <c r="Z57" i="1" s="1"/>
  <c r="AA56" i="1" s="1"/>
  <c r="AB55" i="1" s="1"/>
  <c r="AC54" i="1" s="1"/>
  <c r="F63" i="1" s="1"/>
  <c r="C29" i="9"/>
  <c r="T15" i="9"/>
  <c r="T13" i="9"/>
  <c r="AB60" i="1" l="1"/>
  <c r="AC59" i="1" s="1"/>
  <c r="K63" i="1" s="1"/>
  <c r="AA59" i="1"/>
  <c r="AB58" i="1" s="1"/>
  <c r="AC57" i="1" s="1"/>
  <c r="I63" i="1" s="1"/>
  <c r="AA60" i="1"/>
  <c r="AB59" i="1" s="1"/>
  <c r="AC58" i="1" s="1"/>
  <c r="J63" i="1" s="1"/>
  <c r="AC60" i="1"/>
  <c r="L63" i="1" s="1"/>
  <c r="C30" i="9"/>
  <c r="X13" i="1" l="1"/>
  <c r="H18" i="9"/>
  <c r="B67" i="8" l="1"/>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3604" i="8"/>
  <c r="B3605" i="8"/>
  <c r="B3606" i="8"/>
  <c r="B3607" i="8"/>
  <c r="B3608" i="8"/>
  <c r="B3609" i="8"/>
  <c r="B3610" i="8"/>
  <c r="B3611" i="8"/>
  <c r="B3612" i="8"/>
  <c r="B3613" i="8"/>
  <c r="B3614" i="8"/>
  <c r="B3615" i="8"/>
  <c r="B3616" i="8"/>
  <c r="B3617" i="8"/>
  <c r="B3618" i="8"/>
  <c r="B3619" i="8"/>
  <c r="B3620" i="8"/>
  <c r="B3621" i="8"/>
  <c r="B3622" i="8"/>
  <c r="B3623" i="8"/>
  <c r="B3624" i="8"/>
  <c r="B3625" i="8"/>
  <c r="B3626" i="8"/>
  <c r="B3627" i="8"/>
  <c r="B3628" i="8"/>
  <c r="B3629" i="8"/>
  <c r="B3630" i="8"/>
  <c r="B3631" i="8"/>
  <c r="B3632" i="8"/>
  <c r="B3633" i="8"/>
  <c r="B3634" i="8"/>
  <c r="B3635" i="8"/>
  <c r="B3636" i="8"/>
  <c r="B3637" i="8"/>
  <c r="B3638" i="8"/>
  <c r="B3639" i="8"/>
  <c r="B3640" i="8"/>
  <c r="B3641" i="8"/>
  <c r="B3642" i="8"/>
  <c r="B3643" i="8"/>
  <c r="B3644" i="8"/>
  <c r="B3645" i="8"/>
  <c r="B3646" i="8"/>
  <c r="B3647" i="8"/>
  <c r="B3648" i="8"/>
  <c r="B3649" i="8"/>
  <c r="B3650" i="8"/>
  <c r="B3651" i="8"/>
  <c r="B3652" i="8"/>
  <c r="B3653" i="8"/>
  <c r="B3654" i="8"/>
  <c r="B3655" i="8"/>
  <c r="B3656" i="8"/>
  <c r="B3657" i="8"/>
  <c r="B3658" i="8"/>
  <c r="B3659" i="8"/>
  <c r="B3660" i="8"/>
  <c r="B3661" i="8"/>
  <c r="B3662" i="8"/>
  <c r="B3663" i="8"/>
  <c r="B3664" i="8"/>
  <c r="B3665" i="8"/>
  <c r="B3666" i="8"/>
  <c r="B3667" i="8"/>
  <c r="B3668" i="8"/>
  <c r="B3669" i="8"/>
  <c r="B3670" i="8"/>
  <c r="B3671" i="8"/>
  <c r="B3672" i="8"/>
  <c r="B3673" i="8"/>
  <c r="B3674" i="8"/>
  <c r="B3675" i="8"/>
  <c r="B3676" i="8"/>
  <c r="B3677" i="8"/>
  <c r="B3678" i="8"/>
  <c r="B3679" i="8"/>
  <c r="B3680" i="8"/>
  <c r="B3681" i="8"/>
  <c r="B3682" i="8"/>
  <c r="B3683" i="8"/>
  <c r="B3684" i="8"/>
  <c r="B3685" i="8"/>
  <c r="B3686" i="8"/>
  <c r="B3687" i="8"/>
  <c r="B3688" i="8"/>
  <c r="B3689" i="8"/>
  <c r="B3690" i="8"/>
  <c r="B3691" i="8"/>
  <c r="B3692" i="8"/>
  <c r="B3693" i="8"/>
  <c r="B3694" i="8"/>
  <c r="B3695" i="8"/>
  <c r="B3696" i="8"/>
  <c r="B3697" i="8"/>
  <c r="B3698" i="8"/>
  <c r="B3699" i="8"/>
  <c r="B3700" i="8"/>
  <c r="B3701" i="8"/>
  <c r="B3702" i="8"/>
  <c r="B3703" i="8"/>
  <c r="B3704" i="8"/>
  <c r="B3705" i="8"/>
  <c r="B3706" i="8"/>
  <c r="B3707" i="8"/>
  <c r="B3708" i="8"/>
  <c r="B3709" i="8"/>
  <c r="B3710" i="8"/>
  <c r="B3711" i="8"/>
  <c r="B3712" i="8"/>
  <c r="B3713" i="8"/>
  <c r="B3714" i="8"/>
  <c r="B3715" i="8"/>
  <c r="B3716" i="8"/>
  <c r="B3717" i="8"/>
  <c r="B3718" i="8"/>
  <c r="B3719" i="8"/>
  <c r="B3720" i="8"/>
  <c r="B3721" i="8"/>
  <c r="B3722" i="8"/>
  <c r="B3723" i="8"/>
  <c r="B3724" i="8"/>
  <c r="B3725" i="8"/>
  <c r="B3726" i="8"/>
  <c r="B3727" i="8"/>
  <c r="B3728" i="8"/>
  <c r="B3729" i="8"/>
  <c r="B3730" i="8"/>
  <c r="B3731" i="8"/>
  <c r="B3732" i="8"/>
  <c r="B3733" i="8"/>
  <c r="B3734" i="8"/>
  <c r="B3735" i="8"/>
  <c r="B3736" i="8"/>
  <c r="B3737" i="8"/>
  <c r="B3738" i="8"/>
  <c r="B3739" i="8"/>
  <c r="B3740" i="8"/>
  <c r="B3741" i="8"/>
  <c r="B3742" i="8"/>
  <c r="B3743" i="8"/>
  <c r="B3744" i="8"/>
  <c r="B3745" i="8"/>
  <c r="B3746" i="8"/>
  <c r="B3747" i="8"/>
  <c r="B3748" i="8"/>
  <c r="B3749" i="8"/>
  <c r="B3750" i="8"/>
  <c r="B3751" i="8"/>
  <c r="B3752" i="8"/>
  <c r="B3753" i="8"/>
  <c r="B3754" i="8"/>
  <c r="B3755" i="8"/>
  <c r="B3756" i="8"/>
  <c r="B3757" i="8"/>
  <c r="B3758" i="8"/>
  <c r="B3759" i="8"/>
  <c r="B3760" i="8"/>
  <c r="B3761" i="8"/>
  <c r="B3762" i="8"/>
  <c r="B3763" i="8"/>
  <c r="B3764" i="8"/>
  <c r="B3765" i="8"/>
  <c r="B3766" i="8"/>
  <c r="B3767" i="8"/>
  <c r="B3768" i="8"/>
  <c r="B3769" i="8"/>
  <c r="B3770" i="8"/>
  <c r="B3771" i="8"/>
  <c r="B3772" i="8"/>
  <c r="B3773" i="8"/>
  <c r="B3774" i="8"/>
  <c r="B3775" i="8"/>
  <c r="B3776" i="8"/>
  <c r="B3777" i="8"/>
  <c r="B3778" i="8"/>
  <c r="B3779" i="8"/>
  <c r="B3780" i="8"/>
  <c r="B3781" i="8"/>
  <c r="B3782" i="8"/>
  <c r="B3783" i="8"/>
  <c r="B3784" i="8"/>
  <c r="B3785" i="8"/>
  <c r="B66" i="8"/>
  <c r="C17" i="8"/>
  <c r="C18" i="8"/>
  <c r="C19" i="8"/>
  <c r="C20" i="8"/>
  <c r="C21" i="8"/>
  <c r="C22" i="8"/>
  <c r="C23" i="8"/>
  <c r="C24" i="8"/>
  <c r="C25" i="8"/>
  <c r="C26" i="8"/>
  <c r="C27" i="8"/>
  <c r="C28" i="8"/>
  <c r="C29" i="8"/>
  <c r="C30" i="8"/>
  <c r="C31" i="8"/>
  <c r="C16" i="8"/>
  <c r="I3785" i="8"/>
  <c r="I3784" i="8"/>
  <c r="I3783" i="8"/>
  <c r="I3782" i="8"/>
  <c r="I3781" i="8"/>
  <c r="I3780" i="8"/>
  <c r="I3779" i="8"/>
  <c r="I3778" i="8"/>
  <c r="I3777" i="8"/>
  <c r="I3776" i="8"/>
  <c r="I3775" i="8"/>
  <c r="I3774" i="8"/>
  <c r="I3773" i="8"/>
  <c r="I3772" i="8"/>
  <c r="I3771" i="8"/>
  <c r="I3770" i="8"/>
  <c r="I3769" i="8"/>
  <c r="I3768" i="8"/>
  <c r="I3767" i="8"/>
  <c r="I3766" i="8"/>
  <c r="I3765" i="8"/>
  <c r="I3764" i="8"/>
  <c r="I3763" i="8"/>
  <c r="I3762" i="8"/>
  <c r="I3761" i="8"/>
  <c r="I3760" i="8"/>
  <c r="I3759" i="8"/>
  <c r="I3758" i="8"/>
  <c r="I3757" i="8"/>
  <c r="I3756" i="8"/>
  <c r="I3755" i="8"/>
  <c r="I3754" i="8"/>
  <c r="I3753" i="8"/>
  <c r="I3752" i="8"/>
  <c r="I3751" i="8"/>
  <c r="I3750" i="8"/>
  <c r="I3749" i="8"/>
  <c r="I3748" i="8"/>
  <c r="I3747" i="8"/>
  <c r="I3746" i="8"/>
  <c r="I3745" i="8"/>
  <c r="I3744" i="8"/>
  <c r="I3743" i="8"/>
  <c r="I3742" i="8"/>
  <c r="I3741" i="8"/>
  <c r="I3740" i="8"/>
  <c r="I3739" i="8"/>
  <c r="I3738" i="8"/>
  <c r="I3737" i="8"/>
  <c r="I3736" i="8"/>
  <c r="I3735" i="8"/>
  <c r="I3734" i="8"/>
  <c r="I3733" i="8"/>
  <c r="I3732" i="8"/>
  <c r="I3731" i="8"/>
  <c r="I3730" i="8"/>
  <c r="I3729" i="8"/>
  <c r="I3728" i="8"/>
  <c r="I3727" i="8"/>
  <c r="I3726" i="8"/>
  <c r="I3725" i="8"/>
  <c r="I3724" i="8"/>
  <c r="I3723" i="8"/>
  <c r="I3722" i="8"/>
  <c r="I3721" i="8"/>
  <c r="I3720" i="8"/>
  <c r="I3719" i="8"/>
  <c r="I3718" i="8"/>
  <c r="I3717" i="8"/>
  <c r="I3716" i="8"/>
  <c r="I3715" i="8"/>
  <c r="I3714" i="8"/>
  <c r="I3713" i="8"/>
  <c r="I3712" i="8"/>
  <c r="I3711" i="8"/>
  <c r="I3710" i="8"/>
  <c r="I3709" i="8"/>
  <c r="I3708" i="8"/>
  <c r="I3707" i="8"/>
  <c r="I3706" i="8"/>
  <c r="I3705" i="8"/>
  <c r="I3704" i="8"/>
  <c r="I3703" i="8"/>
  <c r="I3702" i="8"/>
  <c r="I3701" i="8"/>
  <c r="I3700" i="8"/>
  <c r="I3699" i="8"/>
  <c r="I3698" i="8"/>
  <c r="I3697" i="8"/>
  <c r="I3696" i="8"/>
  <c r="I3695" i="8"/>
  <c r="I3694" i="8"/>
  <c r="I3693" i="8"/>
  <c r="I3692" i="8"/>
  <c r="I3691" i="8"/>
  <c r="I3690" i="8"/>
  <c r="I3689" i="8"/>
  <c r="I3688" i="8"/>
  <c r="I3687" i="8"/>
  <c r="I3686" i="8"/>
  <c r="I3685" i="8"/>
  <c r="I3684" i="8"/>
  <c r="I3683" i="8"/>
  <c r="I3682" i="8"/>
  <c r="I3681" i="8"/>
  <c r="I3680" i="8"/>
  <c r="I3679" i="8"/>
  <c r="I3678" i="8"/>
  <c r="I3677" i="8"/>
  <c r="I3676" i="8"/>
  <c r="I3675" i="8"/>
  <c r="I3674" i="8"/>
  <c r="I3673" i="8"/>
  <c r="I3672" i="8"/>
  <c r="I3671" i="8"/>
  <c r="I3670" i="8"/>
  <c r="I3669" i="8"/>
  <c r="I3668" i="8"/>
  <c r="I3667" i="8"/>
  <c r="I3666" i="8"/>
  <c r="I3665" i="8"/>
  <c r="I3664" i="8"/>
  <c r="I3663" i="8"/>
  <c r="I3662" i="8"/>
  <c r="I3661" i="8"/>
  <c r="I3660" i="8"/>
  <c r="I3659" i="8"/>
  <c r="I3658" i="8"/>
  <c r="I3657" i="8"/>
  <c r="I3656" i="8"/>
  <c r="I3655" i="8"/>
  <c r="I3654" i="8"/>
  <c r="I3653" i="8"/>
  <c r="I3652" i="8"/>
  <c r="I3651" i="8"/>
  <c r="I3650" i="8"/>
  <c r="I3649" i="8"/>
  <c r="I3648" i="8"/>
  <c r="I3647" i="8"/>
  <c r="I3646" i="8"/>
  <c r="I3645" i="8"/>
  <c r="I3644" i="8"/>
  <c r="I3643" i="8"/>
  <c r="I3642" i="8"/>
  <c r="I3641" i="8"/>
  <c r="I3640" i="8"/>
  <c r="I3639" i="8"/>
  <c r="I3638" i="8"/>
  <c r="I3637" i="8"/>
  <c r="I3636" i="8"/>
  <c r="I3635" i="8"/>
  <c r="I3634" i="8"/>
  <c r="I3633" i="8"/>
  <c r="I3632" i="8"/>
  <c r="I3631" i="8"/>
  <c r="I3630" i="8"/>
  <c r="I3629" i="8"/>
  <c r="I3628" i="8"/>
  <c r="I3627" i="8"/>
  <c r="I3626" i="8"/>
  <c r="I3625" i="8"/>
  <c r="I3624" i="8"/>
  <c r="I3623" i="8"/>
  <c r="I3622" i="8"/>
  <c r="I3621" i="8"/>
  <c r="I3620" i="8"/>
  <c r="I3619" i="8"/>
  <c r="I3618" i="8"/>
  <c r="I3617" i="8"/>
  <c r="I3616" i="8"/>
  <c r="I3615" i="8"/>
  <c r="I3614" i="8"/>
  <c r="I3613" i="8"/>
  <c r="I3612" i="8"/>
  <c r="I3611" i="8"/>
  <c r="I3610" i="8"/>
  <c r="I3609" i="8"/>
  <c r="I3608" i="8"/>
  <c r="I3607" i="8"/>
  <c r="I3606" i="8"/>
  <c r="I3605" i="8"/>
  <c r="I3604" i="8"/>
  <c r="I3603" i="8"/>
  <c r="I3602" i="8"/>
  <c r="I3601" i="8"/>
  <c r="I3600" i="8"/>
  <c r="I3599" i="8"/>
  <c r="I3598" i="8"/>
  <c r="I3597" i="8"/>
  <c r="I3596" i="8"/>
  <c r="I3595" i="8"/>
  <c r="I3594" i="8"/>
  <c r="I3593" i="8"/>
  <c r="I3592" i="8"/>
  <c r="I3591" i="8"/>
  <c r="I3590" i="8"/>
  <c r="I3589" i="8"/>
  <c r="I3588" i="8"/>
  <c r="I3587" i="8"/>
  <c r="I3586" i="8"/>
  <c r="I3585" i="8"/>
  <c r="I3584" i="8"/>
  <c r="I3583" i="8"/>
  <c r="I3582" i="8"/>
  <c r="I3581" i="8"/>
  <c r="I3580" i="8"/>
  <c r="I3579" i="8"/>
  <c r="I3578" i="8"/>
  <c r="I3577" i="8"/>
  <c r="I3576" i="8"/>
  <c r="I3575" i="8"/>
  <c r="I3574" i="8"/>
  <c r="I3573" i="8"/>
  <c r="I3572" i="8"/>
  <c r="I3571" i="8"/>
  <c r="I3570" i="8"/>
  <c r="I3569" i="8"/>
  <c r="I3568" i="8"/>
  <c r="I3567" i="8"/>
  <c r="I3566" i="8"/>
  <c r="I3565" i="8"/>
  <c r="I3564" i="8"/>
  <c r="I3563" i="8"/>
  <c r="I3562" i="8"/>
  <c r="I3561" i="8"/>
  <c r="I3560" i="8"/>
  <c r="I3559" i="8"/>
  <c r="I3558" i="8"/>
  <c r="I3557" i="8"/>
  <c r="I3556" i="8"/>
  <c r="I3555" i="8"/>
  <c r="I3554" i="8"/>
  <c r="I3553" i="8"/>
  <c r="I3552" i="8"/>
  <c r="I3551" i="8"/>
  <c r="I3550" i="8"/>
  <c r="I3549" i="8"/>
  <c r="I3548" i="8"/>
  <c r="I3547" i="8"/>
  <c r="I3546" i="8"/>
  <c r="I3545" i="8"/>
  <c r="I3544" i="8"/>
  <c r="I3543" i="8"/>
  <c r="I3542" i="8"/>
  <c r="I3541" i="8"/>
  <c r="I3540" i="8"/>
  <c r="I3539" i="8"/>
  <c r="I3538" i="8"/>
  <c r="I3537" i="8"/>
  <c r="I3536" i="8"/>
  <c r="I3535" i="8"/>
  <c r="I3534" i="8"/>
  <c r="I3533" i="8"/>
  <c r="I3532" i="8"/>
  <c r="I3531" i="8"/>
  <c r="I3530" i="8"/>
  <c r="I3529" i="8"/>
  <c r="I3528" i="8"/>
  <c r="I3527" i="8"/>
  <c r="I3526" i="8"/>
  <c r="I3525" i="8"/>
  <c r="I3524" i="8"/>
  <c r="I3523" i="8"/>
  <c r="I3522" i="8"/>
  <c r="I3521" i="8"/>
  <c r="I3520" i="8"/>
  <c r="I3519" i="8"/>
  <c r="I3518" i="8"/>
  <c r="I3517" i="8"/>
  <c r="I3516" i="8"/>
  <c r="I3515" i="8"/>
  <c r="I3514" i="8"/>
  <c r="I3513" i="8"/>
  <c r="I3512" i="8"/>
  <c r="I3511" i="8"/>
  <c r="I3510" i="8"/>
  <c r="I3509" i="8"/>
  <c r="I3508" i="8"/>
  <c r="I3507" i="8"/>
  <c r="I3506" i="8"/>
  <c r="I3505" i="8"/>
  <c r="I3504" i="8"/>
  <c r="I3503" i="8"/>
  <c r="I3502" i="8"/>
  <c r="I3501" i="8"/>
  <c r="I3500" i="8"/>
  <c r="I3499" i="8"/>
  <c r="I3498" i="8"/>
  <c r="I3497" i="8"/>
  <c r="I3496" i="8"/>
  <c r="I3495" i="8"/>
  <c r="I3494" i="8"/>
  <c r="I3493" i="8"/>
  <c r="I3492" i="8"/>
  <c r="I3491" i="8"/>
  <c r="I3490" i="8"/>
  <c r="I3489" i="8"/>
  <c r="I3488" i="8"/>
  <c r="I3487" i="8"/>
  <c r="I3486" i="8"/>
  <c r="I3485" i="8"/>
  <c r="I3484" i="8"/>
  <c r="I3483" i="8"/>
  <c r="I3482" i="8"/>
  <c r="I3481" i="8"/>
  <c r="I3480" i="8"/>
  <c r="I3479" i="8"/>
  <c r="I3478" i="8"/>
  <c r="I3477" i="8"/>
  <c r="I3476" i="8"/>
  <c r="I3475" i="8"/>
  <c r="I3474" i="8"/>
  <c r="I3473" i="8"/>
  <c r="I3472" i="8"/>
  <c r="I3471" i="8"/>
  <c r="I3470" i="8"/>
  <c r="I3469" i="8"/>
  <c r="I3468" i="8"/>
  <c r="I3467" i="8"/>
  <c r="I3466" i="8"/>
  <c r="I3465" i="8"/>
  <c r="I3464" i="8"/>
  <c r="I3463" i="8"/>
  <c r="I3462" i="8"/>
  <c r="I3461" i="8"/>
  <c r="I3460" i="8"/>
  <c r="I3459" i="8"/>
  <c r="I3458" i="8"/>
  <c r="I3457" i="8"/>
  <c r="I3456" i="8"/>
  <c r="I3455" i="8"/>
  <c r="I3454" i="8"/>
  <c r="I3453" i="8"/>
  <c r="I3452" i="8"/>
  <c r="I3451" i="8"/>
  <c r="I3450" i="8"/>
  <c r="I3449" i="8"/>
  <c r="I3448" i="8"/>
  <c r="I3447" i="8"/>
  <c r="I3446" i="8"/>
  <c r="I3445" i="8"/>
  <c r="I3444" i="8"/>
  <c r="I3443" i="8"/>
  <c r="I3442" i="8"/>
  <c r="I3441" i="8"/>
  <c r="I3440" i="8"/>
  <c r="I3439" i="8"/>
  <c r="I3438" i="8"/>
  <c r="I3437" i="8"/>
  <c r="I3436" i="8"/>
  <c r="I3435" i="8"/>
  <c r="I3434" i="8"/>
  <c r="I3433" i="8"/>
  <c r="I3432" i="8"/>
  <c r="I3431" i="8"/>
  <c r="I3430" i="8"/>
  <c r="I3429" i="8"/>
  <c r="I3428" i="8"/>
  <c r="I3427" i="8"/>
  <c r="I3426" i="8"/>
  <c r="I3425" i="8"/>
  <c r="I3424" i="8"/>
  <c r="I3423" i="8"/>
  <c r="I3422" i="8"/>
  <c r="I3421" i="8"/>
  <c r="I3420" i="8"/>
  <c r="I3419" i="8"/>
  <c r="I3418" i="8"/>
  <c r="I3417" i="8"/>
  <c r="I3416" i="8"/>
  <c r="I3415" i="8"/>
  <c r="I3414" i="8"/>
  <c r="I3413" i="8"/>
  <c r="I3412" i="8"/>
  <c r="I3411" i="8"/>
  <c r="I3410" i="8"/>
  <c r="I3409" i="8"/>
  <c r="I3408" i="8"/>
  <c r="I3407" i="8"/>
  <c r="I3406" i="8"/>
  <c r="I3405" i="8"/>
  <c r="I3404" i="8"/>
  <c r="I3403" i="8"/>
  <c r="I3402" i="8"/>
  <c r="I3401" i="8"/>
  <c r="I3400" i="8"/>
  <c r="I3399" i="8"/>
  <c r="I3398" i="8"/>
  <c r="I3397" i="8"/>
  <c r="I3396" i="8"/>
  <c r="I3395" i="8"/>
  <c r="I3394" i="8"/>
  <c r="I3393" i="8"/>
  <c r="I3392" i="8"/>
  <c r="I3391" i="8"/>
  <c r="I3390" i="8"/>
  <c r="I3389" i="8"/>
  <c r="I3388" i="8"/>
  <c r="I3387" i="8"/>
  <c r="I3386" i="8"/>
  <c r="I3385" i="8"/>
  <c r="I3384" i="8"/>
  <c r="I3383" i="8"/>
  <c r="I3382" i="8"/>
  <c r="I3381" i="8"/>
  <c r="I3380" i="8"/>
  <c r="I3379" i="8"/>
  <c r="I3378" i="8"/>
  <c r="I3377" i="8"/>
  <c r="I3376" i="8"/>
  <c r="I3375" i="8"/>
  <c r="I3374" i="8"/>
  <c r="I3373" i="8"/>
  <c r="I3372" i="8"/>
  <c r="I3371" i="8"/>
  <c r="I3370" i="8"/>
  <c r="I3369" i="8"/>
  <c r="I3368" i="8"/>
  <c r="I3367" i="8"/>
  <c r="I3366" i="8"/>
  <c r="I3365" i="8"/>
  <c r="I3364" i="8"/>
  <c r="I3363" i="8"/>
  <c r="I3362" i="8"/>
  <c r="I3361" i="8"/>
  <c r="I3360" i="8"/>
  <c r="I3359" i="8"/>
  <c r="I3358" i="8"/>
  <c r="I3357" i="8"/>
  <c r="I3356" i="8"/>
  <c r="I3355" i="8"/>
  <c r="I3354" i="8"/>
  <c r="I3353" i="8"/>
  <c r="I3352" i="8"/>
  <c r="I3351" i="8"/>
  <c r="I3350" i="8"/>
  <c r="I3349" i="8"/>
  <c r="I3348" i="8"/>
  <c r="I3347" i="8"/>
  <c r="I3346" i="8"/>
  <c r="I3345" i="8"/>
  <c r="I3344" i="8"/>
  <c r="I3343" i="8"/>
  <c r="I3342" i="8"/>
  <c r="I3341" i="8"/>
  <c r="I3340" i="8"/>
  <c r="I3339" i="8"/>
  <c r="I3338" i="8"/>
  <c r="I3337" i="8"/>
  <c r="I3336" i="8"/>
  <c r="I3335" i="8"/>
  <c r="I3334" i="8"/>
  <c r="I3333" i="8"/>
  <c r="I3332" i="8"/>
  <c r="I3331" i="8"/>
  <c r="I3330" i="8"/>
  <c r="I3329" i="8"/>
  <c r="I3328" i="8"/>
  <c r="I3327" i="8"/>
  <c r="I3326" i="8"/>
  <c r="I3325" i="8"/>
  <c r="I3324" i="8"/>
  <c r="I3323" i="8"/>
  <c r="I3322" i="8"/>
  <c r="I3321" i="8"/>
  <c r="I3320" i="8"/>
  <c r="I3319" i="8"/>
  <c r="I3318" i="8"/>
  <c r="I3317" i="8"/>
  <c r="I3316" i="8"/>
  <c r="I3315" i="8"/>
  <c r="I3314" i="8"/>
  <c r="I3313" i="8"/>
  <c r="I3312" i="8"/>
  <c r="I3311" i="8"/>
  <c r="I3310" i="8"/>
  <c r="I3309" i="8"/>
  <c r="I3308" i="8"/>
  <c r="I3307" i="8"/>
  <c r="I3306" i="8"/>
  <c r="I3305" i="8"/>
  <c r="I3304" i="8"/>
  <c r="I3303" i="8"/>
  <c r="I3302" i="8"/>
  <c r="I3301" i="8"/>
  <c r="I3300" i="8"/>
  <c r="I3299" i="8"/>
  <c r="I3298" i="8"/>
  <c r="I3297" i="8"/>
  <c r="I3296" i="8"/>
  <c r="I3295" i="8"/>
  <c r="I3294" i="8"/>
  <c r="I3293" i="8"/>
  <c r="I3292" i="8"/>
  <c r="I3291" i="8"/>
  <c r="I3290" i="8"/>
  <c r="I3289" i="8"/>
  <c r="I3288" i="8"/>
  <c r="I3287" i="8"/>
  <c r="I3286" i="8"/>
  <c r="I3285" i="8"/>
  <c r="I3284" i="8"/>
  <c r="I3283" i="8"/>
  <c r="I3282" i="8"/>
  <c r="I3281" i="8"/>
  <c r="I3280" i="8"/>
  <c r="I3279" i="8"/>
  <c r="I3278" i="8"/>
  <c r="I3277" i="8"/>
  <c r="I3276" i="8"/>
  <c r="I3275" i="8"/>
  <c r="I3274" i="8"/>
  <c r="I3273" i="8"/>
  <c r="I3272" i="8"/>
  <c r="I3271" i="8"/>
  <c r="I3270" i="8"/>
  <c r="I3269" i="8"/>
  <c r="I3268" i="8"/>
  <c r="I3267" i="8"/>
  <c r="I3266" i="8"/>
  <c r="I3265" i="8"/>
  <c r="I3264" i="8"/>
  <c r="I3263" i="8"/>
  <c r="I3262" i="8"/>
  <c r="I3261" i="8"/>
  <c r="I3260" i="8"/>
  <c r="I3259" i="8"/>
  <c r="I3258" i="8"/>
  <c r="I3257" i="8"/>
  <c r="I3256" i="8"/>
  <c r="I3255" i="8"/>
  <c r="I3254" i="8"/>
  <c r="I3253" i="8"/>
  <c r="I3252" i="8"/>
  <c r="I3251" i="8"/>
  <c r="I3250" i="8"/>
  <c r="I3249" i="8"/>
  <c r="I3248" i="8"/>
  <c r="I3247" i="8"/>
  <c r="I3246" i="8"/>
  <c r="I3245" i="8"/>
  <c r="I3244" i="8"/>
  <c r="I3243" i="8"/>
  <c r="I3242" i="8"/>
  <c r="I3241" i="8"/>
  <c r="I3240" i="8"/>
  <c r="I3239" i="8"/>
  <c r="I3238" i="8"/>
  <c r="I3237" i="8"/>
  <c r="I3236" i="8"/>
  <c r="I3235" i="8"/>
  <c r="I3234" i="8"/>
  <c r="I3233" i="8"/>
  <c r="I3232" i="8"/>
  <c r="I3231" i="8"/>
  <c r="I3230" i="8"/>
  <c r="I3229" i="8"/>
  <c r="I3228" i="8"/>
  <c r="I3227" i="8"/>
  <c r="I3226" i="8"/>
  <c r="I3225" i="8"/>
  <c r="I3224" i="8"/>
  <c r="I3223" i="8"/>
  <c r="I3222" i="8"/>
  <c r="I3221" i="8"/>
  <c r="I3220" i="8"/>
  <c r="I3219" i="8"/>
  <c r="I3218" i="8"/>
  <c r="I3217" i="8"/>
  <c r="I3216" i="8"/>
  <c r="I3215" i="8"/>
  <c r="I3214" i="8"/>
  <c r="I3213" i="8"/>
  <c r="I3212" i="8"/>
  <c r="I3211" i="8"/>
  <c r="I3210" i="8"/>
  <c r="I3209" i="8"/>
  <c r="I3208" i="8"/>
  <c r="I3207" i="8"/>
  <c r="I3206" i="8"/>
  <c r="I3205" i="8"/>
  <c r="I3204" i="8"/>
  <c r="I3203" i="8"/>
  <c r="I3202" i="8"/>
  <c r="I3201" i="8"/>
  <c r="I3200" i="8"/>
  <c r="I3199" i="8"/>
  <c r="I3198" i="8"/>
  <c r="I3197" i="8"/>
  <c r="I3196" i="8"/>
  <c r="I3195" i="8"/>
  <c r="I3194" i="8"/>
  <c r="I3193" i="8"/>
  <c r="I3192" i="8"/>
  <c r="I3191" i="8"/>
  <c r="I3190" i="8"/>
  <c r="I3189" i="8"/>
  <c r="I3188" i="8"/>
  <c r="I3187" i="8"/>
  <c r="I3186" i="8"/>
  <c r="I3185" i="8"/>
  <c r="I3184" i="8"/>
  <c r="I3183" i="8"/>
  <c r="I3182" i="8"/>
  <c r="I3181" i="8"/>
  <c r="I3180" i="8"/>
  <c r="I3179" i="8"/>
  <c r="I3178" i="8"/>
  <c r="I3177" i="8"/>
  <c r="I3176" i="8"/>
  <c r="I3175" i="8"/>
  <c r="I3174" i="8"/>
  <c r="I3173" i="8"/>
  <c r="I3172" i="8"/>
  <c r="I3171" i="8"/>
  <c r="I3170" i="8"/>
  <c r="I3169" i="8"/>
  <c r="I3168" i="8"/>
  <c r="I3167" i="8"/>
  <c r="I3166" i="8"/>
  <c r="I3165" i="8"/>
  <c r="I3164" i="8"/>
  <c r="I3163" i="8"/>
  <c r="I3162" i="8"/>
  <c r="I3161" i="8"/>
  <c r="I3160" i="8"/>
  <c r="I3159" i="8"/>
  <c r="I3158" i="8"/>
  <c r="I3157" i="8"/>
  <c r="I3156" i="8"/>
  <c r="I3155" i="8"/>
  <c r="I3154" i="8"/>
  <c r="I3153" i="8"/>
  <c r="I3152" i="8"/>
  <c r="I3151" i="8"/>
  <c r="I3150" i="8"/>
  <c r="I3149" i="8"/>
  <c r="I3148" i="8"/>
  <c r="I3147" i="8"/>
  <c r="I3146" i="8"/>
  <c r="I3145" i="8"/>
  <c r="I3144" i="8"/>
  <c r="I3143" i="8"/>
  <c r="I3142" i="8"/>
  <c r="I3141" i="8"/>
  <c r="I3140" i="8"/>
  <c r="I3139" i="8"/>
  <c r="I3138" i="8"/>
  <c r="I3137" i="8"/>
  <c r="I3136" i="8"/>
  <c r="I3135" i="8"/>
  <c r="I3134" i="8"/>
  <c r="I3133" i="8"/>
  <c r="I3132" i="8"/>
  <c r="I3131" i="8"/>
  <c r="I3130" i="8"/>
  <c r="I3129" i="8"/>
  <c r="I3128" i="8"/>
  <c r="I3127" i="8"/>
  <c r="I3126" i="8"/>
  <c r="I3125" i="8"/>
  <c r="I3124" i="8"/>
  <c r="I3123" i="8"/>
  <c r="I3122" i="8"/>
  <c r="I3121" i="8"/>
  <c r="I3120" i="8"/>
  <c r="I3119" i="8"/>
  <c r="I3118" i="8"/>
  <c r="I3117" i="8"/>
  <c r="I3116" i="8"/>
  <c r="I3115" i="8"/>
  <c r="I3114" i="8"/>
  <c r="I3113" i="8"/>
  <c r="I3112" i="8"/>
  <c r="I3111" i="8"/>
  <c r="I3110" i="8"/>
  <c r="I3109" i="8"/>
  <c r="I3108" i="8"/>
  <c r="I3107" i="8"/>
  <c r="I3106" i="8"/>
  <c r="I3105" i="8"/>
  <c r="I3104" i="8"/>
  <c r="I3103" i="8"/>
  <c r="I3102" i="8"/>
  <c r="I3101" i="8"/>
  <c r="I3100" i="8"/>
  <c r="I3099" i="8"/>
  <c r="I3098" i="8"/>
  <c r="I3097" i="8"/>
  <c r="I3096" i="8"/>
  <c r="I3095" i="8"/>
  <c r="I3094" i="8"/>
  <c r="I3093" i="8"/>
  <c r="I3092" i="8"/>
  <c r="I3091" i="8"/>
  <c r="I3090" i="8"/>
  <c r="I3089" i="8"/>
  <c r="I3088" i="8"/>
  <c r="I3087" i="8"/>
  <c r="I3086" i="8"/>
  <c r="I3085" i="8"/>
  <c r="I3084" i="8"/>
  <c r="I3083" i="8"/>
  <c r="I3082" i="8"/>
  <c r="I3081" i="8"/>
  <c r="I3080" i="8"/>
  <c r="I3079" i="8"/>
  <c r="I3078" i="8"/>
  <c r="I3077" i="8"/>
  <c r="I3076" i="8"/>
  <c r="I3075" i="8"/>
  <c r="I3074" i="8"/>
  <c r="I3073" i="8"/>
  <c r="I3072" i="8"/>
  <c r="I3071" i="8"/>
  <c r="I3070" i="8"/>
  <c r="I3069" i="8"/>
  <c r="I3068" i="8"/>
  <c r="I3067" i="8"/>
  <c r="I3066" i="8"/>
  <c r="I3065" i="8"/>
  <c r="I3064" i="8"/>
  <c r="I3063" i="8"/>
  <c r="I3062" i="8"/>
  <c r="I3061" i="8"/>
  <c r="I3060" i="8"/>
  <c r="I3059" i="8"/>
  <c r="I3058" i="8"/>
  <c r="I3057" i="8"/>
  <c r="I3056" i="8"/>
  <c r="I3055" i="8"/>
  <c r="I3054" i="8"/>
  <c r="I3053" i="8"/>
  <c r="I3052" i="8"/>
  <c r="I3051" i="8"/>
  <c r="I3050" i="8"/>
  <c r="I3049" i="8"/>
  <c r="I3048" i="8"/>
  <c r="I3047" i="8"/>
  <c r="I3046" i="8"/>
  <c r="I3045" i="8"/>
  <c r="I3044" i="8"/>
  <c r="I3043" i="8"/>
  <c r="I3042" i="8"/>
  <c r="I3041" i="8"/>
  <c r="I3040" i="8"/>
  <c r="I3039" i="8"/>
  <c r="I3038" i="8"/>
  <c r="I3037" i="8"/>
  <c r="I3036" i="8"/>
  <c r="I3035" i="8"/>
  <c r="I3034" i="8"/>
  <c r="I3033" i="8"/>
  <c r="I3032" i="8"/>
  <c r="I3031" i="8"/>
  <c r="I3030" i="8"/>
  <c r="I3029" i="8"/>
  <c r="I3028" i="8"/>
  <c r="I3027" i="8"/>
  <c r="I3026" i="8"/>
  <c r="I3025" i="8"/>
  <c r="I3024" i="8"/>
  <c r="I3023" i="8"/>
  <c r="I3022" i="8"/>
  <c r="I3021" i="8"/>
  <c r="I3020" i="8"/>
  <c r="I3019" i="8"/>
  <c r="I3018" i="8"/>
  <c r="I3017" i="8"/>
  <c r="I3016" i="8"/>
  <c r="I3015" i="8"/>
  <c r="I3014" i="8"/>
  <c r="I3013" i="8"/>
  <c r="I3012" i="8"/>
  <c r="I3011" i="8"/>
  <c r="I3010" i="8"/>
  <c r="I3009" i="8"/>
  <c r="I3008" i="8"/>
  <c r="I3007" i="8"/>
  <c r="I3006" i="8"/>
  <c r="I3005" i="8"/>
  <c r="I3004" i="8"/>
  <c r="I3003" i="8"/>
  <c r="I3002" i="8"/>
  <c r="I3001" i="8"/>
  <c r="I3000" i="8"/>
  <c r="I2999" i="8"/>
  <c r="I2998" i="8"/>
  <c r="I2997" i="8"/>
  <c r="I2996" i="8"/>
  <c r="I2995" i="8"/>
  <c r="I2994" i="8"/>
  <c r="I2993" i="8"/>
  <c r="I2992" i="8"/>
  <c r="I2991" i="8"/>
  <c r="I2990" i="8"/>
  <c r="I2989" i="8"/>
  <c r="I2988" i="8"/>
  <c r="I2987" i="8"/>
  <c r="I2986" i="8"/>
  <c r="I2985" i="8"/>
  <c r="I2984" i="8"/>
  <c r="I2983" i="8"/>
  <c r="I2982" i="8"/>
  <c r="I2981" i="8"/>
  <c r="I2980" i="8"/>
  <c r="I2979" i="8"/>
  <c r="I2978" i="8"/>
  <c r="I2977" i="8"/>
  <c r="I2976" i="8"/>
  <c r="I2975" i="8"/>
  <c r="I2974" i="8"/>
  <c r="I2973" i="8"/>
  <c r="I2972" i="8"/>
  <c r="I2971" i="8"/>
  <c r="I2970" i="8"/>
  <c r="I2969" i="8"/>
  <c r="I2968" i="8"/>
  <c r="I2967" i="8"/>
  <c r="I2966" i="8"/>
  <c r="I2965" i="8"/>
  <c r="I2964" i="8"/>
  <c r="I2963" i="8"/>
  <c r="I2962" i="8"/>
  <c r="I2961" i="8"/>
  <c r="I2960" i="8"/>
  <c r="I2959" i="8"/>
  <c r="I2958" i="8"/>
  <c r="I2957" i="8"/>
  <c r="I2956" i="8"/>
  <c r="I2955" i="8"/>
  <c r="I2954" i="8"/>
  <c r="I2953" i="8"/>
  <c r="I2952" i="8"/>
  <c r="I2951" i="8"/>
  <c r="I2950" i="8"/>
  <c r="I2949" i="8"/>
  <c r="I2948" i="8"/>
  <c r="I2947" i="8"/>
  <c r="I2946" i="8"/>
  <c r="I2945" i="8"/>
  <c r="I2944" i="8"/>
  <c r="I2943" i="8"/>
  <c r="I2942" i="8"/>
  <c r="I2941" i="8"/>
  <c r="I2940" i="8"/>
  <c r="I2939" i="8"/>
  <c r="I2938" i="8"/>
  <c r="I2937" i="8"/>
  <c r="I2936" i="8"/>
  <c r="I2935" i="8"/>
  <c r="I2934" i="8"/>
  <c r="I2933" i="8"/>
  <c r="I2932" i="8"/>
  <c r="I2931" i="8"/>
  <c r="I2930" i="8"/>
  <c r="I2929" i="8"/>
  <c r="I2928" i="8"/>
  <c r="I2927" i="8"/>
  <c r="I2926" i="8"/>
  <c r="I2925" i="8"/>
  <c r="I2924" i="8"/>
  <c r="I2923" i="8"/>
  <c r="I2922" i="8"/>
  <c r="I2921" i="8"/>
  <c r="I2920" i="8"/>
  <c r="I2919" i="8"/>
  <c r="I2918" i="8"/>
  <c r="I2917" i="8"/>
  <c r="I2916" i="8"/>
  <c r="I2915" i="8"/>
  <c r="I2914" i="8"/>
  <c r="I2913" i="8"/>
  <c r="I2912" i="8"/>
  <c r="I2911" i="8"/>
  <c r="I2910" i="8"/>
  <c r="I2909" i="8"/>
  <c r="I2908" i="8"/>
  <c r="I2907" i="8"/>
  <c r="I2906" i="8"/>
  <c r="I2905" i="8"/>
  <c r="I2904" i="8"/>
  <c r="I2903" i="8"/>
  <c r="I2902" i="8"/>
  <c r="I2901" i="8"/>
  <c r="I2900" i="8"/>
  <c r="I2899" i="8"/>
  <c r="I2898" i="8"/>
  <c r="I2897" i="8"/>
  <c r="I2896" i="8"/>
  <c r="I2895" i="8"/>
  <c r="I2894" i="8"/>
  <c r="I2893" i="8"/>
  <c r="I2892" i="8"/>
  <c r="I2891" i="8"/>
  <c r="I2890" i="8"/>
  <c r="I2889" i="8"/>
  <c r="I2888" i="8"/>
  <c r="I2887" i="8"/>
  <c r="I2886" i="8"/>
  <c r="I2885" i="8"/>
  <c r="I2884" i="8"/>
  <c r="I2883" i="8"/>
  <c r="I2882" i="8"/>
  <c r="I2881" i="8"/>
  <c r="I2880" i="8"/>
  <c r="I2879" i="8"/>
  <c r="I2878" i="8"/>
  <c r="I2877" i="8"/>
  <c r="I2876" i="8"/>
  <c r="I2875" i="8"/>
  <c r="I2874" i="8"/>
  <c r="I2873" i="8"/>
  <c r="I2872" i="8"/>
  <c r="I2871" i="8"/>
  <c r="I2870" i="8"/>
  <c r="I2869" i="8"/>
  <c r="I2868" i="8"/>
  <c r="I2867" i="8"/>
  <c r="I2866" i="8"/>
  <c r="I2865" i="8"/>
  <c r="I2864" i="8"/>
  <c r="I2863" i="8"/>
  <c r="I2862" i="8"/>
  <c r="I2861" i="8"/>
  <c r="I2860" i="8"/>
  <c r="I2859" i="8"/>
  <c r="I2858" i="8"/>
  <c r="I2857" i="8"/>
  <c r="I2856" i="8"/>
  <c r="I2855" i="8"/>
  <c r="I2854" i="8"/>
  <c r="I2853" i="8"/>
  <c r="I2852" i="8"/>
  <c r="I2851" i="8"/>
  <c r="I2850" i="8"/>
  <c r="I2849" i="8"/>
  <c r="I2848" i="8"/>
  <c r="I2847" i="8"/>
  <c r="I2846" i="8"/>
  <c r="I2845" i="8"/>
  <c r="I2844" i="8"/>
  <c r="I2843" i="8"/>
  <c r="I2842" i="8"/>
  <c r="I2841" i="8"/>
  <c r="I2840" i="8"/>
  <c r="I2839" i="8"/>
  <c r="I2838" i="8"/>
  <c r="I2837" i="8"/>
  <c r="I2836" i="8"/>
  <c r="I2835" i="8"/>
  <c r="I2834" i="8"/>
  <c r="I2833" i="8"/>
  <c r="I2832" i="8"/>
  <c r="I2831" i="8"/>
  <c r="I2830" i="8"/>
  <c r="I2829" i="8"/>
  <c r="I2828" i="8"/>
  <c r="I2827" i="8"/>
  <c r="I2826" i="8"/>
  <c r="I2825" i="8"/>
  <c r="I2824" i="8"/>
  <c r="I2823" i="8"/>
  <c r="I2822" i="8"/>
  <c r="I2821" i="8"/>
  <c r="I2820" i="8"/>
  <c r="I2819" i="8"/>
  <c r="I2818" i="8"/>
  <c r="I2817" i="8"/>
  <c r="I2816" i="8"/>
  <c r="I2815" i="8"/>
  <c r="I2814" i="8"/>
  <c r="I2813" i="8"/>
  <c r="I2812" i="8"/>
  <c r="I2811" i="8"/>
  <c r="I2810" i="8"/>
  <c r="I2809" i="8"/>
  <c r="I2808" i="8"/>
  <c r="I2807" i="8"/>
  <c r="I2806" i="8"/>
  <c r="I2805" i="8"/>
  <c r="I2804" i="8"/>
  <c r="I2803" i="8"/>
  <c r="I2802" i="8"/>
  <c r="I2801" i="8"/>
  <c r="I2800" i="8"/>
  <c r="I2799" i="8"/>
  <c r="I2798" i="8"/>
  <c r="I2797" i="8"/>
  <c r="I2796" i="8"/>
  <c r="I2795" i="8"/>
  <c r="I2794" i="8"/>
  <c r="I2793" i="8"/>
  <c r="I2792" i="8"/>
  <c r="I2791" i="8"/>
  <c r="I2790" i="8"/>
  <c r="I2789" i="8"/>
  <c r="I2788" i="8"/>
  <c r="I2787" i="8"/>
  <c r="I2786" i="8"/>
  <c r="I2785" i="8"/>
  <c r="I2784" i="8"/>
  <c r="I2783" i="8"/>
  <c r="I2782" i="8"/>
  <c r="I2781" i="8"/>
  <c r="I2780" i="8"/>
  <c r="I2779" i="8"/>
  <c r="I2778" i="8"/>
  <c r="I2777" i="8"/>
  <c r="I2776" i="8"/>
  <c r="I2775" i="8"/>
  <c r="I2774" i="8"/>
  <c r="I2773" i="8"/>
  <c r="I2772" i="8"/>
  <c r="I2771" i="8"/>
  <c r="I2770" i="8"/>
  <c r="I2769" i="8"/>
  <c r="I2768" i="8"/>
  <c r="I2767" i="8"/>
  <c r="I2766" i="8"/>
  <c r="I2765" i="8"/>
  <c r="I2764" i="8"/>
  <c r="I2763" i="8"/>
  <c r="I2762" i="8"/>
  <c r="I2761" i="8"/>
  <c r="I2760" i="8"/>
  <c r="I2759" i="8"/>
  <c r="I2758" i="8"/>
  <c r="I2757" i="8"/>
  <c r="I2756" i="8"/>
  <c r="I2755" i="8"/>
  <c r="I2754" i="8"/>
  <c r="I2753" i="8"/>
  <c r="I2752" i="8"/>
  <c r="I2751" i="8"/>
  <c r="I2750" i="8"/>
  <c r="I2749" i="8"/>
  <c r="I2748" i="8"/>
  <c r="I2747" i="8"/>
  <c r="I2746" i="8"/>
  <c r="I2745" i="8"/>
  <c r="I2744" i="8"/>
  <c r="I2743" i="8"/>
  <c r="I2742" i="8"/>
  <c r="I2741" i="8"/>
  <c r="I2740" i="8"/>
  <c r="I2739" i="8"/>
  <c r="I2738" i="8"/>
  <c r="I2737" i="8"/>
  <c r="I2736" i="8"/>
  <c r="I2735" i="8"/>
  <c r="I2734" i="8"/>
  <c r="I2733" i="8"/>
  <c r="I2732" i="8"/>
  <c r="I2731" i="8"/>
  <c r="I2730" i="8"/>
  <c r="I2729" i="8"/>
  <c r="I2728" i="8"/>
  <c r="I2727" i="8"/>
  <c r="I2726" i="8"/>
  <c r="I2725" i="8"/>
  <c r="I2724" i="8"/>
  <c r="I2723" i="8"/>
  <c r="I2722" i="8"/>
  <c r="I2721" i="8"/>
  <c r="I2720" i="8"/>
  <c r="I2719" i="8"/>
  <c r="I2718" i="8"/>
  <c r="I2717" i="8"/>
  <c r="I2716" i="8"/>
  <c r="I2715" i="8"/>
  <c r="I2714" i="8"/>
  <c r="I2713" i="8"/>
  <c r="I2712" i="8"/>
  <c r="I2711" i="8"/>
  <c r="I2710" i="8"/>
  <c r="I2709" i="8"/>
  <c r="I2708" i="8"/>
  <c r="I2707" i="8"/>
  <c r="I2706" i="8"/>
  <c r="I2705" i="8"/>
  <c r="I2704" i="8"/>
  <c r="I2703" i="8"/>
  <c r="I2702" i="8"/>
  <c r="I2701" i="8"/>
  <c r="I2700" i="8"/>
  <c r="I2699" i="8"/>
  <c r="I2698" i="8"/>
  <c r="I2697" i="8"/>
  <c r="I2696" i="8"/>
  <c r="I2695" i="8"/>
  <c r="I2694" i="8"/>
  <c r="I2693" i="8"/>
  <c r="I2692" i="8"/>
  <c r="I2691" i="8"/>
  <c r="I2690" i="8"/>
  <c r="I2689" i="8"/>
  <c r="I2688" i="8"/>
  <c r="I2687" i="8"/>
  <c r="I2686" i="8"/>
  <c r="I2685" i="8"/>
  <c r="I2684" i="8"/>
  <c r="I2683" i="8"/>
  <c r="I2682" i="8"/>
  <c r="I2681" i="8"/>
  <c r="I2680" i="8"/>
  <c r="I2679" i="8"/>
  <c r="I2678" i="8"/>
  <c r="I2677" i="8"/>
  <c r="I2676" i="8"/>
  <c r="I2675" i="8"/>
  <c r="I2674" i="8"/>
  <c r="I2673" i="8"/>
  <c r="I2672" i="8"/>
  <c r="I2671" i="8"/>
  <c r="I2670" i="8"/>
  <c r="I2669" i="8"/>
  <c r="I2668" i="8"/>
  <c r="I2667" i="8"/>
  <c r="I2666" i="8"/>
  <c r="I2665" i="8"/>
  <c r="I2664" i="8"/>
  <c r="I2663" i="8"/>
  <c r="I2662" i="8"/>
  <c r="I2661" i="8"/>
  <c r="I2660" i="8"/>
  <c r="I2659" i="8"/>
  <c r="I2658" i="8"/>
  <c r="I2657" i="8"/>
  <c r="I2656" i="8"/>
  <c r="I2655" i="8"/>
  <c r="I2654" i="8"/>
  <c r="I2653" i="8"/>
  <c r="I2652" i="8"/>
  <c r="I2651" i="8"/>
  <c r="I2650" i="8"/>
  <c r="I2649" i="8"/>
  <c r="I2648" i="8"/>
  <c r="I2647" i="8"/>
  <c r="I2646" i="8"/>
  <c r="I2645" i="8"/>
  <c r="I2644" i="8"/>
  <c r="I2643" i="8"/>
  <c r="I2642" i="8"/>
  <c r="I2641" i="8"/>
  <c r="I2640" i="8"/>
  <c r="I2639" i="8"/>
  <c r="I2638" i="8"/>
  <c r="I2637" i="8"/>
  <c r="I2636" i="8"/>
  <c r="I2635" i="8"/>
  <c r="I2634" i="8"/>
  <c r="I2633" i="8"/>
  <c r="I2632" i="8"/>
  <c r="I2631" i="8"/>
  <c r="I2630" i="8"/>
  <c r="I2629" i="8"/>
  <c r="I2628" i="8"/>
  <c r="I2627" i="8"/>
  <c r="I2626" i="8"/>
  <c r="I2625" i="8"/>
  <c r="I2624" i="8"/>
  <c r="I2623" i="8"/>
  <c r="I2622" i="8"/>
  <c r="I2621" i="8"/>
  <c r="I2620" i="8"/>
  <c r="I2619" i="8"/>
  <c r="I2618" i="8"/>
  <c r="I2617" i="8"/>
  <c r="I2616" i="8"/>
  <c r="I2615" i="8"/>
  <c r="I2614" i="8"/>
  <c r="I2613" i="8"/>
  <c r="I2612" i="8"/>
  <c r="I2611" i="8"/>
  <c r="I2610" i="8"/>
  <c r="I2609" i="8"/>
  <c r="I2608" i="8"/>
  <c r="I2607" i="8"/>
  <c r="I2606" i="8"/>
  <c r="I2605" i="8"/>
  <c r="I2604" i="8"/>
  <c r="I2603" i="8"/>
  <c r="I2602" i="8"/>
  <c r="I2601" i="8"/>
  <c r="I2600" i="8"/>
  <c r="I2599" i="8"/>
  <c r="I2598" i="8"/>
  <c r="I2597" i="8"/>
  <c r="I2596" i="8"/>
  <c r="I2595" i="8"/>
  <c r="I2594" i="8"/>
  <c r="I2593" i="8"/>
  <c r="I2592" i="8"/>
  <c r="I2591" i="8"/>
  <c r="I2590" i="8"/>
  <c r="I2589" i="8"/>
  <c r="I2588" i="8"/>
  <c r="I2587" i="8"/>
  <c r="I2586" i="8"/>
  <c r="I2585" i="8"/>
  <c r="I2584" i="8"/>
  <c r="I2583" i="8"/>
  <c r="I2582" i="8"/>
  <c r="I2581" i="8"/>
  <c r="I2580" i="8"/>
  <c r="I2579" i="8"/>
  <c r="I2578" i="8"/>
  <c r="I2577" i="8"/>
  <c r="I2576" i="8"/>
  <c r="I2575" i="8"/>
  <c r="I2574" i="8"/>
  <c r="I2573" i="8"/>
  <c r="I2572" i="8"/>
  <c r="I2571" i="8"/>
  <c r="I2570" i="8"/>
  <c r="I2569" i="8"/>
  <c r="I2568" i="8"/>
  <c r="I2567" i="8"/>
  <c r="I2566" i="8"/>
  <c r="I2565" i="8"/>
  <c r="I2564" i="8"/>
  <c r="I2563" i="8"/>
  <c r="I2562" i="8"/>
  <c r="I2561" i="8"/>
  <c r="I2560" i="8"/>
  <c r="I2559" i="8"/>
  <c r="I2558" i="8"/>
  <c r="I2557" i="8"/>
  <c r="I2556" i="8"/>
  <c r="I2555" i="8"/>
  <c r="I2554" i="8"/>
  <c r="I2553" i="8"/>
  <c r="I2552" i="8"/>
  <c r="I2551" i="8"/>
  <c r="I2550" i="8"/>
  <c r="I2549" i="8"/>
  <c r="I2548" i="8"/>
  <c r="I2547" i="8"/>
  <c r="I2546" i="8"/>
  <c r="I2545" i="8"/>
  <c r="I2544" i="8"/>
  <c r="I2543" i="8"/>
  <c r="I2542" i="8"/>
  <c r="I2541" i="8"/>
  <c r="I2540" i="8"/>
  <c r="I2539" i="8"/>
  <c r="I2538" i="8"/>
  <c r="I2537" i="8"/>
  <c r="I2536" i="8"/>
  <c r="I2535" i="8"/>
  <c r="I2534" i="8"/>
  <c r="I2533" i="8"/>
  <c r="I2532" i="8"/>
  <c r="I2531" i="8"/>
  <c r="I2530" i="8"/>
  <c r="I2529" i="8"/>
  <c r="I2528" i="8"/>
  <c r="I2527" i="8"/>
  <c r="I2526" i="8"/>
  <c r="I2525" i="8"/>
  <c r="I2524" i="8"/>
  <c r="I2523" i="8"/>
  <c r="I2522" i="8"/>
  <c r="I2521" i="8"/>
  <c r="I2520" i="8"/>
  <c r="I2519" i="8"/>
  <c r="I2518" i="8"/>
  <c r="I2517" i="8"/>
  <c r="I2516" i="8"/>
  <c r="I2515" i="8"/>
  <c r="I2514" i="8"/>
  <c r="I2513" i="8"/>
  <c r="I2512" i="8"/>
  <c r="I2511" i="8"/>
  <c r="I2510" i="8"/>
  <c r="I2509" i="8"/>
  <c r="I2508" i="8"/>
  <c r="I2507" i="8"/>
  <c r="I2506" i="8"/>
  <c r="I2505" i="8"/>
  <c r="I2504" i="8"/>
  <c r="I2503" i="8"/>
  <c r="I2502" i="8"/>
  <c r="I2501" i="8"/>
  <c r="I2500" i="8"/>
  <c r="I2499" i="8"/>
  <c r="I2498" i="8"/>
  <c r="I2497" i="8"/>
  <c r="I2496" i="8"/>
  <c r="I2495" i="8"/>
  <c r="I2494" i="8"/>
  <c r="I2493" i="8"/>
  <c r="I2492" i="8"/>
  <c r="I2491" i="8"/>
  <c r="I2490" i="8"/>
  <c r="I2489" i="8"/>
  <c r="I2488" i="8"/>
  <c r="I2487" i="8"/>
  <c r="I2486" i="8"/>
  <c r="I2485" i="8"/>
  <c r="I2484" i="8"/>
  <c r="I2483" i="8"/>
  <c r="I2482" i="8"/>
  <c r="I2481" i="8"/>
  <c r="I2480" i="8"/>
  <c r="I2479" i="8"/>
  <c r="I2478" i="8"/>
  <c r="I2477" i="8"/>
  <c r="I2476" i="8"/>
  <c r="I2475" i="8"/>
  <c r="I2474" i="8"/>
  <c r="I2473" i="8"/>
  <c r="I2472" i="8"/>
  <c r="I2471" i="8"/>
  <c r="I2470" i="8"/>
  <c r="I2469" i="8"/>
  <c r="I2468" i="8"/>
  <c r="I2467" i="8"/>
  <c r="I2466" i="8"/>
  <c r="I2465" i="8"/>
  <c r="I2464" i="8"/>
  <c r="I2463" i="8"/>
  <c r="I2462" i="8"/>
  <c r="I2461" i="8"/>
  <c r="I2460" i="8"/>
  <c r="I2459" i="8"/>
  <c r="I2458" i="8"/>
  <c r="I2457" i="8"/>
  <c r="I2456" i="8"/>
  <c r="I2455" i="8"/>
  <c r="I2454" i="8"/>
  <c r="I2453" i="8"/>
  <c r="I2452" i="8"/>
  <c r="I2451" i="8"/>
  <c r="I2450" i="8"/>
  <c r="I2449" i="8"/>
  <c r="I2448" i="8"/>
  <c r="I2447" i="8"/>
  <c r="I2446" i="8"/>
  <c r="I2445" i="8"/>
  <c r="I2444" i="8"/>
  <c r="I2443" i="8"/>
  <c r="I2442" i="8"/>
  <c r="I2441" i="8"/>
  <c r="I2440" i="8"/>
  <c r="I2439" i="8"/>
  <c r="I2438" i="8"/>
  <c r="I2437" i="8"/>
  <c r="I2436" i="8"/>
  <c r="I2435" i="8"/>
  <c r="I2434" i="8"/>
  <c r="I2433" i="8"/>
  <c r="I2432" i="8"/>
  <c r="I2431" i="8"/>
  <c r="I2430" i="8"/>
  <c r="I2429" i="8"/>
  <c r="I2428" i="8"/>
  <c r="I2427" i="8"/>
  <c r="I2426" i="8"/>
  <c r="I2425" i="8"/>
  <c r="I2424" i="8"/>
  <c r="I2423" i="8"/>
  <c r="I2422" i="8"/>
  <c r="I2421" i="8"/>
  <c r="I2420" i="8"/>
  <c r="I2419" i="8"/>
  <c r="I2418" i="8"/>
  <c r="I2417" i="8"/>
  <c r="I2416" i="8"/>
  <c r="I2415" i="8"/>
  <c r="I2414" i="8"/>
  <c r="I2413" i="8"/>
  <c r="I2412" i="8"/>
  <c r="I2411" i="8"/>
  <c r="I2410" i="8"/>
  <c r="I2409" i="8"/>
  <c r="I2408" i="8"/>
  <c r="I2407" i="8"/>
  <c r="I2406" i="8"/>
  <c r="I2405" i="8"/>
  <c r="I2404" i="8"/>
  <c r="I2403" i="8"/>
  <c r="I2402" i="8"/>
  <c r="I2401" i="8"/>
  <c r="I2400" i="8"/>
  <c r="I2399" i="8"/>
  <c r="I2398" i="8"/>
  <c r="I2397" i="8"/>
  <c r="I2396" i="8"/>
  <c r="I2395" i="8"/>
  <c r="I2394" i="8"/>
  <c r="I2393" i="8"/>
  <c r="I2392" i="8"/>
  <c r="I2391" i="8"/>
  <c r="I2390" i="8"/>
  <c r="I2389" i="8"/>
  <c r="I2388" i="8"/>
  <c r="I2387" i="8"/>
  <c r="I2386" i="8"/>
  <c r="I2385" i="8"/>
  <c r="I2384" i="8"/>
  <c r="I2383" i="8"/>
  <c r="I2382" i="8"/>
  <c r="I2381" i="8"/>
  <c r="I2380" i="8"/>
  <c r="I2379" i="8"/>
  <c r="I2378" i="8"/>
  <c r="I2377" i="8"/>
  <c r="I2376" i="8"/>
  <c r="I2375" i="8"/>
  <c r="I2374" i="8"/>
  <c r="I2373" i="8"/>
  <c r="I2372" i="8"/>
  <c r="I2371" i="8"/>
  <c r="I2370" i="8"/>
  <c r="I2369" i="8"/>
  <c r="I2368" i="8"/>
  <c r="I2367" i="8"/>
  <c r="I2366" i="8"/>
  <c r="I2365" i="8"/>
  <c r="I2364" i="8"/>
  <c r="I2363" i="8"/>
  <c r="I2362" i="8"/>
  <c r="I2361" i="8"/>
  <c r="I2360" i="8"/>
  <c r="I2359" i="8"/>
  <c r="I2358" i="8"/>
  <c r="I2357" i="8"/>
  <c r="I2356" i="8"/>
  <c r="I2355" i="8"/>
  <c r="I2354" i="8"/>
  <c r="I2353" i="8"/>
  <c r="I2352" i="8"/>
  <c r="I2351" i="8"/>
  <c r="I2350" i="8"/>
  <c r="I2349" i="8"/>
  <c r="I2348" i="8"/>
  <c r="I2347" i="8"/>
  <c r="I2346" i="8"/>
  <c r="I2345" i="8"/>
  <c r="I2344" i="8"/>
  <c r="I2343" i="8"/>
  <c r="I2342" i="8"/>
  <c r="I2341" i="8"/>
  <c r="I2340" i="8"/>
  <c r="I2339" i="8"/>
  <c r="I2338" i="8"/>
  <c r="I2337" i="8"/>
  <c r="I2336" i="8"/>
  <c r="I2335" i="8"/>
  <c r="I2334" i="8"/>
  <c r="I2333" i="8"/>
  <c r="I2332" i="8"/>
  <c r="I2331" i="8"/>
  <c r="I2330" i="8"/>
  <c r="I2329" i="8"/>
  <c r="I2328" i="8"/>
  <c r="I2327" i="8"/>
  <c r="I2326" i="8"/>
  <c r="I2325" i="8"/>
  <c r="I2324" i="8"/>
  <c r="I2323" i="8"/>
  <c r="I2322" i="8"/>
  <c r="I2321" i="8"/>
  <c r="I2320" i="8"/>
  <c r="I2319" i="8"/>
  <c r="I2318" i="8"/>
  <c r="I2317" i="8"/>
  <c r="I2316" i="8"/>
  <c r="I2315" i="8"/>
  <c r="I2314" i="8"/>
  <c r="I2313" i="8"/>
  <c r="I2312" i="8"/>
  <c r="I2311" i="8"/>
  <c r="I2310" i="8"/>
  <c r="I2309" i="8"/>
  <c r="I2308" i="8"/>
  <c r="I2307" i="8"/>
  <c r="I2306" i="8"/>
  <c r="I2305" i="8"/>
  <c r="I2304" i="8"/>
  <c r="I2303" i="8"/>
  <c r="I2302" i="8"/>
  <c r="I2301" i="8"/>
  <c r="I2300" i="8"/>
  <c r="I2299" i="8"/>
  <c r="I2298" i="8"/>
  <c r="I2297" i="8"/>
  <c r="I2296" i="8"/>
  <c r="I2295" i="8"/>
  <c r="I2294" i="8"/>
  <c r="I2293" i="8"/>
  <c r="I2292" i="8"/>
  <c r="I2291" i="8"/>
  <c r="I2290" i="8"/>
  <c r="I2289" i="8"/>
  <c r="I2288" i="8"/>
  <c r="I2287" i="8"/>
  <c r="I2286" i="8"/>
  <c r="I2285" i="8"/>
  <c r="I2284" i="8"/>
  <c r="I2283" i="8"/>
  <c r="I2282" i="8"/>
  <c r="I2281" i="8"/>
  <c r="I2280" i="8"/>
  <c r="I2279" i="8"/>
  <c r="I2278" i="8"/>
  <c r="I2277" i="8"/>
  <c r="I2276" i="8"/>
  <c r="I2275" i="8"/>
  <c r="I2274" i="8"/>
  <c r="I2273" i="8"/>
  <c r="I2272" i="8"/>
  <c r="I2271" i="8"/>
  <c r="I2270" i="8"/>
  <c r="I2269" i="8"/>
  <c r="I2268" i="8"/>
  <c r="I2267" i="8"/>
  <c r="I2266" i="8"/>
  <c r="I2265" i="8"/>
  <c r="I2264" i="8"/>
  <c r="I2263" i="8"/>
  <c r="I2262" i="8"/>
  <c r="I2261" i="8"/>
  <c r="I2260" i="8"/>
  <c r="I2259" i="8"/>
  <c r="I2258" i="8"/>
  <c r="I2257" i="8"/>
  <c r="I2256" i="8"/>
  <c r="I2255" i="8"/>
  <c r="I2254" i="8"/>
  <c r="I2253" i="8"/>
  <c r="I2252" i="8"/>
  <c r="I2251" i="8"/>
  <c r="I2250" i="8"/>
  <c r="I2249" i="8"/>
  <c r="I2248" i="8"/>
  <c r="I2247" i="8"/>
  <c r="I2246" i="8"/>
  <c r="I2245" i="8"/>
  <c r="I2244" i="8"/>
  <c r="I2243" i="8"/>
  <c r="I2242" i="8"/>
  <c r="I2241" i="8"/>
  <c r="I2240" i="8"/>
  <c r="I2239" i="8"/>
  <c r="I2238" i="8"/>
  <c r="I2237" i="8"/>
  <c r="I2236" i="8"/>
  <c r="I2235" i="8"/>
  <c r="I2234" i="8"/>
  <c r="I2233" i="8"/>
  <c r="I2232" i="8"/>
  <c r="I2231" i="8"/>
  <c r="I2230" i="8"/>
  <c r="I2229" i="8"/>
  <c r="I2228" i="8"/>
  <c r="I2227" i="8"/>
  <c r="I2226" i="8"/>
  <c r="I2225" i="8"/>
  <c r="I2224" i="8"/>
  <c r="I2223" i="8"/>
  <c r="I2222" i="8"/>
  <c r="I2221" i="8"/>
  <c r="I2220" i="8"/>
  <c r="I2219" i="8"/>
  <c r="I2218" i="8"/>
  <c r="I2217" i="8"/>
  <c r="I2216" i="8"/>
  <c r="I2215" i="8"/>
  <c r="I2214" i="8"/>
  <c r="I2213" i="8"/>
  <c r="I2212" i="8"/>
  <c r="I2211" i="8"/>
  <c r="I2210" i="8"/>
  <c r="I2209" i="8"/>
  <c r="I2208" i="8"/>
  <c r="I2207" i="8"/>
  <c r="I2206" i="8"/>
  <c r="I2205" i="8"/>
  <c r="I2204" i="8"/>
  <c r="I2203" i="8"/>
  <c r="I2202" i="8"/>
  <c r="I2201" i="8"/>
  <c r="I2200" i="8"/>
  <c r="I2199" i="8"/>
  <c r="I2198" i="8"/>
  <c r="I2197" i="8"/>
  <c r="I2196" i="8"/>
  <c r="I2195" i="8"/>
  <c r="I2194" i="8"/>
  <c r="I2193" i="8"/>
  <c r="I2192" i="8"/>
  <c r="I2191" i="8"/>
  <c r="I2190" i="8"/>
  <c r="I2189" i="8"/>
  <c r="I2188" i="8"/>
  <c r="I2187" i="8"/>
  <c r="I2186" i="8"/>
  <c r="I2185" i="8"/>
  <c r="I2184" i="8"/>
  <c r="I2183" i="8"/>
  <c r="I2182" i="8"/>
  <c r="I2181" i="8"/>
  <c r="I2180" i="8"/>
  <c r="I2179" i="8"/>
  <c r="I2178" i="8"/>
  <c r="I2177" i="8"/>
  <c r="I2176" i="8"/>
  <c r="I2175" i="8"/>
  <c r="I2174" i="8"/>
  <c r="I2173" i="8"/>
  <c r="I2172" i="8"/>
  <c r="I2171" i="8"/>
  <c r="I2170" i="8"/>
  <c r="I2169" i="8"/>
  <c r="I2168" i="8"/>
  <c r="I2167" i="8"/>
  <c r="I2166" i="8"/>
  <c r="I2165" i="8"/>
  <c r="I2164" i="8"/>
  <c r="I2163" i="8"/>
  <c r="I2162" i="8"/>
  <c r="I2161" i="8"/>
  <c r="I2160" i="8"/>
  <c r="I2159" i="8"/>
  <c r="I2158" i="8"/>
  <c r="I2157" i="8"/>
  <c r="I2156" i="8"/>
  <c r="I2155" i="8"/>
  <c r="I2154" i="8"/>
  <c r="I2153" i="8"/>
  <c r="I2152" i="8"/>
  <c r="I2151" i="8"/>
  <c r="I2150" i="8"/>
  <c r="I2149" i="8"/>
  <c r="I2148" i="8"/>
  <c r="I2147" i="8"/>
  <c r="I2146" i="8"/>
  <c r="I2145" i="8"/>
  <c r="I2144" i="8"/>
  <c r="I2143" i="8"/>
  <c r="I2142" i="8"/>
  <c r="I2141" i="8"/>
  <c r="I2140" i="8"/>
  <c r="I2139" i="8"/>
  <c r="I2138" i="8"/>
  <c r="I2137" i="8"/>
  <c r="I2136" i="8"/>
  <c r="I2135" i="8"/>
  <c r="I2134" i="8"/>
  <c r="I2133" i="8"/>
  <c r="I2132" i="8"/>
  <c r="I2131" i="8"/>
  <c r="I2130" i="8"/>
  <c r="I2129" i="8"/>
  <c r="I2128" i="8"/>
  <c r="I2127" i="8"/>
  <c r="I2126" i="8"/>
  <c r="I2125" i="8"/>
  <c r="I2124" i="8"/>
  <c r="I2123" i="8"/>
  <c r="I2122" i="8"/>
  <c r="I2121" i="8"/>
  <c r="I2120" i="8"/>
  <c r="I2119" i="8"/>
  <c r="I2118" i="8"/>
  <c r="I2117" i="8"/>
  <c r="I2116" i="8"/>
  <c r="I2115" i="8"/>
  <c r="I2114" i="8"/>
  <c r="I2113" i="8"/>
  <c r="I2112" i="8"/>
  <c r="I2111" i="8"/>
  <c r="I2110" i="8"/>
  <c r="I2109" i="8"/>
  <c r="I2108" i="8"/>
  <c r="I2107" i="8"/>
  <c r="I2106" i="8"/>
  <c r="I2105" i="8"/>
  <c r="I2104" i="8"/>
  <c r="I2103" i="8"/>
  <c r="I2102" i="8"/>
  <c r="I2101" i="8"/>
  <c r="I2100" i="8"/>
  <c r="I2099" i="8"/>
  <c r="I2098" i="8"/>
  <c r="I2097" i="8"/>
  <c r="I2096" i="8"/>
  <c r="I2095" i="8"/>
  <c r="I2094" i="8"/>
  <c r="I2093" i="8"/>
  <c r="I2092" i="8"/>
  <c r="I2091" i="8"/>
  <c r="I2090" i="8"/>
  <c r="I2089" i="8"/>
  <c r="I2088" i="8"/>
  <c r="I2087" i="8"/>
  <c r="I2086" i="8"/>
  <c r="I2085" i="8"/>
  <c r="I2084" i="8"/>
  <c r="I2083" i="8"/>
  <c r="I2082" i="8"/>
  <c r="I2081" i="8"/>
  <c r="I2080" i="8"/>
  <c r="I2079" i="8"/>
  <c r="I2078" i="8"/>
  <c r="I2077" i="8"/>
  <c r="I2076" i="8"/>
  <c r="I2075" i="8"/>
  <c r="I2074" i="8"/>
  <c r="I2073" i="8"/>
  <c r="I2072" i="8"/>
  <c r="I2071" i="8"/>
  <c r="I2070" i="8"/>
  <c r="I2069" i="8"/>
  <c r="I2068" i="8"/>
  <c r="I2067" i="8"/>
  <c r="I2066" i="8"/>
  <c r="I2065" i="8"/>
  <c r="I2064" i="8"/>
  <c r="I2063" i="8"/>
  <c r="I2062" i="8"/>
  <c r="I2061" i="8"/>
  <c r="I2060" i="8"/>
  <c r="I2059" i="8"/>
  <c r="I2058" i="8"/>
  <c r="I2057" i="8"/>
  <c r="I2056" i="8"/>
  <c r="I2055" i="8"/>
  <c r="I2054" i="8"/>
  <c r="I2053" i="8"/>
  <c r="I2052" i="8"/>
  <c r="I2051" i="8"/>
  <c r="I2050" i="8"/>
  <c r="I2049" i="8"/>
  <c r="I2048" i="8"/>
  <c r="I2047" i="8"/>
  <c r="I2046" i="8"/>
  <c r="I2045" i="8"/>
  <c r="I2044" i="8"/>
  <c r="I2043" i="8"/>
  <c r="I2042" i="8"/>
  <c r="I2041" i="8"/>
  <c r="I2040" i="8"/>
  <c r="I2039" i="8"/>
  <c r="I2038" i="8"/>
  <c r="I2037" i="8"/>
  <c r="I2036" i="8"/>
  <c r="I2035" i="8"/>
  <c r="I2034" i="8"/>
  <c r="I2033" i="8"/>
  <c r="I2032" i="8"/>
  <c r="I2031" i="8"/>
  <c r="I2030" i="8"/>
  <c r="I2029" i="8"/>
  <c r="I2028" i="8"/>
  <c r="I2027" i="8"/>
  <c r="I2026" i="8"/>
  <c r="I2025" i="8"/>
  <c r="I2024" i="8"/>
  <c r="I2023" i="8"/>
  <c r="I2022" i="8"/>
  <c r="I2021" i="8"/>
  <c r="I2020" i="8"/>
  <c r="I2019" i="8"/>
  <c r="I2018" i="8"/>
  <c r="I2017" i="8"/>
  <c r="I2016" i="8"/>
  <c r="I2015" i="8"/>
  <c r="I2014" i="8"/>
  <c r="I2013" i="8"/>
  <c r="I2012" i="8"/>
  <c r="I2011" i="8"/>
  <c r="I2010" i="8"/>
  <c r="I2009" i="8"/>
  <c r="I2008" i="8"/>
  <c r="I2007" i="8"/>
  <c r="I2006" i="8"/>
  <c r="I2005" i="8"/>
  <c r="I2004" i="8"/>
  <c r="I2003" i="8"/>
  <c r="I2002" i="8"/>
  <c r="I2001" i="8"/>
  <c r="I2000" i="8"/>
  <c r="I1999" i="8"/>
  <c r="I1998" i="8"/>
  <c r="I1997" i="8"/>
  <c r="I1996" i="8"/>
  <c r="I1995" i="8"/>
  <c r="I1994" i="8"/>
  <c r="I1993" i="8"/>
  <c r="I1992" i="8"/>
  <c r="I1991" i="8"/>
  <c r="I1990" i="8"/>
  <c r="I1989" i="8"/>
  <c r="I1988" i="8"/>
  <c r="I1987" i="8"/>
  <c r="I1986" i="8"/>
  <c r="I1985" i="8"/>
  <c r="I1984" i="8"/>
  <c r="I1983" i="8"/>
  <c r="I1982" i="8"/>
  <c r="I1981" i="8"/>
  <c r="I1980" i="8"/>
  <c r="I1979" i="8"/>
  <c r="I1978" i="8"/>
  <c r="I1977" i="8"/>
  <c r="I1976" i="8"/>
  <c r="I1975" i="8"/>
  <c r="I1974" i="8"/>
  <c r="I1973" i="8"/>
  <c r="I1972" i="8"/>
  <c r="I1971" i="8"/>
  <c r="I1970" i="8"/>
  <c r="I1969" i="8"/>
  <c r="I1968" i="8"/>
  <c r="I1967" i="8"/>
  <c r="I1966" i="8"/>
  <c r="I1965" i="8"/>
  <c r="I1964" i="8"/>
  <c r="I1963" i="8"/>
  <c r="I1962" i="8"/>
  <c r="I1961" i="8"/>
  <c r="I1960" i="8"/>
  <c r="I1959" i="8"/>
  <c r="I1958" i="8"/>
  <c r="I1957" i="8"/>
  <c r="I1956" i="8"/>
  <c r="I1955" i="8"/>
  <c r="I1954" i="8"/>
  <c r="I1953" i="8"/>
  <c r="I1952" i="8"/>
  <c r="I1951" i="8"/>
  <c r="I1950" i="8"/>
  <c r="I1949" i="8"/>
  <c r="I1948" i="8"/>
  <c r="I1947" i="8"/>
  <c r="I1946" i="8"/>
  <c r="I1945" i="8"/>
  <c r="I1944" i="8"/>
  <c r="I1943" i="8"/>
  <c r="I1942" i="8"/>
  <c r="I1941" i="8"/>
  <c r="I1940" i="8"/>
  <c r="I1939" i="8"/>
  <c r="I1938" i="8"/>
  <c r="I1937" i="8"/>
  <c r="I1936" i="8"/>
  <c r="I1935" i="8"/>
  <c r="I1934" i="8"/>
  <c r="I1933" i="8"/>
  <c r="I1932" i="8"/>
  <c r="I1931" i="8"/>
  <c r="I1930" i="8"/>
  <c r="I1929" i="8"/>
  <c r="I1928" i="8"/>
  <c r="I1927" i="8"/>
  <c r="I1926" i="8"/>
  <c r="I1925" i="8"/>
  <c r="I1924" i="8"/>
  <c r="I1923" i="8"/>
  <c r="I1922" i="8"/>
  <c r="I1921" i="8"/>
  <c r="I1920" i="8"/>
  <c r="I1919" i="8"/>
  <c r="I1918" i="8"/>
  <c r="I1917" i="8"/>
  <c r="I1916" i="8"/>
  <c r="I1915" i="8"/>
  <c r="I1914" i="8"/>
  <c r="I1913" i="8"/>
  <c r="I1912" i="8"/>
  <c r="I1911" i="8"/>
  <c r="I1910" i="8"/>
  <c r="I1909" i="8"/>
  <c r="I1908" i="8"/>
  <c r="I1907" i="8"/>
  <c r="I1906" i="8"/>
  <c r="I1905" i="8"/>
  <c r="I1904" i="8"/>
  <c r="I1903" i="8"/>
  <c r="I1902" i="8"/>
  <c r="I1901" i="8"/>
  <c r="I1900" i="8"/>
  <c r="I1899" i="8"/>
  <c r="I1898" i="8"/>
  <c r="I1897" i="8"/>
  <c r="I1896" i="8"/>
  <c r="I1895" i="8"/>
  <c r="I1894" i="8"/>
  <c r="I1893" i="8"/>
  <c r="I1892" i="8"/>
  <c r="I1891" i="8"/>
  <c r="I1890" i="8"/>
  <c r="I1889" i="8"/>
  <c r="I1888" i="8"/>
  <c r="I1887" i="8"/>
  <c r="I1886" i="8"/>
  <c r="I1885" i="8"/>
  <c r="I1884" i="8"/>
  <c r="I1883" i="8"/>
  <c r="I1882" i="8"/>
  <c r="I1881" i="8"/>
  <c r="I1880" i="8"/>
  <c r="I1879" i="8"/>
  <c r="I1878" i="8"/>
  <c r="I1877" i="8"/>
  <c r="I1876" i="8"/>
  <c r="I1875" i="8"/>
  <c r="I1874" i="8"/>
  <c r="I1873" i="8"/>
  <c r="I1872" i="8"/>
  <c r="I1871" i="8"/>
  <c r="I1870" i="8"/>
  <c r="I1869" i="8"/>
  <c r="I1868" i="8"/>
  <c r="I1867" i="8"/>
  <c r="I1866" i="8"/>
  <c r="I1865" i="8"/>
  <c r="I1864" i="8"/>
  <c r="I1863" i="8"/>
  <c r="I1862" i="8"/>
  <c r="I1861" i="8"/>
  <c r="I1860" i="8"/>
  <c r="I1859" i="8"/>
  <c r="I1858" i="8"/>
  <c r="I1857" i="8"/>
  <c r="I1856" i="8"/>
  <c r="I1855" i="8"/>
  <c r="I1854" i="8"/>
  <c r="I1853" i="8"/>
  <c r="I1852" i="8"/>
  <c r="I1851" i="8"/>
  <c r="I1850" i="8"/>
  <c r="I1849" i="8"/>
  <c r="I1848" i="8"/>
  <c r="I1847" i="8"/>
  <c r="I1846" i="8"/>
  <c r="I1845" i="8"/>
  <c r="I1844" i="8"/>
  <c r="I1843" i="8"/>
  <c r="I1842" i="8"/>
  <c r="I1841" i="8"/>
  <c r="I1840" i="8"/>
  <c r="I1839" i="8"/>
  <c r="I1838" i="8"/>
  <c r="I1837" i="8"/>
  <c r="I1836" i="8"/>
  <c r="I1835" i="8"/>
  <c r="I1834" i="8"/>
  <c r="I1833" i="8"/>
  <c r="I1832" i="8"/>
  <c r="I1831" i="8"/>
  <c r="I1830" i="8"/>
  <c r="I1829" i="8"/>
  <c r="I1828" i="8"/>
  <c r="I1827" i="8"/>
  <c r="I1826" i="8"/>
  <c r="I1825" i="8"/>
  <c r="I1824" i="8"/>
  <c r="I1823" i="8"/>
  <c r="I1822" i="8"/>
  <c r="I1821" i="8"/>
  <c r="I1820" i="8"/>
  <c r="I1819" i="8"/>
  <c r="I1818" i="8"/>
  <c r="I1817" i="8"/>
  <c r="I1816" i="8"/>
  <c r="I1815" i="8"/>
  <c r="I1814" i="8"/>
  <c r="I1813" i="8"/>
  <c r="I1812" i="8"/>
  <c r="I1811" i="8"/>
  <c r="I1810" i="8"/>
  <c r="I1809" i="8"/>
  <c r="I1808" i="8"/>
  <c r="I1807" i="8"/>
  <c r="I1806" i="8"/>
  <c r="I1805" i="8"/>
  <c r="I1804" i="8"/>
  <c r="I1803" i="8"/>
  <c r="I1802" i="8"/>
  <c r="I1801" i="8"/>
  <c r="I1800" i="8"/>
  <c r="I1799" i="8"/>
  <c r="I1798" i="8"/>
  <c r="I1797" i="8"/>
  <c r="I1796" i="8"/>
  <c r="I1795" i="8"/>
  <c r="I1794" i="8"/>
  <c r="I1793" i="8"/>
  <c r="I1792" i="8"/>
  <c r="I1791" i="8"/>
  <c r="I1790" i="8"/>
  <c r="I1789" i="8"/>
  <c r="I1788" i="8"/>
  <c r="I1787" i="8"/>
  <c r="I1786" i="8"/>
  <c r="I1785" i="8"/>
  <c r="I1784" i="8"/>
  <c r="I1783" i="8"/>
  <c r="I1782" i="8"/>
  <c r="I1781" i="8"/>
  <c r="I1780" i="8"/>
  <c r="I1779" i="8"/>
  <c r="I1778" i="8"/>
  <c r="I1777" i="8"/>
  <c r="I1776" i="8"/>
  <c r="I1775" i="8"/>
  <c r="I1774" i="8"/>
  <c r="I1773" i="8"/>
  <c r="I1772" i="8"/>
  <c r="I1771" i="8"/>
  <c r="I1770" i="8"/>
  <c r="I1769" i="8"/>
  <c r="I1768" i="8"/>
  <c r="I1767" i="8"/>
  <c r="I1766" i="8"/>
  <c r="I1765" i="8"/>
  <c r="I1764" i="8"/>
  <c r="I1763" i="8"/>
  <c r="I1762" i="8"/>
  <c r="I1761" i="8"/>
  <c r="I1760" i="8"/>
  <c r="I1759" i="8"/>
  <c r="I1758" i="8"/>
  <c r="I1757" i="8"/>
  <c r="I1756" i="8"/>
  <c r="I1755" i="8"/>
  <c r="I1754" i="8"/>
  <c r="I1753" i="8"/>
  <c r="I1752" i="8"/>
  <c r="I1751" i="8"/>
  <c r="I1750" i="8"/>
  <c r="I1749" i="8"/>
  <c r="I1748" i="8"/>
  <c r="I1747" i="8"/>
  <c r="I1746" i="8"/>
  <c r="I1745" i="8"/>
  <c r="I1744" i="8"/>
  <c r="I1743" i="8"/>
  <c r="I1742" i="8"/>
  <c r="I1741" i="8"/>
  <c r="I1740" i="8"/>
  <c r="I1739" i="8"/>
  <c r="I1738" i="8"/>
  <c r="I1737" i="8"/>
  <c r="I1736" i="8"/>
  <c r="I1735" i="8"/>
  <c r="I1734" i="8"/>
  <c r="I1733" i="8"/>
  <c r="I1732" i="8"/>
  <c r="I1731" i="8"/>
  <c r="I1730" i="8"/>
  <c r="I1729" i="8"/>
  <c r="I1728" i="8"/>
  <c r="I1727" i="8"/>
  <c r="I1726" i="8"/>
  <c r="I1725" i="8"/>
  <c r="I1724" i="8"/>
  <c r="I1723" i="8"/>
  <c r="I1722" i="8"/>
  <c r="I1721" i="8"/>
  <c r="I1720" i="8"/>
  <c r="I1719" i="8"/>
  <c r="I1718" i="8"/>
  <c r="I1717" i="8"/>
  <c r="I1716" i="8"/>
  <c r="I1715" i="8"/>
  <c r="I1714" i="8"/>
  <c r="I1713" i="8"/>
  <c r="I1712" i="8"/>
  <c r="I1711" i="8"/>
  <c r="I1710" i="8"/>
  <c r="I1709" i="8"/>
  <c r="I1708" i="8"/>
  <c r="I1707" i="8"/>
  <c r="I1706" i="8"/>
  <c r="I1705" i="8"/>
  <c r="I1704" i="8"/>
  <c r="I1703" i="8"/>
  <c r="I1702" i="8"/>
  <c r="I1701" i="8"/>
  <c r="I1700" i="8"/>
  <c r="I1699" i="8"/>
  <c r="I1698" i="8"/>
  <c r="I1697" i="8"/>
  <c r="I1696" i="8"/>
  <c r="I1695" i="8"/>
  <c r="I1694" i="8"/>
  <c r="I1693" i="8"/>
  <c r="I1692" i="8"/>
  <c r="I1691" i="8"/>
  <c r="I1690" i="8"/>
  <c r="I1689" i="8"/>
  <c r="I1688" i="8"/>
  <c r="I1687" i="8"/>
  <c r="I1686" i="8"/>
  <c r="I1685" i="8"/>
  <c r="I1684" i="8"/>
  <c r="I1683" i="8"/>
  <c r="I1682" i="8"/>
  <c r="I1681" i="8"/>
  <c r="I1680" i="8"/>
  <c r="I1679" i="8"/>
  <c r="I1678" i="8"/>
  <c r="I1677" i="8"/>
  <c r="I1676" i="8"/>
  <c r="I1675" i="8"/>
  <c r="I1674" i="8"/>
  <c r="I1673" i="8"/>
  <c r="I1672" i="8"/>
  <c r="I1671" i="8"/>
  <c r="I1670" i="8"/>
  <c r="I1669" i="8"/>
  <c r="I1668" i="8"/>
  <c r="I1667" i="8"/>
  <c r="I1666" i="8"/>
  <c r="I1665" i="8"/>
  <c r="I1664" i="8"/>
  <c r="I1663" i="8"/>
  <c r="I1662" i="8"/>
  <c r="I1661" i="8"/>
  <c r="I1660" i="8"/>
  <c r="I1659" i="8"/>
  <c r="I1658" i="8"/>
  <c r="I1657" i="8"/>
  <c r="I1656" i="8"/>
  <c r="I1655" i="8"/>
  <c r="I1654" i="8"/>
  <c r="I1653" i="8"/>
  <c r="I1652" i="8"/>
  <c r="I1651" i="8"/>
  <c r="I1650" i="8"/>
  <c r="I1649" i="8"/>
  <c r="I1648" i="8"/>
  <c r="I1647" i="8"/>
  <c r="I1646" i="8"/>
  <c r="I1645" i="8"/>
  <c r="I1644" i="8"/>
  <c r="I1643" i="8"/>
  <c r="I1642" i="8"/>
  <c r="I1641" i="8"/>
  <c r="I1640" i="8"/>
  <c r="I1639" i="8"/>
  <c r="I1638" i="8"/>
  <c r="I1637" i="8"/>
  <c r="I1636" i="8"/>
  <c r="I1635" i="8"/>
  <c r="I1634" i="8"/>
  <c r="I1633" i="8"/>
  <c r="I1632" i="8"/>
  <c r="I1631" i="8"/>
  <c r="I1630" i="8"/>
  <c r="I1629" i="8"/>
  <c r="I1628" i="8"/>
  <c r="I1627" i="8"/>
  <c r="I1626" i="8"/>
  <c r="I1625" i="8"/>
  <c r="I1624" i="8"/>
  <c r="I1623" i="8"/>
  <c r="I1622" i="8"/>
  <c r="I1621" i="8"/>
  <c r="I1620" i="8"/>
  <c r="I1619" i="8"/>
  <c r="I1618" i="8"/>
  <c r="I1617" i="8"/>
  <c r="I1616" i="8"/>
  <c r="I1615" i="8"/>
  <c r="I1614" i="8"/>
  <c r="I1613" i="8"/>
  <c r="I1612" i="8"/>
  <c r="I1611" i="8"/>
  <c r="I1610" i="8"/>
  <c r="I1609" i="8"/>
  <c r="I1608" i="8"/>
  <c r="I1607" i="8"/>
  <c r="I1606" i="8"/>
  <c r="I1605" i="8"/>
  <c r="I1604" i="8"/>
  <c r="I1603" i="8"/>
  <c r="I1602" i="8"/>
  <c r="I1601" i="8"/>
  <c r="I1600" i="8"/>
  <c r="I1599" i="8"/>
  <c r="I1598" i="8"/>
  <c r="I1597" i="8"/>
  <c r="I1596" i="8"/>
  <c r="I1595" i="8"/>
  <c r="I1594" i="8"/>
  <c r="I1593" i="8"/>
  <c r="I1592" i="8"/>
  <c r="I1591" i="8"/>
  <c r="I1590" i="8"/>
  <c r="I1589" i="8"/>
  <c r="I1588" i="8"/>
  <c r="I1587" i="8"/>
  <c r="I1586" i="8"/>
  <c r="I1585" i="8"/>
  <c r="I1584" i="8"/>
  <c r="I1583" i="8"/>
  <c r="I1582" i="8"/>
  <c r="I1581" i="8"/>
  <c r="I1580" i="8"/>
  <c r="I1579" i="8"/>
  <c r="I1578" i="8"/>
  <c r="I1577" i="8"/>
  <c r="I1576" i="8"/>
  <c r="I1575" i="8"/>
  <c r="I1574" i="8"/>
  <c r="I1573" i="8"/>
  <c r="I1572" i="8"/>
  <c r="I1571" i="8"/>
  <c r="I1570" i="8"/>
  <c r="I1569" i="8"/>
  <c r="I1568" i="8"/>
  <c r="I1567" i="8"/>
  <c r="I1566" i="8"/>
  <c r="I1565" i="8"/>
  <c r="I1564" i="8"/>
  <c r="I1563" i="8"/>
  <c r="I1562" i="8"/>
  <c r="I1561" i="8"/>
  <c r="I1560" i="8"/>
  <c r="I1559" i="8"/>
  <c r="I1558" i="8"/>
  <c r="I1557" i="8"/>
  <c r="I1556" i="8"/>
  <c r="I1555" i="8"/>
  <c r="I1554" i="8"/>
  <c r="I1553" i="8"/>
  <c r="I1552" i="8"/>
  <c r="I1551" i="8"/>
  <c r="I1550" i="8"/>
  <c r="I1549" i="8"/>
  <c r="I1548" i="8"/>
  <c r="I1547" i="8"/>
  <c r="I1546" i="8"/>
  <c r="I1545" i="8"/>
  <c r="I1544" i="8"/>
  <c r="I1543" i="8"/>
  <c r="I1542" i="8"/>
  <c r="I1541" i="8"/>
  <c r="I1540" i="8"/>
  <c r="I1539" i="8"/>
  <c r="I1538" i="8"/>
  <c r="I1537" i="8"/>
  <c r="I1536" i="8"/>
  <c r="I1535" i="8"/>
  <c r="I1534" i="8"/>
  <c r="I1533" i="8"/>
  <c r="I1532" i="8"/>
  <c r="I1531" i="8"/>
  <c r="I1530" i="8"/>
  <c r="I1529" i="8"/>
  <c r="I1528" i="8"/>
  <c r="I1527" i="8"/>
  <c r="I1526" i="8"/>
  <c r="I1525" i="8"/>
  <c r="I1524" i="8"/>
  <c r="I1523" i="8"/>
  <c r="I1522" i="8"/>
  <c r="I1521" i="8"/>
  <c r="I1520" i="8"/>
  <c r="I1519" i="8"/>
  <c r="I1518" i="8"/>
  <c r="I1517" i="8"/>
  <c r="I1516" i="8"/>
  <c r="I1515" i="8"/>
  <c r="I1514" i="8"/>
  <c r="I1513" i="8"/>
  <c r="I1512" i="8"/>
  <c r="I1511" i="8"/>
  <c r="I1510" i="8"/>
  <c r="I1509" i="8"/>
  <c r="I1508" i="8"/>
  <c r="I1507" i="8"/>
  <c r="I1506" i="8"/>
  <c r="I1505" i="8"/>
  <c r="I1504" i="8"/>
  <c r="I1503" i="8"/>
  <c r="I1502" i="8"/>
  <c r="I1501" i="8"/>
  <c r="I1500" i="8"/>
  <c r="I1499" i="8"/>
  <c r="I1498" i="8"/>
  <c r="I1497" i="8"/>
  <c r="I1496" i="8"/>
  <c r="I1495" i="8"/>
  <c r="I1494" i="8"/>
  <c r="I1493" i="8"/>
  <c r="I1492" i="8"/>
  <c r="I1491" i="8"/>
  <c r="I1490" i="8"/>
  <c r="I1489" i="8"/>
  <c r="I1488" i="8"/>
  <c r="I1487" i="8"/>
  <c r="I1486" i="8"/>
  <c r="I1485" i="8"/>
  <c r="I1484" i="8"/>
  <c r="I1483" i="8"/>
  <c r="I1482" i="8"/>
  <c r="I1481" i="8"/>
  <c r="I1480" i="8"/>
  <c r="I1479" i="8"/>
  <c r="I1478" i="8"/>
  <c r="I1477" i="8"/>
  <c r="I1476" i="8"/>
  <c r="I1475" i="8"/>
  <c r="I1474" i="8"/>
  <c r="I1473" i="8"/>
  <c r="I1472" i="8"/>
  <c r="I1471" i="8"/>
  <c r="I1470" i="8"/>
  <c r="I1469" i="8"/>
  <c r="I1468" i="8"/>
  <c r="I1467" i="8"/>
  <c r="I1466" i="8"/>
  <c r="I1465" i="8"/>
  <c r="I1464" i="8"/>
  <c r="I1463" i="8"/>
  <c r="I1462" i="8"/>
  <c r="I1461" i="8"/>
  <c r="I1460" i="8"/>
  <c r="I1459" i="8"/>
  <c r="I1458" i="8"/>
  <c r="I1457" i="8"/>
  <c r="I1456" i="8"/>
  <c r="I1455" i="8"/>
  <c r="I1454" i="8"/>
  <c r="I1453" i="8"/>
  <c r="I1452" i="8"/>
  <c r="I1451" i="8"/>
  <c r="I1450" i="8"/>
  <c r="I1449" i="8"/>
  <c r="I1448" i="8"/>
  <c r="I1447" i="8"/>
  <c r="I1446" i="8"/>
  <c r="I1445" i="8"/>
  <c r="I1444" i="8"/>
  <c r="I1443" i="8"/>
  <c r="I1442" i="8"/>
  <c r="I1441" i="8"/>
  <c r="I1440" i="8"/>
  <c r="I1439" i="8"/>
  <c r="I1438" i="8"/>
  <c r="I1437" i="8"/>
  <c r="I1436" i="8"/>
  <c r="I1435" i="8"/>
  <c r="I1434" i="8"/>
  <c r="I1433" i="8"/>
  <c r="I1432" i="8"/>
  <c r="I1431" i="8"/>
  <c r="I1430" i="8"/>
  <c r="I1429" i="8"/>
  <c r="I1428" i="8"/>
  <c r="I1427" i="8"/>
  <c r="I1426" i="8"/>
  <c r="I1425" i="8"/>
  <c r="I1424" i="8"/>
  <c r="I1423" i="8"/>
  <c r="I1422" i="8"/>
  <c r="I1421" i="8"/>
  <c r="I1420" i="8"/>
  <c r="I1419" i="8"/>
  <c r="I1418" i="8"/>
  <c r="I1417" i="8"/>
  <c r="I1416" i="8"/>
  <c r="I1415" i="8"/>
  <c r="I1414" i="8"/>
  <c r="I1413" i="8"/>
  <c r="I1412" i="8"/>
  <c r="I1411" i="8"/>
  <c r="I1410" i="8"/>
  <c r="I1409" i="8"/>
  <c r="I1408" i="8"/>
  <c r="I1407" i="8"/>
  <c r="I1406" i="8"/>
  <c r="I1405" i="8"/>
  <c r="I1404" i="8"/>
  <c r="I1403" i="8"/>
  <c r="I1402" i="8"/>
  <c r="I1401" i="8"/>
  <c r="I1400" i="8"/>
  <c r="I1399" i="8"/>
  <c r="I1398" i="8"/>
  <c r="I1397" i="8"/>
  <c r="I1396" i="8"/>
  <c r="I1395" i="8"/>
  <c r="I1394" i="8"/>
  <c r="I1393" i="8"/>
  <c r="I1392" i="8"/>
  <c r="I1391" i="8"/>
  <c r="I1390" i="8"/>
  <c r="I1389" i="8"/>
  <c r="I1388" i="8"/>
  <c r="I1387" i="8"/>
  <c r="I1386" i="8"/>
  <c r="I1385" i="8"/>
  <c r="I1384" i="8"/>
  <c r="I1383" i="8"/>
  <c r="I1382" i="8"/>
  <c r="I1381" i="8"/>
  <c r="I1380" i="8"/>
  <c r="I1379" i="8"/>
  <c r="I1378" i="8"/>
  <c r="I1377" i="8"/>
  <c r="I1376" i="8"/>
  <c r="I1375" i="8"/>
  <c r="I1374" i="8"/>
  <c r="I1373" i="8"/>
  <c r="I1372" i="8"/>
  <c r="I1371" i="8"/>
  <c r="I1370" i="8"/>
  <c r="I1369" i="8"/>
  <c r="I1368" i="8"/>
  <c r="I1367" i="8"/>
  <c r="I1366" i="8"/>
  <c r="I1365" i="8"/>
  <c r="I1364" i="8"/>
  <c r="I1363" i="8"/>
  <c r="I1362" i="8"/>
  <c r="I1361" i="8"/>
  <c r="I1360" i="8"/>
  <c r="I1359" i="8"/>
  <c r="I1358" i="8"/>
  <c r="I1357" i="8"/>
  <c r="I1356" i="8"/>
  <c r="I1355" i="8"/>
  <c r="I1354" i="8"/>
  <c r="I1353" i="8"/>
  <c r="I1352" i="8"/>
  <c r="I1351" i="8"/>
  <c r="I1350" i="8"/>
  <c r="I1349" i="8"/>
  <c r="I1348" i="8"/>
  <c r="I1347" i="8"/>
  <c r="I1346" i="8"/>
  <c r="I1345" i="8"/>
  <c r="I1344" i="8"/>
  <c r="I1343" i="8"/>
  <c r="I1342" i="8"/>
  <c r="I1341" i="8"/>
  <c r="I1340" i="8"/>
  <c r="I1339" i="8"/>
  <c r="I1338" i="8"/>
  <c r="I1337" i="8"/>
  <c r="I1336" i="8"/>
  <c r="I1335" i="8"/>
  <c r="I1334" i="8"/>
  <c r="I1333" i="8"/>
  <c r="I1332" i="8"/>
  <c r="I1331" i="8"/>
  <c r="I1330" i="8"/>
  <c r="I1329" i="8"/>
  <c r="I1328" i="8"/>
  <c r="I1327" i="8"/>
  <c r="I1326" i="8"/>
  <c r="I1325" i="8"/>
  <c r="I1324" i="8"/>
  <c r="I1323" i="8"/>
  <c r="I1322" i="8"/>
  <c r="I1321" i="8"/>
  <c r="I1320" i="8"/>
  <c r="I1319" i="8"/>
  <c r="I1318" i="8"/>
  <c r="I1317" i="8"/>
  <c r="I1316" i="8"/>
  <c r="I1315" i="8"/>
  <c r="I1314" i="8"/>
  <c r="I1313" i="8"/>
  <c r="I1312" i="8"/>
  <c r="I1311" i="8"/>
  <c r="I1310" i="8"/>
  <c r="I1309" i="8"/>
  <c r="I1308" i="8"/>
  <c r="I1307" i="8"/>
  <c r="I1306" i="8"/>
  <c r="I1305" i="8"/>
  <c r="I1304" i="8"/>
  <c r="I1303" i="8"/>
  <c r="I1302" i="8"/>
  <c r="I1301" i="8"/>
  <c r="I1300" i="8"/>
  <c r="I1299" i="8"/>
  <c r="I1298" i="8"/>
  <c r="I1297" i="8"/>
  <c r="I1296" i="8"/>
  <c r="I1295" i="8"/>
  <c r="I1294" i="8"/>
  <c r="I1293" i="8"/>
  <c r="I1292" i="8"/>
  <c r="I1291" i="8"/>
  <c r="I1290" i="8"/>
  <c r="I1289" i="8"/>
  <c r="I1288" i="8"/>
  <c r="I1287" i="8"/>
  <c r="I1286" i="8"/>
  <c r="I1285" i="8"/>
  <c r="I1284" i="8"/>
  <c r="I1283" i="8"/>
  <c r="I1282" i="8"/>
  <c r="I1281" i="8"/>
  <c r="I1280" i="8"/>
  <c r="I1279" i="8"/>
  <c r="I1278" i="8"/>
  <c r="I1277" i="8"/>
  <c r="I1276" i="8"/>
  <c r="I1275" i="8"/>
  <c r="I1274" i="8"/>
  <c r="I1273" i="8"/>
  <c r="I1272" i="8"/>
  <c r="I1271" i="8"/>
  <c r="I1270" i="8"/>
  <c r="I1269" i="8"/>
  <c r="I1268" i="8"/>
  <c r="I1267" i="8"/>
  <c r="I1266" i="8"/>
  <c r="I1265" i="8"/>
  <c r="I1264" i="8"/>
  <c r="I1263" i="8"/>
  <c r="I1262" i="8"/>
  <c r="I1261" i="8"/>
  <c r="I1260" i="8"/>
  <c r="I1259" i="8"/>
  <c r="I1258" i="8"/>
  <c r="I1257" i="8"/>
  <c r="I1256" i="8"/>
  <c r="I1255" i="8"/>
  <c r="I1254" i="8"/>
  <c r="I1253" i="8"/>
  <c r="I1252" i="8"/>
  <c r="I1251" i="8"/>
  <c r="I1250" i="8"/>
  <c r="I1249" i="8"/>
  <c r="I1248" i="8"/>
  <c r="I1247" i="8"/>
  <c r="I1246" i="8"/>
  <c r="I1245" i="8"/>
  <c r="I1244" i="8"/>
  <c r="I1243" i="8"/>
  <c r="I1242" i="8"/>
  <c r="I1241" i="8"/>
  <c r="I1240" i="8"/>
  <c r="I1239" i="8"/>
  <c r="I1238" i="8"/>
  <c r="I1237" i="8"/>
  <c r="I1236" i="8"/>
  <c r="I1235" i="8"/>
  <c r="I1234" i="8"/>
  <c r="I1233" i="8"/>
  <c r="I1232" i="8"/>
  <c r="I1231" i="8"/>
  <c r="I1230" i="8"/>
  <c r="I1229" i="8"/>
  <c r="I1228" i="8"/>
  <c r="I1227" i="8"/>
  <c r="I1226" i="8"/>
  <c r="I1225" i="8"/>
  <c r="I1224" i="8"/>
  <c r="I1223" i="8"/>
  <c r="I1222" i="8"/>
  <c r="I1221" i="8"/>
  <c r="I1220" i="8"/>
  <c r="I1219" i="8"/>
  <c r="I1218" i="8"/>
  <c r="I1217" i="8"/>
  <c r="I1216" i="8"/>
  <c r="I1215" i="8"/>
  <c r="I1214" i="8"/>
  <c r="I1213" i="8"/>
  <c r="I1212" i="8"/>
  <c r="I1211" i="8"/>
  <c r="I1210" i="8"/>
  <c r="I1209" i="8"/>
  <c r="I1208" i="8"/>
  <c r="I1207" i="8"/>
  <c r="I1206" i="8"/>
  <c r="I1205" i="8"/>
  <c r="I1204" i="8"/>
  <c r="I1203" i="8"/>
  <c r="I1202" i="8"/>
  <c r="I1201" i="8"/>
  <c r="I1200" i="8"/>
  <c r="I1199" i="8"/>
  <c r="I1198" i="8"/>
  <c r="I1197" i="8"/>
  <c r="I1196" i="8"/>
  <c r="I1195" i="8"/>
  <c r="I1194" i="8"/>
  <c r="I1193" i="8"/>
  <c r="I1192" i="8"/>
  <c r="I1191" i="8"/>
  <c r="I1190" i="8"/>
  <c r="I1189" i="8"/>
  <c r="I1188" i="8"/>
  <c r="I1187" i="8"/>
  <c r="I1186" i="8"/>
  <c r="I1185" i="8"/>
  <c r="I1184" i="8"/>
  <c r="I1183" i="8"/>
  <c r="I1182" i="8"/>
  <c r="I1181" i="8"/>
  <c r="I1180" i="8"/>
  <c r="I1179" i="8"/>
  <c r="I1178" i="8"/>
  <c r="I1177" i="8"/>
  <c r="I1176" i="8"/>
  <c r="I1175" i="8"/>
  <c r="I1174" i="8"/>
  <c r="I1173" i="8"/>
  <c r="I1172" i="8"/>
  <c r="I1171" i="8"/>
  <c r="I1170" i="8"/>
  <c r="I1169" i="8"/>
  <c r="I1168" i="8"/>
  <c r="I1167" i="8"/>
  <c r="I1166" i="8"/>
  <c r="I1165" i="8"/>
  <c r="I1164" i="8"/>
  <c r="I1163" i="8"/>
  <c r="I1162" i="8"/>
  <c r="I1161" i="8"/>
  <c r="I1160" i="8"/>
  <c r="I1159" i="8"/>
  <c r="I1158" i="8"/>
  <c r="I1157" i="8"/>
  <c r="I1156" i="8"/>
  <c r="I1155" i="8"/>
  <c r="I1154" i="8"/>
  <c r="I1153" i="8"/>
  <c r="I1152" i="8"/>
  <c r="I1151" i="8"/>
  <c r="I1150" i="8"/>
  <c r="I1149" i="8"/>
  <c r="I1148" i="8"/>
  <c r="I1147" i="8"/>
  <c r="I1146" i="8"/>
  <c r="I1145" i="8"/>
  <c r="I1144" i="8"/>
  <c r="I1143" i="8"/>
  <c r="I1142" i="8"/>
  <c r="I1141" i="8"/>
  <c r="I1140" i="8"/>
  <c r="I1139" i="8"/>
  <c r="I1138" i="8"/>
  <c r="I1137" i="8"/>
  <c r="I1136" i="8"/>
  <c r="I1135" i="8"/>
  <c r="I1134" i="8"/>
  <c r="I1133" i="8"/>
  <c r="I1132" i="8"/>
  <c r="I1131" i="8"/>
  <c r="I1130" i="8"/>
  <c r="I1129" i="8"/>
  <c r="I1128" i="8"/>
  <c r="I1127" i="8"/>
  <c r="I1126" i="8"/>
  <c r="I1125" i="8"/>
  <c r="I1124" i="8"/>
  <c r="I1123" i="8"/>
  <c r="I1122" i="8"/>
  <c r="I1121" i="8"/>
  <c r="I1120" i="8"/>
  <c r="I1119" i="8"/>
  <c r="I1118" i="8"/>
  <c r="I1117" i="8"/>
  <c r="I1116" i="8"/>
  <c r="I1115" i="8"/>
  <c r="I1114" i="8"/>
  <c r="I1113" i="8"/>
  <c r="I1112" i="8"/>
  <c r="I1111" i="8"/>
  <c r="I1110" i="8"/>
  <c r="I1109" i="8"/>
  <c r="I1108" i="8"/>
  <c r="I1107" i="8"/>
  <c r="I1106" i="8"/>
  <c r="I1105" i="8"/>
  <c r="I1104" i="8"/>
  <c r="I1103" i="8"/>
  <c r="I1102" i="8"/>
  <c r="I1101" i="8"/>
  <c r="I1100" i="8"/>
  <c r="I1099" i="8"/>
  <c r="I1098" i="8"/>
  <c r="I1097" i="8"/>
  <c r="I1096" i="8"/>
  <c r="I1095" i="8"/>
  <c r="I1094" i="8"/>
  <c r="I1093" i="8"/>
  <c r="I1092" i="8"/>
  <c r="I1091" i="8"/>
  <c r="I1090" i="8"/>
  <c r="I1089" i="8"/>
  <c r="I1088" i="8"/>
  <c r="I1087" i="8"/>
  <c r="I1086" i="8"/>
  <c r="I1085" i="8"/>
  <c r="I1084" i="8"/>
  <c r="I1083" i="8"/>
  <c r="I1082" i="8"/>
  <c r="I1081" i="8"/>
  <c r="I1080" i="8"/>
  <c r="I1079" i="8"/>
  <c r="I1078" i="8"/>
  <c r="I1077" i="8"/>
  <c r="I1076" i="8"/>
  <c r="I1075" i="8"/>
  <c r="I1074" i="8"/>
  <c r="I1073" i="8"/>
  <c r="I1072" i="8"/>
  <c r="I1071" i="8"/>
  <c r="I1070" i="8"/>
  <c r="I1069" i="8"/>
  <c r="I1068" i="8"/>
  <c r="I1067" i="8"/>
  <c r="I1066" i="8"/>
  <c r="I1065" i="8"/>
  <c r="I1064" i="8"/>
  <c r="I1063" i="8"/>
  <c r="I1062" i="8"/>
  <c r="I1061" i="8"/>
  <c r="I1060" i="8"/>
  <c r="I1059" i="8"/>
  <c r="I1058" i="8"/>
  <c r="I1057" i="8"/>
  <c r="I1056" i="8"/>
  <c r="I1055" i="8"/>
  <c r="I1054" i="8"/>
  <c r="I1053" i="8"/>
  <c r="I1052" i="8"/>
  <c r="I1051" i="8"/>
  <c r="I1050" i="8"/>
  <c r="I1049" i="8"/>
  <c r="I1048" i="8"/>
  <c r="I1047" i="8"/>
  <c r="I1046" i="8"/>
  <c r="I1045" i="8"/>
  <c r="I1044" i="8"/>
  <c r="I1043" i="8"/>
  <c r="I1042" i="8"/>
  <c r="I1041" i="8"/>
  <c r="I1040" i="8"/>
  <c r="I1039" i="8"/>
  <c r="I1038" i="8"/>
  <c r="I1037" i="8"/>
  <c r="I1036" i="8"/>
  <c r="I1035" i="8"/>
  <c r="I1034" i="8"/>
  <c r="I1033" i="8"/>
  <c r="I1032" i="8"/>
  <c r="I1031" i="8"/>
  <c r="I1030" i="8"/>
  <c r="I1029" i="8"/>
  <c r="I1028" i="8"/>
  <c r="I1027" i="8"/>
  <c r="I1026" i="8"/>
  <c r="I1025" i="8"/>
  <c r="I1024" i="8"/>
  <c r="I1023" i="8"/>
  <c r="I1022" i="8"/>
  <c r="I1021" i="8"/>
  <c r="I1020" i="8"/>
  <c r="I1019" i="8"/>
  <c r="I1018" i="8"/>
  <c r="I1017" i="8"/>
  <c r="I1016" i="8"/>
  <c r="I1015" i="8"/>
  <c r="I1014" i="8"/>
  <c r="I1013" i="8"/>
  <c r="I1012" i="8"/>
  <c r="I1011" i="8"/>
  <c r="I1010" i="8"/>
  <c r="I1009" i="8"/>
  <c r="I1008" i="8"/>
  <c r="I1007" i="8"/>
  <c r="I1006" i="8"/>
  <c r="I1005" i="8"/>
  <c r="I1004" i="8"/>
  <c r="I1003" i="8"/>
  <c r="I1002" i="8"/>
  <c r="I1001" i="8"/>
  <c r="I1000" i="8"/>
  <c r="I999" i="8"/>
  <c r="I998" i="8"/>
  <c r="I997" i="8"/>
  <c r="I996" i="8"/>
  <c r="I995" i="8"/>
  <c r="I994" i="8"/>
  <c r="I993" i="8"/>
  <c r="I992" i="8"/>
  <c r="I991" i="8"/>
  <c r="I990" i="8"/>
  <c r="I989" i="8"/>
  <c r="I988" i="8"/>
  <c r="I987" i="8"/>
  <c r="I986" i="8"/>
  <c r="I985" i="8"/>
  <c r="I984" i="8"/>
  <c r="I983" i="8"/>
  <c r="I982" i="8"/>
  <c r="I981" i="8"/>
  <c r="I980" i="8"/>
  <c r="I979" i="8"/>
  <c r="I978" i="8"/>
  <c r="I977" i="8"/>
  <c r="I976" i="8"/>
  <c r="I975" i="8"/>
  <c r="I974" i="8"/>
  <c r="I973" i="8"/>
  <c r="I972" i="8"/>
  <c r="I971" i="8"/>
  <c r="I970" i="8"/>
  <c r="I969" i="8"/>
  <c r="I968" i="8"/>
  <c r="I967" i="8"/>
  <c r="I966" i="8"/>
  <c r="I965" i="8"/>
  <c r="I964" i="8"/>
  <c r="I963" i="8"/>
  <c r="I962" i="8"/>
  <c r="I961" i="8"/>
  <c r="I960" i="8"/>
  <c r="I959" i="8"/>
  <c r="I958" i="8"/>
  <c r="I957" i="8"/>
  <c r="I956" i="8"/>
  <c r="I955" i="8"/>
  <c r="I954" i="8"/>
  <c r="I953" i="8"/>
  <c r="I952" i="8"/>
  <c r="I951" i="8"/>
  <c r="I950" i="8"/>
  <c r="I949" i="8"/>
  <c r="I948" i="8"/>
  <c r="I947" i="8"/>
  <c r="I946" i="8"/>
  <c r="I945" i="8"/>
  <c r="I944" i="8"/>
  <c r="I943" i="8"/>
  <c r="I942" i="8"/>
  <c r="I941" i="8"/>
  <c r="I940" i="8"/>
  <c r="I939" i="8"/>
  <c r="I938" i="8"/>
  <c r="I937" i="8"/>
  <c r="I936" i="8"/>
  <c r="I935" i="8"/>
  <c r="I934" i="8"/>
  <c r="I933" i="8"/>
  <c r="I932" i="8"/>
  <c r="I931" i="8"/>
  <c r="I930" i="8"/>
  <c r="I929" i="8"/>
  <c r="I928" i="8"/>
  <c r="I927" i="8"/>
  <c r="I926" i="8"/>
  <c r="I925" i="8"/>
  <c r="I924" i="8"/>
  <c r="I923" i="8"/>
  <c r="I922" i="8"/>
  <c r="I921" i="8"/>
  <c r="I920" i="8"/>
  <c r="I919" i="8"/>
  <c r="I918" i="8"/>
  <c r="I917" i="8"/>
  <c r="I916" i="8"/>
  <c r="I915" i="8"/>
  <c r="I914" i="8"/>
  <c r="I913" i="8"/>
  <c r="I912" i="8"/>
  <c r="I911" i="8"/>
  <c r="I910" i="8"/>
  <c r="I909" i="8"/>
  <c r="I908" i="8"/>
  <c r="I907" i="8"/>
  <c r="I906" i="8"/>
  <c r="I905" i="8"/>
  <c r="I904" i="8"/>
  <c r="I903" i="8"/>
  <c r="I902" i="8"/>
  <c r="I901" i="8"/>
  <c r="I900" i="8"/>
  <c r="I899" i="8"/>
  <c r="I898" i="8"/>
  <c r="I897" i="8"/>
  <c r="I896" i="8"/>
  <c r="I895" i="8"/>
  <c r="I894" i="8"/>
  <c r="I893" i="8"/>
  <c r="I892" i="8"/>
  <c r="I891" i="8"/>
  <c r="I890" i="8"/>
  <c r="I889" i="8"/>
  <c r="I888" i="8"/>
  <c r="I887" i="8"/>
  <c r="I886" i="8"/>
  <c r="I885" i="8"/>
  <c r="I884" i="8"/>
  <c r="I883" i="8"/>
  <c r="I882" i="8"/>
  <c r="I881" i="8"/>
  <c r="I880" i="8"/>
  <c r="I879" i="8"/>
  <c r="I878" i="8"/>
  <c r="I877" i="8"/>
  <c r="I876" i="8"/>
  <c r="I875" i="8"/>
  <c r="I874" i="8"/>
  <c r="I873" i="8"/>
  <c r="I872" i="8"/>
  <c r="I871" i="8"/>
  <c r="I870" i="8"/>
  <c r="I869" i="8"/>
  <c r="I868" i="8"/>
  <c r="I867" i="8"/>
  <c r="I866" i="8"/>
  <c r="I865" i="8"/>
  <c r="I864" i="8"/>
  <c r="I863" i="8"/>
  <c r="I862" i="8"/>
  <c r="I861" i="8"/>
  <c r="I860" i="8"/>
  <c r="I859" i="8"/>
  <c r="I858" i="8"/>
  <c r="I857" i="8"/>
  <c r="I856" i="8"/>
  <c r="I855" i="8"/>
  <c r="I854" i="8"/>
  <c r="I853" i="8"/>
  <c r="I852" i="8"/>
  <c r="I851" i="8"/>
  <c r="I850" i="8"/>
  <c r="I849" i="8"/>
  <c r="I848" i="8"/>
  <c r="I847" i="8"/>
  <c r="I846" i="8"/>
  <c r="I845" i="8"/>
  <c r="I844" i="8"/>
  <c r="I843" i="8"/>
  <c r="I842" i="8"/>
  <c r="I841" i="8"/>
  <c r="I840" i="8"/>
  <c r="I839" i="8"/>
  <c r="I838" i="8"/>
  <c r="I837" i="8"/>
  <c r="I836" i="8"/>
  <c r="I835" i="8"/>
  <c r="I834" i="8"/>
  <c r="I833" i="8"/>
  <c r="I832" i="8"/>
  <c r="I831" i="8"/>
  <c r="I830" i="8"/>
  <c r="I829" i="8"/>
  <c r="I828" i="8"/>
  <c r="I827" i="8"/>
  <c r="I826" i="8"/>
  <c r="I825" i="8"/>
  <c r="I824" i="8"/>
  <c r="I823" i="8"/>
  <c r="I822" i="8"/>
  <c r="I821" i="8"/>
  <c r="I820" i="8"/>
  <c r="I819" i="8"/>
  <c r="I818" i="8"/>
  <c r="I817" i="8"/>
  <c r="I816" i="8"/>
  <c r="I815" i="8"/>
  <c r="I814" i="8"/>
  <c r="I813" i="8"/>
  <c r="I812" i="8"/>
  <c r="I811" i="8"/>
  <c r="I810" i="8"/>
  <c r="I809" i="8"/>
  <c r="I808" i="8"/>
  <c r="I807" i="8"/>
  <c r="I806" i="8"/>
  <c r="I805" i="8"/>
  <c r="I804" i="8"/>
  <c r="I803" i="8"/>
  <c r="I802" i="8"/>
  <c r="I801" i="8"/>
  <c r="I800" i="8"/>
  <c r="I799" i="8"/>
  <c r="I798" i="8"/>
  <c r="I797" i="8"/>
  <c r="I796" i="8"/>
  <c r="I795" i="8"/>
  <c r="I794" i="8"/>
  <c r="I793" i="8"/>
  <c r="I792" i="8"/>
  <c r="I791" i="8"/>
  <c r="I790" i="8"/>
  <c r="I789" i="8"/>
  <c r="I788" i="8"/>
  <c r="I787" i="8"/>
  <c r="I786" i="8"/>
  <c r="I785" i="8"/>
  <c r="I784" i="8"/>
  <c r="I783" i="8"/>
  <c r="I782" i="8"/>
  <c r="I781" i="8"/>
  <c r="I780" i="8"/>
  <c r="I779" i="8"/>
  <c r="I778" i="8"/>
  <c r="I777" i="8"/>
  <c r="I776" i="8"/>
  <c r="I775" i="8"/>
  <c r="I774" i="8"/>
  <c r="I773" i="8"/>
  <c r="I772" i="8"/>
  <c r="I771" i="8"/>
  <c r="I770" i="8"/>
  <c r="I769" i="8"/>
  <c r="I768" i="8"/>
  <c r="I767" i="8"/>
  <c r="I766" i="8"/>
  <c r="I765" i="8"/>
  <c r="I764" i="8"/>
  <c r="I763" i="8"/>
  <c r="I762" i="8"/>
  <c r="I761" i="8"/>
  <c r="I760" i="8"/>
  <c r="I759" i="8"/>
  <c r="I758" i="8"/>
  <c r="I757" i="8"/>
  <c r="I756" i="8"/>
  <c r="I755" i="8"/>
  <c r="I754" i="8"/>
  <c r="I753" i="8"/>
  <c r="I752" i="8"/>
  <c r="I751" i="8"/>
  <c r="I750" i="8"/>
  <c r="I749" i="8"/>
  <c r="I748" i="8"/>
  <c r="I747" i="8"/>
  <c r="I746" i="8"/>
  <c r="I745" i="8"/>
  <c r="I744" i="8"/>
  <c r="I743" i="8"/>
  <c r="I742" i="8"/>
  <c r="I741" i="8"/>
  <c r="I740" i="8"/>
  <c r="I739" i="8"/>
  <c r="I738" i="8"/>
  <c r="I737" i="8"/>
  <c r="I736" i="8"/>
  <c r="I735" i="8"/>
  <c r="I734" i="8"/>
  <c r="I733" i="8"/>
  <c r="I732" i="8"/>
  <c r="I731" i="8"/>
  <c r="I730" i="8"/>
  <c r="I729" i="8"/>
  <c r="I728" i="8"/>
  <c r="I727" i="8"/>
  <c r="I726" i="8"/>
  <c r="I725" i="8"/>
  <c r="I724" i="8"/>
  <c r="I723" i="8"/>
  <c r="I722" i="8"/>
  <c r="I721" i="8"/>
  <c r="I720" i="8"/>
  <c r="I719" i="8"/>
  <c r="I718" i="8"/>
  <c r="I717" i="8"/>
  <c r="I716" i="8"/>
  <c r="I715" i="8"/>
  <c r="I714" i="8"/>
  <c r="I713" i="8"/>
  <c r="I712" i="8"/>
  <c r="I711" i="8"/>
  <c r="I710" i="8"/>
  <c r="I709" i="8"/>
  <c r="I708" i="8"/>
  <c r="I707" i="8"/>
  <c r="I706" i="8"/>
  <c r="I705" i="8"/>
  <c r="I704" i="8"/>
  <c r="I703" i="8"/>
  <c r="I702" i="8"/>
  <c r="I701" i="8"/>
  <c r="I700" i="8"/>
  <c r="I699" i="8"/>
  <c r="I698" i="8"/>
  <c r="I697" i="8"/>
  <c r="I696" i="8"/>
  <c r="I695" i="8"/>
  <c r="I694" i="8"/>
  <c r="I693" i="8"/>
  <c r="I692" i="8"/>
  <c r="I691" i="8"/>
  <c r="I690" i="8"/>
  <c r="I689" i="8"/>
  <c r="I688" i="8"/>
  <c r="I687" i="8"/>
  <c r="I686" i="8"/>
  <c r="I685" i="8"/>
  <c r="I684" i="8"/>
  <c r="I683" i="8"/>
  <c r="I682" i="8"/>
  <c r="I681" i="8"/>
  <c r="I680"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34" i="8"/>
  <c r="I633" i="8"/>
  <c r="I632" i="8"/>
  <c r="I631" i="8"/>
  <c r="I630" i="8"/>
  <c r="I629"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7" i="8"/>
  <c r="I596" i="8"/>
  <c r="I595" i="8"/>
  <c r="I594" i="8"/>
  <c r="I593" i="8"/>
  <c r="I592" i="8"/>
  <c r="I591" i="8"/>
  <c r="I590" i="8"/>
  <c r="I589" i="8"/>
  <c r="I588" i="8"/>
  <c r="I587" i="8"/>
  <c r="I586" i="8"/>
  <c r="I585" i="8"/>
  <c r="I584" i="8"/>
  <c r="I583" i="8"/>
  <c r="I582" i="8"/>
  <c r="I581" i="8"/>
  <c r="I580" i="8"/>
  <c r="I579" i="8"/>
  <c r="I578" i="8"/>
  <c r="I577" i="8"/>
  <c r="I576" i="8"/>
  <c r="I575" i="8"/>
  <c r="I574" i="8"/>
  <c r="I573" i="8"/>
  <c r="I572" i="8"/>
  <c r="I571" i="8"/>
  <c r="I570" i="8"/>
  <c r="I569" i="8"/>
  <c r="I568" i="8"/>
  <c r="I567" i="8"/>
  <c r="I566" i="8"/>
  <c r="I565" i="8"/>
  <c r="I564" i="8"/>
  <c r="I563" i="8"/>
  <c r="I562"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32" i="8"/>
  <c r="I531" i="8"/>
  <c r="I530" i="8"/>
  <c r="I529" i="8"/>
  <c r="I528" i="8"/>
  <c r="I527" i="8"/>
  <c r="I526" i="8"/>
  <c r="I525" i="8"/>
  <c r="I524" i="8"/>
  <c r="I523" i="8"/>
  <c r="I522" i="8"/>
  <c r="I521" i="8"/>
  <c r="I520" i="8"/>
  <c r="I519" i="8"/>
  <c r="I518" i="8"/>
  <c r="I517" i="8"/>
  <c r="I516" i="8"/>
  <c r="I515" i="8"/>
  <c r="I514" i="8"/>
  <c r="I513" i="8"/>
  <c r="I512" i="8"/>
  <c r="I511" i="8"/>
  <c r="I510" i="8"/>
  <c r="I509" i="8"/>
  <c r="I508" i="8"/>
  <c r="I507" i="8"/>
  <c r="I506" i="8"/>
  <c r="I505" i="8"/>
  <c r="I504" i="8"/>
  <c r="I503" i="8"/>
  <c r="I502" i="8"/>
  <c r="I501" i="8"/>
  <c r="I500" i="8"/>
  <c r="I499" i="8"/>
  <c r="I498" i="8"/>
  <c r="I497" i="8"/>
  <c r="I496" i="8"/>
  <c r="I495" i="8"/>
  <c r="I494" i="8"/>
  <c r="I493" i="8"/>
  <c r="I492" i="8"/>
  <c r="I491" i="8"/>
  <c r="I490" i="8"/>
  <c r="I489" i="8"/>
  <c r="I488" i="8"/>
  <c r="I487" i="8"/>
  <c r="I486" i="8"/>
  <c r="I485" i="8"/>
  <c r="I484" i="8"/>
  <c r="I483" i="8"/>
  <c r="I482" i="8"/>
  <c r="I481" i="8"/>
  <c r="I480" i="8"/>
  <c r="I479" i="8"/>
  <c r="I478" i="8"/>
  <c r="I477" i="8"/>
  <c r="I476" i="8"/>
  <c r="I475" i="8"/>
  <c r="I474" i="8"/>
  <c r="I473" i="8"/>
  <c r="I472" i="8"/>
  <c r="I471" i="8"/>
  <c r="I470" i="8"/>
  <c r="I469" i="8"/>
  <c r="I468" i="8"/>
  <c r="I467" i="8"/>
  <c r="I466" i="8"/>
  <c r="I465" i="8"/>
  <c r="I464" i="8"/>
  <c r="I463" i="8"/>
  <c r="I462" i="8"/>
  <c r="I461" i="8"/>
  <c r="I460" i="8"/>
  <c r="I459" i="8"/>
  <c r="I458" i="8"/>
  <c r="I457" i="8"/>
  <c r="I456" i="8"/>
  <c r="I455" i="8"/>
  <c r="I454" i="8"/>
  <c r="I453" i="8"/>
  <c r="I452" i="8"/>
  <c r="I451" i="8"/>
  <c r="I450" i="8"/>
  <c r="I449" i="8"/>
  <c r="I448" i="8"/>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21" i="8"/>
  <c r="I420" i="8"/>
  <c r="I419" i="8"/>
  <c r="I418" i="8"/>
  <c r="I417" i="8"/>
  <c r="I416" i="8"/>
  <c r="I415" i="8"/>
  <c r="I414" i="8"/>
  <c r="I413" i="8"/>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306" i="8"/>
  <c r="I305" i="8"/>
  <c r="I304" i="8"/>
  <c r="I303" i="8"/>
  <c r="I302" i="8"/>
  <c r="I301" i="8"/>
  <c r="I300"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D68" i="8" l="1"/>
  <c r="D72" i="8"/>
  <c r="D76" i="8"/>
  <c r="D80" i="8"/>
  <c r="D84" i="8"/>
  <c r="D88" i="8"/>
  <c r="D92" i="8"/>
  <c r="D96" i="8"/>
  <c r="D100" i="8"/>
  <c r="D104" i="8"/>
  <c r="D108" i="8"/>
  <c r="D112" i="8"/>
  <c r="D116" i="8"/>
  <c r="D120" i="8"/>
  <c r="D124" i="8"/>
  <c r="D128" i="8"/>
  <c r="D132" i="8"/>
  <c r="D136" i="8"/>
  <c r="D140" i="8"/>
  <c r="D144" i="8"/>
  <c r="D148" i="8"/>
  <c r="D152" i="8"/>
  <c r="D156" i="8"/>
  <c r="D160" i="8"/>
  <c r="D164" i="8"/>
  <c r="D168" i="8"/>
  <c r="D172" i="8"/>
  <c r="D176" i="8"/>
  <c r="D180" i="8"/>
  <c r="D184" i="8"/>
  <c r="D188" i="8"/>
  <c r="D192" i="8"/>
  <c r="D196" i="8"/>
  <c r="D200" i="8"/>
  <c r="D204" i="8"/>
  <c r="D208" i="8"/>
  <c r="D212" i="8"/>
  <c r="D216" i="8"/>
  <c r="D220" i="8"/>
  <c r="D224" i="8"/>
  <c r="D228" i="8"/>
  <c r="D232" i="8"/>
  <c r="D236" i="8"/>
  <c r="D240" i="8"/>
  <c r="D244" i="8"/>
  <c r="D248" i="8"/>
  <c r="D252" i="8"/>
  <c r="D256" i="8"/>
  <c r="D260" i="8"/>
  <c r="D264" i="8"/>
  <c r="D268" i="8"/>
  <c r="D272" i="8"/>
  <c r="D276" i="8"/>
  <c r="D280" i="8"/>
  <c r="D284" i="8"/>
  <c r="D288" i="8"/>
  <c r="D292" i="8"/>
  <c r="D296" i="8"/>
  <c r="D300" i="8"/>
  <c r="D304" i="8"/>
  <c r="D308" i="8"/>
  <c r="D312" i="8"/>
  <c r="D316" i="8"/>
  <c r="D320" i="8"/>
  <c r="D324" i="8"/>
  <c r="D328" i="8"/>
  <c r="D332" i="8"/>
  <c r="D336" i="8"/>
  <c r="D340" i="8"/>
  <c r="D344" i="8"/>
  <c r="D348" i="8"/>
  <c r="D352" i="8"/>
  <c r="D356" i="8"/>
  <c r="D360" i="8"/>
  <c r="D364" i="8"/>
  <c r="D368" i="8"/>
  <c r="D372" i="8"/>
  <c r="D376" i="8"/>
  <c r="D380" i="8"/>
  <c r="D384" i="8"/>
  <c r="D388" i="8"/>
  <c r="D392" i="8"/>
  <c r="D396" i="8"/>
  <c r="D400" i="8"/>
  <c r="D404" i="8"/>
  <c r="D70" i="8"/>
  <c r="D74" i="8"/>
  <c r="D78" i="8"/>
  <c r="D82" i="8"/>
  <c r="D86" i="8"/>
  <c r="D90" i="8"/>
  <c r="D94" i="8"/>
  <c r="D98" i="8"/>
  <c r="D102" i="8"/>
  <c r="D106" i="8"/>
  <c r="D110" i="8"/>
  <c r="D114" i="8"/>
  <c r="D118" i="8"/>
  <c r="D122" i="8"/>
  <c r="D126" i="8"/>
  <c r="D130" i="8"/>
  <c r="D134" i="8"/>
  <c r="D138" i="8"/>
  <c r="D142" i="8"/>
  <c r="D146" i="8"/>
  <c r="D150" i="8"/>
  <c r="D154" i="8"/>
  <c r="D158" i="8"/>
  <c r="D162" i="8"/>
  <c r="D166" i="8"/>
  <c r="D170" i="8"/>
  <c r="D174" i="8"/>
  <c r="D178" i="8"/>
  <c r="D182" i="8"/>
  <c r="D186" i="8"/>
  <c r="D190" i="8"/>
  <c r="D194" i="8"/>
  <c r="D198" i="8"/>
  <c r="D202" i="8"/>
  <c r="D206" i="8"/>
  <c r="D210" i="8"/>
  <c r="D214" i="8"/>
  <c r="D218" i="8"/>
  <c r="D222" i="8"/>
  <c r="D226" i="8"/>
  <c r="D230" i="8"/>
  <c r="D234" i="8"/>
  <c r="D238" i="8"/>
  <c r="D242" i="8"/>
  <c r="D246" i="8"/>
  <c r="D250" i="8"/>
  <c r="D254" i="8"/>
  <c r="D258" i="8"/>
  <c r="D262" i="8"/>
  <c r="D266" i="8"/>
  <c r="D270" i="8"/>
  <c r="D274" i="8"/>
  <c r="D278" i="8"/>
  <c r="D282" i="8"/>
  <c r="D286" i="8"/>
  <c r="D290" i="8"/>
  <c r="D294" i="8"/>
  <c r="D298" i="8"/>
  <c r="D302" i="8"/>
  <c r="D306" i="8"/>
  <c r="D310" i="8"/>
  <c r="D314" i="8"/>
  <c r="D318" i="8"/>
  <c r="D322" i="8"/>
  <c r="D326" i="8"/>
  <c r="D330" i="8"/>
  <c r="D334" i="8"/>
  <c r="D338" i="8"/>
  <c r="D342" i="8"/>
  <c r="D346" i="8"/>
  <c r="D350" i="8"/>
  <c r="D354" i="8"/>
  <c r="D358" i="8"/>
  <c r="D362" i="8"/>
  <c r="D366" i="8"/>
  <c r="D370" i="8"/>
  <c r="D374" i="8"/>
  <c r="D378" i="8"/>
  <c r="D382" i="8"/>
  <c r="D386" i="8"/>
  <c r="D390" i="8"/>
  <c r="D394" i="8"/>
  <c r="D398" i="8"/>
  <c r="D402" i="8"/>
  <c r="D406" i="8"/>
  <c r="D69" i="8"/>
  <c r="D77" i="8"/>
  <c r="D85" i="8"/>
  <c r="D93" i="8"/>
  <c r="D101" i="8"/>
  <c r="D109" i="8"/>
  <c r="D117" i="8"/>
  <c r="D125" i="8"/>
  <c r="D133" i="8"/>
  <c r="D141" i="8"/>
  <c r="D149" i="8"/>
  <c r="D157" i="8"/>
  <c r="D165" i="8"/>
  <c r="D173" i="8"/>
  <c r="D181" i="8"/>
  <c r="D189" i="8"/>
  <c r="D197" i="8"/>
  <c r="D205" i="8"/>
  <c r="D213" i="8"/>
  <c r="D221" i="8"/>
  <c r="D229" i="8"/>
  <c r="D237" i="8"/>
  <c r="D245" i="8"/>
  <c r="D253" i="8"/>
  <c r="D261" i="8"/>
  <c r="D269" i="8"/>
  <c r="D277" i="8"/>
  <c r="D285" i="8"/>
  <c r="D293" i="8"/>
  <c r="D301" i="8"/>
  <c r="D309" i="8"/>
  <c r="D317" i="8"/>
  <c r="D325" i="8"/>
  <c r="D333" i="8"/>
  <c r="D341" i="8"/>
  <c r="D349" i="8"/>
  <c r="D357" i="8"/>
  <c r="D365" i="8"/>
  <c r="D373" i="8"/>
  <c r="D381" i="8"/>
  <c r="D389" i="8"/>
  <c r="D397" i="8"/>
  <c r="D405" i="8"/>
  <c r="D410" i="8"/>
  <c r="D414" i="8"/>
  <c r="D418" i="8"/>
  <c r="D422" i="8"/>
  <c r="D426" i="8"/>
  <c r="D430" i="8"/>
  <c r="D434" i="8"/>
  <c r="D438" i="8"/>
  <c r="D442" i="8"/>
  <c r="D446" i="8"/>
  <c r="D450" i="8"/>
  <c r="D454" i="8"/>
  <c r="D458" i="8"/>
  <c r="D462" i="8"/>
  <c r="D466" i="8"/>
  <c r="D470" i="8"/>
  <c r="D474" i="8"/>
  <c r="D478" i="8"/>
  <c r="D482" i="8"/>
  <c r="D486" i="8"/>
  <c r="D490" i="8"/>
  <c r="D494" i="8"/>
  <c r="D498" i="8"/>
  <c r="D502" i="8"/>
  <c r="D506" i="8"/>
  <c r="D510" i="8"/>
  <c r="D514" i="8"/>
  <c r="D518" i="8"/>
  <c r="D522" i="8"/>
  <c r="D526" i="8"/>
  <c r="D530" i="8"/>
  <c r="D534" i="8"/>
  <c r="D538" i="8"/>
  <c r="D542" i="8"/>
  <c r="D546" i="8"/>
  <c r="D550" i="8"/>
  <c r="D554" i="8"/>
  <c r="D558" i="8"/>
  <c r="D562" i="8"/>
  <c r="D566" i="8"/>
  <c r="D570" i="8"/>
  <c r="D574" i="8"/>
  <c r="D578" i="8"/>
  <c r="D582" i="8"/>
  <c r="D586" i="8"/>
  <c r="D590" i="8"/>
  <c r="D594" i="8"/>
  <c r="D598" i="8"/>
  <c r="D602" i="8"/>
  <c r="D606" i="8"/>
  <c r="D610" i="8"/>
  <c r="D614" i="8"/>
  <c r="D618" i="8"/>
  <c r="D622" i="8"/>
  <c r="D626" i="8"/>
  <c r="D630" i="8"/>
  <c r="D634" i="8"/>
  <c r="D638" i="8"/>
  <c r="D642" i="8"/>
  <c r="D646" i="8"/>
  <c r="D650" i="8"/>
  <c r="D654" i="8"/>
  <c r="D658" i="8"/>
  <c r="D662" i="8"/>
  <c r="D666" i="8"/>
  <c r="D670" i="8"/>
  <c r="D674" i="8"/>
  <c r="D678" i="8"/>
  <c r="D682" i="8"/>
  <c r="D686" i="8"/>
  <c r="D690" i="8"/>
  <c r="D694" i="8"/>
  <c r="D698" i="8"/>
  <c r="D702" i="8"/>
  <c r="D706" i="8"/>
  <c r="D710" i="8"/>
  <c r="D714" i="8"/>
  <c r="D718" i="8"/>
  <c r="D722" i="8"/>
  <c r="D726" i="8"/>
  <c r="D730" i="8"/>
  <c r="D734" i="8"/>
  <c r="D738" i="8"/>
  <c r="D742" i="8"/>
  <c r="D746" i="8"/>
  <c r="D750" i="8"/>
  <c r="D754" i="8"/>
  <c r="D758" i="8"/>
  <c r="D762" i="8"/>
  <c r="D766" i="8"/>
  <c r="D770" i="8"/>
  <c r="D774" i="8"/>
  <c r="D778" i="8"/>
  <c r="D782" i="8"/>
  <c r="D786" i="8"/>
  <c r="D790" i="8"/>
  <c r="D794" i="8"/>
  <c r="D798" i="8"/>
  <c r="D802" i="8"/>
  <c r="D806" i="8"/>
  <c r="D810" i="8"/>
  <c r="D814" i="8"/>
  <c r="D818" i="8"/>
  <c r="D822" i="8"/>
  <c r="D826" i="8"/>
  <c r="D830" i="8"/>
  <c r="D834" i="8"/>
  <c r="D838" i="8"/>
  <c r="D842" i="8"/>
  <c r="D846" i="8"/>
  <c r="D850" i="8"/>
  <c r="D854" i="8"/>
  <c r="D858" i="8"/>
  <c r="D862" i="8"/>
  <c r="D866" i="8"/>
  <c r="D870" i="8"/>
  <c r="D874" i="8"/>
  <c r="D878" i="8"/>
  <c r="D882" i="8"/>
  <c r="D73" i="8"/>
  <c r="D81" i="8"/>
  <c r="D89" i="8"/>
  <c r="D97" i="8"/>
  <c r="D105" i="8"/>
  <c r="D113" i="8"/>
  <c r="D121" i="8"/>
  <c r="D129" i="8"/>
  <c r="D137" i="8"/>
  <c r="D145" i="8"/>
  <c r="D153" i="8"/>
  <c r="D161" i="8"/>
  <c r="D169" i="8"/>
  <c r="D177" i="8"/>
  <c r="D185" i="8"/>
  <c r="D193" i="8"/>
  <c r="D201" i="8"/>
  <c r="D209" i="8"/>
  <c r="D217" i="8"/>
  <c r="D225" i="8"/>
  <c r="D233" i="8"/>
  <c r="D241" i="8"/>
  <c r="D249" i="8"/>
  <c r="D257" i="8"/>
  <c r="D265" i="8"/>
  <c r="D273" i="8"/>
  <c r="D281" i="8"/>
  <c r="D289" i="8"/>
  <c r="D297" i="8"/>
  <c r="D305" i="8"/>
  <c r="D313" i="8"/>
  <c r="D321" i="8"/>
  <c r="D329" i="8"/>
  <c r="D337" i="8"/>
  <c r="D345" i="8"/>
  <c r="D353" i="8"/>
  <c r="D361" i="8"/>
  <c r="D369" i="8"/>
  <c r="D377" i="8"/>
  <c r="D385" i="8"/>
  <c r="D393" i="8"/>
  <c r="D401" i="8"/>
  <c r="D408" i="8"/>
  <c r="D412" i="8"/>
  <c r="D416" i="8"/>
  <c r="D420" i="8"/>
  <c r="D424" i="8"/>
  <c r="D428" i="8"/>
  <c r="D432" i="8"/>
  <c r="D436" i="8"/>
  <c r="D440" i="8"/>
  <c r="D444" i="8"/>
  <c r="D448" i="8"/>
  <c r="D452" i="8"/>
  <c r="D456" i="8"/>
  <c r="D460" i="8"/>
  <c r="D464" i="8"/>
  <c r="D468" i="8"/>
  <c r="D472" i="8"/>
  <c r="D476" i="8"/>
  <c r="D480" i="8"/>
  <c r="D484" i="8"/>
  <c r="D488" i="8"/>
  <c r="D492" i="8"/>
  <c r="D496" i="8"/>
  <c r="D500" i="8"/>
  <c r="D504" i="8"/>
  <c r="D508" i="8"/>
  <c r="D512" i="8"/>
  <c r="D516" i="8"/>
  <c r="D520" i="8"/>
  <c r="D524" i="8"/>
  <c r="D528" i="8"/>
  <c r="D532" i="8"/>
  <c r="D536" i="8"/>
  <c r="D540" i="8"/>
  <c r="D544" i="8"/>
  <c r="D548" i="8"/>
  <c r="D552" i="8"/>
  <c r="D556" i="8"/>
  <c r="D560" i="8"/>
  <c r="D564" i="8"/>
  <c r="D568" i="8"/>
  <c r="D572" i="8"/>
  <c r="D576" i="8"/>
  <c r="D580" i="8"/>
  <c r="D584" i="8"/>
  <c r="D588" i="8"/>
  <c r="D592" i="8"/>
  <c r="D596" i="8"/>
  <c r="D600" i="8"/>
  <c r="D604" i="8"/>
  <c r="D608" i="8"/>
  <c r="D612" i="8"/>
  <c r="D616" i="8"/>
  <c r="D620" i="8"/>
  <c r="D624" i="8"/>
  <c r="D628" i="8"/>
  <c r="D632" i="8"/>
  <c r="D636" i="8"/>
  <c r="D640" i="8"/>
  <c r="D644" i="8"/>
  <c r="D648" i="8"/>
  <c r="D652" i="8"/>
  <c r="D656" i="8"/>
  <c r="D660" i="8"/>
  <c r="D664" i="8"/>
  <c r="D668" i="8"/>
  <c r="D672" i="8"/>
  <c r="D676" i="8"/>
  <c r="D680" i="8"/>
  <c r="D684" i="8"/>
  <c r="D688" i="8"/>
  <c r="D692" i="8"/>
  <c r="D696" i="8"/>
  <c r="D700" i="8"/>
  <c r="D704" i="8"/>
  <c r="D708" i="8"/>
  <c r="D712" i="8"/>
  <c r="D716" i="8"/>
  <c r="D720" i="8"/>
  <c r="D724" i="8"/>
  <c r="D728" i="8"/>
  <c r="D732" i="8"/>
  <c r="D736" i="8"/>
  <c r="D740" i="8"/>
  <c r="D744" i="8"/>
  <c r="D748" i="8"/>
  <c r="D752" i="8"/>
  <c r="D756" i="8"/>
  <c r="D760" i="8"/>
  <c r="D764" i="8"/>
  <c r="D768" i="8"/>
  <c r="D772" i="8"/>
  <c r="D776" i="8"/>
  <c r="D780" i="8"/>
  <c r="D784" i="8"/>
  <c r="D788" i="8"/>
  <c r="D792" i="8"/>
  <c r="D796" i="8"/>
  <c r="D800" i="8"/>
  <c r="D804" i="8"/>
  <c r="D808" i="8"/>
  <c r="D812" i="8"/>
  <c r="D816" i="8"/>
  <c r="D820" i="8"/>
  <c r="D824" i="8"/>
  <c r="D828" i="8"/>
  <c r="D832" i="8"/>
  <c r="D836" i="8"/>
  <c r="D840" i="8"/>
  <c r="D844" i="8"/>
  <c r="D848" i="8"/>
  <c r="D852" i="8"/>
  <c r="D856" i="8"/>
  <c r="D860" i="8"/>
  <c r="D864" i="8"/>
  <c r="D868" i="8"/>
  <c r="D872" i="8"/>
  <c r="D876" i="8"/>
  <c r="D880" i="8"/>
  <c r="D884" i="8"/>
  <c r="D888" i="8"/>
  <c r="D892" i="8"/>
  <c r="D896" i="8"/>
  <c r="D900" i="8"/>
  <c r="D904" i="8"/>
  <c r="D908" i="8"/>
  <c r="D912" i="8"/>
  <c r="D916" i="8"/>
  <c r="D71" i="8"/>
  <c r="D87" i="8"/>
  <c r="D103" i="8"/>
  <c r="D119" i="8"/>
  <c r="D135" i="8"/>
  <c r="D151" i="8"/>
  <c r="D167" i="8"/>
  <c r="D183" i="8"/>
  <c r="D199" i="8"/>
  <c r="D215" i="8"/>
  <c r="D231" i="8"/>
  <c r="D247" i="8"/>
  <c r="D263" i="8"/>
  <c r="D279" i="8"/>
  <c r="D295" i="8"/>
  <c r="D311" i="8"/>
  <c r="D327" i="8"/>
  <c r="D343" i="8"/>
  <c r="D359" i="8"/>
  <c r="D375" i="8"/>
  <c r="D391" i="8"/>
  <c r="D407" i="8"/>
  <c r="D415" i="8"/>
  <c r="D423" i="8"/>
  <c r="D431" i="8"/>
  <c r="D439" i="8"/>
  <c r="D447" i="8"/>
  <c r="D455" i="8"/>
  <c r="D463" i="8"/>
  <c r="D471" i="8"/>
  <c r="D479" i="8"/>
  <c r="D487" i="8"/>
  <c r="D495" i="8"/>
  <c r="D503" i="8"/>
  <c r="D511" i="8"/>
  <c r="D519" i="8"/>
  <c r="D527" i="8"/>
  <c r="D535" i="8"/>
  <c r="D543" i="8"/>
  <c r="D551" i="8"/>
  <c r="D559" i="8"/>
  <c r="D567" i="8"/>
  <c r="D575" i="8"/>
  <c r="D583" i="8"/>
  <c r="D591" i="8"/>
  <c r="D599" i="8"/>
  <c r="D607" i="8"/>
  <c r="D615" i="8"/>
  <c r="D623" i="8"/>
  <c r="D631" i="8"/>
  <c r="D639" i="8"/>
  <c r="D647" i="8"/>
  <c r="D655" i="8"/>
  <c r="D663" i="8"/>
  <c r="D671" i="8"/>
  <c r="D679" i="8"/>
  <c r="D687" i="8"/>
  <c r="D695" i="8"/>
  <c r="D703" i="8"/>
  <c r="D711" i="8"/>
  <c r="D719" i="8"/>
  <c r="D727" i="8"/>
  <c r="D735" i="8"/>
  <c r="D743" i="8"/>
  <c r="D751" i="8"/>
  <c r="D759" i="8"/>
  <c r="D767" i="8"/>
  <c r="D775" i="8"/>
  <c r="D783" i="8"/>
  <c r="D791" i="8"/>
  <c r="D799" i="8"/>
  <c r="D807" i="8"/>
  <c r="D815" i="8"/>
  <c r="D823" i="8"/>
  <c r="D831" i="8"/>
  <c r="D839" i="8"/>
  <c r="D847" i="8"/>
  <c r="D855" i="8"/>
  <c r="D863" i="8"/>
  <c r="D871" i="8"/>
  <c r="D879" i="8"/>
  <c r="D886" i="8"/>
  <c r="D891" i="8"/>
  <c r="D897" i="8"/>
  <c r="D902" i="8"/>
  <c r="D907" i="8"/>
  <c r="D913" i="8"/>
  <c r="D918" i="8"/>
  <c r="D922" i="8"/>
  <c r="D926" i="8"/>
  <c r="D930" i="8"/>
  <c r="D934" i="8"/>
  <c r="D938" i="8"/>
  <c r="D942" i="8"/>
  <c r="D946" i="8"/>
  <c r="D950" i="8"/>
  <c r="D954" i="8"/>
  <c r="D958" i="8"/>
  <c r="D962" i="8"/>
  <c r="D966" i="8"/>
  <c r="D970" i="8"/>
  <c r="D974" i="8"/>
  <c r="D978" i="8"/>
  <c r="D982" i="8"/>
  <c r="D986" i="8"/>
  <c r="D990" i="8"/>
  <c r="D994" i="8"/>
  <c r="D998" i="8"/>
  <c r="D1002" i="8"/>
  <c r="D1006" i="8"/>
  <c r="D1010" i="8"/>
  <c r="D1014" i="8"/>
  <c r="D1018" i="8"/>
  <c r="D1022" i="8"/>
  <c r="D1026" i="8"/>
  <c r="D1030" i="8"/>
  <c r="D1034" i="8"/>
  <c r="D1038" i="8"/>
  <c r="D1042" i="8"/>
  <c r="D1046" i="8"/>
  <c r="D1050" i="8"/>
  <c r="D1054" i="8"/>
  <c r="D1058" i="8"/>
  <c r="D1062" i="8"/>
  <c r="D1066" i="8"/>
  <c r="D1070" i="8"/>
  <c r="D1074" i="8"/>
  <c r="D1078" i="8"/>
  <c r="D1082" i="8"/>
  <c r="D1086" i="8"/>
  <c r="D1090" i="8"/>
  <c r="D1094" i="8"/>
  <c r="D1098" i="8"/>
  <c r="D1102" i="8"/>
  <c r="D1106" i="8"/>
  <c r="D1110" i="8"/>
  <c r="D1114" i="8"/>
  <c r="D1118" i="8"/>
  <c r="D1122" i="8"/>
  <c r="D1126" i="8"/>
  <c r="D1130" i="8"/>
  <c r="D1134" i="8"/>
  <c r="D1138" i="8"/>
  <c r="D1142" i="8"/>
  <c r="D1146" i="8"/>
  <c r="D1150" i="8"/>
  <c r="D1154" i="8"/>
  <c r="D1158" i="8"/>
  <c r="D1162" i="8"/>
  <c r="D1166" i="8"/>
  <c r="D1170" i="8"/>
  <c r="D1174" i="8"/>
  <c r="D1178" i="8"/>
  <c r="D1182" i="8"/>
  <c r="D1186" i="8"/>
  <c r="D1190" i="8"/>
  <c r="D1194" i="8"/>
  <c r="D1198" i="8"/>
  <c r="D1202" i="8"/>
  <c r="D1206" i="8"/>
  <c r="D1210" i="8"/>
  <c r="D1214" i="8"/>
  <c r="D1218" i="8"/>
  <c r="D1222" i="8"/>
  <c r="D1226" i="8"/>
  <c r="D1230" i="8"/>
  <c r="D1234" i="8"/>
  <c r="D1238" i="8"/>
  <c r="D1242" i="8"/>
  <c r="D1246" i="8"/>
  <c r="D79" i="8"/>
  <c r="D95" i="8"/>
  <c r="D111" i="8"/>
  <c r="D127" i="8"/>
  <c r="D143" i="8"/>
  <c r="D159" i="8"/>
  <c r="D175" i="8"/>
  <c r="D191" i="8"/>
  <c r="D207" i="8"/>
  <c r="D223" i="8"/>
  <c r="D239" i="8"/>
  <c r="D255" i="8"/>
  <c r="D271" i="8"/>
  <c r="D287" i="8"/>
  <c r="D303" i="8"/>
  <c r="D319" i="8"/>
  <c r="D335" i="8"/>
  <c r="D351" i="8"/>
  <c r="D367" i="8"/>
  <c r="D383" i="8"/>
  <c r="D399" i="8"/>
  <c r="D411" i="8"/>
  <c r="D419" i="8"/>
  <c r="D427" i="8"/>
  <c r="D435" i="8"/>
  <c r="D443" i="8"/>
  <c r="D451" i="8"/>
  <c r="D459" i="8"/>
  <c r="D467" i="8"/>
  <c r="D475" i="8"/>
  <c r="D483" i="8"/>
  <c r="D491" i="8"/>
  <c r="D499" i="8"/>
  <c r="D507" i="8"/>
  <c r="D515" i="8"/>
  <c r="D523" i="8"/>
  <c r="D531" i="8"/>
  <c r="D539" i="8"/>
  <c r="D547" i="8"/>
  <c r="D555" i="8"/>
  <c r="D563" i="8"/>
  <c r="D571" i="8"/>
  <c r="D579" i="8"/>
  <c r="D587" i="8"/>
  <c r="D595" i="8"/>
  <c r="D603" i="8"/>
  <c r="D611" i="8"/>
  <c r="D619" i="8"/>
  <c r="D627" i="8"/>
  <c r="D635" i="8"/>
  <c r="D643" i="8"/>
  <c r="D651" i="8"/>
  <c r="D659" i="8"/>
  <c r="D667" i="8"/>
  <c r="D675" i="8"/>
  <c r="D683" i="8"/>
  <c r="D691" i="8"/>
  <c r="D699" i="8"/>
  <c r="D707" i="8"/>
  <c r="D715" i="8"/>
  <c r="D723" i="8"/>
  <c r="D731" i="8"/>
  <c r="D739" i="8"/>
  <c r="D747" i="8"/>
  <c r="D755" i="8"/>
  <c r="D763" i="8"/>
  <c r="D771" i="8"/>
  <c r="D779" i="8"/>
  <c r="D787" i="8"/>
  <c r="D795" i="8"/>
  <c r="D803" i="8"/>
  <c r="D811" i="8"/>
  <c r="D819" i="8"/>
  <c r="D827" i="8"/>
  <c r="D835" i="8"/>
  <c r="D843" i="8"/>
  <c r="D851" i="8"/>
  <c r="D859" i="8"/>
  <c r="D867" i="8"/>
  <c r="D875" i="8"/>
  <c r="D883" i="8"/>
  <c r="D889" i="8"/>
  <c r="D894" i="8"/>
  <c r="D899" i="8"/>
  <c r="D905" i="8"/>
  <c r="D910" i="8"/>
  <c r="D915" i="8"/>
  <c r="D920" i="8"/>
  <c r="D924" i="8"/>
  <c r="D928" i="8"/>
  <c r="D932" i="8"/>
  <c r="D936" i="8"/>
  <c r="D940" i="8"/>
  <c r="D944" i="8"/>
  <c r="D948" i="8"/>
  <c r="D952" i="8"/>
  <c r="D956" i="8"/>
  <c r="D960" i="8"/>
  <c r="D964" i="8"/>
  <c r="D968" i="8"/>
  <c r="D972" i="8"/>
  <c r="D976" i="8"/>
  <c r="D980" i="8"/>
  <c r="D984" i="8"/>
  <c r="D988" i="8"/>
  <c r="D992" i="8"/>
  <c r="D996" i="8"/>
  <c r="D1000" i="8"/>
  <c r="D1004" i="8"/>
  <c r="D1008" i="8"/>
  <c r="D1012" i="8"/>
  <c r="D1016" i="8"/>
  <c r="D1020" i="8"/>
  <c r="D1024" i="8"/>
  <c r="D1028" i="8"/>
  <c r="D1032" i="8"/>
  <c r="D1036" i="8"/>
  <c r="D1040" i="8"/>
  <c r="D1044" i="8"/>
  <c r="D1048" i="8"/>
  <c r="D1052" i="8"/>
  <c r="D1056" i="8"/>
  <c r="D1060" i="8"/>
  <c r="D1064" i="8"/>
  <c r="D1068" i="8"/>
  <c r="D1072" i="8"/>
  <c r="D1076" i="8"/>
  <c r="D1080" i="8"/>
  <c r="D1084" i="8"/>
  <c r="D1088" i="8"/>
  <c r="D1092" i="8"/>
  <c r="D1096" i="8"/>
  <c r="D1100" i="8"/>
  <c r="D1104" i="8"/>
  <c r="D1108" i="8"/>
  <c r="D1112" i="8"/>
  <c r="D1116" i="8"/>
  <c r="D1120" i="8"/>
  <c r="D1124" i="8"/>
  <c r="D1128" i="8"/>
  <c r="D1132" i="8"/>
  <c r="D1136" i="8"/>
  <c r="D1140" i="8"/>
  <c r="D1144" i="8"/>
  <c r="D1148" i="8"/>
  <c r="D1152" i="8"/>
  <c r="D1156" i="8"/>
  <c r="D1160" i="8"/>
  <c r="D1164" i="8"/>
  <c r="D1168" i="8"/>
  <c r="D1172" i="8"/>
  <c r="D1176" i="8"/>
  <c r="D1180" i="8"/>
  <c r="D1184" i="8"/>
  <c r="D1188" i="8"/>
  <c r="D1192" i="8"/>
  <c r="D1196" i="8"/>
  <c r="D1200" i="8"/>
  <c r="D1204" i="8"/>
  <c r="D1208" i="8"/>
  <c r="D1212" i="8"/>
  <c r="D1216" i="8"/>
  <c r="D1220" i="8"/>
  <c r="D1224" i="8"/>
  <c r="D1228" i="8"/>
  <c r="D1232" i="8"/>
  <c r="D1236" i="8"/>
  <c r="D1240" i="8"/>
  <c r="D1244" i="8"/>
  <c r="D1248" i="8"/>
  <c r="D1252" i="8"/>
  <c r="D1256" i="8"/>
  <c r="D1260" i="8"/>
  <c r="D1264" i="8"/>
  <c r="D1268" i="8"/>
  <c r="D1272" i="8"/>
  <c r="D1276" i="8"/>
  <c r="D1280" i="8"/>
  <c r="D1284" i="8"/>
  <c r="D1288" i="8"/>
  <c r="D1292" i="8"/>
  <c r="D1296" i="8"/>
  <c r="D1300" i="8"/>
  <c r="D1304" i="8"/>
  <c r="D1308" i="8"/>
  <c r="D1312" i="8"/>
  <c r="D1316" i="8"/>
  <c r="D1320" i="8"/>
  <c r="D1324" i="8"/>
  <c r="D1328" i="8"/>
  <c r="D1332" i="8"/>
  <c r="D1336" i="8"/>
  <c r="D1340" i="8"/>
  <c r="D1344" i="8"/>
  <c r="D1348" i="8"/>
  <c r="D1352" i="8"/>
  <c r="D1356" i="8"/>
  <c r="D1360" i="8"/>
  <c r="D1364" i="8"/>
  <c r="D1368" i="8"/>
  <c r="D1372" i="8"/>
  <c r="D75" i="8"/>
  <c r="D107" i="8"/>
  <c r="D139" i="8"/>
  <c r="D171" i="8"/>
  <c r="D203" i="8"/>
  <c r="D235" i="8"/>
  <c r="D267" i="8"/>
  <c r="D299" i="8"/>
  <c r="D331" i="8"/>
  <c r="D363" i="8"/>
  <c r="D395" i="8"/>
  <c r="D417" i="8"/>
  <c r="D433" i="8"/>
  <c r="D449" i="8"/>
  <c r="D465" i="8"/>
  <c r="D481" i="8"/>
  <c r="D497" i="8"/>
  <c r="D513" i="8"/>
  <c r="D529" i="8"/>
  <c r="D545" i="8"/>
  <c r="D561" i="8"/>
  <c r="D577" i="8"/>
  <c r="D593" i="8"/>
  <c r="D609" i="8"/>
  <c r="D625" i="8"/>
  <c r="D641" i="8"/>
  <c r="D657" i="8"/>
  <c r="D673" i="8"/>
  <c r="D689" i="8"/>
  <c r="D705" i="8"/>
  <c r="D721" i="8"/>
  <c r="D737" i="8"/>
  <c r="D753" i="8"/>
  <c r="D769" i="8"/>
  <c r="D785" i="8"/>
  <c r="D801" i="8"/>
  <c r="D817" i="8"/>
  <c r="D833" i="8"/>
  <c r="D849" i="8"/>
  <c r="D865" i="8"/>
  <c r="D881" i="8"/>
  <c r="D893" i="8"/>
  <c r="D903" i="8"/>
  <c r="D914" i="8"/>
  <c r="D923" i="8"/>
  <c r="D931" i="8"/>
  <c r="D939" i="8"/>
  <c r="D947" i="8"/>
  <c r="D955" i="8"/>
  <c r="D963" i="8"/>
  <c r="D971" i="8"/>
  <c r="D979" i="8"/>
  <c r="D987" i="8"/>
  <c r="D995" i="8"/>
  <c r="D1003" i="8"/>
  <c r="D1011" i="8"/>
  <c r="D1019" i="8"/>
  <c r="D1027" i="8"/>
  <c r="D1035" i="8"/>
  <c r="D1043" i="8"/>
  <c r="D1051" i="8"/>
  <c r="D1059" i="8"/>
  <c r="D1067" i="8"/>
  <c r="D1075" i="8"/>
  <c r="D1083" i="8"/>
  <c r="D1091" i="8"/>
  <c r="D1099" i="8"/>
  <c r="D1107" i="8"/>
  <c r="D1115" i="8"/>
  <c r="D1123" i="8"/>
  <c r="D1131" i="8"/>
  <c r="D1139" i="8"/>
  <c r="D1147" i="8"/>
  <c r="D1155" i="8"/>
  <c r="D1163" i="8"/>
  <c r="D1171" i="8"/>
  <c r="D1179" i="8"/>
  <c r="D1187" i="8"/>
  <c r="D1195" i="8"/>
  <c r="D1203" i="8"/>
  <c r="D1211" i="8"/>
  <c r="D1219" i="8"/>
  <c r="D1227" i="8"/>
  <c r="D1235" i="8"/>
  <c r="D1243" i="8"/>
  <c r="D1250" i="8"/>
  <c r="D1255" i="8"/>
  <c r="D1261" i="8"/>
  <c r="D1266" i="8"/>
  <c r="D1271" i="8"/>
  <c r="D1277" i="8"/>
  <c r="D1282" i="8"/>
  <c r="D1287" i="8"/>
  <c r="D1293" i="8"/>
  <c r="D1298" i="8"/>
  <c r="D1303" i="8"/>
  <c r="D1309" i="8"/>
  <c r="D1314" i="8"/>
  <c r="D1319" i="8"/>
  <c r="D1325" i="8"/>
  <c r="D1330" i="8"/>
  <c r="D1335" i="8"/>
  <c r="D1341" i="8"/>
  <c r="D1346" i="8"/>
  <c r="D1351" i="8"/>
  <c r="D1357" i="8"/>
  <c r="D1362" i="8"/>
  <c r="D1367" i="8"/>
  <c r="D1373" i="8"/>
  <c r="D1377" i="8"/>
  <c r="D1381" i="8"/>
  <c r="D1385" i="8"/>
  <c r="D1389" i="8"/>
  <c r="D1393" i="8"/>
  <c r="D1397" i="8"/>
  <c r="D1401" i="8"/>
  <c r="D1405" i="8"/>
  <c r="D1409" i="8"/>
  <c r="D1413" i="8"/>
  <c r="D1417" i="8"/>
  <c r="D1421" i="8"/>
  <c r="D1425" i="8"/>
  <c r="D1429" i="8"/>
  <c r="D1433" i="8"/>
  <c r="D1437" i="8"/>
  <c r="D1441" i="8"/>
  <c r="D1445" i="8"/>
  <c r="D1449" i="8"/>
  <c r="D1453" i="8"/>
  <c r="D1457" i="8"/>
  <c r="D1461" i="8"/>
  <c r="D1465" i="8"/>
  <c r="D1469" i="8"/>
  <c r="D1473" i="8"/>
  <c r="D1477" i="8"/>
  <c r="D1481" i="8"/>
  <c r="D1485" i="8"/>
  <c r="D1489" i="8"/>
  <c r="D1493" i="8"/>
  <c r="D1497" i="8"/>
  <c r="D1501" i="8"/>
  <c r="D1505" i="8"/>
  <c r="D1509" i="8"/>
  <c r="D1513" i="8"/>
  <c r="D1517" i="8"/>
  <c r="D1521" i="8"/>
  <c r="D1525" i="8"/>
  <c r="D1529" i="8"/>
  <c r="D1533" i="8"/>
  <c r="D1537" i="8"/>
  <c r="D1541" i="8"/>
  <c r="D1545" i="8"/>
  <c r="D1549" i="8"/>
  <c r="D1553" i="8"/>
  <c r="D1557" i="8"/>
  <c r="D1561" i="8"/>
  <c r="D1565" i="8"/>
  <c r="D1569" i="8"/>
  <c r="D1573" i="8"/>
  <c r="D1577" i="8"/>
  <c r="D1581" i="8"/>
  <c r="D1585" i="8"/>
  <c r="D1589" i="8"/>
  <c r="D1593" i="8"/>
  <c r="D1597" i="8"/>
  <c r="D1601" i="8"/>
  <c r="D1605" i="8"/>
  <c r="D1609" i="8"/>
  <c r="D1613" i="8"/>
  <c r="D1617" i="8"/>
  <c r="D1621" i="8"/>
  <c r="D1625" i="8"/>
  <c r="D1629" i="8"/>
  <c r="D1633" i="8"/>
  <c r="D1637" i="8"/>
  <c r="D1641" i="8"/>
  <c r="D1645" i="8"/>
  <c r="D1649" i="8"/>
  <c r="D1653" i="8"/>
  <c r="D1657" i="8"/>
  <c r="D1661" i="8"/>
  <c r="D1665" i="8"/>
  <c r="D1669" i="8"/>
  <c r="D1673" i="8"/>
  <c r="D1677" i="8"/>
  <c r="D1681" i="8"/>
  <c r="D1685" i="8"/>
  <c r="D1689" i="8"/>
  <c r="D1693" i="8"/>
  <c r="D1697" i="8"/>
  <c r="D1701" i="8"/>
  <c r="D1705" i="8"/>
  <c r="D1709" i="8"/>
  <c r="D1713" i="8"/>
  <c r="D1717" i="8"/>
  <c r="D1721" i="8"/>
  <c r="D1725" i="8"/>
  <c r="D1729" i="8"/>
  <c r="D1733" i="8"/>
  <c r="D1737" i="8"/>
  <c r="D1741" i="8"/>
  <c r="D1745" i="8"/>
  <c r="D1749" i="8"/>
  <c r="D1753" i="8"/>
  <c r="D1757" i="8"/>
  <c r="D1761" i="8"/>
  <c r="D1765" i="8"/>
  <c r="D1769" i="8"/>
  <c r="D1773" i="8"/>
  <c r="D1777" i="8"/>
  <c r="D1781" i="8"/>
  <c r="D1785" i="8"/>
  <c r="D1789" i="8"/>
  <c r="D1793" i="8"/>
  <c r="D1797" i="8"/>
  <c r="D1801" i="8"/>
  <c r="D1805" i="8"/>
  <c r="D1809" i="8"/>
  <c r="D1813" i="8"/>
  <c r="D1817" i="8"/>
  <c r="D1821" i="8"/>
  <c r="D1825" i="8"/>
  <c r="D1829" i="8"/>
  <c r="D1833" i="8"/>
  <c r="D1837" i="8"/>
  <c r="D1841" i="8"/>
  <c r="D1845" i="8"/>
  <c r="D1849" i="8"/>
  <c r="D1853" i="8"/>
  <c r="D1857" i="8"/>
  <c r="D1861" i="8"/>
  <c r="D1865" i="8"/>
  <c r="D1869" i="8"/>
  <c r="D1873" i="8"/>
  <c r="D1877" i="8"/>
  <c r="D1881" i="8"/>
  <c r="D1885" i="8"/>
  <c r="D1889" i="8"/>
  <c r="D1893" i="8"/>
  <c r="D1897" i="8"/>
  <c r="D1901" i="8"/>
  <c r="D1905" i="8"/>
  <c r="D1909" i="8"/>
  <c r="D1913" i="8"/>
  <c r="D1917" i="8"/>
  <c r="D1921" i="8"/>
  <c r="D1925" i="8"/>
  <c r="D1929" i="8"/>
  <c r="D1933" i="8"/>
  <c r="D1937" i="8"/>
  <c r="D1941" i="8"/>
  <c r="D1945" i="8"/>
  <c r="D1949" i="8"/>
  <c r="D1953" i="8"/>
  <c r="D1957" i="8"/>
  <c r="D1961" i="8"/>
  <c r="D1965" i="8"/>
  <c r="D1969" i="8"/>
  <c r="D1973" i="8"/>
  <c r="D1977" i="8"/>
  <c r="D1981" i="8"/>
  <c r="D1985" i="8"/>
  <c r="D1989" i="8"/>
  <c r="D1993" i="8"/>
  <c r="D1997" i="8"/>
  <c r="D2001" i="8"/>
  <c r="D2005" i="8"/>
  <c r="D2009" i="8"/>
  <c r="D2013" i="8"/>
  <c r="D2017" i="8"/>
  <c r="D2021" i="8"/>
  <c r="D2025" i="8"/>
  <c r="D2029" i="8"/>
  <c r="D2033" i="8"/>
  <c r="D2037" i="8"/>
  <c r="D2041" i="8"/>
  <c r="D2045" i="8"/>
  <c r="D2049" i="8"/>
  <c r="D2053" i="8"/>
  <c r="D2057" i="8"/>
  <c r="D2061" i="8"/>
  <c r="D2065" i="8"/>
  <c r="D2069" i="8"/>
  <c r="D2073" i="8"/>
  <c r="D2077" i="8"/>
  <c r="D2081" i="8"/>
  <c r="D2085" i="8"/>
  <c r="D2089" i="8"/>
  <c r="D2093" i="8"/>
  <c r="D2097" i="8"/>
  <c r="D2101" i="8"/>
  <c r="D2105" i="8"/>
  <c r="D2109" i="8"/>
  <c r="D2113" i="8"/>
  <c r="D2117" i="8"/>
  <c r="D2121" i="8"/>
  <c r="D2125" i="8"/>
  <c r="D2129" i="8"/>
  <c r="D2133" i="8"/>
  <c r="D2137" i="8"/>
  <c r="D2141" i="8"/>
  <c r="D2145" i="8"/>
  <c r="D2149" i="8"/>
  <c r="D2153" i="8"/>
  <c r="D2157" i="8"/>
  <c r="D2161" i="8"/>
  <c r="D2165" i="8"/>
  <c r="D2169" i="8"/>
  <c r="D2173" i="8"/>
  <c r="D2177" i="8"/>
  <c r="D2181" i="8"/>
  <c r="D2185" i="8"/>
  <c r="D2189" i="8"/>
  <c r="D2193" i="8"/>
  <c r="D2197" i="8"/>
  <c r="D2201" i="8"/>
  <c r="D2205" i="8"/>
  <c r="D2209" i="8"/>
  <c r="D2213" i="8"/>
  <c r="D2217" i="8"/>
  <c r="D2221" i="8"/>
  <c r="D2225" i="8"/>
  <c r="D91" i="8"/>
  <c r="D123" i="8"/>
  <c r="D155" i="8"/>
  <c r="D187" i="8"/>
  <c r="D219" i="8"/>
  <c r="D251" i="8"/>
  <c r="D283" i="8"/>
  <c r="D315" i="8"/>
  <c r="D347" i="8"/>
  <c r="D379" i="8"/>
  <c r="D409" i="8"/>
  <c r="D425" i="8"/>
  <c r="D441" i="8"/>
  <c r="D457" i="8"/>
  <c r="D473" i="8"/>
  <c r="D489" i="8"/>
  <c r="D505" i="8"/>
  <c r="D521" i="8"/>
  <c r="D537" i="8"/>
  <c r="D553" i="8"/>
  <c r="D569" i="8"/>
  <c r="D585" i="8"/>
  <c r="D601" i="8"/>
  <c r="D617" i="8"/>
  <c r="D633" i="8"/>
  <c r="D649" i="8"/>
  <c r="D665" i="8"/>
  <c r="D681" i="8"/>
  <c r="D697" i="8"/>
  <c r="D713" i="8"/>
  <c r="D729" i="8"/>
  <c r="D745" i="8"/>
  <c r="D761" i="8"/>
  <c r="D777" i="8"/>
  <c r="D793" i="8"/>
  <c r="D809" i="8"/>
  <c r="D825" i="8"/>
  <c r="D841" i="8"/>
  <c r="D857" i="8"/>
  <c r="D873" i="8"/>
  <c r="D887" i="8"/>
  <c r="D898" i="8"/>
  <c r="D909" i="8"/>
  <c r="D919" i="8"/>
  <c r="D927" i="8"/>
  <c r="D935" i="8"/>
  <c r="D943" i="8"/>
  <c r="D951" i="8"/>
  <c r="D959" i="8"/>
  <c r="D967" i="8"/>
  <c r="D975" i="8"/>
  <c r="D983" i="8"/>
  <c r="D991" i="8"/>
  <c r="D999" i="8"/>
  <c r="D1007" i="8"/>
  <c r="D1015" i="8"/>
  <c r="D1023" i="8"/>
  <c r="D1031" i="8"/>
  <c r="D1039" i="8"/>
  <c r="D1047" i="8"/>
  <c r="D1055" i="8"/>
  <c r="D1063" i="8"/>
  <c r="D1071" i="8"/>
  <c r="D1079" i="8"/>
  <c r="D1087" i="8"/>
  <c r="D1095" i="8"/>
  <c r="D1103" i="8"/>
  <c r="D1111" i="8"/>
  <c r="D1119" i="8"/>
  <c r="D1127" i="8"/>
  <c r="D1135" i="8"/>
  <c r="D1143" i="8"/>
  <c r="D1151" i="8"/>
  <c r="D1159" i="8"/>
  <c r="D1167" i="8"/>
  <c r="D1175" i="8"/>
  <c r="D1183" i="8"/>
  <c r="D1191" i="8"/>
  <c r="D1199" i="8"/>
  <c r="D1207" i="8"/>
  <c r="D1215" i="8"/>
  <c r="D1223" i="8"/>
  <c r="D1231" i="8"/>
  <c r="D1239" i="8"/>
  <c r="D1247" i="8"/>
  <c r="D1253" i="8"/>
  <c r="D1258" i="8"/>
  <c r="D1263" i="8"/>
  <c r="D1269" i="8"/>
  <c r="D1274" i="8"/>
  <c r="D1279" i="8"/>
  <c r="D1285" i="8"/>
  <c r="D1290" i="8"/>
  <c r="D1295" i="8"/>
  <c r="D1301" i="8"/>
  <c r="D1306" i="8"/>
  <c r="D1311" i="8"/>
  <c r="D1317" i="8"/>
  <c r="D1322" i="8"/>
  <c r="D1327" i="8"/>
  <c r="D1333" i="8"/>
  <c r="D1338" i="8"/>
  <c r="D1343" i="8"/>
  <c r="D1349" i="8"/>
  <c r="D1354" i="8"/>
  <c r="D1359" i="8"/>
  <c r="D1365" i="8"/>
  <c r="D1370" i="8"/>
  <c r="D1375" i="8"/>
  <c r="D1379" i="8"/>
  <c r="D1383" i="8"/>
  <c r="D1387" i="8"/>
  <c r="D1391" i="8"/>
  <c r="D1395" i="8"/>
  <c r="D1399" i="8"/>
  <c r="D1403" i="8"/>
  <c r="D1407" i="8"/>
  <c r="D1411" i="8"/>
  <c r="D1415" i="8"/>
  <c r="D1419" i="8"/>
  <c r="D1423" i="8"/>
  <c r="D1427" i="8"/>
  <c r="D1431" i="8"/>
  <c r="D1435" i="8"/>
  <c r="D1439" i="8"/>
  <c r="D1443" i="8"/>
  <c r="D1447" i="8"/>
  <c r="D1451" i="8"/>
  <c r="D1455" i="8"/>
  <c r="D1459" i="8"/>
  <c r="D1463" i="8"/>
  <c r="D1467" i="8"/>
  <c r="D1471" i="8"/>
  <c r="D1475" i="8"/>
  <c r="D1479" i="8"/>
  <c r="D1483" i="8"/>
  <c r="D1487" i="8"/>
  <c r="D1491" i="8"/>
  <c r="D1495" i="8"/>
  <c r="D1499" i="8"/>
  <c r="D1503" i="8"/>
  <c r="D1507" i="8"/>
  <c r="D1511" i="8"/>
  <c r="D1515" i="8"/>
  <c r="D1519" i="8"/>
  <c r="D1523" i="8"/>
  <c r="D1527" i="8"/>
  <c r="D1531" i="8"/>
  <c r="D1535" i="8"/>
  <c r="D1539" i="8"/>
  <c r="D1543" i="8"/>
  <c r="D1547" i="8"/>
  <c r="D1551" i="8"/>
  <c r="D1555" i="8"/>
  <c r="D1559" i="8"/>
  <c r="D1563" i="8"/>
  <c r="D1567" i="8"/>
  <c r="D1571" i="8"/>
  <c r="D1575" i="8"/>
  <c r="D1579" i="8"/>
  <c r="D1583" i="8"/>
  <c r="D1587" i="8"/>
  <c r="D1591" i="8"/>
  <c r="D1595" i="8"/>
  <c r="D1599" i="8"/>
  <c r="D1603" i="8"/>
  <c r="D1607" i="8"/>
  <c r="D1611" i="8"/>
  <c r="D1615" i="8"/>
  <c r="D1619" i="8"/>
  <c r="D1623" i="8"/>
  <c r="D1627" i="8"/>
  <c r="D1631" i="8"/>
  <c r="D1635" i="8"/>
  <c r="D1639" i="8"/>
  <c r="D1643" i="8"/>
  <c r="D1647" i="8"/>
  <c r="D1651" i="8"/>
  <c r="D1655" i="8"/>
  <c r="D1659" i="8"/>
  <c r="D1663" i="8"/>
  <c r="D1667" i="8"/>
  <c r="D1671" i="8"/>
  <c r="D1675" i="8"/>
  <c r="D1679" i="8"/>
  <c r="D1683" i="8"/>
  <c r="D1687" i="8"/>
  <c r="D1691" i="8"/>
  <c r="D1695" i="8"/>
  <c r="D1699" i="8"/>
  <c r="D1703" i="8"/>
  <c r="D1707" i="8"/>
  <c r="D1711" i="8"/>
  <c r="D1715" i="8"/>
  <c r="D1719" i="8"/>
  <c r="D1723" i="8"/>
  <c r="D1727" i="8"/>
  <c r="D1731" i="8"/>
  <c r="D1735" i="8"/>
  <c r="D1739" i="8"/>
  <c r="D1743" i="8"/>
  <c r="D1747" i="8"/>
  <c r="D1751" i="8"/>
  <c r="D1755" i="8"/>
  <c r="D1759" i="8"/>
  <c r="D1763" i="8"/>
  <c r="D1767" i="8"/>
  <c r="D1771" i="8"/>
  <c r="D1775" i="8"/>
  <c r="D1779" i="8"/>
  <c r="D1783" i="8"/>
  <c r="D1787" i="8"/>
  <c r="D1791" i="8"/>
  <c r="D1795" i="8"/>
  <c r="D1799" i="8"/>
  <c r="D1803" i="8"/>
  <c r="D1807" i="8"/>
  <c r="D1811" i="8"/>
  <c r="D1815" i="8"/>
  <c r="D1819" i="8"/>
  <c r="D1823" i="8"/>
  <c r="D1827" i="8"/>
  <c r="D1831" i="8"/>
  <c r="D1835" i="8"/>
  <c r="D1839" i="8"/>
  <c r="D1843" i="8"/>
  <c r="D1847" i="8"/>
  <c r="D1851" i="8"/>
  <c r="D1855" i="8"/>
  <c r="D1859" i="8"/>
  <c r="D1863" i="8"/>
  <c r="D1867" i="8"/>
  <c r="D1871" i="8"/>
  <c r="D1875" i="8"/>
  <c r="D1879" i="8"/>
  <c r="D1883" i="8"/>
  <c r="D1887" i="8"/>
  <c r="D1891" i="8"/>
  <c r="D1895" i="8"/>
  <c r="D1899" i="8"/>
  <c r="D1903" i="8"/>
  <c r="D1907" i="8"/>
  <c r="D1911" i="8"/>
  <c r="D1915" i="8"/>
  <c r="D1919" i="8"/>
  <c r="D1923" i="8"/>
  <c r="D1927" i="8"/>
  <c r="D1931" i="8"/>
  <c r="D1935" i="8"/>
  <c r="D1939" i="8"/>
  <c r="D1943" i="8"/>
  <c r="D1947" i="8"/>
  <c r="D1951" i="8"/>
  <c r="D1955" i="8"/>
  <c r="D1959" i="8"/>
  <c r="D1963" i="8"/>
  <c r="D1967" i="8"/>
  <c r="D1971" i="8"/>
  <c r="D1975" i="8"/>
  <c r="D1979" i="8"/>
  <c r="D1983" i="8"/>
  <c r="D1987" i="8"/>
  <c r="D1991" i="8"/>
  <c r="D1995" i="8"/>
  <c r="D1999" i="8"/>
  <c r="D2003" i="8"/>
  <c r="D2007" i="8"/>
  <c r="D2011" i="8"/>
  <c r="D2015" i="8"/>
  <c r="D2019" i="8"/>
  <c r="D2023" i="8"/>
  <c r="D2027" i="8"/>
  <c r="D2031" i="8"/>
  <c r="D2035" i="8"/>
  <c r="D2039" i="8"/>
  <c r="D2043" i="8"/>
  <c r="D2047" i="8"/>
  <c r="D2051" i="8"/>
  <c r="D2055" i="8"/>
  <c r="D2059" i="8"/>
  <c r="D2063" i="8"/>
  <c r="D2067" i="8"/>
  <c r="D2071" i="8"/>
  <c r="D2075" i="8"/>
  <c r="D2079" i="8"/>
  <c r="D2083" i="8"/>
  <c r="D2087" i="8"/>
  <c r="D2091" i="8"/>
  <c r="D2095" i="8"/>
  <c r="D2099" i="8"/>
  <c r="D2103" i="8"/>
  <c r="D2107" i="8"/>
  <c r="D2111" i="8"/>
  <c r="D2115" i="8"/>
  <c r="D2119" i="8"/>
  <c r="D2123" i="8"/>
  <c r="D2127" i="8"/>
  <c r="D2131" i="8"/>
  <c r="D2135" i="8"/>
  <c r="D2139" i="8"/>
  <c r="D2143" i="8"/>
  <c r="D2147" i="8"/>
  <c r="D2151" i="8"/>
  <c r="D2155" i="8"/>
  <c r="D2159" i="8"/>
  <c r="D2163" i="8"/>
  <c r="D2167" i="8"/>
  <c r="D2171" i="8"/>
  <c r="D2175" i="8"/>
  <c r="D2179" i="8"/>
  <c r="D2183" i="8"/>
  <c r="D2187" i="8"/>
  <c r="D2191" i="8"/>
  <c r="D2195" i="8"/>
  <c r="D2199" i="8"/>
  <c r="D2203" i="8"/>
  <c r="D2207" i="8"/>
  <c r="D2211" i="8"/>
  <c r="D2215" i="8"/>
  <c r="D2219" i="8"/>
  <c r="D2223" i="8"/>
  <c r="D2227" i="8"/>
  <c r="D2231" i="8"/>
  <c r="D2235" i="8"/>
  <c r="D2239" i="8"/>
  <c r="D2243" i="8"/>
  <c r="D2247" i="8"/>
  <c r="D2251" i="8"/>
  <c r="D2255" i="8"/>
  <c r="D2259" i="8"/>
  <c r="D2263" i="8"/>
  <c r="D2267" i="8"/>
  <c r="D2271" i="8"/>
  <c r="D2275" i="8"/>
  <c r="D2279" i="8"/>
  <c r="D2283" i="8"/>
  <c r="D2287" i="8"/>
  <c r="D2291" i="8"/>
  <c r="D2295" i="8"/>
  <c r="D2299" i="8"/>
  <c r="D2303" i="8"/>
  <c r="D83" i="8"/>
  <c r="D147" i="8"/>
  <c r="D211" i="8"/>
  <c r="D275" i="8"/>
  <c r="D339" i="8"/>
  <c r="D403" i="8"/>
  <c r="D437" i="8"/>
  <c r="D469" i="8"/>
  <c r="D501" i="8"/>
  <c r="D533" i="8"/>
  <c r="D565" i="8"/>
  <c r="D597" i="8"/>
  <c r="D629" i="8"/>
  <c r="D661" i="8"/>
  <c r="D693" i="8"/>
  <c r="D725" i="8"/>
  <c r="D757" i="8"/>
  <c r="D789" i="8"/>
  <c r="D821" i="8"/>
  <c r="D853" i="8"/>
  <c r="D885" i="8"/>
  <c r="D906" i="8"/>
  <c r="D925" i="8"/>
  <c r="D941" i="8"/>
  <c r="D957" i="8"/>
  <c r="D973" i="8"/>
  <c r="D989" i="8"/>
  <c r="D1005" i="8"/>
  <c r="D1021" i="8"/>
  <c r="D1037" i="8"/>
  <c r="D1053" i="8"/>
  <c r="D1069" i="8"/>
  <c r="D1085" i="8"/>
  <c r="D1101" i="8"/>
  <c r="D1117" i="8"/>
  <c r="D1133" i="8"/>
  <c r="D1149" i="8"/>
  <c r="D1165" i="8"/>
  <c r="D1181" i="8"/>
  <c r="D1197" i="8"/>
  <c r="D1213" i="8"/>
  <c r="D1229" i="8"/>
  <c r="D1245" i="8"/>
  <c r="D1257" i="8"/>
  <c r="D1267" i="8"/>
  <c r="D1278" i="8"/>
  <c r="D1289" i="8"/>
  <c r="D1299" i="8"/>
  <c r="D1310" i="8"/>
  <c r="D1321" i="8"/>
  <c r="D1331" i="8"/>
  <c r="D1342" i="8"/>
  <c r="D1353" i="8"/>
  <c r="D1363" i="8"/>
  <c r="D1374" i="8"/>
  <c r="D1382" i="8"/>
  <c r="D1390" i="8"/>
  <c r="D1398" i="8"/>
  <c r="D1406" i="8"/>
  <c r="D1414" i="8"/>
  <c r="D1422" i="8"/>
  <c r="D1430" i="8"/>
  <c r="D1438" i="8"/>
  <c r="D1446" i="8"/>
  <c r="D1454" i="8"/>
  <c r="D1462" i="8"/>
  <c r="D1470" i="8"/>
  <c r="D1478" i="8"/>
  <c r="D1486" i="8"/>
  <c r="D1494" i="8"/>
  <c r="D1502" i="8"/>
  <c r="D1510" i="8"/>
  <c r="D1518" i="8"/>
  <c r="D1526" i="8"/>
  <c r="D1534" i="8"/>
  <c r="D1542" i="8"/>
  <c r="D1550" i="8"/>
  <c r="D1558" i="8"/>
  <c r="D1566" i="8"/>
  <c r="D1574" i="8"/>
  <c r="D1582" i="8"/>
  <c r="D1590" i="8"/>
  <c r="D1598" i="8"/>
  <c r="D1606" i="8"/>
  <c r="D1614" i="8"/>
  <c r="D1622" i="8"/>
  <c r="D1630" i="8"/>
  <c r="D1638" i="8"/>
  <c r="D1646" i="8"/>
  <c r="D1654" i="8"/>
  <c r="D1662" i="8"/>
  <c r="D1670" i="8"/>
  <c r="D1678" i="8"/>
  <c r="D1686" i="8"/>
  <c r="D1694" i="8"/>
  <c r="D1702" i="8"/>
  <c r="D1710" i="8"/>
  <c r="D1718" i="8"/>
  <c r="D1726" i="8"/>
  <c r="D1734" i="8"/>
  <c r="D1742" i="8"/>
  <c r="D1750" i="8"/>
  <c r="D1758" i="8"/>
  <c r="D1766" i="8"/>
  <c r="D1774" i="8"/>
  <c r="D1782" i="8"/>
  <c r="D1790" i="8"/>
  <c r="D1798" i="8"/>
  <c r="D1806" i="8"/>
  <c r="D1814" i="8"/>
  <c r="D1822" i="8"/>
  <c r="D1830" i="8"/>
  <c r="D1838" i="8"/>
  <c r="D1846" i="8"/>
  <c r="D1854" i="8"/>
  <c r="D1862" i="8"/>
  <c r="D1870" i="8"/>
  <c r="D1878" i="8"/>
  <c r="D1886" i="8"/>
  <c r="D1894" i="8"/>
  <c r="D1902" i="8"/>
  <c r="D1910" i="8"/>
  <c r="D1918" i="8"/>
  <c r="D1926" i="8"/>
  <c r="D1934" i="8"/>
  <c r="D1942" i="8"/>
  <c r="D1950" i="8"/>
  <c r="D1958" i="8"/>
  <c r="D1966" i="8"/>
  <c r="D1974" i="8"/>
  <c r="D1982" i="8"/>
  <c r="D1990" i="8"/>
  <c r="D1998" i="8"/>
  <c r="D2006" i="8"/>
  <c r="D2014" i="8"/>
  <c r="D2022" i="8"/>
  <c r="D2030" i="8"/>
  <c r="D2038" i="8"/>
  <c r="D2046" i="8"/>
  <c r="D2054" i="8"/>
  <c r="D2062" i="8"/>
  <c r="D2070" i="8"/>
  <c r="D2078" i="8"/>
  <c r="D2086" i="8"/>
  <c r="D2094" i="8"/>
  <c r="D2102" i="8"/>
  <c r="D2110" i="8"/>
  <c r="D2118" i="8"/>
  <c r="D2126" i="8"/>
  <c r="D2134" i="8"/>
  <c r="D2142" i="8"/>
  <c r="D2150" i="8"/>
  <c r="D2158" i="8"/>
  <c r="D2166" i="8"/>
  <c r="D2174" i="8"/>
  <c r="D2182" i="8"/>
  <c r="D2190" i="8"/>
  <c r="D2198" i="8"/>
  <c r="D2206" i="8"/>
  <c r="D2214" i="8"/>
  <c r="D2222" i="8"/>
  <c r="D2229" i="8"/>
  <c r="D2234" i="8"/>
  <c r="D2240" i="8"/>
  <c r="D2245" i="8"/>
  <c r="D2250" i="8"/>
  <c r="D2256" i="8"/>
  <c r="D2261" i="8"/>
  <c r="D2266" i="8"/>
  <c r="D2272" i="8"/>
  <c r="D2277" i="8"/>
  <c r="D2282" i="8"/>
  <c r="D2288" i="8"/>
  <c r="D2293" i="8"/>
  <c r="D2298" i="8"/>
  <c r="D2304" i="8"/>
  <c r="D2308" i="8"/>
  <c r="D2312" i="8"/>
  <c r="D2316" i="8"/>
  <c r="D2320" i="8"/>
  <c r="D2324" i="8"/>
  <c r="D2328" i="8"/>
  <c r="D2332" i="8"/>
  <c r="D2336" i="8"/>
  <c r="D2340" i="8"/>
  <c r="D2344" i="8"/>
  <c r="D2348" i="8"/>
  <c r="D2352" i="8"/>
  <c r="D2356" i="8"/>
  <c r="D2360" i="8"/>
  <c r="D2364" i="8"/>
  <c r="D2368" i="8"/>
  <c r="D2372" i="8"/>
  <c r="D2376" i="8"/>
  <c r="D2380" i="8"/>
  <c r="D2384" i="8"/>
  <c r="D2388" i="8"/>
  <c r="D2392" i="8"/>
  <c r="D2396" i="8"/>
  <c r="D2400" i="8"/>
  <c r="D2404" i="8"/>
  <c r="D2408" i="8"/>
  <c r="D2412" i="8"/>
  <c r="D2416" i="8"/>
  <c r="D2420" i="8"/>
  <c r="D2424" i="8"/>
  <c r="D2428" i="8"/>
  <c r="D2432" i="8"/>
  <c r="D2436" i="8"/>
  <c r="D2440" i="8"/>
  <c r="D2444" i="8"/>
  <c r="D2448" i="8"/>
  <c r="D2452" i="8"/>
  <c r="D2456" i="8"/>
  <c r="D2460" i="8"/>
  <c r="D2464" i="8"/>
  <c r="D2468" i="8"/>
  <c r="D2472" i="8"/>
  <c r="D2476" i="8"/>
  <c r="D2480" i="8"/>
  <c r="D2484" i="8"/>
  <c r="D2488" i="8"/>
  <c r="D2492" i="8"/>
  <c r="D2496" i="8"/>
  <c r="D2500" i="8"/>
  <c r="D2504" i="8"/>
  <c r="D2508" i="8"/>
  <c r="D2512" i="8"/>
  <c r="D2516" i="8"/>
  <c r="D2520" i="8"/>
  <c r="D2524" i="8"/>
  <c r="D2528" i="8"/>
  <c r="D2532" i="8"/>
  <c r="D2536" i="8"/>
  <c r="D2540" i="8"/>
  <c r="D2544" i="8"/>
  <c r="D2548" i="8"/>
  <c r="D2552" i="8"/>
  <c r="D2556" i="8"/>
  <c r="D2560" i="8"/>
  <c r="D2564" i="8"/>
  <c r="D2568" i="8"/>
  <c r="D2572" i="8"/>
  <c r="D2576" i="8"/>
  <c r="D2580" i="8"/>
  <c r="D2584" i="8"/>
  <c r="D2588" i="8"/>
  <c r="D2592" i="8"/>
  <c r="D2596" i="8"/>
  <c r="D2600" i="8"/>
  <c r="D2604" i="8"/>
  <c r="D2608" i="8"/>
  <c r="D2612" i="8"/>
  <c r="D2616" i="8"/>
  <c r="D2620" i="8"/>
  <c r="D2624" i="8"/>
  <c r="D2628" i="8"/>
  <c r="D2632" i="8"/>
  <c r="D2636" i="8"/>
  <c r="D2640" i="8"/>
  <c r="D2644" i="8"/>
  <c r="D2648" i="8"/>
  <c r="D2652" i="8"/>
  <c r="D2656" i="8"/>
  <c r="D2660" i="8"/>
  <c r="D2664" i="8"/>
  <c r="D2668" i="8"/>
  <c r="D2672" i="8"/>
  <c r="D2676" i="8"/>
  <c r="D2680" i="8"/>
  <c r="D2684" i="8"/>
  <c r="D2688" i="8"/>
  <c r="D2692" i="8"/>
  <c r="D2696" i="8"/>
  <c r="D2700" i="8"/>
  <c r="D2704" i="8"/>
  <c r="D2708" i="8"/>
  <c r="D2712" i="8"/>
  <c r="D2716" i="8"/>
  <c r="D2720" i="8"/>
  <c r="D2724" i="8"/>
  <c r="D2728" i="8"/>
  <c r="D2732" i="8"/>
  <c r="D2736" i="8"/>
  <c r="D2740" i="8"/>
  <c r="D2744" i="8"/>
  <c r="D2748" i="8"/>
  <c r="D2752" i="8"/>
  <c r="D2756" i="8"/>
  <c r="D2760" i="8"/>
  <c r="D2764" i="8"/>
  <c r="D2768" i="8"/>
  <c r="D2772" i="8"/>
  <c r="D2776" i="8"/>
  <c r="D2780" i="8"/>
  <c r="D2784" i="8"/>
  <c r="D2788" i="8"/>
  <c r="D2792" i="8"/>
  <c r="D2796" i="8"/>
  <c r="D2800" i="8"/>
  <c r="D2804" i="8"/>
  <c r="D2808" i="8"/>
  <c r="D2812" i="8"/>
  <c r="D2816" i="8"/>
  <c r="D2820" i="8"/>
  <c r="D2824" i="8"/>
  <c r="D2828" i="8"/>
  <c r="D2832" i="8"/>
  <c r="D2836" i="8"/>
  <c r="D2840" i="8"/>
  <c r="D2844" i="8"/>
  <c r="D2848" i="8"/>
  <c r="D2852" i="8"/>
  <c r="D2856" i="8"/>
  <c r="D2860" i="8"/>
  <c r="D2864" i="8"/>
  <c r="D2868" i="8"/>
  <c r="D2872" i="8"/>
  <c r="D2876" i="8"/>
  <c r="D2880" i="8"/>
  <c r="D2884" i="8"/>
  <c r="D2888" i="8"/>
  <c r="D2892" i="8"/>
  <c r="D2896" i="8"/>
  <c r="D2900" i="8"/>
  <c r="D2904" i="8"/>
  <c r="D2908" i="8"/>
  <c r="D2912" i="8"/>
  <c r="D2916" i="8"/>
  <c r="D2920" i="8"/>
  <c r="D2924" i="8"/>
  <c r="D2928" i="8"/>
  <c r="D2932" i="8"/>
  <c r="D2936" i="8"/>
  <c r="D2940" i="8"/>
  <c r="D2944" i="8"/>
  <c r="D2948" i="8"/>
  <c r="D2952" i="8"/>
  <c r="D2956" i="8"/>
  <c r="D2960" i="8"/>
  <c r="D2964" i="8"/>
  <c r="D115" i="8"/>
  <c r="D195" i="8"/>
  <c r="D291" i="8"/>
  <c r="D371" i="8"/>
  <c r="D429" i="8"/>
  <c r="D477" i="8"/>
  <c r="D517" i="8"/>
  <c r="D557" i="8"/>
  <c r="D605" i="8"/>
  <c r="D645" i="8"/>
  <c r="D685" i="8"/>
  <c r="D733" i="8"/>
  <c r="D773" i="8"/>
  <c r="D813" i="8"/>
  <c r="D861" i="8"/>
  <c r="D895" i="8"/>
  <c r="D921" i="8"/>
  <c r="D945" i="8"/>
  <c r="D965" i="8"/>
  <c r="D985" i="8"/>
  <c r="D1009" i="8"/>
  <c r="D1029" i="8"/>
  <c r="D1049" i="8"/>
  <c r="D1073" i="8"/>
  <c r="D1093" i="8"/>
  <c r="D1113" i="8"/>
  <c r="D1137" i="8"/>
  <c r="D1157" i="8"/>
  <c r="D1177" i="8"/>
  <c r="D1201" i="8"/>
  <c r="D1221" i="8"/>
  <c r="D1241" i="8"/>
  <c r="D1259" i="8"/>
  <c r="D1273" i="8"/>
  <c r="D1286" i="8"/>
  <c r="D1302" i="8"/>
  <c r="D1315" i="8"/>
  <c r="D1329" i="8"/>
  <c r="D1345" i="8"/>
  <c r="D1358" i="8"/>
  <c r="D1371" i="8"/>
  <c r="D1384" i="8"/>
  <c r="D1394" i="8"/>
  <c r="D1404" i="8"/>
  <c r="D1416" i="8"/>
  <c r="D1426" i="8"/>
  <c r="D1436" i="8"/>
  <c r="D1448" i="8"/>
  <c r="D1458" i="8"/>
  <c r="D1468" i="8"/>
  <c r="D1480" i="8"/>
  <c r="D1490" i="8"/>
  <c r="D1500" i="8"/>
  <c r="D1512" i="8"/>
  <c r="D1522" i="8"/>
  <c r="D1532" i="8"/>
  <c r="D1544" i="8"/>
  <c r="D1554" i="8"/>
  <c r="D1564" i="8"/>
  <c r="D1576" i="8"/>
  <c r="D1586" i="8"/>
  <c r="D1596" i="8"/>
  <c r="D1608" i="8"/>
  <c r="D1618" i="8"/>
  <c r="D1628" i="8"/>
  <c r="D1640" i="8"/>
  <c r="D1650" i="8"/>
  <c r="D1660" i="8"/>
  <c r="D1672" i="8"/>
  <c r="D1682" i="8"/>
  <c r="D1692" i="8"/>
  <c r="D1704" i="8"/>
  <c r="D1714" i="8"/>
  <c r="D1724" i="8"/>
  <c r="D1736" i="8"/>
  <c r="D1746" i="8"/>
  <c r="D1756" i="8"/>
  <c r="D1768" i="8"/>
  <c r="D1778" i="8"/>
  <c r="D1788" i="8"/>
  <c r="D1800" i="8"/>
  <c r="D1810" i="8"/>
  <c r="D1820" i="8"/>
  <c r="D1832" i="8"/>
  <c r="D1842" i="8"/>
  <c r="D131" i="8"/>
  <c r="D227" i="8"/>
  <c r="D307" i="8"/>
  <c r="D387" i="8"/>
  <c r="D445" i="8"/>
  <c r="D485" i="8"/>
  <c r="D525" i="8"/>
  <c r="D573" i="8"/>
  <c r="D613" i="8"/>
  <c r="D653" i="8"/>
  <c r="D701" i="8"/>
  <c r="D741" i="8"/>
  <c r="D781" i="8"/>
  <c r="D829" i="8"/>
  <c r="D869" i="8"/>
  <c r="D901" i="8"/>
  <c r="D929" i="8"/>
  <c r="D949" i="8"/>
  <c r="D969" i="8"/>
  <c r="D993" i="8"/>
  <c r="D1013" i="8"/>
  <c r="D1033" i="8"/>
  <c r="D1057" i="8"/>
  <c r="D1077" i="8"/>
  <c r="D1097" i="8"/>
  <c r="D1121" i="8"/>
  <c r="D1141" i="8"/>
  <c r="D1161" i="8"/>
  <c r="D1185" i="8"/>
  <c r="D1205" i="8"/>
  <c r="D1225" i="8"/>
  <c r="D1249" i="8"/>
  <c r="D1262" i="8"/>
  <c r="D1275" i="8"/>
  <c r="D1291" i="8"/>
  <c r="D1305" i="8"/>
  <c r="D1318" i="8"/>
  <c r="D1334" i="8"/>
  <c r="D1347" i="8"/>
  <c r="D1361" i="8"/>
  <c r="D1376" i="8"/>
  <c r="D1386" i="8"/>
  <c r="D1396" i="8"/>
  <c r="D1408" i="8"/>
  <c r="D1418" i="8"/>
  <c r="D1428" i="8"/>
  <c r="D1440" i="8"/>
  <c r="D1450" i="8"/>
  <c r="D1460" i="8"/>
  <c r="D1472" i="8"/>
  <c r="D1482" i="8"/>
  <c r="D1492" i="8"/>
  <c r="D1504" i="8"/>
  <c r="D1514" i="8"/>
  <c r="D1524" i="8"/>
  <c r="D1536" i="8"/>
  <c r="D1546" i="8"/>
  <c r="D1556" i="8"/>
  <c r="D1568" i="8"/>
  <c r="D1578" i="8"/>
  <c r="D1588" i="8"/>
  <c r="D1600" i="8"/>
  <c r="D1610" i="8"/>
  <c r="D1620" i="8"/>
  <c r="D1632" i="8"/>
  <c r="D1642" i="8"/>
  <c r="D1652" i="8"/>
  <c r="D1664" i="8"/>
  <c r="D1674" i="8"/>
  <c r="D1684" i="8"/>
  <c r="D1696" i="8"/>
  <c r="D1706" i="8"/>
  <c r="D1716" i="8"/>
  <c r="D1728" i="8"/>
  <c r="D1738" i="8"/>
  <c r="D1748" i="8"/>
  <c r="D1760" i="8"/>
  <c r="D1770" i="8"/>
  <c r="D1780" i="8"/>
  <c r="D1792" i="8"/>
  <c r="D1802" i="8"/>
  <c r="D1812" i="8"/>
  <c r="D1824" i="8"/>
  <c r="D1834" i="8"/>
  <c r="D1844" i="8"/>
  <c r="D1856" i="8"/>
  <c r="D1866" i="8"/>
  <c r="D1876" i="8"/>
  <c r="D1888" i="8"/>
  <c r="D1898" i="8"/>
  <c r="D1908" i="8"/>
  <c r="D1920" i="8"/>
  <c r="D1930" i="8"/>
  <c r="D1940" i="8"/>
  <c r="D1952" i="8"/>
  <c r="D1962" i="8"/>
  <c r="D1972" i="8"/>
  <c r="D1984" i="8"/>
  <c r="D1994" i="8"/>
  <c r="D2004" i="8"/>
  <c r="D2016" i="8"/>
  <c r="D2026" i="8"/>
  <c r="D2036" i="8"/>
  <c r="D2048" i="8"/>
  <c r="D2058" i="8"/>
  <c r="D2068" i="8"/>
  <c r="D2080" i="8"/>
  <c r="D2090" i="8"/>
  <c r="D2100" i="8"/>
  <c r="D2112" i="8"/>
  <c r="D2122" i="8"/>
  <c r="D2132" i="8"/>
  <c r="D2144" i="8"/>
  <c r="D2154" i="8"/>
  <c r="D2164" i="8"/>
  <c r="D2176" i="8"/>
  <c r="D2186" i="8"/>
  <c r="D2196" i="8"/>
  <c r="D2208" i="8"/>
  <c r="D2218" i="8"/>
  <c r="D2228" i="8"/>
  <c r="D2236" i="8"/>
  <c r="D2242" i="8"/>
  <c r="D2249" i="8"/>
  <c r="D2257" i="8"/>
  <c r="D2264" i="8"/>
  <c r="D2270" i="8"/>
  <c r="D2278" i="8"/>
  <c r="D2285" i="8"/>
  <c r="D2292" i="8"/>
  <c r="D2300" i="8"/>
  <c r="D2306" i="8"/>
  <c r="D2311" i="8"/>
  <c r="D2317" i="8"/>
  <c r="D2322" i="8"/>
  <c r="D2327" i="8"/>
  <c r="D2333" i="8"/>
  <c r="D2338" i="8"/>
  <c r="D2343" i="8"/>
  <c r="D2349" i="8"/>
  <c r="D2354" i="8"/>
  <c r="D2359" i="8"/>
  <c r="D2365" i="8"/>
  <c r="D2370" i="8"/>
  <c r="D2375" i="8"/>
  <c r="D2381" i="8"/>
  <c r="D2386" i="8"/>
  <c r="D2391" i="8"/>
  <c r="D2397" i="8"/>
  <c r="D2402" i="8"/>
  <c r="D2407" i="8"/>
  <c r="D2413" i="8"/>
  <c r="D2418" i="8"/>
  <c r="D2423" i="8"/>
  <c r="D2429" i="8"/>
  <c r="D2434" i="8"/>
  <c r="D2439" i="8"/>
  <c r="D2445" i="8"/>
  <c r="D2450" i="8"/>
  <c r="D2455" i="8"/>
  <c r="D2461" i="8"/>
  <c r="D2466" i="8"/>
  <c r="D2471" i="8"/>
  <c r="D2477" i="8"/>
  <c r="D2482" i="8"/>
  <c r="D2487" i="8"/>
  <c r="D2493" i="8"/>
  <c r="D2498" i="8"/>
  <c r="D2503" i="8"/>
  <c r="D2509" i="8"/>
  <c r="D2514" i="8"/>
  <c r="D2519" i="8"/>
  <c r="D2525" i="8"/>
  <c r="D2530" i="8"/>
  <c r="D2535" i="8"/>
  <c r="D2541" i="8"/>
  <c r="D2546" i="8"/>
  <c r="D2551" i="8"/>
  <c r="D2557" i="8"/>
  <c r="D2562" i="8"/>
  <c r="D2567" i="8"/>
  <c r="D2573" i="8"/>
  <c r="D2578" i="8"/>
  <c r="D2583" i="8"/>
  <c r="D2589" i="8"/>
  <c r="D2594" i="8"/>
  <c r="D2599" i="8"/>
  <c r="D2605" i="8"/>
  <c r="D2610" i="8"/>
  <c r="D2615" i="8"/>
  <c r="D2621" i="8"/>
  <c r="D2626" i="8"/>
  <c r="D2631" i="8"/>
  <c r="D2637" i="8"/>
  <c r="D2642" i="8"/>
  <c r="D2647" i="8"/>
  <c r="D2653" i="8"/>
  <c r="D2658" i="8"/>
  <c r="D2663" i="8"/>
  <c r="D2669" i="8"/>
  <c r="D2674" i="8"/>
  <c r="D2679" i="8"/>
  <c r="D2685" i="8"/>
  <c r="D2690" i="8"/>
  <c r="D2695" i="8"/>
  <c r="D2701" i="8"/>
  <c r="D2706" i="8"/>
  <c r="D2711" i="8"/>
  <c r="D2717" i="8"/>
  <c r="D2722" i="8"/>
  <c r="D2727" i="8"/>
  <c r="D2733" i="8"/>
  <c r="D2738" i="8"/>
  <c r="D2743" i="8"/>
  <c r="D2749" i="8"/>
  <c r="D2754" i="8"/>
  <c r="D2759" i="8"/>
  <c r="D2765" i="8"/>
  <c r="D2770" i="8"/>
  <c r="D2775" i="8"/>
  <c r="D2781" i="8"/>
  <c r="D2786" i="8"/>
  <c r="D2791" i="8"/>
  <c r="D2797" i="8"/>
  <c r="D2802" i="8"/>
  <c r="D2807" i="8"/>
  <c r="D2813" i="8"/>
  <c r="D2818" i="8"/>
  <c r="D2823" i="8"/>
  <c r="D2829" i="8"/>
  <c r="D2834" i="8"/>
  <c r="D2839" i="8"/>
  <c r="D2845" i="8"/>
  <c r="D2850" i="8"/>
  <c r="D2855" i="8"/>
  <c r="D2861" i="8"/>
  <c r="D2866" i="8"/>
  <c r="D2871" i="8"/>
  <c r="D2877" i="8"/>
  <c r="D2882" i="8"/>
  <c r="D2887" i="8"/>
  <c r="D2893" i="8"/>
  <c r="D2898" i="8"/>
  <c r="D2903" i="8"/>
  <c r="D2909" i="8"/>
  <c r="D2914" i="8"/>
  <c r="D2919" i="8"/>
  <c r="D2925" i="8"/>
  <c r="D2930" i="8"/>
  <c r="D2935" i="8"/>
  <c r="D2941" i="8"/>
  <c r="D2946" i="8"/>
  <c r="D2951" i="8"/>
  <c r="D2957" i="8"/>
  <c r="D2962" i="8"/>
  <c r="D2967" i="8"/>
  <c r="D2971" i="8"/>
  <c r="D2975" i="8"/>
  <c r="D2979" i="8"/>
  <c r="D2983" i="8"/>
  <c r="D2987" i="8"/>
  <c r="D2991" i="8"/>
  <c r="D2995" i="8"/>
  <c r="D2999" i="8"/>
  <c r="D3003" i="8"/>
  <c r="D3007" i="8"/>
  <c r="D3011" i="8"/>
  <c r="D3015" i="8"/>
  <c r="D3019" i="8"/>
  <c r="D3023" i="8"/>
  <c r="D3027" i="8"/>
  <c r="D3031" i="8"/>
  <c r="D3035" i="8"/>
  <c r="D3039" i="8"/>
  <c r="D3043" i="8"/>
  <c r="D3047" i="8"/>
  <c r="D3051" i="8"/>
  <c r="D3055" i="8"/>
  <c r="D3059" i="8"/>
  <c r="D3063" i="8"/>
  <c r="D3067" i="8"/>
  <c r="D3071" i="8"/>
  <c r="D3075" i="8"/>
  <c r="D3079" i="8"/>
  <c r="D3083" i="8"/>
  <c r="D3087" i="8"/>
  <c r="D3091" i="8"/>
  <c r="D3095" i="8"/>
  <c r="D3099" i="8"/>
  <c r="D3103" i="8"/>
  <c r="D3107" i="8"/>
  <c r="D3111" i="8"/>
  <c r="D3115" i="8"/>
  <c r="D3119" i="8"/>
  <c r="D3123" i="8"/>
  <c r="D3127" i="8"/>
  <c r="D3131" i="8"/>
  <c r="D3135" i="8"/>
  <c r="D3139" i="8"/>
  <c r="D3143" i="8"/>
  <c r="D3147" i="8"/>
  <c r="D3151" i="8"/>
  <c r="D3155" i="8"/>
  <c r="D3159" i="8"/>
  <c r="D3163" i="8"/>
  <c r="D3167" i="8"/>
  <c r="D3171" i="8"/>
  <c r="D3175" i="8"/>
  <c r="D3179" i="8"/>
  <c r="D3183" i="8"/>
  <c r="D3187" i="8"/>
  <c r="D3191" i="8"/>
  <c r="D3195" i="8"/>
  <c r="D3199" i="8"/>
  <c r="D3203" i="8"/>
  <c r="D3207" i="8"/>
  <c r="D3211" i="8"/>
  <c r="D3215" i="8"/>
  <c r="D3219" i="8"/>
  <c r="D3223" i="8"/>
  <c r="D3227" i="8"/>
  <c r="D3231" i="8"/>
  <c r="D3235" i="8"/>
  <c r="D3239" i="8"/>
  <c r="D3243" i="8"/>
  <c r="D3247" i="8"/>
  <c r="D3251" i="8"/>
  <c r="D3255" i="8"/>
  <c r="D3259" i="8"/>
  <c r="D3263" i="8"/>
  <c r="D3267" i="8"/>
  <c r="D3271" i="8"/>
  <c r="D3275" i="8"/>
  <c r="D3279" i="8"/>
  <c r="D3283" i="8"/>
  <c r="D3287" i="8"/>
  <c r="D3291" i="8"/>
  <c r="D3295" i="8"/>
  <c r="D3299" i="8"/>
  <c r="D3303" i="8"/>
  <c r="D3307" i="8"/>
  <c r="D3311" i="8"/>
  <c r="D3315" i="8"/>
  <c r="D3319" i="8"/>
  <c r="D3323" i="8"/>
  <c r="D3327" i="8"/>
  <c r="D3331" i="8"/>
  <c r="D3335" i="8"/>
  <c r="D3339" i="8"/>
  <c r="D3343" i="8"/>
  <c r="D3347" i="8"/>
  <c r="D3351" i="8"/>
  <c r="D3355" i="8"/>
  <c r="D3359" i="8"/>
  <c r="D3363" i="8"/>
  <c r="D3367" i="8"/>
  <c r="D3371" i="8"/>
  <c r="D3375" i="8"/>
  <c r="D3379" i="8"/>
  <c r="D3383" i="8"/>
  <c r="D3387" i="8"/>
  <c r="D3391" i="8"/>
  <c r="D3395" i="8"/>
  <c r="D3399" i="8"/>
  <c r="D3403" i="8"/>
  <c r="D3407" i="8"/>
  <c r="D3411" i="8"/>
  <c r="D3415" i="8"/>
  <c r="D3419" i="8"/>
  <c r="D3423" i="8"/>
  <c r="D3427" i="8"/>
  <c r="D3431" i="8"/>
  <c r="D3435" i="8"/>
  <c r="D3439" i="8"/>
  <c r="D3443" i="8"/>
  <c r="D3447" i="8"/>
  <c r="D3451" i="8"/>
  <c r="D3455" i="8"/>
  <c r="D3459" i="8"/>
  <c r="D3463" i="8"/>
  <c r="D3467" i="8"/>
  <c r="D3471" i="8"/>
  <c r="D3475" i="8"/>
  <c r="D3479" i="8"/>
  <c r="D3483" i="8"/>
  <c r="D3487" i="8"/>
  <c r="D3491" i="8"/>
  <c r="D3495" i="8"/>
  <c r="D3499" i="8"/>
  <c r="D3503" i="8"/>
  <c r="D3507" i="8"/>
  <c r="D3511" i="8"/>
  <c r="D3515" i="8"/>
  <c r="D3519" i="8"/>
  <c r="D3523" i="8"/>
  <c r="D3527" i="8"/>
  <c r="D3531" i="8"/>
  <c r="D3535" i="8"/>
  <c r="D3539" i="8"/>
  <c r="D3543" i="8"/>
  <c r="D3547" i="8"/>
  <c r="D3551" i="8"/>
  <c r="D3555" i="8"/>
  <c r="D3559" i="8"/>
  <c r="D3563" i="8"/>
  <c r="D3567" i="8"/>
  <c r="D3571" i="8"/>
  <c r="D3575" i="8"/>
  <c r="D3579" i="8"/>
  <c r="D3583" i="8"/>
  <c r="D3587" i="8"/>
  <c r="D3591" i="8"/>
  <c r="D3595" i="8"/>
  <c r="D3599" i="8"/>
  <c r="D3603" i="8"/>
  <c r="D3607" i="8"/>
  <c r="D3611" i="8"/>
  <c r="D3615" i="8"/>
  <c r="D3619" i="8"/>
  <c r="D3623" i="8"/>
  <c r="D3627" i="8"/>
  <c r="D3631" i="8"/>
  <c r="D3635" i="8"/>
  <c r="D3639" i="8"/>
  <c r="D3643" i="8"/>
  <c r="D3647" i="8"/>
  <c r="D3651" i="8"/>
  <c r="D3655" i="8"/>
  <c r="D3659" i="8"/>
  <c r="D3663" i="8"/>
  <c r="D3667" i="8"/>
  <c r="D3671" i="8"/>
  <c r="D3675" i="8"/>
  <c r="D3679" i="8"/>
  <c r="D3683" i="8"/>
  <c r="D3687" i="8"/>
  <c r="D3691" i="8"/>
  <c r="D3695" i="8"/>
  <c r="D3699" i="8"/>
  <c r="D3703" i="8"/>
  <c r="D3707" i="8"/>
  <c r="D3711" i="8"/>
  <c r="D3715" i="8"/>
  <c r="D3719" i="8"/>
  <c r="D3723" i="8"/>
  <c r="D3727" i="8"/>
  <c r="D3731" i="8"/>
  <c r="D3735" i="8"/>
  <c r="D3739" i="8"/>
  <c r="D3743" i="8"/>
  <c r="D3747" i="8"/>
  <c r="D3751" i="8"/>
  <c r="D3755" i="8"/>
  <c r="D3759" i="8"/>
  <c r="D3763" i="8"/>
  <c r="D3767" i="8"/>
  <c r="D3771" i="8"/>
  <c r="D3775" i="8"/>
  <c r="D3779" i="8"/>
  <c r="D3783" i="8"/>
  <c r="D66" i="8"/>
  <c r="D99" i="8"/>
  <c r="D259" i="8"/>
  <c r="D421" i="8"/>
  <c r="D509" i="8"/>
  <c r="D589" i="8"/>
  <c r="D677" i="8"/>
  <c r="D765" i="8"/>
  <c r="D845" i="8"/>
  <c r="D917" i="8"/>
  <c r="D961" i="8"/>
  <c r="D1001" i="8"/>
  <c r="D1045" i="8"/>
  <c r="D1089" i="8"/>
  <c r="D1129" i="8"/>
  <c r="D1173" i="8"/>
  <c r="D1217" i="8"/>
  <c r="D1254" i="8"/>
  <c r="D1283" i="8"/>
  <c r="D1313" i="8"/>
  <c r="D1339" i="8"/>
  <c r="D1369" i="8"/>
  <c r="D1392" i="8"/>
  <c r="D1412" i="8"/>
  <c r="D1434" i="8"/>
  <c r="D1456" i="8"/>
  <c r="D1476" i="8"/>
  <c r="D1498" i="8"/>
  <c r="D1520" i="8"/>
  <c r="D1540" i="8"/>
  <c r="D1562" i="8"/>
  <c r="D1584" i="8"/>
  <c r="D1604" i="8"/>
  <c r="D1626" i="8"/>
  <c r="D1648" i="8"/>
  <c r="D1668" i="8"/>
  <c r="D1690" i="8"/>
  <c r="D1712" i="8"/>
  <c r="D1732" i="8"/>
  <c r="D1754" i="8"/>
  <c r="D1776" i="8"/>
  <c r="D1796" i="8"/>
  <c r="D1818" i="8"/>
  <c r="D1840" i="8"/>
  <c r="D1858" i="8"/>
  <c r="D1872" i="8"/>
  <c r="D1884" i="8"/>
  <c r="D1900" i="8"/>
  <c r="D1914" i="8"/>
  <c r="D1928" i="8"/>
  <c r="D1944" i="8"/>
  <c r="D1956" i="8"/>
  <c r="D1970" i="8"/>
  <c r="D1986" i="8"/>
  <c r="D2000" i="8"/>
  <c r="D2012" i="8"/>
  <c r="D2028" i="8"/>
  <c r="D2042" i="8"/>
  <c r="D2056" i="8"/>
  <c r="D2072" i="8"/>
  <c r="D2084" i="8"/>
  <c r="D2098" i="8"/>
  <c r="D2114" i="8"/>
  <c r="D2128" i="8"/>
  <c r="D2140" i="8"/>
  <c r="D2156" i="8"/>
  <c r="D2170" i="8"/>
  <c r="D2184" i="8"/>
  <c r="D2200" i="8"/>
  <c r="D2212" i="8"/>
  <c r="D2226" i="8"/>
  <c r="D2237" i="8"/>
  <c r="D2246" i="8"/>
  <c r="D2254" i="8"/>
  <c r="D2265" i="8"/>
  <c r="D2274" i="8"/>
  <c r="D2284" i="8"/>
  <c r="D2294" i="8"/>
  <c r="D2302" i="8"/>
  <c r="D2310" i="8"/>
  <c r="D2318" i="8"/>
  <c r="D2325" i="8"/>
  <c r="D2331" i="8"/>
  <c r="D2339" i="8"/>
  <c r="D2346" i="8"/>
  <c r="D2353" i="8"/>
  <c r="D2361" i="8"/>
  <c r="D2367" i="8"/>
  <c r="D2374" i="8"/>
  <c r="D2382" i="8"/>
  <c r="D2389" i="8"/>
  <c r="D2395" i="8"/>
  <c r="D2403" i="8"/>
  <c r="D2410" i="8"/>
  <c r="D2417" i="8"/>
  <c r="D2425" i="8"/>
  <c r="D2431" i="8"/>
  <c r="D2438" i="8"/>
  <c r="D2446" i="8"/>
  <c r="D2453" i="8"/>
  <c r="D2459" i="8"/>
  <c r="D2467" i="8"/>
  <c r="D2474" i="8"/>
  <c r="D2481" i="8"/>
  <c r="D2489" i="8"/>
  <c r="D2495" i="8"/>
  <c r="D2502" i="8"/>
  <c r="D2510" i="8"/>
  <c r="D2517" i="8"/>
  <c r="D2523" i="8"/>
  <c r="D2531" i="8"/>
  <c r="D2538" i="8"/>
  <c r="D2545" i="8"/>
  <c r="D2553" i="8"/>
  <c r="D2559" i="8"/>
  <c r="D2566" i="8"/>
  <c r="D2574" i="8"/>
  <c r="D2581" i="8"/>
  <c r="D2587" i="8"/>
  <c r="D2595" i="8"/>
  <c r="D2602" i="8"/>
  <c r="D2609" i="8"/>
  <c r="D2617" i="8"/>
  <c r="D2623" i="8"/>
  <c r="D2630" i="8"/>
  <c r="D2638" i="8"/>
  <c r="D2645" i="8"/>
  <c r="D2651" i="8"/>
  <c r="D2659" i="8"/>
  <c r="D2666" i="8"/>
  <c r="D2673" i="8"/>
  <c r="D2681" i="8"/>
  <c r="D2687" i="8"/>
  <c r="D2694" i="8"/>
  <c r="D2702" i="8"/>
  <c r="D2709" i="8"/>
  <c r="D2715" i="8"/>
  <c r="D2723" i="8"/>
  <c r="D2730" i="8"/>
  <c r="D2737" i="8"/>
  <c r="D2745" i="8"/>
  <c r="D2751" i="8"/>
  <c r="D2758" i="8"/>
  <c r="D2766" i="8"/>
  <c r="D2773" i="8"/>
  <c r="D2779" i="8"/>
  <c r="D2787" i="8"/>
  <c r="D2794" i="8"/>
  <c r="D2801" i="8"/>
  <c r="D2809" i="8"/>
  <c r="D2815" i="8"/>
  <c r="D2822" i="8"/>
  <c r="D2830" i="8"/>
  <c r="D2837" i="8"/>
  <c r="D2843" i="8"/>
  <c r="D2851" i="8"/>
  <c r="D2858" i="8"/>
  <c r="D2865" i="8"/>
  <c r="D2873" i="8"/>
  <c r="D2879" i="8"/>
  <c r="D2886" i="8"/>
  <c r="D2894" i="8"/>
  <c r="D2901" i="8"/>
  <c r="D2907" i="8"/>
  <c r="D2915" i="8"/>
  <c r="D2922" i="8"/>
  <c r="D2929" i="8"/>
  <c r="D2937" i="8"/>
  <c r="D2943" i="8"/>
  <c r="D2950" i="8"/>
  <c r="D2958" i="8"/>
  <c r="D2965" i="8"/>
  <c r="D2970" i="8"/>
  <c r="D2976" i="8"/>
  <c r="D2981" i="8"/>
  <c r="D2986" i="8"/>
  <c r="D2992" i="8"/>
  <c r="D2997" i="8"/>
  <c r="D3002" i="8"/>
  <c r="D3008" i="8"/>
  <c r="D3013" i="8"/>
  <c r="D3018" i="8"/>
  <c r="D3024" i="8"/>
  <c r="D3029" i="8"/>
  <c r="D3034" i="8"/>
  <c r="D3040" i="8"/>
  <c r="D3045" i="8"/>
  <c r="D3050" i="8"/>
  <c r="D3056" i="8"/>
  <c r="D3061" i="8"/>
  <c r="D3066" i="8"/>
  <c r="D3072" i="8"/>
  <c r="D3077" i="8"/>
  <c r="D3082" i="8"/>
  <c r="D3088" i="8"/>
  <c r="D3093" i="8"/>
  <c r="D3098" i="8"/>
  <c r="D3104" i="8"/>
  <c r="D3109" i="8"/>
  <c r="D3114" i="8"/>
  <c r="D3120" i="8"/>
  <c r="D3125" i="8"/>
  <c r="D3130" i="8"/>
  <c r="D3136" i="8"/>
  <c r="D3141" i="8"/>
  <c r="D3146" i="8"/>
  <c r="D3152" i="8"/>
  <c r="D3157" i="8"/>
  <c r="D3162" i="8"/>
  <c r="D3168" i="8"/>
  <c r="D3173" i="8"/>
  <c r="D3178" i="8"/>
  <c r="D3184" i="8"/>
  <c r="D3189" i="8"/>
  <c r="D3194" i="8"/>
  <c r="D3200" i="8"/>
  <c r="D3205" i="8"/>
  <c r="D3210" i="8"/>
  <c r="D3216" i="8"/>
  <c r="D3221" i="8"/>
  <c r="D3226" i="8"/>
  <c r="D3232" i="8"/>
  <c r="D3237" i="8"/>
  <c r="D3242" i="8"/>
  <c r="D3248" i="8"/>
  <c r="D3253" i="8"/>
  <c r="D3258" i="8"/>
  <c r="D3264" i="8"/>
  <c r="D3269" i="8"/>
  <c r="D3274" i="8"/>
  <c r="D3280" i="8"/>
  <c r="D3285" i="8"/>
  <c r="D3290" i="8"/>
  <c r="D3296" i="8"/>
  <c r="D3301" i="8"/>
  <c r="D3306" i="8"/>
  <c r="D3312" i="8"/>
  <c r="D3317" i="8"/>
  <c r="D3322" i="8"/>
  <c r="D3328" i="8"/>
  <c r="D3333" i="8"/>
  <c r="D3338" i="8"/>
  <c r="D3344" i="8"/>
  <c r="D3349" i="8"/>
  <c r="D3354" i="8"/>
  <c r="D3360" i="8"/>
  <c r="D3365" i="8"/>
  <c r="D3370" i="8"/>
  <c r="D3376" i="8"/>
  <c r="D3381" i="8"/>
  <c r="D3386" i="8"/>
  <c r="D3392" i="8"/>
  <c r="D3397" i="8"/>
  <c r="D3402" i="8"/>
  <c r="D3408" i="8"/>
  <c r="D3413" i="8"/>
  <c r="D3418" i="8"/>
  <c r="D3424" i="8"/>
  <c r="D3429" i="8"/>
  <c r="D3434" i="8"/>
  <c r="D3440" i="8"/>
  <c r="D3445" i="8"/>
  <c r="D3450" i="8"/>
  <c r="D3456" i="8"/>
  <c r="D3461" i="8"/>
  <c r="D3466" i="8"/>
  <c r="D3472" i="8"/>
  <c r="D3477" i="8"/>
  <c r="D3482" i="8"/>
  <c r="D3488" i="8"/>
  <c r="D3493" i="8"/>
  <c r="D3498" i="8"/>
  <c r="D3504" i="8"/>
  <c r="D3509" i="8"/>
  <c r="D3514" i="8"/>
  <c r="D3520" i="8"/>
  <c r="D3525" i="8"/>
  <c r="D3530" i="8"/>
  <c r="D3536" i="8"/>
  <c r="D3541" i="8"/>
  <c r="D3546" i="8"/>
  <c r="D3552" i="8"/>
  <c r="D3557" i="8"/>
  <c r="D3562" i="8"/>
  <c r="D3568" i="8"/>
  <c r="D3573" i="8"/>
  <c r="D3578" i="8"/>
  <c r="D3584" i="8"/>
  <c r="D3589" i="8"/>
  <c r="D3594" i="8"/>
  <c r="D3600" i="8"/>
  <c r="D3605" i="8"/>
  <c r="D3610" i="8"/>
  <c r="D3616" i="8"/>
  <c r="D3621" i="8"/>
  <c r="D3626" i="8"/>
  <c r="D3632" i="8"/>
  <c r="D3637" i="8"/>
  <c r="D3642" i="8"/>
  <c r="D3648" i="8"/>
  <c r="D3653" i="8"/>
  <c r="D3658" i="8"/>
  <c r="D3664" i="8"/>
  <c r="D3669" i="8"/>
  <c r="D3674" i="8"/>
  <c r="D3680" i="8"/>
  <c r="D3685" i="8"/>
  <c r="D3690" i="8"/>
  <c r="D3696" i="8"/>
  <c r="D3701" i="8"/>
  <c r="D3706" i="8"/>
  <c r="D3712" i="8"/>
  <c r="D3717" i="8"/>
  <c r="D3722" i="8"/>
  <c r="D3728" i="8"/>
  <c r="D3733" i="8"/>
  <c r="D3738" i="8"/>
  <c r="D3744" i="8"/>
  <c r="D3749" i="8"/>
  <c r="D3754" i="8"/>
  <c r="D3760" i="8"/>
  <c r="D3765" i="8"/>
  <c r="D3770" i="8"/>
  <c r="D3776" i="8"/>
  <c r="D3781" i="8"/>
  <c r="D67" i="8"/>
  <c r="D163" i="8"/>
  <c r="D323" i="8"/>
  <c r="D453" i="8"/>
  <c r="D541" i="8"/>
  <c r="D621" i="8"/>
  <c r="D709" i="8"/>
  <c r="D797" i="8"/>
  <c r="D877" i="8"/>
  <c r="D933" i="8"/>
  <c r="D977" i="8"/>
  <c r="D1017" i="8"/>
  <c r="D1061" i="8"/>
  <c r="D1105" i="8"/>
  <c r="D1145" i="8"/>
  <c r="D1189" i="8"/>
  <c r="D1233" i="8"/>
  <c r="D1265" i="8"/>
  <c r="D1294" i="8"/>
  <c r="D1323" i="8"/>
  <c r="D1350" i="8"/>
  <c r="D1378" i="8"/>
  <c r="D1400" i="8"/>
  <c r="D1420" i="8"/>
  <c r="D1442" i="8"/>
  <c r="D1464" i="8"/>
  <c r="D1484" i="8"/>
  <c r="D1506" i="8"/>
  <c r="D1528" i="8"/>
  <c r="D1548" i="8"/>
  <c r="D1570" i="8"/>
  <c r="D1592" i="8"/>
  <c r="D1612" i="8"/>
  <c r="D1634" i="8"/>
  <c r="D1656" i="8"/>
  <c r="D1676" i="8"/>
  <c r="D1698" i="8"/>
  <c r="D1720" i="8"/>
  <c r="D1740" i="8"/>
  <c r="D1762" i="8"/>
  <c r="D1784" i="8"/>
  <c r="D1804" i="8"/>
  <c r="D1826" i="8"/>
  <c r="D1848" i="8"/>
  <c r="D1860" i="8"/>
  <c r="D1874" i="8"/>
  <c r="D1890" i="8"/>
  <c r="D1904" i="8"/>
  <c r="D1916" i="8"/>
  <c r="D1932" i="8"/>
  <c r="D1946" i="8"/>
  <c r="D1960" i="8"/>
  <c r="D1976" i="8"/>
  <c r="D1988" i="8"/>
  <c r="D2002" i="8"/>
  <c r="D2018" i="8"/>
  <c r="D2032" i="8"/>
  <c r="D2044" i="8"/>
  <c r="D2060" i="8"/>
  <c r="D2074" i="8"/>
  <c r="D2088" i="8"/>
  <c r="D2104" i="8"/>
  <c r="D2116" i="8"/>
  <c r="D2130" i="8"/>
  <c r="D2146" i="8"/>
  <c r="D2160" i="8"/>
  <c r="D2172" i="8"/>
  <c r="D2188" i="8"/>
  <c r="D2202" i="8"/>
  <c r="D2216" i="8"/>
  <c r="D2230" i="8"/>
  <c r="D2238" i="8"/>
  <c r="D2248" i="8"/>
  <c r="D2258" i="8"/>
  <c r="D2268" i="8"/>
  <c r="D2276" i="8"/>
  <c r="D2286" i="8"/>
  <c r="D2296" i="8"/>
  <c r="D2305" i="8"/>
  <c r="D2313" i="8"/>
  <c r="D2319" i="8"/>
  <c r="D2326" i="8"/>
  <c r="D2334" i="8"/>
  <c r="D2341" i="8"/>
  <c r="D2347" i="8"/>
  <c r="D2355" i="8"/>
  <c r="D2362" i="8"/>
  <c r="D2369" i="8"/>
  <c r="D2377" i="8"/>
  <c r="D2383" i="8"/>
  <c r="D2390" i="8"/>
  <c r="D2398" i="8"/>
  <c r="D2405" i="8"/>
  <c r="D2411" i="8"/>
  <c r="D2419" i="8"/>
  <c r="D2426" i="8"/>
  <c r="D2433" i="8"/>
  <c r="D2441" i="8"/>
  <c r="D2447" i="8"/>
  <c r="D2454" i="8"/>
  <c r="D2462" i="8"/>
  <c r="D2469" i="8"/>
  <c r="D2475" i="8"/>
  <c r="D2483" i="8"/>
  <c r="D2490" i="8"/>
  <c r="D2497" i="8"/>
  <c r="D2505" i="8"/>
  <c r="D2511" i="8"/>
  <c r="D2518" i="8"/>
  <c r="D2526" i="8"/>
  <c r="D2533" i="8"/>
  <c r="D2539" i="8"/>
  <c r="D2547" i="8"/>
  <c r="D2554" i="8"/>
  <c r="D2561" i="8"/>
  <c r="D2569" i="8"/>
  <c r="D2575" i="8"/>
  <c r="D2582" i="8"/>
  <c r="D2590" i="8"/>
  <c r="D2597" i="8"/>
  <c r="D2603" i="8"/>
  <c r="D2611" i="8"/>
  <c r="D2618" i="8"/>
  <c r="D2625" i="8"/>
  <c r="D2633" i="8"/>
  <c r="D2639" i="8"/>
  <c r="D2646" i="8"/>
  <c r="D2654" i="8"/>
  <c r="D2661" i="8"/>
  <c r="D2667" i="8"/>
  <c r="D2675" i="8"/>
  <c r="D2682" i="8"/>
  <c r="D2689" i="8"/>
  <c r="D2697" i="8"/>
  <c r="D2703" i="8"/>
  <c r="D2710" i="8"/>
  <c r="D2718" i="8"/>
  <c r="D2725" i="8"/>
  <c r="D2731" i="8"/>
  <c r="D2739" i="8"/>
  <c r="D2746" i="8"/>
  <c r="D2753" i="8"/>
  <c r="D2761" i="8"/>
  <c r="D2767" i="8"/>
  <c r="D2774" i="8"/>
  <c r="D2782" i="8"/>
  <c r="D2789" i="8"/>
  <c r="D2795" i="8"/>
  <c r="D2803" i="8"/>
  <c r="D2810" i="8"/>
  <c r="D2817" i="8"/>
  <c r="D2825" i="8"/>
  <c r="D2831" i="8"/>
  <c r="D2838" i="8"/>
  <c r="D2846" i="8"/>
  <c r="D2853" i="8"/>
  <c r="D2859" i="8"/>
  <c r="D2867" i="8"/>
  <c r="D2874" i="8"/>
  <c r="D2881" i="8"/>
  <c r="D2889" i="8"/>
  <c r="D2895" i="8"/>
  <c r="D2902" i="8"/>
  <c r="D2910" i="8"/>
  <c r="D2917" i="8"/>
  <c r="D2923" i="8"/>
  <c r="D2931" i="8"/>
  <c r="D2938" i="8"/>
  <c r="D2945" i="8"/>
  <c r="D2953" i="8"/>
  <c r="D2959" i="8"/>
  <c r="D2966" i="8"/>
  <c r="D2972" i="8"/>
  <c r="D2977" i="8"/>
  <c r="D2982" i="8"/>
  <c r="D2988" i="8"/>
  <c r="D2993" i="8"/>
  <c r="D2998" i="8"/>
  <c r="D3004" i="8"/>
  <c r="D3009" i="8"/>
  <c r="D3014" i="8"/>
  <c r="D3020" i="8"/>
  <c r="D3025" i="8"/>
  <c r="D3030" i="8"/>
  <c r="D3036" i="8"/>
  <c r="D3041" i="8"/>
  <c r="D3046" i="8"/>
  <c r="D3052" i="8"/>
  <c r="D3057" i="8"/>
  <c r="D3062" i="8"/>
  <c r="D3068" i="8"/>
  <c r="D3073" i="8"/>
  <c r="D3078" i="8"/>
  <c r="D3084" i="8"/>
  <c r="D3089" i="8"/>
  <c r="D3094" i="8"/>
  <c r="D3100" i="8"/>
  <c r="D3105" i="8"/>
  <c r="D3110" i="8"/>
  <c r="D3116" i="8"/>
  <c r="D3121" i="8"/>
  <c r="D3126" i="8"/>
  <c r="D3132" i="8"/>
  <c r="D3137" i="8"/>
  <c r="D3142" i="8"/>
  <c r="D3148" i="8"/>
  <c r="D3153" i="8"/>
  <c r="D3158" i="8"/>
  <c r="D3164" i="8"/>
  <c r="D3169" i="8"/>
  <c r="D3174" i="8"/>
  <c r="D3180" i="8"/>
  <c r="D3185" i="8"/>
  <c r="D3190" i="8"/>
  <c r="D3196" i="8"/>
  <c r="D3201" i="8"/>
  <c r="D3206" i="8"/>
  <c r="D3212" i="8"/>
  <c r="D3217" i="8"/>
  <c r="D3222" i="8"/>
  <c r="D3228" i="8"/>
  <c r="D3233" i="8"/>
  <c r="D3238" i="8"/>
  <c r="D3244" i="8"/>
  <c r="D3249" i="8"/>
  <c r="D3254" i="8"/>
  <c r="D3260" i="8"/>
  <c r="D3265" i="8"/>
  <c r="D3270" i="8"/>
  <c r="D3276" i="8"/>
  <c r="D3281" i="8"/>
  <c r="D3286" i="8"/>
  <c r="D3292" i="8"/>
  <c r="D3297" i="8"/>
  <c r="D3302" i="8"/>
  <c r="D3308" i="8"/>
  <c r="D3313" i="8"/>
  <c r="D3318" i="8"/>
  <c r="D3324" i="8"/>
  <c r="D3329" i="8"/>
  <c r="D3334" i="8"/>
  <c r="D3340" i="8"/>
  <c r="D3345" i="8"/>
  <c r="D3350" i="8"/>
  <c r="D3356" i="8"/>
  <c r="D3361" i="8"/>
  <c r="D3366" i="8"/>
  <c r="D3372" i="8"/>
  <c r="D3377" i="8"/>
  <c r="D3382" i="8"/>
  <c r="D3388" i="8"/>
  <c r="D3393" i="8"/>
  <c r="D3398" i="8"/>
  <c r="D3404" i="8"/>
  <c r="D3409" i="8"/>
  <c r="D3414" i="8"/>
  <c r="D3420" i="8"/>
  <c r="D3425" i="8"/>
  <c r="D3430" i="8"/>
  <c r="D3436" i="8"/>
  <c r="D3441" i="8"/>
  <c r="D3446" i="8"/>
  <c r="D3452" i="8"/>
  <c r="D3457" i="8"/>
  <c r="D3462" i="8"/>
  <c r="D3468" i="8"/>
  <c r="D3473" i="8"/>
  <c r="D3478" i="8"/>
  <c r="D3484" i="8"/>
  <c r="D3489" i="8"/>
  <c r="D3494" i="8"/>
  <c r="D3500" i="8"/>
  <c r="D3505" i="8"/>
  <c r="D3510" i="8"/>
  <c r="D3516" i="8"/>
  <c r="D3521" i="8"/>
  <c r="D3526" i="8"/>
  <c r="D3532" i="8"/>
  <c r="D3537" i="8"/>
  <c r="D3542" i="8"/>
  <c r="D3548" i="8"/>
  <c r="D3553" i="8"/>
  <c r="D3558" i="8"/>
  <c r="D3564" i="8"/>
  <c r="D3569" i="8"/>
  <c r="D3574" i="8"/>
  <c r="D3580" i="8"/>
  <c r="D3585" i="8"/>
  <c r="D3590" i="8"/>
  <c r="D3596" i="8"/>
  <c r="D3601" i="8"/>
  <c r="D3606" i="8"/>
  <c r="D3612" i="8"/>
  <c r="D3617" i="8"/>
  <c r="D3622" i="8"/>
  <c r="D3628" i="8"/>
  <c r="D3633" i="8"/>
  <c r="D3638" i="8"/>
  <c r="D3644" i="8"/>
  <c r="D3649" i="8"/>
  <c r="D3654" i="8"/>
  <c r="D3660" i="8"/>
  <c r="D3665" i="8"/>
  <c r="D3670" i="8"/>
  <c r="D3676" i="8"/>
  <c r="D3681" i="8"/>
  <c r="D3686" i="8"/>
  <c r="D3692" i="8"/>
  <c r="D3697" i="8"/>
  <c r="D3702" i="8"/>
  <c r="D3708" i="8"/>
  <c r="D3713" i="8"/>
  <c r="D3718" i="8"/>
  <c r="D3724" i="8"/>
  <c r="D3729" i="8"/>
  <c r="D3734" i="8"/>
  <c r="D3740" i="8"/>
  <c r="D3745" i="8"/>
  <c r="D3750" i="8"/>
  <c r="D3756" i="8"/>
  <c r="D3761" i="8"/>
  <c r="D3766" i="8"/>
  <c r="D3772" i="8"/>
  <c r="D3777" i="8"/>
  <c r="D3782" i="8"/>
  <c r="D243" i="8"/>
  <c r="D493" i="8"/>
  <c r="D669" i="8"/>
  <c r="D837" i="8"/>
  <c r="D953" i="8"/>
  <c r="D1041" i="8"/>
  <c r="D1125" i="8"/>
  <c r="D1209" i="8"/>
  <c r="D1281" i="8"/>
  <c r="D1337" i="8"/>
  <c r="D1388" i="8"/>
  <c r="D1410" i="8"/>
  <c r="D1452" i="8"/>
  <c r="D1496" i="8"/>
  <c r="D1538" i="8"/>
  <c r="D1580" i="8"/>
  <c r="D1624" i="8"/>
  <c r="D1666" i="8"/>
  <c r="D1708" i="8"/>
  <c r="D1752" i="8"/>
  <c r="D1794" i="8"/>
  <c r="D1836" i="8"/>
  <c r="D1868" i="8"/>
  <c r="D1896" i="8"/>
  <c r="D1912" i="8"/>
  <c r="D1938" i="8"/>
  <c r="D1968" i="8"/>
  <c r="D1996" i="8"/>
  <c r="D2024" i="8"/>
  <c r="D2052" i="8"/>
  <c r="D2082" i="8"/>
  <c r="D2108" i="8"/>
  <c r="D2138" i="8"/>
  <c r="D179" i="8"/>
  <c r="D355" i="8"/>
  <c r="D461" i="8"/>
  <c r="D549" i="8"/>
  <c r="D637" i="8"/>
  <c r="D717" i="8"/>
  <c r="D805" i="8"/>
  <c r="D890" i="8"/>
  <c r="D937" i="8"/>
  <c r="D981" i="8"/>
  <c r="D1025" i="8"/>
  <c r="D1065" i="8"/>
  <c r="D1109" i="8"/>
  <c r="D1153" i="8"/>
  <c r="D1193" i="8"/>
  <c r="D1237" i="8"/>
  <c r="D1270" i="8"/>
  <c r="D1297" i="8"/>
  <c r="D1326" i="8"/>
  <c r="D1355" i="8"/>
  <c r="D1380" i="8"/>
  <c r="D1402" i="8"/>
  <c r="D1424" i="8"/>
  <c r="D1444" i="8"/>
  <c r="D1466" i="8"/>
  <c r="D1488" i="8"/>
  <c r="D1508" i="8"/>
  <c r="D1530" i="8"/>
  <c r="D1552" i="8"/>
  <c r="D1572" i="8"/>
  <c r="D1594" i="8"/>
  <c r="D1616" i="8"/>
  <c r="D1636" i="8"/>
  <c r="D1658" i="8"/>
  <c r="D1680" i="8"/>
  <c r="D1700" i="8"/>
  <c r="D1722" i="8"/>
  <c r="D1744" i="8"/>
  <c r="D1764" i="8"/>
  <c r="D1786" i="8"/>
  <c r="D1808" i="8"/>
  <c r="D1828" i="8"/>
  <c r="D1850" i="8"/>
  <c r="D1864" i="8"/>
  <c r="D1880" i="8"/>
  <c r="D1892" i="8"/>
  <c r="D1906" i="8"/>
  <c r="D1922" i="8"/>
  <c r="D1936" i="8"/>
  <c r="D1948" i="8"/>
  <c r="D1964" i="8"/>
  <c r="D1978" i="8"/>
  <c r="D1992" i="8"/>
  <c r="D2008" i="8"/>
  <c r="D2020" i="8"/>
  <c r="D2034" i="8"/>
  <c r="D2050" i="8"/>
  <c r="D2064" i="8"/>
  <c r="D2076" i="8"/>
  <c r="D2092" i="8"/>
  <c r="D2106" i="8"/>
  <c r="D2120" i="8"/>
  <c r="D2136" i="8"/>
  <c r="D2148" i="8"/>
  <c r="D2162" i="8"/>
  <c r="D2178" i="8"/>
  <c r="D2192" i="8"/>
  <c r="D2204" i="8"/>
  <c r="D2220" i="8"/>
  <c r="D2232" i="8"/>
  <c r="D2241" i="8"/>
  <c r="D2252" i="8"/>
  <c r="D2260" i="8"/>
  <c r="D2269" i="8"/>
  <c r="D2280" i="8"/>
  <c r="D2289" i="8"/>
  <c r="D2297" i="8"/>
  <c r="D2307" i="8"/>
  <c r="D2314" i="8"/>
  <c r="D2321" i="8"/>
  <c r="D2329" i="8"/>
  <c r="D2335" i="8"/>
  <c r="D2342" i="8"/>
  <c r="D2350" i="8"/>
  <c r="D2357" i="8"/>
  <c r="D2363" i="8"/>
  <c r="D2371" i="8"/>
  <c r="D2378" i="8"/>
  <c r="D2385" i="8"/>
  <c r="D2393" i="8"/>
  <c r="D2399" i="8"/>
  <c r="D2406" i="8"/>
  <c r="D2414" i="8"/>
  <c r="D2421" i="8"/>
  <c r="D2427" i="8"/>
  <c r="D2435" i="8"/>
  <c r="D2442" i="8"/>
  <c r="D2449" i="8"/>
  <c r="D2457" i="8"/>
  <c r="D2463" i="8"/>
  <c r="D2470" i="8"/>
  <c r="D2478" i="8"/>
  <c r="D2485" i="8"/>
  <c r="D2491" i="8"/>
  <c r="D2499" i="8"/>
  <c r="D2506" i="8"/>
  <c r="D2513" i="8"/>
  <c r="D2521" i="8"/>
  <c r="D2527" i="8"/>
  <c r="D2534" i="8"/>
  <c r="D2542" i="8"/>
  <c r="D2549" i="8"/>
  <c r="D2555" i="8"/>
  <c r="D2563" i="8"/>
  <c r="D2570" i="8"/>
  <c r="D2577" i="8"/>
  <c r="D2585" i="8"/>
  <c r="D2591" i="8"/>
  <c r="D2598" i="8"/>
  <c r="D2606" i="8"/>
  <c r="D2613" i="8"/>
  <c r="D2619" i="8"/>
  <c r="D2627" i="8"/>
  <c r="D2634" i="8"/>
  <c r="D2641" i="8"/>
  <c r="D2649" i="8"/>
  <c r="D2655" i="8"/>
  <c r="D2662" i="8"/>
  <c r="D2670" i="8"/>
  <c r="D2677" i="8"/>
  <c r="D2683" i="8"/>
  <c r="D2691" i="8"/>
  <c r="D2698" i="8"/>
  <c r="D2705" i="8"/>
  <c r="D2713" i="8"/>
  <c r="D2719" i="8"/>
  <c r="D2726" i="8"/>
  <c r="D2734" i="8"/>
  <c r="D2741" i="8"/>
  <c r="D2747" i="8"/>
  <c r="D2755" i="8"/>
  <c r="D2762" i="8"/>
  <c r="D2769" i="8"/>
  <c r="D2777" i="8"/>
  <c r="D2783" i="8"/>
  <c r="D2790" i="8"/>
  <c r="D2798" i="8"/>
  <c r="D2805" i="8"/>
  <c r="D2811" i="8"/>
  <c r="D2819" i="8"/>
  <c r="D2826" i="8"/>
  <c r="D2833" i="8"/>
  <c r="D2841" i="8"/>
  <c r="D2847" i="8"/>
  <c r="D2854" i="8"/>
  <c r="D2862" i="8"/>
  <c r="D2869" i="8"/>
  <c r="D2875" i="8"/>
  <c r="D2883" i="8"/>
  <c r="D2890" i="8"/>
  <c r="D2897" i="8"/>
  <c r="D2905" i="8"/>
  <c r="D2911" i="8"/>
  <c r="D2918" i="8"/>
  <c r="D2926" i="8"/>
  <c r="D2933" i="8"/>
  <c r="D2939" i="8"/>
  <c r="D2947" i="8"/>
  <c r="D2954" i="8"/>
  <c r="D2961" i="8"/>
  <c r="D2968" i="8"/>
  <c r="D2973" i="8"/>
  <c r="D2978" i="8"/>
  <c r="D2984" i="8"/>
  <c r="D2989" i="8"/>
  <c r="D2994" i="8"/>
  <c r="D3000" i="8"/>
  <c r="D3005" i="8"/>
  <c r="D3010" i="8"/>
  <c r="D3016" i="8"/>
  <c r="D3021" i="8"/>
  <c r="D3026" i="8"/>
  <c r="D3032" i="8"/>
  <c r="D3037" i="8"/>
  <c r="D3042" i="8"/>
  <c r="D3048" i="8"/>
  <c r="D3053" i="8"/>
  <c r="D3058" i="8"/>
  <c r="D3064" i="8"/>
  <c r="D3069" i="8"/>
  <c r="D3074" i="8"/>
  <c r="D3080" i="8"/>
  <c r="D3085" i="8"/>
  <c r="D3090" i="8"/>
  <c r="D3096" i="8"/>
  <c r="D3101" i="8"/>
  <c r="D3106" i="8"/>
  <c r="D3112" i="8"/>
  <c r="D3117" i="8"/>
  <c r="D3122" i="8"/>
  <c r="D3128" i="8"/>
  <c r="D3133" i="8"/>
  <c r="D3138" i="8"/>
  <c r="D3144" i="8"/>
  <c r="D3149" i="8"/>
  <c r="D3154" i="8"/>
  <c r="D3160" i="8"/>
  <c r="D3165" i="8"/>
  <c r="D3170" i="8"/>
  <c r="D3176" i="8"/>
  <c r="D3181" i="8"/>
  <c r="D3186" i="8"/>
  <c r="D3192" i="8"/>
  <c r="D3197" i="8"/>
  <c r="D3202" i="8"/>
  <c r="D3208" i="8"/>
  <c r="D3213" i="8"/>
  <c r="D3218" i="8"/>
  <c r="D3224" i="8"/>
  <c r="D3229" i="8"/>
  <c r="D3234" i="8"/>
  <c r="D3240" i="8"/>
  <c r="D3245" i="8"/>
  <c r="D3250" i="8"/>
  <c r="D3256" i="8"/>
  <c r="D3261" i="8"/>
  <c r="D3266" i="8"/>
  <c r="D3272" i="8"/>
  <c r="D3277" i="8"/>
  <c r="D3282" i="8"/>
  <c r="D3288" i="8"/>
  <c r="D3293" i="8"/>
  <c r="D3298" i="8"/>
  <c r="D3304" i="8"/>
  <c r="D3309" i="8"/>
  <c r="D3314" i="8"/>
  <c r="D3320" i="8"/>
  <c r="D3325" i="8"/>
  <c r="D3330" i="8"/>
  <c r="D3336" i="8"/>
  <c r="D3341" i="8"/>
  <c r="D3346" i="8"/>
  <c r="D3352" i="8"/>
  <c r="D3357" i="8"/>
  <c r="D3362" i="8"/>
  <c r="D3368" i="8"/>
  <c r="D3373" i="8"/>
  <c r="D3378" i="8"/>
  <c r="D3384" i="8"/>
  <c r="D3389" i="8"/>
  <c r="D3394" i="8"/>
  <c r="D3400" i="8"/>
  <c r="D3405" i="8"/>
  <c r="D3410" i="8"/>
  <c r="D3416" i="8"/>
  <c r="D3421" i="8"/>
  <c r="D3426" i="8"/>
  <c r="D3432" i="8"/>
  <c r="D3437" i="8"/>
  <c r="D3442" i="8"/>
  <c r="D3448" i="8"/>
  <c r="D3453" i="8"/>
  <c r="D3458" i="8"/>
  <c r="D3464" i="8"/>
  <c r="D3469" i="8"/>
  <c r="D3474" i="8"/>
  <c r="D3480" i="8"/>
  <c r="D3485" i="8"/>
  <c r="D3490" i="8"/>
  <c r="D3496" i="8"/>
  <c r="D3501" i="8"/>
  <c r="D3506" i="8"/>
  <c r="D3512" i="8"/>
  <c r="D3517" i="8"/>
  <c r="D3522" i="8"/>
  <c r="D3528" i="8"/>
  <c r="D3533" i="8"/>
  <c r="D3538" i="8"/>
  <c r="D3544" i="8"/>
  <c r="D3549" i="8"/>
  <c r="D3554" i="8"/>
  <c r="D3560" i="8"/>
  <c r="D3565" i="8"/>
  <c r="D3570" i="8"/>
  <c r="D3576" i="8"/>
  <c r="D3581" i="8"/>
  <c r="D3586" i="8"/>
  <c r="D3592" i="8"/>
  <c r="D3597" i="8"/>
  <c r="D3602" i="8"/>
  <c r="D3608" i="8"/>
  <c r="D3613" i="8"/>
  <c r="D3618" i="8"/>
  <c r="D3624" i="8"/>
  <c r="D3629" i="8"/>
  <c r="D3634" i="8"/>
  <c r="D3640" i="8"/>
  <c r="D3645" i="8"/>
  <c r="D3650" i="8"/>
  <c r="D3656" i="8"/>
  <c r="D3661" i="8"/>
  <c r="D3666" i="8"/>
  <c r="D3672" i="8"/>
  <c r="D3677" i="8"/>
  <c r="D3682" i="8"/>
  <c r="D3688" i="8"/>
  <c r="D3693" i="8"/>
  <c r="D3698" i="8"/>
  <c r="D3704" i="8"/>
  <c r="D3709" i="8"/>
  <c r="D3714" i="8"/>
  <c r="D3720" i="8"/>
  <c r="D3725" i="8"/>
  <c r="D3730" i="8"/>
  <c r="D3736" i="8"/>
  <c r="D3741" i="8"/>
  <c r="D3746" i="8"/>
  <c r="D3752" i="8"/>
  <c r="D3757" i="8"/>
  <c r="D3762" i="8"/>
  <c r="D3768" i="8"/>
  <c r="D3773" i="8"/>
  <c r="D3778" i="8"/>
  <c r="D3784" i="8"/>
  <c r="D413" i="8"/>
  <c r="D581" i="8"/>
  <c r="D749" i="8"/>
  <c r="D911" i="8"/>
  <c r="D997" i="8"/>
  <c r="D1081" i="8"/>
  <c r="D1169" i="8"/>
  <c r="D1251" i="8"/>
  <c r="D1307" i="8"/>
  <c r="D1366" i="8"/>
  <c r="D1432" i="8"/>
  <c r="D1474" i="8"/>
  <c r="D1516" i="8"/>
  <c r="D1560" i="8"/>
  <c r="D1602" i="8"/>
  <c r="D1644" i="8"/>
  <c r="D1688" i="8"/>
  <c r="D1730" i="8"/>
  <c r="D1772" i="8"/>
  <c r="D1816" i="8"/>
  <c r="D1852" i="8"/>
  <c r="D1882" i="8"/>
  <c r="D1924" i="8"/>
  <c r="D1954" i="8"/>
  <c r="D1980" i="8"/>
  <c r="D2010" i="8"/>
  <c r="D2040" i="8"/>
  <c r="D2066" i="8"/>
  <c r="D2096" i="8"/>
  <c r="D2124" i="8"/>
  <c r="D2152" i="8"/>
  <c r="D2168" i="8"/>
  <c r="D2224" i="8"/>
  <c r="D2262" i="8"/>
  <c r="D2301" i="8"/>
  <c r="D2330" i="8"/>
  <c r="D2358" i="8"/>
  <c r="D2387" i="8"/>
  <c r="D2415" i="8"/>
  <c r="D2443" i="8"/>
  <c r="D2473" i="8"/>
  <c r="D2501" i="8"/>
  <c r="D2529" i="8"/>
  <c r="D2558" i="8"/>
  <c r="D2586" i="8"/>
  <c r="D2614" i="8"/>
  <c r="D2643" i="8"/>
  <c r="D2671" i="8"/>
  <c r="D2699" i="8"/>
  <c r="D2729" i="8"/>
  <c r="D2757" i="8"/>
  <c r="D2785" i="8"/>
  <c r="D2814" i="8"/>
  <c r="D2842" i="8"/>
  <c r="D2870" i="8"/>
  <c r="D2899" i="8"/>
  <c r="D2927" i="8"/>
  <c r="D2955" i="8"/>
  <c r="D2980" i="8"/>
  <c r="D3001" i="8"/>
  <c r="D3022" i="8"/>
  <c r="D3044" i="8"/>
  <c r="D3065" i="8"/>
  <c r="D3086" i="8"/>
  <c r="D3108" i="8"/>
  <c r="D3129" i="8"/>
  <c r="D3150" i="8"/>
  <c r="D3172" i="8"/>
  <c r="D3193" i="8"/>
  <c r="D3214" i="8"/>
  <c r="D3236" i="8"/>
  <c r="D3257" i="8"/>
  <c r="D3278" i="8"/>
  <c r="D3300" i="8"/>
  <c r="D3321" i="8"/>
  <c r="D3342" i="8"/>
  <c r="D3364" i="8"/>
  <c r="D3385" i="8"/>
  <c r="D3406" i="8"/>
  <c r="D3428" i="8"/>
  <c r="D3449" i="8"/>
  <c r="D3470" i="8"/>
  <c r="D3492" i="8"/>
  <c r="D3513" i="8"/>
  <c r="D3534" i="8"/>
  <c r="D3556" i="8"/>
  <c r="D3577" i="8"/>
  <c r="D3598" i="8"/>
  <c r="D3620" i="8"/>
  <c r="D3641" i="8"/>
  <c r="D3662" i="8"/>
  <c r="D3684" i="8"/>
  <c r="D3705" i="8"/>
  <c r="D3726" i="8"/>
  <c r="D3748" i="8"/>
  <c r="D3769" i="8"/>
  <c r="D2233" i="8"/>
  <c r="D2366" i="8"/>
  <c r="D2422" i="8"/>
  <c r="D2479" i="8"/>
  <c r="D2537" i="8"/>
  <c r="D2593" i="8"/>
  <c r="D2650" i="8"/>
  <c r="D2707" i="8"/>
  <c r="D2793" i="8"/>
  <c r="D2849" i="8"/>
  <c r="D2906" i="8"/>
  <c r="D2963" i="8"/>
  <c r="D3006" i="8"/>
  <c r="D3049" i="8"/>
  <c r="D3092" i="8"/>
  <c r="D3134" i="8"/>
  <c r="D3177" i="8"/>
  <c r="D3220" i="8"/>
  <c r="D3262" i="8"/>
  <c r="D3305" i="8"/>
  <c r="D3348" i="8"/>
  <c r="D3390" i="8"/>
  <c r="D3433" i="8"/>
  <c r="D3476" i="8"/>
  <c r="D3518" i="8"/>
  <c r="D3561" i="8"/>
  <c r="D3604" i="8"/>
  <c r="D3646" i="8"/>
  <c r="D3689" i="8"/>
  <c r="D3753" i="8"/>
  <c r="D2194" i="8"/>
  <c r="D2244" i="8"/>
  <c r="D2281" i="8"/>
  <c r="D2315" i="8"/>
  <c r="D2345" i="8"/>
  <c r="D2373" i="8"/>
  <c r="D2401" i="8"/>
  <c r="D2430" i="8"/>
  <c r="D2458" i="8"/>
  <c r="D2486" i="8"/>
  <c r="D2515" i="8"/>
  <c r="D2543" i="8"/>
  <c r="D2571" i="8"/>
  <c r="D2601" i="8"/>
  <c r="D2629" i="8"/>
  <c r="D2657" i="8"/>
  <c r="D2686" i="8"/>
  <c r="D2714" i="8"/>
  <c r="D2742" i="8"/>
  <c r="D2771" i="8"/>
  <c r="D2799" i="8"/>
  <c r="D2827" i="8"/>
  <c r="D2857" i="8"/>
  <c r="D2885" i="8"/>
  <c r="D2913" i="8"/>
  <c r="D2942" i="8"/>
  <c r="D2969" i="8"/>
  <c r="D2990" i="8"/>
  <c r="D3012" i="8"/>
  <c r="D3033" i="8"/>
  <c r="D3054" i="8"/>
  <c r="D3076" i="8"/>
  <c r="D3097" i="8"/>
  <c r="D3118" i="8"/>
  <c r="D3140" i="8"/>
  <c r="D3161" i="8"/>
  <c r="D3182" i="8"/>
  <c r="D3204" i="8"/>
  <c r="D3225" i="8"/>
  <c r="D3246" i="8"/>
  <c r="D3268" i="8"/>
  <c r="D3289" i="8"/>
  <c r="D3310" i="8"/>
  <c r="D3332" i="8"/>
  <c r="D3353" i="8"/>
  <c r="D3374" i="8"/>
  <c r="D3396" i="8"/>
  <c r="D3417" i="8"/>
  <c r="D3438" i="8"/>
  <c r="D3460" i="8"/>
  <c r="D3481" i="8"/>
  <c r="D3502" i="8"/>
  <c r="D3524" i="8"/>
  <c r="D3545" i="8"/>
  <c r="D3566" i="8"/>
  <c r="D3588" i="8"/>
  <c r="D3609" i="8"/>
  <c r="D3630" i="8"/>
  <c r="D3652" i="8"/>
  <c r="D3673" i="8"/>
  <c r="D3694" i="8"/>
  <c r="D3716" i="8"/>
  <c r="D3737" i="8"/>
  <c r="D3758" i="8"/>
  <c r="D3780" i="8"/>
  <c r="D2210" i="8"/>
  <c r="D2253" i="8"/>
  <c r="D2290" i="8"/>
  <c r="D2323" i="8"/>
  <c r="D2351" i="8"/>
  <c r="D2379" i="8"/>
  <c r="D2409" i="8"/>
  <c r="D2437" i="8"/>
  <c r="D2465" i="8"/>
  <c r="D2494" i="8"/>
  <c r="D2522" i="8"/>
  <c r="D2550" i="8"/>
  <c r="D2579" i="8"/>
  <c r="D2607" i="8"/>
  <c r="D2635" i="8"/>
  <c r="D2665" i="8"/>
  <c r="D2693" i="8"/>
  <c r="D2721" i="8"/>
  <c r="D2750" i="8"/>
  <c r="D2778" i="8"/>
  <c r="D2806" i="8"/>
  <c r="D2835" i="8"/>
  <c r="D2863" i="8"/>
  <c r="D2891" i="8"/>
  <c r="D2921" i="8"/>
  <c r="D2949" i="8"/>
  <c r="D2974" i="8"/>
  <c r="D2996" i="8"/>
  <c r="D3017" i="8"/>
  <c r="D3038" i="8"/>
  <c r="D3060" i="8"/>
  <c r="D3081" i="8"/>
  <c r="D3102" i="8"/>
  <c r="D3124" i="8"/>
  <c r="D3145" i="8"/>
  <c r="D3166" i="8"/>
  <c r="D3188" i="8"/>
  <c r="D3209" i="8"/>
  <c r="D3230" i="8"/>
  <c r="D3252" i="8"/>
  <c r="D3273" i="8"/>
  <c r="D3294" i="8"/>
  <c r="D3316" i="8"/>
  <c r="D3337" i="8"/>
  <c r="D3358" i="8"/>
  <c r="D3380" i="8"/>
  <c r="D3401" i="8"/>
  <c r="D3422" i="8"/>
  <c r="D3444" i="8"/>
  <c r="D3465" i="8"/>
  <c r="D3486" i="8"/>
  <c r="D3508" i="8"/>
  <c r="D3529" i="8"/>
  <c r="D3550" i="8"/>
  <c r="D3572" i="8"/>
  <c r="D3593" i="8"/>
  <c r="D3614" i="8"/>
  <c r="D3636" i="8"/>
  <c r="D3657" i="8"/>
  <c r="D3678" i="8"/>
  <c r="D3700" i="8"/>
  <c r="D3721" i="8"/>
  <c r="D3742" i="8"/>
  <c r="D3764" i="8"/>
  <c r="D3785" i="8"/>
  <c r="D2180" i="8"/>
  <c r="D2273" i="8"/>
  <c r="D2309" i="8"/>
  <c r="D2337" i="8"/>
  <c r="D2394" i="8"/>
  <c r="D2451" i="8"/>
  <c r="D2507" i="8"/>
  <c r="D2565" i="8"/>
  <c r="D2622" i="8"/>
  <c r="D2678" i="8"/>
  <c r="D2735" i="8"/>
  <c r="D2763" i="8"/>
  <c r="D2821" i="8"/>
  <c r="D2878" i="8"/>
  <c r="D2934" i="8"/>
  <c r="D2985" i="8"/>
  <c r="D3028" i="8"/>
  <c r="D3070" i="8"/>
  <c r="D3113" i="8"/>
  <c r="D3156" i="8"/>
  <c r="D3198" i="8"/>
  <c r="D3241" i="8"/>
  <c r="D3284" i="8"/>
  <c r="D3326" i="8"/>
  <c r="D3369" i="8"/>
  <c r="D3412" i="8"/>
  <c r="D3454" i="8"/>
  <c r="D3497" i="8"/>
  <c r="D3540" i="8"/>
  <c r="D3582" i="8"/>
  <c r="D3625" i="8"/>
  <c r="D3668" i="8"/>
  <c r="D3710" i="8"/>
  <c r="D3732" i="8"/>
  <c r="D3774" i="8"/>
  <c r="C2554" i="8"/>
  <c r="G2554" i="8" s="1"/>
  <c r="H2554" i="8" s="1"/>
  <c r="C736" i="8"/>
  <c r="G736" i="8" s="1"/>
  <c r="H736" i="8" s="1"/>
  <c r="C2330" i="8"/>
  <c r="C2394" i="8"/>
  <c r="C2458" i="8"/>
  <c r="C2522" i="8"/>
  <c r="C2586" i="8"/>
  <c r="C2650" i="8"/>
  <c r="G2650" i="8" s="1"/>
  <c r="H2650" i="8" s="1"/>
  <c r="C2714" i="8"/>
  <c r="G2714" i="8" s="1"/>
  <c r="H2714" i="8" s="1"/>
  <c r="C2805" i="8"/>
  <c r="G2805" i="8" s="1"/>
  <c r="H2805" i="8" s="1"/>
  <c r="C2848" i="8"/>
  <c r="C2933" i="8"/>
  <c r="C2976" i="8"/>
  <c r="C3061" i="8"/>
  <c r="C3437" i="8"/>
  <c r="C3458" i="8"/>
  <c r="G3458" i="8" s="1"/>
  <c r="H3458" i="8" s="1"/>
  <c r="C3501" i="8"/>
  <c r="C3522" i="8"/>
  <c r="C3565" i="8"/>
  <c r="C3586" i="8"/>
  <c r="G3586" i="8" s="1"/>
  <c r="H3586" i="8" s="1"/>
  <c r="C3629" i="8"/>
  <c r="C3642" i="8"/>
  <c r="G3642" i="8" s="1"/>
  <c r="H3642" i="8" s="1"/>
  <c r="C3658" i="8"/>
  <c r="C2338" i="8"/>
  <c r="G2338" i="8" s="1"/>
  <c r="H2338" i="8" s="1"/>
  <c r="C2402" i="8"/>
  <c r="C2466" i="8"/>
  <c r="C2530" i="8"/>
  <c r="C2594" i="8"/>
  <c r="G2594" i="8" s="1"/>
  <c r="H2594" i="8" s="1"/>
  <c r="C2658" i="8"/>
  <c r="C2722" i="8"/>
  <c r="C2768" i="8"/>
  <c r="C2853" i="8"/>
  <c r="C2896" i="8"/>
  <c r="C2981" i="8"/>
  <c r="G2981" i="8" s="1"/>
  <c r="H2981" i="8" s="1"/>
  <c r="C3024" i="8"/>
  <c r="G3024" i="8" s="1"/>
  <c r="H3024" i="8" s="1"/>
  <c r="C3418" i="8"/>
  <c r="C3461" i="8"/>
  <c r="C3482" i="8"/>
  <c r="C3525" i="8"/>
  <c r="G3525" i="8" s="1"/>
  <c r="H3525" i="8" s="1"/>
  <c r="C3589" i="8"/>
  <c r="C3610" i="8"/>
  <c r="C3661" i="8"/>
  <c r="G3661" i="8" s="1"/>
  <c r="H3661" i="8" s="1"/>
  <c r="C3546" i="8"/>
  <c r="G3546" i="8" s="1"/>
  <c r="H3546" i="8" s="1"/>
  <c r="C3637" i="8"/>
  <c r="G3637" i="8" s="1"/>
  <c r="H3637" i="8" s="1"/>
  <c r="C3597" i="8"/>
  <c r="C3554" i="8"/>
  <c r="G3554" i="8" s="1"/>
  <c r="H3554" i="8" s="1"/>
  <c r="C3469" i="8"/>
  <c r="C3426" i="8"/>
  <c r="C3040" i="8"/>
  <c r="C2869" i="8"/>
  <c r="G2869" i="8" s="1"/>
  <c r="H2869" i="8" s="1"/>
  <c r="C2784" i="8"/>
  <c r="C2682" i="8"/>
  <c r="C2426" i="8"/>
  <c r="C3653" i="8"/>
  <c r="C3621" i="8"/>
  <c r="G3621" i="8" s="1"/>
  <c r="H3621" i="8" s="1"/>
  <c r="C3578" i="8"/>
  <c r="G3578" i="8" s="1"/>
  <c r="H3578" i="8" s="1"/>
  <c r="C3493" i="8"/>
  <c r="G3493" i="8" s="1"/>
  <c r="H3493" i="8" s="1"/>
  <c r="C3450" i="8"/>
  <c r="G3450" i="8" s="1"/>
  <c r="H3450" i="8" s="1"/>
  <c r="C2917" i="8"/>
  <c r="C2832" i="8"/>
  <c r="G2832" i="8" s="1"/>
  <c r="H2832" i="8" s="1"/>
  <c r="C2626" i="8"/>
  <c r="C2370" i="8"/>
  <c r="G2370" i="8" s="1"/>
  <c r="H2370" i="8" s="1"/>
  <c r="C592" i="8"/>
  <c r="G592" i="8" s="1"/>
  <c r="H592" i="8" s="1"/>
  <c r="C3557" i="8"/>
  <c r="G3557" i="8" s="1"/>
  <c r="H3557" i="8" s="1"/>
  <c r="C3514" i="8"/>
  <c r="G3514" i="8" s="1"/>
  <c r="H3514" i="8" s="1"/>
  <c r="C3429" i="8"/>
  <c r="G3429" i="8" s="1"/>
  <c r="H3429" i="8" s="1"/>
  <c r="C3045" i="8"/>
  <c r="G3045" i="8" s="1"/>
  <c r="H3045" i="8" s="1"/>
  <c r="C2960" i="8"/>
  <c r="G2960" i="8" s="1"/>
  <c r="H2960" i="8" s="1"/>
  <c r="C2789" i="8"/>
  <c r="C2690" i="8"/>
  <c r="G2690" i="8" s="1"/>
  <c r="H2690" i="8" s="1"/>
  <c r="C2562" i="8"/>
  <c r="C2434" i="8"/>
  <c r="C2498" i="8"/>
  <c r="C3626" i="8"/>
  <c r="G3626" i="8" s="1"/>
  <c r="H3626" i="8" s="1"/>
  <c r="C3650" i="8"/>
  <c r="C3618" i="8"/>
  <c r="C3533" i="8"/>
  <c r="C3490" i="8"/>
  <c r="G3490" i="8" s="1"/>
  <c r="H3490" i="8" s="1"/>
  <c r="C2997" i="8"/>
  <c r="C2912" i="8"/>
  <c r="G2912" i="8" s="1"/>
  <c r="H2912" i="8" s="1"/>
  <c r="C2741" i="8"/>
  <c r="C2618" i="8"/>
  <c r="G2618" i="8" s="1"/>
  <c r="H2618" i="8" s="1"/>
  <c r="C2490" i="8"/>
  <c r="C2362" i="8"/>
  <c r="C1254" i="8"/>
  <c r="C1401" i="8"/>
  <c r="G1401" i="8" s="1"/>
  <c r="H1401" i="8" s="1"/>
  <c r="C1521" i="8"/>
  <c r="G1521" i="8" s="1"/>
  <c r="H1521" i="8" s="1"/>
  <c r="C1613" i="8"/>
  <c r="C1859" i="8"/>
  <c r="G1859" i="8" s="1"/>
  <c r="H1859" i="8" s="1"/>
  <c r="C1891" i="8"/>
  <c r="G1891" i="8" s="1"/>
  <c r="H1891" i="8" s="1"/>
  <c r="C1923" i="8"/>
  <c r="G1923" i="8" s="1"/>
  <c r="H1923" i="8" s="1"/>
  <c r="C1944" i="8"/>
  <c r="G1944" i="8" s="1"/>
  <c r="H1944" i="8" s="1"/>
  <c r="C1976" i="8"/>
  <c r="C2008" i="8"/>
  <c r="C2051" i="8"/>
  <c r="G2051" i="8" s="1"/>
  <c r="H2051" i="8" s="1"/>
  <c r="C2072" i="8"/>
  <c r="C2114" i="8"/>
  <c r="G2114" i="8" s="1"/>
  <c r="H2114" i="8" s="1"/>
  <c r="C2130" i="8"/>
  <c r="C2146" i="8"/>
  <c r="C2162" i="8"/>
  <c r="C2178" i="8"/>
  <c r="C2194" i="8"/>
  <c r="C2210" i="8"/>
  <c r="C2226" i="8"/>
  <c r="G2226" i="8" s="1"/>
  <c r="H2226" i="8" s="1"/>
  <c r="C2250" i="8"/>
  <c r="C2266" i="8"/>
  <c r="G2266" i="8" s="1"/>
  <c r="H2266" i="8" s="1"/>
  <c r="C2282" i="8"/>
  <c r="C2298" i="8"/>
  <c r="G2298" i="8" s="1"/>
  <c r="H2298" i="8" s="1"/>
  <c r="C2314" i="8"/>
  <c r="C1337" i="8"/>
  <c r="G1337" i="8" s="1"/>
  <c r="H1337" i="8" s="1"/>
  <c r="C1465" i="8"/>
  <c r="G1465" i="8" s="1"/>
  <c r="H1465" i="8" s="1"/>
  <c r="C1586" i="8"/>
  <c r="C1634" i="8"/>
  <c r="G1634" i="8" s="1"/>
  <c r="H1634" i="8" s="1"/>
  <c r="C1880" i="8"/>
  <c r="G1880" i="8" s="1"/>
  <c r="H1880" i="8" s="1"/>
  <c r="C1912" i="8"/>
  <c r="C1955" i="8"/>
  <c r="G1955" i="8" s="1"/>
  <c r="H1955" i="8" s="1"/>
  <c r="C1987" i="8"/>
  <c r="G1987" i="8" s="1"/>
  <c r="H1987" i="8" s="1"/>
  <c r="C2019" i="8"/>
  <c r="G2019" i="8" s="1"/>
  <c r="H2019" i="8" s="1"/>
  <c r="C2040" i="8"/>
  <c r="C2083" i="8"/>
  <c r="G2083" i="8" s="1"/>
  <c r="H2083" i="8" s="1"/>
  <c r="C2104" i="8"/>
  <c r="G2104" i="8" s="1"/>
  <c r="H2104" i="8" s="1"/>
  <c r="C2122" i="8"/>
  <c r="G2122" i="8" s="1"/>
  <c r="H2122" i="8" s="1"/>
  <c r="C2138" i="8"/>
  <c r="C2154" i="8"/>
  <c r="G2154" i="8" s="1"/>
  <c r="H2154" i="8" s="1"/>
  <c r="C2170" i="8"/>
  <c r="G2170" i="8" s="1"/>
  <c r="H2170" i="8" s="1"/>
  <c r="C2186" i="8"/>
  <c r="C2202" i="8"/>
  <c r="C2218" i="8"/>
  <c r="C2234" i="8"/>
  <c r="C2242" i="8"/>
  <c r="G2242" i="8" s="1"/>
  <c r="H2242" i="8" s="1"/>
  <c r="C2258" i="8"/>
  <c r="G2258" i="8" s="1"/>
  <c r="H2258" i="8" s="1"/>
  <c r="C2274" i="8"/>
  <c r="C2290" i="8"/>
  <c r="C2306" i="8"/>
  <c r="G2306" i="8" s="1"/>
  <c r="H2306" i="8" s="1"/>
  <c r="C66" i="8"/>
  <c r="G66" i="8" s="1"/>
  <c r="H66" i="8" s="1"/>
  <c r="C3666" i="8"/>
  <c r="C3645" i="8"/>
  <c r="C3634" i="8"/>
  <c r="G3634" i="8" s="1"/>
  <c r="H3634" i="8" s="1"/>
  <c r="C3613" i="8"/>
  <c r="C3602" i="8"/>
  <c r="C3581" i="8"/>
  <c r="C3570" i="8"/>
  <c r="G3570" i="8" s="1"/>
  <c r="H3570" i="8" s="1"/>
  <c r="C3549" i="8"/>
  <c r="C3538" i="8"/>
  <c r="C3517" i="8"/>
  <c r="C3506" i="8"/>
  <c r="G3506" i="8" s="1"/>
  <c r="H3506" i="8" s="1"/>
  <c r="C3485" i="8"/>
  <c r="C3474" i="8"/>
  <c r="C3453" i="8"/>
  <c r="C3442" i="8"/>
  <c r="G3442" i="8" s="1"/>
  <c r="H3442" i="8" s="1"/>
  <c r="C3421" i="8"/>
  <c r="C3029" i="8"/>
  <c r="C3008" i="8"/>
  <c r="C2965" i="8"/>
  <c r="G2965" i="8" s="1"/>
  <c r="H2965" i="8" s="1"/>
  <c r="C2944" i="8"/>
  <c r="C2901" i="8"/>
  <c r="G2901" i="8" s="1"/>
  <c r="H2901" i="8" s="1"/>
  <c r="C2880" i="8"/>
  <c r="C2837" i="8"/>
  <c r="C2816" i="8"/>
  <c r="C2773" i="8"/>
  <c r="C2752" i="8"/>
  <c r="C2730" i="8"/>
  <c r="G2730" i="8" s="1"/>
  <c r="H2730" i="8" s="1"/>
  <c r="C2698" i="8"/>
  <c r="C2666" i="8"/>
  <c r="G2666" i="8" s="1"/>
  <c r="H2666" i="8" s="1"/>
  <c r="C2634" i="8"/>
  <c r="G2634" i="8" s="1"/>
  <c r="H2634" i="8" s="1"/>
  <c r="C2602" i="8"/>
  <c r="C2570" i="8"/>
  <c r="C2538" i="8"/>
  <c r="C2506" i="8"/>
  <c r="C2474" i="8"/>
  <c r="G2474" i="8" s="1"/>
  <c r="H2474" i="8" s="1"/>
  <c r="C2442" i="8"/>
  <c r="C2410" i="8"/>
  <c r="G2410" i="8" s="1"/>
  <c r="H2410" i="8" s="1"/>
  <c r="C2378" i="8"/>
  <c r="G2378" i="8" s="1"/>
  <c r="H2378" i="8" s="1"/>
  <c r="C2346" i="8"/>
  <c r="C3605" i="8"/>
  <c r="C3594" i="8"/>
  <c r="G3594" i="8" s="1"/>
  <c r="H3594" i="8" s="1"/>
  <c r="C3573" i="8"/>
  <c r="C3562" i="8"/>
  <c r="G3562" i="8" s="1"/>
  <c r="H3562" i="8" s="1"/>
  <c r="C3541" i="8"/>
  <c r="C3530" i="8"/>
  <c r="G3530" i="8" s="1"/>
  <c r="H3530" i="8" s="1"/>
  <c r="C3509" i="8"/>
  <c r="C3498" i="8"/>
  <c r="G3498" i="8" s="1"/>
  <c r="H3498" i="8" s="1"/>
  <c r="C3477" i="8"/>
  <c r="C3466" i="8"/>
  <c r="G3466" i="8" s="1"/>
  <c r="H3466" i="8" s="1"/>
  <c r="C3445" i="8"/>
  <c r="C3434" i="8"/>
  <c r="G3434" i="8" s="1"/>
  <c r="H3434" i="8" s="1"/>
  <c r="C3056" i="8"/>
  <c r="G3056" i="8" s="1"/>
  <c r="H3056" i="8" s="1"/>
  <c r="C3013" i="8"/>
  <c r="C2992" i="8"/>
  <c r="C2949" i="8"/>
  <c r="G2949" i="8" s="1"/>
  <c r="H2949" i="8" s="1"/>
  <c r="C2928" i="8"/>
  <c r="C2885" i="8"/>
  <c r="C2864" i="8"/>
  <c r="C2821" i="8"/>
  <c r="G2821" i="8" s="1"/>
  <c r="H2821" i="8" s="1"/>
  <c r="C2800" i="8"/>
  <c r="C2757" i="8"/>
  <c r="G2757" i="8" s="1"/>
  <c r="H2757" i="8" s="1"/>
  <c r="C2736" i="8"/>
  <c r="C2706" i="8"/>
  <c r="G2706" i="8" s="1"/>
  <c r="H2706" i="8" s="1"/>
  <c r="C2674" i="8"/>
  <c r="G2674" i="8" s="1"/>
  <c r="H2674" i="8" s="1"/>
  <c r="C2642" i="8"/>
  <c r="G2642" i="8" s="1"/>
  <c r="H2642" i="8" s="1"/>
  <c r="C2610" i="8"/>
  <c r="C2578" i="8"/>
  <c r="G2578" i="8" s="1"/>
  <c r="H2578" i="8" s="1"/>
  <c r="C2546" i="8"/>
  <c r="G2546" i="8" s="1"/>
  <c r="H2546" i="8" s="1"/>
  <c r="C2514" i="8"/>
  <c r="G2514" i="8" s="1"/>
  <c r="H2514" i="8" s="1"/>
  <c r="C2482" i="8"/>
  <c r="C2450" i="8"/>
  <c r="G2450" i="8" s="1"/>
  <c r="H2450" i="8" s="1"/>
  <c r="C2418" i="8"/>
  <c r="G2418" i="8" s="1"/>
  <c r="H2418" i="8" s="1"/>
  <c r="C2386" i="8"/>
  <c r="G2386" i="8" s="1"/>
  <c r="H2386" i="8" s="1"/>
  <c r="C2354" i="8"/>
  <c r="C2322" i="8"/>
  <c r="G2322" i="8" s="1"/>
  <c r="H2322" i="8" s="1"/>
  <c r="C3784" i="8"/>
  <c r="C3780" i="8"/>
  <c r="G3780" i="8" s="1"/>
  <c r="H3780" i="8" s="1"/>
  <c r="C3776" i="8"/>
  <c r="C3772" i="8"/>
  <c r="G3772" i="8" s="1"/>
  <c r="H3772" i="8" s="1"/>
  <c r="C3768" i="8"/>
  <c r="C3764" i="8"/>
  <c r="G3764" i="8" s="1"/>
  <c r="H3764" i="8" s="1"/>
  <c r="C3760" i="8"/>
  <c r="C3756" i="8"/>
  <c r="C3754" i="8"/>
  <c r="C3750" i="8"/>
  <c r="C3746" i="8"/>
  <c r="C3742" i="8"/>
  <c r="C3736" i="8"/>
  <c r="C3732" i="8"/>
  <c r="C3728" i="8"/>
  <c r="G3728" i="8" s="1"/>
  <c r="H3728" i="8" s="1"/>
  <c r="C3724" i="8"/>
  <c r="G3724" i="8" s="1"/>
  <c r="H3724" i="8" s="1"/>
  <c r="C3720" i="8"/>
  <c r="C3716" i="8"/>
  <c r="G3716" i="8" s="1"/>
  <c r="H3716" i="8" s="1"/>
  <c r="C3712" i="8"/>
  <c r="C3708" i="8"/>
  <c r="G3708" i="8" s="1"/>
  <c r="H3708" i="8" s="1"/>
  <c r="C3704" i="8"/>
  <c r="C3700" i="8"/>
  <c r="G3700" i="8" s="1"/>
  <c r="H3700" i="8" s="1"/>
  <c r="C3696" i="8"/>
  <c r="C3694" i="8"/>
  <c r="C3690" i="8"/>
  <c r="C3686" i="8"/>
  <c r="C3680" i="8"/>
  <c r="C3676" i="8"/>
  <c r="C3674" i="8"/>
  <c r="G3674" i="8" s="1"/>
  <c r="H3674" i="8" s="1"/>
  <c r="C3670" i="8"/>
  <c r="C3663" i="8"/>
  <c r="C3652" i="8"/>
  <c r="G3652" i="8" s="1"/>
  <c r="H3652" i="8" s="1"/>
  <c r="C3644" i="8"/>
  <c r="C3636" i="8"/>
  <c r="C3628" i="8"/>
  <c r="C3623" i="8"/>
  <c r="G3623" i="8" s="1"/>
  <c r="H3623" i="8" s="1"/>
  <c r="C3612" i="8"/>
  <c r="C3607" i="8"/>
  <c r="C3596" i="8"/>
  <c r="G3596" i="8" s="1"/>
  <c r="H3596" i="8" s="1"/>
  <c r="C3591" i="8"/>
  <c r="G3591" i="8" s="1"/>
  <c r="H3591" i="8" s="1"/>
  <c r="C3580" i="8"/>
  <c r="C3575" i="8"/>
  <c r="C3567" i="8"/>
  <c r="C3556" i="8"/>
  <c r="C3551" i="8"/>
  <c r="C3540" i="8"/>
  <c r="C3535" i="8"/>
  <c r="C3527" i="8"/>
  <c r="G3527" i="8" s="1"/>
  <c r="H3527" i="8" s="1"/>
  <c r="C3516" i="8"/>
  <c r="C3511" i="8"/>
  <c r="C3503" i="8"/>
  <c r="C3492" i="8"/>
  <c r="C3487" i="8"/>
  <c r="C3476" i="8"/>
  <c r="G3476" i="8" s="1"/>
  <c r="H3476" i="8" s="1"/>
  <c r="C3471" i="8"/>
  <c r="C3460" i="8"/>
  <c r="G3460" i="8" s="1"/>
  <c r="H3460" i="8" s="1"/>
  <c r="C3455" i="8"/>
  <c r="C3444" i="8"/>
  <c r="G3444" i="8" s="1"/>
  <c r="H3444" i="8" s="1"/>
  <c r="C3439" i="8"/>
  <c r="C3428" i="8"/>
  <c r="G3428" i="8" s="1"/>
  <c r="H3428" i="8" s="1"/>
  <c r="C3423" i="8"/>
  <c r="C3410" i="8"/>
  <c r="C3402" i="8"/>
  <c r="C3394" i="8"/>
  <c r="C3386" i="8"/>
  <c r="G3386" i="8" s="1"/>
  <c r="H3386" i="8" s="1"/>
  <c r="C3378" i="8"/>
  <c r="G3378" i="8" s="1"/>
  <c r="H3378" i="8" s="1"/>
  <c r="C3370" i="8"/>
  <c r="C3362" i="8"/>
  <c r="G3362" i="8" s="1"/>
  <c r="H3362" i="8" s="1"/>
  <c r="C3354" i="8"/>
  <c r="G3354" i="8" s="1"/>
  <c r="H3354" i="8" s="1"/>
  <c r="C3346" i="8"/>
  <c r="C3338" i="8"/>
  <c r="C3330" i="8"/>
  <c r="C3322" i="8"/>
  <c r="G3322" i="8" s="1"/>
  <c r="H3322" i="8" s="1"/>
  <c r="C3314" i="8"/>
  <c r="G3314" i="8" s="1"/>
  <c r="H3314" i="8" s="1"/>
  <c r="C3306" i="8"/>
  <c r="C3298" i="8"/>
  <c r="G3298" i="8" s="1"/>
  <c r="H3298" i="8" s="1"/>
  <c r="C3290" i="8"/>
  <c r="G3290" i="8" s="1"/>
  <c r="H3290" i="8" s="1"/>
  <c r="C3282" i="8"/>
  <c r="C3274" i="8"/>
  <c r="C3266" i="8"/>
  <c r="C3258" i="8"/>
  <c r="G3258" i="8" s="1"/>
  <c r="H3258" i="8" s="1"/>
  <c r="C3250" i="8"/>
  <c r="G3250" i="8" s="1"/>
  <c r="H3250" i="8" s="1"/>
  <c r="C3242" i="8"/>
  <c r="C3234" i="8"/>
  <c r="G3234" i="8" s="1"/>
  <c r="H3234" i="8" s="1"/>
  <c r="C3226" i="8"/>
  <c r="G3226" i="8" s="1"/>
  <c r="H3226" i="8" s="1"/>
  <c r="C3218" i="8"/>
  <c r="C3210" i="8"/>
  <c r="C3202" i="8"/>
  <c r="C3194" i="8"/>
  <c r="G3194" i="8" s="1"/>
  <c r="H3194" i="8" s="1"/>
  <c r="C3190" i="8"/>
  <c r="G3190" i="8" s="1"/>
  <c r="H3190" i="8" s="1"/>
  <c r="C3182" i="8"/>
  <c r="C3174" i="8"/>
  <c r="G3174" i="8" s="1"/>
  <c r="H3174" i="8" s="1"/>
  <c r="C3162" i="8"/>
  <c r="G3162" i="8" s="1"/>
  <c r="H3162" i="8" s="1"/>
  <c r="C3158" i="8"/>
  <c r="C3150" i="8"/>
  <c r="C3142" i="8"/>
  <c r="C3134" i="8"/>
  <c r="C3126" i="8"/>
  <c r="G3126" i="8" s="1"/>
  <c r="H3126" i="8" s="1"/>
  <c r="C3118" i="8"/>
  <c r="G3118" i="8" s="1"/>
  <c r="H3118" i="8" s="1"/>
  <c r="C3110" i="8"/>
  <c r="G3110" i="8" s="1"/>
  <c r="H3110" i="8" s="1"/>
  <c r="C3102" i="8"/>
  <c r="C3094" i="8"/>
  <c r="C3086" i="8"/>
  <c r="G3086" i="8" s="1"/>
  <c r="H3086" i="8" s="1"/>
  <c r="C3082" i="8"/>
  <c r="C3074" i="8"/>
  <c r="C3054" i="8"/>
  <c r="C3043" i="8"/>
  <c r="G3043" i="8" s="1"/>
  <c r="H3043" i="8" s="1"/>
  <c r="C3022" i="8"/>
  <c r="G3022" i="8" s="1"/>
  <c r="H3022" i="8" s="1"/>
  <c r="C3011" i="8"/>
  <c r="G3011" i="8" s="1"/>
  <c r="H3011" i="8" s="1"/>
  <c r="C2990" i="8"/>
  <c r="C2979" i="8"/>
  <c r="G2979" i="8" s="1"/>
  <c r="H2979" i="8" s="1"/>
  <c r="C2958" i="8"/>
  <c r="G2958" i="8" s="1"/>
  <c r="H2958" i="8" s="1"/>
  <c r="C2947" i="8"/>
  <c r="C2926" i="8"/>
  <c r="C2915" i="8"/>
  <c r="C2894" i="8"/>
  <c r="C2883" i="8"/>
  <c r="C2862" i="8"/>
  <c r="G2862" i="8" s="1"/>
  <c r="H2862" i="8" s="1"/>
  <c r="C2851" i="8"/>
  <c r="C2835" i="8"/>
  <c r="G2835" i="8" s="1"/>
  <c r="H2835" i="8" s="1"/>
  <c r="C2814" i="8"/>
  <c r="C2803" i="8"/>
  <c r="G2803" i="8" s="1"/>
  <c r="H2803" i="8" s="1"/>
  <c r="C2782" i="8"/>
  <c r="G2782" i="8" s="1"/>
  <c r="H2782" i="8" s="1"/>
  <c r="C2771" i="8"/>
  <c r="C2750" i="8"/>
  <c r="G2750" i="8" s="1"/>
  <c r="H2750" i="8" s="1"/>
  <c r="C2739" i="8"/>
  <c r="C2078" i="8"/>
  <c r="C2057" i="8"/>
  <c r="G2057" i="8" s="1"/>
  <c r="H2057" i="8" s="1"/>
  <c r="C2014" i="8"/>
  <c r="G2014" i="8" s="1"/>
  <c r="H2014" i="8" s="1"/>
  <c r="C1993" i="8"/>
  <c r="G1993" i="8" s="1"/>
  <c r="H1993" i="8" s="1"/>
  <c r="C1950" i="8"/>
  <c r="C1929" i="8"/>
  <c r="G1929" i="8" s="1"/>
  <c r="H1929" i="8" s="1"/>
  <c r="C1886" i="8"/>
  <c r="G1886" i="8" s="1"/>
  <c r="H1886" i="8" s="1"/>
  <c r="C1852" i="8"/>
  <c r="C1804" i="8"/>
  <c r="G1804" i="8" s="1"/>
  <c r="H1804" i="8" s="1"/>
  <c r="C1772" i="8"/>
  <c r="C1740" i="8"/>
  <c r="C1708" i="8"/>
  <c r="C1676" i="8"/>
  <c r="C1644" i="8"/>
  <c r="G1644" i="8" s="1"/>
  <c r="H1644" i="8" s="1"/>
  <c r="C1601" i="8"/>
  <c r="G1601" i="8" s="1"/>
  <c r="H1601" i="8" s="1"/>
  <c r="C837" i="8"/>
  <c r="G837" i="8" s="1"/>
  <c r="H837" i="8" s="1"/>
  <c r="C3785" i="8"/>
  <c r="G3785" i="8" s="1"/>
  <c r="H3785" i="8" s="1"/>
  <c r="C3783" i="8"/>
  <c r="G3783" i="8" s="1"/>
  <c r="H3783" i="8" s="1"/>
  <c r="C3781" i="8"/>
  <c r="G3781" i="8" s="1"/>
  <c r="H3781" i="8" s="1"/>
  <c r="C3779" i="8"/>
  <c r="G3779" i="8" s="1"/>
  <c r="H3779" i="8" s="1"/>
  <c r="C3777" i="8"/>
  <c r="C3775" i="8"/>
  <c r="C3773" i="8"/>
  <c r="G3773" i="8" s="1"/>
  <c r="H3773" i="8" s="1"/>
  <c r="C3771" i="8"/>
  <c r="G3771" i="8" s="1"/>
  <c r="H3771" i="8" s="1"/>
  <c r="C3769" i="8"/>
  <c r="G3769" i="8" s="1"/>
  <c r="H3769" i="8" s="1"/>
  <c r="C3767" i="8"/>
  <c r="G3767" i="8" s="1"/>
  <c r="H3767" i="8" s="1"/>
  <c r="C3765" i="8"/>
  <c r="C3763" i="8"/>
  <c r="G3763" i="8" s="1"/>
  <c r="H3763" i="8" s="1"/>
  <c r="C3761" i="8"/>
  <c r="C3759" i="8"/>
  <c r="C3757" i="8"/>
  <c r="C3755" i="8"/>
  <c r="G3755" i="8" s="1"/>
  <c r="H3755" i="8" s="1"/>
  <c r="C3753" i="8"/>
  <c r="C3751" i="8"/>
  <c r="G3751" i="8" s="1"/>
  <c r="H3751" i="8" s="1"/>
  <c r="C3749" i="8"/>
  <c r="G3749" i="8" s="1"/>
  <c r="H3749" i="8" s="1"/>
  <c r="C3747" i="8"/>
  <c r="G3747" i="8" s="1"/>
  <c r="H3747" i="8" s="1"/>
  <c r="C3745" i="8"/>
  <c r="G3745" i="8" s="1"/>
  <c r="H3745" i="8" s="1"/>
  <c r="C3743" i="8"/>
  <c r="C3741" i="8"/>
  <c r="C3739" i="8"/>
  <c r="G3739" i="8" s="1"/>
  <c r="H3739" i="8" s="1"/>
  <c r="C3737" i="8"/>
  <c r="C3735" i="8"/>
  <c r="G3735" i="8" s="1"/>
  <c r="H3735" i="8" s="1"/>
  <c r="C3733" i="8"/>
  <c r="C3731" i="8"/>
  <c r="G3731" i="8" s="1"/>
  <c r="H3731" i="8" s="1"/>
  <c r="C3729" i="8"/>
  <c r="C3727" i="8"/>
  <c r="C3725" i="8"/>
  <c r="C3723" i="8"/>
  <c r="G3723" i="8" s="1"/>
  <c r="H3723" i="8" s="1"/>
  <c r="C3721" i="8"/>
  <c r="C3719" i="8"/>
  <c r="G3719" i="8" s="1"/>
  <c r="H3719" i="8" s="1"/>
  <c r="C3717" i="8"/>
  <c r="G3717" i="8" s="1"/>
  <c r="H3717" i="8" s="1"/>
  <c r="C3715" i="8"/>
  <c r="G3715" i="8" s="1"/>
  <c r="H3715" i="8" s="1"/>
  <c r="C3713" i="8"/>
  <c r="C3711" i="8"/>
  <c r="C3709" i="8"/>
  <c r="G3709" i="8" s="1"/>
  <c r="H3709" i="8" s="1"/>
  <c r="C3707" i="8"/>
  <c r="G3707" i="8" s="1"/>
  <c r="H3707" i="8" s="1"/>
  <c r="C3705" i="8"/>
  <c r="C3703" i="8"/>
  <c r="G3703" i="8" s="1"/>
  <c r="H3703" i="8" s="1"/>
  <c r="C3701" i="8"/>
  <c r="C3699" i="8"/>
  <c r="G3699" i="8" s="1"/>
  <c r="H3699" i="8" s="1"/>
  <c r="C3697" i="8"/>
  <c r="C3695" i="8"/>
  <c r="C3693" i="8"/>
  <c r="C3691" i="8"/>
  <c r="G3691" i="8" s="1"/>
  <c r="H3691" i="8" s="1"/>
  <c r="C3689" i="8"/>
  <c r="C3687" i="8"/>
  <c r="G3687" i="8" s="1"/>
  <c r="H3687" i="8" s="1"/>
  <c r="C3685" i="8"/>
  <c r="G3685" i="8" s="1"/>
  <c r="H3685" i="8" s="1"/>
  <c r="C3683" i="8"/>
  <c r="G3683" i="8" s="1"/>
  <c r="H3683" i="8" s="1"/>
  <c r="C3681" i="8"/>
  <c r="G3681" i="8" s="1"/>
  <c r="H3681" i="8" s="1"/>
  <c r="C3679" i="8"/>
  <c r="C3677" i="8"/>
  <c r="C3675" i="8"/>
  <c r="G3675" i="8" s="1"/>
  <c r="H3675" i="8" s="1"/>
  <c r="C3673" i="8"/>
  <c r="C3671" i="8"/>
  <c r="G3671" i="8" s="1"/>
  <c r="H3671" i="8" s="1"/>
  <c r="C3669" i="8"/>
  <c r="C3667" i="8"/>
  <c r="G3667" i="8" s="1"/>
  <c r="H3667" i="8" s="1"/>
  <c r="C3664" i="8"/>
  <c r="G3664" i="8" s="1"/>
  <c r="H3664" i="8" s="1"/>
  <c r="C3659" i="8"/>
  <c r="C3656" i="8"/>
  <c r="C3651" i="8"/>
  <c r="G3651" i="8" s="1"/>
  <c r="H3651" i="8" s="1"/>
  <c r="C3648" i="8"/>
  <c r="C3643" i="8"/>
  <c r="C3640" i="8"/>
  <c r="C3635" i="8"/>
  <c r="G3635" i="8" s="1"/>
  <c r="H3635" i="8" s="1"/>
  <c r="C3632" i="8"/>
  <c r="C3627" i="8"/>
  <c r="C3624" i="8"/>
  <c r="G3624" i="8" s="1"/>
  <c r="H3624" i="8" s="1"/>
  <c r="C3619" i="8"/>
  <c r="G3619" i="8" s="1"/>
  <c r="H3619" i="8" s="1"/>
  <c r="C3616" i="8"/>
  <c r="C3611" i="8"/>
  <c r="C3608" i="8"/>
  <c r="C3603" i="8"/>
  <c r="G3603" i="8" s="1"/>
  <c r="H3603" i="8" s="1"/>
  <c r="C3600" i="8"/>
  <c r="G3600" i="8" s="1"/>
  <c r="H3600" i="8" s="1"/>
  <c r="C3595" i="8"/>
  <c r="C3592" i="8"/>
  <c r="C3587" i="8"/>
  <c r="G3587" i="8" s="1"/>
  <c r="H3587" i="8" s="1"/>
  <c r="C3584" i="8"/>
  <c r="C3579" i="8"/>
  <c r="C3576" i="8"/>
  <c r="C3571" i="8"/>
  <c r="G3571" i="8" s="1"/>
  <c r="H3571" i="8" s="1"/>
  <c r="C3568" i="8"/>
  <c r="C3563" i="8"/>
  <c r="C3560" i="8"/>
  <c r="G3560" i="8" s="1"/>
  <c r="H3560" i="8" s="1"/>
  <c r="C3555" i="8"/>
  <c r="G3555" i="8" s="1"/>
  <c r="H3555" i="8" s="1"/>
  <c r="C3552" i="8"/>
  <c r="C3547" i="8"/>
  <c r="C3544" i="8"/>
  <c r="C3539" i="8"/>
  <c r="G3539" i="8" s="1"/>
  <c r="H3539" i="8" s="1"/>
  <c r="C3536" i="8"/>
  <c r="G3536" i="8" s="1"/>
  <c r="H3536" i="8" s="1"/>
  <c r="C3531" i="8"/>
  <c r="C3528" i="8"/>
  <c r="C3523" i="8"/>
  <c r="G3523" i="8" s="1"/>
  <c r="H3523" i="8" s="1"/>
  <c r="C3520" i="8"/>
  <c r="C3515" i="8"/>
  <c r="C3512" i="8"/>
  <c r="C3507" i="8"/>
  <c r="G3507" i="8" s="1"/>
  <c r="H3507" i="8" s="1"/>
  <c r="C3504" i="8"/>
  <c r="C3499" i="8"/>
  <c r="C3496" i="8"/>
  <c r="G3496" i="8" s="1"/>
  <c r="H3496" i="8" s="1"/>
  <c r="C3491" i="8"/>
  <c r="G3491" i="8" s="1"/>
  <c r="H3491" i="8" s="1"/>
  <c r="C3488" i="8"/>
  <c r="C3483" i="8"/>
  <c r="C3480" i="8"/>
  <c r="C3475" i="8"/>
  <c r="G3475" i="8" s="1"/>
  <c r="H3475" i="8" s="1"/>
  <c r="C3472" i="8"/>
  <c r="G3472" i="8" s="1"/>
  <c r="H3472" i="8" s="1"/>
  <c r="C3467" i="8"/>
  <c r="C3464" i="8"/>
  <c r="C3459" i="8"/>
  <c r="G3459" i="8" s="1"/>
  <c r="H3459" i="8" s="1"/>
  <c r="C3456" i="8"/>
  <c r="C3451" i="8"/>
  <c r="C3448" i="8"/>
  <c r="C3443" i="8"/>
  <c r="G3443" i="8" s="1"/>
  <c r="H3443" i="8" s="1"/>
  <c r="C3440" i="8"/>
  <c r="C3435" i="8"/>
  <c r="C3432" i="8"/>
  <c r="G3432" i="8" s="1"/>
  <c r="H3432" i="8" s="1"/>
  <c r="C3427" i="8"/>
  <c r="G3427" i="8" s="1"/>
  <c r="H3427" i="8" s="1"/>
  <c r="C3424" i="8"/>
  <c r="C3419" i="8"/>
  <c r="C3416" i="8"/>
  <c r="C3412" i="8"/>
  <c r="C3408" i="8"/>
  <c r="G3408" i="8" s="1"/>
  <c r="H3408" i="8" s="1"/>
  <c r="C3404" i="8"/>
  <c r="G3404" i="8" s="1"/>
  <c r="H3404" i="8" s="1"/>
  <c r="C3400" i="8"/>
  <c r="C3396" i="8"/>
  <c r="C3392" i="8"/>
  <c r="C3388" i="8"/>
  <c r="G3388" i="8" s="1"/>
  <c r="H3388" i="8" s="1"/>
  <c r="C3384" i="8"/>
  <c r="C3380" i="8"/>
  <c r="C3376" i="8"/>
  <c r="C3372" i="8"/>
  <c r="C3368" i="8"/>
  <c r="G3368" i="8" s="1"/>
  <c r="H3368" i="8" s="1"/>
  <c r="C3364" i="8"/>
  <c r="C3360" i="8"/>
  <c r="C3356" i="8"/>
  <c r="C3352" i="8"/>
  <c r="C3348" i="8"/>
  <c r="C3344" i="8"/>
  <c r="G3344" i="8" s="1"/>
  <c r="H3344" i="8" s="1"/>
  <c r="C3340" i="8"/>
  <c r="G3340" i="8" s="1"/>
  <c r="H3340" i="8" s="1"/>
  <c r="C3336" i="8"/>
  <c r="C3332" i="8"/>
  <c r="C3328" i="8"/>
  <c r="C3324" i="8"/>
  <c r="G3324" i="8" s="1"/>
  <c r="H3324" i="8" s="1"/>
  <c r="C3320" i="8"/>
  <c r="C3316" i="8"/>
  <c r="C3312" i="8"/>
  <c r="C3308" i="8"/>
  <c r="C3304" i="8"/>
  <c r="G3304" i="8" s="1"/>
  <c r="H3304" i="8" s="1"/>
  <c r="C3300" i="8"/>
  <c r="C3296" i="8"/>
  <c r="C3292" i="8"/>
  <c r="C3288" i="8"/>
  <c r="C3284" i="8"/>
  <c r="G3284" i="8" s="1"/>
  <c r="H3284" i="8" s="1"/>
  <c r="C3280" i="8"/>
  <c r="G3280" i="8" s="1"/>
  <c r="H3280" i="8" s="1"/>
  <c r="C3276" i="8"/>
  <c r="G3276" i="8" s="1"/>
  <c r="H3276" i="8" s="1"/>
  <c r="C3272" i="8"/>
  <c r="C3268" i="8"/>
  <c r="G3268" i="8" s="1"/>
  <c r="H3268" i="8" s="1"/>
  <c r="C3264" i="8"/>
  <c r="C3260" i="8"/>
  <c r="G3260" i="8" s="1"/>
  <c r="H3260" i="8" s="1"/>
  <c r="C3256" i="8"/>
  <c r="C3252" i="8"/>
  <c r="G3252" i="8" s="1"/>
  <c r="H3252" i="8" s="1"/>
  <c r="C3248" i="8"/>
  <c r="C3244" i="8"/>
  <c r="C3240" i="8"/>
  <c r="G3240" i="8" s="1"/>
  <c r="H3240" i="8" s="1"/>
  <c r="C3236" i="8"/>
  <c r="G3236" i="8" s="1"/>
  <c r="H3236" i="8" s="1"/>
  <c r="C3232" i="8"/>
  <c r="C3228" i="8"/>
  <c r="C3224" i="8"/>
  <c r="C3220" i="8"/>
  <c r="C3216" i="8"/>
  <c r="G3216" i="8" s="1"/>
  <c r="H3216" i="8" s="1"/>
  <c r="C3212" i="8"/>
  <c r="G3212" i="8" s="1"/>
  <c r="H3212" i="8" s="1"/>
  <c r="C3208" i="8"/>
  <c r="C3204" i="8"/>
  <c r="G3204" i="8" s="1"/>
  <c r="H3204" i="8" s="1"/>
  <c r="C3200" i="8"/>
  <c r="C3196" i="8"/>
  <c r="G3196" i="8" s="1"/>
  <c r="H3196" i="8" s="1"/>
  <c r="C3192" i="8"/>
  <c r="C3188" i="8"/>
  <c r="G3188" i="8" s="1"/>
  <c r="H3188" i="8" s="1"/>
  <c r="C3184" i="8"/>
  <c r="C3180" i="8"/>
  <c r="C3176" i="8"/>
  <c r="G3176" i="8" s="1"/>
  <c r="H3176" i="8" s="1"/>
  <c r="C3172" i="8"/>
  <c r="G3172" i="8" s="1"/>
  <c r="H3172" i="8" s="1"/>
  <c r="C3168" i="8"/>
  <c r="C3164" i="8"/>
  <c r="C3160" i="8"/>
  <c r="C3156" i="8"/>
  <c r="G3156" i="8" s="1"/>
  <c r="H3156" i="8" s="1"/>
  <c r="C3152" i="8"/>
  <c r="G3152" i="8" s="1"/>
  <c r="H3152" i="8" s="1"/>
  <c r="C3148" i="8"/>
  <c r="G3148" i="8" s="1"/>
  <c r="H3148" i="8" s="1"/>
  <c r="C3144" i="8"/>
  <c r="C3140" i="8"/>
  <c r="C3136" i="8"/>
  <c r="C3132" i="8"/>
  <c r="G3132" i="8" s="1"/>
  <c r="H3132" i="8" s="1"/>
  <c r="C3128" i="8"/>
  <c r="C3124" i="8"/>
  <c r="C3120" i="8"/>
  <c r="C3116" i="8"/>
  <c r="C3112" i="8"/>
  <c r="G3112" i="8" s="1"/>
  <c r="H3112" i="8" s="1"/>
  <c r="C3108" i="8"/>
  <c r="C3104" i="8"/>
  <c r="C3100" i="8"/>
  <c r="C3096" i="8"/>
  <c r="C3092" i="8"/>
  <c r="G3092" i="8" s="1"/>
  <c r="H3092" i="8" s="1"/>
  <c r="C3088" i="8"/>
  <c r="G3088" i="8" s="1"/>
  <c r="H3088" i="8" s="1"/>
  <c r="C3084" i="8"/>
  <c r="G3084" i="8" s="1"/>
  <c r="H3084" i="8" s="1"/>
  <c r="C3080" i="8"/>
  <c r="G3080" i="8" s="1"/>
  <c r="H3080" i="8" s="1"/>
  <c r="C3076" i="8"/>
  <c r="C3072" i="8"/>
  <c r="C3067" i="8"/>
  <c r="C3062" i="8"/>
  <c r="G3062" i="8" s="1"/>
  <c r="H3062" i="8" s="1"/>
  <c r="C3051" i="8"/>
  <c r="G3051" i="8" s="1"/>
  <c r="H3051" i="8" s="1"/>
  <c r="C3046" i="8"/>
  <c r="C3035" i="8"/>
  <c r="C3030" i="8"/>
  <c r="G3030" i="8" s="1"/>
  <c r="H3030" i="8" s="1"/>
  <c r="C3019" i="8"/>
  <c r="G3019" i="8" s="1"/>
  <c r="H3019" i="8" s="1"/>
  <c r="C3014" i="8"/>
  <c r="C3003" i="8"/>
  <c r="C2998" i="8"/>
  <c r="G2998" i="8" s="1"/>
  <c r="H2998" i="8" s="1"/>
  <c r="C2987" i="8"/>
  <c r="G2987" i="8" s="1"/>
  <c r="H2987" i="8" s="1"/>
  <c r="C2982" i="8"/>
  <c r="C2971" i="8"/>
  <c r="C2966" i="8"/>
  <c r="G2966" i="8" s="1"/>
  <c r="H2966" i="8" s="1"/>
  <c r="C2955" i="8"/>
  <c r="C2950" i="8"/>
  <c r="C2939" i="8"/>
  <c r="C2934" i="8"/>
  <c r="C2923" i="8"/>
  <c r="G2923" i="8" s="1"/>
  <c r="H2923" i="8" s="1"/>
  <c r="C2918" i="8"/>
  <c r="G2918" i="8" s="1"/>
  <c r="H2918" i="8" s="1"/>
  <c r="C2907" i="8"/>
  <c r="G2907" i="8" s="1"/>
  <c r="H2907" i="8" s="1"/>
  <c r="C2902" i="8"/>
  <c r="C2891" i="8"/>
  <c r="G2891" i="8" s="1"/>
  <c r="H2891" i="8" s="1"/>
  <c r="C2886" i="8"/>
  <c r="C2875" i="8"/>
  <c r="C2870" i="8"/>
  <c r="C2859" i="8"/>
  <c r="G2859" i="8" s="1"/>
  <c r="H2859" i="8" s="1"/>
  <c r="C2854" i="8"/>
  <c r="C2843" i="8"/>
  <c r="G2843" i="8" s="1"/>
  <c r="H2843" i="8" s="1"/>
  <c r="C2838" i="8"/>
  <c r="G2838" i="8" s="1"/>
  <c r="H2838" i="8" s="1"/>
  <c r="C2827" i="8"/>
  <c r="G2827" i="8" s="1"/>
  <c r="H2827" i="8" s="1"/>
  <c r="C2822" i="8"/>
  <c r="C2811" i="8"/>
  <c r="G2811" i="8" s="1"/>
  <c r="H2811" i="8" s="1"/>
  <c r="C2806" i="8"/>
  <c r="C2795" i="8"/>
  <c r="G2795" i="8" s="1"/>
  <c r="H2795" i="8" s="1"/>
  <c r="C2790" i="8"/>
  <c r="C2779" i="8"/>
  <c r="C2774" i="8"/>
  <c r="C2763" i="8"/>
  <c r="G2763" i="8" s="1"/>
  <c r="H2763" i="8" s="1"/>
  <c r="C2758" i="8"/>
  <c r="G2758" i="8" s="1"/>
  <c r="H2758" i="8" s="1"/>
  <c r="C2747" i="8"/>
  <c r="G2747" i="8" s="1"/>
  <c r="H2747" i="8" s="1"/>
  <c r="C2742" i="8"/>
  <c r="C2105" i="8"/>
  <c r="G2105" i="8" s="1"/>
  <c r="H2105" i="8" s="1"/>
  <c r="C2094" i="8"/>
  <c r="G2094" i="8" s="1"/>
  <c r="H2094" i="8" s="1"/>
  <c r="C2073" i="8"/>
  <c r="G2073" i="8" s="1"/>
  <c r="H2073" i="8" s="1"/>
  <c r="C2062" i="8"/>
  <c r="G2062" i="8" s="1"/>
  <c r="H2062" i="8" s="1"/>
  <c r="C2041" i="8"/>
  <c r="G2041" i="8" s="1"/>
  <c r="H2041" i="8" s="1"/>
  <c r="C2030" i="8"/>
  <c r="G2030" i="8" s="1"/>
  <c r="H2030" i="8" s="1"/>
  <c r="C2009" i="8"/>
  <c r="G2009" i="8" s="1"/>
  <c r="H2009" i="8" s="1"/>
  <c r="C1998" i="8"/>
  <c r="G1998" i="8" s="1"/>
  <c r="H1998" i="8" s="1"/>
  <c r="C1977" i="8"/>
  <c r="G1977" i="8" s="1"/>
  <c r="H1977" i="8" s="1"/>
  <c r="C1966" i="8"/>
  <c r="G1966" i="8" s="1"/>
  <c r="H1966" i="8" s="1"/>
  <c r="C1945" i="8"/>
  <c r="G1945" i="8" s="1"/>
  <c r="H1945" i="8" s="1"/>
  <c r="C1934" i="8"/>
  <c r="G1934" i="8" s="1"/>
  <c r="H1934" i="8" s="1"/>
  <c r="C1913" i="8"/>
  <c r="G1913" i="8" s="1"/>
  <c r="H1913" i="8" s="1"/>
  <c r="C1902" i="8"/>
  <c r="G1902" i="8" s="1"/>
  <c r="H1902" i="8" s="1"/>
  <c r="C1881" i="8"/>
  <c r="G1881" i="8" s="1"/>
  <c r="H1881" i="8" s="1"/>
  <c r="C1870" i="8"/>
  <c r="G1870" i="8" s="1"/>
  <c r="H1870" i="8" s="1"/>
  <c r="C1844" i="8"/>
  <c r="G1844" i="8" s="1"/>
  <c r="H1844" i="8" s="1"/>
  <c r="C1828" i="8"/>
  <c r="C1812" i="8"/>
  <c r="C1796" i="8"/>
  <c r="C1780" i="8"/>
  <c r="G1780" i="8" s="1"/>
  <c r="H1780" i="8" s="1"/>
  <c r="C1764" i="8"/>
  <c r="C1748" i="8"/>
  <c r="G1748" i="8" s="1"/>
  <c r="H1748" i="8" s="1"/>
  <c r="C1732" i="8"/>
  <c r="G1732" i="8" s="1"/>
  <c r="H1732" i="8" s="1"/>
  <c r="C1716" i="8"/>
  <c r="G1716" i="8" s="1"/>
  <c r="H1716" i="8" s="1"/>
  <c r="C1700" i="8"/>
  <c r="G1700" i="8" s="1"/>
  <c r="H1700" i="8" s="1"/>
  <c r="C1684" i="8"/>
  <c r="C1668" i="8"/>
  <c r="C1652" i="8"/>
  <c r="G1652" i="8" s="1"/>
  <c r="H1652" i="8" s="1"/>
  <c r="C1635" i="8"/>
  <c r="G1635" i="8" s="1"/>
  <c r="H1635" i="8" s="1"/>
  <c r="C1587" i="8"/>
  <c r="G1587" i="8" s="1"/>
  <c r="H1587" i="8" s="1"/>
  <c r="C1558" i="8"/>
  <c r="C1523" i="8"/>
  <c r="G1523" i="8" s="1"/>
  <c r="H1523" i="8" s="1"/>
  <c r="C1257" i="8"/>
  <c r="C1157" i="8"/>
  <c r="G1157" i="8" s="1"/>
  <c r="H1157" i="8" s="1"/>
  <c r="C1029" i="8"/>
  <c r="G1029" i="8" s="1"/>
  <c r="H1029" i="8" s="1"/>
  <c r="C901" i="8"/>
  <c r="C3782" i="8"/>
  <c r="C3778" i="8"/>
  <c r="C3774" i="8"/>
  <c r="C3770" i="8"/>
  <c r="G3770" i="8" s="1"/>
  <c r="H3770" i="8" s="1"/>
  <c r="C3766" i="8"/>
  <c r="G3766" i="8" s="1"/>
  <c r="H3766" i="8" s="1"/>
  <c r="C3762" i="8"/>
  <c r="G3762" i="8" s="1"/>
  <c r="H3762" i="8" s="1"/>
  <c r="C3758" i="8"/>
  <c r="G3758" i="8" s="1"/>
  <c r="H3758" i="8" s="1"/>
  <c r="C3752" i="8"/>
  <c r="C3748" i="8"/>
  <c r="C3744" i="8"/>
  <c r="C3740" i="8"/>
  <c r="C3738" i="8"/>
  <c r="G3738" i="8" s="1"/>
  <c r="H3738" i="8" s="1"/>
  <c r="C3734" i="8"/>
  <c r="C3730" i="8"/>
  <c r="C3726" i="8"/>
  <c r="G3726" i="8" s="1"/>
  <c r="H3726" i="8" s="1"/>
  <c r="C3722" i="8"/>
  <c r="G3722" i="8" s="1"/>
  <c r="H3722" i="8" s="1"/>
  <c r="C3718" i="8"/>
  <c r="C3714" i="8"/>
  <c r="C3710" i="8"/>
  <c r="C3706" i="8"/>
  <c r="G3706" i="8" s="1"/>
  <c r="H3706" i="8" s="1"/>
  <c r="C3702" i="8"/>
  <c r="G3702" i="8" s="1"/>
  <c r="H3702" i="8" s="1"/>
  <c r="C3698" i="8"/>
  <c r="G3698" i="8" s="1"/>
  <c r="H3698" i="8" s="1"/>
  <c r="C3692" i="8"/>
  <c r="G3692" i="8" s="1"/>
  <c r="H3692" i="8" s="1"/>
  <c r="C3688" i="8"/>
  <c r="C3684" i="8"/>
  <c r="G3684" i="8" s="1"/>
  <c r="H3684" i="8" s="1"/>
  <c r="C3682" i="8"/>
  <c r="G3682" i="8" s="1"/>
  <c r="H3682" i="8" s="1"/>
  <c r="C3678" i="8"/>
  <c r="C3672" i="8"/>
  <c r="G3672" i="8" s="1"/>
  <c r="H3672" i="8" s="1"/>
  <c r="C3668" i="8"/>
  <c r="G3668" i="8" s="1"/>
  <c r="H3668" i="8" s="1"/>
  <c r="C3660" i="8"/>
  <c r="G3660" i="8" s="1"/>
  <c r="H3660" i="8" s="1"/>
  <c r="C3655" i="8"/>
  <c r="C3647" i="8"/>
  <c r="G3647" i="8" s="1"/>
  <c r="H3647" i="8" s="1"/>
  <c r="C3639" i="8"/>
  <c r="C3631" i="8"/>
  <c r="C3620" i="8"/>
  <c r="C3615" i="8"/>
  <c r="G3615" i="8" s="1"/>
  <c r="H3615" i="8" s="1"/>
  <c r="C3604" i="8"/>
  <c r="C3599" i="8"/>
  <c r="C3588" i="8"/>
  <c r="G3588" i="8" s="1"/>
  <c r="H3588" i="8" s="1"/>
  <c r="C3583" i="8"/>
  <c r="G3583" i="8" s="1"/>
  <c r="H3583" i="8" s="1"/>
  <c r="C3572" i="8"/>
  <c r="C3564" i="8"/>
  <c r="C3559" i="8"/>
  <c r="C3548" i="8"/>
  <c r="G3548" i="8" s="1"/>
  <c r="H3548" i="8" s="1"/>
  <c r="C3543" i="8"/>
  <c r="C3532" i="8"/>
  <c r="G3532" i="8" s="1"/>
  <c r="H3532" i="8" s="1"/>
  <c r="C3524" i="8"/>
  <c r="C3519" i="8"/>
  <c r="G3519" i="8" s="1"/>
  <c r="H3519" i="8" s="1"/>
  <c r="C3508" i="8"/>
  <c r="C3500" i="8"/>
  <c r="C3495" i="8"/>
  <c r="C3484" i="8"/>
  <c r="G3484" i="8" s="1"/>
  <c r="H3484" i="8" s="1"/>
  <c r="C3479" i="8"/>
  <c r="C3468" i="8"/>
  <c r="G3468" i="8" s="1"/>
  <c r="H3468" i="8" s="1"/>
  <c r="C3463" i="8"/>
  <c r="C3452" i="8"/>
  <c r="C3447" i="8"/>
  <c r="C3436" i="8"/>
  <c r="C3431" i="8"/>
  <c r="C3420" i="8"/>
  <c r="G3420" i="8" s="1"/>
  <c r="H3420" i="8" s="1"/>
  <c r="C3414" i="8"/>
  <c r="C3406" i="8"/>
  <c r="C3398" i="8"/>
  <c r="C3390" i="8"/>
  <c r="C3382" i="8"/>
  <c r="G3382" i="8" s="1"/>
  <c r="H3382" i="8" s="1"/>
  <c r="C3374" i="8"/>
  <c r="G3374" i="8" s="1"/>
  <c r="H3374" i="8" s="1"/>
  <c r="C3366" i="8"/>
  <c r="C3358" i="8"/>
  <c r="G3358" i="8" s="1"/>
  <c r="H3358" i="8" s="1"/>
  <c r="C3350" i="8"/>
  <c r="C3342" i="8"/>
  <c r="G3342" i="8" s="1"/>
  <c r="H3342" i="8" s="1"/>
  <c r="C3334" i="8"/>
  <c r="C3326" i="8"/>
  <c r="G3326" i="8" s="1"/>
  <c r="H3326" i="8" s="1"/>
  <c r="C3318" i="8"/>
  <c r="G3318" i="8" s="1"/>
  <c r="H3318" i="8" s="1"/>
  <c r="C3310" i="8"/>
  <c r="G3310" i="8" s="1"/>
  <c r="H3310" i="8" s="1"/>
  <c r="C3302" i="8"/>
  <c r="C3294" i="8"/>
  <c r="C3286" i="8"/>
  <c r="C3278" i="8"/>
  <c r="G3278" i="8" s="1"/>
  <c r="H3278" i="8" s="1"/>
  <c r="C3270" i="8"/>
  <c r="C3262" i="8"/>
  <c r="G3262" i="8" s="1"/>
  <c r="H3262" i="8" s="1"/>
  <c r="C3254" i="8"/>
  <c r="G3254" i="8" s="1"/>
  <c r="H3254" i="8" s="1"/>
  <c r="C3246" i="8"/>
  <c r="C3238" i="8"/>
  <c r="C3230" i="8"/>
  <c r="C3222" i="8"/>
  <c r="C3214" i="8"/>
  <c r="C3206" i="8"/>
  <c r="C3198" i="8"/>
  <c r="C3186" i="8"/>
  <c r="G3186" i="8" s="1"/>
  <c r="H3186" i="8" s="1"/>
  <c r="C3178" i="8"/>
  <c r="G3178" i="8" s="1"/>
  <c r="H3178" i="8" s="1"/>
  <c r="C3170" i="8"/>
  <c r="C3166" i="8"/>
  <c r="G3166" i="8" s="1"/>
  <c r="H3166" i="8" s="1"/>
  <c r="C3154" i="8"/>
  <c r="C3146" i="8"/>
  <c r="C3138" i="8"/>
  <c r="C3130" i="8"/>
  <c r="G3130" i="8" s="1"/>
  <c r="H3130" i="8" s="1"/>
  <c r="C3122" i="8"/>
  <c r="G3122" i="8" s="1"/>
  <c r="H3122" i="8" s="1"/>
  <c r="C3114" i="8"/>
  <c r="G3114" i="8" s="1"/>
  <c r="H3114" i="8" s="1"/>
  <c r="C3106" i="8"/>
  <c r="C3098" i="8"/>
  <c r="G3098" i="8" s="1"/>
  <c r="H3098" i="8" s="1"/>
  <c r="C3090" i="8"/>
  <c r="C3078" i="8"/>
  <c r="C3070" i="8"/>
  <c r="G3070" i="8" s="1"/>
  <c r="H3070" i="8" s="1"/>
  <c r="C3059" i="8"/>
  <c r="G3059" i="8" s="1"/>
  <c r="H3059" i="8" s="1"/>
  <c r="C3038" i="8"/>
  <c r="C3027" i="8"/>
  <c r="G3027" i="8" s="1"/>
  <c r="H3027" i="8" s="1"/>
  <c r="C3006" i="8"/>
  <c r="C2995" i="8"/>
  <c r="G2995" i="8" s="1"/>
  <c r="H2995" i="8" s="1"/>
  <c r="C2974" i="8"/>
  <c r="C2963" i="8"/>
  <c r="G2963" i="8" s="1"/>
  <c r="H2963" i="8" s="1"/>
  <c r="C2942" i="8"/>
  <c r="C2931" i="8"/>
  <c r="C2910" i="8"/>
  <c r="C2899" i="8"/>
  <c r="G2899" i="8" s="1"/>
  <c r="H2899" i="8" s="1"/>
  <c r="C2878" i="8"/>
  <c r="G2878" i="8" s="1"/>
  <c r="H2878" i="8" s="1"/>
  <c r="C2867" i="8"/>
  <c r="G2867" i="8" s="1"/>
  <c r="H2867" i="8" s="1"/>
  <c r="C2846" i="8"/>
  <c r="C2830" i="8"/>
  <c r="C2819" i="8"/>
  <c r="G2819" i="8" s="1"/>
  <c r="H2819" i="8" s="1"/>
  <c r="C2798" i="8"/>
  <c r="G2798" i="8" s="1"/>
  <c r="H2798" i="8" s="1"/>
  <c r="C2787" i="8"/>
  <c r="G2787" i="8" s="1"/>
  <c r="H2787" i="8" s="1"/>
  <c r="C2766" i="8"/>
  <c r="G2766" i="8" s="1"/>
  <c r="H2766" i="8" s="1"/>
  <c r="C2755" i="8"/>
  <c r="C2734" i="8"/>
  <c r="C2110" i="8"/>
  <c r="C2089" i="8"/>
  <c r="G2089" i="8" s="1"/>
  <c r="H2089" i="8" s="1"/>
  <c r="C2046" i="8"/>
  <c r="G2046" i="8" s="1"/>
  <c r="H2046" i="8" s="1"/>
  <c r="C2025" i="8"/>
  <c r="G2025" i="8" s="1"/>
  <c r="H2025" i="8" s="1"/>
  <c r="C1982" i="8"/>
  <c r="C1961" i="8"/>
  <c r="G1961" i="8" s="1"/>
  <c r="H1961" i="8" s="1"/>
  <c r="C1918" i="8"/>
  <c r="G1918" i="8" s="1"/>
  <c r="H1918" i="8" s="1"/>
  <c r="C1897" i="8"/>
  <c r="G1897" i="8" s="1"/>
  <c r="H1897" i="8" s="1"/>
  <c r="C1865" i="8"/>
  <c r="G1865" i="8" s="1"/>
  <c r="H1865" i="8" s="1"/>
  <c r="C1836" i="8"/>
  <c r="G1836" i="8" s="1"/>
  <c r="H1836" i="8" s="1"/>
  <c r="C1820" i="8"/>
  <c r="C1788" i="8"/>
  <c r="G1788" i="8" s="1"/>
  <c r="H1788" i="8" s="1"/>
  <c r="C1756" i="8"/>
  <c r="C1724" i="8"/>
  <c r="C1692" i="8"/>
  <c r="C1660" i="8"/>
  <c r="G1660" i="8" s="1"/>
  <c r="H1660" i="8" s="1"/>
  <c r="C1624" i="8"/>
  <c r="G1624" i="8" s="1"/>
  <c r="H1624" i="8" s="1"/>
  <c r="C1573" i="8"/>
  <c r="C1300" i="8"/>
  <c r="G1300" i="8" s="1"/>
  <c r="H1300" i="8" s="1"/>
  <c r="C1093" i="8"/>
  <c r="C965" i="8"/>
  <c r="C67" i="8"/>
  <c r="C69" i="8"/>
  <c r="G69" i="8" s="1"/>
  <c r="H69" i="8" s="1"/>
  <c r="C71" i="8"/>
  <c r="G71" i="8" s="1"/>
  <c r="H71" i="8" s="1"/>
  <c r="C73" i="8"/>
  <c r="G73" i="8" s="1"/>
  <c r="H73" i="8" s="1"/>
  <c r="C75" i="8"/>
  <c r="G75" i="8" s="1"/>
  <c r="H75" i="8" s="1"/>
  <c r="C77" i="8"/>
  <c r="C79" i="8"/>
  <c r="G79" i="8" s="1"/>
  <c r="H79" i="8" s="1"/>
  <c r="C81" i="8"/>
  <c r="C83" i="8"/>
  <c r="G83" i="8" s="1"/>
  <c r="H83" i="8" s="1"/>
  <c r="C85" i="8"/>
  <c r="G85" i="8" s="1"/>
  <c r="H85" i="8" s="1"/>
  <c r="C87" i="8"/>
  <c r="G87" i="8" s="1"/>
  <c r="H87" i="8" s="1"/>
  <c r="C89" i="8"/>
  <c r="C91" i="8"/>
  <c r="C93" i="8"/>
  <c r="C95" i="8"/>
  <c r="C97" i="8"/>
  <c r="C99" i="8"/>
  <c r="C101" i="8"/>
  <c r="G101" i="8" s="1"/>
  <c r="H101" i="8" s="1"/>
  <c r="C103" i="8"/>
  <c r="G103" i="8" s="1"/>
  <c r="H103" i="8" s="1"/>
  <c r="C105" i="8"/>
  <c r="G105" i="8" s="1"/>
  <c r="H105" i="8" s="1"/>
  <c r="C107" i="8"/>
  <c r="C109" i="8"/>
  <c r="C111" i="8"/>
  <c r="G111" i="8" s="1"/>
  <c r="H111" i="8" s="1"/>
  <c r="C113" i="8"/>
  <c r="C115" i="8"/>
  <c r="G115" i="8" s="1"/>
  <c r="H115" i="8" s="1"/>
  <c r="C117" i="8"/>
  <c r="G117" i="8" s="1"/>
  <c r="H117" i="8" s="1"/>
  <c r="C119" i="8"/>
  <c r="C121" i="8"/>
  <c r="C123" i="8"/>
  <c r="G123" i="8" s="1"/>
  <c r="H123" i="8" s="1"/>
  <c r="C125" i="8"/>
  <c r="C127" i="8"/>
  <c r="G127" i="8" s="1"/>
  <c r="H127" i="8" s="1"/>
  <c r="C129" i="8"/>
  <c r="C131" i="8"/>
  <c r="C133" i="8"/>
  <c r="G133" i="8" s="1"/>
  <c r="H133" i="8" s="1"/>
  <c r="C135" i="8"/>
  <c r="G135" i="8" s="1"/>
  <c r="H135" i="8" s="1"/>
  <c r="C137" i="8"/>
  <c r="G137" i="8" s="1"/>
  <c r="H137" i="8" s="1"/>
  <c r="C139" i="8"/>
  <c r="C141" i="8"/>
  <c r="C143" i="8"/>
  <c r="G143" i="8" s="1"/>
  <c r="H143" i="8" s="1"/>
  <c r="C145" i="8"/>
  <c r="C147" i="8"/>
  <c r="G147" i="8" s="1"/>
  <c r="H147" i="8" s="1"/>
  <c r="C149" i="8"/>
  <c r="G149" i="8" s="1"/>
  <c r="H149" i="8" s="1"/>
  <c r="C151" i="8"/>
  <c r="G151" i="8" s="1"/>
  <c r="H151" i="8" s="1"/>
  <c r="C153" i="8"/>
  <c r="C155" i="8"/>
  <c r="G155" i="8" s="1"/>
  <c r="H155" i="8" s="1"/>
  <c r="C157" i="8"/>
  <c r="C159" i="8"/>
  <c r="C161" i="8"/>
  <c r="C163" i="8"/>
  <c r="G163" i="8" s="1"/>
  <c r="H163" i="8" s="1"/>
  <c r="C165" i="8"/>
  <c r="G165" i="8" s="1"/>
  <c r="H165" i="8" s="1"/>
  <c r="C167" i="8"/>
  <c r="G167" i="8" s="1"/>
  <c r="H167" i="8" s="1"/>
  <c r="C169" i="8"/>
  <c r="G169" i="8" s="1"/>
  <c r="H169" i="8" s="1"/>
  <c r="C171" i="8"/>
  <c r="G171" i="8" s="1"/>
  <c r="H171" i="8" s="1"/>
  <c r="C173" i="8"/>
  <c r="C175" i="8"/>
  <c r="G175" i="8" s="1"/>
  <c r="H175" i="8" s="1"/>
  <c r="C177" i="8"/>
  <c r="C179" i="8"/>
  <c r="G179" i="8" s="1"/>
  <c r="H179" i="8" s="1"/>
  <c r="C181" i="8"/>
  <c r="G181" i="8" s="1"/>
  <c r="H181" i="8" s="1"/>
  <c r="C183" i="8"/>
  <c r="C185" i="8"/>
  <c r="C187" i="8"/>
  <c r="C189" i="8"/>
  <c r="C191" i="8"/>
  <c r="G191" i="8" s="1"/>
  <c r="H191" i="8" s="1"/>
  <c r="C193" i="8"/>
  <c r="C195" i="8"/>
  <c r="C197" i="8"/>
  <c r="G197" i="8" s="1"/>
  <c r="H197" i="8" s="1"/>
  <c r="C199" i="8"/>
  <c r="G199" i="8" s="1"/>
  <c r="H199" i="8" s="1"/>
  <c r="C68" i="8"/>
  <c r="G68" i="8" s="1"/>
  <c r="H68" i="8" s="1"/>
  <c r="C72" i="8"/>
  <c r="C76" i="8"/>
  <c r="G76" i="8" s="1"/>
  <c r="H76" i="8" s="1"/>
  <c r="C80" i="8"/>
  <c r="C84" i="8"/>
  <c r="G84" i="8" s="1"/>
  <c r="H84" i="8" s="1"/>
  <c r="C88" i="8"/>
  <c r="G88" i="8" s="1"/>
  <c r="H88" i="8" s="1"/>
  <c r="C92" i="8"/>
  <c r="G92" i="8" s="1"/>
  <c r="H92" i="8" s="1"/>
  <c r="C96" i="8"/>
  <c r="C100" i="8"/>
  <c r="G100" i="8" s="1"/>
  <c r="H100" i="8" s="1"/>
  <c r="C104" i="8"/>
  <c r="G104" i="8" s="1"/>
  <c r="H104" i="8" s="1"/>
  <c r="C108" i="8"/>
  <c r="G108" i="8" s="1"/>
  <c r="H108" i="8" s="1"/>
  <c r="C112" i="8"/>
  <c r="G112" i="8" s="1"/>
  <c r="H112" i="8" s="1"/>
  <c r="C116" i="8"/>
  <c r="G116" i="8" s="1"/>
  <c r="H116" i="8" s="1"/>
  <c r="C120" i="8"/>
  <c r="G120" i="8" s="1"/>
  <c r="H120" i="8" s="1"/>
  <c r="C124" i="8"/>
  <c r="G124" i="8" s="1"/>
  <c r="H124" i="8" s="1"/>
  <c r="C128" i="8"/>
  <c r="G128" i="8" s="1"/>
  <c r="H128" i="8" s="1"/>
  <c r="C132" i="8"/>
  <c r="G132" i="8" s="1"/>
  <c r="H132" i="8" s="1"/>
  <c r="C136" i="8"/>
  <c r="G136" i="8" s="1"/>
  <c r="H136" i="8" s="1"/>
  <c r="C140" i="8"/>
  <c r="G140" i="8" s="1"/>
  <c r="H140" i="8" s="1"/>
  <c r="C144" i="8"/>
  <c r="G144" i="8" s="1"/>
  <c r="H144" i="8" s="1"/>
  <c r="C148" i="8"/>
  <c r="G148" i="8" s="1"/>
  <c r="H148" i="8" s="1"/>
  <c r="C152" i="8"/>
  <c r="G152" i="8" s="1"/>
  <c r="H152" i="8" s="1"/>
  <c r="C156" i="8"/>
  <c r="G156" i="8" s="1"/>
  <c r="H156" i="8" s="1"/>
  <c r="C160" i="8"/>
  <c r="G160" i="8" s="1"/>
  <c r="H160" i="8" s="1"/>
  <c r="C164" i="8"/>
  <c r="G164" i="8" s="1"/>
  <c r="H164" i="8" s="1"/>
  <c r="C168" i="8"/>
  <c r="G168" i="8" s="1"/>
  <c r="H168" i="8" s="1"/>
  <c r="C172" i="8"/>
  <c r="G172" i="8" s="1"/>
  <c r="H172" i="8" s="1"/>
  <c r="C176" i="8"/>
  <c r="G176" i="8" s="1"/>
  <c r="H176" i="8" s="1"/>
  <c r="C180" i="8"/>
  <c r="G180" i="8" s="1"/>
  <c r="H180" i="8" s="1"/>
  <c r="C184" i="8"/>
  <c r="G184" i="8" s="1"/>
  <c r="H184" i="8" s="1"/>
  <c r="C188" i="8"/>
  <c r="G188" i="8" s="1"/>
  <c r="H188" i="8" s="1"/>
  <c r="C192" i="8"/>
  <c r="G192" i="8" s="1"/>
  <c r="H192" i="8" s="1"/>
  <c r="C196" i="8"/>
  <c r="G196" i="8" s="1"/>
  <c r="H196" i="8" s="1"/>
  <c r="C200" i="8"/>
  <c r="G200" i="8" s="1"/>
  <c r="H200" i="8" s="1"/>
  <c r="C205" i="8"/>
  <c r="C208" i="8"/>
  <c r="G208" i="8" s="1"/>
  <c r="H208" i="8" s="1"/>
  <c r="C213" i="8"/>
  <c r="G213" i="8" s="1"/>
  <c r="H213" i="8" s="1"/>
  <c r="C216" i="8"/>
  <c r="G216" i="8" s="1"/>
  <c r="H216" i="8" s="1"/>
  <c r="C221" i="8"/>
  <c r="C224" i="8"/>
  <c r="G224" i="8" s="1"/>
  <c r="H224" i="8" s="1"/>
  <c r="C229" i="8"/>
  <c r="C232" i="8"/>
  <c r="G232" i="8" s="1"/>
  <c r="H232" i="8" s="1"/>
  <c r="C237" i="8"/>
  <c r="C239" i="8"/>
  <c r="G239" i="8" s="1"/>
  <c r="H239" i="8" s="1"/>
  <c r="C241" i="8"/>
  <c r="C243" i="8"/>
  <c r="G243" i="8" s="1"/>
  <c r="H243" i="8" s="1"/>
  <c r="C245" i="8"/>
  <c r="G245" i="8" s="1"/>
  <c r="H245" i="8" s="1"/>
  <c r="C247" i="8"/>
  <c r="C249" i="8"/>
  <c r="C251" i="8"/>
  <c r="G251" i="8" s="1"/>
  <c r="H251" i="8" s="1"/>
  <c r="C253" i="8"/>
  <c r="C255" i="8"/>
  <c r="G255" i="8" s="1"/>
  <c r="H255" i="8" s="1"/>
  <c r="C257" i="8"/>
  <c r="C259" i="8"/>
  <c r="G259" i="8" s="1"/>
  <c r="H259" i="8" s="1"/>
  <c r="C261" i="8"/>
  <c r="G261" i="8" s="1"/>
  <c r="H261" i="8" s="1"/>
  <c r="C263" i="8"/>
  <c r="G263" i="8" s="1"/>
  <c r="H263" i="8" s="1"/>
  <c r="C265" i="8"/>
  <c r="G265" i="8" s="1"/>
  <c r="H265" i="8" s="1"/>
  <c r="C267" i="8"/>
  <c r="C269" i="8"/>
  <c r="C271" i="8"/>
  <c r="G271" i="8" s="1"/>
  <c r="H271" i="8" s="1"/>
  <c r="C273" i="8"/>
  <c r="C275" i="8"/>
  <c r="C277" i="8"/>
  <c r="G277" i="8" s="1"/>
  <c r="H277" i="8" s="1"/>
  <c r="C279" i="8"/>
  <c r="G279" i="8" s="1"/>
  <c r="H279" i="8" s="1"/>
  <c r="C281" i="8"/>
  <c r="C283" i="8"/>
  <c r="G283" i="8" s="1"/>
  <c r="H283" i="8" s="1"/>
  <c r="C285" i="8"/>
  <c r="C287" i="8"/>
  <c r="C289" i="8"/>
  <c r="C291" i="8"/>
  <c r="C293" i="8"/>
  <c r="G293" i="8" s="1"/>
  <c r="H293" i="8" s="1"/>
  <c r="C295" i="8"/>
  <c r="G295" i="8" s="1"/>
  <c r="H295" i="8" s="1"/>
  <c r="C297" i="8"/>
  <c r="G297" i="8" s="1"/>
  <c r="H297" i="8" s="1"/>
  <c r="C299" i="8"/>
  <c r="G299" i="8" s="1"/>
  <c r="H299" i="8" s="1"/>
  <c r="C301" i="8"/>
  <c r="C303" i="8"/>
  <c r="G303" i="8" s="1"/>
  <c r="H303" i="8" s="1"/>
  <c r="C305" i="8"/>
  <c r="C307" i="8"/>
  <c r="G307" i="8" s="1"/>
  <c r="H307" i="8" s="1"/>
  <c r="C309" i="8"/>
  <c r="G309" i="8" s="1"/>
  <c r="H309" i="8" s="1"/>
  <c r="C311" i="8"/>
  <c r="C203" i="8"/>
  <c r="C206" i="8"/>
  <c r="C211" i="8"/>
  <c r="G211" i="8" s="1"/>
  <c r="H211" i="8" s="1"/>
  <c r="C214" i="8"/>
  <c r="C219" i="8"/>
  <c r="C222" i="8"/>
  <c r="C227" i="8"/>
  <c r="C230" i="8"/>
  <c r="C235" i="8"/>
  <c r="C70" i="8"/>
  <c r="G70" i="8" s="1"/>
  <c r="H70" i="8" s="1"/>
  <c r="C78" i="8"/>
  <c r="C86" i="8"/>
  <c r="C94" i="8"/>
  <c r="C102" i="8"/>
  <c r="G102" i="8" s="1"/>
  <c r="H102" i="8" s="1"/>
  <c r="C110" i="8"/>
  <c r="C118" i="8"/>
  <c r="C126" i="8"/>
  <c r="C134" i="8"/>
  <c r="G134" i="8" s="1"/>
  <c r="H134" i="8" s="1"/>
  <c r="C142" i="8"/>
  <c r="C150" i="8"/>
  <c r="C158" i="8"/>
  <c r="C166" i="8"/>
  <c r="G166" i="8" s="1"/>
  <c r="H166" i="8" s="1"/>
  <c r="C174" i="8"/>
  <c r="C182" i="8"/>
  <c r="C190" i="8"/>
  <c r="C198" i="8"/>
  <c r="G198" i="8" s="1"/>
  <c r="H198" i="8" s="1"/>
  <c r="C204" i="8"/>
  <c r="G204" i="8" s="1"/>
  <c r="H204" i="8" s="1"/>
  <c r="C209" i="8"/>
  <c r="C220" i="8"/>
  <c r="C225" i="8"/>
  <c r="C236" i="8"/>
  <c r="G236" i="8" s="1"/>
  <c r="H236" i="8" s="1"/>
  <c r="C240" i="8"/>
  <c r="G240" i="8" s="1"/>
  <c r="H240" i="8" s="1"/>
  <c r="C244" i="8"/>
  <c r="G244" i="8" s="1"/>
  <c r="H244" i="8" s="1"/>
  <c r="C248" i="8"/>
  <c r="G248" i="8" s="1"/>
  <c r="H248" i="8" s="1"/>
  <c r="C252" i="8"/>
  <c r="G252" i="8" s="1"/>
  <c r="H252" i="8" s="1"/>
  <c r="C256" i="8"/>
  <c r="G256" i="8" s="1"/>
  <c r="H256" i="8" s="1"/>
  <c r="C260" i="8"/>
  <c r="G260" i="8" s="1"/>
  <c r="H260" i="8" s="1"/>
  <c r="C264" i="8"/>
  <c r="G264" i="8" s="1"/>
  <c r="H264" i="8" s="1"/>
  <c r="C268" i="8"/>
  <c r="G268" i="8" s="1"/>
  <c r="H268" i="8" s="1"/>
  <c r="C272" i="8"/>
  <c r="G272" i="8" s="1"/>
  <c r="H272" i="8" s="1"/>
  <c r="C276" i="8"/>
  <c r="G276" i="8" s="1"/>
  <c r="H276" i="8" s="1"/>
  <c r="C280" i="8"/>
  <c r="G280" i="8" s="1"/>
  <c r="H280" i="8" s="1"/>
  <c r="C284" i="8"/>
  <c r="G284" i="8" s="1"/>
  <c r="H284" i="8" s="1"/>
  <c r="C288" i="8"/>
  <c r="G288" i="8" s="1"/>
  <c r="H288" i="8" s="1"/>
  <c r="C292" i="8"/>
  <c r="G292" i="8" s="1"/>
  <c r="H292" i="8" s="1"/>
  <c r="C296" i="8"/>
  <c r="G296" i="8" s="1"/>
  <c r="H296" i="8" s="1"/>
  <c r="C300" i="8"/>
  <c r="G300" i="8" s="1"/>
  <c r="H300" i="8" s="1"/>
  <c r="C304" i="8"/>
  <c r="G304" i="8" s="1"/>
  <c r="H304" i="8" s="1"/>
  <c r="C308" i="8"/>
  <c r="G308" i="8" s="1"/>
  <c r="H308" i="8" s="1"/>
  <c r="C312" i="8"/>
  <c r="G312" i="8" s="1"/>
  <c r="H312" i="8" s="1"/>
  <c r="C317" i="8"/>
  <c r="C320" i="8"/>
  <c r="G320" i="8" s="1"/>
  <c r="H320" i="8" s="1"/>
  <c r="C325" i="8"/>
  <c r="C328" i="8"/>
  <c r="G328" i="8" s="1"/>
  <c r="H328" i="8" s="1"/>
  <c r="C333" i="8"/>
  <c r="C336" i="8"/>
  <c r="G336" i="8" s="1"/>
  <c r="H336" i="8" s="1"/>
  <c r="C341" i="8"/>
  <c r="G341" i="8" s="1"/>
  <c r="H341" i="8" s="1"/>
  <c r="C344" i="8"/>
  <c r="G344" i="8" s="1"/>
  <c r="H344" i="8" s="1"/>
  <c r="C349" i="8"/>
  <c r="C352" i="8"/>
  <c r="G352" i="8" s="1"/>
  <c r="H352" i="8" s="1"/>
  <c r="C357" i="8"/>
  <c r="C360" i="8"/>
  <c r="G360" i="8" s="1"/>
  <c r="H360" i="8" s="1"/>
  <c r="C365" i="8"/>
  <c r="C368" i="8"/>
  <c r="G368" i="8" s="1"/>
  <c r="H368" i="8" s="1"/>
  <c r="C373" i="8"/>
  <c r="G373" i="8" s="1"/>
  <c r="H373" i="8" s="1"/>
  <c r="C376" i="8"/>
  <c r="G376" i="8" s="1"/>
  <c r="H376" i="8" s="1"/>
  <c r="C381" i="8"/>
  <c r="C384" i="8"/>
  <c r="G384" i="8" s="1"/>
  <c r="H384" i="8" s="1"/>
  <c r="C389" i="8"/>
  <c r="C392" i="8"/>
  <c r="G392" i="8" s="1"/>
  <c r="H392" i="8" s="1"/>
  <c r="C397" i="8"/>
  <c r="C400" i="8"/>
  <c r="G400" i="8" s="1"/>
  <c r="H400" i="8" s="1"/>
  <c r="C210" i="8"/>
  <c r="G210" i="8" s="1"/>
  <c r="H210" i="8" s="1"/>
  <c r="C215" i="8"/>
  <c r="C226" i="8"/>
  <c r="G226" i="8" s="1"/>
  <c r="H226" i="8" s="1"/>
  <c r="C231" i="8"/>
  <c r="G231" i="8" s="1"/>
  <c r="H231" i="8" s="1"/>
  <c r="C315" i="8"/>
  <c r="C318" i="8"/>
  <c r="C323" i="8"/>
  <c r="C326" i="8"/>
  <c r="C331" i="8"/>
  <c r="C334" i="8"/>
  <c r="C339" i="8"/>
  <c r="G339" i="8" s="1"/>
  <c r="H339" i="8" s="1"/>
  <c r="C342" i="8"/>
  <c r="C347" i="8"/>
  <c r="C350" i="8"/>
  <c r="C355" i="8"/>
  <c r="G355" i="8" s="1"/>
  <c r="H355" i="8" s="1"/>
  <c r="C358" i="8"/>
  <c r="C363" i="8"/>
  <c r="C366" i="8"/>
  <c r="C371" i="8"/>
  <c r="G371" i="8" s="1"/>
  <c r="H371" i="8" s="1"/>
  <c r="C374" i="8"/>
  <c r="C379" i="8"/>
  <c r="G379" i="8" s="1"/>
  <c r="H379" i="8" s="1"/>
  <c r="C382" i="8"/>
  <c r="C387" i="8"/>
  <c r="C390" i="8"/>
  <c r="C395" i="8"/>
  <c r="C398" i="8"/>
  <c r="C403" i="8"/>
  <c r="C406" i="8"/>
  <c r="C411" i="8"/>
  <c r="C413" i="8"/>
  <c r="G413" i="8" s="1"/>
  <c r="H413" i="8" s="1"/>
  <c r="C415" i="8"/>
  <c r="G415" i="8" s="1"/>
  <c r="H415" i="8" s="1"/>
  <c r="C417" i="8"/>
  <c r="G417" i="8" s="1"/>
  <c r="H417" i="8" s="1"/>
  <c r="C419" i="8"/>
  <c r="C421" i="8"/>
  <c r="G421" i="8" s="1"/>
  <c r="H421" i="8" s="1"/>
  <c r="C423" i="8"/>
  <c r="C425" i="8"/>
  <c r="G425" i="8" s="1"/>
  <c r="H425" i="8" s="1"/>
  <c r="C427" i="8"/>
  <c r="C429" i="8"/>
  <c r="G429" i="8" s="1"/>
  <c r="H429" i="8" s="1"/>
  <c r="C431" i="8"/>
  <c r="G431" i="8" s="1"/>
  <c r="H431" i="8" s="1"/>
  <c r="C433" i="8"/>
  <c r="C435" i="8"/>
  <c r="G435" i="8" s="1"/>
  <c r="H435" i="8" s="1"/>
  <c r="C437" i="8"/>
  <c r="C439" i="8"/>
  <c r="C441" i="8"/>
  <c r="G441" i="8" s="1"/>
  <c r="H441" i="8" s="1"/>
  <c r="C443" i="8"/>
  <c r="C445" i="8"/>
  <c r="C447" i="8"/>
  <c r="G447" i="8" s="1"/>
  <c r="H447" i="8" s="1"/>
  <c r="C449" i="8"/>
  <c r="G449" i="8" s="1"/>
  <c r="H449" i="8" s="1"/>
  <c r="C451" i="8"/>
  <c r="C453" i="8"/>
  <c r="C455" i="8"/>
  <c r="C457" i="8"/>
  <c r="G457" i="8" s="1"/>
  <c r="H457" i="8" s="1"/>
  <c r="C459" i="8"/>
  <c r="C461" i="8"/>
  <c r="C463" i="8"/>
  <c r="G463" i="8" s="1"/>
  <c r="H463" i="8" s="1"/>
  <c r="C465" i="8"/>
  <c r="G465" i="8" s="1"/>
  <c r="H465" i="8" s="1"/>
  <c r="C467" i="8"/>
  <c r="G467" i="8" s="1"/>
  <c r="H467" i="8" s="1"/>
  <c r="C469" i="8"/>
  <c r="C471" i="8"/>
  <c r="C473" i="8"/>
  <c r="C475" i="8"/>
  <c r="C477" i="8"/>
  <c r="C479" i="8"/>
  <c r="G479" i="8" s="1"/>
  <c r="H479" i="8" s="1"/>
  <c r="C481" i="8"/>
  <c r="G481" i="8" s="1"/>
  <c r="H481" i="8" s="1"/>
  <c r="C483" i="8"/>
  <c r="C485" i="8"/>
  <c r="C487" i="8"/>
  <c r="C489" i="8"/>
  <c r="G489" i="8" s="1"/>
  <c r="H489" i="8" s="1"/>
  <c r="C491" i="8"/>
  <c r="C493" i="8"/>
  <c r="G493" i="8" s="1"/>
  <c r="H493" i="8" s="1"/>
  <c r="C495" i="8"/>
  <c r="G495" i="8" s="1"/>
  <c r="H495" i="8" s="1"/>
  <c r="C497" i="8"/>
  <c r="C499" i="8"/>
  <c r="G499" i="8" s="1"/>
  <c r="H499" i="8" s="1"/>
  <c r="C501" i="8"/>
  <c r="G501" i="8" s="1"/>
  <c r="H501" i="8" s="1"/>
  <c r="C503" i="8"/>
  <c r="C505" i="8"/>
  <c r="G505" i="8" s="1"/>
  <c r="H505" i="8" s="1"/>
  <c r="C507" i="8"/>
  <c r="C509" i="8"/>
  <c r="C511" i="8"/>
  <c r="G511" i="8" s="1"/>
  <c r="H511" i="8" s="1"/>
  <c r="C513" i="8"/>
  <c r="G513" i="8" s="1"/>
  <c r="H513" i="8" s="1"/>
  <c r="C515" i="8"/>
  <c r="C517" i="8"/>
  <c r="C519" i="8"/>
  <c r="C521" i="8"/>
  <c r="G521" i="8" s="1"/>
  <c r="H521" i="8" s="1"/>
  <c r="C523" i="8"/>
  <c r="C525" i="8"/>
  <c r="G525" i="8" s="1"/>
  <c r="H525" i="8" s="1"/>
  <c r="C527" i="8"/>
  <c r="G527" i="8" s="1"/>
  <c r="H527" i="8" s="1"/>
  <c r="C529" i="8"/>
  <c r="G529" i="8" s="1"/>
  <c r="H529" i="8" s="1"/>
  <c r="C531" i="8"/>
  <c r="G531" i="8" s="1"/>
  <c r="H531" i="8" s="1"/>
  <c r="C533" i="8"/>
  <c r="G533" i="8" s="1"/>
  <c r="H533" i="8" s="1"/>
  <c r="C535" i="8"/>
  <c r="C537" i="8"/>
  <c r="C539" i="8"/>
  <c r="C541" i="8"/>
  <c r="C543" i="8"/>
  <c r="G543" i="8" s="1"/>
  <c r="H543" i="8" s="1"/>
  <c r="C545" i="8"/>
  <c r="G545" i="8" s="1"/>
  <c r="H545" i="8" s="1"/>
  <c r="C547" i="8"/>
  <c r="C549" i="8"/>
  <c r="G549" i="8" s="1"/>
  <c r="H549" i="8" s="1"/>
  <c r="C551" i="8"/>
  <c r="C553" i="8"/>
  <c r="G553" i="8" s="1"/>
  <c r="H553" i="8" s="1"/>
  <c r="C555" i="8"/>
  <c r="C557" i="8"/>
  <c r="G557" i="8" s="1"/>
  <c r="H557" i="8" s="1"/>
  <c r="C559" i="8"/>
  <c r="G559" i="8" s="1"/>
  <c r="H559" i="8" s="1"/>
  <c r="C561" i="8"/>
  <c r="C563" i="8"/>
  <c r="G563" i="8" s="1"/>
  <c r="H563" i="8" s="1"/>
  <c r="C565" i="8"/>
  <c r="C567" i="8"/>
  <c r="C569" i="8"/>
  <c r="G569" i="8" s="1"/>
  <c r="H569" i="8" s="1"/>
  <c r="C571" i="8"/>
  <c r="C573" i="8"/>
  <c r="G573" i="8" s="1"/>
  <c r="H573" i="8" s="1"/>
  <c r="C575" i="8"/>
  <c r="G575" i="8" s="1"/>
  <c r="H575" i="8" s="1"/>
  <c r="C577" i="8"/>
  <c r="G577" i="8" s="1"/>
  <c r="H577" i="8" s="1"/>
  <c r="C579" i="8"/>
  <c r="C581" i="8"/>
  <c r="C583" i="8"/>
  <c r="C585" i="8"/>
  <c r="G585" i="8" s="1"/>
  <c r="H585" i="8" s="1"/>
  <c r="C587" i="8"/>
  <c r="C589" i="8"/>
  <c r="C591" i="8"/>
  <c r="G591" i="8" s="1"/>
  <c r="H591" i="8" s="1"/>
  <c r="C74" i="8"/>
  <c r="G74" i="8" s="1"/>
  <c r="H74" i="8" s="1"/>
  <c r="C90" i="8"/>
  <c r="C106" i="8"/>
  <c r="C122" i="8"/>
  <c r="G122" i="8" s="1"/>
  <c r="H122" i="8" s="1"/>
  <c r="C138" i="8"/>
  <c r="G138" i="8" s="1"/>
  <c r="H138" i="8" s="1"/>
  <c r="C154" i="8"/>
  <c r="C170" i="8"/>
  <c r="C186" i="8"/>
  <c r="G186" i="8" s="1"/>
  <c r="H186" i="8" s="1"/>
  <c r="C201" i="8"/>
  <c r="G201" i="8" s="1"/>
  <c r="H201" i="8" s="1"/>
  <c r="C212" i="8"/>
  <c r="G212" i="8" s="1"/>
  <c r="H212" i="8" s="1"/>
  <c r="C233" i="8"/>
  <c r="G233" i="8" s="1"/>
  <c r="H233" i="8" s="1"/>
  <c r="C242" i="8"/>
  <c r="G242" i="8" s="1"/>
  <c r="H242" i="8" s="1"/>
  <c r="C250" i="8"/>
  <c r="G250" i="8" s="1"/>
  <c r="H250" i="8" s="1"/>
  <c r="C258" i="8"/>
  <c r="G258" i="8" s="1"/>
  <c r="H258" i="8" s="1"/>
  <c r="C266" i="8"/>
  <c r="C274" i="8"/>
  <c r="G274" i="8" s="1"/>
  <c r="H274" i="8" s="1"/>
  <c r="C282" i="8"/>
  <c r="G282" i="8" s="1"/>
  <c r="H282" i="8" s="1"/>
  <c r="C290" i="8"/>
  <c r="G290" i="8" s="1"/>
  <c r="H290" i="8" s="1"/>
  <c r="C298" i="8"/>
  <c r="C306" i="8"/>
  <c r="G306" i="8" s="1"/>
  <c r="H306" i="8" s="1"/>
  <c r="C313" i="8"/>
  <c r="G313" i="8" s="1"/>
  <c r="H313" i="8" s="1"/>
  <c r="C324" i="8"/>
  <c r="G324" i="8" s="1"/>
  <c r="H324" i="8" s="1"/>
  <c r="C329" i="8"/>
  <c r="G329" i="8" s="1"/>
  <c r="H329" i="8" s="1"/>
  <c r="C340" i="8"/>
  <c r="G340" i="8" s="1"/>
  <c r="H340" i="8" s="1"/>
  <c r="C345" i="8"/>
  <c r="G345" i="8" s="1"/>
  <c r="H345" i="8" s="1"/>
  <c r="C356" i="8"/>
  <c r="G356" i="8" s="1"/>
  <c r="H356" i="8" s="1"/>
  <c r="C361" i="8"/>
  <c r="G361" i="8" s="1"/>
  <c r="H361" i="8" s="1"/>
  <c r="C372" i="8"/>
  <c r="G372" i="8" s="1"/>
  <c r="H372" i="8" s="1"/>
  <c r="C377" i="8"/>
  <c r="G377" i="8" s="1"/>
  <c r="H377" i="8" s="1"/>
  <c r="C388" i="8"/>
  <c r="G388" i="8" s="1"/>
  <c r="H388" i="8" s="1"/>
  <c r="C393" i="8"/>
  <c r="G393" i="8" s="1"/>
  <c r="H393" i="8" s="1"/>
  <c r="C410" i="8"/>
  <c r="C418" i="8"/>
  <c r="G418" i="8" s="1"/>
  <c r="H418" i="8" s="1"/>
  <c r="C426" i="8"/>
  <c r="C434" i="8"/>
  <c r="C442" i="8"/>
  <c r="C450" i="8"/>
  <c r="G450" i="8" s="1"/>
  <c r="H450" i="8" s="1"/>
  <c r="C458" i="8"/>
  <c r="C466" i="8"/>
  <c r="C474" i="8"/>
  <c r="C482" i="8"/>
  <c r="G482" i="8" s="1"/>
  <c r="H482" i="8" s="1"/>
  <c r="C490" i="8"/>
  <c r="C498" i="8"/>
  <c r="C506" i="8"/>
  <c r="C514" i="8"/>
  <c r="G514" i="8" s="1"/>
  <c r="H514" i="8" s="1"/>
  <c r="C522" i="8"/>
  <c r="C530" i="8"/>
  <c r="C538" i="8"/>
  <c r="C546" i="8"/>
  <c r="G546" i="8" s="1"/>
  <c r="H546" i="8" s="1"/>
  <c r="C554" i="8"/>
  <c r="C562" i="8"/>
  <c r="C570" i="8"/>
  <c r="C578" i="8"/>
  <c r="G578" i="8" s="1"/>
  <c r="H578" i="8" s="1"/>
  <c r="C586" i="8"/>
  <c r="C207" i="8"/>
  <c r="G207" i="8" s="1"/>
  <c r="H207" i="8" s="1"/>
  <c r="C218" i="8"/>
  <c r="G218" i="8" s="1"/>
  <c r="H218" i="8" s="1"/>
  <c r="C322" i="8"/>
  <c r="G322" i="8" s="1"/>
  <c r="H322" i="8" s="1"/>
  <c r="C327" i="8"/>
  <c r="C338" i="8"/>
  <c r="G338" i="8" s="1"/>
  <c r="H338" i="8" s="1"/>
  <c r="C343" i="8"/>
  <c r="C354" i="8"/>
  <c r="G354" i="8" s="1"/>
  <c r="H354" i="8" s="1"/>
  <c r="C359" i="8"/>
  <c r="G359" i="8" s="1"/>
  <c r="H359" i="8" s="1"/>
  <c r="C370" i="8"/>
  <c r="G370" i="8" s="1"/>
  <c r="H370" i="8" s="1"/>
  <c r="C375" i="8"/>
  <c r="C386" i="8"/>
  <c r="G386" i="8" s="1"/>
  <c r="H386" i="8" s="1"/>
  <c r="C391" i="8"/>
  <c r="C402" i="8"/>
  <c r="G402" i="8" s="1"/>
  <c r="H402" i="8" s="1"/>
  <c r="C405" i="8"/>
  <c r="G405" i="8" s="1"/>
  <c r="H405" i="8" s="1"/>
  <c r="C409" i="8"/>
  <c r="C412" i="8"/>
  <c r="C420" i="8"/>
  <c r="G420" i="8" s="1"/>
  <c r="H420" i="8" s="1"/>
  <c r="C428" i="8"/>
  <c r="C436" i="8"/>
  <c r="C444" i="8"/>
  <c r="C452" i="8"/>
  <c r="G452" i="8" s="1"/>
  <c r="H452" i="8" s="1"/>
  <c r="C460" i="8"/>
  <c r="C468" i="8"/>
  <c r="C476" i="8"/>
  <c r="C484" i="8"/>
  <c r="G484" i="8" s="1"/>
  <c r="H484" i="8" s="1"/>
  <c r="C492" i="8"/>
  <c r="C500" i="8"/>
  <c r="C508" i="8"/>
  <c r="C516" i="8"/>
  <c r="G516" i="8" s="1"/>
  <c r="H516" i="8" s="1"/>
  <c r="C524" i="8"/>
  <c r="C202" i="8"/>
  <c r="G202" i="8" s="1"/>
  <c r="H202" i="8" s="1"/>
  <c r="C223" i="8"/>
  <c r="C319" i="8"/>
  <c r="C330" i="8"/>
  <c r="G330" i="8" s="1"/>
  <c r="H330" i="8" s="1"/>
  <c r="C351" i="8"/>
  <c r="C362" i="8"/>
  <c r="C383" i="8"/>
  <c r="C394" i="8"/>
  <c r="G394" i="8" s="1"/>
  <c r="H394" i="8" s="1"/>
  <c r="C404" i="8"/>
  <c r="G404" i="8" s="1"/>
  <c r="H404" i="8" s="1"/>
  <c r="C416" i="8"/>
  <c r="G416" i="8" s="1"/>
  <c r="H416" i="8" s="1"/>
  <c r="C432" i="8"/>
  <c r="G432" i="8" s="1"/>
  <c r="H432" i="8" s="1"/>
  <c r="C448" i="8"/>
  <c r="G448" i="8" s="1"/>
  <c r="H448" i="8" s="1"/>
  <c r="C464" i="8"/>
  <c r="G464" i="8" s="1"/>
  <c r="H464" i="8" s="1"/>
  <c r="C480" i="8"/>
  <c r="G480" i="8" s="1"/>
  <c r="H480" i="8" s="1"/>
  <c r="C496" i="8"/>
  <c r="G496" i="8" s="1"/>
  <c r="H496" i="8" s="1"/>
  <c r="C512" i="8"/>
  <c r="G512" i="8" s="1"/>
  <c r="H512" i="8" s="1"/>
  <c r="C528" i="8"/>
  <c r="G528" i="8" s="1"/>
  <c r="H528" i="8" s="1"/>
  <c r="C532" i="8"/>
  <c r="C536" i="8"/>
  <c r="C550" i="8"/>
  <c r="G550" i="8" s="1"/>
  <c r="H550" i="8" s="1"/>
  <c r="C564" i="8"/>
  <c r="C568" i="8"/>
  <c r="C582" i="8"/>
  <c r="G582" i="8" s="1"/>
  <c r="H582" i="8" s="1"/>
  <c r="C595" i="8"/>
  <c r="G595" i="8" s="1"/>
  <c r="H595" i="8" s="1"/>
  <c r="C598" i="8"/>
  <c r="G598" i="8" s="1"/>
  <c r="H598" i="8" s="1"/>
  <c r="C603" i="8"/>
  <c r="C606" i="8"/>
  <c r="C611" i="8"/>
  <c r="G611" i="8" s="1"/>
  <c r="H611" i="8" s="1"/>
  <c r="C614" i="8"/>
  <c r="G614" i="8" s="1"/>
  <c r="H614" i="8" s="1"/>
  <c r="C619" i="8"/>
  <c r="C622" i="8"/>
  <c r="C627" i="8"/>
  <c r="G627" i="8" s="1"/>
  <c r="H627" i="8" s="1"/>
  <c r="C630" i="8"/>
  <c r="G630" i="8" s="1"/>
  <c r="H630" i="8" s="1"/>
  <c r="C635" i="8"/>
  <c r="C638" i="8"/>
  <c r="C643" i="8"/>
  <c r="G643" i="8" s="1"/>
  <c r="H643" i="8" s="1"/>
  <c r="C646" i="8"/>
  <c r="G646" i="8" s="1"/>
  <c r="H646" i="8" s="1"/>
  <c r="C651" i="8"/>
  <c r="C654" i="8"/>
  <c r="C82" i="8"/>
  <c r="G82" i="8" s="1"/>
  <c r="H82" i="8" s="1"/>
  <c r="C114" i="8"/>
  <c r="G114" i="8" s="1"/>
  <c r="H114" i="8" s="1"/>
  <c r="C146" i="8"/>
  <c r="G146" i="8" s="1"/>
  <c r="H146" i="8" s="1"/>
  <c r="C178" i="8"/>
  <c r="G178" i="8" s="1"/>
  <c r="H178" i="8" s="1"/>
  <c r="C228" i="8"/>
  <c r="G228" i="8" s="1"/>
  <c r="H228" i="8" s="1"/>
  <c r="C246" i="8"/>
  <c r="C262" i="8"/>
  <c r="C278" i="8"/>
  <c r="G278" i="8" s="1"/>
  <c r="H278" i="8" s="1"/>
  <c r="C294" i="8"/>
  <c r="C310" i="8"/>
  <c r="C321" i="8"/>
  <c r="C332" i="8"/>
  <c r="C353" i="8"/>
  <c r="C364" i="8"/>
  <c r="G364" i="8" s="1"/>
  <c r="H364" i="8" s="1"/>
  <c r="C385" i="8"/>
  <c r="C396" i="8"/>
  <c r="C422" i="8"/>
  <c r="G422" i="8" s="1"/>
  <c r="H422" i="8" s="1"/>
  <c r="C438" i="8"/>
  <c r="G438" i="8" s="1"/>
  <c r="H438" i="8" s="1"/>
  <c r="C454" i="8"/>
  <c r="G454" i="8" s="1"/>
  <c r="H454" i="8" s="1"/>
  <c r="C470" i="8"/>
  <c r="G470" i="8" s="1"/>
  <c r="H470" i="8" s="1"/>
  <c r="C486" i="8"/>
  <c r="G486" i="8" s="1"/>
  <c r="H486" i="8" s="1"/>
  <c r="C502" i="8"/>
  <c r="G502" i="8" s="1"/>
  <c r="H502" i="8" s="1"/>
  <c r="C518" i="8"/>
  <c r="G518" i="8" s="1"/>
  <c r="H518" i="8" s="1"/>
  <c r="C540" i="8"/>
  <c r="C544" i="8"/>
  <c r="G544" i="8" s="1"/>
  <c r="H544" i="8" s="1"/>
  <c r="C558" i="8"/>
  <c r="G558" i="8" s="1"/>
  <c r="H558" i="8" s="1"/>
  <c r="C572" i="8"/>
  <c r="C576" i="8"/>
  <c r="G576" i="8" s="1"/>
  <c r="H576" i="8" s="1"/>
  <c r="C590" i="8"/>
  <c r="G590" i="8" s="1"/>
  <c r="H590" i="8" s="1"/>
  <c r="C593" i="8"/>
  <c r="G593" i="8" s="1"/>
  <c r="H593" i="8" s="1"/>
  <c r="C596" i="8"/>
  <c r="C601" i="8"/>
  <c r="G601" i="8" s="1"/>
  <c r="H601" i="8" s="1"/>
  <c r="C604" i="8"/>
  <c r="C609" i="8"/>
  <c r="G609" i="8" s="1"/>
  <c r="H609" i="8" s="1"/>
  <c r="C612" i="8"/>
  <c r="C617" i="8"/>
  <c r="C620" i="8"/>
  <c r="C625" i="8"/>
  <c r="C628" i="8"/>
  <c r="C633" i="8"/>
  <c r="C636" i="8"/>
  <c r="C641" i="8"/>
  <c r="G641" i="8" s="1"/>
  <c r="H641" i="8" s="1"/>
  <c r="C644" i="8"/>
  <c r="C649" i="8"/>
  <c r="G649" i="8" s="1"/>
  <c r="H649" i="8" s="1"/>
  <c r="C652" i="8"/>
  <c r="C657" i="8"/>
  <c r="G657" i="8" s="1"/>
  <c r="H657" i="8" s="1"/>
  <c r="C659" i="8"/>
  <c r="G659" i="8" s="1"/>
  <c r="H659" i="8" s="1"/>
  <c r="C661" i="8"/>
  <c r="G661" i="8" s="1"/>
  <c r="H661" i="8" s="1"/>
  <c r="C663" i="8"/>
  <c r="C665" i="8"/>
  <c r="C667" i="8"/>
  <c r="C669" i="8"/>
  <c r="C671" i="8"/>
  <c r="G671" i="8" s="1"/>
  <c r="H671" i="8" s="1"/>
  <c r="C673" i="8"/>
  <c r="G673" i="8" s="1"/>
  <c r="H673" i="8" s="1"/>
  <c r="C675" i="8"/>
  <c r="C677" i="8"/>
  <c r="G677" i="8" s="1"/>
  <c r="H677" i="8" s="1"/>
  <c r="C679" i="8"/>
  <c r="C681" i="8"/>
  <c r="G681" i="8" s="1"/>
  <c r="H681" i="8" s="1"/>
  <c r="C683" i="8"/>
  <c r="C685" i="8"/>
  <c r="C687" i="8"/>
  <c r="G687" i="8" s="1"/>
  <c r="H687" i="8" s="1"/>
  <c r="C689" i="8"/>
  <c r="C691" i="8"/>
  <c r="G691" i="8" s="1"/>
  <c r="H691" i="8" s="1"/>
  <c r="C693" i="8"/>
  <c r="C695" i="8"/>
  <c r="C697" i="8"/>
  <c r="G697" i="8" s="1"/>
  <c r="H697" i="8" s="1"/>
  <c r="C699" i="8"/>
  <c r="C701" i="8"/>
  <c r="G701" i="8" s="1"/>
  <c r="H701" i="8" s="1"/>
  <c r="C703" i="8"/>
  <c r="G703" i="8" s="1"/>
  <c r="H703" i="8" s="1"/>
  <c r="C705" i="8"/>
  <c r="G705" i="8" s="1"/>
  <c r="H705" i="8" s="1"/>
  <c r="C707" i="8"/>
  <c r="C709" i="8"/>
  <c r="G709" i="8" s="1"/>
  <c r="H709" i="8" s="1"/>
  <c r="C711" i="8"/>
  <c r="C713" i="8"/>
  <c r="G713" i="8" s="1"/>
  <c r="H713" i="8" s="1"/>
  <c r="C715" i="8"/>
  <c r="C717" i="8"/>
  <c r="C719" i="8"/>
  <c r="G719" i="8" s="1"/>
  <c r="H719" i="8" s="1"/>
  <c r="C721" i="8"/>
  <c r="G721" i="8" s="1"/>
  <c r="H721" i="8" s="1"/>
  <c r="C723" i="8"/>
  <c r="G723" i="8" s="1"/>
  <c r="H723" i="8" s="1"/>
  <c r="C725" i="8"/>
  <c r="C727" i="8"/>
  <c r="C729" i="8"/>
  <c r="C731" i="8"/>
  <c r="C733" i="8"/>
  <c r="G733" i="8" s="1"/>
  <c r="H733" i="8" s="1"/>
  <c r="C735" i="8"/>
  <c r="G735" i="8" s="1"/>
  <c r="H735" i="8" s="1"/>
  <c r="C737" i="8"/>
  <c r="G737" i="8" s="1"/>
  <c r="H737" i="8" s="1"/>
  <c r="C739" i="8"/>
  <c r="C741" i="8"/>
  <c r="G741" i="8" s="1"/>
  <c r="H741" i="8" s="1"/>
  <c r="C743" i="8"/>
  <c r="C745" i="8"/>
  <c r="G745" i="8" s="1"/>
  <c r="H745" i="8" s="1"/>
  <c r="C747" i="8"/>
  <c r="C749" i="8"/>
  <c r="C751" i="8"/>
  <c r="G751" i="8" s="1"/>
  <c r="H751" i="8" s="1"/>
  <c r="C753" i="8"/>
  <c r="C755" i="8"/>
  <c r="G755" i="8" s="1"/>
  <c r="H755" i="8" s="1"/>
  <c r="C757" i="8"/>
  <c r="G757" i="8" s="1"/>
  <c r="H757" i="8" s="1"/>
  <c r="C759" i="8"/>
  <c r="C761" i="8"/>
  <c r="G761" i="8" s="1"/>
  <c r="H761" i="8" s="1"/>
  <c r="C763" i="8"/>
  <c r="C765" i="8"/>
  <c r="G765" i="8" s="1"/>
  <c r="H765" i="8" s="1"/>
  <c r="C767" i="8"/>
  <c r="G767" i="8" s="1"/>
  <c r="H767" i="8" s="1"/>
  <c r="C769" i="8"/>
  <c r="G769" i="8" s="1"/>
  <c r="H769" i="8" s="1"/>
  <c r="C771" i="8"/>
  <c r="C773" i="8"/>
  <c r="G773" i="8" s="1"/>
  <c r="H773" i="8" s="1"/>
  <c r="C775" i="8"/>
  <c r="C777" i="8"/>
  <c r="G777" i="8" s="1"/>
  <c r="H777" i="8" s="1"/>
  <c r="C779" i="8"/>
  <c r="C781" i="8"/>
  <c r="C783" i="8"/>
  <c r="G783" i="8" s="1"/>
  <c r="H783" i="8" s="1"/>
  <c r="C785" i="8"/>
  <c r="G785" i="8" s="1"/>
  <c r="H785" i="8" s="1"/>
  <c r="C787" i="8"/>
  <c r="G787" i="8" s="1"/>
  <c r="H787" i="8" s="1"/>
  <c r="C789" i="8"/>
  <c r="G789" i="8" s="1"/>
  <c r="H789" i="8" s="1"/>
  <c r="C791" i="8"/>
  <c r="C314" i="8"/>
  <c r="G314" i="8" s="1"/>
  <c r="H314" i="8" s="1"/>
  <c r="C335" i="8"/>
  <c r="G335" i="8" s="1"/>
  <c r="H335" i="8" s="1"/>
  <c r="C378" i="8"/>
  <c r="C399" i="8"/>
  <c r="G399" i="8" s="1"/>
  <c r="H399" i="8" s="1"/>
  <c r="C424" i="8"/>
  <c r="G424" i="8" s="1"/>
  <c r="H424" i="8" s="1"/>
  <c r="C456" i="8"/>
  <c r="C488" i="8"/>
  <c r="C520" i="8"/>
  <c r="G520" i="8" s="1"/>
  <c r="H520" i="8" s="1"/>
  <c r="C552" i="8"/>
  <c r="G552" i="8" s="1"/>
  <c r="H552" i="8" s="1"/>
  <c r="C566" i="8"/>
  <c r="G566" i="8" s="1"/>
  <c r="H566" i="8" s="1"/>
  <c r="C580" i="8"/>
  <c r="G580" i="8" s="1"/>
  <c r="H580" i="8" s="1"/>
  <c r="C594" i="8"/>
  <c r="C599" i="8"/>
  <c r="G599" i="8" s="1"/>
  <c r="H599" i="8" s="1"/>
  <c r="C610" i="8"/>
  <c r="C615" i="8"/>
  <c r="G615" i="8" s="1"/>
  <c r="H615" i="8" s="1"/>
  <c r="C626" i="8"/>
  <c r="C631" i="8"/>
  <c r="G631" i="8" s="1"/>
  <c r="H631" i="8" s="1"/>
  <c r="C642" i="8"/>
  <c r="C647" i="8"/>
  <c r="G647" i="8" s="1"/>
  <c r="H647" i="8" s="1"/>
  <c r="C793" i="8"/>
  <c r="C798" i="8"/>
  <c r="G798" i="8" s="1"/>
  <c r="H798" i="8" s="1"/>
  <c r="C801" i="8"/>
  <c r="G801" i="8" s="1"/>
  <c r="H801" i="8" s="1"/>
  <c r="C806" i="8"/>
  <c r="G806" i="8" s="1"/>
  <c r="H806" i="8" s="1"/>
  <c r="C809" i="8"/>
  <c r="G809" i="8" s="1"/>
  <c r="H809" i="8" s="1"/>
  <c r="C814" i="8"/>
  <c r="G814" i="8" s="1"/>
  <c r="H814" i="8" s="1"/>
  <c r="C817" i="8"/>
  <c r="C822" i="8"/>
  <c r="G822" i="8" s="1"/>
  <c r="H822" i="8" s="1"/>
  <c r="C825" i="8"/>
  <c r="C98" i="8"/>
  <c r="G98" i="8" s="1"/>
  <c r="H98" i="8" s="1"/>
  <c r="C162" i="8"/>
  <c r="G162" i="8" s="1"/>
  <c r="H162" i="8" s="1"/>
  <c r="C217" i="8"/>
  <c r="C254" i="8"/>
  <c r="C286" i="8"/>
  <c r="G286" i="8" s="1"/>
  <c r="H286" i="8" s="1"/>
  <c r="C316" i="8"/>
  <c r="C337" i="8"/>
  <c r="G337" i="8" s="1"/>
  <c r="H337" i="8" s="1"/>
  <c r="C380" i="8"/>
  <c r="G380" i="8" s="1"/>
  <c r="H380" i="8" s="1"/>
  <c r="C401" i="8"/>
  <c r="C414" i="8"/>
  <c r="C446" i="8"/>
  <c r="C478" i="8"/>
  <c r="G478" i="8" s="1"/>
  <c r="H478" i="8" s="1"/>
  <c r="C510" i="8"/>
  <c r="G510" i="8" s="1"/>
  <c r="H510" i="8" s="1"/>
  <c r="C560" i="8"/>
  <c r="G560" i="8" s="1"/>
  <c r="H560" i="8" s="1"/>
  <c r="C574" i="8"/>
  <c r="C588" i="8"/>
  <c r="C600" i="8"/>
  <c r="G600" i="8" s="1"/>
  <c r="H600" i="8" s="1"/>
  <c r="C605" i="8"/>
  <c r="C616" i="8"/>
  <c r="C621" i="8"/>
  <c r="G621" i="8" s="1"/>
  <c r="H621" i="8" s="1"/>
  <c r="C632" i="8"/>
  <c r="G632" i="8" s="1"/>
  <c r="H632" i="8" s="1"/>
  <c r="C637" i="8"/>
  <c r="C648" i="8"/>
  <c r="C653" i="8"/>
  <c r="C658" i="8"/>
  <c r="G658" i="8" s="1"/>
  <c r="H658" i="8" s="1"/>
  <c r="C662" i="8"/>
  <c r="G662" i="8" s="1"/>
  <c r="H662" i="8" s="1"/>
  <c r="C666" i="8"/>
  <c r="G666" i="8" s="1"/>
  <c r="H666" i="8" s="1"/>
  <c r="C670" i="8"/>
  <c r="G670" i="8" s="1"/>
  <c r="H670" i="8" s="1"/>
  <c r="C674" i="8"/>
  <c r="G674" i="8" s="1"/>
  <c r="H674" i="8" s="1"/>
  <c r="C678" i="8"/>
  <c r="G678" i="8" s="1"/>
  <c r="H678" i="8" s="1"/>
  <c r="C682" i="8"/>
  <c r="G682" i="8" s="1"/>
  <c r="H682" i="8" s="1"/>
  <c r="C686" i="8"/>
  <c r="G686" i="8" s="1"/>
  <c r="H686" i="8" s="1"/>
  <c r="C690" i="8"/>
  <c r="G690" i="8" s="1"/>
  <c r="H690" i="8" s="1"/>
  <c r="C694" i="8"/>
  <c r="G694" i="8" s="1"/>
  <c r="H694" i="8" s="1"/>
  <c r="C698" i="8"/>
  <c r="G698" i="8" s="1"/>
  <c r="H698" i="8" s="1"/>
  <c r="C702" i="8"/>
  <c r="G702" i="8" s="1"/>
  <c r="H702" i="8" s="1"/>
  <c r="C706" i="8"/>
  <c r="G706" i="8" s="1"/>
  <c r="H706" i="8" s="1"/>
  <c r="C710" i="8"/>
  <c r="G710" i="8" s="1"/>
  <c r="H710" i="8" s="1"/>
  <c r="C714" i="8"/>
  <c r="G714" i="8" s="1"/>
  <c r="H714" i="8" s="1"/>
  <c r="C718" i="8"/>
  <c r="G718" i="8" s="1"/>
  <c r="H718" i="8" s="1"/>
  <c r="C722" i="8"/>
  <c r="G722" i="8" s="1"/>
  <c r="H722" i="8" s="1"/>
  <c r="C726" i="8"/>
  <c r="G726" i="8" s="1"/>
  <c r="H726" i="8" s="1"/>
  <c r="C730" i="8"/>
  <c r="G730" i="8" s="1"/>
  <c r="H730" i="8" s="1"/>
  <c r="C734" i="8"/>
  <c r="G734" i="8" s="1"/>
  <c r="H734" i="8" s="1"/>
  <c r="C738" i="8"/>
  <c r="G738" i="8" s="1"/>
  <c r="H738" i="8" s="1"/>
  <c r="C742" i="8"/>
  <c r="G742" i="8" s="1"/>
  <c r="H742" i="8" s="1"/>
  <c r="C746" i="8"/>
  <c r="G746" i="8" s="1"/>
  <c r="H746" i="8" s="1"/>
  <c r="C750" i="8"/>
  <c r="G750" i="8" s="1"/>
  <c r="H750" i="8" s="1"/>
  <c r="C754" i="8"/>
  <c r="G754" i="8" s="1"/>
  <c r="H754" i="8" s="1"/>
  <c r="C758" i="8"/>
  <c r="G758" i="8" s="1"/>
  <c r="H758" i="8" s="1"/>
  <c r="C762" i="8"/>
  <c r="G762" i="8" s="1"/>
  <c r="H762" i="8" s="1"/>
  <c r="C766" i="8"/>
  <c r="G766" i="8" s="1"/>
  <c r="H766" i="8" s="1"/>
  <c r="C770" i="8"/>
  <c r="G770" i="8" s="1"/>
  <c r="H770" i="8" s="1"/>
  <c r="C774" i="8"/>
  <c r="G774" i="8" s="1"/>
  <c r="H774" i="8" s="1"/>
  <c r="C778" i="8"/>
  <c r="G778" i="8" s="1"/>
  <c r="H778" i="8" s="1"/>
  <c r="C782" i="8"/>
  <c r="G782" i="8" s="1"/>
  <c r="H782" i="8" s="1"/>
  <c r="C786" i="8"/>
  <c r="G786" i="8" s="1"/>
  <c r="H786" i="8" s="1"/>
  <c r="C790" i="8"/>
  <c r="G790" i="8" s="1"/>
  <c r="H790" i="8" s="1"/>
  <c r="C796" i="8"/>
  <c r="C799" i="8"/>
  <c r="G799" i="8" s="1"/>
  <c r="H799" i="8" s="1"/>
  <c r="C804" i="8"/>
  <c r="C807" i="8"/>
  <c r="C812" i="8"/>
  <c r="C815" i="8"/>
  <c r="G815" i="8" s="1"/>
  <c r="H815" i="8" s="1"/>
  <c r="C820" i="8"/>
  <c r="C823" i="8"/>
  <c r="C828" i="8"/>
  <c r="C830" i="8"/>
  <c r="G830" i="8" s="1"/>
  <c r="H830" i="8" s="1"/>
  <c r="C832" i="8"/>
  <c r="G832" i="8" s="1"/>
  <c r="H832" i="8" s="1"/>
  <c r="C834" i="8"/>
  <c r="C836" i="8"/>
  <c r="G836" i="8" s="1"/>
  <c r="H836" i="8" s="1"/>
  <c r="C838" i="8"/>
  <c r="G838" i="8" s="1"/>
  <c r="H838" i="8" s="1"/>
  <c r="C840" i="8"/>
  <c r="G840" i="8" s="1"/>
  <c r="H840" i="8" s="1"/>
  <c r="C842" i="8"/>
  <c r="C844" i="8"/>
  <c r="C846" i="8"/>
  <c r="G846" i="8" s="1"/>
  <c r="H846" i="8" s="1"/>
  <c r="C848" i="8"/>
  <c r="G848" i="8" s="1"/>
  <c r="H848" i="8" s="1"/>
  <c r="C850" i="8"/>
  <c r="C852" i="8"/>
  <c r="G852" i="8" s="1"/>
  <c r="H852" i="8" s="1"/>
  <c r="C854" i="8"/>
  <c r="G854" i="8" s="1"/>
  <c r="H854" i="8" s="1"/>
  <c r="C856" i="8"/>
  <c r="G856" i="8" s="1"/>
  <c r="H856" i="8" s="1"/>
  <c r="C858" i="8"/>
  <c r="C860" i="8"/>
  <c r="C862" i="8"/>
  <c r="G862" i="8" s="1"/>
  <c r="H862" i="8" s="1"/>
  <c r="C864" i="8"/>
  <c r="G864" i="8" s="1"/>
  <c r="H864" i="8" s="1"/>
  <c r="C866" i="8"/>
  <c r="C868" i="8"/>
  <c r="G868" i="8" s="1"/>
  <c r="H868" i="8" s="1"/>
  <c r="C870" i="8"/>
  <c r="G870" i="8" s="1"/>
  <c r="H870" i="8" s="1"/>
  <c r="C872" i="8"/>
  <c r="G872" i="8" s="1"/>
  <c r="H872" i="8" s="1"/>
  <c r="C874" i="8"/>
  <c r="C876" i="8"/>
  <c r="C878" i="8"/>
  <c r="G878" i="8" s="1"/>
  <c r="H878" i="8" s="1"/>
  <c r="C880" i="8"/>
  <c r="G880" i="8" s="1"/>
  <c r="H880" i="8" s="1"/>
  <c r="C882" i="8"/>
  <c r="C884" i="8"/>
  <c r="G884" i="8" s="1"/>
  <c r="H884" i="8" s="1"/>
  <c r="C886" i="8"/>
  <c r="C888" i="8"/>
  <c r="G888" i="8" s="1"/>
  <c r="H888" i="8" s="1"/>
  <c r="C890" i="8"/>
  <c r="G890" i="8" s="1"/>
  <c r="H890" i="8" s="1"/>
  <c r="C892" i="8"/>
  <c r="C894" i="8"/>
  <c r="G894" i="8" s="1"/>
  <c r="H894" i="8" s="1"/>
  <c r="C896" i="8"/>
  <c r="G896" i="8" s="1"/>
  <c r="H896" i="8" s="1"/>
  <c r="C898" i="8"/>
  <c r="G898" i="8" s="1"/>
  <c r="H898" i="8" s="1"/>
  <c r="C900" i="8"/>
  <c r="G900" i="8" s="1"/>
  <c r="H900" i="8" s="1"/>
  <c r="C902" i="8"/>
  <c r="G902" i="8" s="1"/>
  <c r="H902" i="8" s="1"/>
  <c r="C904" i="8"/>
  <c r="G904" i="8" s="1"/>
  <c r="H904" i="8" s="1"/>
  <c r="C906" i="8"/>
  <c r="C908" i="8"/>
  <c r="C910" i="8"/>
  <c r="C912" i="8"/>
  <c r="G912" i="8" s="1"/>
  <c r="H912" i="8" s="1"/>
  <c r="C914" i="8"/>
  <c r="G914" i="8" s="1"/>
  <c r="H914" i="8" s="1"/>
  <c r="C916" i="8"/>
  <c r="G916" i="8" s="1"/>
  <c r="H916" i="8" s="1"/>
  <c r="C918" i="8"/>
  <c r="C920" i="8"/>
  <c r="G920" i="8" s="1"/>
  <c r="H920" i="8" s="1"/>
  <c r="C922" i="8"/>
  <c r="C924" i="8"/>
  <c r="G924" i="8" s="1"/>
  <c r="H924" i="8" s="1"/>
  <c r="C926" i="8"/>
  <c r="C928" i="8"/>
  <c r="C930" i="8"/>
  <c r="G930" i="8" s="1"/>
  <c r="H930" i="8" s="1"/>
  <c r="C932" i="8"/>
  <c r="C934" i="8"/>
  <c r="C936" i="8"/>
  <c r="G936" i="8" s="1"/>
  <c r="H936" i="8" s="1"/>
  <c r="C938" i="8"/>
  <c r="C940" i="8"/>
  <c r="G940" i="8" s="1"/>
  <c r="H940" i="8" s="1"/>
  <c r="C942" i="8"/>
  <c r="C944" i="8"/>
  <c r="C946" i="8"/>
  <c r="G946" i="8" s="1"/>
  <c r="H946" i="8" s="1"/>
  <c r="C948" i="8"/>
  <c r="C950" i="8"/>
  <c r="C952" i="8"/>
  <c r="G952" i="8" s="1"/>
  <c r="H952" i="8" s="1"/>
  <c r="C954" i="8"/>
  <c r="C956" i="8"/>
  <c r="G956" i="8" s="1"/>
  <c r="H956" i="8" s="1"/>
  <c r="C958" i="8"/>
  <c r="C960" i="8"/>
  <c r="C962" i="8"/>
  <c r="G962" i="8" s="1"/>
  <c r="H962" i="8" s="1"/>
  <c r="C964" i="8"/>
  <c r="C966" i="8"/>
  <c r="C968" i="8"/>
  <c r="G968" i="8" s="1"/>
  <c r="H968" i="8" s="1"/>
  <c r="C970" i="8"/>
  <c r="C972" i="8"/>
  <c r="G972" i="8" s="1"/>
  <c r="H972" i="8" s="1"/>
  <c r="C974" i="8"/>
  <c r="C976" i="8"/>
  <c r="C978" i="8"/>
  <c r="G978" i="8" s="1"/>
  <c r="H978" i="8" s="1"/>
  <c r="C980" i="8"/>
  <c r="C982" i="8"/>
  <c r="C984" i="8"/>
  <c r="G984" i="8" s="1"/>
  <c r="H984" i="8" s="1"/>
  <c r="C986" i="8"/>
  <c r="C988" i="8"/>
  <c r="G988" i="8" s="1"/>
  <c r="H988" i="8" s="1"/>
  <c r="C990" i="8"/>
  <c r="C992" i="8"/>
  <c r="C994" i="8"/>
  <c r="G994" i="8" s="1"/>
  <c r="H994" i="8" s="1"/>
  <c r="C996" i="8"/>
  <c r="C998" i="8"/>
  <c r="C1000" i="8"/>
  <c r="G1000" i="8" s="1"/>
  <c r="H1000" i="8" s="1"/>
  <c r="C1002" i="8"/>
  <c r="C1004" i="8"/>
  <c r="G1004" i="8" s="1"/>
  <c r="H1004" i="8" s="1"/>
  <c r="C1006" i="8"/>
  <c r="C1008" i="8"/>
  <c r="C1010" i="8"/>
  <c r="G1010" i="8" s="1"/>
  <c r="H1010" i="8" s="1"/>
  <c r="C1012" i="8"/>
  <c r="C1014" i="8"/>
  <c r="C1016" i="8"/>
  <c r="G1016" i="8" s="1"/>
  <c r="H1016" i="8" s="1"/>
  <c r="C1018" i="8"/>
  <c r="C1020" i="8"/>
  <c r="G1020" i="8" s="1"/>
  <c r="H1020" i="8" s="1"/>
  <c r="C1022" i="8"/>
  <c r="C1024" i="8"/>
  <c r="C1026" i="8"/>
  <c r="G1026" i="8" s="1"/>
  <c r="H1026" i="8" s="1"/>
  <c r="C1028" i="8"/>
  <c r="C1030" i="8"/>
  <c r="C1032" i="8"/>
  <c r="G1032" i="8" s="1"/>
  <c r="H1032" i="8" s="1"/>
  <c r="C1034" i="8"/>
  <c r="C1036" i="8"/>
  <c r="G1036" i="8" s="1"/>
  <c r="H1036" i="8" s="1"/>
  <c r="C1038" i="8"/>
  <c r="C1040" i="8"/>
  <c r="C1042" i="8"/>
  <c r="G1042" i="8" s="1"/>
  <c r="H1042" i="8" s="1"/>
  <c r="C1044" i="8"/>
  <c r="C1046" i="8"/>
  <c r="C1048" i="8"/>
  <c r="G1048" i="8" s="1"/>
  <c r="H1048" i="8" s="1"/>
  <c r="C1050" i="8"/>
  <c r="C1052" i="8"/>
  <c r="G1052" i="8" s="1"/>
  <c r="H1052" i="8" s="1"/>
  <c r="C1054" i="8"/>
  <c r="C1056" i="8"/>
  <c r="C1058" i="8"/>
  <c r="G1058" i="8" s="1"/>
  <c r="H1058" i="8" s="1"/>
  <c r="C1060" i="8"/>
  <c r="C1062" i="8"/>
  <c r="C1064" i="8"/>
  <c r="G1064" i="8" s="1"/>
  <c r="H1064" i="8" s="1"/>
  <c r="C1066" i="8"/>
  <c r="C1068" i="8"/>
  <c r="G1068" i="8" s="1"/>
  <c r="H1068" i="8" s="1"/>
  <c r="C1070" i="8"/>
  <c r="C1072" i="8"/>
  <c r="C1074" i="8"/>
  <c r="G1074" i="8" s="1"/>
  <c r="H1074" i="8" s="1"/>
  <c r="C1076" i="8"/>
  <c r="C1078" i="8"/>
  <c r="C1080" i="8"/>
  <c r="G1080" i="8" s="1"/>
  <c r="H1080" i="8" s="1"/>
  <c r="C1082" i="8"/>
  <c r="C1084" i="8"/>
  <c r="G1084" i="8" s="1"/>
  <c r="H1084" i="8" s="1"/>
  <c r="C1086" i="8"/>
  <c r="C1088" i="8"/>
  <c r="C1090" i="8"/>
  <c r="G1090" i="8" s="1"/>
  <c r="H1090" i="8" s="1"/>
  <c r="C1092" i="8"/>
  <c r="C1094" i="8"/>
  <c r="C1096" i="8"/>
  <c r="G1096" i="8" s="1"/>
  <c r="H1096" i="8" s="1"/>
  <c r="C1098" i="8"/>
  <c r="C1100" i="8"/>
  <c r="G1100" i="8" s="1"/>
  <c r="H1100" i="8" s="1"/>
  <c r="C1102" i="8"/>
  <c r="C1104" i="8"/>
  <c r="C1106" i="8"/>
  <c r="G1106" i="8" s="1"/>
  <c r="H1106" i="8" s="1"/>
  <c r="C1108" i="8"/>
  <c r="C1110" i="8"/>
  <c r="C1112" i="8"/>
  <c r="G1112" i="8" s="1"/>
  <c r="H1112" i="8" s="1"/>
  <c r="C1114" i="8"/>
  <c r="C1116" i="8"/>
  <c r="G1116" i="8" s="1"/>
  <c r="H1116" i="8" s="1"/>
  <c r="C1118" i="8"/>
  <c r="C1120" i="8"/>
  <c r="C1122" i="8"/>
  <c r="G1122" i="8" s="1"/>
  <c r="H1122" i="8" s="1"/>
  <c r="C1124" i="8"/>
  <c r="C1126" i="8"/>
  <c r="C1128" i="8"/>
  <c r="G1128" i="8" s="1"/>
  <c r="H1128" i="8" s="1"/>
  <c r="C1130" i="8"/>
  <c r="C1132" i="8"/>
  <c r="G1132" i="8" s="1"/>
  <c r="H1132" i="8" s="1"/>
  <c r="C1134" i="8"/>
  <c r="C1136" i="8"/>
  <c r="C1138" i="8"/>
  <c r="G1138" i="8" s="1"/>
  <c r="H1138" i="8" s="1"/>
  <c r="C1140" i="8"/>
  <c r="C1142" i="8"/>
  <c r="C1144" i="8"/>
  <c r="G1144" i="8" s="1"/>
  <c r="H1144" i="8" s="1"/>
  <c r="C1146" i="8"/>
  <c r="C1148" i="8"/>
  <c r="G1148" i="8" s="1"/>
  <c r="H1148" i="8" s="1"/>
  <c r="C1150" i="8"/>
  <c r="C1152" i="8"/>
  <c r="C1154" i="8"/>
  <c r="G1154" i="8" s="1"/>
  <c r="H1154" i="8" s="1"/>
  <c r="C1156" i="8"/>
  <c r="C1158" i="8"/>
  <c r="C1160" i="8"/>
  <c r="G1160" i="8" s="1"/>
  <c r="H1160" i="8" s="1"/>
  <c r="C1162" i="8"/>
  <c r="C1164" i="8"/>
  <c r="G1164" i="8" s="1"/>
  <c r="H1164" i="8" s="1"/>
  <c r="C1166" i="8"/>
  <c r="C1168" i="8"/>
  <c r="C1170" i="8"/>
  <c r="G1170" i="8" s="1"/>
  <c r="H1170" i="8" s="1"/>
  <c r="C1172" i="8"/>
  <c r="C1174" i="8"/>
  <c r="C1176" i="8"/>
  <c r="G1176" i="8" s="1"/>
  <c r="H1176" i="8" s="1"/>
  <c r="C1178" i="8"/>
  <c r="C1180" i="8"/>
  <c r="G1180" i="8" s="1"/>
  <c r="H1180" i="8" s="1"/>
  <c r="C1182" i="8"/>
  <c r="C1184" i="8"/>
  <c r="C1186" i="8"/>
  <c r="G1186" i="8" s="1"/>
  <c r="H1186" i="8" s="1"/>
  <c r="C1188" i="8"/>
  <c r="C1190" i="8"/>
  <c r="C1192" i="8"/>
  <c r="G1192" i="8" s="1"/>
  <c r="H1192" i="8" s="1"/>
  <c r="C1194" i="8"/>
  <c r="C1196" i="8"/>
  <c r="G1196" i="8" s="1"/>
  <c r="H1196" i="8" s="1"/>
  <c r="C1198" i="8"/>
  <c r="C1200" i="8"/>
  <c r="C234" i="8"/>
  <c r="C346" i="8"/>
  <c r="C440" i="8"/>
  <c r="G440" i="8" s="1"/>
  <c r="H440" i="8" s="1"/>
  <c r="C504" i="8"/>
  <c r="G504" i="8" s="1"/>
  <c r="H504" i="8" s="1"/>
  <c r="C584" i="8"/>
  <c r="C607" i="8"/>
  <c r="G607" i="8" s="1"/>
  <c r="H607" i="8" s="1"/>
  <c r="C618" i="8"/>
  <c r="C639" i="8"/>
  <c r="G639" i="8" s="1"/>
  <c r="H639" i="8" s="1"/>
  <c r="C650" i="8"/>
  <c r="C794" i="8"/>
  <c r="G794" i="8" s="1"/>
  <c r="H794" i="8" s="1"/>
  <c r="C805" i="8"/>
  <c r="C810" i="8"/>
  <c r="C821" i="8"/>
  <c r="C826" i="8"/>
  <c r="G826" i="8" s="1"/>
  <c r="H826" i="8" s="1"/>
  <c r="C1202" i="8"/>
  <c r="G1202" i="8" s="1"/>
  <c r="H1202" i="8" s="1"/>
  <c r="C1207" i="8"/>
  <c r="G1207" i="8" s="1"/>
  <c r="H1207" i="8" s="1"/>
  <c r="C1210" i="8"/>
  <c r="C1215" i="8"/>
  <c r="C1218" i="8"/>
  <c r="G1218" i="8" s="1"/>
  <c r="H1218" i="8" s="1"/>
  <c r="C1223" i="8"/>
  <c r="G1223" i="8" s="1"/>
  <c r="H1223" i="8" s="1"/>
  <c r="C1226" i="8"/>
  <c r="C1231" i="8"/>
  <c r="G1231" i="8" s="1"/>
  <c r="H1231" i="8" s="1"/>
  <c r="C1234" i="8"/>
  <c r="G1234" i="8" s="1"/>
  <c r="H1234" i="8" s="1"/>
  <c r="C1239" i="8"/>
  <c r="G1239" i="8" s="1"/>
  <c r="H1239" i="8" s="1"/>
  <c r="C1242" i="8"/>
  <c r="C1247" i="8"/>
  <c r="C1250" i="8"/>
  <c r="G1250" i="8" s="1"/>
  <c r="H1250" i="8" s="1"/>
  <c r="C1255" i="8"/>
  <c r="G1255" i="8" s="1"/>
  <c r="H1255" i="8" s="1"/>
  <c r="C1258" i="8"/>
  <c r="C1263" i="8"/>
  <c r="C1266" i="8"/>
  <c r="C1271" i="8"/>
  <c r="G1271" i="8" s="1"/>
  <c r="H1271" i="8" s="1"/>
  <c r="C1274" i="8"/>
  <c r="G1274" i="8" s="1"/>
  <c r="H1274" i="8" s="1"/>
  <c r="C1279" i="8"/>
  <c r="G1279" i="8" s="1"/>
  <c r="H1279" i="8" s="1"/>
  <c r="C1282" i="8"/>
  <c r="G1282" i="8" s="1"/>
  <c r="H1282" i="8" s="1"/>
  <c r="C1287" i="8"/>
  <c r="C1290" i="8"/>
  <c r="C1295" i="8"/>
  <c r="G1295" i="8" s="1"/>
  <c r="H1295" i="8" s="1"/>
  <c r="C1298" i="8"/>
  <c r="C1303" i="8"/>
  <c r="G1303" i="8" s="1"/>
  <c r="H1303" i="8" s="1"/>
  <c r="C1306" i="8"/>
  <c r="C1311" i="8"/>
  <c r="C1314" i="8"/>
  <c r="G1314" i="8" s="1"/>
  <c r="H1314" i="8" s="1"/>
  <c r="C1319" i="8"/>
  <c r="G1319" i="8" s="1"/>
  <c r="H1319" i="8" s="1"/>
  <c r="C1322" i="8"/>
  <c r="C1327" i="8"/>
  <c r="C1330" i="8"/>
  <c r="C1332" i="8"/>
  <c r="G1332" i="8" s="1"/>
  <c r="H1332" i="8" s="1"/>
  <c r="C1334" i="8"/>
  <c r="C1336" i="8"/>
  <c r="C1338" i="8"/>
  <c r="G1338" i="8" s="1"/>
  <c r="H1338" i="8" s="1"/>
  <c r="C1340" i="8"/>
  <c r="G1340" i="8" s="1"/>
  <c r="H1340" i="8" s="1"/>
  <c r="C1342" i="8"/>
  <c r="C1344" i="8"/>
  <c r="G1344" i="8" s="1"/>
  <c r="H1344" i="8" s="1"/>
  <c r="C1346" i="8"/>
  <c r="G1346" i="8" s="1"/>
  <c r="H1346" i="8" s="1"/>
  <c r="C1348" i="8"/>
  <c r="G1348" i="8" s="1"/>
  <c r="H1348" i="8" s="1"/>
  <c r="C1350" i="8"/>
  <c r="C1352" i="8"/>
  <c r="C1354" i="8"/>
  <c r="C1356" i="8"/>
  <c r="G1356" i="8" s="1"/>
  <c r="H1356" i="8" s="1"/>
  <c r="C1358" i="8"/>
  <c r="G1358" i="8" s="1"/>
  <c r="H1358" i="8" s="1"/>
  <c r="C1360" i="8"/>
  <c r="G1360" i="8" s="1"/>
  <c r="H1360" i="8" s="1"/>
  <c r="C1362" i="8"/>
  <c r="C1364" i="8"/>
  <c r="G1364" i="8" s="1"/>
  <c r="H1364" i="8" s="1"/>
  <c r="C1366" i="8"/>
  <c r="C1368" i="8"/>
  <c r="C1370" i="8"/>
  <c r="G1370" i="8" s="1"/>
  <c r="H1370" i="8" s="1"/>
  <c r="C1372" i="8"/>
  <c r="G1372" i="8" s="1"/>
  <c r="H1372" i="8" s="1"/>
  <c r="C1374" i="8"/>
  <c r="C1376" i="8"/>
  <c r="G1376" i="8" s="1"/>
  <c r="H1376" i="8" s="1"/>
  <c r="C1378" i="8"/>
  <c r="G1378" i="8" s="1"/>
  <c r="H1378" i="8" s="1"/>
  <c r="C1380" i="8"/>
  <c r="C1382" i="8"/>
  <c r="C1384" i="8"/>
  <c r="G1384" i="8" s="1"/>
  <c r="H1384" i="8" s="1"/>
  <c r="C1386" i="8"/>
  <c r="C1388" i="8"/>
  <c r="G1388" i="8" s="1"/>
  <c r="H1388" i="8" s="1"/>
  <c r="C1390" i="8"/>
  <c r="G1390" i="8" s="1"/>
  <c r="H1390" i="8" s="1"/>
  <c r="C1392" i="8"/>
  <c r="G1392" i="8" s="1"/>
  <c r="H1392" i="8" s="1"/>
  <c r="C1394" i="8"/>
  <c r="C1396" i="8"/>
  <c r="G1396" i="8" s="1"/>
  <c r="H1396" i="8" s="1"/>
  <c r="C1398" i="8"/>
  <c r="C1400" i="8"/>
  <c r="G1400" i="8" s="1"/>
  <c r="H1400" i="8" s="1"/>
  <c r="C1402" i="8"/>
  <c r="G1402" i="8" s="1"/>
  <c r="H1402" i="8" s="1"/>
  <c r="C1404" i="8"/>
  <c r="G1404" i="8" s="1"/>
  <c r="H1404" i="8" s="1"/>
  <c r="C1406" i="8"/>
  <c r="C1408" i="8"/>
  <c r="G1408" i="8" s="1"/>
  <c r="H1408" i="8" s="1"/>
  <c r="C1410" i="8"/>
  <c r="C1412" i="8"/>
  <c r="C1414" i="8"/>
  <c r="C1416" i="8"/>
  <c r="G1416" i="8" s="1"/>
  <c r="H1416" i="8" s="1"/>
  <c r="C1418" i="8"/>
  <c r="G1418" i="8" s="1"/>
  <c r="H1418" i="8" s="1"/>
  <c r="C1420" i="8"/>
  <c r="G1420" i="8" s="1"/>
  <c r="H1420" i="8" s="1"/>
  <c r="C1422" i="8"/>
  <c r="G1422" i="8" s="1"/>
  <c r="H1422" i="8" s="1"/>
  <c r="C1424" i="8"/>
  <c r="C1426" i="8"/>
  <c r="G1426" i="8" s="1"/>
  <c r="H1426" i="8" s="1"/>
  <c r="C1428" i="8"/>
  <c r="G1428" i="8" s="1"/>
  <c r="H1428" i="8" s="1"/>
  <c r="C1430" i="8"/>
  <c r="C1432" i="8"/>
  <c r="C1434" i="8"/>
  <c r="G1434" i="8" s="1"/>
  <c r="H1434" i="8" s="1"/>
  <c r="C1436" i="8"/>
  <c r="G1436" i="8" s="1"/>
  <c r="H1436" i="8" s="1"/>
  <c r="C1438" i="8"/>
  <c r="C1440" i="8"/>
  <c r="G1440" i="8" s="1"/>
  <c r="H1440" i="8" s="1"/>
  <c r="C1442" i="8"/>
  <c r="C1444" i="8"/>
  <c r="G1444" i="8" s="1"/>
  <c r="H1444" i="8" s="1"/>
  <c r="C1446" i="8"/>
  <c r="C1448" i="8"/>
  <c r="G1448" i="8" s="1"/>
  <c r="H1448" i="8" s="1"/>
  <c r="C1450" i="8"/>
  <c r="C1452" i="8"/>
  <c r="G1452" i="8" s="1"/>
  <c r="H1452" i="8" s="1"/>
  <c r="C1454" i="8"/>
  <c r="G1454" i="8" s="1"/>
  <c r="H1454" i="8" s="1"/>
  <c r="C1456" i="8"/>
  <c r="C1458" i="8"/>
  <c r="C1460" i="8"/>
  <c r="G1460" i="8" s="1"/>
  <c r="H1460" i="8" s="1"/>
  <c r="C1462" i="8"/>
  <c r="C1464" i="8"/>
  <c r="G1464" i="8" s="1"/>
  <c r="H1464" i="8" s="1"/>
  <c r="C1466" i="8"/>
  <c r="C1468" i="8"/>
  <c r="G1468" i="8" s="1"/>
  <c r="H1468" i="8" s="1"/>
  <c r="C1470" i="8"/>
  <c r="C1472" i="8"/>
  <c r="C1474" i="8"/>
  <c r="G1474" i="8" s="1"/>
  <c r="H1474" i="8" s="1"/>
  <c r="C1476" i="8"/>
  <c r="G1476" i="8" s="1"/>
  <c r="H1476" i="8" s="1"/>
  <c r="C1478" i="8"/>
  <c r="C1480" i="8"/>
  <c r="C1482" i="8"/>
  <c r="G1482" i="8" s="1"/>
  <c r="H1482" i="8" s="1"/>
  <c r="C1484" i="8"/>
  <c r="C1486" i="8"/>
  <c r="G1486" i="8" s="1"/>
  <c r="H1486" i="8" s="1"/>
  <c r="C1488" i="8"/>
  <c r="C1490" i="8"/>
  <c r="G1490" i="8" s="1"/>
  <c r="H1490" i="8" s="1"/>
  <c r="C1492" i="8"/>
  <c r="C1494" i="8"/>
  <c r="C1496" i="8"/>
  <c r="G1496" i="8" s="1"/>
  <c r="H1496" i="8" s="1"/>
  <c r="C1498" i="8"/>
  <c r="C1500" i="8"/>
  <c r="C1502" i="8"/>
  <c r="C1504" i="8"/>
  <c r="G1504" i="8" s="1"/>
  <c r="H1504" i="8" s="1"/>
  <c r="C1506" i="8"/>
  <c r="G1506" i="8" s="1"/>
  <c r="H1506" i="8" s="1"/>
  <c r="C1508" i="8"/>
  <c r="G1508" i="8" s="1"/>
  <c r="H1508" i="8" s="1"/>
  <c r="C1510" i="8"/>
  <c r="C1512" i="8"/>
  <c r="G1512" i="8" s="1"/>
  <c r="H1512" i="8" s="1"/>
  <c r="C1514" i="8"/>
  <c r="C1516" i="8"/>
  <c r="C1518" i="8"/>
  <c r="G1518" i="8" s="1"/>
  <c r="H1518" i="8" s="1"/>
  <c r="C1520" i="8"/>
  <c r="G1520" i="8" s="1"/>
  <c r="H1520" i="8" s="1"/>
  <c r="C1522" i="8"/>
  <c r="C1524" i="8"/>
  <c r="G1524" i="8" s="1"/>
  <c r="H1524" i="8" s="1"/>
  <c r="C1526" i="8"/>
  <c r="C1528" i="8"/>
  <c r="C1530" i="8"/>
  <c r="G1530" i="8" s="1"/>
  <c r="H1530" i="8" s="1"/>
  <c r="C1532" i="8"/>
  <c r="G1532" i="8" s="1"/>
  <c r="H1532" i="8" s="1"/>
  <c r="C1534" i="8"/>
  <c r="C1536" i="8"/>
  <c r="G1536" i="8" s="1"/>
  <c r="H1536" i="8" s="1"/>
  <c r="C1538" i="8"/>
  <c r="G1538" i="8" s="1"/>
  <c r="H1538" i="8" s="1"/>
  <c r="C1540" i="8"/>
  <c r="G1540" i="8" s="1"/>
  <c r="H1540" i="8" s="1"/>
  <c r="C1542" i="8"/>
  <c r="C1544" i="8"/>
  <c r="G1544" i="8" s="1"/>
  <c r="H1544" i="8" s="1"/>
  <c r="C130" i="8"/>
  <c r="G130" i="8" s="1"/>
  <c r="H130" i="8" s="1"/>
  <c r="C238" i="8"/>
  <c r="G238" i="8" s="1"/>
  <c r="H238" i="8" s="1"/>
  <c r="C302" i="8"/>
  <c r="C348" i="8"/>
  <c r="G348" i="8" s="1"/>
  <c r="H348" i="8" s="1"/>
  <c r="C462" i="8"/>
  <c r="G462" i="8" s="1"/>
  <c r="H462" i="8" s="1"/>
  <c r="C526" i="8"/>
  <c r="G526" i="8" s="1"/>
  <c r="H526" i="8" s="1"/>
  <c r="C542" i="8"/>
  <c r="C556" i="8"/>
  <c r="C597" i="8"/>
  <c r="C608" i="8"/>
  <c r="G608" i="8" s="1"/>
  <c r="H608" i="8" s="1"/>
  <c r="C629" i="8"/>
  <c r="G629" i="8" s="1"/>
  <c r="H629" i="8" s="1"/>
  <c r="C640" i="8"/>
  <c r="G640" i="8" s="1"/>
  <c r="H640" i="8" s="1"/>
  <c r="C660" i="8"/>
  <c r="C668" i="8"/>
  <c r="G668" i="8" s="1"/>
  <c r="H668" i="8" s="1"/>
  <c r="C676" i="8"/>
  <c r="C684" i="8"/>
  <c r="C692" i="8"/>
  <c r="C700" i="8"/>
  <c r="G700" i="8" s="1"/>
  <c r="H700" i="8" s="1"/>
  <c r="C708" i="8"/>
  <c r="C716" i="8"/>
  <c r="C724" i="8"/>
  <c r="C732" i="8"/>
  <c r="G732" i="8" s="1"/>
  <c r="H732" i="8" s="1"/>
  <c r="C740" i="8"/>
  <c r="C748" i="8"/>
  <c r="C756" i="8"/>
  <c r="C764" i="8"/>
  <c r="G764" i="8" s="1"/>
  <c r="H764" i="8" s="1"/>
  <c r="C772" i="8"/>
  <c r="C780" i="8"/>
  <c r="C788" i="8"/>
  <c r="C795" i="8"/>
  <c r="C800" i="8"/>
  <c r="G800" i="8" s="1"/>
  <c r="H800" i="8" s="1"/>
  <c r="C811" i="8"/>
  <c r="C816" i="8"/>
  <c r="G816" i="8" s="1"/>
  <c r="H816" i="8" s="1"/>
  <c r="C827" i="8"/>
  <c r="C831" i="8"/>
  <c r="G831" i="8" s="1"/>
  <c r="H831" i="8" s="1"/>
  <c r="C835" i="8"/>
  <c r="G835" i="8" s="1"/>
  <c r="H835" i="8" s="1"/>
  <c r="C839" i="8"/>
  <c r="C843" i="8"/>
  <c r="G843" i="8" s="1"/>
  <c r="H843" i="8" s="1"/>
  <c r="C847" i="8"/>
  <c r="C851" i="8"/>
  <c r="G851" i="8" s="1"/>
  <c r="H851" i="8" s="1"/>
  <c r="C855" i="8"/>
  <c r="C859" i="8"/>
  <c r="C863" i="8"/>
  <c r="G863" i="8" s="1"/>
  <c r="H863" i="8" s="1"/>
  <c r="C867" i="8"/>
  <c r="G867" i="8" s="1"/>
  <c r="H867" i="8" s="1"/>
  <c r="C871" i="8"/>
  <c r="C875" i="8"/>
  <c r="G875" i="8" s="1"/>
  <c r="H875" i="8" s="1"/>
  <c r="C879" i="8"/>
  <c r="C883" i="8"/>
  <c r="G883" i="8" s="1"/>
  <c r="H883" i="8" s="1"/>
  <c r="C887" i="8"/>
  <c r="C891" i="8"/>
  <c r="G891" i="8" s="1"/>
  <c r="H891" i="8" s="1"/>
  <c r="C895" i="8"/>
  <c r="G895" i="8" s="1"/>
  <c r="H895" i="8" s="1"/>
  <c r="C899" i="8"/>
  <c r="C903" i="8"/>
  <c r="C907" i="8"/>
  <c r="G907" i="8" s="1"/>
  <c r="H907" i="8" s="1"/>
  <c r="C911" i="8"/>
  <c r="G911" i="8" s="1"/>
  <c r="H911" i="8" s="1"/>
  <c r="C915" i="8"/>
  <c r="G915" i="8" s="1"/>
  <c r="H915" i="8" s="1"/>
  <c r="C919" i="8"/>
  <c r="G919" i="8" s="1"/>
  <c r="H919" i="8" s="1"/>
  <c r="C923" i="8"/>
  <c r="C927" i="8"/>
  <c r="C931" i="8"/>
  <c r="G931" i="8" s="1"/>
  <c r="H931" i="8" s="1"/>
  <c r="C935" i="8"/>
  <c r="G935" i="8" s="1"/>
  <c r="H935" i="8" s="1"/>
  <c r="C939" i="8"/>
  <c r="G939" i="8" s="1"/>
  <c r="H939" i="8" s="1"/>
  <c r="C943" i="8"/>
  <c r="C947" i="8"/>
  <c r="G947" i="8" s="1"/>
  <c r="H947" i="8" s="1"/>
  <c r="C951" i="8"/>
  <c r="G951" i="8" s="1"/>
  <c r="H951" i="8" s="1"/>
  <c r="C955" i="8"/>
  <c r="C959" i="8"/>
  <c r="C963" i="8"/>
  <c r="G963" i="8" s="1"/>
  <c r="H963" i="8" s="1"/>
  <c r="C967" i="8"/>
  <c r="G967" i="8" s="1"/>
  <c r="H967" i="8" s="1"/>
  <c r="C971" i="8"/>
  <c r="G971" i="8" s="1"/>
  <c r="H971" i="8" s="1"/>
  <c r="C975" i="8"/>
  <c r="C979" i="8"/>
  <c r="G979" i="8" s="1"/>
  <c r="H979" i="8" s="1"/>
  <c r="C983" i="8"/>
  <c r="G983" i="8" s="1"/>
  <c r="H983" i="8" s="1"/>
  <c r="C987" i="8"/>
  <c r="C991" i="8"/>
  <c r="C995" i="8"/>
  <c r="G995" i="8" s="1"/>
  <c r="H995" i="8" s="1"/>
  <c r="C999" i="8"/>
  <c r="G999" i="8" s="1"/>
  <c r="H999" i="8" s="1"/>
  <c r="C1003" i="8"/>
  <c r="G1003" i="8" s="1"/>
  <c r="H1003" i="8" s="1"/>
  <c r="C1007" i="8"/>
  <c r="C1011" i="8"/>
  <c r="G1011" i="8" s="1"/>
  <c r="H1011" i="8" s="1"/>
  <c r="C1015" i="8"/>
  <c r="G1015" i="8" s="1"/>
  <c r="H1015" i="8" s="1"/>
  <c r="C1019" i="8"/>
  <c r="C1023" i="8"/>
  <c r="C1027" i="8"/>
  <c r="G1027" i="8" s="1"/>
  <c r="H1027" i="8" s="1"/>
  <c r="C1031" i="8"/>
  <c r="G1031" i="8" s="1"/>
  <c r="H1031" i="8" s="1"/>
  <c r="C1035" i="8"/>
  <c r="G1035" i="8" s="1"/>
  <c r="H1035" i="8" s="1"/>
  <c r="C1039" i="8"/>
  <c r="C1043" i="8"/>
  <c r="G1043" i="8" s="1"/>
  <c r="H1043" i="8" s="1"/>
  <c r="C1047" i="8"/>
  <c r="G1047" i="8" s="1"/>
  <c r="H1047" i="8" s="1"/>
  <c r="C1051" i="8"/>
  <c r="C1055" i="8"/>
  <c r="C1059" i="8"/>
  <c r="G1059" i="8" s="1"/>
  <c r="H1059" i="8" s="1"/>
  <c r="C1063" i="8"/>
  <c r="G1063" i="8" s="1"/>
  <c r="H1063" i="8" s="1"/>
  <c r="C1067" i="8"/>
  <c r="G1067" i="8" s="1"/>
  <c r="H1067" i="8" s="1"/>
  <c r="C1071" i="8"/>
  <c r="C1075" i="8"/>
  <c r="G1075" i="8" s="1"/>
  <c r="H1075" i="8" s="1"/>
  <c r="C1079" i="8"/>
  <c r="G1079" i="8" s="1"/>
  <c r="H1079" i="8" s="1"/>
  <c r="C1083" i="8"/>
  <c r="C1087" i="8"/>
  <c r="C1091" i="8"/>
  <c r="G1091" i="8" s="1"/>
  <c r="H1091" i="8" s="1"/>
  <c r="C1095" i="8"/>
  <c r="G1095" i="8" s="1"/>
  <c r="H1095" i="8" s="1"/>
  <c r="C1099" i="8"/>
  <c r="G1099" i="8" s="1"/>
  <c r="H1099" i="8" s="1"/>
  <c r="C1103" i="8"/>
  <c r="C1107" i="8"/>
  <c r="G1107" i="8" s="1"/>
  <c r="H1107" i="8" s="1"/>
  <c r="C1111" i="8"/>
  <c r="G1111" i="8" s="1"/>
  <c r="H1111" i="8" s="1"/>
  <c r="C1115" i="8"/>
  <c r="C1119" i="8"/>
  <c r="C1123" i="8"/>
  <c r="G1123" i="8" s="1"/>
  <c r="H1123" i="8" s="1"/>
  <c r="C1127" i="8"/>
  <c r="G1127" i="8" s="1"/>
  <c r="H1127" i="8" s="1"/>
  <c r="C1131" i="8"/>
  <c r="G1131" i="8" s="1"/>
  <c r="H1131" i="8" s="1"/>
  <c r="C1135" i="8"/>
  <c r="C1139" i="8"/>
  <c r="G1139" i="8" s="1"/>
  <c r="H1139" i="8" s="1"/>
  <c r="C1143" i="8"/>
  <c r="G1143" i="8" s="1"/>
  <c r="H1143" i="8" s="1"/>
  <c r="C1147" i="8"/>
  <c r="C1151" i="8"/>
  <c r="C1155" i="8"/>
  <c r="G1155" i="8" s="1"/>
  <c r="H1155" i="8" s="1"/>
  <c r="C1159" i="8"/>
  <c r="G1159" i="8" s="1"/>
  <c r="H1159" i="8" s="1"/>
  <c r="C1163" i="8"/>
  <c r="G1163" i="8" s="1"/>
  <c r="H1163" i="8" s="1"/>
  <c r="C1167" i="8"/>
  <c r="C1171" i="8"/>
  <c r="G1171" i="8" s="1"/>
  <c r="H1171" i="8" s="1"/>
  <c r="C1175" i="8"/>
  <c r="G1175" i="8" s="1"/>
  <c r="H1175" i="8" s="1"/>
  <c r="C1179" i="8"/>
  <c r="C1183" i="8"/>
  <c r="C1187" i="8"/>
  <c r="G1187" i="8" s="1"/>
  <c r="H1187" i="8" s="1"/>
  <c r="C1191" i="8"/>
  <c r="G1191" i="8" s="1"/>
  <c r="H1191" i="8" s="1"/>
  <c r="C1195" i="8"/>
  <c r="G1195" i="8" s="1"/>
  <c r="H1195" i="8" s="1"/>
  <c r="C1199" i="8"/>
  <c r="C1205" i="8"/>
  <c r="C1208" i="8"/>
  <c r="C1213" i="8"/>
  <c r="G1213" i="8" s="1"/>
  <c r="H1213" i="8" s="1"/>
  <c r="C1216" i="8"/>
  <c r="C1221" i="8"/>
  <c r="C1224" i="8"/>
  <c r="C1229" i="8"/>
  <c r="C1232" i="8"/>
  <c r="C1237" i="8"/>
  <c r="G1237" i="8" s="1"/>
  <c r="H1237" i="8" s="1"/>
  <c r="C1240" i="8"/>
  <c r="C1245" i="8"/>
  <c r="G1245" i="8" s="1"/>
  <c r="H1245" i="8" s="1"/>
  <c r="C1248" i="8"/>
  <c r="C1253" i="8"/>
  <c r="G1253" i="8" s="1"/>
  <c r="H1253" i="8" s="1"/>
  <c r="C1256" i="8"/>
  <c r="C1261" i="8"/>
  <c r="G1261" i="8" s="1"/>
  <c r="H1261" i="8" s="1"/>
  <c r="C1264" i="8"/>
  <c r="C1269" i="8"/>
  <c r="C1272" i="8"/>
  <c r="C1277" i="8"/>
  <c r="G1277" i="8" s="1"/>
  <c r="H1277" i="8" s="1"/>
  <c r="C1280" i="8"/>
  <c r="C1285" i="8"/>
  <c r="G1285" i="8" s="1"/>
  <c r="H1285" i="8" s="1"/>
  <c r="C1288" i="8"/>
  <c r="C1293" i="8"/>
  <c r="G1293" i="8" s="1"/>
  <c r="H1293" i="8" s="1"/>
  <c r="C1296" i="8"/>
  <c r="C1301" i="8"/>
  <c r="G1301" i="8" s="1"/>
  <c r="H1301" i="8" s="1"/>
  <c r="C1304" i="8"/>
  <c r="C1309" i="8"/>
  <c r="C1312" i="8"/>
  <c r="C1317" i="8"/>
  <c r="G1317" i="8" s="1"/>
  <c r="H1317" i="8" s="1"/>
  <c r="C1320" i="8"/>
  <c r="C1325" i="8"/>
  <c r="G1325" i="8" s="1"/>
  <c r="H1325" i="8" s="1"/>
  <c r="C1328" i="8"/>
  <c r="C407" i="8"/>
  <c r="C534" i="8"/>
  <c r="G534" i="8" s="1"/>
  <c r="H534" i="8" s="1"/>
  <c r="C634" i="8"/>
  <c r="C655" i="8"/>
  <c r="C797" i="8"/>
  <c r="G797" i="8" s="1"/>
  <c r="H797" i="8" s="1"/>
  <c r="C818" i="8"/>
  <c r="C1203" i="8"/>
  <c r="G1203" i="8" s="1"/>
  <c r="H1203" i="8" s="1"/>
  <c r="C1214" i="8"/>
  <c r="C1219" i="8"/>
  <c r="G1219" i="8" s="1"/>
  <c r="H1219" i="8" s="1"/>
  <c r="C1230" i="8"/>
  <c r="C1235" i="8"/>
  <c r="G1235" i="8" s="1"/>
  <c r="H1235" i="8" s="1"/>
  <c r="C1246" i="8"/>
  <c r="C1251" i="8"/>
  <c r="G1251" i="8" s="1"/>
  <c r="H1251" i="8" s="1"/>
  <c r="C1262" i="8"/>
  <c r="G1262" i="8" s="1"/>
  <c r="H1262" i="8" s="1"/>
  <c r="C1267" i="8"/>
  <c r="G1267" i="8" s="1"/>
  <c r="H1267" i="8" s="1"/>
  <c r="C1278" i="8"/>
  <c r="C1283" i="8"/>
  <c r="G1283" i="8" s="1"/>
  <c r="H1283" i="8" s="1"/>
  <c r="C1294" i="8"/>
  <c r="C1299" i="8"/>
  <c r="G1299" i="8" s="1"/>
  <c r="H1299" i="8" s="1"/>
  <c r="C1310" i="8"/>
  <c r="G1310" i="8" s="1"/>
  <c r="H1310" i="8" s="1"/>
  <c r="C1315" i="8"/>
  <c r="G1315" i="8" s="1"/>
  <c r="H1315" i="8" s="1"/>
  <c r="C1326" i="8"/>
  <c r="C1331" i="8"/>
  <c r="G1331" i="8" s="1"/>
  <c r="H1331" i="8" s="1"/>
  <c r="C1335" i="8"/>
  <c r="C1339" i="8"/>
  <c r="G1339" i="8" s="1"/>
  <c r="H1339" i="8" s="1"/>
  <c r="C1343" i="8"/>
  <c r="C1347" i="8"/>
  <c r="G1347" i="8" s="1"/>
  <c r="H1347" i="8" s="1"/>
  <c r="C1351" i="8"/>
  <c r="C1355" i="8"/>
  <c r="G1355" i="8" s="1"/>
  <c r="H1355" i="8" s="1"/>
  <c r="C1359" i="8"/>
  <c r="G1359" i="8" s="1"/>
  <c r="H1359" i="8" s="1"/>
  <c r="C1363" i="8"/>
  <c r="C1367" i="8"/>
  <c r="G1367" i="8" s="1"/>
  <c r="H1367" i="8" s="1"/>
  <c r="C1371" i="8"/>
  <c r="G1371" i="8" s="1"/>
  <c r="H1371" i="8" s="1"/>
  <c r="C1375" i="8"/>
  <c r="C1379" i="8"/>
  <c r="G1379" i="8" s="1"/>
  <c r="H1379" i="8" s="1"/>
  <c r="C1383" i="8"/>
  <c r="C1387" i="8"/>
  <c r="G1387" i="8" s="1"/>
  <c r="H1387" i="8" s="1"/>
  <c r="C1391" i="8"/>
  <c r="C1395" i="8"/>
  <c r="G1395" i="8" s="1"/>
  <c r="H1395" i="8" s="1"/>
  <c r="C1399" i="8"/>
  <c r="C1403" i="8"/>
  <c r="G1403" i="8" s="1"/>
  <c r="H1403" i="8" s="1"/>
  <c r="C1407" i="8"/>
  <c r="C1411" i="8"/>
  <c r="G1411" i="8" s="1"/>
  <c r="H1411" i="8" s="1"/>
  <c r="C1415" i="8"/>
  <c r="C1419" i="8"/>
  <c r="G1419" i="8" s="1"/>
  <c r="H1419" i="8" s="1"/>
  <c r="C1423" i="8"/>
  <c r="C1427" i="8"/>
  <c r="G1427" i="8" s="1"/>
  <c r="H1427" i="8" s="1"/>
  <c r="C1431" i="8"/>
  <c r="C1435" i="8"/>
  <c r="G1435" i="8" s="1"/>
  <c r="H1435" i="8" s="1"/>
  <c r="C1439" i="8"/>
  <c r="C1443" i="8"/>
  <c r="G1443" i="8" s="1"/>
  <c r="H1443" i="8" s="1"/>
  <c r="C1447" i="8"/>
  <c r="C1451" i="8"/>
  <c r="G1451" i="8" s="1"/>
  <c r="H1451" i="8" s="1"/>
  <c r="C1455" i="8"/>
  <c r="C1459" i="8"/>
  <c r="G1459" i="8" s="1"/>
  <c r="H1459" i="8" s="1"/>
  <c r="C1463" i="8"/>
  <c r="C1467" i="8"/>
  <c r="G1467" i="8" s="1"/>
  <c r="H1467" i="8" s="1"/>
  <c r="C1471" i="8"/>
  <c r="C1475" i="8"/>
  <c r="G1475" i="8" s="1"/>
  <c r="H1475" i="8" s="1"/>
  <c r="C1479" i="8"/>
  <c r="C1483" i="8"/>
  <c r="G1483" i="8" s="1"/>
  <c r="H1483" i="8" s="1"/>
  <c r="C1487" i="8"/>
  <c r="C1491" i="8"/>
  <c r="G1491" i="8" s="1"/>
  <c r="H1491" i="8" s="1"/>
  <c r="C1495" i="8"/>
  <c r="C1499" i="8"/>
  <c r="G1499" i="8" s="1"/>
  <c r="H1499" i="8" s="1"/>
  <c r="C1503" i="8"/>
  <c r="C270" i="8"/>
  <c r="G270" i="8" s="1"/>
  <c r="H270" i="8" s="1"/>
  <c r="C369" i="8"/>
  <c r="C430" i="8"/>
  <c r="G430" i="8" s="1"/>
  <c r="H430" i="8" s="1"/>
  <c r="C624" i="8"/>
  <c r="G624" i="8" s="1"/>
  <c r="H624" i="8" s="1"/>
  <c r="C645" i="8"/>
  <c r="G645" i="8" s="1"/>
  <c r="H645" i="8" s="1"/>
  <c r="C664" i="8"/>
  <c r="C680" i="8"/>
  <c r="G680" i="8" s="1"/>
  <c r="H680" i="8" s="1"/>
  <c r="C696" i="8"/>
  <c r="G696" i="8" s="1"/>
  <c r="H696" i="8" s="1"/>
  <c r="C712" i="8"/>
  <c r="G712" i="8" s="1"/>
  <c r="H712" i="8" s="1"/>
  <c r="C728" i="8"/>
  <c r="C744" i="8"/>
  <c r="G744" i="8" s="1"/>
  <c r="H744" i="8" s="1"/>
  <c r="C760" i="8"/>
  <c r="G760" i="8" s="1"/>
  <c r="H760" i="8" s="1"/>
  <c r="C776" i="8"/>
  <c r="G776" i="8" s="1"/>
  <c r="H776" i="8" s="1"/>
  <c r="C792" i="8"/>
  <c r="C803" i="8"/>
  <c r="G803" i="8" s="1"/>
  <c r="H803" i="8" s="1"/>
  <c r="C824" i="8"/>
  <c r="G824" i="8" s="1"/>
  <c r="H824" i="8" s="1"/>
  <c r="C833" i="8"/>
  <c r="G833" i="8" s="1"/>
  <c r="H833" i="8" s="1"/>
  <c r="C841" i="8"/>
  <c r="G841" i="8" s="1"/>
  <c r="H841" i="8" s="1"/>
  <c r="C849" i="8"/>
  <c r="C857" i="8"/>
  <c r="C865" i="8"/>
  <c r="G865" i="8" s="1"/>
  <c r="H865" i="8" s="1"/>
  <c r="C873" i="8"/>
  <c r="C881" i="8"/>
  <c r="G881" i="8" s="1"/>
  <c r="H881" i="8" s="1"/>
  <c r="C889" i="8"/>
  <c r="C897" i="8"/>
  <c r="C905" i="8"/>
  <c r="G905" i="8" s="1"/>
  <c r="H905" i="8" s="1"/>
  <c r="C913" i="8"/>
  <c r="G913" i="8" s="1"/>
  <c r="H913" i="8" s="1"/>
  <c r="C921" i="8"/>
  <c r="C929" i="8"/>
  <c r="G929" i="8" s="1"/>
  <c r="H929" i="8" s="1"/>
  <c r="C937" i="8"/>
  <c r="C945" i="8"/>
  <c r="G945" i="8" s="1"/>
  <c r="H945" i="8" s="1"/>
  <c r="C953" i="8"/>
  <c r="G953" i="8" s="1"/>
  <c r="H953" i="8" s="1"/>
  <c r="C961" i="8"/>
  <c r="G961" i="8" s="1"/>
  <c r="H961" i="8" s="1"/>
  <c r="C969" i="8"/>
  <c r="G969" i="8" s="1"/>
  <c r="H969" i="8" s="1"/>
  <c r="C977" i="8"/>
  <c r="G977" i="8" s="1"/>
  <c r="H977" i="8" s="1"/>
  <c r="C985" i="8"/>
  <c r="G985" i="8" s="1"/>
  <c r="H985" i="8" s="1"/>
  <c r="C993" i="8"/>
  <c r="C1001" i="8"/>
  <c r="C1009" i="8"/>
  <c r="G1009" i="8" s="1"/>
  <c r="H1009" i="8" s="1"/>
  <c r="C1017" i="8"/>
  <c r="G1017" i="8" s="1"/>
  <c r="H1017" i="8" s="1"/>
  <c r="C1025" i="8"/>
  <c r="G1025" i="8" s="1"/>
  <c r="H1025" i="8" s="1"/>
  <c r="C1033" i="8"/>
  <c r="C1041" i="8"/>
  <c r="G1041" i="8" s="1"/>
  <c r="H1041" i="8" s="1"/>
  <c r="C1049" i="8"/>
  <c r="C1057" i="8"/>
  <c r="G1057" i="8" s="1"/>
  <c r="H1057" i="8" s="1"/>
  <c r="C1065" i="8"/>
  <c r="G1065" i="8" s="1"/>
  <c r="H1065" i="8" s="1"/>
  <c r="C1073" i="8"/>
  <c r="G1073" i="8" s="1"/>
  <c r="H1073" i="8" s="1"/>
  <c r="C1081" i="8"/>
  <c r="G1081" i="8" s="1"/>
  <c r="H1081" i="8" s="1"/>
  <c r="C1089" i="8"/>
  <c r="G1089" i="8" s="1"/>
  <c r="H1089" i="8" s="1"/>
  <c r="C1097" i="8"/>
  <c r="C1105" i="8"/>
  <c r="G1105" i="8" s="1"/>
  <c r="H1105" i="8" s="1"/>
  <c r="C1113" i="8"/>
  <c r="G1113" i="8" s="1"/>
  <c r="H1113" i="8" s="1"/>
  <c r="C1121" i="8"/>
  <c r="G1121" i="8" s="1"/>
  <c r="H1121" i="8" s="1"/>
  <c r="C1129" i="8"/>
  <c r="G1129" i="8" s="1"/>
  <c r="H1129" i="8" s="1"/>
  <c r="C1137" i="8"/>
  <c r="C1145" i="8"/>
  <c r="C1153" i="8"/>
  <c r="G1153" i="8" s="1"/>
  <c r="H1153" i="8" s="1"/>
  <c r="C1161" i="8"/>
  <c r="C1169" i="8"/>
  <c r="C1177" i="8"/>
  <c r="C1185" i="8"/>
  <c r="G1185" i="8" s="1"/>
  <c r="H1185" i="8" s="1"/>
  <c r="C1193" i="8"/>
  <c r="C1201" i="8"/>
  <c r="G1201" i="8" s="1"/>
  <c r="H1201" i="8" s="1"/>
  <c r="C1212" i="8"/>
  <c r="G1212" i="8" s="1"/>
  <c r="H1212" i="8" s="1"/>
  <c r="C1217" i="8"/>
  <c r="G1217" i="8" s="1"/>
  <c r="H1217" i="8" s="1"/>
  <c r="C1228" i="8"/>
  <c r="G1228" i="8" s="1"/>
  <c r="H1228" i="8" s="1"/>
  <c r="C1233" i="8"/>
  <c r="C1244" i="8"/>
  <c r="G1244" i="8" s="1"/>
  <c r="H1244" i="8" s="1"/>
  <c r="C1249" i="8"/>
  <c r="C1260" i="8"/>
  <c r="G1260" i="8" s="1"/>
  <c r="H1260" i="8" s="1"/>
  <c r="C1265" i="8"/>
  <c r="G1265" i="8" s="1"/>
  <c r="H1265" i="8" s="1"/>
  <c r="C1276" i="8"/>
  <c r="G1276" i="8" s="1"/>
  <c r="H1276" i="8" s="1"/>
  <c r="C1281" i="8"/>
  <c r="G1281" i="8" s="1"/>
  <c r="H1281" i="8" s="1"/>
  <c r="C1292" i="8"/>
  <c r="G1292" i="8" s="1"/>
  <c r="H1292" i="8" s="1"/>
  <c r="C1297" i="8"/>
  <c r="G1297" i="8" s="1"/>
  <c r="H1297" i="8" s="1"/>
  <c r="C1308" i="8"/>
  <c r="G1308" i="8" s="1"/>
  <c r="H1308" i="8" s="1"/>
  <c r="C1313" i="8"/>
  <c r="C1324" i="8"/>
  <c r="G1324" i="8" s="1"/>
  <c r="H1324" i="8" s="1"/>
  <c r="C1329" i="8"/>
  <c r="G1329" i="8" s="1"/>
  <c r="H1329" i="8" s="1"/>
  <c r="C1548" i="8"/>
  <c r="G1548" i="8" s="1"/>
  <c r="H1548" i="8" s="1"/>
  <c r="C1551" i="8"/>
  <c r="G1551" i="8" s="1"/>
  <c r="H1551" i="8" s="1"/>
  <c r="C1556" i="8"/>
  <c r="C1559" i="8"/>
  <c r="G1559" i="8" s="1"/>
  <c r="H1559" i="8" s="1"/>
  <c r="C1564" i="8"/>
  <c r="C1567" i="8"/>
  <c r="G1567" i="8" s="1"/>
  <c r="H1567" i="8" s="1"/>
  <c r="C1572" i="8"/>
  <c r="C1575" i="8"/>
  <c r="G1575" i="8" s="1"/>
  <c r="H1575" i="8" s="1"/>
  <c r="C1580" i="8"/>
  <c r="C1583" i="8"/>
  <c r="G1583" i="8" s="1"/>
  <c r="H1583" i="8" s="1"/>
  <c r="C1588" i="8"/>
  <c r="C1591" i="8"/>
  <c r="G1591" i="8" s="1"/>
  <c r="H1591" i="8" s="1"/>
  <c r="C1596" i="8"/>
  <c r="G1596" i="8" s="1"/>
  <c r="H1596" i="8" s="1"/>
  <c r="C1599" i="8"/>
  <c r="G1599" i="8" s="1"/>
  <c r="H1599" i="8" s="1"/>
  <c r="C1604" i="8"/>
  <c r="C1607" i="8"/>
  <c r="G1607" i="8" s="1"/>
  <c r="H1607" i="8" s="1"/>
  <c r="C194" i="8"/>
  <c r="G194" i="8" s="1"/>
  <c r="H194" i="8" s="1"/>
  <c r="C408" i="8"/>
  <c r="G408" i="8" s="1"/>
  <c r="H408" i="8" s="1"/>
  <c r="C494" i="8"/>
  <c r="G494" i="8" s="1"/>
  <c r="H494" i="8" s="1"/>
  <c r="C613" i="8"/>
  <c r="G613" i="8" s="1"/>
  <c r="H613" i="8" s="1"/>
  <c r="C656" i="8"/>
  <c r="G656" i="8" s="1"/>
  <c r="H656" i="8" s="1"/>
  <c r="C688" i="8"/>
  <c r="G688" i="8" s="1"/>
  <c r="H688" i="8" s="1"/>
  <c r="C720" i="8"/>
  <c r="G720" i="8" s="1"/>
  <c r="H720" i="8" s="1"/>
  <c r="C752" i="8"/>
  <c r="G752" i="8" s="1"/>
  <c r="H752" i="8" s="1"/>
  <c r="C784" i="8"/>
  <c r="G784" i="8" s="1"/>
  <c r="H784" i="8" s="1"/>
  <c r="C808" i="8"/>
  <c r="G808" i="8" s="1"/>
  <c r="H808" i="8" s="1"/>
  <c r="C829" i="8"/>
  <c r="C845" i="8"/>
  <c r="G845" i="8" s="1"/>
  <c r="H845" i="8" s="1"/>
  <c r="C861" i="8"/>
  <c r="C877" i="8"/>
  <c r="G877" i="8" s="1"/>
  <c r="H877" i="8" s="1"/>
  <c r="C893" i="8"/>
  <c r="C909" i="8"/>
  <c r="G909" i="8" s="1"/>
  <c r="H909" i="8" s="1"/>
  <c r="C925" i="8"/>
  <c r="G925" i="8" s="1"/>
  <c r="H925" i="8" s="1"/>
  <c r="C941" i="8"/>
  <c r="G941" i="8" s="1"/>
  <c r="H941" i="8" s="1"/>
  <c r="C957" i="8"/>
  <c r="G957" i="8" s="1"/>
  <c r="H957" i="8" s="1"/>
  <c r="C973" i="8"/>
  <c r="G973" i="8" s="1"/>
  <c r="H973" i="8" s="1"/>
  <c r="C989" i="8"/>
  <c r="G989" i="8" s="1"/>
  <c r="H989" i="8" s="1"/>
  <c r="C1005" i="8"/>
  <c r="G1005" i="8" s="1"/>
  <c r="H1005" i="8" s="1"/>
  <c r="C1021" i="8"/>
  <c r="G1021" i="8" s="1"/>
  <c r="H1021" i="8" s="1"/>
  <c r="C1037" i="8"/>
  <c r="G1037" i="8" s="1"/>
  <c r="H1037" i="8" s="1"/>
  <c r="C1053" i="8"/>
  <c r="G1053" i="8" s="1"/>
  <c r="H1053" i="8" s="1"/>
  <c r="C1069" i="8"/>
  <c r="G1069" i="8" s="1"/>
  <c r="H1069" i="8" s="1"/>
  <c r="C1085" i="8"/>
  <c r="G1085" i="8" s="1"/>
  <c r="H1085" i="8" s="1"/>
  <c r="C1101" i="8"/>
  <c r="G1101" i="8" s="1"/>
  <c r="H1101" i="8" s="1"/>
  <c r="C1117" i="8"/>
  <c r="G1117" i="8" s="1"/>
  <c r="H1117" i="8" s="1"/>
  <c r="C1133" i="8"/>
  <c r="G1133" i="8" s="1"/>
  <c r="H1133" i="8" s="1"/>
  <c r="C1149" i="8"/>
  <c r="G1149" i="8" s="1"/>
  <c r="H1149" i="8" s="1"/>
  <c r="C1165" i="8"/>
  <c r="G1165" i="8" s="1"/>
  <c r="H1165" i="8" s="1"/>
  <c r="C1181" i="8"/>
  <c r="G1181" i="8" s="1"/>
  <c r="H1181" i="8" s="1"/>
  <c r="C1197" i="8"/>
  <c r="G1197" i="8" s="1"/>
  <c r="H1197" i="8" s="1"/>
  <c r="C1209" i="8"/>
  <c r="C1220" i="8"/>
  <c r="G1220" i="8" s="1"/>
  <c r="H1220" i="8" s="1"/>
  <c r="C1241" i="8"/>
  <c r="G1241" i="8" s="1"/>
  <c r="H1241" i="8" s="1"/>
  <c r="C1252" i="8"/>
  <c r="G1252" i="8" s="1"/>
  <c r="H1252" i="8" s="1"/>
  <c r="C1273" i="8"/>
  <c r="C1284" i="8"/>
  <c r="G1284" i="8" s="1"/>
  <c r="H1284" i="8" s="1"/>
  <c r="C1305" i="8"/>
  <c r="C1316" i="8"/>
  <c r="G1316" i="8" s="1"/>
  <c r="H1316" i="8" s="1"/>
  <c r="C1509" i="8"/>
  <c r="C1515" i="8"/>
  <c r="G1515" i="8" s="1"/>
  <c r="H1515" i="8" s="1"/>
  <c r="C1525" i="8"/>
  <c r="C1531" i="8"/>
  <c r="G1531" i="8" s="1"/>
  <c r="H1531" i="8" s="1"/>
  <c r="C1541" i="8"/>
  <c r="C1546" i="8"/>
  <c r="G1546" i="8" s="1"/>
  <c r="H1546" i="8" s="1"/>
  <c r="C1553" i="8"/>
  <c r="G1553" i="8" s="1"/>
  <c r="H1553" i="8" s="1"/>
  <c r="C1557" i="8"/>
  <c r="G1557" i="8" s="1"/>
  <c r="H1557" i="8" s="1"/>
  <c r="C1560" i="8"/>
  <c r="C1571" i="8"/>
  <c r="G1571" i="8" s="1"/>
  <c r="H1571" i="8" s="1"/>
  <c r="C1574" i="8"/>
  <c r="C1578" i="8"/>
  <c r="C1585" i="8"/>
  <c r="C1589" i="8"/>
  <c r="C1592" i="8"/>
  <c r="G1592" i="8" s="1"/>
  <c r="H1592" i="8" s="1"/>
  <c r="C1603" i="8"/>
  <c r="G1603" i="8" s="1"/>
  <c r="H1603" i="8" s="1"/>
  <c r="C1606" i="8"/>
  <c r="C1612" i="8"/>
  <c r="C1615" i="8"/>
  <c r="C1620" i="8"/>
  <c r="C1623" i="8"/>
  <c r="C1628" i="8"/>
  <c r="G1628" i="8" s="1"/>
  <c r="H1628" i="8" s="1"/>
  <c r="C1631" i="8"/>
  <c r="C1636" i="8"/>
  <c r="C1639" i="8"/>
  <c r="C1641" i="8"/>
  <c r="G1641" i="8" s="1"/>
  <c r="H1641" i="8" s="1"/>
  <c r="C1643" i="8"/>
  <c r="G1643" i="8" s="1"/>
  <c r="H1643" i="8" s="1"/>
  <c r="C1645" i="8"/>
  <c r="C1647" i="8"/>
  <c r="C1649" i="8"/>
  <c r="G1649" i="8" s="1"/>
  <c r="H1649" i="8" s="1"/>
  <c r="C1651" i="8"/>
  <c r="G1651" i="8" s="1"/>
  <c r="H1651" i="8" s="1"/>
  <c r="C1653" i="8"/>
  <c r="G1653" i="8" s="1"/>
  <c r="H1653" i="8" s="1"/>
  <c r="C1655" i="8"/>
  <c r="C1657" i="8"/>
  <c r="G1657" i="8" s="1"/>
  <c r="H1657" i="8" s="1"/>
  <c r="C1659" i="8"/>
  <c r="G1659" i="8" s="1"/>
  <c r="H1659" i="8" s="1"/>
  <c r="C1661" i="8"/>
  <c r="C1663" i="8"/>
  <c r="C1665" i="8"/>
  <c r="G1665" i="8" s="1"/>
  <c r="H1665" i="8" s="1"/>
  <c r="C1667" i="8"/>
  <c r="G1667" i="8" s="1"/>
  <c r="H1667" i="8" s="1"/>
  <c r="C1669" i="8"/>
  <c r="G1669" i="8" s="1"/>
  <c r="H1669" i="8" s="1"/>
  <c r="C1671" i="8"/>
  <c r="C1673" i="8"/>
  <c r="G1673" i="8" s="1"/>
  <c r="H1673" i="8" s="1"/>
  <c r="C1675" i="8"/>
  <c r="G1675" i="8" s="1"/>
  <c r="H1675" i="8" s="1"/>
  <c r="C1677" i="8"/>
  <c r="C1679" i="8"/>
  <c r="C1681" i="8"/>
  <c r="G1681" i="8" s="1"/>
  <c r="H1681" i="8" s="1"/>
  <c r="C1683" i="8"/>
  <c r="G1683" i="8" s="1"/>
  <c r="H1683" i="8" s="1"/>
  <c r="C1685" i="8"/>
  <c r="G1685" i="8" s="1"/>
  <c r="H1685" i="8" s="1"/>
  <c r="C1687" i="8"/>
  <c r="C1689" i="8"/>
  <c r="G1689" i="8" s="1"/>
  <c r="H1689" i="8" s="1"/>
  <c r="C1691" i="8"/>
  <c r="G1691" i="8" s="1"/>
  <c r="H1691" i="8" s="1"/>
  <c r="C1693" i="8"/>
  <c r="C1695" i="8"/>
  <c r="C1697" i="8"/>
  <c r="G1697" i="8" s="1"/>
  <c r="H1697" i="8" s="1"/>
  <c r="C1699" i="8"/>
  <c r="G1699" i="8" s="1"/>
  <c r="H1699" i="8" s="1"/>
  <c r="C1701" i="8"/>
  <c r="G1701" i="8" s="1"/>
  <c r="H1701" i="8" s="1"/>
  <c r="C1703" i="8"/>
  <c r="C1705" i="8"/>
  <c r="G1705" i="8" s="1"/>
  <c r="H1705" i="8" s="1"/>
  <c r="C1707" i="8"/>
  <c r="G1707" i="8" s="1"/>
  <c r="H1707" i="8" s="1"/>
  <c r="C1709" i="8"/>
  <c r="C1711" i="8"/>
  <c r="C1713" i="8"/>
  <c r="G1713" i="8" s="1"/>
  <c r="H1713" i="8" s="1"/>
  <c r="C1715" i="8"/>
  <c r="G1715" i="8" s="1"/>
  <c r="H1715" i="8" s="1"/>
  <c r="C1717" i="8"/>
  <c r="G1717" i="8" s="1"/>
  <c r="H1717" i="8" s="1"/>
  <c r="C1719" i="8"/>
  <c r="C1721" i="8"/>
  <c r="G1721" i="8" s="1"/>
  <c r="H1721" i="8" s="1"/>
  <c r="C1723" i="8"/>
  <c r="G1723" i="8" s="1"/>
  <c r="H1723" i="8" s="1"/>
  <c r="C1725" i="8"/>
  <c r="C1727" i="8"/>
  <c r="C1729" i="8"/>
  <c r="G1729" i="8" s="1"/>
  <c r="H1729" i="8" s="1"/>
  <c r="C1731" i="8"/>
  <c r="G1731" i="8" s="1"/>
  <c r="H1731" i="8" s="1"/>
  <c r="C1733" i="8"/>
  <c r="G1733" i="8" s="1"/>
  <c r="H1733" i="8" s="1"/>
  <c r="C1735" i="8"/>
  <c r="C1737" i="8"/>
  <c r="G1737" i="8" s="1"/>
  <c r="H1737" i="8" s="1"/>
  <c r="C1739" i="8"/>
  <c r="G1739" i="8" s="1"/>
  <c r="H1739" i="8" s="1"/>
  <c r="C1741" i="8"/>
  <c r="C1743" i="8"/>
  <c r="C1745" i="8"/>
  <c r="G1745" i="8" s="1"/>
  <c r="H1745" i="8" s="1"/>
  <c r="C1747" i="8"/>
  <c r="G1747" i="8" s="1"/>
  <c r="H1747" i="8" s="1"/>
  <c r="C1749" i="8"/>
  <c r="G1749" i="8" s="1"/>
  <c r="H1749" i="8" s="1"/>
  <c r="C1751" i="8"/>
  <c r="C1753" i="8"/>
  <c r="G1753" i="8" s="1"/>
  <c r="H1753" i="8" s="1"/>
  <c r="C1755" i="8"/>
  <c r="G1755" i="8" s="1"/>
  <c r="H1755" i="8" s="1"/>
  <c r="C1757" i="8"/>
  <c r="C1759" i="8"/>
  <c r="C1761" i="8"/>
  <c r="G1761" i="8" s="1"/>
  <c r="H1761" i="8" s="1"/>
  <c r="C1763" i="8"/>
  <c r="G1763" i="8" s="1"/>
  <c r="H1763" i="8" s="1"/>
  <c r="C1765" i="8"/>
  <c r="G1765" i="8" s="1"/>
  <c r="H1765" i="8" s="1"/>
  <c r="C1767" i="8"/>
  <c r="C1769" i="8"/>
  <c r="G1769" i="8" s="1"/>
  <c r="H1769" i="8" s="1"/>
  <c r="C1771" i="8"/>
  <c r="G1771" i="8" s="1"/>
  <c r="H1771" i="8" s="1"/>
  <c r="C1773" i="8"/>
  <c r="C1775" i="8"/>
  <c r="C1777" i="8"/>
  <c r="G1777" i="8" s="1"/>
  <c r="H1777" i="8" s="1"/>
  <c r="C1779" i="8"/>
  <c r="G1779" i="8" s="1"/>
  <c r="H1779" i="8" s="1"/>
  <c r="C1781" i="8"/>
  <c r="G1781" i="8" s="1"/>
  <c r="H1781" i="8" s="1"/>
  <c r="C1783" i="8"/>
  <c r="C1785" i="8"/>
  <c r="G1785" i="8" s="1"/>
  <c r="H1785" i="8" s="1"/>
  <c r="C1787" i="8"/>
  <c r="G1787" i="8" s="1"/>
  <c r="H1787" i="8" s="1"/>
  <c r="C1789" i="8"/>
  <c r="C1791" i="8"/>
  <c r="C1793" i="8"/>
  <c r="G1793" i="8" s="1"/>
  <c r="H1793" i="8" s="1"/>
  <c r="C1795" i="8"/>
  <c r="G1795" i="8" s="1"/>
  <c r="H1795" i="8" s="1"/>
  <c r="C1797" i="8"/>
  <c r="G1797" i="8" s="1"/>
  <c r="H1797" i="8" s="1"/>
  <c r="C1799" i="8"/>
  <c r="C1801" i="8"/>
  <c r="G1801" i="8" s="1"/>
  <c r="H1801" i="8" s="1"/>
  <c r="C1803" i="8"/>
  <c r="G1803" i="8" s="1"/>
  <c r="H1803" i="8" s="1"/>
  <c r="C1805" i="8"/>
  <c r="C1807" i="8"/>
  <c r="C1809" i="8"/>
  <c r="G1809" i="8" s="1"/>
  <c r="H1809" i="8" s="1"/>
  <c r="C1811" i="8"/>
  <c r="G1811" i="8" s="1"/>
  <c r="H1811" i="8" s="1"/>
  <c r="C1813" i="8"/>
  <c r="G1813" i="8" s="1"/>
  <c r="H1813" i="8" s="1"/>
  <c r="C1815" i="8"/>
  <c r="C1817" i="8"/>
  <c r="G1817" i="8" s="1"/>
  <c r="H1817" i="8" s="1"/>
  <c r="C1819" i="8"/>
  <c r="G1819" i="8" s="1"/>
  <c r="H1819" i="8" s="1"/>
  <c r="C1821" i="8"/>
  <c r="C1823" i="8"/>
  <c r="C1825" i="8"/>
  <c r="G1825" i="8" s="1"/>
  <c r="H1825" i="8" s="1"/>
  <c r="C1827" i="8"/>
  <c r="G1827" i="8" s="1"/>
  <c r="H1827" i="8" s="1"/>
  <c r="C1829" i="8"/>
  <c r="G1829" i="8" s="1"/>
  <c r="H1829" i="8" s="1"/>
  <c r="C1831" i="8"/>
  <c r="C1833" i="8"/>
  <c r="G1833" i="8" s="1"/>
  <c r="H1833" i="8" s="1"/>
  <c r="C1835" i="8"/>
  <c r="G1835" i="8" s="1"/>
  <c r="H1835" i="8" s="1"/>
  <c r="C1837" i="8"/>
  <c r="C1839" i="8"/>
  <c r="C1841" i="8"/>
  <c r="G1841" i="8" s="1"/>
  <c r="H1841" i="8" s="1"/>
  <c r="C1843" i="8"/>
  <c r="G1843" i="8" s="1"/>
  <c r="H1843" i="8" s="1"/>
  <c r="C1845" i="8"/>
  <c r="G1845" i="8" s="1"/>
  <c r="H1845" i="8" s="1"/>
  <c r="C1847" i="8"/>
  <c r="C1849" i="8"/>
  <c r="G1849" i="8" s="1"/>
  <c r="H1849" i="8" s="1"/>
  <c r="C1851" i="8"/>
  <c r="G1851" i="8" s="1"/>
  <c r="H1851" i="8" s="1"/>
  <c r="C1853" i="8"/>
  <c r="C1855" i="8"/>
  <c r="C1857" i="8"/>
  <c r="G1857" i="8" s="1"/>
  <c r="H1857" i="8" s="1"/>
  <c r="C367" i="8"/>
  <c r="G367" i="8" s="1"/>
  <c r="H367" i="8" s="1"/>
  <c r="C472" i="8"/>
  <c r="G472" i="8" s="1"/>
  <c r="H472" i="8" s="1"/>
  <c r="C548" i="8"/>
  <c r="C602" i="8"/>
  <c r="G602" i="8" s="1"/>
  <c r="H602" i="8" s="1"/>
  <c r="C802" i="8"/>
  <c r="C1206" i="8"/>
  <c r="C1227" i="8"/>
  <c r="C1238" i="8"/>
  <c r="G1238" i="8" s="1"/>
  <c r="H1238" i="8" s="1"/>
  <c r="C1259" i="8"/>
  <c r="C1270" i="8"/>
  <c r="C1291" i="8"/>
  <c r="G1291" i="8" s="1"/>
  <c r="H1291" i="8" s="1"/>
  <c r="C1302" i="8"/>
  <c r="G1302" i="8" s="1"/>
  <c r="H1302" i="8" s="1"/>
  <c r="C1323" i="8"/>
  <c r="G1323" i="8" s="1"/>
  <c r="H1323" i="8" s="1"/>
  <c r="C1333" i="8"/>
  <c r="G1333" i="8" s="1"/>
  <c r="H1333" i="8" s="1"/>
  <c r="C1341" i="8"/>
  <c r="C1349" i="8"/>
  <c r="G1349" i="8" s="1"/>
  <c r="H1349" i="8" s="1"/>
  <c r="C1357" i="8"/>
  <c r="G1357" i="8" s="1"/>
  <c r="H1357" i="8" s="1"/>
  <c r="C1365" i="8"/>
  <c r="C1373" i="8"/>
  <c r="C1381" i="8"/>
  <c r="C1389" i="8"/>
  <c r="C1397" i="8"/>
  <c r="G1397" i="8" s="1"/>
  <c r="H1397" i="8" s="1"/>
  <c r="C1405" i="8"/>
  <c r="C1413" i="8"/>
  <c r="C1421" i="8"/>
  <c r="C1429" i="8"/>
  <c r="G1429" i="8" s="1"/>
  <c r="H1429" i="8" s="1"/>
  <c r="C1437" i="8"/>
  <c r="C1445" i="8"/>
  <c r="C1453" i="8"/>
  <c r="C1461" i="8"/>
  <c r="G1461" i="8" s="1"/>
  <c r="H1461" i="8" s="1"/>
  <c r="C1469" i="8"/>
  <c r="C1477" i="8"/>
  <c r="C1485" i="8"/>
  <c r="C1493" i="8"/>
  <c r="G1493" i="8" s="1"/>
  <c r="H1493" i="8" s="1"/>
  <c r="C1501" i="8"/>
  <c r="C1513" i="8"/>
  <c r="G1513" i="8" s="1"/>
  <c r="H1513" i="8" s="1"/>
  <c r="C1519" i="8"/>
  <c r="C1529" i="8"/>
  <c r="G1529" i="8" s="1"/>
  <c r="H1529" i="8" s="1"/>
  <c r="C1535" i="8"/>
  <c r="C1545" i="8"/>
  <c r="G1545" i="8" s="1"/>
  <c r="H1545" i="8" s="1"/>
  <c r="C1549" i="8"/>
  <c r="C1552" i="8"/>
  <c r="C1563" i="8"/>
  <c r="C1566" i="8"/>
  <c r="G1566" i="8" s="1"/>
  <c r="H1566" i="8" s="1"/>
  <c r="C1570" i="8"/>
  <c r="C1577" i="8"/>
  <c r="G1577" i="8" s="1"/>
  <c r="H1577" i="8" s="1"/>
  <c r="C1581" i="8"/>
  <c r="C1584" i="8"/>
  <c r="G1584" i="8" s="1"/>
  <c r="H1584" i="8" s="1"/>
  <c r="C1595" i="8"/>
  <c r="G1595" i="8" s="1"/>
  <c r="H1595" i="8" s="1"/>
  <c r="C1598" i="8"/>
  <c r="G1598" i="8" s="1"/>
  <c r="H1598" i="8" s="1"/>
  <c r="C1602" i="8"/>
  <c r="C1609" i="8"/>
  <c r="G1609" i="8" s="1"/>
  <c r="H1609" i="8" s="1"/>
  <c r="C1614" i="8"/>
  <c r="G1614" i="8" s="1"/>
  <c r="H1614" i="8" s="1"/>
  <c r="C1617" i="8"/>
  <c r="G1617" i="8" s="1"/>
  <c r="H1617" i="8" s="1"/>
  <c r="C1622" i="8"/>
  <c r="C1625" i="8"/>
  <c r="G1625" i="8" s="1"/>
  <c r="H1625" i="8" s="1"/>
  <c r="C1630" i="8"/>
  <c r="G1630" i="8" s="1"/>
  <c r="H1630" i="8" s="1"/>
  <c r="C1633" i="8"/>
  <c r="G1633" i="8" s="1"/>
  <c r="H1633" i="8" s="1"/>
  <c r="C1638" i="8"/>
  <c r="C623" i="8"/>
  <c r="G623" i="8" s="1"/>
  <c r="H623" i="8" s="1"/>
  <c r="C813" i="8"/>
  <c r="G813" i="8" s="1"/>
  <c r="H813" i="8" s="1"/>
  <c r="C1222" i="8"/>
  <c r="C1243" i="8"/>
  <c r="C1286" i="8"/>
  <c r="C1307" i="8"/>
  <c r="C1345" i="8"/>
  <c r="G1345" i="8" s="1"/>
  <c r="H1345" i="8" s="1"/>
  <c r="C1361" i="8"/>
  <c r="C1377" i="8"/>
  <c r="G1377" i="8" s="1"/>
  <c r="H1377" i="8" s="1"/>
  <c r="C1393" i="8"/>
  <c r="G1393" i="8" s="1"/>
  <c r="H1393" i="8" s="1"/>
  <c r="C1409" i="8"/>
  <c r="G1409" i="8" s="1"/>
  <c r="H1409" i="8" s="1"/>
  <c r="C1425" i="8"/>
  <c r="C1441" i="8"/>
  <c r="G1441" i="8" s="1"/>
  <c r="H1441" i="8" s="1"/>
  <c r="C1457" i="8"/>
  <c r="G1457" i="8" s="1"/>
  <c r="H1457" i="8" s="1"/>
  <c r="C1473" i="8"/>
  <c r="G1473" i="8" s="1"/>
  <c r="H1473" i="8" s="1"/>
  <c r="C1489" i="8"/>
  <c r="C1505" i="8"/>
  <c r="G1505" i="8" s="1"/>
  <c r="H1505" i="8" s="1"/>
  <c r="C1527" i="8"/>
  <c r="C1537" i="8"/>
  <c r="G1537" i="8" s="1"/>
  <c r="H1537" i="8" s="1"/>
  <c r="C1547" i="8"/>
  <c r="C1554" i="8"/>
  <c r="G1554" i="8" s="1"/>
  <c r="H1554" i="8" s="1"/>
  <c r="C1561" i="8"/>
  <c r="G1561" i="8" s="1"/>
  <c r="H1561" i="8" s="1"/>
  <c r="C1568" i="8"/>
  <c r="G1568" i="8" s="1"/>
  <c r="H1568" i="8" s="1"/>
  <c r="C1582" i="8"/>
  <c r="G1582" i="8" s="1"/>
  <c r="H1582" i="8" s="1"/>
  <c r="C1597" i="8"/>
  <c r="G1597" i="8" s="1"/>
  <c r="H1597" i="8" s="1"/>
  <c r="C1610" i="8"/>
  <c r="G1610" i="8" s="1"/>
  <c r="H1610" i="8" s="1"/>
  <c r="C1621" i="8"/>
  <c r="G1621" i="8" s="1"/>
  <c r="H1621" i="8" s="1"/>
  <c r="C1626" i="8"/>
  <c r="C1637" i="8"/>
  <c r="C1860" i="8"/>
  <c r="C1863" i="8"/>
  <c r="C1868" i="8"/>
  <c r="C1871" i="8"/>
  <c r="C1876" i="8"/>
  <c r="C1879" i="8"/>
  <c r="C1884" i="8"/>
  <c r="G1884" i="8" s="1"/>
  <c r="H1884" i="8" s="1"/>
  <c r="C1887" i="8"/>
  <c r="C1892" i="8"/>
  <c r="G1892" i="8" s="1"/>
  <c r="H1892" i="8" s="1"/>
  <c r="C1895" i="8"/>
  <c r="C1900" i="8"/>
  <c r="C1903" i="8"/>
  <c r="C1908" i="8"/>
  <c r="G1908" i="8" s="1"/>
  <c r="H1908" i="8" s="1"/>
  <c r="C1911" i="8"/>
  <c r="C1916" i="8"/>
  <c r="C1919" i="8"/>
  <c r="C1924" i="8"/>
  <c r="C1927" i="8"/>
  <c r="C1932" i="8"/>
  <c r="G1932" i="8" s="1"/>
  <c r="H1932" i="8" s="1"/>
  <c r="C1935" i="8"/>
  <c r="C1940" i="8"/>
  <c r="C1943" i="8"/>
  <c r="C1948" i="8"/>
  <c r="C1951" i="8"/>
  <c r="C1956" i="8"/>
  <c r="C1959" i="8"/>
  <c r="C1964" i="8"/>
  <c r="C1967" i="8"/>
  <c r="C1972" i="8"/>
  <c r="G1972" i="8" s="1"/>
  <c r="H1972" i="8" s="1"/>
  <c r="C1975" i="8"/>
  <c r="C1980" i="8"/>
  <c r="C1983" i="8"/>
  <c r="C1988" i="8"/>
  <c r="G1988" i="8" s="1"/>
  <c r="H1988" i="8" s="1"/>
  <c r="C1991" i="8"/>
  <c r="C1996" i="8"/>
  <c r="C1999" i="8"/>
  <c r="C2004" i="8"/>
  <c r="C2007" i="8"/>
  <c r="C2012" i="8"/>
  <c r="C2015" i="8"/>
  <c r="C2020" i="8"/>
  <c r="C2023" i="8"/>
  <c r="C2028" i="8"/>
  <c r="C2031" i="8"/>
  <c r="C2036" i="8"/>
  <c r="G2036" i="8" s="1"/>
  <c r="H2036" i="8" s="1"/>
  <c r="C2039" i="8"/>
  <c r="C2044" i="8"/>
  <c r="G2044" i="8" s="1"/>
  <c r="H2044" i="8" s="1"/>
  <c r="C2047" i="8"/>
  <c r="C2052" i="8"/>
  <c r="C2055" i="8"/>
  <c r="C2060" i="8"/>
  <c r="C2063" i="8"/>
  <c r="C2068" i="8"/>
  <c r="C2071" i="8"/>
  <c r="C2076" i="8"/>
  <c r="C2079" i="8"/>
  <c r="C2084" i="8"/>
  <c r="G2084" i="8" s="1"/>
  <c r="H2084" i="8" s="1"/>
  <c r="C2087" i="8"/>
  <c r="C2092" i="8"/>
  <c r="G2092" i="8" s="1"/>
  <c r="H2092" i="8" s="1"/>
  <c r="C2095" i="8"/>
  <c r="C2100" i="8"/>
  <c r="G2100" i="8" s="1"/>
  <c r="H2100" i="8" s="1"/>
  <c r="C2103" i="8"/>
  <c r="C2108" i="8"/>
  <c r="C2111" i="8"/>
  <c r="C2113" i="8"/>
  <c r="G2113" i="8" s="1"/>
  <c r="H2113" i="8" s="1"/>
  <c r="C2115" i="8"/>
  <c r="G2115" i="8" s="1"/>
  <c r="H2115" i="8" s="1"/>
  <c r="C2117" i="8"/>
  <c r="C2119" i="8"/>
  <c r="G2119" i="8" s="1"/>
  <c r="H2119" i="8" s="1"/>
  <c r="C2121" i="8"/>
  <c r="G2121" i="8" s="1"/>
  <c r="H2121" i="8" s="1"/>
  <c r="C2123" i="8"/>
  <c r="G2123" i="8" s="1"/>
  <c r="H2123" i="8" s="1"/>
  <c r="C2125" i="8"/>
  <c r="C2127" i="8"/>
  <c r="C2129" i="8"/>
  <c r="G2129" i="8" s="1"/>
  <c r="H2129" i="8" s="1"/>
  <c r="C2131" i="8"/>
  <c r="G2131" i="8" s="1"/>
  <c r="H2131" i="8" s="1"/>
  <c r="C2133" i="8"/>
  <c r="C2135" i="8"/>
  <c r="G2135" i="8" s="1"/>
  <c r="H2135" i="8" s="1"/>
  <c r="C2137" i="8"/>
  <c r="G2137" i="8" s="1"/>
  <c r="H2137" i="8" s="1"/>
  <c r="C2139" i="8"/>
  <c r="G2139" i="8" s="1"/>
  <c r="H2139" i="8" s="1"/>
  <c r="C2141" i="8"/>
  <c r="C2143" i="8"/>
  <c r="C2145" i="8"/>
  <c r="G2145" i="8" s="1"/>
  <c r="H2145" i="8" s="1"/>
  <c r="C2147" i="8"/>
  <c r="G2147" i="8" s="1"/>
  <c r="H2147" i="8" s="1"/>
  <c r="C2149" i="8"/>
  <c r="C2151" i="8"/>
  <c r="G2151" i="8" s="1"/>
  <c r="H2151" i="8" s="1"/>
  <c r="C2153" i="8"/>
  <c r="G2153" i="8" s="1"/>
  <c r="H2153" i="8" s="1"/>
  <c r="C2155" i="8"/>
  <c r="G2155" i="8" s="1"/>
  <c r="H2155" i="8" s="1"/>
  <c r="C2157" i="8"/>
  <c r="C2159" i="8"/>
  <c r="C2161" i="8"/>
  <c r="G2161" i="8" s="1"/>
  <c r="H2161" i="8" s="1"/>
  <c r="C2163" i="8"/>
  <c r="G2163" i="8" s="1"/>
  <c r="H2163" i="8" s="1"/>
  <c r="C2165" i="8"/>
  <c r="C2167" i="8"/>
  <c r="G2167" i="8" s="1"/>
  <c r="H2167" i="8" s="1"/>
  <c r="C2169" i="8"/>
  <c r="G2169" i="8" s="1"/>
  <c r="H2169" i="8" s="1"/>
  <c r="C2171" i="8"/>
  <c r="G2171" i="8" s="1"/>
  <c r="H2171" i="8" s="1"/>
  <c r="C2173" i="8"/>
  <c r="C2175" i="8"/>
  <c r="C2177" i="8"/>
  <c r="G2177" i="8" s="1"/>
  <c r="H2177" i="8" s="1"/>
  <c r="C2179" i="8"/>
  <c r="G2179" i="8" s="1"/>
  <c r="H2179" i="8" s="1"/>
  <c r="C2181" i="8"/>
  <c r="C2183" i="8"/>
  <c r="G2183" i="8" s="1"/>
  <c r="H2183" i="8" s="1"/>
  <c r="C2185" i="8"/>
  <c r="G2185" i="8" s="1"/>
  <c r="H2185" i="8" s="1"/>
  <c r="C2187" i="8"/>
  <c r="G2187" i="8" s="1"/>
  <c r="H2187" i="8" s="1"/>
  <c r="C2189" i="8"/>
  <c r="C2191" i="8"/>
  <c r="C2193" i="8"/>
  <c r="G2193" i="8" s="1"/>
  <c r="H2193" i="8" s="1"/>
  <c r="C2195" i="8"/>
  <c r="G2195" i="8" s="1"/>
  <c r="H2195" i="8" s="1"/>
  <c r="C2197" i="8"/>
  <c r="C2199" i="8"/>
  <c r="G2199" i="8" s="1"/>
  <c r="H2199" i="8" s="1"/>
  <c r="C2201" i="8"/>
  <c r="G2201" i="8" s="1"/>
  <c r="H2201" i="8" s="1"/>
  <c r="C2203" i="8"/>
  <c r="G2203" i="8" s="1"/>
  <c r="H2203" i="8" s="1"/>
  <c r="C2205" i="8"/>
  <c r="C2207" i="8"/>
  <c r="C2209" i="8"/>
  <c r="G2209" i="8" s="1"/>
  <c r="H2209" i="8" s="1"/>
  <c r="C2211" i="8"/>
  <c r="G2211" i="8" s="1"/>
  <c r="H2211" i="8" s="1"/>
  <c r="C2213" i="8"/>
  <c r="C2215" i="8"/>
  <c r="G2215" i="8" s="1"/>
  <c r="H2215" i="8" s="1"/>
  <c r="C2217" i="8"/>
  <c r="G2217" i="8" s="1"/>
  <c r="H2217" i="8" s="1"/>
  <c r="C2219" i="8"/>
  <c r="G2219" i="8" s="1"/>
  <c r="H2219" i="8" s="1"/>
  <c r="C2221" i="8"/>
  <c r="C2223" i="8"/>
  <c r="C2225" i="8"/>
  <c r="G2225" i="8" s="1"/>
  <c r="H2225" i="8" s="1"/>
  <c r="C2227" i="8"/>
  <c r="G2227" i="8" s="1"/>
  <c r="H2227" i="8" s="1"/>
  <c r="C2229" i="8"/>
  <c r="C2231" i="8"/>
  <c r="G2231" i="8" s="1"/>
  <c r="H2231" i="8" s="1"/>
  <c r="C2233" i="8"/>
  <c r="C2235" i="8"/>
  <c r="G2235" i="8" s="1"/>
  <c r="H2235" i="8" s="1"/>
  <c r="C2237" i="8"/>
  <c r="C2239" i="8"/>
  <c r="C2241" i="8"/>
  <c r="C2243" i="8"/>
  <c r="G2243" i="8" s="1"/>
  <c r="H2243" i="8" s="1"/>
  <c r="C2245" i="8"/>
  <c r="G2245" i="8" s="1"/>
  <c r="H2245" i="8" s="1"/>
  <c r="C2247" i="8"/>
  <c r="G2247" i="8" s="1"/>
  <c r="H2247" i="8" s="1"/>
  <c r="C2249" i="8"/>
  <c r="C2251" i="8"/>
  <c r="G2251" i="8" s="1"/>
  <c r="H2251" i="8" s="1"/>
  <c r="C2253" i="8"/>
  <c r="C2255" i="8"/>
  <c r="C2257" i="8"/>
  <c r="G2257" i="8" s="1"/>
  <c r="H2257" i="8" s="1"/>
  <c r="C2259" i="8"/>
  <c r="G2259" i="8" s="1"/>
  <c r="H2259" i="8" s="1"/>
  <c r="C2261" i="8"/>
  <c r="C2263" i="8"/>
  <c r="G2263" i="8" s="1"/>
  <c r="H2263" i="8" s="1"/>
  <c r="C2265" i="8"/>
  <c r="G2265" i="8" s="1"/>
  <c r="H2265" i="8" s="1"/>
  <c r="C2267" i="8"/>
  <c r="G2267" i="8" s="1"/>
  <c r="H2267" i="8" s="1"/>
  <c r="C2269" i="8"/>
  <c r="C2271" i="8"/>
  <c r="C2273" i="8"/>
  <c r="G2273" i="8" s="1"/>
  <c r="H2273" i="8" s="1"/>
  <c r="C2275" i="8"/>
  <c r="G2275" i="8" s="1"/>
  <c r="H2275" i="8" s="1"/>
  <c r="C2277" i="8"/>
  <c r="C2279" i="8"/>
  <c r="G2279" i="8" s="1"/>
  <c r="H2279" i="8" s="1"/>
  <c r="C2281" i="8"/>
  <c r="C2283" i="8"/>
  <c r="G2283" i="8" s="1"/>
  <c r="H2283" i="8" s="1"/>
  <c r="C2285" i="8"/>
  <c r="C2287" i="8"/>
  <c r="C2289" i="8"/>
  <c r="G2289" i="8" s="1"/>
  <c r="H2289" i="8" s="1"/>
  <c r="C2291" i="8"/>
  <c r="G2291" i="8" s="1"/>
  <c r="H2291" i="8" s="1"/>
  <c r="C2293" i="8"/>
  <c r="C2295" i="8"/>
  <c r="G2295" i="8" s="1"/>
  <c r="H2295" i="8" s="1"/>
  <c r="C2297" i="8"/>
  <c r="C2299" i="8"/>
  <c r="G2299" i="8" s="1"/>
  <c r="H2299" i="8" s="1"/>
  <c r="C2301" i="8"/>
  <c r="C2303" i="8"/>
  <c r="C2305" i="8"/>
  <c r="C2307" i="8"/>
  <c r="G2307" i="8" s="1"/>
  <c r="H2307" i="8" s="1"/>
  <c r="C2309" i="8"/>
  <c r="C2311" i="8"/>
  <c r="G2311" i="8" s="1"/>
  <c r="H2311" i="8" s="1"/>
  <c r="C2313" i="8"/>
  <c r="G2313" i="8" s="1"/>
  <c r="H2313" i="8" s="1"/>
  <c r="C2315" i="8"/>
  <c r="G2315" i="8" s="1"/>
  <c r="H2315" i="8" s="1"/>
  <c r="C2317" i="8"/>
  <c r="C2319" i="8"/>
  <c r="C2321" i="8"/>
  <c r="G2321" i="8" s="1"/>
  <c r="H2321" i="8" s="1"/>
  <c r="C2323" i="8"/>
  <c r="G2323" i="8" s="1"/>
  <c r="H2323" i="8" s="1"/>
  <c r="C2325" i="8"/>
  <c r="C2327" i="8"/>
  <c r="G2327" i="8" s="1"/>
  <c r="H2327" i="8" s="1"/>
  <c r="C2329" i="8"/>
  <c r="C2331" i="8"/>
  <c r="G2331" i="8" s="1"/>
  <c r="H2331" i="8" s="1"/>
  <c r="C2333" i="8"/>
  <c r="C2335" i="8"/>
  <c r="G2335" i="8" s="1"/>
  <c r="H2335" i="8" s="1"/>
  <c r="C2337" i="8"/>
  <c r="G2337" i="8" s="1"/>
  <c r="H2337" i="8" s="1"/>
  <c r="C2339" i="8"/>
  <c r="C2341" i="8"/>
  <c r="C2343" i="8"/>
  <c r="G2343" i="8" s="1"/>
  <c r="H2343" i="8" s="1"/>
  <c r="C2345" i="8"/>
  <c r="C2347" i="8"/>
  <c r="G2347" i="8" s="1"/>
  <c r="H2347" i="8" s="1"/>
  <c r="C2349" i="8"/>
  <c r="C2351" i="8"/>
  <c r="G2351" i="8" s="1"/>
  <c r="H2351" i="8" s="1"/>
  <c r="C2353" i="8"/>
  <c r="C2355" i="8"/>
  <c r="G2355" i="8" s="1"/>
  <c r="H2355" i="8" s="1"/>
  <c r="C2357" i="8"/>
  <c r="C2359" i="8"/>
  <c r="C2361" i="8"/>
  <c r="G2361" i="8" s="1"/>
  <c r="H2361" i="8" s="1"/>
  <c r="C2363" i="8"/>
  <c r="G2363" i="8" s="1"/>
  <c r="H2363" i="8" s="1"/>
  <c r="C2365" i="8"/>
  <c r="G2365" i="8" s="1"/>
  <c r="H2365" i="8" s="1"/>
  <c r="C2367" i="8"/>
  <c r="G2367" i="8" s="1"/>
  <c r="H2367" i="8" s="1"/>
  <c r="C2369" i="8"/>
  <c r="G2369" i="8" s="1"/>
  <c r="H2369" i="8" s="1"/>
  <c r="C2371" i="8"/>
  <c r="G2371" i="8" s="1"/>
  <c r="H2371" i="8" s="1"/>
  <c r="C2373" i="8"/>
  <c r="G2373" i="8" s="1"/>
  <c r="H2373" i="8" s="1"/>
  <c r="C2375" i="8"/>
  <c r="G2375" i="8" s="1"/>
  <c r="H2375" i="8" s="1"/>
  <c r="C2377" i="8"/>
  <c r="C2379" i="8"/>
  <c r="C2381" i="8"/>
  <c r="C2383" i="8"/>
  <c r="G2383" i="8" s="1"/>
  <c r="H2383" i="8" s="1"/>
  <c r="C2385" i="8"/>
  <c r="C2387" i="8"/>
  <c r="G2387" i="8" s="1"/>
  <c r="H2387" i="8" s="1"/>
  <c r="C2389" i="8"/>
  <c r="G2389" i="8" s="1"/>
  <c r="H2389" i="8" s="1"/>
  <c r="C2391" i="8"/>
  <c r="G2391" i="8" s="1"/>
  <c r="H2391" i="8" s="1"/>
  <c r="C2393" i="8"/>
  <c r="G2393" i="8" s="1"/>
  <c r="H2393" i="8" s="1"/>
  <c r="C2395" i="8"/>
  <c r="C2397" i="8"/>
  <c r="C2399" i="8"/>
  <c r="C2401" i="8"/>
  <c r="C2403" i="8"/>
  <c r="G2403" i="8" s="1"/>
  <c r="H2403" i="8" s="1"/>
  <c r="C2405" i="8"/>
  <c r="C2407" i="8"/>
  <c r="G2407" i="8" s="1"/>
  <c r="H2407" i="8" s="1"/>
  <c r="C2409" i="8"/>
  <c r="G2409" i="8" s="1"/>
  <c r="H2409" i="8" s="1"/>
  <c r="C2411" i="8"/>
  <c r="G2411" i="8" s="1"/>
  <c r="H2411" i="8" s="1"/>
  <c r="C2413" i="8"/>
  <c r="C2415" i="8"/>
  <c r="C2417" i="8"/>
  <c r="G2417" i="8" s="1"/>
  <c r="H2417" i="8" s="1"/>
  <c r="C2419" i="8"/>
  <c r="C2421" i="8"/>
  <c r="C2423" i="8"/>
  <c r="C2425" i="8"/>
  <c r="C2427" i="8"/>
  <c r="G2427" i="8" s="1"/>
  <c r="H2427" i="8" s="1"/>
  <c r="C2429" i="8"/>
  <c r="G2429" i="8" s="1"/>
  <c r="H2429" i="8" s="1"/>
  <c r="C2431" i="8"/>
  <c r="G2431" i="8" s="1"/>
  <c r="H2431" i="8" s="1"/>
  <c r="C2433" i="8"/>
  <c r="C2435" i="8"/>
  <c r="G2435" i="8" s="1"/>
  <c r="H2435" i="8" s="1"/>
  <c r="C2437" i="8"/>
  <c r="C2439" i="8"/>
  <c r="G2439" i="8" s="1"/>
  <c r="H2439" i="8" s="1"/>
  <c r="C2441" i="8"/>
  <c r="G2441" i="8" s="1"/>
  <c r="H2441" i="8" s="1"/>
  <c r="C2443" i="8"/>
  <c r="G2443" i="8" s="1"/>
  <c r="H2443" i="8" s="1"/>
  <c r="C2445" i="8"/>
  <c r="C2447" i="8"/>
  <c r="G2447" i="8" s="1"/>
  <c r="H2447" i="8" s="1"/>
  <c r="C2449" i="8"/>
  <c r="G2449" i="8" s="1"/>
  <c r="H2449" i="8" s="1"/>
  <c r="C2451" i="8"/>
  <c r="G2451" i="8" s="1"/>
  <c r="H2451" i="8" s="1"/>
  <c r="C2453" i="8"/>
  <c r="C2455" i="8"/>
  <c r="G2455" i="8" s="1"/>
  <c r="H2455" i="8" s="1"/>
  <c r="C2457" i="8"/>
  <c r="C2459" i="8"/>
  <c r="G2459" i="8" s="1"/>
  <c r="H2459" i="8" s="1"/>
  <c r="C2461" i="8"/>
  <c r="C2463" i="8"/>
  <c r="G2463" i="8" s="1"/>
  <c r="H2463" i="8" s="1"/>
  <c r="C2465" i="8"/>
  <c r="G2465" i="8" s="1"/>
  <c r="H2465" i="8" s="1"/>
  <c r="C2467" i="8"/>
  <c r="G2467" i="8" s="1"/>
  <c r="H2467" i="8" s="1"/>
  <c r="C2469" i="8"/>
  <c r="G2469" i="8" s="1"/>
  <c r="H2469" i="8" s="1"/>
  <c r="C2471" i="8"/>
  <c r="G2471" i="8" s="1"/>
  <c r="H2471" i="8" s="1"/>
  <c r="C2473" i="8"/>
  <c r="C2475" i="8"/>
  <c r="C2477" i="8"/>
  <c r="C2479" i="8"/>
  <c r="G2479" i="8" s="1"/>
  <c r="H2479" i="8" s="1"/>
  <c r="C2481" i="8"/>
  <c r="C2483" i="8"/>
  <c r="G2483" i="8" s="1"/>
  <c r="H2483" i="8" s="1"/>
  <c r="C2485" i="8"/>
  <c r="C2487" i="8"/>
  <c r="C2489" i="8"/>
  <c r="G2489" i="8" s="1"/>
  <c r="H2489" i="8" s="1"/>
  <c r="C2491" i="8"/>
  <c r="G2491" i="8" s="1"/>
  <c r="H2491" i="8" s="1"/>
  <c r="C2493" i="8"/>
  <c r="G2493" i="8" s="1"/>
  <c r="H2493" i="8" s="1"/>
  <c r="C2495" i="8"/>
  <c r="C2497" i="8"/>
  <c r="G2497" i="8" s="1"/>
  <c r="H2497" i="8" s="1"/>
  <c r="C2499" i="8"/>
  <c r="C2501" i="8"/>
  <c r="C2503" i="8"/>
  <c r="G2503" i="8" s="1"/>
  <c r="H2503" i="8" s="1"/>
  <c r="C2505" i="8"/>
  <c r="C2507" i="8"/>
  <c r="G2507" i="8" s="1"/>
  <c r="H2507" i="8" s="1"/>
  <c r="C2509" i="8"/>
  <c r="C2511" i="8"/>
  <c r="G2511" i="8" s="1"/>
  <c r="H2511" i="8" s="1"/>
  <c r="C2513" i="8"/>
  <c r="C2515" i="8"/>
  <c r="C2517" i="8"/>
  <c r="C2519" i="8"/>
  <c r="G2519" i="8" s="1"/>
  <c r="H2519" i="8" s="1"/>
  <c r="C2521" i="8"/>
  <c r="G2521" i="8" s="1"/>
  <c r="H2521" i="8" s="1"/>
  <c r="C2523" i="8"/>
  <c r="G2523" i="8" s="1"/>
  <c r="H2523" i="8" s="1"/>
  <c r="C2525" i="8"/>
  <c r="C2527" i="8"/>
  <c r="G2527" i="8" s="1"/>
  <c r="H2527" i="8" s="1"/>
  <c r="C2529" i="8"/>
  <c r="C2531" i="8"/>
  <c r="G2531" i="8" s="1"/>
  <c r="H2531" i="8" s="1"/>
  <c r="C2533" i="8"/>
  <c r="C2535" i="8"/>
  <c r="G2535" i="8" s="1"/>
  <c r="H2535" i="8" s="1"/>
  <c r="C2537" i="8"/>
  <c r="C2539" i="8"/>
  <c r="G2539" i="8" s="1"/>
  <c r="H2539" i="8" s="1"/>
  <c r="C2541" i="8"/>
  <c r="C2543" i="8"/>
  <c r="G2543" i="8" s="1"/>
  <c r="H2543" i="8" s="1"/>
  <c r="C2545" i="8"/>
  <c r="G2545" i="8" s="1"/>
  <c r="H2545" i="8" s="1"/>
  <c r="C2547" i="8"/>
  <c r="G2547" i="8" s="1"/>
  <c r="H2547" i="8" s="1"/>
  <c r="C2549" i="8"/>
  <c r="G2549" i="8" s="1"/>
  <c r="H2549" i="8" s="1"/>
  <c r="C2551" i="8"/>
  <c r="C2553" i="8"/>
  <c r="C2555" i="8"/>
  <c r="C2557" i="8"/>
  <c r="G2557" i="8" s="1"/>
  <c r="H2557" i="8" s="1"/>
  <c r="C2559" i="8"/>
  <c r="G2559" i="8" s="1"/>
  <c r="H2559" i="8" s="1"/>
  <c r="C2561" i="8"/>
  <c r="C2563" i="8"/>
  <c r="G2563" i="8" s="1"/>
  <c r="H2563" i="8" s="1"/>
  <c r="C2565" i="8"/>
  <c r="G2565" i="8" s="1"/>
  <c r="H2565" i="8" s="1"/>
  <c r="C2567" i="8"/>
  <c r="G2567" i="8" s="1"/>
  <c r="H2567" i="8" s="1"/>
  <c r="C2569" i="8"/>
  <c r="G2569" i="8" s="1"/>
  <c r="H2569" i="8" s="1"/>
  <c r="C2571" i="8"/>
  <c r="G2571" i="8" s="1"/>
  <c r="H2571" i="8" s="1"/>
  <c r="C2573" i="8"/>
  <c r="C2575" i="8"/>
  <c r="C2577" i="8"/>
  <c r="G2577" i="8" s="1"/>
  <c r="H2577" i="8" s="1"/>
  <c r="C2579" i="8"/>
  <c r="G2579" i="8" s="1"/>
  <c r="H2579" i="8" s="1"/>
  <c r="C2581" i="8"/>
  <c r="C2583" i="8"/>
  <c r="G2583" i="8" s="1"/>
  <c r="H2583" i="8" s="1"/>
  <c r="C2585" i="8"/>
  <c r="C2587" i="8"/>
  <c r="G2587" i="8" s="1"/>
  <c r="H2587" i="8" s="1"/>
  <c r="C2589" i="8"/>
  <c r="C2591" i="8"/>
  <c r="G2591" i="8" s="1"/>
  <c r="H2591" i="8" s="1"/>
  <c r="C2593" i="8"/>
  <c r="G2593" i="8" s="1"/>
  <c r="H2593" i="8" s="1"/>
  <c r="C2595" i="8"/>
  <c r="C2597" i="8"/>
  <c r="C2599" i="8"/>
  <c r="G2599" i="8" s="1"/>
  <c r="H2599" i="8" s="1"/>
  <c r="C2601" i="8"/>
  <c r="G2601" i="8" s="1"/>
  <c r="H2601" i="8" s="1"/>
  <c r="C2603" i="8"/>
  <c r="G2603" i="8" s="1"/>
  <c r="H2603" i="8" s="1"/>
  <c r="C2605" i="8"/>
  <c r="C2607" i="8"/>
  <c r="G2607" i="8" s="1"/>
  <c r="H2607" i="8" s="1"/>
  <c r="C2609" i="8"/>
  <c r="C2611" i="8"/>
  <c r="G2611" i="8" s="1"/>
  <c r="H2611" i="8" s="1"/>
  <c r="C2613" i="8"/>
  <c r="C2615" i="8"/>
  <c r="C2617" i="8"/>
  <c r="G2617" i="8" s="1"/>
  <c r="H2617" i="8" s="1"/>
  <c r="C2619" i="8"/>
  <c r="G2619" i="8" s="1"/>
  <c r="H2619" i="8" s="1"/>
  <c r="C2621" i="8"/>
  <c r="G2621" i="8" s="1"/>
  <c r="H2621" i="8" s="1"/>
  <c r="C2623" i="8"/>
  <c r="G2623" i="8" s="1"/>
  <c r="H2623" i="8" s="1"/>
  <c r="C2625" i="8"/>
  <c r="G2625" i="8" s="1"/>
  <c r="H2625" i="8" s="1"/>
  <c r="C2627" i="8"/>
  <c r="G2627" i="8" s="1"/>
  <c r="H2627" i="8" s="1"/>
  <c r="C2629" i="8"/>
  <c r="C2631" i="8"/>
  <c r="G2631" i="8" s="1"/>
  <c r="H2631" i="8" s="1"/>
  <c r="C2633" i="8"/>
  <c r="C2635" i="8"/>
  <c r="G2635" i="8" s="1"/>
  <c r="H2635" i="8" s="1"/>
  <c r="C2637" i="8"/>
  <c r="C2639" i="8"/>
  <c r="G2639" i="8" s="1"/>
  <c r="H2639" i="8" s="1"/>
  <c r="C2641" i="8"/>
  <c r="C2643" i="8"/>
  <c r="G2643" i="8" s="1"/>
  <c r="H2643" i="8" s="1"/>
  <c r="C2645" i="8"/>
  <c r="G2645" i="8" s="1"/>
  <c r="H2645" i="8" s="1"/>
  <c r="C2647" i="8"/>
  <c r="G2647" i="8" s="1"/>
  <c r="H2647" i="8" s="1"/>
  <c r="C2649" i="8"/>
  <c r="G2649" i="8" s="1"/>
  <c r="H2649" i="8" s="1"/>
  <c r="C2651" i="8"/>
  <c r="C2653" i="8"/>
  <c r="C2655" i="8"/>
  <c r="C2657" i="8"/>
  <c r="G2657" i="8" s="1"/>
  <c r="H2657" i="8" s="1"/>
  <c r="C2659" i="8"/>
  <c r="G2659" i="8" s="1"/>
  <c r="H2659" i="8" s="1"/>
  <c r="C2661" i="8"/>
  <c r="C2663" i="8"/>
  <c r="G2663" i="8" s="1"/>
  <c r="H2663" i="8" s="1"/>
  <c r="C2665" i="8"/>
  <c r="C2667" i="8"/>
  <c r="G2667" i="8" s="1"/>
  <c r="H2667" i="8" s="1"/>
  <c r="C2669" i="8"/>
  <c r="C2671" i="8"/>
  <c r="G2671" i="8" s="1"/>
  <c r="H2671" i="8" s="1"/>
  <c r="C2673" i="8"/>
  <c r="G2673" i="8" s="1"/>
  <c r="H2673" i="8" s="1"/>
  <c r="C2675" i="8"/>
  <c r="C2677" i="8"/>
  <c r="C2679" i="8"/>
  <c r="C2681" i="8"/>
  <c r="C2683" i="8"/>
  <c r="G2683" i="8" s="1"/>
  <c r="H2683" i="8" s="1"/>
  <c r="C2685" i="8"/>
  <c r="G2685" i="8" s="1"/>
  <c r="H2685" i="8" s="1"/>
  <c r="C2687" i="8"/>
  <c r="G2687" i="8" s="1"/>
  <c r="H2687" i="8" s="1"/>
  <c r="C2689" i="8"/>
  <c r="C2691" i="8"/>
  <c r="G2691" i="8" s="1"/>
  <c r="H2691" i="8" s="1"/>
  <c r="C2693" i="8"/>
  <c r="G2693" i="8" s="1"/>
  <c r="H2693" i="8" s="1"/>
  <c r="C2695" i="8"/>
  <c r="G2695" i="8" s="1"/>
  <c r="H2695" i="8" s="1"/>
  <c r="C2697" i="8"/>
  <c r="G2697" i="8" s="1"/>
  <c r="H2697" i="8" s="1"/>
  <c r="C2699" i="8"/>
  <c r="C2701" i="8"/>
  <c r="C2703" i="8"/>
  <c r="G2703" i="8" s="1"/>
  <c r="H2703" i="8" s="1"/>
  <c r="C2705" i="8"/>
  <c r="G2705" i="8" s="1"/>
  <c r="H2705" i="8" s="1"/>
  <c r="C2707" i="8"/>
  <c r="G2707" i="8" s="1"/>
  <c r="H2707" i="8" s="1"/>
  <c r="C2709" i="8"/>
  <c r="C2711" i="8"/>
  <c r="G2711" i="8" s="1"/>
  <c r="H2711" i="8" s="1"/>
  <c r="C2713" i="8"/>
  <c r="C2715" i="8"/>
  <c r="G2715" i="8" s="1"/>
  <c r="H2715" i="8" s="1"/>
  <c r="C2717" i="8"/>
  <c r="C2719" i="8"/>
  <c r="G2719" i="8" s="1"/>
  <c r="H2719" i="8" s="1"/>
  <c r="C2721" i="8"/>
  <c r="C2723" i="8"/>
  <c r="G2723" i="8" s="1"/>
  <c r="H2723" i="8" s="1"/>
  <c r="C2725" i="8"/>
  <c r="G2725" i="8" s="1"/>
  <c r="H2725" i="8" s="1"/>
  <c r="C2727" i="8"/>
  <c r="G2727" i="8" s="1"/>
  <c r="H2727" i="8" s="1"/>
  <c r="C2729" i="8"/>
  <c r="G2729" i="8" s="1"/>
  <c r="H2729" i="8" s="1"/>
  <c r="C2731" i="8"/>
  <c r="C704" i="8"/>
  <c r="G704" i="8" s="1"/>
  <c r="H704" i="8" s="1"/>
  <c r="C768" i="8"/>
  <c r="G768" i="8" s="1"/>
  <c r="H768" i="8" s="1"/>
  <c r="C819" i="8"/>
  <c r="G819" i="8" s="1"/>
  <c r="H819" i="8" s="1"/>
  <c r="C853" i="8"/>
  <c r="G853" i="8" s="1"/>
  <c r="H853" i="8" s="1"/>
  <c r="C885" i="8"/>
  <c r="G885" i="8" s="1"/>
  <c r="H885" i="8" s="1"/>
  <c r="C917" i="8"/>
  <c r="C949" i="8"/>
  <c r="C981" i="8"/>
  <c r="G981" i="8" s="1"/>
  <c r="H981" i="8" s="1"/>
  <c r="C1013" i="8"/>
  <c r="C1045" i="8"/>
  <c r="G1045" i="8" s="1"/>
  <c r="H1045" i="8" s="1"/>
  <c r="C1077" i="8"/>
  <c r="C1109" i="8"/>
  <c r="C1141" i="8"/>
  <c r="G1141" i="8" s="1"/>
  <c r="H1141" i="8" s="1"/>
  <c r="C1173" i="8"/>
  <c r="G1173" i="8" s="1"/>
  <c r="H1173" i="8" s="1"/>
  <c r="C1204" i="8"/>
  <c r="G1204" i="8" s="1"/>
  <c r="H1204" i="8" s="1"/>
  <c r="C1225" i="8"/>
  <c r="G1225" i="8" s="1"/>
  <c r="H1225" i="8" s="1"/>
  <c r="C1268" i="8"/>
  <c r="G1268" i="8" s="1"/>
  <c r="H1268" i="8" s="1"/>
  <c r="C1289" i="8"/>
  <c r="G1289" i="8" s="1"/>
  <c r="H1289" i="8" s="1"/>
  <c r="C1507" i="8"/>
  <c r="G1507" i="8" s="1"/>
  <c r="H1507" i="8" s="1"/>
  <c r="C1517" i="8"/>
  <c r="C1539" i="8"/>
  <c r="G1539" i="8" s="1"/>
  <c r="H1539" i="8" s="1"/>
  <c r="C1555" i="8"/>
  <c r="G1555" i="8" s="1"/>
  <c r="H1555" i="8" s="1"/>
  <c r="C1562" i="8"/>
  <c r="G1562" i="8" s="1"/>
  <c r="H1562" i="8" s="1"/>
  <c r="C1569" i="8"/>
  <c r="G1569" i="8" s="1"/>
  <c r="H1569" i="8" s="1"/>
  <c r="C1576" i="8"/>
  <c r="G1576" i="8" s="1"/>
  <c r="H1576" i="8" s="1"/>
  <c r="C1590" i="8"/>
  <c r="G1590" i="8" s="1"/>
  <c r="H1590" i="8" s="1"/>
  <c r="C1605" i="8"/>
  <c r="C1611" i="8"/>
  <c r="G1611" i="8" s="1"/>
  <c r="H1611" i="8" s="1"/>
  <c r="C1616" i="8"/>
  <c r="G1616" i="8" s="1"/>
  <c r="H1616" i="8" s="1"/>
  <c r="C1627" i="8"/>
  <c r="G1627" i="8" s="1"/>
  <c r="H1627" i="8" s="1"/>
  <c r="C1632" i="8"/>
  <c r="G1632" i="8" s="1"/>
  <c r="H1632" i="8" s="1"/>
  <c r="C1642" i="8"/>
  <c r="G1642" i="8" s="1"/>
  <c r="H1642" i="8" s="1"/>
  <c r="C1646" i="8"/>
  <c r="G1646" i="8" s="1"/>
  <c r="H1646" i="8" s="1"/>
  <c r="C1650" i="8"/>
  <c r="C1654" i="8"/>
  <c r="C1658" i="8"/>
  <c r="G1658" i="8" s="1"/>
  <c r="H1658" i="8" s="1"/>
  <c r="C1662" i="8"/>
  <c r="C1666" i="8"/>
  <c r="G1666" i="8" s="1"/>
  <c r="H1666" i="8" s="1"/>
  <c r="C1670" i="8"/>
  <c r="C1674" i="8"/>
  <c r="G1674" i="8" s="1"/>
  <c r="H1674" i="8" s="1"/>
  <c r="C1678" i="8"/>
  <c r="G1678" i="8" s="1"/>
  <c r="H1678" i="8" s="1"/>
  <c r="C1682" i="8"/>
  <c r="G1682" i="8" s="1"/>
  <c r="H1682" i="8" s="1"/>
  <c r="C1686" i="8"/>
  <c r="C1690" i="8"/>
  <c r="G1690" i="8" s="1"/>
  <c r="H1690" i="8" s="1"/>
  <c r="C1694" i="8"/>
  <c r="C1698" i="8"/>
  <c r="C1702" i="8"/>
  <c r="C1706" i="8"/>
  <c r="C1710" i="8"/>
  <c r="G1710" i="8" s="1"/>
  <c r="H1710" i="8" s="1"/>
  <c r="C1714" i="8"/>
  <c r="G1714" i="8" s="1"/>
  <c r="H1714" i="8" s="1"/>
  <c r="C1718" i="8"/>
  <c r="C1722" i="8"/>
  <c r="C1726" i="8"/>
  <c r="C1730" i="8"/>
  <c r="G1730" i="8" s="1"/>
  <c r="H1730" i="8" s="1"/>
  <c r="C1734" i="8"/>
  <c r="C1738" i="8"/>
  <c r="G1738" i="8" s="1"/>
  <c r="H1738" i="8" s="1"/>
  <c r="C1742" i="8"/>
  <c r="G1742" i="8" s="1"/>
  <c r="H1742" i="8" s="1"/>
  <c r="C1746" i="8"/>
  <c r="G1746" i="8" s="1"/>
  <c r="H1746" i="8" s="1"/>
  <c r="C1750" i="8"/>
  <c r="C1754" i="8"/>
  <c r="C1758" i="8"/>
  <c r="C1762" i="8"/>
  <c r="G1762" i="8" s="1"/>
  <c r="H1762" i="8" s="1"/>
  <c r="C1766" i="8"/>
  <c r="C1770" i="8"/>
  <c r="G1770" i="8" s="1"/>
  <c r="H1770" i="8" s="1"/>
  <c r="C1774" i="8"/>
  <c r="G1774" i="8" s="1"/>
  <c r="H1774" i="8" s="1"/>
  <c r="C1778" i="8"/>
  <c r="C1782" i="8"/>
  <c r="C1786" i="8"/>
  <c r="G1786" i="8" s="1"/>
  <c r="H1786" i="8" s="1"/>
  <c r="C1790" i="8"/>
  <c r="C1794" i="8"/>
  <c r="G1794" i="8" s="1"/>
  <c r="H1794" i="8" s="1"/>
  <c r="C1798" i="8"/>
  <c r="C1802" i="8"/>
  <c r="G1802" i="8" s="1"/>
  <c r="H1802" i="8" s="1"/>
  <c r="C1806" i="8"/>
  <c r="G1806" i="8" s="1"/>
  <c r="H1806" i="8" s="1"/>
  <c r="C1810" i="8"/>
  <c r="G1810" i="8" s="1"/>
  <c r="H1810" i="8" s="1"/>
  <c r="C1814" i="8"/>
  <c r="C1818" i="8"/>
  <c r="G1818" i="8" s="1"/>
  <c r="H1818" i="8" s="1"/>
  <c r="C1822" i="8"/>
  <c r="C1826" i="8"/>
  <c r="G1826" i="8" s="1"/>
  <c r="H1826" i="8" s="1"/>
  <c r="C1830" i="8"/>
  <c r="C1834" i="8"/>
  <c r="C1838" i="8"/>
  <c r="G1838" i="8" s="1"/>
  <c r="H1838" i="8" s="1"/>
  <c r="C1842" i="8"/>
  <c r="G1842" i="8" s="1"/>
  <c r="H1842" i="8" s="1"/>
  <c r="C1846" i="8"/>
  <c r="C1850" i="8"/>
  <c r="G1850" i="8" s="1"/>
  <c r="H1850" i="8" s="1"/>
  <c r="C1854" i="8"/>
  <c r="C1858" i="8"/>
  <c r="G1858" i="8" s="1"/>
  <c r="H1858" i="8" s="1"/>
  <c r="C1861" i="8"/>
  <c r="C1866" i="8"/>
  <c r="G1866" i="8" s="1"/>
  <c r="H1866" i="8" s="1"/>
  <c r="C1869" i="8"/>
  <c r="C1874" i="8"/>
  <c r="G1874" i="8" s="1"/>
  <c r="H1874" i="8" s="1"/>
  <c r="C1877" i="8"/>
  <c r="C1882" i="8"/>
  <c r="G1882" i="8" s="1"/>
  <c r="H1882" i="8" s="1"/>
  <c r="C1885" i="8"/>
  <c r="C1890" i="8"/>
  <c r="G1890" i="8" s="1"/>
  <c r="H1890" i="8" s="1"/>
  <c r="C1893" i="8"/>
  <c r="C1898" i="8"/>
  <c r="G1898" i="8" s="1"/>
  <c r="H1898" i="8" s="1"/>
  <c r="C1901" i="8"/>
  <c r="C1906" i="8"/>
  <c r="C1909" i="8"/>
  <c r="C1914" i="8"/>
  <c r="G1914" i="8" s="1"/>
  <c r="H1914" i="8" s="1"/>
  <c r="C1917" i="8"/>
  <c r="C1922" i="8"/>
  <c r="G1922" i="8" s="1"/>
  <c r="H1922" i="8" s="1"/>
  <c r="C1925" i="8"/>
  <c r="C1930" i="8"/>
  <c r="G1930" i="8" s="1"/>
  <c r="H1930" i="8" s="1"/>
  <c r="C1933" i="8"/>
  <c r="C1938" i="8"/>
  <c r="G1938" i="8" s="1"/>
  <c r="H1938" i="8" s="1"/>
  <c r="C1941" i="8"/>
  <c r="C1946" i="8"/>
  <c r="C1949" i="8"/>
  <c r="C1954" i="8"/>
  <c r="G1954" i="8" s="1"/>
  <c r="H1954" i="8" s="1"/>
  <c r="C1957" i="8"/>
  <c r="C1962" i="8"/>
  <c r="C1965" i="8"/>
  <c r="C1970" i="8"/>
  <c r="G1970" i="8" s="1"/>
  <c r="H1970" i="8" s="1"/>
  <c r="C1973" i="8"/>
  <c r="C1978" i="8"/>
  <c r="G1978" i="8" s="1"/>
  <c r="H1978" i="8" s="1"/>
  <c r="C1981" i="8"/>
  <c r="C1986" i="8"/>
  <c r="C1989" i="8"/>
  <c r="C1994" i="8"/>
  <c r="G1994" i="8" s="1"/>
  <c r="H1994" i="8" s="1"/>
  <c r="C1997" i="8"/>
  <c r="C2002" i="8"/>
  <c r="G2002" i="8" s="1"/>
  <c r="H2002" i="8" s="1"/>
  <c r="C2005" i="8"/>
  <c r="C2010" i="8"/>
  <c r="G2010" i="8" s="1"/>
  <c r="H2010" i="8" s="1"/>
  <c r="C2013" i="8"/>
  <c r="C2018" i="8"/>
  <c r="G2018" i="8" s="1"/>
  <c r="H2018" i="8" s="1"/>
  <c r="C2021" i="8"/>
  <c r="C2026" i="8"/>
  <c r="G2026" i="8" s="1"/>
  <c r="H2026" i="8" s="1"/>
  <c r="C2029" i="8"/>
  <c r="C2034" i="8"/>
  <c r="G2034" i="8" s="1"/>
  <c r="H2034" i="8" s="1"/>
  <c r="C2037" i="8"/>
  <c r="C2042" i="8"/>
  <c r="G2042" i="8" s="1"/>
  <c r="H2042" i="8" s="1"/>
  <c r="C2045" i="8"/>
  <c r="C2050" i="8"/>
  <c r="G2050" i="8" s="1"/>
  <c r="H2050" i="8" s="1"/>
  <c r="C2053" i="8"/>
  <c r="C2058" i="8"/>
  <c r="G2058" i="8" s="1"/>
  <c r="H2058" i="8" s="1"/>
  <c r="C2061" i="8"/>
  <c r="C2066" i="8"/>
  <c r="G2066" i="8" s="1"/>
  <c r="H2066" i="8" s="1"/>
  <c r="C2069" i="8"/>
  <c r="C2074" i="8"/>
  <c r="G2074" i="8" s="1"/>
  <c r="H2074" i="8" s="1"/>
  <c r="C2077" i="8"/>
  <c r="C2082" i="8"/>
  <c r="G2082" i="8" s="1"/>
  <c r="H2082" i="8" s="1"/>
  <c r="C2085" i="8"/>
  <c r="C2090" i="8"/>
  <c r="C2093" i="8"/>
  <c r="C2098" i="8"/>
  <c r="C2101" i="8"/>
  <c r="C2106" i="8"/>
  <c r="C2109" i="8"/>
  <c r="C1275" i="8"/>
  <c r="C1318" i="8"/>
  <c r="G1318" i="8" s="1"/>
  <c r="H1318" i="8" s="1"/>
  <c r="C1353" i="8"/>
  <c r="G1353" i="8" s="1"/>
  <c r="H1353" i="8" s="1"/>
  <c r="C1385" i="8"/>
  <c r="G1385" i="8" s="1"/>
  <c r="H1385" i="8" s="1"/>
  <c r="C1417" i="8"/>
  <c r="G1417" i="8" s="1"/>
  <c r="H1417" i="8" s="1"/>
  <c r="C1449" i="8"/>
  <c r="G1449" i="8" s="1"/>
  <c r="H1449" i="8" s="1"/>
  <c r="C1481" i="8"/>
  <c r="G1481" i="8" s="1"/>
  <c r="H1481" i="8" s="1"/>
  <c r="C1511" i="8"/>
  <c r="C1550" i="8"/>
  <c r="G1550" i="8" s="1"/>
  <c r="H1550" i="8" s="1"/>
  <c r="C1565" i="8"/>
  <c r="C1579" i="8"/>
  <c r="G1579" i="8" s="1"/>
  <c r="H1579" i="8" s="1"/>
  <c r="C1593" i="8"/>
  <c r="G1593" i="8" s="1"/>
  <c r="H1593" i="8" s="1"/>
  <c r="C1618" i="8"/>
  <c r="G1618" i="8" s="1"/>
  <c r="H1618" i="8" s="1"/>
  <c r="C1629" i="8"/>
  <c r="C1867" i="8"/>
  <c r="G1867" i="8" s="1"/>
  <c r="H1867" i="8" s="1"/>
  <c r="C1872" i="8"/>
  <c r="C1883" i="8"/>
  <c r="G1883" i="8" s="1"/>
  <c r="H1883" i="8" s="1"/>
  <c r="C1888" i="8"/>
  <c r="G1888" i="8" s="1"/>
  <c r="H1888" i="8" s="1"/>
  <c r="C1899" i="8"/>
  <c r="G1899" i="8" s="1"/>
  <c r="H1899" i="8" s="1"/>
  <c r="C1904" i="8"/>
  <c r="C1915" i="8"/>
  <c r="G1915" i="8" s="1"/>
  <c r="H1915" i="8" s="1"/>
  <c r="C1920" i="8"/>
  <c r="C1931" i="8"/>
  <c r="G1931" i="8" s="1"/>
  <c r="H1931" i="8" s="1"/>
  <c r="C1936" i="8"/>
  <c r="C1947" i="8"/>
  <c r="G1947" i="8" s="1"/>
  <c r="H1947" i="8" s="1"/>
  <c r="C1952" i="8"/>
  <c r="G1952" i="8" s="1"/>
  <c r="H1952" i="8" s="1"/>
  <c r="C1963" i="8"/>
  <c r="G1963" i="8" s="1"/>
  <c r="H1963" i="8" s="1"/>
  <c r="C1968" i="8"/>
  <c r="C1979" i="8"/>
  <c r="G1979" i="8" s="1"/>
  <c r="H1979" i="8" s="1"/>
  <c r="C1984" i="8"/>
  <c r="C1995" i="8"/>
  <c r="G1995" i="8" s="1"/>
  <c r="H1995" i="8" s="1"/>
  <c r="C2000" i="8"/>
  <c r="G2000" i="8" s="1"/>
  <c r="H2000" i="8" s="1"/>
  <c r="C2011" i="8"/>
  <c r="G2011" i="8" s="1"/>
  <c r="H2011" i="8" s="1"/>
  <c r="C2016" i="8"/>
  <c r="G2016" i="8" s="1"/>
  <c r="H2016" i="8" s="1"/>
  <c r="C2027" i="8"/>
  <c r="G2027" i="8" s="1"/>
  <c r="H2027" i="8" s="1"/>
  <c r="C2032" i="8"/>
  <c r="C2043" i="8"/>
  <c r="G2043" i="8" s="1"/>
  <c r="H2043" i="8" s="1"/>
  <c r="C2048" i="8"/>
  <c r="C2059" i="8"/>
  <c r="G2059" i="8" s="1"/>
  <c r="H2059" i="8" s="1"/>
  <c r="C2064" i="8"/>
  <c r="C2075" i="8"/>
  <c r="G2075" i="8" s="1"/>
  <c r="H2075" i="8" s="1"/>
  <c r="C2080" i="8"/>
  <c r="G2080" i="8" s="1"/>
  <c r="H2080" i="8" s="1"/>
  <c r="C2091" i="8"/>
  <c r="G2091" i="8" s="1"/>
  <c r="H2091" i="8" s="1"/>
  <c r="C2096" i="8"/>
  <c r="C2107" i="8"/>
  <c r="G2107" i="8" s="1"/>
  <c r="H2107" i="8" s="1"/>
  <c r="C2112" i="8"/>
  <c r="C2116" i="8"/>
  <c r="C2120" i="8"/>
  <c r="C2124" i="8"/>
  <c r="G2124" i="8" s="1"/>
  <c r="H2124" i="8" s="1"/>
  <c r="C2128" i="8"/>
  <c r="C2132" i="8"/>
  <c r="C2136" i="8"/>
  <c r="C2140" i="8"/>
  <c r="G2140" i="8" s="1"/>
  <c r="H2140" i="8" s="1"/>
  <c r="C2144" i="8"/>
  <c r="G2144" i="8" s="1"/>
  <c r="H2144" i="8" s="1"/>
  <c r="C2148" i="8"/>
  <c r="G2148" i="8" s="1"/>
  <c r="H2148" i="8" s="1"/>
  <c r="C2152" i="8"/>
  <c r="C2156" i="8"/>
  <c r="C2160" i="8"/>
  <c r="G2160" i="8" s="1"/>
  <c r="H2160" i="8" s="1"/>
  <c r="C2164" i="8"/>
  <c r="G2164" i="8" s="1"/>
  <c r="H2164" i="8" s="1"/>
  <c r="C2168" i="8"/>
  <c r="G2168" i="8" s="1"/>
  <c r="H2168" i="8" s="1"/>
  <c r="C2172" i="8"/>
  <c r="G2172" i="8" s="1"/>
  <c r="H2172" i="8" s="1"/>
  <c r="C2176" i="8"/>
  <c r="C2180" i="8"/>
  <c r="C2184" i="8"/>
  <c r="C2188" i="8"/>
  <c r="G2188" i="8" s="1"/>
  <c r="H2188" i="8" s="1"/>
  <c r="C2192" i="8"/>
  <c r="C2196" i="8"/>
  <c r="G2196" i="8" s="1"/>
  <c r="H2196" i="8" s="1"/>
  <c r="C2200" i="8"/>
  <c r="C2204" i="8"/>
  <c r="G2204" i="8" s="1"/>
  <c r="H2204" i="8" s="1"/>
  <c r="C2208" i="8"/>
  <c r="G2208" i="8" s="1"/>
  <c r="H2208" i="8" s="1"/>
  <c r="C2212" i="8"/>
  <c r="G2212" i="8" s="1"/>
  <c r="H2212" i="8" s="1"/>
  <c r="C2216" i="8"/>
  <c r="G2216" i="8" s="1"/>
  <c r="H2216" i="8" s="1"/>
  <c r="C2220" i="8"/>
  <c r="G2220" i="8" s="1"/>
  <c r="H2220" i="8" s="1"/>
  <c r="C2224" i="8"/>
  <c r="C2228" i="8"/>
  <c r="G2228" i="8" s="1"/>
  <c r="H2228" i="8" s="1"/>
  <c r="C2232" i="8"/>
  <c r="C2236" i="8"/>
  <c r="C2240" i="8"/>
  <c r="C2244" i="8"/>
  <c r="G2244" i="8" s="1"/>
  <c r="H2244" i="8" s="1"/>
  <c r="C2248" i="8"/>
  <c r="C2252" i="8"/>
  <c r="G2252" i="8" s="1"/>
  <c r="H2252" i="8" s="1"/>
  <c r="C2256" i="8"/>
  <c r="G2256" i="8" s="1"/>
  <c r="H2256" i="8" s="1"/>
  <c r="C2260" i="8"/>
  <c r="C2264" i="8"/>
  <c r="C2268" i="8"/>
  <c r="G2268" i="8" s="1"/>
  <c r="H2268" i="8" s="1"/>
  <c r="C2272" i="8"/>
  <c r="C2276" i="8"/>
  <c r="G2276" i="8" s="1"/>
  <c r="H2276" i="8" s="1"/>
  <c r="C2280" i="8"/>
  <c r="C2284" i="8"/>
  <c r="G2284" i="8" s="1"/>
  <c r="H2284" i="8" s="1"/>
  <c r="C2288" i="8"/>
  <c r="G2288" i="8" s="1"/>
  <c r="H2288" i="8" s="1"/>
  <c r="C2292" i="8"/>
  <c r="G2292" i="8" s="1"/>
  <c r="H2292" i="8" s="1"/>
  <c r="C2296" i="8"/>
  <c r="G2296" i="8" s="1"/>
  <c r="H2296" i="8" s="1"/>
  <c r="C2300" i="8"/>
  <c r="G2300" i="8" s="1"/>
  <c r="H2300" i="8" s="1"/>
  <c r="C2304" i="8"/>
  <c r="C2308" i="8"/>
  <c r="G2308" i="8" s="1"/>
  <c r="H2308" i="8" s="1"/>
  <c r="C2312" i="8"/>
  <c r="C2316" i="8"/>
  <c r="G2316" i="8" s="1"/>
  <c r="H2316" i="8" s="1"/>
  <c r="C2320" i="8"/>
  <c r="C2324" i="8"/>
  <c r="G2324" i="8" s="1"/>
  <c r="H2324" i="8" s="1"/>
  <c r="C2328" i="8"/>
  <c r="C2332" i="8"/>
  <c r="G2332" i="8" s="1"/>
  <c r="H2332" i="8" s="1"/>
  <c r="C2336" i="8"/>
  <c r="C2340" i="8"/>
  <c r="G2340" i="8" s="1"/>
  <c r="H2340" i="8" s="1"/>
  <c r="C2344" i="8"/>
  <c r="C2348" i="8"/>
  <c r="G2348" i="8" s="1"/>
  <c r="H2348" i="8" s="1"/>
  <c r="C2352" i="8"/>
  <c r="C2356" i="8"/>
  <c r="G2356" i="8" s="1"/>
  <c r="H2356" i="8" s="1"/>
  <c r="C2360" i="8"/>
  <c r="C2364" i="8"/>
  <c r="G2364" i="8" s="1"/>
  <c r="H2364" i="8" s="1"/>
  <c r="C2368" i="8"/>
  <c r="C2372" i="8"/>
  <c r="G2372" i="8" s="1"/>
  <c r="H2372" i="8" s="1"/>
  <c r="C2376" i="8"/>
  <c r="C2380" i="8"/>
  <c r="G2380" i="8" s="1"/>
  <c r="H2380" i="8" s="1"/>
  <c r="C2384" i="8"/>
  <c r="C2388" i="8"/>
  <c r="G2388" i="8" s="1"/>
  <c r="H2388" i="8" s="1"/>
  <c r="C2392" i="8"/>
  <c r="C2396" i="8"/>
  <c r="G2396" i="8" s="1"/>
  <c r="H2396" i="8" s="1"/>
  <c r="C2400" i="8"/>
  <c r="C2404" i="8"/>
  <c r="G2404" i="8" s="1"/>
  <c r="H2404" i="8" s="1"/>
  <c r="C2408" i="8"/>
  <c r="C2412" i="8"/>
  <c r="G2412" i="8" s="1"/>
  <c r="H2412" i="8" s="1"/>
  <c r="C2416" i="8"/>
  <c r="C2420" i="8"/>
  <c r="G2420" i="8" s="1"/>
  <c r="H2420" i="8" s="1"/>
  <c r="C2424" i="8"/>
  <c r="C2428" i="8"/>
  <c r="G2428" i="8" s="1"/>
  <c r="H2428" i="8" s="1"/>
  <c r="C2432" i="8"/>
  <c r="C2436" i="8"/>
  <c r="G2436" i="8" s="1"/>
  <c r="H2436" i="8" s="1"/>
  <c r="C2440" i="8"/>
  <c r="C2444" i="8"/>
  <c r="G2444" i="8" s="1"/>
  <c r="H2444" i="8" s="1"/>
  <c r="C2448" i="8"/>
  <c r="C2452" i="8"/>
  <c r="G2452" i="8" s="1"/>
  <c r="H2452" i="8" s="1"/>
  <c r="C2456" i="8"/>
  <c r="C2460" i="8"/>
  <c r="G2460" i="8" s="1"/>
  <c r="H2460" i="8" s="1"/>
  <c r="C2464" i="8"/>
  <c r="C2468" i="8"/>
  <c r="G2468" i="8" s="1"/>
  <c r="H2468" i="8" s="1"/>
  <c r="C2472" i="8"/>
  <c r="C2476" i="8"/>
  <c r="G2476" i="8" s="1"/>
  <c r="H2476" i="8" s="1"/>
  <c r="C2480" i="8"/>
  <c r="C2484" i="8"/>
  <c r="G2484" i="8" s="1"/>
  <c r="H2484" i="8" s="1"/>
  <c r="C2488" i="8"/>
  <c r="C2492" i="8"/>
  <c r="G2492" i="8" s="1"/>
  <c r="H2492" i="8" s="1"/>
  <c r="C2496" i="8"/>
  <c r="C2500" i="8"/>
  <c r="G2500" i="8" s="1"/>
  <c r="H2500" i="8" s="1"/>
  <c r="C2504" i="8"/>
  <c r="C2508" i="8"/>
  <c r="G2508" i="8" s="1"/>
  <c r="H2508" i="8" s="1"/>
  <c r="C2512" i="8"/>
  <c r="C2516" i="8"/>
  <c r="G2516" i="8" s="1"/>
  <c r="H2516" i="8" s="1"/>
  <c r="C2520" i="8"/>
  <c r="C2524" i="8"/>
  <c r="G2524" i="8" s="1"/>
  <c r="H2524" i="8" s="1"/>
  <c r="C2528" i="8"/>
  <c r="C2532" i="8"/>
  <c r="G2532" i="8" s="1"/>
  <c r="H2532" i="8" s="1"/>
  <c r="C2536" i="8"/>
  <c r="C2540" i="8"/>
  <c r="G2540" i="8" s="1"/>
  <c r="H2540" i="8" s="1"/>
  <c r="C2544" i="8"/>
  <c r="C2548" i="8"/>
  <c r="G2548" i="8" s="1"/>
  <c r="H2548" i="8" s="1"/>
  <c r="C2552" i="8"/>
  <c r="C2556" i="8"/>
  <c r="G2556" i="8" s="1"/>
  <c r="H2556" i="8" s="1"/>
  <c r="C2560" i="8"/>
  <c r="C2564" i="8"/>
  <c r="G2564" i="8" s="1"/>
  <c r="H2564" i="8" s="1"/>
  <c r="C2568" i="8"/>
  <c r="C2572" i="8"/>
  <c r="G2572" i="8" s="1"/>
  <c r="H2572" i="8" s="1"/>
  <c r="C2576" i="8"/>
  <c r="C2580" i="8"/>
  <c r="G2580" i="8" s="1"/>
  <c r="H2580" i="8" s="1"/>
  <c r="C2584" i="8"/>
  <c r="C2588" i="8"/>
  <c r="G2588" i="8" s="1"/>
  <c r="H2588" i="8" s="1"/>
  <c r="C2592" i="8"/>
  <c r="C2596" i="8"/>
  <c r="G2596" i="8" s="1"/>
  <c r="H2596" i="8" s="1"/>
  <c r="C2600" i="8"/>
  <c r="C2604" i="8"/>
  <c r="G2604" i="8" s="1"/>
  <c r="H2604" i="8" s="1"/>
  <c r="C2608" i="8"/>
  <c r="C2612" i="8"/>
  <c r="G2612" i="8" s="1"/>
  <c r="H2612" i="8" s="1"/>
  <c r="C2616" i="8"/>
  <c r="C2620" i="8"/>
  <c r="G2620" i="8" s="1"/>
  <c r="H2620" i="8" s="1"/>
  <c r="C2624" i="8"/>
  <c r="C2628" i="8"/>
  <c r="G2628" i="8" s="1"/>
  <c r="H2628" i="8" s="1"/>
  <c r="C2632" i="8"/>
  <c r="C2636" i="8"/>
  <c r="G2636" i="8" s="1"/>
  <c r="H2636" i="8" s="1"/>
  <c r="C2640" i="8"/>
  <c r="C2644" i="8"/>
  <c r="G2644" i="8" s="1"/>
  <c r="H2644" i="8" s="1"/>
  <c r="C2648" i="8"/>
  <c r="C2652" i="8"/>
  <c r="G2652" i="8" s="1"/>
  <c r="H2652" i="8" s="1"/>
  <c r="C2656" i="8"/>
  <c r="C2660" i="8"/>
  <c r="G2660" i="8" s="1"/>
  <c r="H2660" i="8" s="1"/>
  <c r="C2664" i="8"/>
  <c r="C2668" i="8"/>
  <c r="G2668" i="8" s="1"/>
  <c r="H2668" i="8" s="1"/>
  <c r="C2672" i="8"/>
  <c r="C2676" i="8"/>
  <c r="G2676" i="8" s="1"/>
  <c r="H2676" i="8" s="1"/>
  <c r="C2680" i="8"/>
  <c r="C2684" i="8"/>
  <c r="G2684" i="8" s="1"/>
  <c r="H2684" i="8" s="1"/>
  <c r="C2688" i="8"/>
  <c r="C2692" i="8"/>
  <c r="G2692" i="8" s="1"/>
  <c r="H2692" i="8" s="1"/>
  <c r="C2696" i="8"/>
  <c r="C2700" i="8"/>
  <c r="G2700" i="8" s="1"/>
  <c r="H2700" i="8" s="1"/>
  <c r="C2704" i="8"/>
  <c r="C2708" i="8"/>
  <c r="G2708" i="8" s="1"/>
  <c r="H2708" i="8" s="1"/>
  <c r="C2712" i="8"/>
  <c r="C2716" i="8"/>
  <c r="G2716" i="8" s="1"/>
  <c r="H2716" i="8" s="1"/>
  <c r="C2720" i="8"/>
  <c r="C2724" i="8"/>
  <c r="G2724" i="8" s="1"/>
  <c r="H2724" i="8" s="1"/>
  <c r="C2728" i="8"/>
  <c r="C2732" i="8"/>
  <c r="G2732" i="8" s="1"/>
  <c r="H2732" i="8" s="1"/>
  <c r="C2737" i="8"/>
  <c r="C2740" i="8"/>
  <c r="G2740" i="8" s="1"/>
  <c r="H2740" i="8" s="1"/>
  <c r="C2745" i="8"/>
  <c r="C2748" i="8"/>
  <c r="G2748" i="8" s="1"/>
  <c r="H2748" i="8" s="1"/>
  <c r="C2753" i="8"/>
  <c r="G2753" i="8" s="1"/>
  <c r="H2753" i="8" s="1"/>
  <c r="C2756" i="8"/>
  <c r="G2756" i="8" s="1"/>
  <c r="H2756" i="8" s="1"/>
  <c r="C2761" i="8"/>
  <c r="C2764" i="8"/>
  <c r="G2764" i="8" s="1"/>
  <c r="H2764" i="8" s="1"/>
  <c r="C2769" i="8"/>
  <c r="C2772" i="8"/>
  <c r="G2772" i="8" s="1"/>
  <c r="H2772" i="8" s="1"/>
  <c r="C2777" i="8"/>
  <c r="G2777" i="8" s="1"/>
  <c r="H2777" i="8" s="1"/>
  <c r="C2780" i="8"/>
  <c r="G2780" i="8" s="1"/>
  <c r="H2780" i="8" s="1"/>
  <c r="C2785" i="8"/>
  <c r="G2785" i="8" s="1"/>
  <c r="H2785" i="8" s="1"/>
  <c r="C2788" i="8"/>
  <c r="G2788" i="8" s="1"/>
  <c r="H2788" i="8" s="1"/>
  <c r="C2793" i="8"/>
  <c r="C2796" i="8"/>
  <c r="G2796" i="8" s="1"/>
  <c r="H2796" i="8" s="1"/>
  <c r="C2801" i="8"/>
  <c r="G2801" i="8" s="1"/>
  <c r="H2801" i="8" s="1"/>
  <c r="C2804" i="8"/>
  <c r="G2804" i="8" s="1"/>
  <c r="H2804" i="8" s="1"/>
  <c r="C2809" i="8"/>
  <c r="C2812" i="8"/>
  <c r="G2812" i="8" s="1"/>
  <c r="H2812" i="8" s="1"/>
  <c r="C2817" i="8"/>
  <c r="C2820" i="8"/>
  <c r="G2820" i="8" s="1"/>
  <c r="H2820" i="8" s="1"/>
  <c r="C2825" i="8"/>
  <c r="C2828" i="8"/>
  <c r="G2828" i="8" s="1"/>
  <c r="H2828" i="8" s="1"/>
  <c r="C2833" i="8"/>
  <c r="G2833" i="8" s="1"/>
  <c r="H2833" i="8" s="1"/>
  <c r="C2836" i="8"/>
  <c r="G2836" i="8" s="1"/>
  <c r="H2836" i="8" s="1"/>
  <c r="C2841" i="8"/>
  <c r="C2844" i="8"/>
  <c r="G2844" i="8" s="1"/>
  <c r="H2844" i="8" s="1"/>
  <c r="C2849" i="8"/>
  <c r="G2849" i="8" s="1"/>
  <c r="H2849" i="8" s="1"/>
  <c r="C2852" i="8"/>
  <c r="G2852" i="8" s="1"/>
  <c r="H2852" i="8" s="1"/>
  <c r="C2857" i="8"/>
  <c r="C2860" i="8"/>
  <c r="G2860" i="8" s="1"/>
  <c r="H2860" i="8" s="1"/>
  <c r="C2865" i="8"/>
  <c r="C2868" i="8"/>
  <c r="G2868" i="8" s="1"/>
  <c r="H2868" i="8" s="1"/>
  <c r="C2873" i="8"/>
  <c r="G2873" i="8" s="1"/>
  <c r="H2873" i="8" s="1"/>
  <c r="C2876" i="8"/>
  <c r="G2876" i="8" s="1"/>
  <c r="H2876" i="8" s="1"/>
  <c r="C2881" i="8"/>
  <c r="G2881" i="8" s="1"/>
  <c r="H2881" i="8" s="1"/>
  <c r="C2884" i="8"/>
  <c r="G2884" i="8" s="1"/>
  <c r="H2884" i="8" s="1"/>
  <c r="C2889" i="8"/>
  <c r="C2892" i="8"/>
  <c r="G2892" i="8" s="1"/>
  <c r="H2892" i="8" s="1"/>
  <c r="C2897" i="8"/>
  <c r="C2900" i="8"/>
  <c r="G2900" i="8" s="1"/>
  <c r="H2900" i="8" s="1"/>
  <c r="C2905" i="8"/>
  <c r="C2908" i="8"/>
  <c r="G2908" i="8" s="1"/>
  <c r="H2908" i="8" s="1"/>
  <c r="C2913" i="8"/>
  <c r="C2916" i="8"/>
  <c r="G2916" i="8" s="1"/>
  <c r="H2916" i="8" s="1"/>
  <c r="C2921" i="8"/>
  <c r="G2921" i="8" s="1"/>
  <c r="H2921" i="8" s="1"/>
  <c r="C2924" i="8"/>
  <c r="G2924" i="8" s="1"/>
  <c r="H2924" i="8" s="1"/>
  <c r="C2929" i="8"/>
  <c r="G2929" i="8" s="1"/>
  <c r="H2929" i="8" s="1"/>
  <c r="C2932" i="8"/>
  <c r="G2932" i="8" s="1"/>
  <c r="H2932" i="8" s="1"/>
  <c r="C2937" i="8"/>
  <c r="C2940" i="8"/>
  <c r="G2940" i="8" s="1"/>
  <c r="H2940" i="8" s="1"/>
  <c r="C2945" i="8"/>
  <c r="C2948" i="8"/>
  <c r="G2948" i="8" s="1"/>
  <c r="H2948" i="8" s="1"/>
  <c r="C2953" i="8"/>
  <c r="G2953" i="8" s="1"/>
  <c r="H2953" i="8" s="1"/>
  <c r="C2956" i="8"/>
  <c r="G2956" i="8" s="1"/>
  <c r="H2956" i="8" s="1"/>
  <c r="C2961" i="8"/>
  <c r="G2961" i="8" s="1"/>
  <c r="H2961" i="8" s="1"/>
  <c r="C2964" i="8"/>
  <c r="G2964" i="8" s="1"/>
  <c r="H2964" i="8" s="1"/>
  <c r="C2969" i="8"/>
  <c r="C2972" i="8"/>
  <c r="C2977" i="8"/>
  <c r="G2977" i="8" s="1"/>
  <c r="H2977" i="8" s="1"/>
  <c r="C2980" i="8"/>
  <c r="G2980" i="8" s="1"/>
  <c r="H2980" i="8" s="1"/>
  <c r="C2985" i="8"/>
  <c r="G2985" i="8" s="1"/>
  <c r="H2985" i="8" s="1"/>
  <c r="C2988" i="8"/>
  <c r="G2988" i="8" s="1"/>
  <c r="H2988" i="8" s="1"/>
  <c r="C2993" i="8"/>
  <c r="C2996" i="8"/>
  <c r="G2996" i="8" s="1"/>
  <c r="H2996" i="8" s="1"/>
  <c r="C3001" i="8"/>
  <c r="G3001" i="8" s="1"/>
  <c r="H3001" i="8" s="1"/>
  <c r="C3004" i="8"/>
  <c r="G3004" i="8" s="1"/>
  <c r="H3004" i="8" s="1"/>
  <c r="C3009" i="8"/>
  <c r="G3009" i="8" s="1"/>
  <c r="H3009" i="8" s="1"/>
  <c r="C3012" i="8"/>
  <c r="G3012" i="8" s="1"/>
  <c r="H3012" i="8" s="1"/>
  <c r="C3017" i="8"/>
  <c r="G3017" i="8" s="1"/>
  <c r="H3017" i="8" s="1"/>
  <c r="C3020" i="8"/>
  <c r="G3020" i="8" s="1"/>
  <c r="H3020" i="8" s="1"/>
  <c r="C3025" i="8"/>
  <c r="C3028" i="8"/>
  <c r="C3033" i="8"/>
  <c r="G3033" i="8" s="1"/>
  <c r="H3033" i="8" s="1"/>
  <c r="C3036" i="8"/>
  <c r="C3041" i="8"/>
  <c r="G3041" i="8" s="1"/>
  <c r="H3041" i="8" s="1"/>
  <c r="C3044" i="8"/>
  <c r="G3044" i="8" s="1"/>
  <c r="H3044" i="8" s="1"/>
  <c r="C3049" i="8"/>
  <c r="C3052" i="8"/>
  <c r="G3052" i="8" s="1"/>
  <c r="H3052" i="8" s="1"/>
  <c r="C3057" i="8"/>
  <c r="C3060" i="8"/>
  <c r="G3060" i="8" s="1"/>
  <c r="H3060" i="8" s="1"/>
  <c r="C3065" i="8"/>
  <c r="C3068" i="8"/>
  <c r="G3068" i="8" s="1"/>
  <c r="H3068" i="8" s="1"/>
  <c r="C672" i="8"/>
  <c r="G672" i="8" s="1"/>
  <c r="H672" i="8" s="1"/>
  <c r="C869" i="8"/>
  <c r="G869" i="8" s="1"/>
  <c r="H869" i="8" s="1"/>
  <c r="C933" i="8"/>
  <c r="G933" i="8" s="1"/>
  <c r="H933" i="8" s="1"/>
  <c r="C997" i="8"/>
  <c r="G997" i="8" s="1"/>
  <c r="H997" i="8" s="1"/>
  <c r="C1061" i="8"/>
  <c r="C1125" i="8"/>
  <c r="G1125" i="8" s="1"/>
  <c r="H1125" i="8" s="1"/>
  <c r="C1189" i="8"/>
  <c r="C1236" i="8"/>
  <c r="G1236" i="8" s="1"/>
  <c r="H1236" i="8" s="1"/>
  <c r="C1321" i="8"/>
  <c r="C1533" i="8"/>
  <c r="C1594" i="8"/>
  <c r="C1608" i="8"/>
  <c r="C1619" i="8"/>
  <c r="G1619" i="8" s="1"/>
  <c r="H1619" i="8" s="1"/>
  <c r="C1640" i="8"/>
  <c r="G1640" i="8" s="1"/>
  <c r="H1640" i="8" s="1"/>
  <c r="C1648" i="8"/>
  <c r="G1648" i="8" s="1"/>
  <c r="H1648" i="8" s="1"/>
  <c r="C1656" i="8"/>
  <c r="G1656" i="8" s="1"/>
  <c r="H1656" i="8" s="1"/>
  <c r="C1664" i="8"/>
  <c r="C1672" i="8"/>
  <c r="C1680" i="8"/>
  <c r="C1688" i="8"/>
  <c r="G1688" i="8" s="1"/>
  <c r="H1688" i="8" s="1"/>
  <c r="C1696" i="8"/>
  <c r="G1696" i="8" s="1"/>
  <c r="H1696" i="8" s="1"/>
  <c r="C1704" i="8"/>
  <c r="G1704" i="8" s="1"/>
  <c r="H1704" i="8" s="1"/>
  <c r="C1712" i="8"/>
  <c r="C1720" i="8"/>
  <c r="G1720" i="8" s="1"/>
  <c r="H1720" i="8" s="1"/>
  <c r="C1728" i="8"/>
  <c r="C1736" i="8"/>
  <c r="G1736" i="8" s="1"/>
  <c r="H1736" i="8" s="1"/>
  <c r="C1744" i="8"/>
  <c r="C1752" i="8"/>
  <c r="C1760" i="8"/>
  <c r="G1760" i="8" s="1"/>
  <c r="H1760" i="8" s="1"/>
  <c r="C1768" i="8"/>
  <c r="G1768" i="8" s="1"/>
  <c r="H1768" i="8" s="1"/>
  <c r="C1776" i="8"/>
  <c r="C1784" i="8"/>
  <c r="C1792" i="8"/>
  <c r="C1800" i="8"/>
  <c r="C1808" i="8"/>
  <c r="C1816" i="8"/>
  <c r="G1816" i="8" s="1"/>
  <c r="H1816" i="8" s="1"/>
  <c r="C1824" i="8"/>
  <c r="G1824" i="8" s="1"/>
  <c r="H1824" i="8" s="1"/>
  <c r="C1832" i="8"/>
  <c r="G1832" i="8" s="1"/>
  <c r="H1832" i="8" s="1"/>
  <c r="C1840" i="8"/>
  <c r="C1848" i="8"/>
  <c r="G1848" i="8" s="1"/>
  <c r="H1848" i="8" s="1"/>
  <c r="C1856" i="8"/>
  <c r="C1862" i="8"/>
  <c r="G1862" i="8" s="1"/>
  <c r="H1862" i="8" s="1"/>
  <c r="C1873" i="8"/>
  <c r="G1873" i="8" s="1"/>
  <c r="H1873" i="8" s="1"/>
  <c r="C1878" i="8"/>
  <c r="G1878" i="8" s="1"/>
  <c r="H1878" i="8" s="1"/>
  <c r="C1889" i="8"/>
  <c r="G1889" i="8" s="1"/>
  <c r="H1889" i="8" s="1"/>
  <c r="C1894" i="8"/>
  <c r="G1894" i="8" s="1"/>
  <c r="H1894" i="8" s="1"/>
  <c r="C1905" i="8"/>
  <c r="G1905" i="8" s="1"/>
  <c r="H1905" i="8" s="1"/>
  <c r="C1910" i="8"/>
  <c r="G1910" i="8" s="1"/>
  <c r="H1910" i="8" s="1"/>
  <c r="C1921" i="8"/>
  <c r="G1921" i="8" s="1"/>
  <c r="H1921" i="8" s="1"/>
  <c r="C1926" i="8"/>
  <c r="G1926" i="8" s="1"/>
  <c r="H1926" i="8" s="1"/>
  <c r="C1937" i="8"/>
  <c r="G1937" i="8" s="1"/>
  <c r="H1937" i="8" s="1"/>
  <c r="C1942" i="8"/>
  <c r="G1942" i="8" s="1"/>
  <c r="H1942" i="8" s="1"/>
  <c r="C1953" i="8"/>
  <c r="G1953" i="8" s="1"/>
  <c r="H1953" i="8" s="1"/>
  <c r="C1958" i="8"/>
  <c r="G1958" i="8" s="1"/>
  <c r="H1958" i="8" s="1"/>
  <c r="C1969" i="8"/>
  <c r="G1969" i="8" s="1"/>
  <c r="H1969" i="8" s="1"/>
  <c r="C1974" i="8"/>
  <c r="G1974" i="8" s="1"/>
  <c r="H1974" i="8" s="1"/>
  <c r="C1985" i="8"/>
  <c r="G1985" i="8" s="1"/>
  <c r="H1985" i="8" s="1"/>
  <c r="C1990" i="8"/>
  <c r="G1990" i="8" s="1"/>
  <c r="H1990" i="8" s="1"/>
  <c r="C2001" i="8"/>
  <c r="G2001" i="8" s="1"/>
  <c r="H2001" i="8" s="1"/>
  <c r="C2006" i="8"/>
  <c r="G2006" i="8" s="1"/>
  <c r="H2006" i="8" s="1"/>
  <c r="C2017" i="8"/>
  <c r="G2017" i="8" s="1"/>
  <c r="H2017" i="8" s="1"/>
  <c r="C2022" i="8"/>
  <c r="G2022" i="8" s="1"/>
  <c r="H2022" i="8" s="1"/>
  <c r="C2033" i="8"/>
  <c r="G2033" i="8" s="1"/>
  <c r="H2033" i="8" s="1"/>
  <c r="C2038" i="8"/>
  <c r="G2038" i="8" s="1"/>
  <c r="H2038" i="8" s="1"/>
  <c r="C2049" i="8"/>
  <c r="G2049" i="8" s="1"/>
  <c r="H2049" i="8" s="1"/>
  <c r="C2054" i="8"/>
  <c r="G2054" i="8" s="1"/>
  <c r="H2054" i="8" s="1"/>
  <c r="C2065" i="8"/>
  <c r="G2065" i="8" s="1"/>
  <c r="H2065" i="8" s="1"/>
  <c r="C2070" i="8"/>
  <c r="G2070" i="8" s="1"/>
  <c r="H2070" i="8" s="1"/>
  <c r="C2081" i="8"/>
  <c r="G2081" i="8" s="1"/>
  <c r="H2081" i="8" s="1"/>
  <c r="C2086" i="8"/>
  <c r="G2086" i="8" s="1"/>
  <c r="H2086" i="8" s="1"/>
  <c r="C2097" i="8"/>
  <c r="G2097" i="8" s="1"/>
  <c r="H2097" i="8" s="1"/>
  <c r="C2102" i="8"/>
  <c r="G2102" i="8" s="1"/>
  <c r="H2102" i="8" s="1"/>
  <c r="C2735" i="8"/>
  <c r="C2738" i="8"/>
  <c r="G2738" i="8" s="1"/>
  <c r="H2738" i="8" s="1"/>
  <c r="C2743" i="8"/>
  <c r="C2746" i="8"/>
  <c r="C2751" i="8"/>
  <c r="C2754" i="8"/>
  <c r="C2759" i="8"/>
  <c r="C2762" i="8"/>
  <c r="G2762" i="8" s="1"/>
  <c r="H2762" i="8" s="1"/>
  <c r="C2767" i="8"/>
  <c r="G2767" i="8" s="1"/>
  <c r="H2767" i="8" s="1"/>
  <c r="C2770" i="8"/>
  <c r="G2770" i="8" s="1"/>
  <c r="H2770" i="8" s="1"/>
  <c r="C2775" i="8"/>
  <c r="C2778" i="8"/>
  <c r="C2783" i="8"/>
  <c r="C2786" i="8"/>
  <c r="G2786" i="8" s="1"/>
  <c r="H2786" i="8" s="1"/>
  <c r="C2791" i="8"/>
  <c r="G2791" i="8" s="1"/>
  <c r="H2791" i="8" s="1"/>
  <c r="C2794" i="8"/>
  <c r="G2794" i="8" s="1"/>
  <c r="H2794" i="8" s="1"/>
  <c r="C2799" i="8"/>
  <c r="C2802" i="8"/>
  <c r="G2802" i="8" s="1"/>
  <c r="H2802" i="8" s="1"/>
  <c r="C2807" i="8"/>
  <c r="C2810" i="8"/>
  <c r="G2810" i="8" s="1"/>
  <c r="H2810" i="8" s="1"/>
  <c r="C2815" i="8"/>
  <c r="G2815" i="8" s="1"/>
  <c r="H2815" i="8" s="1"/>
  <c r="C2818" i="8"/>
  <c r="C2823" i="8"/>
  <c r="C2826" i="8"/>
  <c r="C2831" i="8"/>
  <c r="C2834" i="8"/>
  <c r="G2834" i="8" s="1"/>
  <c r="H2834" i="8" s="1"/>
  <c r="C2839" i="8"/>
  <c r="C2842" i="8"/>
  <c r="G2842" i="8" s="1"/>
  <c r="H2842" i="8" s="1"/>
  <c r="C2847" i="8"/>
  <c r="G2847" i="8" s="1"/>
  <c r="H2847" i="8" s="1"/>
  <c r="C2850" i="8"/>
  <c r="G2850" i="8" s="1"/>
  <c r="H2850" i="8" s="1"/>
  <c r="C2855" i="8"/>
  <c r="G2855" i="8" s="1"/>
  <c r="H2855" i="8" s="1"/>
  <c r="C2858" i="8"/>
  <c r="G2858" i="8" s="1"/>
  <c r="H2858" i="8" s="1"/>
  <c r="C2863" i="8"/>
  <c r="G2863" i="8" s="1"/>
  <c r="H2863" i="8" s="1"/>
  <c r="C2866" i="8"/>
  <c r="G2866" i="8" s="1"/>
  <c r="H2866" i="8" s="1"/>
  <c r="C2871" i="8"/>
  <c r="C2874" i="8"/>
  <c r="G2874" i="8" s="1"/>
  <c r="H2874" i="8" s="1"/>
  <c r="C2879" i="8"/>
  <c r="C2882" i="8"/>
  <c r="C2887" i="8"/>
  <c r="C2890" i="8"/>
  <c r="G2890" i="8" s="1"/>
  <c r="H2890" i="8" s="1"/>
  <c r="C2895" i="8"/>
  <c r="G2895" i="8" s="1"/>
  <c r="H2895" i="8" s="1"/>
  <c r="C2898" i="8"/>
  <c r="G2898" i="8" s="1"/>
  <c r="H2898" i="8" s="1"/>
  <c r="C2903" i="8"/>
  <c r="C2906" i="8"/>
  <c r="C2911" i="8"/>
  <c r="C2914" i="8"/>
  <c r="G2914" i="8" s="1"/>
  <c r="H2914" i="8" s="1"/>
  <c r="C2919" i="8"/>
  <c r="G2919" i="8" s="1"/>
  <c r="H2919" i="8" s="1"/>
  <c r="C2922" i="8"/>
  <c r="C2927" i="8"/>
  <c r="C2930" i="8"/>
  <c r="G2930" i="8" s="1"/>
  <c r="H2930" i="8" s="1"/>
  <c r="C2935" i="8"/>
  <c r="C2938" i="8"/>
  <c r="G2938" i="8" s="1"/>
  <c r="H2938" i="8" s="1"/>
  <c r="C2943" i="8"/>
  <c r="G2943" i="8" s="1"/>
  <c r="H2943" i="8" s="1"/>
  <c r="C2946" i="8"/>
  <c r="C2951" i="8"/>
  <c r="C2954" i="8"/>
  <c r="G2954" i="8" s="1"/>
  <c r="H2954" i="8" s="1"/>
  <c r="C2959" i="8"/>
  <c r="C2962" i="8"/>
  <c r="G2962" i="8" s="1"/>
  <c r="H2962" i="8" s="1"/>
  <c r="C2967" i="8"/>
  <c r="C2970" i="8"/>
  <c r="G2970" i="8" s="1"/>
  <c r="H2970" i="8" s="1"/>
  <c r="C2975" i="8"/>
  <c r="C2978" i="8"/>
  <c r="C2983" i="8"/>
  <c r="C2986" i="8"/>
  <c r="G2986" i="8" s="1"/>
  <c r="H2986" i="8" s="1"/>
  <c r="C2991" i="8"/>
  <c r="C2994" i="8"/>
  <c r="G2994" i="8" s="1"/>
  <c r="H2994" i="8" s="1"/>
  <c r="C2999" i="8"/>
  <c r="C3002" i="8"/>
  <c r="G3002" i="8" s="1"/>
  <c r="H3002" i="8" s="1"/>
  <c r="C3007" i="8"/>
  <c r="C3010" i="8"/>
  <c r="G3010" i="8" s="1"/>
  <c r="H3010" i="8" s="1"/>
  <c r="C3015" i="8"/>
  <c r="C3018" i="8"/>
  <c r="C3023" i="8"/>
  <c r="C3026" i="8"/>
  <c r="G3026" i="8" s="1"/>
  <c r="H3026" i="8" s="1"/>
  <c r="C3031" i="8"/>
  <c r="C3034" i="8"/>
  <c r="G3034" i="8" s="1"/>
  <c r="H3034" i="8" s="1"/>
  <c r="C3039" i="8"/>
  <c r="C3042" i="8"/>
  <c r="C3047" i="8"/>
  <c r="C3050" i="8"/>
  <c r="G3050" i="8" s="1"/>
  <c r="H3050" i="8" s="1"/>
  <c r="C3055" i="8"/>
  <c r="C3058" i="8"/>
  <c r="G3058" i="8" s="1"/>
  <c r="H3058" i="8" s="1"/>
  <c r="C3063" i="8"/>
  <c r="C3066" i="8"/>
  <c r="G3066" i="8" s="1"/>
  <c r="H3066" i="8" s="1"/>
  <c r="C3071" i="8"/>
  <c r="C3073" i="8"/>
  <c r="G3073" i="8" s="1"/>
  <c r="H3073" i="8" s="1"/>
  <c r="C3075" i="8"/>
  <c r="G3075" i="8" s="1"/>
  <c r="H3075" i="8" s="1"/>
  <c r="C3077" i="8"/>
  <c r="G3077" i="8" s="1"/>
  <c r="H3077" i="8" s="1"/>
  <c r="C3079" i="8"/>
  <c r="C3081" i="8"/>
  <c r="G3081" i="8" s="1"/>
  <c r="H3081" i="8" s="1"/>
  <c r="C3083" i="8"/>
  <c r="C3085" i="8"/>
  <c r="G3085" i="8" s="1"/>
  <c r="H3085" i="8" s="1"/>
  <c r="C3087" i="8"/>
  <c r="C3089" i="8"/>
  <c r="C3091" i="8"/>
  <c r="G3091" i="8" s="1"/>
  <c r="H3091" i="8" s="1"/>
  <c r="C3093" i="8"/>
  <c r="G3093" i="8" s="1"/>
  <c r="H3093" i="8" s="1"/>
  <c r="C3095" i="8"/>
  <c r="C3097" i="8"/>
  <c r="G3097" i="8" s="1"/>
  <c r="H3097" i="8" s="1"/>
  <c r="C3099" i="8"/>
  <c r="C3101" i="8"/>
  <c r="G3101" i="8" s="1"/>
  <c r="H3101" i="8" s="1"/>
  <c r="C3103" i="8"/>
  <c r="C3105" i="8"/>
  <c r="G3105" i="8" s="1"/>
  <c r="H3105" i="8" s="1"/>
  <c r="C3107" i="8"/>
  <c r="G3107" i="8" s="1"/>
  <c r="H3107" i="8" s="1"/>
  <c r="C3109" i="8"/>
  <c r="G3109" i="8" s="1"/>
  <c r="H3109" i="8" s="1"/>
  <c r="C3111" i="8"/>
  <c r="C3113" i="8"/>
  <c r="G3113" i="8" s="1"/>
  <c r="H3113" i="8" s="1"/>
  <c r="C3115" i="8"/>
  <c r="C3117" i="8"/>
  <c r="C3119" i="8"/>
  <c r="C3121" i="8"/>
  <c r="G3121" i="8" s="1"/>
  <c r="H3121" i="8" s="1"/>
  <c r="C3123" i="8"/>
  <c r="G3123" i="8" s="1"/>
  <c r="H3123" i="8" s="1"/>
  <c r="C3125" i="8"/>
  <c r="C3127" i="8"/>
  <c r="C3129" i="8"/>
  <c r="G3129" i="8" s="1"/>
  <c r="H3129" i="8" s="1"/>
  <c r="C3131" i="8"/>
  <c r="C3133" i="8"/>
  <c r="G3133" i="8" s="1"/>
  <c r="H3133" i="8" s="1"/>
  <c r="C3135" i="8"/>
  <c r="C3137" i="8"/>
  <c r="G3137" i="8" s="1"/>
  <c r="H3137" i="8" s="1"/>
  <c r="C3139" i="8"/>
  <c r="G3139" i="8" s="1"/>
  <c r="H3139" i="8" s="1"/>
  <c r="C3141" i="8"/>
  <c r="G3141" i="8" s="1"/>
  <c r="H3141" i="8" s="1"/>
  <c r="C3143" i="8"/>
  <c r="C3145" i="8"/>
  <c r="G3145" i="8" s="1"/>
  <c r="H3145" i="8" s="1"/>
  <c r="C3147" i="8"/>
  <c r="C3149" i="8"/>
  <c r="G3149" i="8" s="1"/>
  <c r="H3149" i="8" s="1"/>
  <c r="C3151" i="8"/>
  <c r="C3153" i="8"/>
  <c r="C3155" i="8"/>
  <c r="G3155" i="8" s="1"/>
  <c r="H3155" i="8" s="1"/>
  <c r="C3157" i="8"/>
  <c r="G3157" i="8" s="1"/>
  <c r="H3157" i="8" s="1"/>
  <c r="C3159" i="8"/>
  <c r="C3161" i="8"/>
  <c r="G3161" i="8" s="1"/>
  <c r="H3161" i="8" s="1"/>
  <c r="C3163" i="8"/>
  <c r="C3165" i="8"/>
  <c r="G3165" i="8" s="1"/>
  <c r="H3165" i="8" s="1"/>
  <c r="C3167" i="8"/>
  <c r="C3169" i="8"/>
  <c r="G3169" i="8" s="1"/>
  <c r="H3169" i="8" s="1"/>
  <c r="C3171" i="8"/>
  <c r="G3171" i="8" s="1"/>
  <c r="H3171" i="8" s="1"/>
  <c r="C3173" i="8"/>
  <c r="G3173" i="8" s="1"/>
  <c r="H3173" i="8" s="1"/>
  <c r="C3175" i="8"/>
  <c r="C3177" i="8"/>
  <c r="C3179" i="8"/>
  <c r="C3181" i="8"/>
  <c r="C3183" i="8"/>
  <c r="C3185" i="8"/>
  <c r="G3185" i="8" s="1"/>
  <c r="H3185" i="8" s="1"/>
  <c r="C3187" i="8"/>
  <c r="G3187" i="8" s="1"/>
  <c r="H3187" i="8" s="1"/>
  <c r="C3189" i="8"/>
  <c r="C3191" i="8"/>
  <c r="C3193" i="8"/>
  <c r="C3195" i="8"/>
  <c r="C3197" i="8"/>
  <c r="G3197" i="8" s="1"/>
  <c r="H3197" i="8" s="1"/>
  <c r="C3199" i="8"/>
  <c r="C3201" i="8"/>
  <c r="G3201" i="8" s="1"/>
  <c r="H3201" i="8" s="1"/>
  <c r="C3203" i="8"/>
  <c r="G3203" i="8" s="1"/>
  <c r="H3203" i="8" s="1"/>
  <c r="C3205" i="8"/>
  <c r="G3205" i="8" s="1"/>
  <c r="H3205" i="8" s="1"/>
  <c r="C3207" i="8"/>
  <c r="C3209" i="8"/>
  <c r="C3211" i="8"/>
  <c r="C3213" i="8"/>
  <c r="G3213" i="8" s="1"/>
  <c r="H3213" i="8" s="1"/>
  <c r="C3215" i="8"/>
  <c r="C3217" i="8"/>
  <c r="C3219" i="8"/>
  <c r="G3219" i="8" s="1"/>
  <c r="H3219" i="8" s="1"/>
  <c r="C3221" i="8"/>
  <c r="G3221" i="8" s="1"/>
  <c r="H3221" i="8" s="1"/>
  <c r="C3223" i="8"/>
  <c r="C3225" i="8"/>
  <c r="C3227" i="8"/>
  <c r="C3229" i="8"/>
  <c r="G3229" i="8" s="1"/>
  <c r="H3229" i="8" s="1"/>
  <c r="C3231" i="8"/>
  <c r="C3233" i="8"/>
  <c r="G3233" i="8" s="1"/>
  <c r="H3233" i="8" s="1"/>
  <c r="C3235" i="8"/>
  <c r="G3235" i="8" s="1"/>
  <c r="H3235" i="8" s="1"/>
  <c r="C3237" i="8"/>
  <c r="G3237" i="8" s="1"/>
  <c r="H3237" i="8" s="1"/>
  <c r="C3239" i="8"/>
  <c r="C3241" i="8"/>
  <c r="G3241" i="8" s="1"/>
  <c r="H3241" i="8" s="1"/>
  <c r="C3243" i="8"/>
  <c r="C3245" i="8"/>
  <c r="C3247" i="8"/>
  <c r="C3249" i="8"/>
  <c r="G3249" i="8" s="1"/>
  <c r="H3249" i="8" s="1"/>
  <c r="C3251" i="8"/>
  <c r="G3251" i="8" s="1"/>
  <c r="H3251" i="8" s="1"/>
  <c r="C3253" i="8"/>
  <c r="C3255" i="8"/>
  <c r="C3257" i="8"/>
  <c r="G3257" i="8" s="1"/>
  <c r="H3257" i="8" s="1"/>
  <c r="C3259" i="8"/>
  <c r="C3261" i="8"/>
  <c r="G3261" i="8" s="1"/>
  <c r="H3261" i="8" s="1"/>
  <c r="C3263" i="8"/>
  <c r="C3265" i="8"/>
  <c r="G3265" i="8" s="1"/>
  <c r="H3265" i="8" s="1"/>
  <c r="C3267" i="8"/>
  <c r="G3267" i="8" s="1"/>
  <c r="H3267" i="8" s="1"/>
  <c r="C3269" i="8"/>
  <c r="G3269" i="8" s="1"/>
  <c r="H3269" i="8" s="1"/>
  <c r="C3271" i="8"/>
  <c r="C3273" i="8"/>
  <c r="G3273" i="8" s="1"/>
  <c r="H3273" i="8" s="1"/>
  <c r="C3275" i="8"/>
  <c r="C3277" i="8"/>
  <c r="G3277" i="8" s="1"/>
  <c r="H3277" i="8" s="1"/>
  <c r="C3279" i="8"/>
  <c r="C3281" i="8"/>
  <c r="C3283" i="8"/>
  <c r="G3283" i="8" s="1"/>
  <c r="H3283" i="8" s="1"/>
  <c r="C3285" i="8"/>
  <c r="G3285" i="8" s="1"/>
  <c r="H3285" i="8" s="1"/>
  <c r="C3287" i="8"/>
  <c r="C3289" i="8"/>
  <c r="G3289" i="8" s="1"/>
  <c r="H3289" i="8" s="1"/>
  <c r="C3291" i="8"/>
  <c r="C3293" i="8"/>
  <c r="G3293" i="8" s="1"/>
  <c r="H3293" i="8" s="1"/>
  <c r="C3295" i="8"/>
  <c r="C3297" i="8"/>
  <c r="G3297" i="8" s="1"/>
  <c r="H3297" i="8" s="1"/>
  <c r="C3299" i="8"/>
  <c r="G3299" i="8" s="1"/>
  <c r="H3299" i="8" s="1"/>
  <c r="C3301" i="8"/>
  <c r="G3301" i="8" s="1"/>
  <c r="H3301" i="8" s="1"/>
  <c r="C3303" i="8"/>
  <c r="C3305" i="8"/>
  <c r="G3305" i="8" s="1"/>
  <c r="H3305" i="8" s="1"/>
  <c r="C3307" i="8"/>
  <c r="C3309" i="8"/>
  <c r="C3311" i="8"/>
  <c r="C3313" i="8"/>
  <c r="G3313" i="8" s="1"/>
  <c r="H3313" i="8" s="1"/>
  <c r="C3315" i="8"/>
  <c r="G3315" i="8" s="1"/>
  <c r="H3315" i="8" s="1"/>
  <c r="C3317" i="8"/>
  <c r="C3319" i="8"/>
  <c r="C3321" i="8"/>
  <c r="G3321" i="8" s="1"/>
  <c r="H3321" i="8" s="1"/>
  <c r="C3323" i="8"/>
  <c r="G3323" i="8" s="1"/>
  <c r="H3323" i="8" s="1"/>
  <c r="C3325" i="8"/>
  <c r="G3325" i="8" s="1"/>
  <c r="H3325" i="8" s="1"/>
  <c r="C3327" i="8"/>
  <c r="C3329" i="8"/>
  <c r="G3329" i="8" s="1"/>
  <c r="H3329" i="8" s="1"/>
  <c r="C3331" i="8"/>
  <c r="G3331" i="8" s="1"/>
  <c r="H3331" i="8" s="1"/>
  <c r="C3333" i="8"/>
  <c r="G3333" i="8" s="1"/>
  <c r="H3333" i="8" s="1"/>
  <c r="C3335" i="8"/>
  <c r="C3337" i="8"/>
  <c r="G3337" i="8" s="1"/>
  <c r="H3337" i="8" s="1"/>
  <c r="C3339" i="8"/>
  <c r="G3339" i="8" s="1"/>
  <c r="H3339" i="8" s="1"/>
  <c r="C3341" i="8"/>
  <c r="G3341" i="8" s="1"/>
  <c r="H3341" i="8" s="1"/>
  <c r="C3343" i="8"/>
  <c r="C3345" i="8"/>
  <c r="C3347" i="8"/>
  <c r="G3347" i="8" s="1"/>
  <c r="H3347" i="8" s="1"/>
  <c r="C3349" i="8"/>
  <c r="G3349" i="8" s="1"/>
  <c r="H3349" i="8" s="1"/>
  <c r="C3351" i="8"/>
  <c r="C3353" i="8"/>
  <c r="G3353" i="8" s="1"/>
  <c r="H3353" i="8" s="1"/>
  <c r="C3355" i="8"/>
  <c r="G3355" i="8" s="1"/>
  <c r="H3355" i="8" s="1"/>
  <c r="C3357" i="8"/>
  <c r="G3357" i="8" s="1"/>
  <c r="H3357" i="8" s="1"/>
  <c r="C3359" i="8"/>
  <c r="C3361" i="8"/>
  <c r="G3361" i="8" s="1"/>
  <c r="H3361" i="8" s="1"/>
  <c r="C3363" i="8"/>
  <c r="G3363" i="8" s="1"/>
  <c r="H3363" i="8" s="1"/>
  <c r="C3365" i="8"/>
  <c r="G3365" i="8" s="1"/>
  <c r="H3365" i="8" s="1"/>
  <c r="C3367" i="8"/>
  <c r="C3369" i="8"/>
  <c r="C3371" i="8"/>
  <c r="G3371" i="8" s="1"/>
  <c r="H3371" i="8" s="1"/>
  <c r="C3373" i="8"/>
  <c r="C3375" i="8"/>
  <c r="C3377" i="8"/>
  <c r="G3377" i="8" s="1"/>
  <c r="H3377" i="8" s="1"/>
  <c r="C3379" i="8"/>
  <c r="G3379" i="8" s="1"/>
  <c r="H3379" i="8" s="1"/>
  <c r="C3381" i="8"/>
  <c r="C3383" i="8"/>
  <c r="C3385" i="8"/>
  <c r="G3385" i="8" s="1"/>
  <c r="H3385" i="8" s="1"/>
  <c r="C3387" i="8"/>
  <c r="G3387" i="8" s="1"/>
  <c r="H3387" i="8" s="1"/>
  <c r="C3389" i="8"/>
  <c r="G3389" i="8" s="1"/>
  <c r="H3389" i="8" s="1"/>
  <c r="C3391" i="8"/>
  <c r="C3393" i="8"/>
  <c r="G3393" i="8" s="1"/>
  <c r="H3393" i="8" s="1"/>
  <c r="C3395" i="8"/>
  <c r="G3395" i="8" s="1"/>
  <c r="H3395" i="8" s="1"/>
  <c r="C3397" i="8"/>
  <c r="G3397" i="8" s="1"/>
  <c r="H3397" i="8" s="1"/>
  <c r="C3399" i="8"/>
  <c r="C3401" i="8"/>
  <c r="G3401" i="8" s="1"/>
  <c r="H3401" i="8" s="1"/>
  <c r="C3403" i="8"/>
  <c r="G3403" i="8" s="1"/>
  <c r="H3403" i="8" s="1"/>
  <c r="C3405" i="8"/>
  <c r="G3405" i="8" s="1"/>
  <c r="H3405" i="8" s="1"/>
  <c r="C3407" i="8"/>
  <c r="C3409" i="8"/>
  <c r="C3411" i="8"/>
  <c r="G3411" i="8" s="1"/>
  <c r="H3411" i="8" s="1"/>
  <c r="C3413" i="8"/>
  <c r="G3413" i="8" s="1"/>
  <c r="H3413" i="8" s="1"/>
  <c r="C3415" i="8"/>
  <c r="C3665" i="8"/>
  <c r="C3662" i="8"/>
  <c r="C3657" i="8"/>
  <c r="G3657" i="8" s="1"/>
  <c r="H3657" i="8" s="1"/>
  <c r="C3654" i="8"/>
  <c r="C3649" i="8"/>
  <c r="G3649" i="8" s="1"/>
  <c r="H3649" i="8" s="1"/>
  <c r="C3646" i="8"/>
  <c r="G3646" i="8" s="1"/>
  <c r="H3646" i="8" s="1"/>
  <c r="C3641" i="8"/>
  <c r="G3641" i="8" s="1"/>
  <c r="H3641" i="8" s="1"/>
  <c r="C3638" i="8"/>
  <c r="G3638" i="8" s="1"/>
  <c r="H3638" i="8" s="1"/>
  <c r="C3633" i="8"/>
  <c r="G3633" i="8" s="1"/>
  <c r="H3633" i="8" s="1"/>
  <c r="C3630" i="8"/>
  <c r="G3630" i="8" s="1"/>
  <c r="H3630" i="8" s="1"/>
  <c r="C3625" i="8"/>
  <c r="C3622" i="8"/>
  <c r="C3617" i="8"/>
  <c r="G3617" i="8" s="1"/>
  <c r="H3617" i="8" s="1"/>
  <c r="C3614" i="8"/>
  <c r="G3614" i="8" s="1"/>
  <c r="H3614" i="8" s="1"/>
  <c r="C3609" i="8"/>
  <c r="C3606" i="8"/>
  <c r="G3606" i="8" s="1"/>
  <c r="H3606" i="8" s="1"/>
  <c r="C3601" i="8"/>
  <c r="C3598" i="8"/>
  <c r="G3598" i="8" s="1"/>
  <c r="H3598" i="8" s="1"/>
  <c r="C3593" i="8"/>
  <c r="C3590" i="8"/>
  <c r="C3585" i="8"/>
  <c r="G3585" i="8" s="1"/>
  <c r="H3585" i="8" s="1"/>
  <c r="C3582" i="8"/>
  <c r="C3577" i="8"/>
  <c r="C3574" i="8"/>
  <c r="G3574" i="8" s="1"/>
  <c r="H3574" i="8" s="1"/>
  <c r="C3569" i="8"/>
  <c r="G3569" i="8" s="1"/>
  <c r="H3569" i="8" s="1"/>
  <c r="C3566" i="8"/>
  <c r="C3561" i="8"/>
  <c r="G3561" i="8" s="1"/>
  <c r="H3561" i="8" s="1"/>
  <c r="C3558" i="8"/>
  <c r="C3553" i="8"/>
  <c r="G3553" i="8" s="1"/>
  <c r="H3553" i="8" s="1"/>
  <c r="C3550" i="8"/>
  <c r="C3545" i="8"/>
  <c r="G3545" i="8" s="1"/>
  <c r="H3545" i="8" s="1"/>
  <c r="C3542" i="8"/>
  <c r="G3542" i="8" s="1"/>
  <c r="H3542" i="8" s="1"/>
  <c r="C3537" i="8"/>
  <c r="C3534" i="8"/>
  <c r="C3529" i="8"/>
  <c r="G3529" i="8" s="1"/>
  <c r="H3529" i="8" s="1"/>
  <c r="C3526" i="8"/>
  <c r="C3521" i="8"/>
  <c r="G3521" i="8" s="1"/>
  <c r="H3521" i="8" s="1"/>
  <c r="C3518" i="8"/>
  <c r="C3513" i="8"/>
  <c r="G3513" i="8" s="1"/>
  <c r="H3513" i="8" s="1"/>
  <c r="C3510" i="8"/>
  <c r="G3510" i="8" s="1"/>
  <c r="H3510" i="8" s="1"/>
  <c r="C3505" i="8"/>
  <c r="G3505" i="8" s="1"/>
  <c r="H3505" i="8" s="1"/>
  <c r="C3502" i="8"/>
  <c r="C3497" i="8"/>
  <c r="G3497" i="8" s="1"/>
  <c r="H3497" i="8" s="1"/>
  <c r="C3494" i="8"/>
  <c r="C3489" i="8"/>
  <c r="G3489" i="8" s="1"/>
  <c r="H3489" i="8" s="1"/>
  <c r="C3486" i="8"/>
  <c r="C3481" i="8"/>
  <c r="G3481" i="8" s="1"/>
  <c r="H3481" i="8" s="1"/>
  <c r="C3478" i="8"/>
  <c r="G3478" i="8" s="1"/>
  <c r="H3478" i="8" s="1"/>
  <c r="C3473" i="8"/>
  <c r="C3470" i="8"/>
  <c r="C3465" i="8"/>
  <c r="G3465" i="8" s="1"/>
  <c r="H3465" i="8" s="1"/>
  <c r="C3462" i="8"/>
  <c r="C3457" i="8"/>
  <c r="G3457" i="8" s="1"/>
  <c r="H3457" i="8" s="1"/>
  <c r="C3454" i="8"/>
  <c r="C3449" i="8"/>
  <c r="G3449" i="8" s="1"/>
  <c r="H3449" i="8" s="1"/>
  <c r="C3446" i="8"/>
  <c r="G3446" i="8" s="1"/>
  <c r="H3446" i="8" s="1"/>
  <c r="C3441" i="8"/>
  <c r="G3441" i="8" s="1"/>
  <c r="H3441" i="8" s="1"/>
  <c r="C3438" i="8"/>
  <c r="C3433" i="8"/>
  <c r="C3430" i="8"/>
  <c r="C3425" i="8"/>
  <c r="G3425" i="8" s="1"/>
  <c r="H3425" i="8" s="1"/>
  <c r="C3422" i="8"/>
  <c r="C3417" i="8"/>
  <c r="G3417" i="8" s="1"/>
  <c r="H3417" i="8" s="1"/>
  <c r="C3069" i="8"/>
  <c r="G3069" i="8" s="1"/>
  <c r="H3069" i="8" s="1"/>
  <c r="C3064" i="8"/>
  <c r="C3053" i="8"/>
  <c r="C3048" i="8"/>
  <c r="G3048" i="8" s="1"/>
  <c r="H3048" i="8" s="1"/>
  <c r="C3037" i="8"/>
  <c r="G3037" i="8" s="1"/>
  <c r="H3037" i="8" s="1"/>
  <c r="C3032" i="8"/>
  <c r="G3032" i="8" s="1"/>
  <c r="H3032" i="8" s="1"/>
  <c r="C3021" i="8"/>
  <c r="C3016" i="8"/>
  <c r="G3016" i="8" s="1"/>
  <c r="H3016" i="8" s="1"/>
  <c r="C3005" i="8"/>
  <c r="G3005" i="8" s="1"/>
  <c r="H3005" i="8" s="1"/>
  <c r="C3000" i="8"/>
  <c r="C2989" i="8"/>
  <c r="C2984" i="8"/>
  <c r="G2984" i="8" s="1"/>
  <c r="H2984" i="8" s="1"/>
  <c r="C2973" i="8"/>
  <c r="G2973" i="8" s="1"/>
  <c r="H2973" i="8" s="1"/>
  <c r="C2968" i="8"/>
  <c r="G2968" i="8" s="1"/>
  <c r="H2968" i="8" s="1"/>
  <c r="C2957" i="8"/>
  <c r="C2952" i="8"/>
  <c r="G2952" i="8" s="1"/>
  <c r="H2952" i="8" s="1"/>
  <c r="C2941" i="8"/>
  <c r="G2941" i="8" s="1"/>
  <c r="H2941" i="8" s="1"/>
  <c r="C2936" i="8"/>
  <c r="C2925" i="8"/>
  <c r="C2920" i="8"/>
  <c r="G2920" i="8" s="1"/>
  <c r="H2920" i="8" s="1"/>
  <c r="C2909" i="8"/>
  <c r="G2909" i="8" s="1"/>
  <c r="H2909" i="8" s="1"/>
  <c r="C2904" i="8"/>
  <c r="C2893" i="8"/>
  <c r="C2888" i="8"/>
  <c r="G2888" i="8" s="1"/>
  <c r="H2888" i="8" s="1"/>
  <c r="C2877" i="8"/>
  <c r="G2877" i="8" s="1"/>
  <c r="H2877" i="8" s="1"/>
  <c r="C2872" i="8"/>
  <c r="C2861" i="8"/>
  <c r="C2856" i="8"/>
  <c r="G2856" i="8" s="1"/>
  <c r="H2856" i="8" s="1"/>
  <c r="C2845" i="8"/>
  <c r="G2845" i="8" s="1"/>
  <c r="H2845" i="8" s="1"/>
  <c r="C2840" i="8"/>
  <c r="C2829" i="8"/>
  <c r="C2824" i="8"/>
  <c r="G2824" i="8" s="1"/>
  <c r="H2824" i="8" s="1"/>
  <c r="C2813" i="8"/>
  <c r="G2813" i="8" s="1"/>
  <c r="H2813" i="8" s="1"/>
  <c r="C2808" i="8"/>
  <c r="C2797" i="8"/>
  <c r="C2792" i="8"/>
  <c r="G2792" i="8" s="1"/>
  <c r="H2792" i="8" s="1"/>
  <c r="C2781" i="8"/>
  <c r="G2781" i="8" s="1"/>
  <c r="H2781" i="8" s="1"/>
  <c r="C2776" i="8"/>
  <c r="C2765" i="8"/>
  <c r="C2760" i="8"/>
  <c r="G2760" i="8" s="1"/>
  <c r="H2760" i="8" s="1"/>
  <c r="C2749" i="8"/>
  <c r="G2749" i="8" s="1"/>
  <c r="H2749" i="8" s="1"/>
  <c r="C2744" i="8"/>
  <c r="C2733" i="8"/>
  <c r="C2726" i="8"/>
  <c r="G2726" i="8" s="1"/>
  <c r="H2726" i="8" s="1"/>
  <c r="C2718" i="8"/>
  <c r="C2710" i="8"/>
  <c r="G2710" i="8" s="1"/>
  <c r="H2710" i="8" s="1"/>
  <c r="C2702" i="8"/>
  <c r="G2702" i="8" s="1"/>
  <c r="H2702" i="8" s="1"/>
  <c r="C2694" i="8"/>
  <c r="C2686" i="8"/>
  <c r="C2678" i="8"/>
  <c r="G2678" i="8" s="1"/>
  <c r="H2678" i="8" s="1"/>
  <c r="C2670" i="8"/>
  <c r="C2662" i="8"/>
  <c r="G2662" i="8" s="1"/>
  <c r="H2662" i="8" s="1"/>
  <c r="C2654" i="8"/>
  <c r="G2654" i="8" s="1"/>
  <c r="H2654" i="8" s="1"/>
  <c r="C2646" i="8"/>
  <c r="C2638" i="8"/>
  <c r="C2630" i="8"/>
  <c r="G2630" i="8" s="1"/>
  <c r="H2630" i="8" s="1"/>
  <c r="C2622" i="8"/>
  <c r="C2614" i="8"/>
  <c r="G2614" i="8" s="1"/>
  <c r="H2614" i="8" s="1"/>
  <c r="C2606" i="8"/>
  <c r="G2606" i="8" s="1"/>
  <c r="H2606" i="8" s="1"/>
  <c r="C2598" i="8"/>
  <c r="C2590" i="8"/>
  <c r="C2582" i="8"/>
  <c r="G2582" i="8" s="1"/>
  <c r="H2582" i="8" s="1"/>
  <c r="C2574" i="8"/>
  <c r="C2566" i="8"/>
  <c r="G2566" i="8" s="1"/>
  <c r="H2566" i="8" s="1"/>
  <c r="C2558" i="8"/>
  <c r="G2558" i="8" s="1"/>
  <c r="H2558" i="8" s="1"/>
  <c r="C2550" i="8"/>
  <c r="G2550" i="8" s="1"/>
  <c r="H2550" i="8" s="1"/>
  <c r="C2542" i="8"/>
  <c r="C2534" i="8"/>
  <c r="G2534" i="8" s="1"/>
  <c r="H2534" i="8" s="1"/>
  <c r="C2526" i="8"/>
  <c r="G2526" i="8" s="1"/>
  <c r="H2526" i="8" s="1"/>
  <c r="C2518" i="8"/>
  <c r="G2518" i="8" s="1"/>
  <c r="H2518" i="8" s="1"/>
  <c r="C2510" i="8"/>
  <c r="C2502" i="8"/>
  <c r="G2502" i="8" s="1"/>
  <c r="H2502" i="8" s="1"/>
  <c r="C2494" i="8"/>
  <c r="C2486" i="8"/>
  <c r="G2486" i="8" s="1"/>
  <c r="H2486" i="8" s="1"/>
  <c r="C2478" i="8"/>
  <c r="C2470" i="8"/>
  <c r="G2470" i="8" s="1"/>
  <c r="H2470" i="8" s="1"/>
  <c r="C2462" i="8"/>
  <c r="C2454" i="8"/>
  <c r="G2454" i="8" s="1"/>
  <c r="H2454" i="8" s="1"/>
  <c r="C2446" i="8"/>
  <c r="G2446" i="8" s="1"/>
  <c r="H2446" i="8" s="1"/>
  <c r="C2438" i="8"/>
  <c r="C2430" i="8"/>
  <c r="G2430" i="8" s="1"/>
  <c r="H2430" i="8" s="1"/>
  <c r="C2422" i="8"/>
  <c r="G2422" i="8" s="1"/>
  <c r="H2422" i="8" s="1"/>
  <c r="C2414" i="8"/>
  <c r="C2406" i="8"/>
  <c r="G2406" i="8" s="1"/>
  <c r="H2406" i="8" s="1"/>
  <c r="C2398" i="8"/>
  <c r="G2398" i="8" s="1"/>
  <c r="H2398" i="8" s="1"/>
  <c r="C2390" i="8"/>
  <c r="C2382" i="8"/>
  <c r="C2374" i="8"/>
  <c r="G2374" i="8" s="1"/>
  <c r="H2374" i="8" s="1"/>
  <c r="C2366" i="8"/>
  <c r="G2366" i="8" s="1"/>
  <c r="H2366" i="8" s="1"/>
  <c r="C2358" i="8"/>
  <c r="C2350" i="8"/>
  <c r="G2350" i="8" s="1"/>
  <c r="H2350" i="8" s="1"/>
  <c r="C2342" i="8"/>
  <c r="C2334" i="8"/>
  <c r="C2326" i="8"/>
  <c r="G2326" i="8" s="1"/>
  <c r="H2326" i="8" s="1"/>
  <c r="C2318" i="8"/>
  <c r="G2318" i="8" s="1"/>
  <c r="H2318" i="8" s="1"/>
  <c r="C2310" i="8"/>
  <c r="G2310" i="8" s="1"/>
  <c r="H2310" i="8" s="1"/>
  <c r="C2302" i="8"/>
  <c r="G2302" i="8" s="1"/>
  <c r="H2302" i="8" s="1"/>
  <c r="C2294" i="8"/>
  <c r="G2294" i="8" s="1"/>
  <c r="H2294" i="8" s="1"/>
  <c r="C2286" i="8"/>
  <c r="C2278" i="8"/>
  <c r="G2278" i="8" s="1"/>
  <c r="H2278" i="8" s="1"/>
  <c r="C2270" i="8"/>
  <c r="G2270" i="8" s="1"/>
  <c r="H2270" i="8" s="1"/>
  <c r="C2262" i="8"/>
  <c r="G2262" i="8" s="1"/>
  <c r="H2262" i="8" s="1"/>
  <c r="C2254" i="8"/>
  <c r="C2246" i="8"/>
  <c r="G2246" i="8" s="1"/>
  <c r="H2246" i="8" s="1"/>
  <c r="C2238" i="8"/>
  <c r="G2238" i="8" s="1"/>
  <c r="H2238" i="8" s="1"/>
  <c r="C2230" i="8"/>
  <c r="C2222" i="8"/>
  <c r="G2222" i="8" s="1"/>
  <c r="H2222" i="8" s="1"/>
  <c r="C2214" i="8"/>
  <c r="C2206" i="8"/>
  <c r="G2206" i="8" s="1"/>
  <c r="H2206" i="8" s="1"/>
  <c r="C2198" i="8"/>
  <c r="C2190" i="8"/>
  <c r="G2190" i="8" s="1"/>
  <c r="H2190" i="8" s="1"/>
  <c r="C2182" i="8"/>
  <c r="C2174" i="8"/>
  <c r="G2174" i="8" s="1"/>
  <c r="H2174" i="8" s="1"/>
  <c r="C2166" i="8"/>
  <c r="C2158" i="8"/>
  <c r="G2158" i="8" s="1"/>
  <c r="H2158" i="8" s="1"/>
  <c r="C2150" i="8"/>
  <c r="C2142" i="8"/>
  <c r="G2142" i="8" s="1"/>
  <c r="H2142" i="8" s="1"/>
  <c r="C2134" i="8"/>
  <c r="C2126" i="8"/>
  <c r="G2126" i="8" s="1"/>
  <c r="H2126" i="8" s="1"/>
  <c r="C2118" i="8"/>
  <c r="C2099" i="8"/>
  <c r="G2099" i="8" s="1"/>
  <c r="H2099" i="8" s="1"/>
  <c r="C2088" i="8"/>
  <c r="G2088" i="8" s="1"/>
  <c r="H2088" i="8" s="1"/>
  <c r="C2067" i="8"/>
  <c r="G2067" i="8" s="1"/>
  <c r="H2067" i="8" s="1"/>
  <c r="C2056" i="8"/>
  <c r="G2056" i="8" s="1"/>
  <c r="H2056" i="8" s="1"/>
  <c r="C2035" i="8"/>
  <c r="G2035" i="8" s="1"/>
  <c r="H2035" i="8" s="1"/>
  <c r="C2024" i="8"/>
  <c r="G2024" i="8" s="1"/>
  <c r="H2024" i="8" s="1"/>
  <c r="C2003" i="8"/>
  <c r="G2003" i="8" s="1"/>
  <c r="H2003" i="8" s="1"/>
  <c r="C1992" i="8"/>
  <c r="G1992" i="8" s="1"/>
  <c r="H1992" i="8" s="1"/>
  <c r="C1971" i="8"/>
  <c r="G1971" i="8" s="1"/>
  <c r="H1971" i="8" s="1"/>
  <c r="C1960" i="8"/>
  <c r="G1960" i="8" s="1"/>
  <c r="H1960" i="8" s="1"/>
  <c r="C1939" i="8"/>
  <c r="G1939" i="8" s="1"/>
  <c r="H1939" i="8" s="1"/>
  <c r="C1928" i="8"/>
  <c r="C1907" i="8"/>
  <c r="G1907" i="8" s="1"/>
  <c r="H1907" i="8" s="1"/>
  <c r="C1896" i="8"/>
  <c r="G1896" i="8" s="1"/>
  <c r="H1896" i="8" s="1"/>
  <c r="C1875" i="8"/>
  <c r="G1875" i="8" s="1"/>
  <c r="H1875" i="8" s="1"/>
  <c r="C1864" i="8"/>
  <c r="G1864" i="8" s="1"/>
  <c r="H1864" i="8" s="1"/>
  <c r="C1600" i="8"/>
  <c r="C1543" i="8"/>
  <c r="C1497" i="8"/>
  <c r="G1497" i="8" s="1"/>
  <c r="H1497" i="8" s="1"/>
  <c r="C1433" i="8"/>
  <c r="G1433" i="8" s="1"/>
  <c r="H1433" i="8" s="1"/>
  <c r="C1369" i="8"/>
  <c r="C1211" i="8"/>
  <c r="G96" i="8" l="1"/>
  <c r="H96" i="8" s="1"/>
  <c r="G1928" i="8"/>
  <c r="H1928" i="8" s="1"/>
  <c r="G2118" i="8"/>
  <c r="H2118" i="8" s="1"/>
  <c r="G2150" i="8"/>
  <c r="H2150" i="8" s="1"/>
  <c r="G2182" i="8"/>
  <c r="H2182" i="8" s="1"/>
  <c r="G2214" i="8"/>
  <c r="H2214" i="8" s="1"/>
  <c r="G2342" i="8"/>
  <c r="H2342" i="8" s="1"/>
  <c r="G2438" i="8"/>
  <c r="H2438" i="8" s="1"/>
  <c r="G2598" i="8"/>
  <c r="H2598" i="8" s="1"/>
  <c r="G2694" i="8"/>
  <c r="H2694" i="8" s="1"/>
  <c r="G3433" i="8"/>
  <c r="H3433" i="8" s="1"/>
  <c r="G3577" i="8"/>
  <c r="H3577" i="8" s="1"/>
  <c r="G3593" i="8"/>
  <c r="H3593" i="8" s="1"/>
  <c r="G3609" i="8"/>
  <c r="H3609" i="8" s="1"/>
  <c r="G3625" i="8"/>
  <c r="H3625" i="8" s="1"/>
  <c r="G3381" i="8"/>
  <c r="H3381" i="8" s="1"/>
  <c r="G3373" i="8"/>
  <c r="H3373" i="8" s="1"/>
  <c r="G3317" i="8"/>
  <c r="H3317" i="8" s="1"/>
  <c r="G3309" i="8"/>
  <c r="H3309" i="8" s="1"/>
  <c r="G3253" i="8"/>
  <c r="H3253" i="8" s="1"/>
  <c r="G3245" i="8"/>
  <c r="H3245" i="8" s="1"/>
  <c r="G3189" i="8"/>
  <c r="H3189" i="8" s="1"/>
  <c r="G3181" i="8"/>
  <c r="H3181" i="8" s="1"/>
  <c r="G3125" i="8"/>
  <c r="H3125" i="8" s="1"/>
  <c r="G3117" i="8"/>
  <c r="H3117" i="8" s="1"/>
  <c r="G3018" i="8"/>
  <c r="H3018" i="8" s="1"/>
  <c r="G2922" i="8"/>
  <c r="H2922" i="8" s="1"/>
  <c r="G2906" i="8"/>
  <c r="H2906" i="8" s="1"/>
  <c r="G2826" i="8"/>
  <c r="H2826" i="8" s="1"/>
  <c r="G2778" i="8"/>
  <c r="H2778" i="8" s="1"/>
  <c r="G2746" i="8"/>
  <c r="H2746" i="8" s="1"/>
  <c r="G1784" i="8"/>
  <c r="H1784" i="8" s="1"/>
  <c r="G1752" i="8"/>
  <c r="H1752" i="8" s="1"/>
  <c r="G1608" i="8"/>
  <c r="H1608" i="8" s="1"/>
  <c r="G3036" i="8"/>
  <c r="H3036" i="8" s="1"/>
  <c r="G2972" i="8"/>
  <c r="H2972" i="8" s="1"/>
  <c r="G2236" i="8"/>
  <c r="H2236" i="8" s="1"/>
  <c r="G2156" i="8"/>
  <c r="H2156" i="8" s="1"/>
  <c r="G1275" i="8"/>
  <c r="H1275" i="8" s="1"/>
  <c r="G2098" i="8"/>
  <c r="H2098" i="8" s="1"/>
  <c r="G1986" i="8"/>
  <c r="H1986" i="8" s="1"/>
  <c r="G1906" i="8"/>
  <c r="H1906" i="8" s="1"/>
  <c r="G1778" i="8"/>
  <c r="H1778" i="8" s="1"/>
  <c r="G1698" i="8"/>
  <c r="H1698" i="8" s="1"/>
  <c r="G1650" i="8"/>
  <c r="H1650" i="8" s="1"/>
  <c r="G917" i="8"/>
  <c r="H917" i="8" s="1"/>
  <c r="G2679" i="8"/>
  <c r="H2679" i="8" s="1"/>
  <c r="G2655" i="8"/>
  <c r="H2655" i="8" s="1"/>
  <c r="G2615" i="8"/>
  <c r="H2615" i="8" s="1"/>
  <c r="G2575" i="8"/>
  <c r="H2575" i="8" s="1"/>
  <c r="G2551" i="8"/>
  <c r="H2551" i="8" s="1"/>
  <c r="G2495" i="8"/>
  <c r="H2495" i="8" s="1"/>
  <c r="G2487" i="8"/>
  <c r="H2487" i="8" s="1"/>
  <c r="G2423" i="8"/>
  <c r="H2423" i="8" s="1"/>
  <c r="G2415" i="8"/>
  <c r="H2415" i="8" s="1"/>
  <c r="G2399" i="8"/>
  <c r="H2399" i="8" s="1"/>
  <c r="G2359" i="8"/>
  <c r="H2359" i="8" s="1"/>
  <c r="G2319" i="8"/>
  <c r="H2319" i="8" s="1"/>
  <c r="G2303" i="8"/>
  <c r="H2303" i="8" s="1"/>
  <c r="G2287" i="8"/>
  <c r="H2287" i="8" s="1"/>
  <c r="G2271" i="8"/>
  <c r="H2271" i="8" s="1"/>
  <c r="G2255" i="8"/>
  <c r="H2255" i="8" s="1"/>
  <c r="G2239" i="8"/>
  <c r="H2239" i="8" s="1"/>
  <c r="G2223" i="8"/>
  <c r="H2223" i="8" s="1"/>
  <c r="G2207" i="8"/>
  <c r="H2207" i="8" s="1"/>
  <c r="G2191" i="8"/>
  <c r="H2191" i="8" s="1"/>
  <c r="G2175" i="8"/>
  <c r="H2175" i="8" s="1"/>
  <c r="G2159" i="8"/>
  <c r="H2159" i="8" s="1"/>
  <c r="G2143" i="8"/>
  <c r="H2143" i="8" s="1"/>
  <c r="G2127" i="8"/>
  <c r="H2127" i="8" s="1"/>
  <c r="G2111" i="8"/>
  <c r="H2111" i="8" s="1"/>
  <c r="G2095" i="8"/>
  <c r="H2095" i="8" s="1"/>
  <c r="G2079" i="8"/>
  <c r="H2079" i="8" s="1"/>
  <c r="G2063" i="8"/>
  <c r="H2063" i="8" s="1"/>
  <c r="G2047" i="8"/>
  <c r="H2047" i="8" s="1"/>
  <c r="G2031" i="8"/>
  <c r="H2031" i="8" s="1"/>
  <c r="G2015" i="8"/>
  <c r="H2015" i="8" s="1"/>
  <c r="G1999" i="8"/>
  <c r="H1999" i="8" s="1"/>
  <c r="G1983" i="8"/>
  <c r="H1983" i="8" s="1"/>
  <c r="G1967" i="8"/>
  <c r="H1967" i="8" s="1"/>
  <c r="G1951" i="8"/>
  <c r="H1951" i="8" s="1"/>
  <c r="G1935" i="8"/>
  <c r="H1935" i="8" s="1"/>
  <c r="G1919" i="8"/>
  <c r="H1919" i="8" s="1"/>
  <c r="G1903" i="8"/>
  <c r="H1903" i="8" s="1"/>
  <c r="G1887" i="8"/>
  <c r="H1887" i="8" s="1"/>
  <c r="G1871" i="8"/>
  <c r="H1871" i="8" s="1"/>
  <c r="G1637" i="8"/>
  <c r="H1637" i="8" s="1"/>
  <c r="G1286" i="8"/>
  <c r="H1286" i="8" s="1"/>
  <c r="G1477" i="8"/>
  <c r="H1477" i="8" s="1"/>
  <c r="G1445" i="8"/>
  <c r="H1445" i="8" s="1"/>
  <c r="G1413" i="8"/>
  <c r="H1413" i="8" s="1"/>
  <c r="G1381" i="8"/>
  <c r="H1381" i="8" s="1"/>
  <c r="G1612" i="8"/>
  <c r="H1612" i="8" s="1"/>
  <c r="G1589" i="8"/>
  <c r="H1589" i="8" s="1"/>
  <c r="G1233" i="8"/>
  <c r="H1233" i="8" s="1"/>
  <c r="G1169" i="8"/>
  <c r="H1169" i="8" s="1"/>
  <c r="G1137" i="8"/>
  <c r="H1137" i="8" s="1"/>
  <c r="G849" i="8"/>
  <c r="H849" i="8" s="1"/>
  <c r="G407" i="8"/>
  <c r="H407" i="8" s="1"/>
  <c r="G1269" i="8"/>
  <c r="H1269" i="8" s="1"/>
  <c r="G1221" i="8"/>
  <c r="H1221" i="8" s="1"/>
  <c r="G1205" i="8"/>
  <c r="H1205" i="8" s="1"/>
  <c r="G899" i="8"/>
  <c r="H899" i="8" s="1"/>
  <c r="G811" i="8"/>
  <c r="H811" i="8" s="1"/>
  <c r="G780" i="8"/>
  <c r="H780" i="8" s="1"/>
  <c r="G748" i="8"/>
  <c r="H748" i="8" s="1"/>
  <c r="G716" i="8"/>
  <c r="H716" i="8" s="1"/>
  <c r="G684" i="8"/>
  <c r="H684" i="8" s="1"/>
  <c r="G556" i="8"/>
  <c r="H556" i="8" s="1"/>
  <c r="G1528" i="8"/>
  <c r="H1528" i="8" s="1"/>
  <c r="G1488" i="8"/>
  <c r="H1488" i="8" s="1"/>
  <c r="G1480" i="8"/>
  <c r="H1480" i="8" s="1"/>
  <c r="G1472" i="8"/>
  <c r="H1472" i="8" s="1"/>
  <c r="G1456" i="8"/>
  <c r="H1456" i="8" s="1"/>
  <c r="G1424" i="8"/>
  <c r="H1424" i="8" s="1"/>
  <c r="G1368" i="8"/>
  <c r="H1368" i="8" s="1"/>
  <c r="G2478" i="8"/>
  <c r="H2478" i="8" s="1"/>
  <c r="G2574" i="8"/>
  <c r="H2574" i="8" s="1"/>
  <c r="G3470" i="8"/>
  <c r="H3470" i="8" s="1"/>
  <c r="G3486" i="8"/>
  <c r="H3486" i="8" s="1"/>
  <c r="G3502" i="8"/>
  <c r="H3502" i="8" s="1"/>
  <c r="G3582" i="8"/>
  <c r="H3582" i="8" s="1"/>
  <c r="G3307" i="8"/>
  <c r="H3307" i="8" s="1"/>
  <c r="G3291" i="8"/>
  <c r="H3291" i="8" s="1"/>
  <c r="G3275" i="8"/>
  <c r="H3275" i="8" s="1"/>
  <c r="G3259" i="8"/>
  <c r="H3259" i="8" s="1"/>
  <c r="G3243" i="8"/>
  <c r="H3243" i="8" s="1"/>
  <c r="G3227" i="8"/>
  <c r="H3227" i="8" s="1"/>
  <c r="G3211" i="8"/>
  <c r="H3211" i="8" s="1"/>
  <c r="G3195" i="8"/>
  <c r="H3195" i="8" s="1"/>
  <c r="G3179" i="8"/>
  <c r="H3179" i="8" s="1"/>
  <c r="G3163" i="8"/>
  <c r="H3163" i="8" s="1"/>
  <c r="G3147" i="8"/>
  <c r="H3147" i="8" s="1"/>
  <c r="G3131" i="8"/>
  <c r="H3131" i="8" s="1"/>
  <c r="G3115" i="8"/>
  <c r="H3115" i="8" s="1"/>
  <c r="G3099" i="8"/>
  <c r="H3099" i="8" s="1"/>
  <c r="G3083" i="8"/>
  <c r="H3083" i="8" s="1"/>
  <c r="G2951" i="8"/>
  <c r="H2951" i="8" s="1"/>
  <c r="G2887" i="8"/>
  <c r="H2887" i="8" s="1"/>
  <c r="G2823" i="8"/>
  <c r="H2823" i="8" s="1"/>
  <c r="G2759" i="8"/>
  <c r="H2759" i="8" s="1"/>
  <c r="G1776" i="8"/>
  <c r="H1776" i="8" s="1"/>
  <c r="G1744" i="8"/>
  <c r="H1744" i="8" s="1"/>
  <c r="G1189" i="8"/>
  <c r="H1189" i="8" s="1"/>
  <c r="G3049" i="8"/>
  <c r="H3049" i="8" s="1"/>
  <c r="G2905" i="8"/>
  <c r="H2905" i="8" s="1"/>
  <c r="G2825" i="8"/>
  <c r="H2825" i="8" s="1"/>
  <c r="G2745" i="8"/>
  <c r="H2745" i="8" s="1"/>
  <c r="G2232" i="8"/>
  <c r="H2232" i="8" s="1"/>
  <c r="G2200" i="8"/>
  <c r="H2200" i="8" s="1"/>
  <c r="G2120" i="8"/>
  <c r="H2120" i="8" s="1"/>
  <c r="G2064" i="8"/>
  <c r="H2064" i="8" s="1"/>
  <c r="G1968" i="8"/>
  <c r="H1968" i="8" s="1"/>
  <c r="G1904" i="8"/>
  <c r="H1904" i="8" s="1"/>
  <c r="G1854" i="8"/>
  <c r="H1854" i="8" s="1"/>
  <c r="G1822" i="8"/>
  <c r="H1822" i="8" s="1"/>
  <c r="G1790" i="8"/>
  <c r="H1790" i="8" s="1"/>
  <c r="G1758" i="8"/>
  <c r="H1758" i="8" s="1"/>
  <c r="G1726" i="8"/>
  <c r="H1726" i="8" s="1"/>
  <c r="G1694" i="8"/>
  <c r="H1694" i="8" s="1"/>
  <c r="G1662" i="8"/>
  <c r="H1662" i="8" s="1"/>
  <c r="G1013" i="8"/>
  <c r="H1013" i="8" s="1"/>
  <c r="G2717" i="8"/>
  <c r="H2717" i="8" s="1"/>
  <c r="G2677" i="8"/>
  <c r="H2677" i="8" s="1"/>
  <c r="G2653" i="8"/>
  <c r="H2653" i="8" s="1"/>
  <c r="G2597" i="8"/>
  <c r="H2597" i="8" s="1"/>
  <c r="G2589" i="8"/>
  <c r="H2589" i="8" s="1"/>
  <c r="G2525" i="8"/>
  <c r="H2525" i="8" s="1"/>
  <c r="G2517" i="8"/>
  <c r="H2517" i="8" s="1"/>
  <c r="G2501" i="8"/>
  <c r="H2501" i="8" s="1"/>
  <c r="G2461" i="8"/>
  <c r="H2461" i="8" s="1"/>
  <c r="G2421" i="8"/>
  <c r="H2421" i="8" s="1"/>
  <c r="G2397" i="8"/>
  <c r="H2397" i="8" s="1"/>
  <c r="G2341" i="8"/>
  <c r="H2341" i="8" s="1"/>
  <c r="G2333" i="8"/>
  <c r="H2333" i="8" s="1"/>
  <c r="G2285" i="8"/>
  <c r="H2285" i="8" s="1"/>
  <c r="G2277" i="8"/>
  <c r="H2277" i="8" s="1"/>
  <c r="G2269" i="8"/>
  <c r="H2269" i="8" s="1"/>
  <c r="G2028" i="8"/>
  <c r="H2028" i="8" s="1"/>
  <c r="G1948" i="8"/>
  <c r="H1948" i="8" s="1"/>
  <c r="G1868" i="8"/>
  <c r="H1868" i="8" s="1"/>
  <c r="G1547" i="8"/>
  <c r="H1547" i="8" s="1"/>
  <c r="G1489" i="8"/>
  <c r="H1489" i="8" s="1"/>
  <c r="G1425" i="8"/>
  <c r="H1425" i="8" s="1"/>
  <c r="G1563" i="8"/>
  <c r="H1563" i="8" s="1"/>
  <c r="G1585" i="8"/>
  <c r="H1585" i="8" s="1"/>
  <c r="G1560" i="8"/>
  <c r="H1560" i="8" s="1"/>
  <c r="G1273" i="8"/>
  <c r="H1273" i="8" s="1"/>
  <c r="G893" i="8"/>
  <c r="H893" i="8" s="1"/>
  <c r="G1604" i="8"/>
  <c r="H1604" i="8" s="1"/>
  <c r="G1588" i="8"/>
  <c r="H1588" i="8" s="1"/>
  <c r="G1572" i="8"/>
  <c r="H1572" i="8" s="1"/>
  <c r="G1097" i="8"/>
  <c r="H1097" i="8" s="1"/>
  <c r="G873" i="8"/>
  <c r="H873" i="8" s="1"/>
  <c r="G792" i="8"/>
  <c r="H792" i="8" s="1"/>
  <c r="G728" i="8"/>
  <c r="H728" i="8" s="1"/>
  <c r="G664" i="8"/>
  <c r="H664" i="8" s="1"/>
  <c r="G1335" i="8"/>
  <c r="H1335" i="8" s="1"/>
  <c r="G655" i="8"/>
  <c r="H655" i="8" s="1"/>
  <c r="G879" i="8"/>
  <c r="H879" i="8" s="1"/>
  <c r="G847" i="8"/>
  <c r="H847" i="8" s="1"/>
  <c r="G542" i="8"/>
  <c r="H542" i="8" s="1"/>
  <c r="G1534" i="8"/>
  <c r="H1534" i="8" s="1"/>
  <c r="G1502" i="8"/>
  <c r="H1502" i="8" s="1"/>
  <c r="G1470" i="8"/>
  <c r="H1470" i="8" s="1"/>
  <c r="G1438" i="8"/>
  <c r="H1438" i="8" s="1"/>
  <c r="G1406" i="8"/>
  <c r="H1406" i="8" s="1"/>
  <c r="G1374" i="8"/>
  <c r="H1374" i="8" s="1"/>
  <c r="G1366" i="8"/>
  <c r="H1366" i="8" s="1"/>
  <c r="G1352" i="8"/>
  <c r="H1352" i="8" s="1"/>
  <c r="G1336" i="8"/>
  <c r="H1336" i="8" s="1"/>
  <c r="G1327" i="8"/>
  <c r="H1327" i="8" s="1"/>
  <c r="G1311" i="8"/>
  <c r="H1311" i="8" s="1"/>
  <c r="G1263" i="8"/>
  <c r="H1263" i="8" s="1"/>
  <c r="G1247" i="8"/>
  <c r="H1247" i="8" s="1"/>
  <c r="G1215" i="8"/>
  <c r="H1215" i="8" s="1"/>
  <c r="G346" i="8"/>
  <c r="H346" i="8" s="1"/>
  <c r="G1188" i="8"/>
  <c r="H1188" i="8" s="1"/>
  <c r="G1172" i="8"/>
  <c r="H1172" i="8" s="1"/>
  <c r="G1156" i="8"/>
  <c r="H1156" i="8" s="1"/>
  <c r="G1140" i="8"/>
  <c r="H1140" i="8" s="1"/>
  <c r="G1124" i="8"/>
  <c r="H1124" i="8" s="1"/>
  <c r="G1108" i="8"/>
  <c r="H1108" i="8" s="1"/>
  <c r="G1092" i="8"/>
  <c r="H1092" i="8" s="1"/>
  <c r="G1076" i="8"/>
  <c r="H1076" i="8" s="1"/>
  <c r="G1060" i="8"/>
  <c r="H1060" i="8" s="1"/>
  <c r="G1044" i="8"/>
  <c r="H1044" i="8" s="1"/>
  <c r="G1028" i="8"/>
  <c r="H1028" i="8" s="1"/>
  <c r="G1012" i="8"/>
  <c r="H1012" i="8" s="1"/>
  <c r="G996" i="8"/>
  <c r="H996" i="8" s="1"/>
  <c r="G980" i="8"/>
  <c r="H980" i="8" s="1"/>
  <c r="G964" i="8"/>
  <c r="H964" i="8" s="1"/>
  <c r="G948" i="8"/>
  <c r="H948" i="8" s="1"/>
  <c r="G932" i="8"/>
  <c r="H932" i="8" s="1"/>
  <c r="G648" i="8"/>
  <c r="H648" i="8" s="1"/>
  <c r="G616" i="8"/>
  <c r="H616" i="8" s="1"/>
  <c r="G574" i="8"/>
  <c r="H574" i="8" s="1"/>
  <c r="G446" i="8"/>
  <c r="H446" i="8" s="1"/>
  <c r="G217" i="8"/>
  <c r="H217" i="8" s="1"/>
  <c r="G488" i="8"/>
  <c r="H488" i="8" s="1"/>
  <c r="G378" i="8"/>
  <c r="H378" i="8" s="1"/>
  <c r="G781" i="8"/>
  <c r="H781" i="8" s="1"/>
  <c r="G717" i="8"/>
  <c r="H717" i="8" s="1"/>
  <c r="G693" i="8"/>
  <c r="H693" i="8" s="1"/>
  <c r="G669" i="8"/>
  <c r="H669" i="8" s="1"/>
  <c r="G617" i="8"/>
  <c r="H617" i="8" s="1"/>
  <c r="G396" i="8"/>
  <c r="H396" i="8" s="1"/>
  <c r="G332" i="8"/>
  <c r="H332" i="8" s="1"/>
  <c r="G654" i="8"/>
  <c r="H654" i="8" s="1"/>
  <c r="G638" i="8"/>
  <c r="H638" i="8" s="1"/>
  <c r="G622" i="8"/>
  <c r="H622" i="8" s="1"/>
  <c r="G606" i="8"/>
  <c r="H606" i="8" s="1"/>
  <c r="G536" i="8"/>
  <c r="H536" i="8" s="1"/>
  <c r="G298" i="8"/>
  <c r="H298" i="8" s="1"/>
  <c r="G266" i="8"/>
  <c r="H266" i="8" s="1"/>
  <c r="G170" i="8"/>
  <c r="H170" i="8" s="1"/>
  <c r="G106" i="8"/>
  <c r="H106" i="8" s="1"/>
  <c r="G581" i="8"/>
  <c r="H581" i="8" s="1"/>
  <c r="G565" i="8"/>
  <c r="H565" i="8" s="1"/>
  <c r="G509" i="8"/>
  <c r="H509" i="8" s="1"/>
  <c r="G477" i="8"/>
  <c r="H477" i="8" s="1"/>
  <c r="G453" i="8"/>
  <c r="H453" i="8" s="1"/>
  <c r="G445" i="8"/>
  <c r="H445" i="8" s="1"/>
  <c r="G437" i="8"/>
  <c r="H437" i="8" s="1"/>
  <c r="G195" i="8"/>
  <c r="H195" i="8" s="1"/>
  <c r="G187" i="8"/>
  <c r="H187" i="8" s="1"/>
  <c r="G131" i="8"/>
  <c r="H131" i="8" s="1"/>
  <c r="G107" i="8"/>
  <c r="H107" i="8" s="1"/>
  <c r="G1724" i="8"/>
  <c r="H1724" i="8" s="1"/>
  <c r="G2830" i="8"/>
  <c r="H2830" i="8" s="1"/>
  <c r="G3436" i="8"/>
  <c r="H3436" i="8" s="1"/>
  <c r="G3500" i="8"/>
  <c r="H3500" i="8" s="1"/>
  <c r="G3564" i="8"/>
  <c r="H3564" i="8" s="1"/>
  <c r="G2971" i="8"/>
  <c r="H2971" i="8" s="1"/>
  <c r="G3003" i="8"/>
  <c r="H3003" i="8" s="1"/>
  <c r="G3035" i="8"/>
  <c r="H3035" i="8" s="1"/>
  <c r="G3067" i="8"/>
  <c r="H3067" i="8" s="1"/>
  <c r="G3419" i="8"/>
  <c r="H3419" i="8" s="1"/>
  <c r="G3435" i="8"/>
  <c r="H3435" i="8" s="1"/>
  <c r="G3451" i="8"/>
  <c r="H3451" i="8" s="1"/>
  <c r="G3467" i="8"/>
  <c r="H3467" i="8" s="1"/>
  <c r="G3483" i="8"/>
  <c r="H3483" i="8" s="1"/>
  <c r="G3499" i="8"/>
  <c r="H3499" i="8" s="1"/>
  <c r="G3515" i="8"/>
  <c r="H3515" i="8" s="1"/>
  <c r="G3531" i="8"/>
  <c r="H3531" i="8" s="1"/>
  <c r="G3547" i="8"/>
  <c r="H3547" i="8" s="1"/>
  <c r="G3563" i="8"/>
  <c r="H3563" i="8" s="1"/>
  <c r="G3579" i="8"/>
  <c r="H3579" i="8" s="1"/>
  <c r="G3595" i="8"/>
  <c r="H3595" i="8" s="1"/>
  <c r="G3611" i="8"/>
  <c r="H3611" i="8" s="1"/>
  <c r="G3627" i="8"/>
  <c r="H3627" i="8" s="1"/>
  <c r="G3643" i="8"/>
  <c r="H3643" i="8" s="1"/>
  <c r="G3659" i="8"/>
  <c r="H3659" i="8" s="1"/>
  <c r="G2186" i="8"/>
  <c r="H2186" i="8" s="1"/>
  <c r="G1306" i="8"/>
  <c r="H1306" i="8" s="1"/>
  <c r="G1242" i="8"/>
  <c r="H1242" i="8" s="1"/>
  <c r="G1226" i="8"/>
  <c r="H1226" i="8" s="1"/>
  <c r="G1210" i="8"/>
  <c r="H1210" i="8" s="1"/>
  <c r="G821" i="8"/>
  <c r="H821" i="8" s="1"/>
  <c r="G584" i="8"/>
  <c r="H584" i="8" s="1"/>
  <c r="G234" i="8"/>
  <c r="H234" i="8" s="1"/>
  <c r="G1194" i="8"/>
  <c r="H1194" i="8" s="1"/>
  <c r="G1178" i="8"/>
  <c r="H1178" i="8" s="1"/>
  <c r="G1162" i="8"/>
  <c r="H1162" i="8" s="1"/>
  <c r="G1146" i="8"/>
  <c r="H1146" i="8" s="1"/>
  <c r="G1130" i="8"/>
  <c r="H1130" i="8" s="1"/>
  <c r="G1114" i="8"/>
  <c r="H1114" i="8" s="1"/>
  <c r="G1098" i="8"/>
  <c r="H1098" i="8" s="1"/>
  <c r="G1082" i="8"/>
  <c r="H1082" i="8" s="1"/>
  <c r="G1066" i="8"/>
  <c r="H1066" i="8" s="1"/>
  <c r="G1050" i="8"/>
  <c r="H1050" i="8" s="1"/>
  <c r="G1034" i="8"/>
  <c r="H1034" i="8" s="1"/>
  <c r="G1018" i="8"/>
  <c r="H1018" i="8" s="1"/>
  <c r="G1002" i="8"/>
  <c r="H1002" i="8" s="1"/>
  <c r="G986" i="8"/>
  <c r="H986" i="8" s="1"/>
  <c r="G970" i="8"/>
  <c r="H970" i="8" s="1"/>
  <c r="G954" i="8"/>
  <c r="H954" i="8" s="1"/>
  <c r="G938" i="8"/>
  <c r="H938" i="8" s="1"/>
  <c r="G922" i="8"/>
  <c r="H922" i="8" s="1"/>
  <c r="G414" i="8"/>
  <c r="H414" i="8" s="1"/>
  <c r="G316" i="8"/>
  <c r="H316" i="8" s="1"/>
  <c r="G456" i="8"/>
  <c r="H456" i="8" s="1"/>
  <c r="G771" i="8"/>
  <c r="H771" i="8" s="1"/>
  <c r="G739" i="8"/>
  <c r="H739" i="8" s="1"/>
  <c r="G707" i="8"/>
  <c r="H707" i="8" s="1"/>
  <c r="G675" i="8"/>
  <c r="H675" i="8" s="1"/>
  <c r="G568" i="8"/>
  <c r="H568" i="8" s="1"/>
  <c r="G362" i="8"/>
  <c r="H362" i="8" s="1"/>
  <c r="G391" i="8"/>
  <c r="H391" i="8" s="1"/>
  <c r="G327" i="8"/>
  <c r="H327" i="8" s="1"/>
  <c r="G154" i="8"/>
  <c r="H154" i="8" s="1"/>
  <c r="G90" i="8"/>
  <c r="H90" i="8" s="1"/>
  <c r="G579" i="8"/>
  <c r="H579" i="8" s="1"/>
  <c r="G547" i="8"/>
  <c r="H547" i="8" s="1"/>
  <c r="G515" i="8"/>
  <c r="H515" i="8" s="1"/>
  <c r="G483" i="8"/>
  <c r="H483" i="8" s="1"/>
  <c r="G451" i="8"/>
  <c r="H451" i="8" s="1"/>
  <c r="G419" i="8"/>
  <c r="H419" i="8" s="1"/>
  <c r="G363" i="8"/>
  <c r="H363" i="8" s="1"/>
  <c r="G315" i="8"/>
  <c r="H315" i="8" s="1"/>
  <c r="G389" i="8"/>
  <c r="H389" i="8" s="1"/>
  <c r="G357" i="8"/>
  <c r="H357" i="8" s="1"/>
  <c r="G325" i="8"/>
  <c r="H325" i="8" s="1"/>
  <c r="G220" i="8"/>
  <c r="H220" i="8" s="1"/>
  <c r="G235" i="8"/>
  <c r="H235" i="8" s="1"/>
  <c r="G281" i="8"/>
  <c r="H281" i="8" s="1"/>
  <c r="G249" i="8"/>
  <c r="H249" i="8" s="1"/>
  <c r="G229" i="8"/>
  <c r="H229" i="8" s="1"/>
  <c r="G185" i="8"/>
  <c r="H185" i="8" s="1"/>
  <c r="G153" i="8"/>
  <c r="H153" i="8" s="1"/>
  <c r="G121" i="8"/>
  <c r="H121" i="8" s="1"/>
  <c r="G89" i="8"/>
  <c r="H89" i="8" s="1"/>
  <c r="G1982" i="8"/>
  <c r="H1982" i="8" s="1"/>
  <c r="G2110" i="8"/>
  <c r="H2110" i="8" s="1"/>
  <c r="G1950" i="8"/>
  <c r="H1950" i="8" s="1"/>
  <c r="G2078" i="8"/>
  <c r="H2078" i="8" s="1"/>
  <c r="G2354" i="8"/>
  <c r="H2354" i="8" s="1"/>
  <c r="G2234" i="8"/>
  <c r="H2234" i="8" s="1"/>
  <c r="G72" i="8"/>
  <c r="H72" i="8" s="1"/>
  <c r="G1211" i="8"/>
  <c r="H1211" i="8" s="1"/>
  <c r="G2166" i="8"/>
  <c r="H2166" i="8" s="1"/>
  <c r="G2646" i="8"/>
  <c r="H2646" i="8" s="1"/>
  <c r="G2776" i="8"/>
  <c r="H2776" i="8" s="1"/>
  <c r="G2872" i="8"/>
  <c r="H2872" i="8" s="1"/>
  <c r="G2936" i="8"/>
  <c r="H2936" i="8" s="1"/>
  <c r="G3000" i="8"/>
  <c r="H3000" i="8" s="1"/>
  <c r="G3537" i="8"/>
  <c r="H3537" i="8" s="1"/>
  <c r="G3409" i="8"/>
  <c r="H3409" i="8" s="1"/>
  <c r="G3345" i="8"/>
  <c r="H3345" i="8" s="1"/>
  <c r="G3209" i="8"/>
  <c r="H3209" i="8" s="1"/>
  <c r="G3193" i="8"/>
  <c r="H3193" i="8" s="1"/>
  <c r="G3177" i="8"/>
  <c r="H3177" i="8" s="1"/>
  <c r="G3089" i="8"/>
  <c r="H3089" i="8" s="1"/>
  <c r="G2978" i="8"/>
  <c r="H2978" i="8" s="1"/>
  <c r="G2946" i="8"/>
  <c r="H2946" i="8" s="1"/>
  <c r="G2754" i="8"/>
  <c r="H2754" i="8" s="1"/>
  <c r="G1800" i="8"/>
  <c r="H1800" i="8" s="1"/>
  <c r="G1672" i="8"/>
  <c r="H1672" i="8" s="1"/>
  <c r="G3028" i="8"/>
  <c r="H3028" i="8" s="1"/>
  <c r="G2106" i="8"/>
  <c r="H2106" i="8" s="1"/>
  <c r="G1706" i="8"/>
  <c r="H1706" i="8" s="1"/>
  <c r="G2395" i="8"/>
  <c r="H2395" i="8" s="1"/>
  <c r="G2103" i="8"/>
  <c r="H2103" i="8" s="1"/>
  <c r="G1543" i="8"/>
  <c r="H1543" i="8" s="1"/>
  <c r="G2134" i="8"/>
  <c r="H2134" i="8" s="1"/>
  <c r="G2198" i="8"/>
  <c r="H2198" i="8" s="1"/>
  <c r="G2230" i="8"/>
  <c r="H2230" i="8" s="1"/>
  <c r="G2358" i="8"/>
  <c r="H2358" i="8" s="1"/>
  <c r="G2390" i="8"/>
  <c r="H2390" i="8" s="1"/>
  <c r="G2744" i="8"/>
  <c r="H2744" i="8" s="1"/>
  <c r="G2808" i="8"/>
  <c r="H2808" i="8" s="1"/>
  <c r="G2840" i="8"/>
  <c r="H2840" i="8" s="1"/>
  <c r="G2904" i="8"/>
  <c r="H2904" i="8" s="1"/>
  <c r="G3064" i="8"/>
  <c r="H3064" i="8" s="1"/>
  <c r="G3473" i="8"/>
  <c r="H3473" i="8" s="1"/>
  <c r="G3601" i="8"/>
  <c r="H3601" i="8" s="1"/>
  <c r="G3665" i="8"/>
  <c r="H3665" i="8" s="1"/>
  <c r="G3369" i="8"/>
  <c r="H3369" i="8" s="1"/>
  <c r="G3281" i="8"/>
  <c r="H3281" i="8" s="1"/>
  <c r="G3225" i="8"/>
  <c r="H3225" i="8" s="1"/>
  <c r="G3217" i="8"/>
  <c r="H3217" i="8" s="1"/>
  <c r="G3153" i="8"/>
  <c r="H3153" i="8" s="1"/>
  <c r="G3042" i="8"/>
  <c r="H3042" i="8" s="1"/>
  <c r="G2882" i="8"/>
  <c r="H2882" i="8" s="1"/>
  <c r="G2818" i="8"/>
  <c r="H2818" i="8" s="1"/>
  <c r="G1533" i="8"/>
  <c r="H1533" i="8" s="1"/>
  <c r="G2260" i="8"/>
  <c r="H2260" i="8" s="1"/>
  <c r="G2180" i="8"/>
  <c r="H2180" i="8" s="1"/>
  <c r="G2132" i="8"/>
  <c r="H2132" i="8" s="1"/>
  <c r="G2116" i="8"/>
  <c r="H2116" i="8" s="1"/>
  <c r="G2090" i="8"/>
  <c r="H2090" i="8" s="1"/>
  <c r="G1962" i="8"/>
  <c r="H1962" i="8" s="1"/>
  <c r="G1946" i="8"/>
  <c r="H1946" i="8" s="1"/>
  <c r="G1834" i="8"/>
  <c r="H1834" i="8" s="1"/>
  <c r="G1754" i="8"/>
  <c r="H1754" i="8" s="1"/>
  <c r="G1722" i="8"/>
  <c r="H1722" i="8" s="1"/>
  <c r="G1517" i="8"/>
  <c r="H1517" i="8" s="1"/>
  <c r="G1109" i="8"/>
  <c r="H1109" i="8" s="1"/>
  <c r="G2731" i="8"/>
  <c r="H2731" i="8" s="1"/>
  <c r="G2699" i="8"/>
  <c r="H2699" i="8" s="1"/>
  <c r="G2675" i="8"/>
  <c r="H2675" i="8" s="1"/>
  <c r="G2651" i="8"/>
  <c r="H2651" i="8" s="1"/>
  <c r="G2595" i="8"/>
  <c r="H2595" i="8" s="1"/>
  <c r="G2555" i="8"/>
  <c r="H2555" i="8" s="1"/>
  <c r="G2515" i="8"/>
  <c r="H2515" i="8" s="1"/>
  <c r="G2499" i="8"/>
  <c r="H2499" i="8" s="1"/>
  <c r="G2475" i="8"/>
  <c r="H2475" i="8" s="1"/>
  <c r="G2419" i="8"/>
  <c r="H2419" i="8" s="1"/>
  <c r="G2379" i="8"/>
  <c r="H2379" i="8" s="1"/>
  <c r="G2339" i="8"/>
  <c r="H2339" i="8" s="1"/>
  <c r="G2071" i="8"/>
  <c r="H2071" i="8" s="1"/>
  <c r="G2023" i="8"/>
  <c r="H2023" i="8" s="1"/>
  <c r="G1991" i="8"/>
  <c r="H1991" i="8" s="1"/>
  <c r="G1959" i="8"/>
  <c r="H1959" i="8" s="1"/>
  <c r="G1911" i="8"/>
  <c r="H1911" i="8" s="1"/>
  <c r="G1879" i="8"/>
  <c r="H1879" i="8" s="1"/>
  <c r="G1206" i="8"/>
  <c r="H1206" i="8" s="1"/>
  <c r="G1853" i="8"/>
  <c r="H1853" i="8" s="1"/>
  <c r="G1837" i="8"/>
  <c r="H1837" i="8" s="1"/>
  <c r="G1773" i="8"/>
  <c r="H1773" i="8" s="1"/>
  <c r="G1757" i="8"/>
  <c r="H1757" i="8" s="1"/>
  <c r="G1741" i="8"/>
  <c r="H1741" i="8" s="1"/>
  <c r="G1725" i="8"/>
  <c r="H1725" i="8" s="1"/>
  <c r="G1709" i="8"/>
  <c r="H1709" i="8" s="1"/>
  <c r="G1693" i="8"/>
  <c r="H1693" i="8" s="1"/>
  <c r="G1677" i="8"/>
  <c r="H1677" i="8" s="1"/>
  <c r="G1661" i="8"/>
  <c r="H1661" i="8" s="1"/>
  <c r="G1636" i="8"/>
  <c r="H1636" i="8" s="1"/>
  <c r="G1313" i="8"/>
  <c r="H1313" i="8" s="1"/>
  <c r="G1249" i="8"/>
  <c r="H1249" i="8" s="1"/>
  <c r="G1363" i="8"/>
  <c r="H1363" i="8" s="1"/>
  <c r="G634" i="8"/>
  <c r="H634" i="8" s="1"/>
  <c r="G1229" i="8"/>
  <c r="H1229" i="8" s="1"/>
  <c r="G1179" i="8"/>
  <c r="H1179" i="8" s="1"/>
  <c r="G1147" i="8"/>
  <c r="H1147" i="8" s="1"/>
  <c r="G1115" i="8"/>
  <c r="H1115" i="8" s="1"/>
  <c r="G1083" i="8"/>
  <c r="H1083" i="8" s="1"/>
  <c r="G1051" i="8"/>
  <c r="H1051" i="8" s="1"/>
  <c r="G1019" i="8"/>
  <c r="H1019" i="8" s="1"/>
  <c r="G795" i="8"/>
  <c r="H795" i="8" s="1"/>
  <c r="G1484" i="8"/>
  <c r="H1484" i="8" s="1"/>
  <c r="G1412" i="8"/>
  <c r="H1412" i="8" s="1"/>
  <c r="G810" i="8"/>
  <c r="H810" i="8" s="1"/>
  <c r="G1184" i="8"/>
  <c r="H1184" i="8" s="1"/>
  <c r="G1168" i="8"/>
  <c r="H1168" i="8" s="1"/>
  <c r="G1152" i="8"/>
  <c r="H1152" i="8" s="1"/>
  <c r="G1136" i="8"/>
  <c r="H1136" i="8" s="1"/>
  <c r="G1120" i="8"/>
  <c r="H1120" i="8" s="1"/>
  <c r="G1104" i="8"/>
  <c r="H1104" i="8" s="1"/>
  <c r="G1040" i="8"/>
  <c r="H1040" i="8" s="1"/>
  <c r="G1024" i="8"/>
  <c r="H1024" i="8" s="1"/>
  <c r="G1008" i="8"/>
  <c r="H1008" i="8" s="1"/>
  <c r="G992" i="8"/>
  <c r="H992" i="8" s="1"/>
  <c r="G976" i="8"/>
  <c r="H976" i="8" s="1"/>
  <c r="G960" i="8"/>
  <c r="H960" i="8" s="1"/>
  <c r="G820" i="8"/>
  <c r="H820" i="8" s="1"/>
  <c r="G401" i="8"/>
  <c r="H401" i="8" s="1"/>
  <c r="G753" i="8"/>
  <c r="H753" i="8" s="1"/>
  <c r="G625" i="8"/>
  <c r="H625" i="8" s="1"/>
  <c r="G310" i="8"/>
  <c r="H310" i="8" s="1"/>
  <c r="G564" i="8"/>
  <c r="H564" i="8" s="1"/>
  <c r="G351" i="8"/>
  <c r="H351" i="8" s="1"/>
  <c r="G468" i="8"/>
  <c r="H468" i="8" s="1"/>
  <c r="G473" i="8"/>
  <c r="H473" i="8" s="1"/>
  <c r="G433" i="8"/>
  <c r="H433" i="8" s="1"/>
  <c r="G390" i="8"/>
  <c r="H390" i="8" s="1"/>
  <c r="G342" i="8"/>
  <c r="H342" i="8" s="1"/>
  <c r="G209" i="8"/>
  <c r="H209" i="8" s="1"/>
  <c r="G150" i="8"/>
  <c r="H150" i="8" s="1"/>
  <c r="G230" i="8"/>
  <c r="H230" i="8" s="1"/>
  <c r="G311" i="8"/>
  <c r="H311" i="8" s="1"/>
  <c r="G95" i="8"/>
  <c r="H95" i="8" s="1"/>
  <c r="G2931" i="8"/>
  <c r="H2931" i="8" s="1"/>
  <c r="G901" i="8"/>
  <c r="H901" i="8" s="1"/>
  <c r="G3124" i="8"/>
  <c r="H3124" i="8" s="1"/>
  <c r="G1852" i="8"/>
  <c r="H1852" i="8" s="1"/>
  <c r="G3575" i="8"/>
  <c r="H3575" i="8" s="1"/>
  <c r="G2538" i="8"/>
  <c r="H2538" i="8" s="1"/>
  <c r="G2218" i="8"/>
  <c r="H2218" i="8" s="1"/>
  <c r="G2162" i="8"/>
  <c r="H2162" i="8" s="1"/>
  <c r="G1613" i="8"/>
  <c r="H1613" i="8" s="1"/>
  <c r="G3426" i="8"/>
  <c r="H3426" i="8" s="1"/>
  <c r="G2087" i="8"/>
  <c r="H2087" i="8" s="1"/>
  <c r="G2055" i="8"/>
  <c r="H2055" i="8" s="1"/>
  <c r="G2039" i="8"/>
  <c r="H2039" i="8" s="1"/>
  <c r="G2007" i="8"/>
  <c r="H2007" i="8" s="1"/>
  <c r="G1975" i="8"/>
  <c r="H1975" i="8" s="1"/>
  <c r="G1943" i="8"/>
  <c r="H1943" i="8" s="1"/>
  <c r="G1927" i="8"/>
  <c r="H1927" i="8" s="1"/>
  <c r="G1895" i="8"/>
  <c r="H1895" i="8" s="1"/>
  <c r="G1863" i="8"/>
  <c r="H1863" i="8" s="1"/>
  <c r="G1222" i="8"/>
  <c r="H1222" i="8" s="1"/>
  <c r="G1552" i="8"/>
  <c r="H1552" i="8" s="1"/>
  <c r="G1365" i="8"/>
  <c r="H1365" i="8" s="1"/>
  <c r="G1270" i="8"/>
  <c r="H1270" i="8" s="1"/>
  <c r="G1821" i="8"/>
  <c r="H1821" i="8" s="1"/>
  <c r="G1805" i="8"/>
  <c r="H1805" i="8" s="1"/>
  <c r="G1789" i="8"/>
  <c r="H1789" i="8" s="1"/>
  <c r="G1645" i="8"/>
  <c r="H1645" i="8" s="1"/>
  <c r="G1620" i="8"/>
  <c r="H1620" i="8" s="1"/>
  <c r="G1578" i="8"/>
  <c r="H1578" i="8" s="1"/>
  <c r="G993" i="8"/>
  <c r="H993" i="8" s="1"/>
  <c r="G897" i="8"/>
  <c r="H897" i="8" s="1"/>
  <c r="G1309" i="8"/>
  <c r="H1309" i="8" s="1"/>
  <c r="G987" i="8"/>
  <c r="H987" i="8" s="1"/>
  <c r="G955" i="8"/>
  <c r="H955" i="8" s="1"/>
  <c r="G923" i="8"/>
  <c r="H923" i="8" s="1"/>
  <c r="G859" i="8"/>
  <c r="H859" i="8" s="1"/>
  <c r="G827" i="8"/>
  <c r="H827" i="8" s="1"/>
  <c r="G1516" i="8"/>
  <c r="H1516" i="8" s="1"/>
  <c r="G1500" i="8"/>
  <c r="H1500" i="8" s="1"/>
  <c r="G1492" i="8"/>
  <c r="H1492" i="8" s="1"/>
  <c r="G1380" i="8"/>
  <c r="H1380" i="8" s="1"/>
  <c r="G1287" i="8"/>
  <c r="H1287" i="8" s="1"/>
  <c r="G1200" i="8"/>
  <c r="H1200" i="8" s="1"/>
  <c r="G1088" i="8"/>
  <c r="H1088" i="8" s="1"/>
  <c r="G1072" i="8"/>
  <c r="H1072" i="8" s="1"/>
  <c r="G1056" i="8"/>
  <c r="H1056" i="8" s="1"/>
  <c r="G944" i="8"/>
  <c r="H944" i="8" s="1"/>
  <c r="G928" i="8"/>
  <c r="H928" i="8" s="1"/>
  <c r="G804" i="8"/>
  <c r="H804" i="8" s="1"/>
  <c r="G729" i="8"/>
  <c r="H729" i="8" s="1"/>
  <c r="G689" i="8"/>
  <c r="H689" i="8" s="1"/>
  <c r="G665" i="8"/>
  <c r="H665" i="8" s="1"/>
  <c r="G246" i="8"/>
  <c r="H246" i="8" s="1"/>
  <c r="G500" i="8"/>
  <c r="H500" i="8" s="1"/>
  <c r="G436" i="8"/>
  <c r="H436" i="8" s="1"/>
  <c r="G409" i="8"/>
  <c r="H409" i="8" s="1"/>
  <c r="G561" i="8"/>
  <c r="H561" i="8" s="1"/>
  <c r="G537" i="8"/>
  <c r="H537" i="8" s="1"/>
  <c r="G497" i="8"/>
  <c r="H497" i="8" s="1"/>
  <c r="G406" i="8"/>
  <c r="H406" i="8" s="1"/>
  <c r="G374" i="8"/>
  <c r="H374" i="8" s="1"/>
  <c r="G358" i="8"/>
  <c r="H358" i="8" s="1"/>
  <c r="G326" i="8"/>
  <c r="H326" i="8" s="1"/>
  <c r="G182" i="8"/>
  <c r="H182" i="8" s="1"/>
  <c r="G118" i="8"/>
  <c r="H118" i="8" s="1"/>
  <c r="G86" i="8"/>
  <c r="H86" i="8" s="1"/>
  <c r="G214" i="8"/>
  <c r="H214" i="8" s="1"/>
  <c r="G287" i="8"/>
  <c r="H287" i="8" s="1"/>
  <c r="G247" i="8"/>
  <c r="H247" i="8" s="1"/>
  <c r="G183" i="8"/>
  <c r="H183" i="8" s="1"/>
  <c r="G159" i="8"/>
  <c r="H159" i="8" s="1"/>
  <c r="G119" i="8"/>
  <c r="H119" i="8" s="1"/>
  <c r="G1093" i="8"/>
  <c r="H1093" i="8" s="1"/>
  <c r="G3198" i="8"/>
  <c r="H3198" i="8" s="1"/>
  <c r="G3294" i="8"/>
  <c r="H3294" i="8" s="1"/>
  <c r="G3452" i="8"/>
  <c r="H3452" i="8" s="1"/>
  <c r="G3108" i="8"/>
  <c r="H3108" i="8" s="1"/>
  <c r="G3140" i="8"/>
  <c r="H3140" i="8" s="1"/>
  <c r="G3348" i="8"/>
  <c r="H3348" i="8" s="1"/>
  <c r="G3364" i="8"/>
  <c r="H3364" i="8" s="1"/>
  <c r="G3380" i="8"/>
  <c r="H3380" i="8" s="1"/>
  <c r="G3396" i="8"/>
  <c r="H3396" i="8" s="1"/>
  <c r="G2926" i="8"/>
  <c r="H2926" i="8" s="1"/>
  <c r="G3054" i="8"/>
  <c r="H3054" i="8" s="1"/>
  <c r="G3511" i="8"/>
  <c r="H3511" i="8" s="1"/>
  <c r="G3607" i="8"/>
  <c r="H3607" i="8" s="1"/>
  <c r="G3686" i="8"/>
  <c r="H3686" i="8" s="1"/>
  <c r="G3750" i="8"/>
  <c r="H3750" i="8" s="1"/>
  <c r="G3029" i="8"/>
  <c r="H3029" i="8" s="1"/>
  <c r="G2274" i="8"/>
  <c r="H2274" i="8" s="1"/>
  <c r="G1586" i="8"/>
  <c r="H1586" i="8" s="1"/>
  <c r="G2072" i="8"/>
  <c r="H2072" i="8" s="1"/>
  <c r="G2362" i="8"/>
  <c r="H2362" i="8" s="1"/>
  <c r="G3618" i="8"/>
  <c r="H3618" i="8" s="1"/>
  <c r="G2434" i="8"/>
  <c r="H2434" i="8" s="1"/>
  <c r="G80" i="8"/>
  <c r="H80" i="8" s="1"/>
  <c r="G1432" i="8"/>
  <c r="H1432" i="8" s="1"/>
  <c r="G2942" i="8"/>
  <c r="H2942" i="8" s="1"/>
  <c r="G2806" i="8"/>
  <c r="H2806" i="8" s="1"/>
  <c r="G3144" i="8"/>
  <c r="H3144" i="8" s="1"/>
  <c r="G3208" i="8"/>
  <c r="H3208" i="8" s="1"/>
  <c r="G3272" i="8"/>
  <c r="H3272" i="8" s="1"/>
  <c r="G3336" i="8"/>
  <c r="H3336" i="8" s="1"/>
  <c r="G3400" i="8"/>
  <c r="H3400" i="8" s="1"/>
  <c r="G3464" i="8"/>
  <c r="H3464" i="8" s="1"/>
  <c r="G3528" i="8"/>
  <c r="H3528" i="8" s="1"/>
  <c r="G3592" i="8"/>
  <c r="H3592" i="8" s="1"/>
  <c r="G3656" i="8"/>
  <c r="H3656" i="8" s="1"/>
  <c r="G3677" i="8"/>
  <c r="H3677" i="8" s="1"/>
  <c r="G3741" i="8"/>
  <c r="H3741" i="8" s="1"/>
  <c r="G2947" i="8"/>
  <c r="H2947" i="8" s="1"/>
  <c r="G3102" i="8"/>
  <c r="H3102" i="8" s="1"/>
  <c r="G3134" i="8"/>
  <c r="H3134" i="8" s="1"/>
  <c r="G3720" i="8"/>
  <c r="H3720" i="8" s="1"/>
  <c r="G3784" i="8"/>
  <c r="H3784" i="8" s="1"/>
  <c r="G3421" i="8"/>
  <c r="H3421" i="8" s="1"/>
  <c r="G3485" i="8"/>
  <c r="H3485" i="8" s="1"/>
  <c r="G3549" i="8"/>
  <c r="H3549" i="8" s="1"/>
  <c r="G3613" i="8"/>
  <c r="H3613" i="8" s="1"/>
  <c r="G2138" i="8"/>
  <c r="H2138" i="8" s="1"/>
  <c r="G1912" i="8"/>
  <c r="H1912" i="8" s="1"/>
  <c r="G2210" i="8"/>
  <c r="H2210" i="8" s="1"/>
  <c r="G2330" i="8"/>
  <c r="H2330" i="8" s="1"/>
  <c r="G908" i="8"/>
  <c r="H908" i="8" s="1"/>
  <c r="G892" i="8"/>
  <c r="H892" i="8" s="1"/>
  <c r="G876" i="8"/>
  <c r="H876" i="8" s="1"/>
  <c r="G860" i="8"/>
  <c r="H860" i="8" s="1"/>
  <c r="G844" i="8"/>
  <c r="H844" i="8" s="1"/>
  <c r="G828" i="8"/>
  <c r="H828" i="8" s="1"/>
  <c r="G812" i="8"/>
  <c r="H812" i="8" s="1"/>
  <c r="G796" i="8"/>
  <c r="H796" i="8" s="1"/>
  <c r="G749" i="8"/>
  <c r="H749" i="8" s="1"/>
  <c r="G725" i="8"/>
  <c r="H725" i="8" s="1"/>
  <c r="G685" i="8"/>
  <c r="H685" i="8" s="1"/>
  <c r="G633" i="8"/>
  <c r="H633" i="8" s="1"/>
  <c r="G540" i="8"/>
  <c r="H540" i="8" s="1"/>
  <c r="G383" i="8"/>
  <c r="H383" i="8" s="1"/>
  <c r="G319" i="8"/>
  <c r="H319" i="8" s="1"/>
  <c r="G562" i="8"/>
  <c r="H562" i="8" s="1"/>
  <c r="G530" i="8"/>
  <c r="H530" i="8" s="1"/>
  <c r="G498" i="8"/>
  <c r="H498" i="8" s="1"/>
  <c r="G466" i="8"/>
  <c r="H466" i="8" s="1"/>
  <c r="G434" i="8"/>
  <c r="H434" i="8" s="1"/>
  <c r="G589" i="8"/>
  <c r="H589" i="8" s="1"/>
  <c r="G541" i="8"/>
  <c r="H541" i="8" s="1"/>
  <c r="G517" i="8"/>
  <c r="H517" i="8" s="1"/>
  <c r="G485" i="8"/>
  <c r="H485" i="8" s="1"/>
  <c r="G469" i="8"/>
  <c r="H469" i="8" s="1"/>
  <c r="G461" i="8"/>
  <c r="H461" i="8" s="1"/>
  <c r="G398" i="8"/>
  <c r="H398" i="8" s="1"/>
  <c r="G382" i="8"/>
  <c r="H382" i="8" s="1"/>
  <c r="G366" i="8"/>
  <c r="H366" i="8" s="1"/>
  <c r="G350" i="8"/>
  <c r="H350" i="8" s="1"/>
  <c r="G334" i="8"/>
  <c r="H334" i="8" s="1"/>
  <c r="G318" i="8"/>
  <c r="H318" i="8" s="1"/>
  <c r="G215" i="8"/>
  <c r="H215" i="8" s="1"/>
  <c r="G225" i="8"/>
  <c r="H225" i="8" s="1"/>
  <c r="G222" i="8"/>
  <c r="H222" i="8" s="1"/>
  <c r="G206" i="8"/>
  <c r="H206" i="8" s="1"/>
  <c r="G291" i="8"/>
  <c r="H291" i="8" s="1"/>
  <c r="G275" i="8"/>
  <c r="H275" i="8" s="1"/>
  <c r="G267" i="8"/>
  <c r="H267" i="8" s="1"/>
  <c r="G139" i="8"/>
  <c r="H139" i="8" s="1"/>
  <c r="G99" i="8"/>
  <c r="H99" i="8" s="1"/>
  <c r="G91" i="8"/>
  <c r="H91" i="8" s="1"/>
  <c r="G67" i="8"/>
  <c r="H67" i="8" s="1"/>
  <c r="G1573" i="8"/>
  <c r="H1573" i="8" s="1"/>
  <c r="G3078" i="8"/>
  <c r="H3078" i="8" s="1"/>
  <c r="G3146" i="8"/>
  <c r="H3146" i="8" s="1"/>
  <c r="G3406" i="8"/>
  <c r="H3406" i="8" s="1"/>
  <c r="G3599" i="8"/>
  <c r="H3599" i="8" s="1"/>
  <c r="G3631" i="8"/>
  <c r="H3631" i="8" s="1"/>
  <c r="G3714" i="8"/>
  <c r="H3714" i="8" s="1"/>
  <c r="G3744" i="8"/>
  <c r="H3744" i="8" s="1"/>
  <c r="G3778" i="8"/>
  <c r="H3778" i="8" s="1"/>
  <c r="G1684" i="8"/>
  <c r="H1684" i="8" s="1"/>
  <c r="G1812" i="8"/>
  <c r="H1812" i="8" s="1"/>
  <c r="G2779" i="8"/>
  <c r="H2779" i="8" s="1"/>
  <c r="G2939" i="8"/>
  <c r="H2939" i="8" s="1"/>
  <c r="G3100" i="8"/>
  <c r="H3100" i="8" s="1"/>
  <c r="G3164" i="8"/>
  <c r="H3164" i="8" s="1"/>
  <c r="G3228" i="8"/>
  <c r="H3228" i="8" s="1"/>
  <c r="G3292" i="8"/>
  <c r="H3292" i="8" s="1"/>
  <c r="G3356" i="8"/>
  <c r="H3356" i="8" s="1"/>
  <c r="G3679" i="8"/>
  <c r="H3679" i="8" s="1"/>
  <c r="G3695" i="8"/>
  <c r="H3695" i="8" s="1"/>
  <c r="G3711" i="8"/>
  <c r="H3711" i="8" s="1"/>
  <c r="G3727" i="8"/>
  <c r="H3727" i="8" s="1"/>
  <c r="G3743" i="8"/>
  <c r="H3743" i="8" s="1"/>
  <c r="G3759" i="8"/>
  <c r="H3759" i="8" s="1"/>
  <c r="G3775" i="8"/>
  <c r="H3775" i="8" s="1"/>
  <c r="G1772" i="8"/>
  <c r="H1772" i="8" s="1"/>
  <c r="G2894" i="8"/>
  <c r="H2894" i="8" s="1"/>
  <c r="G3082" i="8"/>
  <c r="H3082" i="8" s="1"/>
  <c r="G3142" i="8"/>
  <c r="H3142" i="8" s="1"/>
  <c r="G3202" i="8"/>
  <c r="H3202" i="8" s="1"/>
  <c r="G3266" i="8"/>
  <c r="H3266" i="8" s="1"/>
  <c r="G3330" i="8"/>
  <c r="H3330" i="8" s="1"/>
  <c r="G3394" i="8"/>
  <c r="H3394" i="8" s="1"/>
  <c r="G3492" i="8"/>
  <c r="H3492" i="8" s="1"/>
  <c r="G3676" i="8"/>
  <c r="H3676" i="8" s="1"/>
  <c r="G3694" i="8"/>
  <c r="H3694" i="8" s="1"/>
  <c r="G2837" i="8"/>
  <c r="H2837" i="8" s="1"/>
  <c r="G2194" i="8"/>
  <c r="H2194" i="8" s="1"/>
  <c r="G2722" i="8"/>
  <c r="H2722" i="8" s="1"/>
  <c r="G2466" i="8"/>
  <c r="H2466" i="8" s="1"/>
  <c r="G3522" i="8"/>
  <c r="H3522" i="8" s="1"/>
  <c r="G3061" i="8"/>
  <c r="H3061" i="8" s="1"/>
  <c r="G2734" i="8"/>
  <c r="H2734" i="8" s="1"/>
  <c r="G3230" i="8"/>
  <c r="H3230" i="8" s="1"/>
  <c r="G3390" i="8"/>
  <c r="H3390" i="8" s="1"/>
  <c r="G3688" i="8"/>
  <c r="H3688" i="8" s="1"/>
  <c r="G3752" i="8"/>
  <c r="H3752" i="8" s="1"/>
  <c r="G2955" i="8"/>
  <c r="H2955" i="8" s="1"/>
  <c r="G3076" i="8"/>
  <c r="H3076" i="8" s="1"/>
  <c r="G3220" i="8"/>
  <c r="H3220" i="8" s="1"/>
  <c r="G3300" i="8"/>
  <c r="H3300" i="8" s="1"/>
  <c r="G3316" i="8"/>
  <c r="H3316" i="8" s="1"/>
  <c r="G3332" i="8"/>
  <c r="H3332" i="8" s="1"/>
  <c r="G3412" i="8"/>
  <c r="H3412" i="8" s="1"/>
  <c r="G1708" i="8"/>
  <c r="H1708" i="8" s="1"/>
  <c r="G2739" i="8"/>
  <c r="H2739" i="8" s="1"/>
  <c r="G2990" i="8"/>
  <c r="H2990" i="8" s="1"/>
  <c r="G3094" i="8"/>
  <c r="H3094" i="8" s="1"/>
  <c r="G3158" i="8"/>
  <c r="H3158" i="8" s="1"/>
  <c r="G3218" i="8"/>
  <c r="H3218" i="8" s="1"/>
  <c r="G3282" i="8"/>
  <c r="H3282" i="8" s="1"/>
  <c r="G3346" i="8"/>
  <c r="H3346" i="8" s="1"/>
  <c r="G3410" i="8"/>
  <c r="H3410" i="8" s="1"/>
  <c r="G3670" i="8"/>
  <c r="H3670" i="8" s="1"/>
  <c r="G3732" i="8"/>
  <c r="H3732" i="8" s="1"/>
  <c r="G2885" i="8"/>
  <c r="H2885" i="8" s="1"/>
  <c r="G3013" i="8"/>
  <c r="H3013" i="8" s="1"/>
  <c r="G2773" i="8"/>
  <c r="H2773" i="8" s="1"/>
  <c r="G3474" i="8"/>
  <c r="H3474" i="8" s="1"/>
  <c r="G3538" i="8"/>
  <c r="H3538" i="8" s="1"/>
  <c r="G3602" i="8"/>
  <c r="H3602" i="8" s="1"/>
  <c r="G3666" i="8"/>
  <c r="H3666" i="8" s="1"/>
  <c r="G2682" i="8"/>
  <c r="H2682" i="8" s="1"/>
  <c r="G3589" i="8"/>
  <c r="H3589" i="8" s="1"/>
  <c r="G3418" i="8"/>
  <c r="H3418" i="8" s="1"/>
  <c r="G2853" i="8"/>
  <c r="H2853" i="8" s="1"/>
  <c r="G2933" i="8"/>
  <c r="H2933" i="8" s="1"/>
  <c r="G3214" i="8"/>
  <c r="H3214" i="8" s="1"/>
  <c r="G3246" i="8"/>
  <c r="H3246" i="8" s="1"/>
  <c r="G3730" i="8"/>
  <c r="H3730" i="8" s="1"/>
  <c r="G2875" i="8"/>
  <c r="H2875" i="8" s="1"/>
  <c r="G3116" i="8"/>
  <c r="H3116" i="8" s="1"/>
  <c r="G3180" i="8"/>
  <c r="H3180" i="8" s="1"/>
  <c r="G3244" i="8"/>
  <c r="H3244" i="8" s="1"/>
  <c r="G3308" i="8"/>
  <c r="H3308" i="8" s="1"/>
  <c r="G3372" i="8"/>
  <c r="H3372" i="8" s="1"/>
  <c r="G2771" i="8"/>
  <c r="H2771" i="8" s="1"/>
  <c r="G3556" i="8"/>
  <c r="H3556" i="8" s="1"/>
  <c r="G3742" i="8"/>
  <c r="H3742" i="8" s="1"/>
  <c r="G3756" i="8"/>
  <c r="H3756" i="8" s="1"/>
  <c r="G2346" i="8"/>
  <c r="H2346" i="8" s="1"/>
  <c r="G2602" i="8"/>
  <c r="H2602" i="8" s="1"/>
  <c r="G2130" i="8"/>
  <c r="H2130" i="8" s="1"/>
  <c r="G2008" i="8"/>
  <c r="H2008" i="8" s="1"/>
  <c r="G3653" i="8"/>
  <c r="H3653" i="8" s="1"/>
  <c r="G3482" i="8"/>
  <c r="H3482" i="8" s="1"/>
  <c r="G2522" i="8"/>
  <c r="H2522" i="8" s="1"/>
  <c r="G2910" i="8"/>
  <c r="H2910" i="8" s="1"/>
  <c r="G2974" i="8"/>
  <c r="H2974" i="8" s="1"/>
  <c r="G3090" i="8"/>
  <c r="H3090" i="8" s="1"/>
  <c r="G3154" i="8"/>
  <c r="H3154" i="8" s="1"/>
  <c r="G3222" i="8"/>
  <c r="H3222" i="8" s="1"/>
  <c r="G3286" i="8"/>
  <c r="H3286" i="8" s="1"/>
  <c r="G3350" i="8"/>
  <c r="H3350" i="8" s="1"/>
  <c r="G3414" i="8"/>
  <c r="H3414" i="8" s="1"/>
  <c r="G3572" i="8"/>
  <c r="H3572" i="8" s="1"/>
  <c r="G3734" i="8"/>
  <c r="H3734" i="8" s="1"/>
  <c r="G1828" i="8"/>
  <c r="H1828" i="8" s="1"/>
  <c r="G2790" i="8"/>
  <c r="H2790" i="8" s="1"/>
  <c r="G2886" i="8"/>
  <c r="H2886" i="8" s="1"/>
  <c r="G3120" i="8"/>
  <c r="H3120" i="8" s="1"/>
  <c r="G3184" i="8"/>
  <c r="H3184" i="8" s="1"/>
  <c r="G3248" i="8"/>
  <c r="H3248" i="8" s="1"/>
  <c r="G3312" i="8"/>
  <c r="H3312" i="8" s="1"/>
  <c r="G3376" i="8"/>
  <c r="H3376" i="8" s="1"/>
  <c r="G3440" i="8"/>
  <c r="H3440" i="8" s="1"/>
  <c r="G3504" i="8"/>
  <c r="H3504" i="8" s="1"/>
  <c r="G3568" i="8"/>
  <c r="H3568" i="8" s="1"/>
  <c r="G3632" i="8"/>
  <c r="H3632" i="8" s="1"/>
  <c r="G3673" i="8"/>
  <c r="H3673" i="8" s="1"/>
  <c r="G3713" i="8"/>
  <c r="H3713" i="8" s="1"/>
  <c r="G3753" i="8"/>
  <c r="H3753" i="8" s="1"/>
  <c r="G3777" i="8"/>
  <c r="H3777" i="8" s="1"/>
  <c r="G1676" i="8"/>
  <c r="H1676" i="8" s="1"/>
  <c r="G2915" i="8"/>
  <c r="H2915" i="8" s="1"/>
  <c r="G3628" i="8"/>
  <c r="H3628" i="8" s="1"/>
  <c r="G3696" i="8"/>
  <c r="H3696" i="8" s="1"/>
  <c r="G3760" i="8"/>
  <c r="H3760" i="8" s="1"/>
  <c r="G2482" i="8"/>
  <c r="H2482" i="8" s="1"/>
  <c r="G2610" i="8"/>
  <c r="H2610" i="8" s="1"/>
  <c r="G2992" i="8"/>
  <c r="H2992" i="8" s="1"/>
  <c r="G2506" i="8"/>
  <c r="H2506" i="8" s="1"/>
  <c r="G3453" i="8"/>
  <c r="H3453" i="8" s="1"/>
  <c r="G3517" i="8"/>
  <c r="H3517" i="8" s="1"/>
  <c r="G3581" i="8"/>
  <c r="H3581" i="8" s="1"/>
  <c r="G3645" i="8"/>
  <c r="H3645" i="8" s="1"/>
  <c r="G2290" i="8"/>
  <c r="H2290" i="8" s="1"/>
  <c r="G2178" i="8"/>
  <c r="H2178" i="8" s="1"/>
  <c r="G2426" i="8"/>
  <c r="H2426" i="8" s="1"/>
  <c r="G3610" i="8"/>
  <c r="H3610" i="8" s="1"/>
  <c r="G3461" i="8"/>
  <c r="H3461" i="8" s="1"/>
  <c r="G3540" i="8"/>
  <c r="H3540" i="8" s="1"/>
  <c r="G3636" i="8"/>
  <c r="H3636" i="8" s="1"/>
  <c r="G2394" i="8"/>
  <c r="H2394" i="8" s="1"/>
  <c r="G1369" i="8"/>
  <c r="H1369" i="8" s="1"/>
  <c r="G1600" i="8"/>
  <c r="H1600" i="8" s="1"/>
  <c r="G2334" i="8"/>
  <c r="H2334" i="8" s="1"/>
  <c r="G2462" i="8"/>
  <c r="H2462" i="8" s="1"/>
  <c r="G2494" i="8"/>
  <c r="H2494" i="8" s="1"/>
  <c r="G2590" i="8"/>
  <c r="H2590" i="8" s="1"/>
  <c r="G2622" i="8"/>
  <c r="H2622" i="8" s="1"/>
  <c r="G2686" i="8"/>
  <c r="H2686" i="8" s="1"/>
  <c r="G2718" i="8"/>
  <c r="H2718" i="8" s="1"/>
  <c r="G3430" i="8"/>
  <c r="H3430" i="8" s="1"/>
  <c r="G3462" i="8"/>
  <c r="H3462" i="8" s="1"/>
  <c r="G3494" i="8"/>
  <c r="H3494" i="8" s="1"/>
  <c r="G3526" i="8"/>
  <c r="H3526" i="8" s="1"/>
  <c r="G3558" i="8"/>
  <c r="H3558" i="8" s="1"/>
  <c r="G3590" i="8"/>
  <c r="H3590" i="8" s="1"/>
  <c r="G3622" i="8"/>
  <c r="H3622" i="8" s="1"/>
  <c r="G3654" i="8"/>
  <c r="H3654" i="8" s="1"/>
  <c r="G3415" i="8"/>
  <c r="H3415" i="8" s="1"/>
  <c r="G3407" i="8"/>
  <c r="H3407" i="8" s="1"/>
  <c r="G3399" i="8"/>
  <c r="H3399" i="8" s="1"/>
  <c r="G3391" i="8"/>
  <c r="H3391" i="8" s="1"/>
  <c r="G3383" i="8"/>
  <c r="H3383" i="8" s="1"/>
  <c r="G3375" i="8"/>
  <c r="H3375" i="8" s="1"/>
  <c r="G3367" i="8"/>
  <c r="H3367" i="8" s="1"/>
  <c r="G3359" i="8"/>
  <c r="H3359" i="8" s="1"/>
  <c r="G3351" i="8"/>
  <c r="H3351" i="8" s="1"/>
  <c r="G3343" i="8"/>
  <c r="H3343" i="8" s="1"/>
  <c r="G3335" i="8"/>
  <c r="H3335" i="8" s="1"/>
  <c r="G3327" i="8"/>
  <c r="H3327" i="8" s="1"/>
  <c r="G3319" i="8"/>
  <c r="H3319" i="8" s="1"/>
  <c r="G3311" i="8"/>
  <c r="H3311" i="8" s="1"/>
  <c r="G3303" i="8"/>
  <c r="H3303" i="8" s="1"/>
  <c r="G3295" i="8"/>
  <c r="H3295" i="8" s="1"/>
  <c r="G3287" i="8"/>
  <c r="H3287" i="8" s="1"/>
  <c r="G3279" i="8"/>
  <c r="H3279" i="8" s="1"/>
  <c r="G3271" i="8"/>
  <c r="H3271" i="8" s="1"/>
  <c r="G3263" i="8"/>
  <c r="H3263" i="8" s="1"/>
  <c r="G3255" i="8"/>
  <c r="H3255" i="8" s="1"/>
  <c r="G3247" i="8"/>
  <c r="H3247" i="8" s="1"/>
  <c r="G3239" i="8"/>
  <c r="H3239" i="8" s="1"/>
  <c r="G3231" i="8"/>
  <c r="H3231" i="8" s="1"/>
  <c r="G3223" i="8"/>
  <c r="H3223" i="8" s="1"/>
  <c r="G3215" i="8"/>
  <c r="H3215" i="8" s="1"/>
  <c r="G3207" i="8"/>
  <c r="H3207" i="8" s="1"/>
  <c r="G3199" i="8"/>
  <c r="H3199" i="8" s="1"/>
  <c r="G3191" i="8"/>
  <c r="H3191" i="8" s="1"/>
  <c r="G3183" i="8"/>
  <c r="H3183" i="8" s="1"/>
  <c r="G3175" i="8"/>
  <c r="H3175" i="8" s="1"/>
  <c r="G3167" i="8"/>
  <c r="H3167" i="8" s="1"/>
  <c r="G3159" i="8"/>
  <c r="H3159" i="8" s="1"/>
  <c r="G3151" i="8"/>
  <c r="H3151" i="8" s="1"/>
  <c r="G3143" i="8"/>
  <c r="H3143" i="8" s="1"/>
  <c r="G3135" i="8"/>
  <c r="H3135" i="8" s="1"/>
  <c r="G3127" i="8"/>
  <c r="H3127" i="8" s="1"/>
  <c r="G3119" i="8"/>
  <c r="H3119" i="8" s="1"/>
  <c r="G3111" i="8"/>
  <c r="H3111" i="8" s="1"/>
  <c r="G3103" i="8"/>
  <c r="H3103" i="8" s="1"/>
  <c r="G3095" i="8"/>
  <c r="H3095" i="8" s="1"/>
  <c r="G3087" i="8"/>
  <c r="H3087" i="8" s="1"/>
  <c r="G3079" i="8"/>
  <c r="H3079" i="8" s="1"/>
  <c r="G3071" i="8"/>
  <c r="H3071" i="8" s="1"/>
  <c r="G3055" i="8"/>
  <c r="H3055" i="8" s="1"/>
  <c r="G3039" i="8"/>
  <c r="H3039" i="8" s="1"/>
  <c r="G3023" i="8"/>
  <c r="H3023" i="8" s="1"/>
  <c r="G3007" i="8"/>
  <c r="H3007" i="8" s="1"/>
  <c r="G2991" i="8"/>
  <c r="H2991" i="8" s="1"/>
  <c r="G2975" i="8"/>
  <c r="H2975" i="8" s="1"/>
  <c r="G2959" i="8"/>
  <c r="H2959" i="8" s="1"/>
  <c r="G2927" i="8"/>
  <c r="H2927" i="8" s="1"/>
  <c r="G2911" i="8"/>
  <c r="H2911" i="8" s="1"/>
  <c r="G2879" i="8"/>
  <c r="H2879" i="8" s="1"/>
  <c r="G2831" i="8"/>
  <c r="H2831" i="8" s="1"/>
  <c r="G2799" i="8"/>
  <c r="H2799" i="8" s="1"/>
  <c r="G2783" i="8"/>
  <c r="H2783" i="8" s="1"/>
  <c r="G2751" i="8"/>
  <c r="H2751" i="8" s="1"/>
  <c r="G2735" i="8"/>
  <c r="H2735" i="8" s="1"/>
  <c r="G1856" i="8"/>
  <c r="H1856" i="8" s="1"/>
  <c r="G1792" i="8"/>
  <c r="H1792" i="8" s="1"/>
  <c r="G1728" i="8"/>
  <c r="H1728" i="8" s="1"/>
  <c r="G1664" i="8"/>
  <c r="H1664" i="8" s="1"/>
  <c r="G1321" i="8"/>
  <c r="H1321" i="8" s="1"/>
  <c r="G1061" i="8"/>
  <c r="H1061" i="8" s="1"/>
  <c r="G3057" i="8"/>
  <c r="H3057" i="8" s="1"/>
  <c r="G3025" i="8"/>
  <c r="H3025" i="8" s="1"/>
  <c r="G2993" i="8"/>
  <c r="H2993" i="8" s="1"/>
  <c r="G2945" i="8"/>
  <c r="H2945" i="8" s="1"/>
  <c r="G2913" i="8"/>
  <c r="H2913" i="8" s="1"/>
  <c r="G2897" i="8"/>
  <c r="H2897" i="8" s="1"/>
  <c r="G2865" i="8"/>
  <c r="H2865" i="8" s="1"/>
  <c r="G2817" i="8"/>
  <c r="H2817" i="8" s="1"/>
  <c r="G2769" i="8"/>
  <c r="H2769" i="8" s="1"/>
  <c r="G2737" i="8"/>
  <c r="H2737" i="8" s="1"/>
  <c r="G2720" i="8"/>
  <c r="H2720" i="8" s="1"/>
  <c r="G2704" i="8"/>
  <c r="H2704" i="8" s="1"/>
  <c r="G2688" i="8"/>
  <c r="H2688" i="8" s="1"/>
  <c r="G2672" i="8"/>
  <c r="H2672" i="8" s="1"/>
  <c r="G2656" i="8"/>
  <c r="H2656" i="8" s="1"/>
  <c r="G2640" i="8"/>
  <c r="H2640" i="8" s="1"/>
  <c r="G2624" i="8"/>
  <c r="H2624" i="8" s="1"/>
  <c r="G2608" i="8"/>
  <c r="H2608" i="8" s="1"/>
  <c r="G2592" i="8"/>
  <c r="H2592" i="8" s="1"/>
  <c r="G2576" i="8"/>
  <c r="H2576" i="8" s="1"/>
  <c r="G2560" i="8"/>
  <c r="H2560" i="8" s="1"/>
  <c r="G2544" i="8"/>
  <c r="H2544" i="8" s="1"/>
  <c r="G2528" i="8"/>
  <c r="H2528" i="8" s="1"/>
  <c r="G2512" i="8"/>
  <c r="H2512" i="8" s="1"/>
  <c r="G2496" i="8"/>
  <c r="H2496" i="8" s="1"/>
  <c r="G2480" i="8"/>
  <c r="H2480" i="8" s="1"/>
  <c r="G2464" i="8"/>
  <c r="H2464" i="8" s="1"/>
  <c r="G2448" i="8"/>
  <c r="H2448" i="8" s="1"/>
  <c r="G2432" i="8"/>
  <c r="H2432" i="8" s="1"/>
  <c r="G2416" i="8"/>
  <c r="H2416" i="8" s="1"/>
  <c r="G2400" i="8"/>
  <c r="H2400" i="8" s="1"/>
  <c r="G2384" i="8"/>
  <c r="H2384" i="8" s="1"/>
  <c r="G2368" i="8"/>
  <c r="H2368" i="8" s="1"/>
  <c r="G2352" i="8"/>
  <c r="H2352" i="8" s="1"/>
  <c r="G2336" i="8"/>
  <c r="H2336" i="8" s="1"/>
  <c r="G2320" i="8"/>
  <c r="H2320" i="8" s="1"/>
  <c r="G2304" i="8"/>
  <c r="H2304" i="8" s="1"/>
  <c r="G2272" i="8"/>
  <c r="H2272" i="8" s="1"/>
  <c r="G2240" i="8"/>
  <c r="H2240" i="8" s="1"/>
  <c r="G2224" i="8"/>
  <c r="H2224" i="8" s="1"/>
  <c r="G2192" i="8"/>
  <c r="H2192" i="8" s="1"/>
  <c r="G2176" i="8"/>
  <c r="H2176" i="8" s="1"/>
  <c r="G2128" i="8"/>
  <c r="H2128" i="8" s="1"/>
  <c r="G2112" i="8"/>
  <c r="H2112" i="8" s="1"/>
  <c r="G2048" i="8"/>
  <c r="H2048" i="8" s="1"/>
  <c r="G1984" i="8"/>
  <c r="H1984" i="8" s="1"/>
  <c r="G1920" i="8"/>
  <c r="H1920" i="8" s="1"/>
  <c r="G1629" i="8"/>
  <c r="H1629" i="8" s="1"/>
  <c r="G1565" i="8"/>
  <c r="H1565" i="8" s="1"/>
  <c r="G2101" i="8"/>
  <c r="H2101" i="8" s="1"/>
  <c r="G2085" i="8"/>
  <c r="H2085" i="8" s="1"/>
  <c r="G2069" i="8"/>
  <c r="H2069" i="8" s="1"/>
  <c r="G2053" i="8"/>
  <c r="H2053" i="8" s="1"/>
  <c r="G2037" i="8"/>
  <c r="H2037" i="8" s="1"/>
  <c r="G2021" i="8"/>
  <c r="H2021" i="8" s="1"/>
  <c r="G2005" i="8"/>
  <c r="H2005" i="8" s="1"/>
  <c r="G1989" i="8"/>
  <c r="H1989" i="8" s="1"/>
  <c r="G1973" i="8"/>
  <c r="H1973" i="8" s="1"/>
  <c r="G1957" i="8"/>
  <c r="H1957" i="8" s="1"/>
  <c r="G1941" i="8"/>
  <c r="H1941" i="8" s="1"/>
  <c r="G1925" i="8"/>
  <c r="H1925" i="8" s="1"/>
  <c r="G1909" i="8"/>
  <c r="H1909" i="8" s="1"/>
  <c r="G1893" i="8"/>
  <c r="H1893" i="8" s="1"/>
  <c r="G1877" i="8"/>
  <c r="H1877" i="8" s="1"/>
  <c r="G1861" i="8"/>
  <c r="H1861" i="8" s="1"/>
  <c r="G1846" i="8"/>
  <c r="H1846" i="8" s="1"/>
  <c r="G1830" i="8"/>
  <c r="H1830" i="8" s="1"/>
  <c r="G1814" i="8"/>
  <c r="H1814" i="8" s="1"/>
  <c r="G1798" i="8"/>
  <c r="H1798" i="8" s="1"/>
  <c r="G1782" i="8"/>
  <c r="H1782" i="8" s="1"/>
  <c r="G1766" i="8"/>
  <c r="H1766" i="8" s="1"/>
  <c r="G1750" i="8"/>
  <c r="H1750" i="8" s="1"/>
  <c r="G1734" i="8"/>
  <c r="H1734" i="8" s="1"/>
  <c r="G1718" i="8"/>
  <c r="H1718" i="8" s="1"/>
  <c r="G1702" i="8"/>
  <c r="H1702" i="8" s="1"/>
  <c r="G1686" i="8"/>
  <c r="H1686" i="8" s="1"/>
  <c r="G1670" i="8"/>
  <c r="H1670" i="8" s="1"/>
  <c r="G1654" i="8"/>
  <c r="H1654" i="8" s="1"/>
  <c r="G1605" i="8"/>
  <c r="H1605" i="8" s="1"/>
  <c r="G1077" i="8"/>
  <c r="H1077" i="8" s="1"/>
  <c r="G949" i="8"/>
  <c r="H949" i="8" s="1"/>
  <c r="G2721" i="8"/>
  <c r="H2721" i="8" s="1"/>
  <c r="G2713" i="8"/>
  <c r="H2713" i="8" s="1"/>
  <c r="G2689" i="8"/>
  <c r="H2689" i="8" s="1"/>
  <c r="G2681" i="8"/>
  <c r="H2681" i="8" s="1"/>
  <c r="G2665" i="8"/>
  <c r="H2665" i="8" s="1"/>
  <c r="G2641" i="8"/>
  <c r="H2641" i="8" s="1"/>
  <c r="G2633" i="8"/>
  <c r="H2633" i="8" s="1"/>
  <c r="G2609" i="8"/>
  <c r="H2609" i="8" s="1"/>
  <c r="G2585" i="8"/>
  <c r="H2585" i="8" s="1"/>
  <c r="G2561" i="8"/>
  <c r="H2561" i="8" s="1"/>
  <c r="G2553" i="8"/>
  <c r="H2553" i="8" s="1"/>
  <c r="G2537" i="8"/>
  <c r="H2537" i="8" s="1"/>
  <c r="G2529" i="8"/>
  <c r="H2529" i="8" s="1"/>
  <c r="G2513" i="8"/>
  <c r="H2513" i="8" s="1"/>
  <c r="G2505" i="8"/>
  <c r="H2505" i="8" s="1"/>
  <c r="G2481" i="8"/>
  <c r="H2481" i="8" s="1"/>
  <c r="G2473" i="8"/>
  <c r="H2473" i="8" s="1"/>
  <c r="G2457" i="8"/>
  <c r="H2457" i="8" s="1"/>
  <c r="G2433" i="8"/>
  <c r="H2433" i="8" s="1"/>
  <c r="G2425" i="8"/>
  <c r="H2425" i="8" s="1"/>
  <c r="G2401" i="8"/>
  <c r="H2401" i="8" s="1"/>
  <c r="G2385" i="8"/>
  <c r="H2385" i="8" s="1"/>
  <c r="G2377" i="8"/>
  <c r="H2377" i="8" s="1"/>
  <c r="G2353" i="8"/>
  <c r="H2353" i="8" s="1"/>
  <c r="G2345" i="8"/>
  <c r="H2345" i="8" s="1"/>
  <c r="G2329" i="8"/>
  <c r="H2329" i="8" s="1"/>
  <c r="G2305" i="8"/>
  <c r="H2305" i="8" s="1"/>
  <c r="G2297" i="8"/>
  <c r="H2297" i="8" s="1"/>
  <c r="G2281" i="8"/>
  <c r="H2281" i="8" s="1"/>
  <c r="G2249" i="8"/>
  <c r="H2249" i="8" s="1"/>
  <c r="G2241" i="8"/>
  <c r="H2241" i="8" s="1"/>
  <c r="G2233" i="8"/>
  <c r="H2233" i="8" s="1"/>
  <c r="G2068" i="8"/>
  <c r="H2068" i="8" s="1"/>
  <c r="G2052" i="8"/>
  <c r="H2052" i="8" s="1"/>
  <c r="G2020" i="8"/>
  <c r="H2020" i="8" s="1"/>
  <c r="G2004" i="8"/>
  <c r="H2004" i="8" s="1"/>
  <c r="G1956" i="8"/>
  <c r="H1956" i="8" s="1"/>
  <c r="G1940" i="8"/>
  <c r="H1940" i="8" s="1"/>
  <c r="G1924" i="8"/>
  <c r="H1924" i="8" s="1"/>
  <c r="G1876" i="8"/>
  <c r="H1876" i="8" s="1"/>
  <c r="G1860" i="8"/>
  <c r="H1860" i="8" s="1"/>
  <c r="G1527" i="8"/>
  <c r="H1527" i="8" s="1"/>
  <c r="G1307" i="8"/>
  <c r="H1307" i="8" s="1"/>
  <c r="G1570" i="8"/>
  <c r="H1570" i="8" s="1"/>
  <c r="G1549" i="8"/>
  <c r="H1549" i="8" s="1"/>
  <c r="G1519" i="8"/>
  <c r="H1519" i="8" s="1"/>
  <c r="G1485" i="8"/>
  <c r="H1485" i="8" s="1"/>
  <c r="G1453" i="8"/>
  <c r="H1453" i="8" s="1"/>
  <c r="G1421" i="8"/>
  <c r="H1421" i="8" s="1"/>
  <c r="G1389" i="8"/>
  <c r="H1389" i="8" s="1"/>
  <c r="G1259" i="8"/>
  <c r="H1259" i="8" s="1"/>
  <c r="G802" i="8"/>
  <c r="H802" i="8" s="1"/>
  <c r="G1631" i="8"/>
  <c r="H1631" i="8" s="1"/>
  <c r="G1615" i="8"/>
  <c r="H1615" i="8" s="1"/>
  <c r="G1574" i="8"/>
  <c r="H1574" i="8" s="1"/>
  <c r="G1525" i="8"/>
  <c r="H1525" i="8" s="1"/>
  <c r="G1305" i="8"/>
  <c r="H1305" i="8" s="1"/>
  <c r="G861" i="8"/>
  <c r="H861" i="8" s="1"/>
  <c r="G1580" i="8"/>
  <c r="H1580" i="8" s="1"/>
  <c r="G1564" i="8"/>
  <c r="H1564" i="8" s="1"/>
  <c r="G1177" i="8"/>
  <c r="H1177" i="8" s="1"/>
  <c r="G1145" i="8"/>
  <c r="H1145" i="8" s="1"/>
  <c r="G1049" i="8"/>
  <c r="H1049" i="8" s="1"/>
  <c r="G921" i="8"/>
  <c r="H921" i="8" s="1"/>
  <c r="G889" i="8"/>
  <c r="H889" i="8" s="1"/>
  <c r="G857" i="8"/>
  <c r="H857" i="8" s="1"/>
  <c r="G1503" i="8"/>
  <c r="H1503" i="8" s="1"/>
  <c r="G1487" i="8"/>
  <c r="H1487" i="8" s="1"/>
  <c r="G1471" i="8"/>
  <c r="H1471" i="8" s="1"/>
  <c r="G1455" i="8"/>
  <c r="H1455" i="8" s="1"/>
  <c r="G1439" i="8"/>
  <c r="H1439" i="8" s="1"/>
  <c r="G1423" i="8"/>
  <c r="H1423" i="8" s="1"/>
  <c r="G1407" i="8"/>
  <c r="H1407" i="8" s="1"/>
  <c r="G1391" i="8"/>
  <c r="H1391" i="8" s="1"/>
  <c r="G1375" i="8"/>
  <c r="H1375" i="8" s="1"/>
  <c r="G1343" i="8"/>
  <c r="H1343" i="8" s="1"/>
  <c r="G1326" i="8"/>
  <c r="H1326" i="8" s="1"/>
  <c r="G1294" i="8"/>
  <c r="H1294" i="8" s="1"/>
  <c r="G1230" i="8"/>
  <c r="H1230" i="8" s="1"/>
  <c r="G818" i="8"/>
  <c r="H818" i="8" s="1"/>
  <c r="G1320" i="8"/>
  <c r="H1320" i="8" s="1"/>
  <c r="G1304" i="8"/>
  <c r="H1304" i="8" s="1"/>
  <c r="G1288" i="8"/>
  <c r="H1288" i="8" s="1"/>
  <c r="G1272" i="8"/>
  <c r="H1272" i="8" s="1"/>
  <c r="G1256" i="8"/>
  <c r="H1256" i="8" s="1"/>
  <c r="G1240" i="8"/>
  <c r="H1240" i="8" s="1"/>
  <c r="G1224" i="8"/>
  <c r="H1224" i="8" s="1"/>
  <c r="G1208" i="8"/>
  <c r="H1208" i="8" s="1"/>
  <c r="G903" i="8"/>
  <c r="H903" i="8" s="1"/>
  <c r="G887" i="8"/>
  <c r="H887" i="8" s="1"/>
  <c r="G871" i="8"/>
  <c r="H871" i="8" s="1"/>
  <c r="G855" i="8"/>
  <c r="H855" i="8" s="1"/>
  <c r="G839" i="8"/>
  <c r="H839" i="8" s="1"/>
  <c r="G788" i="8"/>
  <c r="H788" i="8" s="1"/>
  <c r="G756" i="8"/>
  <c r="H756" i="8" s="1"/>
  <c r="G724" i="8"/>
  <c r="H724" i="8" s="1"/>
  <c r="G692" i="8"/>
  <c r="H692" i="8" s="1"/>
  <c r="G660" i="8"/>
  <c r="H660" i="8" s="1"/>
  <c r="G597" i="8"/>
  <c r="H597" i="8" s="1"/>
  <c r="G1522" i="8"/>
  <c r="H1522" i="8" s="1"/>
  <c r="G1514" i="8"/>
  <c r="H1514" i="8" s="1"/>
  <c r="G1498" i="8"/>
  <c r="H1498" i="8" s="1"/>
  <c r="G1466" i="8"/>
  <c r="H1466" i="8" s="1"/>
  <c r="G1458" i="8"/>
  <c r="H1458" i="8" s="1"/>
  <c r="G1450" i="8"/>
  <c r="H1450" i="8" s="1"/>
  <c r="G1442" i="8"/>
  <c r="H1442" i="8" s="1"/>
  <c r="G1410" i="8"/>
  <c r="H1410" i="8" s="1"/>
  <c r="G1394" i="8"/>
  <c r="H1394" i="8" s="1"/>
  <c r="G1386" i="8"/>
  <c r="H1386" i="8" s="1"/>
  <c r="G1362" i="8"/>
  <c r="H1362" i="8" s="1"/>
  <c r="G1354" i="8"/>
  <c r="H1354" i="8" s="1"/>
  <c r="G1330" i="8"/>
  <c r="H1330" i="8" s="1"/>
  <c r="G1298" i="8"/>
  <c r="H1298" i="8" s="1"/>
  <c r="G1266" i="8"/>
  <c r="H1266" i="8" s="1"/>
  <c r="G805" i="8"/>
  <c r="H805" i="8" s="1"/>
  <c r="G618" i="8"/>
  <c r="H618" i="8" s="1"/>
  <c r="G1198" i="8"/>
  <c r="H1198" i="8" s="1"/>
  <c r="G1190" i="8"/>
  <c r="H1190" i="8" s="1"/>
  <c r="G1182" i="8"/>
  <c r="H1182" i="8" s="1"/>
  <c r="G1174" i="8"/>
  <c r="H1174" i="8" s="1"/>
  <c r="G1166" i="8"/>
  <c r="H1166" i="8" s="1"/>
  <c r="G1158" i="8"/>
  <c r="H1158" i="8" s="1"/>
  <c r="G1150" i="8"/>
  <c r="H1150" i="8" s="1"/>
  <c r="G1142" i="8"/>
  <c r="H1142" i="8" s="1"/>
  <c r="G1134" i="8"/>
  <c r="H1134" i="8" s="1"/>
  <c r="G1126" i="8"/>
  <c r="H1126" i="8" s="1"/>
  <c r="G1118" i="8"/>
  <c r="H1118" i="8" s="1"/>
  <c r="G1110" i="8"/>
  <c r="H1110" i="8" s="1"/>
  <c r="G1102" i="8"/>
  <c r="H1102" i="8" s="1"/>
  <c r="G1094" i="8"/>
  <c r="H1094" i="8" s="1"/>
  <c r="G1086" i="8"/>
  <c r="H1086" i="8" s="1"/>
  <c r="G1078" i="8"/>
  <c r="H1078" i="8" s="1"/>
  <c r="G1070" i="8"/>
  <c r="H1070" i="8" s="1"/>
  <c r="G1062" i="8"/>
  <c r="H1062" i="8" s="1"/>
  <c r="G1054" i="8"/>
  <c r="H1054" i="8" s="1"/>
  <c r="G1046" i="8"/>
  <c r="H1046" i="8" s="1"/>
  <c r="G1038" i="8"/>
  <c r="H1038" i="8" s="1"/>
  <c r="G1030" i="8"/>
  <c r="H1030" i="8" s="1"/>
  <c r="G1022" i="8"/>
  <c r="H1022" i="8" s="1"/>
  <c r="G1014" i="8"/>
  <c r="H1014" i="8" s="1"/>
  <c r="G1006" i="8"/>
  <c r="H1006" i="8" s="1"/>
  <c r="G998" i="8"/>
  <c r="H998" i="8" s="1"/>
  <c r="G990" i="8"/>
  <c r="H990" i="8" s="1"/>
  <c r="G982" i="8"/>
  <c r="H982" i="8" s="1"/>
  <c r="G974" i="8"/>
  <c r="H974" i="8" s="1"/>
  <c r="G966" i="8"/>
  <c r="H966" i="8" s="1"/>
  <c r="G958" i="8"/>
  <c r="H958" i="8" s="1"/>
  <c r="G950" i="8"/>
  <c r="H950" i="8" s="1"/>
  <c r="G942" i="8"/>
  <c r="H942" i="8" s="1"/>
  <c r="G934" i="8"/>
  <c r="H934" i="8" s="1"/>
  <c r="G926" i="8"/>
  <c r="H926" i="8" s="1"/>
  <c r="G918" i="8"/>
  <c r="H918" i="8" s="1"/>
  <c r="G910" i="8"/>
  <c r="H910" i="8" s="1"/>
  <c r="G886" i="8"/>
  <c r="H886" i="8" s="1"/>
  <c r="G653" i="8"/>
  <c r="H653" i="8" s="1"/>
  <c r="G588" i="8"/>
  <c r="H588" i="8" s="1"/>
  <c r="G254" i="8"/>
  <c r="H254" i="8" s="1"/>
  <c r="G825" i="8"/>
  <c r="H825" i="8" s="1"/>
  <c r="G793" i="8"/>
  <c r="H793" i="8" s="1"/>
  <c r="G626" i="8"/>
  <c r="H626" i="8" s="1"/>
  <c r="G594" i="8"/>
  <c r="H594" i="8" s="1"/>
  <c r="G791" i="8"/>
  <c r="H791" i="8" s="1"/>
  <c r="G775" i="8"/>
  <c r="H775" i="8" s="1"/>
  <c r="G759" i="8"/>
  <c r="H759" i="8" s="1"/>
  <c r="G743" i="8"/>
  <c r="H743" i="8" s="1"/>
  <c r="G727" i="8"/>
  <c r="H727" i="8" s="1"/>
  <c r="G711" i="8"/>
  <c r="H711" i="8" s="1"/>
  <c r="G695" i="8"/>
  <c r="H695" i="8" s="1"/>
  <c r="G679" i="8"/>
  <c r="H679" i="8" s="1"/>
  <c r="G663" i="8"/>
  <c r="H663" i="8" s="1"/>
  <c r="G652" i="8"/>
  <c r="H652" i="8" s="1"/>
  <c r="G636" i="8"/>
  <c r="H636" i="8" s="1"/>
  <c r="G620" i="8"/>
  <c r="H620" i="8" s="1"/>
  <c r="G604" i="8"/>
  <c r="H604" i="8" s="1"/>
  <c r="G353" i="8"/>
  <c r="H353" i="8" s="1"/>
  <c r="G294" i="8"/>
  <c r="H294" i="8" s="1"/>
  <c r="G524" i="8"/>
  <c r="H524" i="8" s="1"/>
  <c r="G492" i="8"/>
  <c r="H492" i="8" s="1"/>
  <c r="G460" i="8"/>
  <c r="H460" i="8" s="1"/>
  <c r="G428" i="8"/>
  <c r="H428" i="8" s="1"/>
  <c r="G375" i="8"/>
  <c r="H375" i="8" s="1"/>
  <c r="G343" i="8"/>
  <c r="H343" i="8" s="1"/>
  <c r="G570" i="8"/>
  <c r="H570" i="8" s="1"/>
  <c r="G538" i="8"/>
  <c r="H538" i="8" s="1"/>
  <c r="G506" i="8"/>
  <c r="H506" i="8" s="1"/>
  <c r="G474" i="8"/>
  <c r="H474" i="8" s="1"/>
  <c r="G442" i="8"/>
  <c r="H442" i="8" s="1"/>
  <c r="G410" i="8"/>
  <c r="H410" i="8" s="1"/>
  <c r="G583" i="8"/>
  <c r="H583" i="8" s="1"/>
  <c r="G567" i="8"/>
  <c r="H567" i="8" s="1"/>
  <c r="G551" i="8"/>
  <c r="H551" i="8" s="1"/>
  <c r="G535" i="8"/>
  <c r="H535" i="8" s="1"/>
  <c r="G519" i="8"/>
  <c r="H519" i="8" s="1"/>
  <c r="G503" i="8"/>
  <c r="H503" i="8" s="1"/>
  <c r="G487" i="8"/>
  <c r="H487" i="8" s="1"/>
  <c r="G471" i="8"/>
  <c r="H471" i="8" s="1"/>
  <c r="G455" i="8"/>
  <c r="H455" i="8" s="1"/>
  <c r="G439" i="8"/>
  <c r="H439" i="8" s="1"/>
  <c r="G423" i="8"/>
  <c r="H423" i="8" s="1"/>
  <c r="G403" i="8"/>
  <c r="H403" i="8" s="1"/>
  <c r="G387" i="8"/>
  <c r="H387" i="8" s="1"/>
  <c r="G323" i="8"/>
  <c r="H323" i="8" s="1"/>
  <c r="G397" i="8"/>
  <c r="H397" i="8" s="1"/>
  <c r="G381" i="8"/>
  <c r="H381" i="8" s="1"/>
  <c r="G365" i="8"/>
  <c r="H365" i="8" s="1"/>
  <c r="G349" i="8"/>
  <c r="H349" i="8" s="1"/>
  <c r="G333" i="8"/>
  <c r="H333" i="8" s="1"/>
  <c r="G317" i="8"/>
  <c r="H317" i="8" s="1"/>
  <c r="G174" i="8"/>
  <c r="H174" i="8" s="1"/>
  <c r="G142" i="8"/>
  <c r="H142" i="8" s="1"/>
  <c r="G110" i="8"/>
  <c r="H110" i="8" s="1"/>
  <c r="G78" i="8"/>
  <c r="H78" i="8" s="1"/>
  <c r="G227" i="8"/>
  <c r="H227" i="8" s="1"/>
  <c r="G301" i="8"/>
  <c r="H301" i="8" s="1"/>
  <c r="G285" i="8"/>
  <c r="H285" i="8" s="1"/>
  <c r="G269" i="8"/>
  <c r="H269" i="8" s="1"/>
  <c r="G253" i="8"/>
  <c r="H253" i="8" s="1"/>
  <c r="G237" i="8"/>
  <c r="H237" i="8" s="1"/>
  <c r="G221" i="8"/>
  <c r="H221" i="8" s="1"/>
  <c r="G205" i="8"/>
  <c r="H205" i="8" s="1"/>
  <c r="G189" i="8"/>
  <c r="H189" i="8" s="1"/>
  <c r="G173" i="8"/>
  <c r="H173" i="8" s="1"/>
  <c r="G157" i="8"/>
  <c r="H157" i="8" s="1"/>
  <c r="G141" i="8"/>
  <c r="H141" i="8" s="1"/>
  <c r="G125" i="8"/>
  <c r="H125" i="8" s="1"/>
  <c r="G109" i="8"/>
  <c r="H109" i="8" s="1"/>
  <c r="G93" i="8"/>
  <c r="H93" i="8" s="1"/>
  <c r="G77" i="8"/>
  <c r="H77" i="8" s="1"/>
  <c r="G1692" i="8"/>
  <c r="H1692" i="8" s="1"/>
  <c r="G1820" i="8"/>
  <c r="H1820" i="8" s="1"/>
  <c r="G2755" i="8"/>
  <c r="H2755" i="8" s="1"/>
  <c r="G3006" i="8"/>
  <c r="H3006" i="8" s="1"/>
  <c r="G3106" i="8"/>
  <c r="H3106" i="8" s="1"/>
  <c r="G3138" i="8"/>
  <c r="H3138" i="8" s="1"/>
  <c r="G3170" i="8"/>
  <c r="H3170" i="8" s="1"/>
  <c r="G3206" i="8"/>
  <c r="H3206" i="8" s="1"/>
  <c r="G3238" i="8"/>
  <c r="H3238" i="8" s="1"/>
  <c r="G3270" i="8"/>
  <c r="H3270" i="8" s="1"/>
  <c r="G3302" i="8"/>
  <c r="H3302" i="8" s="1"/>
  <c r="G3334" i="8"/>
  <c r="H3334" i="8" s="1"/>
  <c r="G3366" i="8"/>
  <c r="H3366" i="8" s="1"/>
  <c r="G3398" i="8"/>
  <c r="H3398" i="8" s="1"/>
  <c r="G3431" i="8"/>
  <c r="H3431" i="8" s="1"/>
  <c r="G3463" i="8"/>
  <c r="H3463" i="8" s="1"/>
  <c r="G3495" i="8"/>
  <c r="H3495" i="8" s="1"/>
  <c r="G3524" i="8"/>
  <c r="H3524" i="8" s="1"/>
  <c r="G3559" i="8"/>
  <c r="H3559" i="8" s="1"/>
  <c r="G3620" i="8"/>
  <c r="H3620" i="8" s="1"/>
  <c r="G3655" i="8"/>
  <c r="H3655" i="8" s="1"/>
  <c r="G3678" i="8"/>
  <c r="H3678" i="8" s="1"/>
  <c r="G3710" i="8"/>
  <c r="H3710" i="8" s="1"/>
  <c r="G3740" i="8"/>
  <c r="H3740" i="8" s="1"/>
  <c r="G3774" i="8"/>
  <c r="H3774" i="8" s="1"/>
  <c r="G1558" i="8"/>
  <c r="H1558" i="8" s="1"/>
  <c r="G1668" i="8"/>
  <c r="H1668" i="8" s="1"/>
  <c r="G1796" i="8"/>
  <c r="H1796" i="8" s="1"/>
  <c r="G2742" i="8"/>
  <c r="H2742" i="8" s="1"/>
  <c r="G2774" i="8"/>
  <c r="H2774" i="8" s="1"/>
  <c r="G2870" i="8"/>
  <c r="H2870" i="8" s="1"/>
  <c r="G2902" i="8"/>
  <c r="H2902" i="8" s="1"/>
  <c r="G2934" i="8"/>
  <c r="H2934" i="8" s="1"/>
  <c r="G3096" i="8"/>
  <c r="H3096" i="8" s="1"/>
  <c r="G3128" i="8"/>
  <c r="H3128" i="8" s="1"/>
  <c r="G3160" i="8"/>
  <c r="H3160" i="8" s="1"/>
  <c r="G3192" i="8"/>
  <c r="H3192" i="8" s="1"/>
  <c r="G3224" i="8"/>
  <c r="H3224" i="8" s="1"/>
  <c r="G3256" i="8"/>
  <c r="H3256" i="8" s="1"/>
  <c r="G3288" i="8"/>
  <c r="H3288" i="8" s="1"/>
  <c r="G3320" i="8"/>
  <c r="H3320" i="8" s="1"/>
  <c r="G3352" i="8"/>
  <c r="H3352" i="8" s="1"/>
  <c r="G3384" i="8"/>
  <c r="H3384" i="8" s="1"/>
  <c r="G3416" i="8"/>
  <c r="H3416" i="8" s="1"/>
  <c r="G3448" i="8"/>
  <c r="H3448" i="8" s="1"/>
  <c r="G3480" i="8"/>
  <c r="H3480" i="8" s="1"/>
  <c r="G3512" i="8"/>
  <c r="H3512" i="8" s="1"/>
  <c r="G3544" i="8"/>
  <c r="H3544" i="8" s="1"/>
  <c r="G3576" i="8"/>
  <c r="H3576" i="8" s="1"/>
  <c r="G3608" i="8"/>
  <c r="H3608" i="8" s="1"/>
  <c r="G3640" i="8"/>
  <c r="H3640" i="8" s="1"/>
  <c r="G3669" i="8"/>
  <c r="H3669" i="8" s="1"/>
  <c r="G3693" i="8"/>
  <c r="H3693" i="8" s="1"/>
  <c r="G3701" i="8"/>
  <c r="H3701" i="8" s="1"/>
  <c r="G3725" i="8"/>
  <c r="H3725" i="8" s="1"/>
  <c r="G3733" i="8"/>
  <c r="H3733" i="8" s="1"/>
  <c r="G3757" i="8"/>
  <c r="H3757" i="8" s="1"/>
  <c r="G3765" i="8"/>
  <c r="H3765" i="8" s="1"/>
  <c r="G1740" i="8"/>
  <c r="H1740" i="8" s="1"/>
  <c r="G2814" i="8"/>
  <c r="H2814" i="8" s="1"/>
  <c r="G2883" i="8"/>
  <c r="H2883" i="8" s="1"/>
  <c r="G3074" i="8"/>
  <c r="H3074" i="8" s="1"/>
  <c r="G3423" i="8"/>
  <c r="H3423" i="8" s="1"/>
  <c r="G3455" i="8"/>
  <c r="H3455" i="8" s="1"/>
  <c r="G3487" i="8"/>
  <c r="H3487" i="8" s="1"/>
  <c r="G3516" i="8"/>
  <c r="H3516" i="8" s="1"/>
  <c r="G3551" i="8"/>
  <c r="H3551" i="8" s="1"/>
  <c r="G3580" i="8"/>
  <c r="H3580" i="8" s="1"/>
  <c r="G3612" i="8"/>
  <c r="H3612" i="8" s="1"/>
  <c r="G3644" i="8"/>
  <c r="H3644" i="8" s="1"/>
  <c r="G3690" i="8"/>
  <c r="H3690" i="8" s="1"/>
  <c r="G3704" i="8"/>
  <c r="H3704" i="8" s="1"/>
  <c r="G3736" i="8"/>
  <c r="H3736" i="8" s="1"/>
  <c r="G3754" i="8"/>
  <c r="H3754" i="8" s="1"/>
  <c r="G3768" i="8"/>
  <c r="H3768" i="8" s="1"/>
  <c r="G2800" i="8"/>
  <c r="H2800" i="8" s="1"/>
  <c r="G2928" i="8"/>
  <c r="H2928" i="8" s="1"/>
  <c r="G3477" i="8"/>
  <c r="H3477" i="8" s="1"/>
  <c r="G3541" i="8"/>
  <c r="H3541" i="8" s="1"/>
  <c r="G3605" i="8"/>
  <c r="H3605" i="8" s="1"/>
  <c r="G2442" i="8"/>
  <c r="H2442" i="8" s="1"/>
  <c r="G2570" i="8"/>
  <c r="H2570" i="8" s="1"/>
  <c r="G2698" i="8"/>
  <c r="H2698" i="8" s="1"/>
  <c r="G2816" i="8"/>
  <c r="H2816" i="8" s="1"/>
  <c r="G2944" i="8"/>
  <c r="H2944" i="8" s="1"/>
  <c r="G2202" i="8"/>
  <c r="H2202" i="8" s="1"/>
  <c r="G2040" i="8"/>
  <c r="H2040" i="8" s="1"/>
  <c r="G2282" i="8"/>
  <c r="H2282" i="8" s="1"/>
  <c r="G2146" i="8"/>
  <c r="H2146" i="8" s="1"/>
  <c r="G2490" i="8"/>
  <c r="H2490" i="8" s="1"/>
  <c r="G2997" i="8"/>
  <c r="H2997" i="8" s="1"/>
  <c r="G3650" i="8"/>
  <c r="H3650" i="8" s="1"/>
  <c r="G2562" i="8"/>
  <c r="H2562" i="8" s="1"/>
  <c r="G2917" i="8"/>
  <c r="H2917" i="8" s="1"/>
  <c r="G2784" i="8"/>
  <c r="H2784" i="8" s="1"/>
  <c r="G3469" i="8"/>
  <c r="H3469" i="8" s="1"/>
  <c r="G2768" i="8"/>
  <c r="H2768" i="8" s="1"/>
  <c r="G2530" i="8"/>
  <c r="H2530" i="8" s="1"/>
  <c r="G3658" i="8"/>
  <c r="H3658" i="8" s="1"/>
  <c r="G3565" i="8"/>
  <c r="H3565" i="8" s="1"/>
  <c r="G3437" i="8"/>
  <c r="H3437" i="8" s="1"/>
  <c r="G2848" i="8"/>
  <c r="H2848" i="8" s="1"/>
  <c r="G2586" i="8"/>
  <c r="H2586" i="8" s="1"/>
  <c r="G2254" i="8"/>
  <c r="H2254" i="8" s="1"/>
  <c r="G2286" i="8"/>
  <c r="H2286" i="8" s="1"/>
  <c r="G2382" i="8"/>
  <c r="H2382" i="8" s="1"/>
  <c r="G2414" i="8"/>
  <c r="H2414" i="8" s="1"/>
  <c r="G2510" i="8"/>
  <c r="H2510" i="8" s="1"/>
  <c r="G2542" i="8"/>
  <c r="H2542" i="8" s="1"/>
  <c r="G2638" i="8"/>
  <c r="H2638" i="8" s="1"/>
  <c r="G2670" i="8"/>
  <c r="H2670" i="8" s="1"/>
  <c r="G2733" i="8"/>
  <c r="H2733" i="8" s="1"/>
  <c r="G2765" i="8"/>
  <c r="H2765" i="8" s="1"/>
  <c r="G2797" i="8"/>
  <c r="H2797" i="8" s="1"/>
  <c r="G2829" i="8"/>
  <c r="H2829" i="8" s="1"/>
  <c r="G2861" i="8"/>
  <c r="H2861" i="8" s="1"/>
  <c r="G2893" i="8"/>
  <c r="H2893" i="8" s="1"/>
  <c r="G2925" i="8"/>
  <c r="H2925" i="8" s="1"/>
  <c r="G2957" i="8"/>
  <c r="H2957" i="8" s="1"/>
  <c r="G2989" i="8"/>
  <c r="H2989" i="8" s="1"/>
  <c r="G3021" i="8"/>
  <c r="H3021" i="8" s="1"/>
  <c r="G3053" i="8"/>
  <c r="H3053" i="8" s="1"/>
  <c r="G3422" i="8"/>
  <c r="H3422" i="8" s="1"/>
  <c r="G3438" i="8"/>
  <c r="H3438" i="8" s="1"/>
  <c r="G3454" i="8"/>
  <c r="H3454" i="8" s="1"/>
  <c r="G3518" i="8"/>
  <c r="H3518" i="8" s="1"/>
  <c r="G3534" i="8"/>
  <c r="H3534" i="8" s="1"/>
  <c r="G3550" i="8"/>
  <c r="H3550" i="8" s="1"/>
  <c r="G3566" i="8"/>
  <c r="H3566" i="8" s="1"/>
  <c r="G3662" i="8"/>
  <c r="H3662" i="8" s="1"/>
  <c r="G3063" i="8"/>
  <c r="H3063" i="8" s="1"/>
  <c r="G3047" i="8"/>
  <c r="H3047" i="8" s="1"/>
  <c r="G3031" i="8"/>
  <c r="H3031" i="8" s="1"/>
  <c r="G3015" i="8"/>
  <c r="H3015" i="8" s="1"/>
  <c r="G2999" i="8"/>
  <c r="H2999" i="8" s="1"/>
  <c r="G2983" i="8"/>
  <c r="H2983" i="8" s="1"/>
  <c r="G2967" i="8"/>
  <c r="H2967" i="8" s="1"/>
  <c r="G2935" i="8"/>
  <c r="H2935" i="8" s="1"/>
  <c r="G2903" i="8"/>
  <c r="H2903" i="8" s="1"/>
  <c r="G2871" i="8"/>
  <c r="H2871" i="8" s="1"/>
  <c r="G2839" i="8"/>
  <c r="H2839" i="8" s="1"/>
  <c r="G2807" i="8"/>
  <c r="H2807" i="8" s="1"/>
  <c r="G2775" i="8"/>
  <c r="H2775" i="8" s="1"/>
  <c r="G2743" i="8"/>
  <c r="H2743" i="8" s="1"/>
  <c r="G1840" i="8"/>
  <c r="H1840" i="8" s="1"/>
  <c r="G1808" i="8"/>
  <c r="H1808" i="8" s="1"/>
  <c r="G1712" i="8"/>
  <c r="H1712" i="8" s="1"/>
  <c r="G1680" i="8"/>
  <c r="H1680" i="8" s="1"/>
  <c r="G1594" i="8"/>
  <c r="H1594" i="8" s="1"/>
  <c r="G3065" i="8"/>
  <c r="H3065" i="8" s="1"/>
  <c r="G2969" i="8"/>
  <c r="H2969" i="8" s="1"/>
  <c r="G2937" i="8"/>
  <c r="H2937" i="8" s="1"/>
  <c r="G2889" i="8"/>
  <c r="H2889" i="8" s="1"/>
  <c r="G2857" i="8"/>
  <c r="H2857" i="8" s="1"/>
  <c r="G2841" i="8"/>
  <c r="H2841" i="8" s="1"/>
  <c r="G2809" i="8"/>
  <c r="H2809" i="8" s="1"/>
  <c r="G2793" i="8"/>
  <c r="H2793" i="8" s="1"/>
  <c r="G2761" i="8"/>
  <c r="H2761" i="8" s="1"/>
  <c r="G2728" i="8"/>
  <c r="H2728" i="8" s="1"/>
  <c r="G2712" i="8"/>
  <c r="H2712" i="8" s="1"/>
  <c r="G2696" i="8"/>
  <c r="H2696" i="8" s="1"/>
  <c r="G2680" i="8"/>
  <c r="H2680" i="8" s="1"/>
  <c r="G2664" i="8"/>
  <c r="H2664" i="8" s="1"/>
  <c r="G2648" i="8"/>
  <c r="H2648" i="8" s="1"/>
  <c r="G2632" i="8"/>
  <c r="H2632" i="8" s="1"/>
  <c r="G2616" i="8"/>
  <c r="H2616" i="8" s="1"/>
  <c r="G2600" i="8"/>
  <c r="H2600" i="8" s="1"/>
  <c r="G2584" i="8"/>
  <c r="H2584" i="8" s="1"/>
  <c r="G2568" i="8"/>
  <c r="H2568" i="8" s="1"/>
  <c r="G2552" i="8"/>
  <c r="H2552" i="8" s="1"/>
  <c r="G2536" i="8"/>
  <c r="H2536" i="8" s="1"/>
  <c r="G2520" i="8"/>
  <c r="H2520" i="8" s="1"/>
  <c r="G2504" i="8"/>
  <c r="H2504" i="8" s="1"/>
  <c r="G2488" i="8"/>
  <c r="H2488" i="8" s="1"/>
  <c r="G2472" i="8"/>
  <c r="H2472" i="8" s="1"/>
  <c r="G2456" i="8"/>
  <c r="H2456" i="8" s="1"/>
  <c r="G2440" i="8"/>
  <c r="H2440" i="8" s="1"/>
  <c r="G2424" i="8"/>
  <c r="H2424" i="8" s="1"/>
  <c r="G2408" i="8"/>
  <c r="H2408" i="8" s="1"/>
  <c r="G2392" i="8"/>
  <c r="H2392" i="8" s="1"/>
  <c r="G2376" i="8"/>
  <c r="H2376" i="8" s="1"/>
  <c r="G2360" i="8"/>
  <c r="H2360" i="8" s="1"/>
  <c r="G2344" i="8"/>
  <c r="H2344" i="8" s="1"/>
  <c r="G2328" i="8"/>
  <c r="H2328" i="8" s="1"/>
  <c r="G2312" i="8"/>
  <c r="H2312" i="8" s="1"/>
  <c r="G2280" i="8"/>
  <c r="H2280" i="8" s="1"/>
  <c r="G2264" i="8"/>
  <c r="H2264" i="8" s="1"/>
  <c r="G2248" i="8"/>
  <c r="H2248" i="8" s="1"/>
  <c r="G2184" i="8"/>
  <c r="H2184" i="8" s="1"/>
  <c r="G2152" i="8"/>
  <c r="H2152" i="8" s="1"/>
  <c r="G2136" i="8"/>
  <c r="H2136" i="8" s="1"/>
  <c r="G2096" i="8"/>
  <c r="H2096" i="8" s="1"/>
  <c r="G2032" i="8"/>
  <c r="H2032" i="8" s="1"/>
  <c r="G1936" i="8"/>
  <c r="H1936" i="8" s="1"/>
  <c r="G1872" i="8"/>
  <c r="H1872" i="8" s="1"/>
  <c r="G1511" i="8"/>
  <c r="H1511" i="8" s="1"/>
  <c r="G2109" i="8"/>
  <c r="H2109" i="8" s="1"/>
  <c r="G2093" i="8"/>
  <c r="H2093" i="8" s="1"/>
  <c r="G2077" i="8"/>
  <c r="H2077" i="8" s="1"/>
  <c r="G2061" i="8"/>
  <c r="H2061" i="8" s="1"/>
  <c r="G2045" i="8"/>
  <c r="H2045" i="8" s="1"/>
  <c r="G2029" i="8"/>
  <c r="H2029" i="8" s="1"/>
  <c r="G2013" i="8"/>
  <c r="H2013" i="8" s="1"/>
  <c r="G1997" i="8"/>
  <c r="H1997" i="8" s="1"/>
  <c r="G1981" i="8"/>
  <c r="H1981" i="8" s="1"/>
  <c r="G1965" i="8"/>
  <c r="H1965" i="8" s="1"/>
  <c r="G1949" i="8"/>
  <c r="H1949" i="8" s="1"/>
  <c r="G1933" i="8"/>
  <c r="H1933" i="8" s="1"/>
  <c r="G1917" i="8"/>
  <c r="H1917" i="8" s="1"/>
  <c r="G1901" i="8"/>
  <c r="H1901" i="8" s="1"/>
  <c r="G1885" i="8"/>
  <c r="H1885" i="8" s="1"/>
  <c r="G1869" i="8"/>
  <c r="H1869" i="8" s="1"/>
  <c r="G2709" i="8"/>
  <c r="H2709" i="8" s="1"/>
  <c r="G2701" i="8"/>
  <c r="H2701" i="8" s="1"/>
  <c r="G2669" i="8"/>
  <c r="H2669" i="8" s="1"/>
  <c r="G2661" i="8"/>
  <c r="H2661" i="8" s="1"/>
  <c r="G2637" i="8"/>
  <c r="H2637" i="8" s="1"/>
  <c r="G2629" i="8"/>
  <c r="H2629" i="8" s="1"/>
  <c r="G2613" i="8"/>
  <c r="H2613" i="8" s="1"/>
  <c r="G2605" i="8"/>
  <c r="H2605" i="8" s="1"/>
  <c r="G2581" i="8"/>
  <c r="H2581" i="8" s="1"/>
  <c r="G2573" i="8"/>
  <c r="H2573" i="8" s="1"/>
  <c r="G2541" i="8"/>
  <c r="H2541" i="8" s="1"/>
  <c r="G2533" i="8"/>
  <c r="H2533" i="8" s="1"/>
  <c r="G2509" i="8"/>
  <c r="H2509" i="8" s="1"/>
  <c r="G2485" i="8"/>
  <c r="H2485" i="8" s="1"/>
  <c r="G2477" i="8"/>
  <c r="H2477" i="8" s="1"/>
  <c r="G2453" i="8"/>
  <c r="H2453" i="8" s="1"/>
  <c r="G2445" i="8"/>
  <c r="H2445" i="8" s="1"/>
  <c r="G2437" i="8"/>
  <c r="H2437" i="8" s="1"/>
  <c r="G2413" i="8"/>
  <c r="H2413" i="8" s="1"/>
  <c r="G2405" i="8"/>
  <c r="H2405" i="8" s="1"/>
  <c r="G2381" i="8"/>
  <c r="H2381" i="8" s="1"/>
  <c r="G2357" i="8"/>
  <c r="H2357" i="8" s="1"/>
  <c r="G2349" i="8"/>
  <c r="H2349" i="8" s="1"/>
  <c r="G2325" i="8"/>
  <c r="H2325" i="8" s="1"/>
  <c r="G2317" i="8"/>
  <c r="H2317" i="8" s="1"/>
  <c r="G2309" i="8"/>
  <c r="H2309" i="8" s="1"/>
  <c r="G2301" i="8"/>
  <c r="H2301" i="8" s="1"/>
  <c r="G2293" i="8"/>
  <c r="H2293" i="8" s="1"/>
  <c r="G2261" i="8"/>
  <c r="H2261" i="8" s="1"/>
  <c r="G2253" i="8"/>
  <c r="H2253" i="8" s="1"/>
  <c r="G2237" i="8"/>
  <c r="H2237" i="8" s="1"/>
  <c r="G2229" i="8"/>
  <c r="H2229" i="8" s="1"/>
  <c r="G2221" i="8"/>
  <c r="H2221" i="8" s="1"/>
  <c r="G2213" i="8"/>
  <c r="H2213" i="8" s="1"/>
  <c r="G2205" i="8"/>
  <c r="H2205" i="8" s="1"/>
  <c r="G2197" i="8"/>
  <c r="H2197" i="8" s="1"/>
  <c r="G2189" i="8"/>
  <c r="H2189" i="8" s="1"/>
  <c r="G2181" i="8"/>
  <c r="H2181" i="8" s="1"/>
  <c r="G2173" i="8"/>
  <c r="H2173" i="8" s="1"/>
  <c r="G2165" i="8"/>
  <c r="H2165" i="8" s="1"/>
  <c r="G2157" i="8"/>
  <c r="H2157" i="8" s="1"/>
  <c r="G2149" i="8"/>
  <c r="H2149" i="8" s="1"/>
  <c r="G2141" i="8"/>
  <c r="H2141" i="8" s="1"/>
  <c r="G2133" i="8"/>
  <c r="H2133" i="8" s="1"/>
  <c r="G2125" i="8"/>
  <c r="H2125" i="8" s="1"/>
  <c r="G2117" i="8"/>
  <c r="H2117" i="8" s="1"/>
  <c r="G2108" i="8"/>
  <c r="H2108" i="8" s="1"/>
  <c r="G2076" i="8"/>
  <c r="H2076" i="8" s="1"/>
  <c r="G2060" i="8"/>
  <c r="H2060" i="8" s="1"/>
  <c r="G2012" i="8"/>
  <c r="H2012" i="8" s="1"/>
  <c r="G1996" i="8"/>
  <c r="H1996" i="8" s="1"/>
  <c r="G1980" i="8"/>
  <c r="H1980" i="8" s="1"/>
  <c r="G1964" i="8"/>
  <c r="H1964" i="8" s="1"/>
  <c r="G1916" i="8"/>
  <c r="H1916" i="8" s="1"/>
  <c r="G1900" i="8"/>
  <c r="H1900" i="8" s="1"/>
  <c r="G1626" i="8"/>
  <c r="H1626" i="8" s="1"/>
  <c r="G1361" i="8"/>
  <c r="H1361" i="8" s="1"/>
  <c r="G1243" i="8"/>
  <c r="H1243" i="8" s="1"/>
  <c r="G1638" i="8"/>
  <c r="H1638" i="8" s="1"/>
  <c r="G1622" i="8"/>
  <c r="H1622" i="8" s="1"/>
  <c r="G1602" i="8"/>
  <c r="H1602" i="8" s="1"/>
  <c r="G1581" i="8"/>
  <c r="H1581" i="8" s="1"/>
  <c r="G1535" i="8"/>
  <c r="H1535" i="8" s="1"/>
  <c r="G1501" i="8"/>
  <c r="H1501" i="8" s="1"/>
  <c r="G1469" i="8"/>
  <c r="H1469" i="8" s="1"/>
  <c r="G1437" i="8"/>
  <c r="H1437" i="8" s="1"/>
  <c r="G1405" i="8"/>
  <c r="H1405" i="8" s="1"/>
  <c r="G1373" i="8"/>
  <c r="H1373" i="8" s="1"/>
  <c r="G1341" i="8"/>
  <c r="H1341" i="8" s="1"/>
  <c r="G1227" i="8"/>
  <c r="H1227" i="8" s="1"/>
  <c r="G548" i="8"/>
  <c r="H548" i="8" s="1"/>
  <c r="G1855" i="8"/>
  <c r="H1855" i="8" s="1"/>
  <c r="G1847" i="8"/>
  <c r="H1847" i="8" s="1"/>
  <c r="G1839" i="8"/>
  <c r="H1839" i="8" s="1"/>
  <c r="G1831" i="8"/>
  <c r="H1831" i="8" s="1"/>
  <c r="G1823" i="8"/>
  <c r="H1823" i="8" s="1"/>
  <c r="G1815" i="8"/>
  <c r="H1815" i="8" s="1"/>
  <c r="G1807" i="8"/>
  <c r="H1807" i="8" s="1"/>
  <c r="G1799" i="8"/>
  <c r="H1799" i="8" s="1"/>
  <c r="G1791" i="8"/>
  <c r="H1791" i="8" s="1"/>
  <c r="G1783" i="8"/>
  <c r="H1783" i="8" s="1"/>
  <c r="G1775" i="8"/>
  <c r="H1775" i="8" s="1"/>
  <c r="G1767" i="8"/>
  <c r="H1767" i="8" s="1"/>
  <c r="G1759" i="8"/>
  <c r="H1759" i="8" s="1"/>
  <c r="G1751" i="8"/>
  <c r="H1751" i="8" s="1"/>
  <c r="G1743" i="8"/>
  <c r="H1743" i="8" s="1"/>
  <c r="G1735" i="8"/>
  <c r="H1735" i="8" s="1"/>
  <c r="G1727" i="8"/>
  <c r="H1727" i="8" s="1"/>
  <c r="G1719" i="8"/>
  <c r="H1719" i="8" s="1"/>
  <c r="G1711" i="8"/>
  <c r="H1711" i="8" s="1"/>
  <c r="G1703" i="8"/>
  <c r="H1703" i="8" s="1"/>
  <c r="G1695" i="8"/>
  <c r="H1695" i="8" s="1"/>
  <c r="G1687" i="8"/>
  <c r="H1687" i="8" s="1"/>
  <c r="G1679" i="8"/>
  <c r="H1679" i="8" s="1"/>
  <c r="G1671" i="8"/>
  <c r="H1671" i="8" s="1"/>
  <c r="G1663" i="8"/>
  <c r="H1663" i="8" s="1"/>
  <c r="G1655" i="8"/>
  <c r="H1655" i="8" s="1"/>
  <c r="G1647" i="8"/>
  <c r="H1647" i="8" s="1"/>
  <c r="G1639" i="8"/>
  <c r="H1639" i="8" s="1"/>
  <c r="G1623" i="8"/>
  <c r="H1623" i="8" s="1"/>
  <c r="G1606" i="8"/>
  <c r="H1606" i="8" s="1"/>
  <c r="G1541" i="8"/>
  <c r="H1541" i="8" s="1"/>
  <c r="G1509" i="8"/>
  <c r="H1509" i="8" s="1"/>
  <c r="G1209" i="8"/>
  <c r="H1209" i="8" s="1"/>
  <c r="G829" i="8"/>
  <c r="H829" i="8" s="1"/>
  <c r="G1556" i="8"/>
  <c r="H1556" i="8" s="1"/>
  <c r="G1193" i="8"/>
  <c r="H1193" i="8" s="1"/>
  <c r="G1161" i="8"/>
  <c r="H1161" i="8" s="1"/>
  <c r="G1033" i="8"/>
  <c r="H1033" i="8" s="1"/>
  <c r="G1001" i="8"/>
  <c r="H1001" i="8" s="1"/>
  <c r="G937" i="8"/>
  <c r="H937" i="8" s="1"/>
  <c r="G369" i="8"/>
  <c r="H369" i="8" s="1"/>
  <c r="G1495" i="8"/>
  <c r="H1495" i="8" s="1"/>
  <c r="G1479" i="8"/>
  <c r="H1479" i="8" s="1"/>
  <c r="G1463" i="8"/>
  <c r="H1463" i="8" s="1"/>
  <c r="G1447" i="8"/>
  <c r="H1447" i="8" s="1"/>
  <c r="G1431" i="8"/>
  <c r="H1431" i="8" s="1"/>
  <c r="G1415" i="8"/>
  <c r="H1415" i="8" s="1"/>
  <c r="G1399" i="8"/>
  <c r="H1399" i="8" s="1"/>
  <c r="G1383" i="8"/>
  <c r="H1383" i="8" s="1"/>
  <c r="G1351" i="8"/>
  <c r="H1351" i="8" s="1"/>
  <c r="G1278" i="8"/>
  <c r="H1278" i="8" s="1"/>
  <c r="G1246" i="8"/>
  <c r="H1246" i="8" s="1"/>
  <c r="G1214" i="8"/>
  <c r="H1214" i="8" s="1"/>
  <c r="G1328" i="8"/>
  <c r="H1328" i="8" s="1"/>
  <c r="G1312" i="8"/>
  <c r="H1312" i="8" s="1"/>
  <c r="G1296" i="8"/>
  <c r="H1296" i="8" s="1"/>
  <c r="G1280" i="8"/>
  <c r="H1280" i="8" s="1"/>
  <c r="G1264" i="8"/>
  <c r="H1264" i="8" s="1"/>
  <c r="G1248" i="8"/>
  <c r="H1248" i="8" s="1"/>
  <c r="G1232" i="8"/>
  <c r="H1232" i="8" s="1"/>
  <c r="G1216" i="8"/>
  <c r="H1216" i="8" s="1"/>
  <c r="G1199" i="8"/>
  <c r="H1199" i="8" s="1"/>
  <c r="G1183" i="8"/>
  <c r="H1183" i="8" s="1"/>
  <c r="G1167" i="8"/>
  <c r="H1167" i="8" s="1"/>
  <c r="G1151" i="8"/>
  <c r="H1151" i="8" s="1"/>
  <c r="G1135" i="8"/>
  <c r="H1135" i="8" s="1"/>
  <c r="G1119" i="8"/>
  <c r="H1119" i="8" s="1"/>
  <c r="G1103" i="8"/>
  <c r="H1103" i="8" s="1"/>
  <c r="G1087" i="8"/>
  <c r="H1087" i="8" s="1"/>
  <c r="G1071" i="8"/>
  <c r="H1071" i="8" s="1"/>
  <c r="G1055" i="8"/>
  <c r="H1055" i="8" s="1"/>
  <c r="G1039" i="8"/>
  <c r="H1039" i="8" s="1"/>
  <c r="G1023" i="8"/>
  <c r="H1023" i="8" s="1"/>
  <c r="G1007" i="8"/>
  <c r="H1007" i="8" s="1"/>
  <c r="G991" i="8"/>
  <c r="H991" i="8" s="1"/>
  <c r="G975" i="8"/>
  <c r="H975" i="8" s="1"/>
  <c r="G959" i="8"/>
  <c r="H959" i="8" s="1"/>
  <c r="G943" i="8"/>
  <c r="H943" i="8" s="1"/>
  <c r="G927" i="8"/>
  <c r="H927" i="8" s="1"/>
  <c r="G772" i="8"/>
  <c r="H772" i="8" s="1"/>
  <c r="G740" i="8"/>
  <c r="H740" i="8" s="1"/>
  <c r="G708" i="8"/>
  <c r="H708" i="8" s="1"/>
  <c r="G676" i="8"/>
  <c r="H676" i="8" s="1"/>
  <c r="G302" i="8"/>
  <c r="H302" i="8" s="1"/>
  <c r="G1542" i="8"/>
  <c r="H1542" i="8" s="1"/>
  <c r="G1526" i="8"/>
  <c r="H1526" i="8" s="1"/>
  <c r="G1510" i="8"/>
  <c r="H1510" i="8" s="1"/>
  <c r="G1494" i="8"/>
  <c r="H1494" i="8" s="1"/>
  <c r="G1478" i="8"/>
  <c r="H1478" i="8" s="1"/>
  <c r="G1462" i="8"/>
  <c r="H1462" i="8" s="1"/>
  <c r="G1446" i="8"/>
  <c r="H1446" i="8" s="1"/>
  <c r="G1430" i="8"/>
  <c r="H1430" i="8" s="1"/>
  <c r="G1414" i="8"/>
  <c r="H1414" i="8" s="1"/>
  <c r="G1398" i="8"/>
  <c r="H1398" i="8" s="1"/>
  <c r="G1382" i="8"/>
  <c r="H1382" i="8" s="1"/>
  <c r="G1350" i="8"/>
  <c r="H1350" i="8" s="1"/>
  <c r="G1342" i="8"/>
  <c r="H1342" i="8" s="1"/>
  <c r="G1334" i="8"/>
  <c r="H1334" i="8" s="1"/>
  <c r="G1322" i="8"/>
  <c r="H1322" i="8" s="1"/>
  <c r="G1290" i="8"/>
  <c r="H1290" i="8" s="1"/>
  <c r="G1258" i="8"/>
  <c r="H1258" i="8" s="1"/>
  <c r="G650" i="8"/>
  <c r="H650" i="8" s="1"/>
  <c r="G906" i="8"/>
  <c r="H906" i="8" s="1"/>
  <c r="G882" i="8"/>
  <c r="H882" i="8" s="1"/>
  <c r="G874" i="8"/>
  <c r="H874" i="8" s="1"/>
  <c r="G866" i="8"/>
  <c r="H866" i="8" s="1"/>
  <c r="G858" i="8"/>
  <c r="H858" i="8" s="1"/>
  <c r="G850" i="8"/>
  <c r="H850" i="8" s="1"/>
  <c r="G842" i="8"/>
  <c r="H842" i="8" s="1"/>
  <c r="G834" i="8"/>
  <c r="H834" i="8" s="1"/>
  <c r="G823" i="8"/>
  <c r="H823" i="8" s="1"/>
  <c r="G807" i="8"/>
  <c r="H807" i="8" s="1"/>
  <c r="G637" i="8"/>
  <c r="H637" i="8" s="1"/>
  <c r="G605" i="8"/>
  <c r="H605" i="8" s="1"/>
  <c r="G817" i="8"/>
  <c r="H817" i="8" s="1"/>
  <c r="G642" i="8"/>
  <c r="H642" i="8" s="1"/>
  <c r="G610" i="8"/>
  <c r="H610" i="8" s="1"/>
  <c r="G779" i="8"/>
  <c r="H779" i="8" s="1"/>
  <c r="G763" i="8"/>
  <c r="H763" i="8" s="1"/>
  <c r="G747" i="8"/>
  <c r="H747" i="8" s="1"/>
  <c r="G731" i="8"/>
  <c r="H731" i="8" s="1"/>
  <c r="G715" i="8"/>
  <c r="H715" i="8" s="1"/>
  <c r="G699" i="8"/>
  <c r="H699" i="8" s="1"/>
  <c r="G683" i="8"/>
  <c r="H683" i="8" s="1"/>
  <c r="G667" i="8"/>
  <c r="H667" i="8" s="1"/>
  <c r="G644" i="8"/>
  <c r="H644" i="8" s="1"/>
  <c r="G628" i="8"/>
  <c r="H628" i="8" s="1"/>
  <c r="G612" i="8"/>
  <c r="H612" i="8" s="1"/>
  <c r="G596" i="8"/>
  <c r="H596" i="8" s="1"/>
  <c r="G572" i="8"/>
  <c r="H572" i="8" s="1"/>
  <c r="G385" i="8"/>
  <c r="H385" i="8" s="1"/>
  <c r="G321" i="8"/>
  <c r="H321" i="8" s="1"/>
  <c r="G262" i="8"/>
  <c r="H262" i="8" s="1"/>
  <c r="G651" i="8"/>
  <c r="H651" i="8" s="1"/>
  <c r="G635" i="8"/>
  <c r="H635" i="8" s="1"/>
  <c r="G619" i="8"/>
  <c r="H619" i="8" s="1"/>
  <c r="G603" i="8"/>
  <c r="H603" i="8" s="1"/>
  <c r="G532" i="8"/>
  <c r="H532" i="8" s="1"/>
  <c r="G223" i="8"/>
  <c r="H223" i="8" s="1"/>
  <c r="G508" i="8"/>
  <c r="H508" i="8" s="1"/>
  <c r="G476" i="8"/>
  <c r="H476" i="8" s="1"/>
  <c r="G444" i="8"/>
  <c r="H444" i="8" s="1"/>
  <c r="G412" i="8"/>
  <c r="H412" i="8" s="1"/>
  <c r="G586" i="8"/>
  <c r="H586" i="8" s="1"/>
  <c r="G554" i="8"/>
  <c r="H554" i="8" s="1"/>
  <c r="G522" i="8"/>
  <c r="H522" i="8" s="1"/>
  <c r="G490" i="8"/>
  <c r="H490" i="8" s="1"/>
  <c r="G458" i="8"/>
  <c r="H458" i="8" s="1"/>
  <c r="G426" i="8"/>
  <c r="H426" i="8" s="1"/>
  <c r="G587" i="8"/>
  <c r="H587" i="8" s="1"/>
  <c r="G571" i="8"/>
  <c r="H571" i="8" s="1"/>
  <c r="G555" i="8"/>
  <c r="H555" i="8" s="1"/>
  <c r="G539" i="8"/>
  <c r="H539" i="8" s="1"/>
  <c r="G523" i="8"/>
  <c r="H523" i="8" s="1"/>
  <c r="G507" i="8"/>
  <c r="H507" i="8" s="1"/>
  <c r="G491" i="8"/>
  <c r="H491" i="8" s="1"/>
  <c r="G475" i="8"/>
  <c r="H475" i="8" s="1"/>
  <c r="G459" i="8"/>
  <c r="H459" i="8" s="1"/>
  <c r="G443" i="8"/>
  <c r="H443" i="8" s="1"/>
  <c r="G427" i="8"/>
  <c r="H427" i="8" s="1"/>
  <c r="G411" i="8"/>
  <c r="H411" i="8" s="1"/>
  <c r="G395" i="8"/>
  <c r="H395" i="8" s="1"/>
  <c r="G347" i="8"/>
  <c r="H347" i="8" s="1"/>
  <c r="G331" i="8"/>
  <c r="H331" i="8" s="1"/>
  <c r="G190" i="8"/>
  <c r="H190" i="8" s="1"/>
  <c r="G158" i="8"/>
  <c r="H158" i="8" s="1"/>
  <c r="G126" i="8"/>
  <c r="H126" i="8" s="1"/>
  <c r="G94" i="8"/>
  <c r="H94" i="8" s="1"/>
  <c r="G219" i="8"/>
  <c r="H219" i="8" s="1"/>
  <c r="G203" i="8"/>
  <c r="H203" i="8" s="1"/>
  <c r="G305" i="8"/>
  <c r="H305" i="8" s="1"/>
  <c r="G289" i="8"/>
  <c r="H289" i="8" s="1"/>
  <c r="G273" i="8"/>
  <c r="H273" i="8" s="1"/>
  <c r="G257" i="8"/>
  <c r="H257" i="8" s="1"/>
  <c r="G241" i="8"/>
  <c r="H241" i="8" s="1"/>
  <c r="G193" i="8"/>
  <c r="H193" i="8" s="1"/>
  <c r="G177" i="8"/>
  <c r="H177" i="8" s="1"/>
  <c r="G161" i="8"/>
  <c r="H161" i="8" s="1"/>
  <c r="G145" i="8"/>
  <c r="H145" i="8" s="1"/>
  <c r="G129" i="8"/>
  <c r="H129" i="8" s="1"/>
  <c r="G113" i="8"/>
  <c r="H113" i="8" s="1"/>
  <c r="G97" i="8"/>
  <c r="H97" i="8" s="1"/>
  <c r="G81" i="8"/>
  <c r="H81" i="8" s="1"/>
  <c r="G965" i="8"/>
  <c r="H965" i="8" s="1"/>
  <c r="G1756" i="8"/>
  <c r="H1756" i="8" s="1"/>
  <c r="G2846" i="8"/>
  <c r="H2846" i="8" s="1"/>
  <c r="G3038" i="8"/>
  <c r="H3038" i="8" s="1"/>
  <c r="G3447" i="8"/>
  <c r="H3447" i="8" s="1"/>
  <c r="G3479" i="8"/>
  <c r="H3479" i="8" s="1"/>
  <c r="G3508" i="8"/>
  <c r="H3508" i="8" s="1"/>
  <c r="G3543" i="8"/>
  <c r="H3543" i="8" s="1"/>
  <c r="G3604" i="8"/>
  <c r="H3604" i="8" s="1"/>
  <c r="G3639" i="8"/>
  <c r="H3639" i="8" s="1"/>
  <c r="G3718" i="8"/>
  <c r="H3718" i="8" s="1"/>
  <c r="G3748" i="8"/>
  <c r="H3748" i="8" s="1"/>
  <c r="G3782" i="8"/>
  <c r="H3782" i="8" s="1"/>
  <c r="G1257" i="8"/>
  <c r="H1257" i="8" s="1"/>
  <c r="G1764" i="8"/>
  <c r="H1764" i="8" s="1"/>
  <c r="G2822" i="8"/>
  <c r="H2822" i="8" s="1"/>
  <c r="G2854" i="8"/>
  <c r="H2854" i="8" s="1"/>
  <c r="G2950" i="8"/>
  <c r="H2950" i="8" s="1"/>
  <c r="G2982" i="8"/>
  <c r="H2982" i="8" s="1"/>
  <c r="G3014" i="8"/>
  <c r="H3014" i="8" s="1"/>
  <c r="G3046" i="8"/>
  <c r="H3046" i="8" s="1"/>
  <c r="G3072" i="8"/>
  <c r="H3072" i="8" s="1"/>
  <c r="G3104" i="8"/>
  <c r="H3104" i="8" s="1"/>
  <c r="G3136" i="8"/>
  <c r="H3136" i="8" s="1"/>
  <c r="G3168" i="8"/>
  <c r="H3168" i="8" s="1"/>
  <c r="G3200" i="8"/>
  <c r="H3200" i="8" s="1"/>
  <c r="G3232" i="8"/>
  <c r="H3232" i="8" s="1"/>
  <c r="G3264" i="8"/>
  <c r="H3264" i="8" s="1"/>
  <c r="G3296" i="8"/>
  <c r="H3296" i="8" s="1"/>
  <c r="G3328" i="8"/>
  <c r="H3328" i="8" s="1"/>
  <c r="G3360" i="8"/>
  <c r="H3360" i="8" s="1"/>
  <c r="G3392" i="8"/>
  <c r="H3392" i="8" s="1"/>
  <c r="G3424" i="8"/>
  <c r="H3424" i="8" s="1"/>
  <c r="G3456" i="8"/>
  <c r="H3456" i="8" s="1"/>
  <c r="G3488" i="8"/>
  <c r="H3488" i="8" s="1"/>
  <c r="G3520" i="8"/>
  <c r="H3520" i="8" s="1"/>
  <c r="G3552" i="8"/>
  <c r="H3552" i="8" s="1"/>
  <c r="G3584" i="8"/>
  <c r="H3584" i="8" s="1"/>
  <c r="G3616" i="8"/>
  <c r="H3616" i="8" s="1"/>
  <c r="G3648" i="8"/>
  <c r="H3648" i="8" s="1"/>
  <c r="G3689" i="8"/>
  <c r="H3689" i="8" s="1"/>
  <c r="G3697" i="8"/>
  <c r="H3697" i="8" s="1"/>
  <c r="G3705" i="8"/>
  <c r="H3705" i="8" s="1"/>
  <c r="G3721" i="8"/>
  <c r="H3721" i="8" s="1"/>
  <c r="G3729" i="8"/>
  <c r="H3729" i="8" s="1"/>
  <c r="G3737" i="8"/>
  <c r="H3737" i="8" s="1"/>
  <c r="G3761" i="8"/>
  <c r="H3761" i="8" s="1"/>
  <c r="G2851" i="8"/>
  <c r="H2851" i="8" s="1"/>
  <c r="G3150" i="8"/>
  <c r="H3150" i="8" s="1"/>
  <c r="G3182" i="8"/>
  <c r="H3182" i="8" s="1"/>
  <c r="G3210" i="8"/>
  <c r="H3210" i="8" s="1"/>
  <c r="G3242" i="8"/>
  <c r="H3242" i="8" s="1"/>
  <c r="G3274" i="8"/>
  <c r="H3274" i="8" s="1"/>
  <c r="G3306" i="8"/>
  <c r="H3306" i="8" s="1"/>
  <c r="G3338" i="8"/>
  <c r="H3338" i="8" s="1"/>
  <c r="G3370" i="8"/>
  <c r="H3370" i="8" s="1"/>
  <c r="G3402" i="8"/>
  <c r="H3402" i="8" s="1"/>
  <c r="G3439" i="8"/>
  <c r="H3439" i="8" s="1"/>
  <c r="G3471" i="8"/>
  <c r="H3471" i="8" s="1"/>
  <c r="G3503" i="8"/>
  <c r="H3503" i="8" s="1"/>
  <c r="G3535" i="8"/>
  <c r="H3535" i="8" s="1"/>
  <c r="G3567" i="8"/>
  <c r="H3567" i="8" s="1"/>
  <c r="G3663" i="8"/>
  <c r="H3663" i="8" s="1"/>
  <c r="G3680" i="8"/>
  <c r="H3680" i="8" s="1"/>
  <c r="G3712" i="8"/>
  <c r="H3712" i="8" s="1"/>
  <c r="G3746" i="8"/>
  <c r="H3746" i="8" s="1"/>
  <c r="G3776" i="8"/>
  <c r="H3776" i="8" s="1"/>
  <c r="G2736" i="8"/>
  <c r="H2736" i="8" s="1"/>
  <c r="G2864" i="8"/>
  <c r="H2864" i="8" s="1"/>
  <c r="G3445" i="8"/>
  <c r="H3445" i="8" s="1"/>
  <c r="G3509" i="8"/>
  <c r="H3509" i="8" s="1"/>
  <c r="G3573" i="8"/>
  <c r="H3573" i="8" s="1"/>
  <c r="G2752" i="8"/>
  <c r="H2752" i="8" s="1"/>
  <c r="G2880" i="8"/>
  <c r="H2880" i="8" s="1"/>
  <c r="G3008" i="8"/>
  <c r="H3008" i="8" s="1"/>
  <c r="G2314" i="8"/>
  <c r="H2314" i="8" s="1"/>
  <c r="G2250" i="8"/>
  <c r="H2250" i="8" s="1"/>
  <c r="G1976" i="8"/>
  <c r="H1976" i="8" s="1"/>
  <c r="G1254" i="8"/>
  <c r="H1254" i="8" s="1"/>
  <c r="G2741" i="8"/>
  <c r="H2741" i="8" s="1"/>
  <c r="G3533" i="8"/>
  <c r="H3533" i="8" s="1"/>
  <c r="G2498" i="8"/>
  <c r="H2498" i="8" s="1"/>
  <c r="G2789" i="8"/>
  <c r="H2789" i="8" s="1"/>
  <c r="G2626" i="8"/>
  <c r="H2626" i="8" s="1"/>
  <c r="G3040" i="8"/>
  <c r="H3040" i="8" s="1"/>
  <c r="G3597" i="8"/>
  <c r="H3597" i="8" s="1"/>
  <c r="G2896" i="8"/>
  <c r="H2896" i="8" s="1"/>
  <c r="G2658" i="8"/>
  <c r="H2658" i="8" s="1"/>
  <c r="G2402" i="8"/>
  <c r="H2402" i="8" s="1"/>
  <c r="G3629" i="8"/>
  <c r="H3629" i="8" s="1"/>
  <c r="G3501" i="8"/>
  <c r="H3501" i="8" s="1"/>
  <c r="G2976" i="8"/>
  <c r="H2976" i="8" s="1"/>
  <c r="G2458" i="8"/>
  <c r="H2458" i="8" s="1"/>
  <c r="J337" i="8"/>
  <c r="K337" i="8" s="1"/>
  <c r="J69" i="8"/>
  <c r="K69" i="8" s="1"/>
  <c r="J1363" i="8"/>
  <c r="K1363" i="8" s="1"/>
  <c r="J972" i="8"/>
  <c r="K972" i="8" s="1"/>
  <c r="J1036" i="8"/>
  <c r="K1036" i="8" s="1"/>
  <c r="J1101" i="8"/>
  <c r="K1101" i="8" s="1"/>
  <c r="J702" i="8"/>
  <c r="K702" i="8" s="1"/>
  <c r="J973" i="8"/>
  <c r="K973" i="8" s="1"/>
  <c r="J330" i="8"/>
  <c r="K330" i="8" s="1"/>
  <c r="J513" i="8"/>
  <c r="K513" i="8" s="1"/>
  <c r="J1053" i="8"/>
  <c r="K1053" i="8" s="1"/>
  <c r="J441" i="8"/>
  <c r="K441" i="8" s="1"/>
  <c r="J462" i="8"/>
  <c r="K462" i="8" s="1"/>
  <c r="J703" i="8"/>
  <c r="K703" i="8" s="1"/>
  <c r="J341" i="8"/>
  <c r="K341" i="8" s="1"/>
  <c r="J697" i="8"/>
  <c r="K697" i="8" s="1"/>
  <c r="J833" i="8"/>
  <c r="K833" i="8" s="1"/>
  <c r="J399" i="8"/>
  <c r="K399" i="8" s="1"/>
  <c r="J704" i="8"/>
  <c r="K704" i="8" s="1"/>
  <c r="J405" i="8"/>
  <c r="K405" i="8" s="1"/>
  <c r="J71" i="8"/>
  <c r="K71" i="8" s="1"/>
  <c r="J239" i="8"/>
  <c r="K239" i="8" s="1"/>
  <c r="J314" i="8"/>
  <c r="K314" i="8" s="1"/>
  <c r="J70" i="8"/>
  <c r="K70" i="8" s="1"/>
  <c r="J300" i="8"/>
  <c r="K300" i="8" s="1"/>
  <c r="J400" i="8"/>
  <c r="K400" i="8" s="1"/>
  <c r="J201" i="8"/>
  <c r="K201" i="8" s="1"/>
  <c r="J196" i="8"/>
  <c r="K196" i="8" s="1"/>
  <c r="J106" i="8"/>
  <c r="K106" i="8" s="1"/>
  <c r="J88" i="8"/>
  <c r="K88" i="8" s="1"/>
  <c r="J307" i="8"/>
  <c r="K307" i="8" s="1"/>
  <c r="J211" i="8"/>
  <c r="K211" i="8" s="1"/>
  <c r="J138" i="8"/>
  <c r="K138" i="8" s="1"/>
  <c r="J514" i="8"/>
  <c r="K514" i="8" s="1"/>
  <c r="J989" i="8"/>
  <c r="K989" i="8" s="1"/>
  <c r="J1037" i="8"/>
  <c r="K1037" i="8" s="1"/>
  <c r="J179" i="8"/>
  <c r="K179" i="8" s="1"/>
  <c r="J149" i="8"/>
  <c r="K149" i="8" s="1"/>
  <c r="J85" i="8"/>
  <c r="K85" i="8" s="1"/>
  <c r="J202" i="8"/>
  <c r="K202" i="8" s="1"/>
  <c r="J1844" i="8"/>
  <c r="K1844" i="8" s="1"/>
  <c r="J164" i="8"/>
  <c r="K164" i="8" s="1"/>
  <c r="J186" i="8"/>
  <c r="K186" i="8" s="1"/>
  <c r="J185" i="8"/>
  <c r="K185" i="8" s="1"/>
  <c r="J234" i="8"/>
  <c r="K234" i="8" s="1"/>
  <c r="J199" i="8"/>
  <c r="K199" i="8" s="1"/>
  <c r="J200" i="8"/>
  <c r="K200" i="8" s="1"/>
  <c r="J360" i="8"/>
  <c r="K360" i="8" s="1"/>
  <c r="J252" i="8"/>
  <c r="K252" i="8" s="1"/>
  <c r="J136" i="8"/>
  <c r="K136" i="8" s="1"/>
  <c r="J336" i="8"/>
  <c r="K336" i="8" s="1"/>
  <c r="J2856" i="8"/>
  <c r="K2856" i="8" s="1"/>
  <c r="J368" i="8"/>
  <c r="K368" i="8" s="1"/>
  <c r="J128" i="8"/>
  <c r="K128" i="8" s="1"/>
  <c r="J135" i="8"/>
  <c r="K135" i="8" s="1"/>
  <c r="J481" i="8"/>
  <c r="K481" i="8" s="1"/>
  <c r="J1402" i="8"/>
  <c r="K1402" i="8" s="1"/>
  <c r="J329" i="8"/>
  <c r="K329" i="8" s="1"/>
  <c r="J1434" i="8"/>
  <c r="K1434" i="8" s="1"/>
  <c r="J482" i="8"/>
  <c r="K482" i="8" s="1"/>
  <c r="J784" i="8"/>
  <c r="K784" i="8" s="1"/>
  <c r="J768" i="8"/>
  <c r="K768" i="8" s="1"/>
  <c r="J361" i="8"/>
  <c r="K361" i="8" s="1"/>
  <c r="J74" i="8"/>
  <c r="K74" i="8" s="1"/>
  <c r="J338" i="8"/>
  <c r="K338" i="8" s="1"/>
  <c r="J169" i="8"/>
  <c r="K169" i="8" s="1"/>
  <c r="J168" i="8"/>
  <c r="K168" i="8" s="1"/>
  <c r="J235" i="8"/>
  <c r="K235" i="8" s="1"/>
  <c r="J105" i="8"/>
  <c r="K105" i="8" s="1"/>
  <c r="J197" i="8"/>
  <c r="K197" i="8" s="1"/>
  <c r="J123" i="8"/>
  <c r="K123" i="8" s="1"/>
  <c r="J148" i="8"/>
  <c r="K148" i="8" s="1"/>
  <c r="J147" i="8"/>
  <c r="K147" i="8" s="1"/>
  <c r="J137" i="8"/>
  <c r="K137" i="8" s="1"/>
  <c r="J198" i="8"/>
  <c r="K198" i="8" s="1"/>
  <c r="J167" i="8"/>
  <c r="K167" i="8" s="1"/>
  <c r="J144" i="8"/>
  <c r="K144" i="8" s="1"/>
  <c r="J236" i="8"/>
  <c r="K236" i="8" s="1"/>
  <c r="J152" i="8"/>
  <c r="K152" i="8" s="1"/>
  <c r="J260" i="8"/>
  <c r="K260" i="8" s="1"/>
  <c r="J243" i="8"/>
  <c r="K243" i="8" s="1"/>
  <c r="J165" i="8"/>
  <c r="K165" i="8" s="1"/>
  <c r="J192" i="8"/>
  <c r="K192" i="8" s="1"/>
  <c r="J156" i="8"/>
  <c r="K156" i="8" s="1"/>
  <c r="J112" i="8"/>
  <c r="K112" i="8" s="1"/>
  <c r="J124" i="8"/>
  <c r="K124" i="8" s="1"/>
  <c r="J244" i="8"/>
  <c r="K244" i="8" s="1"/>
  <c r="J308" i="8"/>
  <c r="K308" i="8" s="1"/>
  <c r="J83" i="8"/>
  <c r="K83" i="8" s="1"/>
  <c r="J163" i="8"/>
  <c r="K163" i="8" s="1"/>
  <c r="J166" i="8"/>
  <c r="K166" i="8" s="1"/>
  <c r="J240" i="8"/>
  <c r="K240" i="8" s="1"/>
  <c r="J84" i="8"/>
  <c r="K84" i="8" s="1"/>
  <c r="J104" i="8"/>
  <c r="K104" i="8" s="1"/>
  <c r="J195" i="8"/>
  <c r="K195" i="8" s="1"/>
  <c r="J172" i="8"/>
  <c r="K172" i="8" s="1"/>
  <c r="J279" i="8"/>
  <c r="K279" i="8" s="1"/>
  <c r="J208" i="8"/>
  <c r="K208" i="8" s="1"/>
  <c r="J103" i="8"/>
  <c r="K103" i="8" s="1"/>
  <c r="J76" i="8"/>
  <c r="K76" i="8" s="1"/>
  <c r="J75" i="8"/>
  <c r="K75" i="8" s="1"/>
  <c r="J116" i="8"/>
  <c r="K116" i="8" s="1"/>
  <c r="J117" i="8"/>
  <c r="K117" i="8" s="1"/>
  <c r="J115" i="8"/>
  <c r="K115" i="8" s="1"/>
  <c r="J102" i="8"/>
  <c r="K102" i="8" s="1"/>
  <c r="J101" i="8"/>
  <c r="K101" i="8" s="1"/>
  <c r="J133" i="8"/>
  <c r="K133" i="8" s="1"/>
  <c r="J134" i="8"/>
  <c r="K134" i="8" s="1"/>
  <c r="J282" i="8" l="1"/>
  <c r="K282" i="8" s="1"/>
  <c r="J187" i="8"/>
  <c r="K187" i="8" s="1"/>
  <c r="J328" i="8"/>
  <c r="K328" i="8" s="1"/>
  <c r="J357" i="8"/>
  <c r="K357" i="8" s="1"/>
  <c r="J229" i="8"/>
  <c r="K229" i="8" s="1"/>
  <c r="J89" i="8"/>
  <c r="K89" i="8" s="1"/>
  <c r="J362" i="8"/>
  <c r="K362" i="8" s="1"/>
  <c r="J183" i="8"/>
  <c r="K183" i="8" s="1"/>
  <c r="J214" i="8"/>
  <c r="K214" i="8" s="1"/>
  <c r="J132" i="8"/>
  <c r="K132" i="8" s="1"/>
  <c r="J139" i="8"/>
  <c r="K139" i="8" s="1"/>
  <c r="J364" i="8"/>
  <c r="K364" i="8" s="1"/>
  <c r="J363" i="8"/>
  <c r="K363" i="8" s="1"/>
  <c r="J131" i="8"/>
  <c r="K131" i="8" s="1"/>
  <c r="J160" i="8"/>
  <c r="K160" i="8" s="1"/>
  <c r="J121" i="8"/>
  <c r="K121" i="8" s="1"/>
  <c r="J73" i="8"/>
  <c r="K73" i="8" s="1"/>
  <c r="J72" i="8"/>
  <c r="K72" i="8" s="1"/>
  <c r="J155" i="8"/>
  <c r="K155" i="8" s="1"/>
  <c r="J96" i="8"/>
  <c r="K96" i="8" s="1"/>
  <c r="J80" i="8"/>
  <c r="K80" i="8" s="1"/>
  <c r="J406" i="8"/>
  <c r="K406" i="8" s="1"/>
  <c r="J218" i="8"/>
  <c r="K218" i="8" s="1"/>
  <c r="J99" i="8"/>
  <c r="K99" i="8" s="1"/>
  <c r="J224" i="8"/>
  <c r="K224" i="8" s="1"/>
  <c r="J408" i="8"/>
  <c r="K408" i="8" s="1"/>
  <c r="J342" i="8"/>
  <c r="K342" i="8" s="1"/>
  <c r="J2461" i="8"/>
  <c r="K2461" i="8" s="1"/>
  <c r="J1863" i="8"/>
  <c r="K1863" i="8" s="1"/>
  <c r="J217" i="8"/>
  <c r="K217" i="8" s="1"/>
  <c r="J446" i="8"/>
  <c r="K446" i="8" s="1"/>
  <c r="J100" i="8"/>
  <c r="K100" i="8" s="1"/>
  <c r="J122" i="8"/>
  <c r="K122" i="8" s="1"/>
  <c r="J287" i="8"/>
  <c r="K287" i="8" s="1"/>
  <c r="J140" i="8"/>
  <c r="K140" i="8" s="1"/>
  <c r="J170" i="8"/>
  <c r="K170" i="8" s="1"/>
  <c r="J108" i="8"/>
  <c r="K108" i="8" s="1"/>
  <c r="J171" i="8"/>
  <c r="K171" i="8" s="1"/>
  <c r="J119" i="8"/>
  <c r="K119" i="8" s="1"/>
  <c r="J90" i="8"/>
  <c r="K90" i="8" s="1"/>
  <c r="J419" i="8"/>
  <c r="K419" i="8" s="1"/>
  <c r="J420" i="8"/>
  <c r="K420" i="8" s="1"/>
  <c r="J367" i="8"/>
  <c r="K367" i="8" s="1"/>
  <c r="J541" i="8"/>
  <c r="K541" i="8" s="1"/>
  <c r="J215" i="8"/>
  <c r="K215" i="8" s="1"/>
  <c r="J359" i="8"/>
  <c r="K359" i="8" s="1"/>
  <c r="J547" i="8"/>
  <c r="K547" i="8" s="1"/>
  <c r="J153" i="8"/>
  <c r="K153" i="8" s="1"/>
  <c r="J107" i="8"/>
  <c r="K107" i="8" s="1"/>
  <c r="J154" i="8"/>
  <c r="K154" i="8" s="1"/>
  <c r="J414" i="8"/>
  <c r="K414" i="8" s="1"/>
  <c r="J247" i="8"/>
  <c r="K247" i="8" s="1"/>
  <c r="J542" i="8"/>
  <c r="K542" i="8" s="1"/>
  <c r="J118" i="8"/>
  <c r="K118" i="8" s="1"/>
  <c r="J92" i="8"/>
  <c r="K92" i="8" s="1"/>
  <c r="J209" i="8"/>
  <c r="K209" i="8" s="1"/>
  <c r="J182" i="8"/>
  <c r="K182" i="8" s="1"/>
  <c r="J150" i="8"/>
  <c r="K150" i="8" s="1"/>
  <c r="J210" i="8"/>
  <c r="K210" i="8" s="1"/>
  <c r="J384" i="8"/>
  <c r="K384" i="8" s="1"/>
  <c r="J383" i="8"/>
  <c r="K383" i="8" s="1"/>
  <c r="J433" i="8"/>
  <c r="K433" i="8" s="1"/>
  <c r="J91" i="8"/>
  <c r="K91" i="8" s="1"/>
  <c r="J226" i="8"/>
  <c r="K226" i="8" s="1"/>
  <c r="J402" i="8"/>
  <c r="K402" i="8" s="1"/>
  <c r="J1552" i="8"/>
  <c r="K1552" i="8" s="1"/>
  <c r="J292" i="8"/>
  <c r="K292" i="8" s="1"/>
  <c r="J151" i="8"/>
  <c r="K151" i="8" s="1"/>
  <c r="J216" i="8"/>
  <c r="K216" i="8" s="1"/>
  <c r="J225" i="8"/>
  <c r="K225" i="8" s="1"/>
  <c r="J407" i="8"/>
  <c r="K407" i="8" s="1"/>
  <c r="J120" i="8"/>
  <c r="K120" i="8" s="1"/>
  <c r="J401" i="8"/>
  <c r="K401" i="8" s="1"/>
  <c r="J68" i="8"/>
  <c r="K68" i="8" s="1"/>
  <c r="J231" i="8"/>
  <c r="K231" i="8" s="1"/>
  <c r="J203" i="8"/>
  <c r="K203" i="8" s="1"/>
  <c r="J159" i="8"/>
  <c r="K159" i="8" s="1"/>
  <c r="J335" i="8"/>
  <c r="K335" i="8" s="1"/>
  <c r="J184" i="8"/>
  <c r="K184" i="8" s="1"/>
  <c r="J352" i="8"/>
  <c r="K352" i="8" s="1"/>
  <c r="J320" i="8"/>
  <c r="K320" i="8" s="1"/>
  <c r="J358" i="8"/>
  <c r="K358" i="8" s="1"/>
  <c r="J86" i="8"/>
  <c r="K86" i="8" s="1"/>
  <c r="J319" i="8"/>
  <c r="K319" i="8" s="1"/>
  <c r="J87" i="8"/>
  <c r="K87" i="8" s="1"/>
  <c r="J268" i="8"/>
  <c r="K268" i="8" s="1"/>
  <c r="J230" i="8"/>
  <c r="K230" i="8" s="1"/>
  <c r="J1052" i="8"/>
  <c r="K1052" i="8" s="1"/>
  <c r="J351" i="8"/>
  <c r="K351" i="8" s="1"/>
  <c r="J434" i="8"/>
  <c r="K434" i="8" s="1"/>
  <c r="J344" i="8"/>
  <c r="K344" i="8" s="1"/>
  <c r="J323" i="8"/>
  <c r="K323" i="8" s="1"/>
  <c r="J350" i="8"/>
  <c r="K350" i="8" s="1"/>
  <c r="J305" i="8"/>
  <c r="K305" i="8" s="1"/>
  <c r="J343" i="8"/>
  <c r="K343" i="8" s="1"/>
  <c r="J143" i="8"/>
  <c r="K143" i="8" s="1"/>
  <c r="J237" i="8"/>
  <c r="K237" i="8" s="1"/>
  <c r="J109" i="8"/>
  <c r="K109" i="8" s="1"/>
  <c r="J238" i="8"/>
  <c r="K238" i="8" s="1"/>
  <c r="J223" i="8"/>
  <c r="K223" i="8" s="1"/>
  <c r="J241" i="8"/>
  <c r="K241" i="8" s="1"/>
  <c r="J114" i="8"/>
  <c r="K114" i="8" s="1"/>
  <c r="J242" i="8"/>
  <c r="K242" i="8" s="1"/>
  <c r="J145" i="8"/>
  <c r="K145" i="8" s="1"/>
  <c r="J82" i="8"/>
  <c r="K82" i="8" s="1"/>
  <c r="J81" i="8"/>
  <c r="K81" i="8" s="1"/>
  <c r="J127" i="8"/>
  <c r="K127" i="8" s="1"/>
  <c r="J173" i="8"/>
  <c r="K173" i="8" s="1"/>
  <c r="J728" i="8"/>
  <c r="K728" i="8" s="1"/>
  <c r="J1920" i="8"/>
  <c r="K1920" i="8" s="1"/>
  <c r="J349" i="8"/>
  <c r="K349" i="8" s="1"/>
  <c r="J306" i="8"/>
  <c r="K306" i="8" s="1"/>
  <c r="J1616" i="8"/>
  <c r="K1616" i="8" s="1"/>
  <c r="J146" i="8"/>
  <c r="K146" i="8" s="1"/>
  <c r="J204" i="8"/>
  <c r="K204" i="8" s="1"/>
  <c r="J1038" i="8"/>
  <c r="K1038" i="8" s="1"/>
  <c r="J366" i="8"/>
  <c r="K366" i="8" s="1"/>
  <c r="J253" i="8"/>
  <c r="K253" i="8" s="1"/>
  <c r="J254" i="8"/>
  <c r="K254" i="8" s="1"/>
  <c r="J161" i="8"/>
  <c r="K161" i="8" s="1"/>
  <c r="J1387" i="8"/>
  <c r="K1387" i="8" s="1"/>
  <c r="J228" i="8"/>
  <c r="K228" i="8" s="1"/>
  <c r="J974" i="8"/>
  <c r="K974" i="8" s="1"/>
  <c r="J77" i="8"/>
  <c r="K77" i="8" s="1"/>
  <c r="J79" i="8"/>
  <c r="K79" i="8" s="1"/>
  <c r="J220" i="8"/>
  <c r="K220" i="8" s="1"/>
  <c r="J540" i="8"/>
  <c r="K540" i="8" s="1"/>
  <c r="J113" i="8"/>
  <c r="K113" i="8" s="1"/>
  <c r="J548" i="8"/>
  <c r="K548" i="8" s="1"/>
  <c r="J958" i="8"/>
  <c r="K958" i="8" s="1"/>
  <c r="J78" i="8"/>
  <c r="K78" i="8" s="1"/>
  <c r="J219" i="8"/>
  <c r="K219" i="8" s="1"/>
  <c r="J141" i="8"/>
  <c r="K141" i="8" s="1"/>
  <c r="J539" i="8"/>
  <c r="K539" i="8" s="1"/>
  <c r="J295" i="8"/>
  <c r="K295" i="8" s="1"/>
  <c r="J472" i="8"/>
  <c r="K472" i="8" s="1"/>
  <c r="J475" i="8"/>
  <c r="K475" i="8" s="1"/>
  <c r="J205" i="8"/>
  <c r="K205" i="8" s="1"/>
  <c r="J274" i="8"/>
  <c r="K274" i="8" s="1"/>
  <c r="J2048" i="8"/>
  <c r="K2048" i="8" s="1"/>
  <c r="J471" i="8"/>
  <c r="K471" i="8" s="1"/>
  <c r="J178" i="8"/>
  <c r="K178" i="8" s="1"/>
  <c r="J317" i="8"/>
  <c r="K317" i="8" s="1"/>
  <c r="J273" i="8"/>
  <c r="K273" i="8" s="1"/>
  <c r="J263" i="8"/>
  <c r="K263" i="8" s="1"/>
  <c r="J142" i="8"/>
  <c r="K142" i="8" s="1"/>
  <c r="J318" i="8"/>
  <c r="K318" i="8" s="1"/>
  <c r="J476" i="8"/>
  <c r="K476" i="8" s="1"/>
  <c r="J427" i="8"/>
  <c r="K427" i="8" s="1"/>
  <c r="J286" i="8"/>
  <c r="K286" i="8" s="1"/>
  <c r="J221" i="8"/>
  <c r="K221" i="8" s="1"/>
  <c r="J1600" i="8"/>
  <c r="K1600" i="8" s="1"/>
  <c r="J442" i="8"/>
  <c r="K442" i="8" s="1"/>
  <c r="J94" i="8"/>
  <c r="K94" i="8" s="1"/>
  <c r="J130" i="8"/>
  <c r="K130" i="8" s="1"/>
  <c r="J353" i="8"/>
  <c r="K353" i="8" s="1"/>
  <c r="J110" i="8"/>
  <c r="K110" i="8" s="1"/>
  <c r="J428" i="8"/>
  <c r="K428" i="8" s="1"/>
  <c r="J445" i="8"/>
  <c r="K445" i="8" s="1"/>
  <c r="J332" i="8"/>
  <c r="K332" i="8" s="1"/>
  <c r="J93" i="8"/>
  <c r="K93" i="8" s="1"/>
  <c r="J354" i="8"/>
  <c r="K354" i="8" s="1"/>
  <c r="J331" i="8"/>
  <c r="K331" i="8" s="1"/>
  <c r="J461" i="8"/>
  <c r="K461" i="8" s="1"/>
  <c r="J95" i="8"/>
  <c r="K95" i="8" s="1"/>
  <c r="J111" i="8"/>
  <c r="K111" i="8" s="1"/>
  <c r="J227" i="8"/>
  <c r="K227" i="8" s="1"/>
  <c r="J162" i="8"/>
  <c r="K162" i="8" s="1"/>
  <c r="J125" i="8"/>
  <c r="K125" i="8" s="1"/>
  <c r="J193" i="8"/>
  <c r="K193" i="8" s="1"/>
  <c r="J194" i="8"/>
  <c r="K194" i="8" s="1"/>
  <c r="J158" i="8"/>
  <c r="K158" i="8" s="1"/>
  <c r="J2903" i="8"/>
  <c r="K2903" i="8" s="1"/>
  <c r="J255" i="8"/>
  <c r="K255" i="8" s="1"/>
  <c r="J97" i="8"/>
  <c r="K97" i="8" s="1"/>
  <c r="J1873" i="8"/>
  <c r="K1873" i="8" s="1"/>
  <c r="J1070" i="8"/>
  <c r="K1070" i="8" s="1"/>
  <c r="J1102" i="8"/>
  <c r="K1102" i="8" s="1"/>
  <c r="J334" i="8"/>
  <c r="K334" i="8" s="1"/>
  <c r="J333" i="8"/>
  <c r="K333" i="8" s="1"/>
  <c r="J1006" i="8"/>
  <c r="K1006" i="8" s="1"/>
  <c r="J126" i="8"/>
  <c r="K126" i="8" s="1"/>
  <c r="J375" i="8"/>
  <c r="K375" i="8" s="1"/>
  <c r="J456" i="8"/>
  <c r="K456" i="8" s="1"/>
  <c r="J285" i="8"/>
  <c r="K285" i="8" s="1"/>
  <c r="J157" i="8"/>
  <c r="K157" i="8" s="1"/>
  <c r="J98" i="8"/>
  <c r="K98" i="8" s="1"/>
  <c r="J129" i="8"/>
  <c r="K129" i="8" s="1"/>
  <c r="J376" i="8"/>
  <c r="K376" i="8" s="1"/>
  <c r="J222" i="8"/>
  <c r="K222" i="8" s="1"/>
  <c r="J990" i="8"/>
  <c r="K990" i="8" s="1"/>
  <c r="J1022" i="8"/>
  <c r="K1022" i="8" s="1"/>
  <c r="J455" i="8"/>
  <c r="K455" i="8" s="1"/>
  <c r="J365" i="8"/>
  <c r="K365" i="8" s="1"/>
  <c r="J1054" i="8"/>
  <c r="K1054" i="8" s="1"/>
  <c r="J1067" i="8"/>
  <c r="K1067" i="8" s="1"/>
  <c r="J2001" i="8"/>
  <c r="K2001" i="8" s="1"/>
  <c r="J512" i="8"/>
  <c r="K512" i="8" s="1"/>
  <c r="J505" i="8"/>
  <c r="K505" i="8" s="1"/>
  <c r="J1481" i="8"/>
  <c r="K1481" i="8" s="1"/>
  <c r="J2842" i="8"/>
  <c r="K2842" i="8" s="1"/>
  <c r="J2938" i="8"/>
  <c r="K2938" i="8" s="1"/>
  <c r="J2365" i="8"/>
  <c r="K2365" i="8" s="1"/>
  <c r="J1416" i="8"/>
  <c r="K1416" i="8" s="1"/>
  <c r="J176" i="8"/>
  <c r="K176" i="8" s="1"/>
  <c r="J284" i="8"/>
  <c r="K284" i="8" s="1"/>
  <c r="J439" i="8"/>
  <c r="K439" i="8" s="1"/>
  <c r="J824" i="8"/>
  <c r="K824" i="8" s="1"/>
  <c r="J783" i="8"/>
  <c r="K783" i="8" s="1"/>
  <c r="J971" i="8"/>
  <c r="K971" i="8" s="1"/>
  <c r="J1343" i="8"/>
  <c r="K1343" i="8" s="1"/>
  <c r="J1451" i="8"/>
  <c r="K1451" i="8" s="1"/>
  <c r="J538" i="8"/>
  <c r="K538" i="8" s="1"/>
  <c r="J787" i="8"/>
  <c r="K787" i="8" s="1"/>
  <c r="J1464" i="8"/>
  <c r="K1464" i="8" s="1"/>
  <c r="J1563" i="8"/>
  <c r="K1563" i="8" s="1"/>
  <c r="J1544" i="8"/>
  <c r="K1544" i="8" s="1"/>
  <c r="J1608" i="8"/>
  <c r="K1608" i="8" s="1"/>
  <c r="J1800" i="8"/>
  <c r="K1800" i="8" s="1"/>
  <c r="J2073" i="8"/>
  <c r="K2073" i="8" s="1"/>
  <c r="J1931" i="8"/>
  <c r="K1931" i="8" s="1"/>
  <c r="J2080" i="8"/>
  <c r="K2080" i="8" s="1"/>
  <c r="J524" i="8"/>
  <c r="K524" i="8" s="1"/>
  <c r="J1401" i="8"/>
  <c r="K1401" i="8" s="1"/>
  <c r="J496" i="8"/>
  <c r="K496" i="8" s="1"/>
  <c r="J298" i="8"/>
  <c r="K298" i="8" s="1"/>
  <c r="J948" i="8"/>
  <c r="K948" i="8" s="1"/>
  <c r="J1687" i="8"/>
  <c r="K1687" i="8" s="1"/>
  <c r="J1718" i="8"/>
  <c r="K1718" i="8" s="1"/>
  <c r="J1815" i="8"/>
  <c r="K1815" i="8" s="1"/>
  <c r="J302" i="8"/>
  <c r="K302" i="8" s="1"/>
  <c r="J469" i="8"/>
  <c r="K469" i="8" s="1"/>
  <c r="J392" i="8"/>
  <c r="K392" i="8" s="1"/>
  <c r="J374" i="8"/>
  <c r="K374" i="8" s="1"/>
  <c r="J1562" i="8"/>
  <c r="K1562" i="8" s="1"/>
  <c r="J386" i="8"/>
  <c r="K386" i="8" s="1"/>
  <c r="J767" i="8"/>
  <c r="K767" i="8" s="1"/>
  <c r="J1852" i="8"/>
  <c r="K1852" i="8" s="1"/>
  <c r="J2464" i="8"/>
  <c r="K2464" i="8" s="1"/>
  <c r="J436" i="8"/>
  <c r="K436" i="8" s="1"/>
  <c r="J1721" i="8"/>
  <c r="K1721" i="8" s="1"/>
  <c r="J1817" i="8"/>
  <c r="K1817" i="8" s="1"/>
  <c r="J1551" i="8"/>
  <c r="K1551" i="8" s="1"/>
  <c r="J2614" i="8"/>
  <c r="K2614" i="8" s="1"/>
  <c r="J2051" i="8"/>
  <c r="K2051" i="8" s="1"/>
  <c r="J2046" i="8"/>
  <c r="K2046" i="8" s="1"/>
  <c r="J447" i="8"/>
  <c r="K447" i="8" s="1"/>
  <c r="J396" i="8"/>
  <c r="K396" i="8" s="1"/>
  <c r="J696" i="8"/>
  <c r="K696" i="8" s="1"/>
  <c r="J443" i="8"/>
  <c r="K443" i="8" s="1"/>
  <c r="J410" i="8"/>
  <c r="K410" i="8" s="1"/>
  <c r="J532" i="8"/>
  <c r="K532" i="8" s="1"/>
  <c r="J1386" i="8"/>
  <c r="K1386" i="8" s="1"/>
  <c r="J736" i="8"/>
  <c r="K736" i="8" s="1"/>
  <c r="J776" i="8"/>
  <c r="K776" i="8" s="1"/>
  <c r="J727" i="8"/>
  <c r="K727" i="8" s="1"/>
  <c r="J2884" i="8"/>
  <c r="K2884" i="8" s="1"/>
  <c r="J3654" i="8"/>
  <c r="K3654" i="8" s="1"/>
  <c r="J3286" i="8"/>
  <c r="K3286" i="8" s="1"/>
  <c r="J3411" i="8"/>
  <c r="K3411" i="8" s="1"/>
  <c r="J3401" i="8"/>
  <c r="K3401" i="8" s="1"/>
  <c r="J480" i="8"/>
  <c r="K480" i="8" s="1"/>
  <c r="J474" i="8"/>
  <c r="K474" i="8" s="1"/>
  <c r="J546" i="8"/>
  <c r="K546" i="8" s="1"/>
  <c r="J488" i="8"/>
  <c r="K488" i="8" s="1"/>
  <c r="J1164" i="8"/>
  <c r="K1164" i="8" s="1"/>
  <c r="J1599" i="8"/>
  <c r="K1599" i="8" s="1"/>
  <c r="J2021" i="8"/>
  <c r="K2021" i="8" s="1"/>
  <c r="J1963" i="8"/>
  <c r="K1963" i="8" s="1"/>
  <c r="J2015" i="8"/>
  <c r="K2015" i="8" s="1"/>
  <c r="J1864" i="8"/>
  <c r="K1864" i="8" s="1"/>
  <c r="J2408" i="8"/>
  <c r="K2408" i="8" s="1"/>
  <c r="J2924" i="8"/>
  <c r="K2924" i="8" s="1"/>
  <c r="J3214" i="8"/>
  <c r="K3214" i="8" s="1"/>
  <c r="J1984" i="8"/>
  <c r="K1984" i="8" s="1"/>
  <c r="J3344" i="8"/>
  <c r="K3344" i="8" s="1"/>
  <c r="J3407" i="8"/>
  <c r="K3407" i="8" s="1"/>
  <c r="J1433" i="8"/>
  <c r="K1433" i="8" s="1"/>
  <c r="J528" i="8"/>
  <c r="K528" i="8" s="1"/>
  <c r="J915" i="8"/>
  <c r="K915" i="8" s="1"/>
  <c r="J464" i="8"/>
  <c r="K464" i="8" s="1"/>
  <c r="J451" i="8"/>
  <c r="K451" i="8" s="1"/>
  <c r="J508" i="8"/>
  <c r="K508" i="8" s="1"/>
  <c r="J1568" i="8"/>
  <c r="K1568" i="8" s="1"/>
  <c r="J1513" i="8"/>
  <c r="K1513" i="8" s="1"/>
  <c r="J1917" i="8"/>
  <c r="K1917" i="8" s="1"/>
  <c r="J1753" i="8"/>
  <c r="K1753" i="8" s="1"/>
  <c r="J2472" i="8"/>
  <c r="K2472" i="8" s="1"/>
  <c r="J3254" i="8"/>
  <c r="K3254" i="8" s="1"/>
  <c r="J2463" i="8"/>
  <c r="K2463" i="8" s="1"/>
  <c r="J266" i="8"/>
  <c r="K266" i="8" s="1"/>
  <c r="J892" i="8"/>
  <c r="K892" i="8" s="1"/>
  <c r="J431" i="8"/>
  <c r="K431" i="8" s="1"/>
  <c r="J424" i="8"/>
  <c r="K424" i="8" s="1"/>
  <c r="J1547" i="8"/>
  <c r="K1547" i="8" s="1"/>
  <c r="J2065" i="8"/>
  <c r="K2065" i="8" s="1"/>
  <c r="J552" i="8"/>
  <c r="K552" i="8" s="1"/>
  <c r="J261" i="8"/>
  <c r="K261" i="8" s="1"/>
  <c r="J712" i="8"/>
  <c r="K712" i="8" s="1"/>
  <c r="J752" i="8"/>
  <c r="K752" i="8" s="1"/>
  <c r="J800" i="8"/>
  <c r="K800" i="8" s="1"/>
  <c r="J1543" i="8"/>
  <c r="K1543" i="8" s="1"/>
  <c r="J3387" i="8"/>
  <c r="K3387" i="8" s="1"/>
  <c r="J2806" i="8"/>
  <c r="K2806" i="8" s="1"/>
  <c r="J2933" i="8"/>
  <c r="K2933" i="8" s="1"/>
  <c r="J1659" i="8"/>
  <c r="K1659" i="8" s="1"/>
  <c r="J1691" i="8"/>
  <c r="K1691" i="8" s="1"/>
  <c r="J1787" i="8"/>
  <c r="K1787" i="8" s="1"/>
  <c r="J2617" i="8"/>
  <c r="K2617" i="8" s="1"/>
  <c r="J387" i="8"/>
  <c r="K387" i="8" s="1"/>
  <c r="J516" i="8"/>
  <c r="K516" i="8" s="1"/>
  <c r="J544" i="8"/>
  <c r="K544" i="8" s="1"/>
  <c r="J450" i="8"/>
  <c r="K450" i="8" s="1"/>
  <c r="J1029" i="8"/>
  <c r="K1029" i="8" s="1"/>
  <c r="J1077" i="8"/>
  <c r="K1077" i="8" s="1"/>
  <c r="J1024" i="8"/>
  <c r="K1024" i="8" s="1"/>
  <c r="J1697" i="8"/>
  <c r="K1697" i="8" s="1"/>
  <c r="J1610" i="8"/>
  <c r="K1610" i="8" s="1"/>
  <c r="J1924" i="8"/>
  <c r="K1924" i="8" s="1"/>
  <c r="J2079" i="8"/>
  <c r="K2079" i="8" s="1"/>
  <c r="J2871" i="8"/>
  <c r="K2871" i="8" s="1"/>
  <c r="J2810" i="8"/>
  <c r="K2810" i="8" s="1"/>
  <c r="J3312" i="8"/>
  <c r="K3312" i="8" s="1"/>
  <c r="J1906" i="8"/>
  <c r="K1906" i="8" s="1"/>
  <c r="J2035" i="8"/>
  <c r="K2035" i="8" s="1"/>
  <c r="J430" i="8"/>
  <c r="K430" i="8" s="1"/>
  <c r="J868" i="8"/>
  <c r="K868" i="8" s="1"/>
  <c r="J940" i="8"/>
  <c r="K940" i="8" s="1"/>
  <c r="J1104" i="8"/>
  <c r="K1104" i="8" s="1"/>
  <c r="J416" i="8"/>
  <c r="K416" i="8" s="1"/>
  <c r="J181" i="8"/>
  <c r="K181" i="8" s="1"/>
  <c r="J390" i="8"/>
  <c r="K390" i="8" s="1"/>
  <c r="J382" i="8"/>
  <c r="K382" i="8" s="1"/>
  <c r="J900" i="8"/>
  <c r="K900" i="8" s="1"/>
  <c r="J345" i="8"/>
  <c r="K345" i="8" s="1"/>
  <c r="J3291" i="8"/>
  <c r="K3291" i="8" s="1"/>
  <c r="J2965" i="8"/>
  <c r="K2965" i="8" s="1"/>
  <c r="J276" i="8"/>
  <c r="K276" i="8" s="1"/>
  <c r="J297" i="8"/>
  <c r="K297" i="8" s="1"/>
  <c r="J1445" i="8"/>
  <c r="K1445" i="8" s="1"/>
  <c r="J232" i="8"/>
  <c r="K232" i="8" s="1"/>
  <c r="J313" i="8"/>
  <c r="K313" i="8" s="1"/>
  <c r="J411" i="8"/>
  <c r="K411" i="8" s="1"/>
  <c r="J867" i="8"/>
  <c r="K867" i="8" s="1"/>
  <c r="J1710" i="8"/>
  <c r="K1710" i="8" s="1"/>
  <c r="J340" i="8"/>
  <c r="K340" i="8" s="1"/>
  <c r="J2072" i="8"/>
  <c r="K2072" i="8" s="1"/>
  <c r="J3532" i="8"/>
  <c r="K3532" i="8" s="1"/>
  <c r="J3692" i="8"/>
  <c r="K3692" i="8" s="1"/>
  <c r="J2492" i="8"/>
  <c r="K2492" i="8" s="1"/>
  <c r="J3278" i="8"/>
  <c r="K3278" i="8" s="1"/>
  <c r="J327" i="8"/>
  <c r="K327" i="8" s="1"/>
  <c r="J3203" i="8"/>
  <c r="K3203" i="8" s="1"/>
  <c r="J2994" i="8"/>
  <c r="K2994" i="8" s="1"/>
  <c r="J3122" i="8"/>
  <c r="K3122" i="8" s="1"/>
  <c r="J1711" i="8"/>
  <c r="K1711" i="8" s="1"/>
  <c r="J935" i="8"/>
  <c r="K935" i="8" s="1"/>
  <c r="J1712" i="8"/>
  <c r="K1712" i="8" s="1"/>
  <c r="J296" i="8"/>
  <c r="K296" i="8" s="1"/>
  <c r="J2729" i="8"/>
  <c r="K2729" i="8" s="1"/>
  <c r="J3405" i="8"/>
  <c r="K3405" i="8" s="1"/>
  <c r="J398" i="8"/>
  <c r="K398" i="8" s="1"/>
  <c r="J191" i="8"/>
  <c r="K191" i="8" s="1"/>
  <c r="J936" i="8"/>
  <c r="K936" i="8" s="1"/>
  <c r="J190" i="8"/>
  <c r="K190" i="8" s="1"/>
  <c r="J2415" i="8"/>
  <c r="K2415" i="8" s="1"/>
  <c r="J3720" i="8"/>
  <c r="K3720" i="8" s="1"/>
  <c r="J1023" i="8"/>
  <c r="K1023" i="8" s="1"/>
  <c r="J1645" i="8"/>
  <c r="K1645" i="8" s="1"/>
  <c r="J2443" i="8"/>
  <c r="K2443" i="8" s="1"/>
  <c r="J3442" i="8"/>
  <c r="K3442" i="8" s="1"/>
  <c r="J912" i="8"/>
  <c r="K912" i="8" s="1"/>
  <c r="J2247" i="8"/>
  <c r="K2247" i="8" s="1"/>
  <c r="J1918" i="8"/>
  <c r="K1918" i="8" s="1"/>
  <c r="J3698" i="8"/>
  <c r="K3698" i="8" s="1"/>
  <c r="J1128" i="8"/>
  <c r="K1128" i="8" s="1"/>
  <c r="J272" i="8"/>
  <c r="K272" i="8" s="1"/>
  <c r="J1030" i="8"/>
  <c r="K1030" i="8" s="1"/>
  <c r="J1907" i="8"/>
  <c r="K1907" i="8" s="1"/>
  <c r="J1919" i="8"/>
  <c r="K1919" i="8" s="1"/>
  <c r="J3752" i="8"/>
  <c r="K3752" i="8" s="1"/>
  <c r="J832" i="8"/>
  <c r="K832" i="8" s="1"/>
  <c r="J2375" i="8"/>
  <c r="K2375" i="8" s="1"/>
  <c r="J2766" i="8"/>
  <c r="K2766" i="8" s="1"/>
  <c r="J421" i="8"/>
  <c r="K421" i="8" s="1"/>
  <c r="J249" i="8"/>
  <c r="K249" i="8" s="1"/>
  <c r="J321" i="8"/>
  <c r="K321" i="8" s="1"/>
  <c r="J1602" i="8"/>
  <c r="K1602" i="8" s="1"/>
  <c r="J1821" i="8"/>
  <c r="K1821" i="8" s="1"/>
  <c r="J271" i="8"/>
  <c r="K271" i="8" s="1"/>
  <c r="J440" i="8"/>
  <c r="K440" i="8" s="1"/>
  <c r="J1688" i="8"/>
  <c r="K1688" i="8" s="1"/>
  <c r="J3730" i="8"/>
  <c r="K3730" i="8" s="1"/>
  <c r="J3261" i="8"/>
  <c r="K3261" i="8" s="1"/>
  <c r="J3165" i="8"/>
  <c r="K3165" i="8" s="1"/>
  <c r="J3367" i="8"/>
  <c r="K3367" i="8" s="1"/>
  <c r="J2831" i="8"/>
  <c r="K2831" i="8" s="1"/>
  <c r="J281" i="8"/>
  <c r="K281" i="8" s="1"/>
  <c r="J3758" i="8"/>
  <c r="K3758" i="8" s="1"/>
  <c r="J422" i="8"/>
  <c r="K422" i="8" s="1"/>
  <c r="J373" i="8"/>
  <c r="K373" i="8" s="1"/>
  <c r="J177" i="8"/>
  <c r="K177" i="8" s="1"/>
  <c r="J280" i="8"/>
  <c r="K280" i="8" s="1"/>
  <c r="J1489" i="8"/>
  <c r="K1489" i="8" s="1"/>
  <c r="J3474" i="8"/>
  <c r="K3474" i="8" s="1"/>
  <c r="J3666" i="8"/>
  <c r="K3666" i="8" s="1"/>
  <c r="J515" i="8"/>
  <c r="K515" i="8" s="1"/>
  <c r="J275" i="8"/>
  <c r="K275" i="8" s="1"/>
  <c r="J413" i="8"/>
  <c r="K413" i="8" s="1"/>
  <c r="J1760" i="8"/>
  <c r="K1760" i="8" s="1"/>
  <c r="J3310" i="8"/>
  <c r="K3310" i="8" s="1"/>
  <c r="J264" i="8"/>
  <c r="K264" i="8" s="1"/>
  <c r="J976" i="8"/>
  <c r="K976" i="8" s="1"/>
  <c r="J3646" i="8"/>
  <c r="K3646" i="8" s="1"/>
  <c r="J3784" i="8"/>
  <c r="K3784" i="8" s="1"/>
  <c r="J3406" i="8"/>
  <c r="K3406" i="8" s="1"/>
  <c r="J1767" i="8"/>
  <c r="K1767" i="8" s="1"/>
  <c r="J213" i="8"/>
  <c r="K213" i="8" s="1"/>
  <c r="J212" i="8"/>
  <c r="K212" i="8" s="1"/>
  <c r="J233" i="8"/>
  <c r="K233" i="8" s="1"/>
  <c r="J2343" i="8"/>
  <c r="K2343" i="8" s="1"/>
  <c r="J2405" i="8"/>
  <c r="K2405" i="8" s="1"/>
  <c r="J2444" i="8"/>
  <c r="K2444" i="8" s="1"/>
  <c r="J2402" i="8"/>
  <c r="K2402" i="8" s="1"/>
  <c r="J3704" i="8"/>
  <c r="K3704" i="8" s="1"/>
  <c r="J1865" i="8"/>
  <c r="K1865" i="8" s="1"/>
  <c r="J2491" i="8"/>
  <c r="K2491" i="8" s="1"/>
  <c r="J3284" i="8"/>
  <c r="K3284" i="8" s="1"/>
  <c r="J1777" i="8"/>
  <c r="K1777" i="8" s="1"/>
  <c r="J389" i="8"/>
  <c r="K389" i="8" s="1"/>
  <c r="J265" i="8"/>
  <c r="K265" i="8" s="1"/>
  <c r="J1950" i="8"/>
  <c r="K1950" i="8" s="1"/>
  <c r="J3702" i="8"/>
  <c r="K3702" i="8" s="1"/>
  <c r="J1040" i="8"/>
  <c r="K1040" i="8" s="1"/>
  <c r="J347" i="8"/>
  <c r="K347" i="8" s="1"/>
  <c r="J904" i="8"/>
  <c r="K904" i="8" s="1"/>
  <c r="J2830" i="8"/>
  <c r="K2830" i="8" s="1"/>
  <c r="J346" i="8"/>
  <c r="K346" i="8" s="1"/>
  <c r="J2534" i="8"/>
  <c r="K2534" i="8" s="1"/>
  <c r="J2009" i="8"/>
  <c r="K2009" i="8" s="1"/>
  <c r="J2891" i="8"/>
  <c r="K2891" i="8" s="1"/>
  <c r="J397" i="8"/>
  <c r="K397" i="8" s="1"/>
  <c r="J3602" i="8"/>
  <c r="K3602" i="8" s="1"/>
  <c r="J3738" i="8"/>
  <c r="K3738" i="8" s="1"/>
  <c r="J3688" i="8"/>
  <c r="K3688" i="8" s="1"/>
  <c r="J2033" i="8"/>
  <c r="K2033" i="8" s="1"/>
  <c r="J2320" i="8"/>
  <c r="K2320" i="8" s="1"/>
  <c r="J943" i="8"/>
  <c r="K943" i="8" s="1"/>
  <c r="J180" i="8"/>
  <c r="K180" i="8" s="1"/>
  <c r="J1306" i="8"/>
  <c r="K1306" i="8" s="1"/>
  <c r="J381" i="8"/>
  <c r="K381" i="8" s="1"/>
  <c r="J250" i="8"/>
  <c r="K250" i="8" s="1"/>
  <c r="J1726" i="8"/>
  <c r="K1726" i="8" s="1"/>
  <c r="J2469" i="8"/>
  <c r="K2469" i="8" s="1"/>
  <c r="J435" i="8"/>
  <c r="K435" i="8" s="1"/>
  <c r="J2417" i="8"/>
  <c r="K2417" i="8" s="1"/>
  <c r="J1951" i="8"/>
  <c r="K1951" i="8" s="1"/>
  <c r="J2886" i="8"/>
  <c r="K2886" i="8" s="1"/>
  <c r="J3311" i="8"/>
  <c r="K3311" i="8" s="1"/>
  <c r="J339" i="8"/>
  <c r="K339" i="8" s="1"/>
  <c r="J348" i="8"/>
  <c r="K348" i="8" s="1"/>
  <c r="J251" i="8"/>
  <c r="K251" i="8" s="1"/>
  <c r="J707" i="8"/>
  <c r="K707" i="8" s="1"/>
  <c r="J731" i="8"/>
  <c r="K731" i="8" s="1"/>
  <c r="J283" i="8"/>
  <c r="K283" i="8" s="1"/>
  <c r="J258" i="8"/>
  <c r="K258" i="8" s="1"/>
  <c r="J851" i="8"/>
  <c r="K851" i="8" s="1"/>
  <c r="J1440" i="8"/>
  <c r="K1440" i="8" s="1"/>
  <c r="J2403" i="8"/>
  <c r="K2403" i="8" s="1"/>
  <c r="J2467" i="8"/>
  <c r="K2467" i="8" s="1"/>
  <c r="J2684" i="8"/>
  <c r="K2684" i="8" s="1"/>
  <c r="J1378" i="8"/>
  <c r="K1378" i="8" s="1"/>
  <c r="J2797" i="8"/>
  <c r="K2797" i="8" s="1"/>
  <c r="J2508" i="8"/>
  <c r="K2508" i="8" s="1"/>
  <c r="J326" i="8"/>
  <c r="K326" i="8" s="1"/>
  <c r="J322" i="8"/>
  <c r="K322" i="8" s="1"/>
  <c r="J2620" i="8"/>
  <c r="K2620" i="8" s="1"/>
  <c r="J259" i="8"/>
  <c r="K259" i="8" s="1"/>
  <c r="J288" i="8"/>
  <c r="K288" i="8" s="1"/>
  <c r="J3436" i="8"/>
  <c r="K3436" i="8" s="1"/>
  <c r="J3596" i="8"/>
  <c r="K3596" i="8" s="1"/>
  <c r="J3724" i="8"/>
  <c r="K3724" i="8" s="1"/>
  <c r="J2470" i="8"/>
  <c r="K2470" i="8" s="1"/>
  <c r="J316" i="8"/>
  <c r="K316" i="8" s="1"/>
  <c r="J315" i="8"/>
  <c r="K315" i="8" s="1"/>
  <c r="J820" i="8"/>
  <c r="K820" i="8" s="1"/>
  <c r="J3341" i="8"/>
  <c r="K3341" i="8" s="1"/>
  <c r="J667" i="8"/>
  <c r="K667" i="8" s="1"/>
  <c r="J788" i="8"/>
  <c r="K788" i="8" s="1"/>
  <c r="J876" i="8"/>
  <c r="K876" i="8" s="1"/>
  <c r="J1525" i="8"/>
  <c r="K1525" i="8" s="1"/>
  <c r="J1365" i="8"/>
  <c r="K1365" i="8" s="1"/>
  <c r="J1656" i="8"/>
  <c r="K1656" i="8" s="1"/>
  <c r="J2940" i="8"/>
  <c r="K2940" i="8" s="1"/>
  <c r="J1487" i="8"/>
  <c r="K1487" i="8" s="1"/>
  <c r="J924" i="8"/>
  <c r="K924" i="8" s="1"/>
  <c r="J1198" i="8"/>
  <c r="K1198" i="8" s="1"/>
  <c r="J2041" i="8"/>
  <c r="K2041" i="8" s="1"/>
  <c r="J2803" i="8"/>
  <c r="K2803" i="8" s="1"/>
  <c r="J3774" i="8"/>
  <c r="K3774" i="8" s="1"/>
  <c r="J2034" i="8"/>
  <c r="K2034" i="8" s="1"/>
  <c r="J1275" i="8"/>
  <c r="K1275" i="8" s="1"/>
  <c r="J1846" i="8"/>
  <c r="K1846" i="8" s="1"/>
  <c r="J189" i="8"/>
  <c r="K189" i="8" s="1"/>
  <c r="J2591" i="8"/>
  <c r="K2591" i="8" s="1"/>
  <c r="J1925" i="8"/>
  <c r="K1925" i="8" s="1"/>
  <c r="J1388" i="8"/>
  <c r="K1388" i="8" s="1"/>
  <c r="J1689" i="8"/>
  <c r="K1689" i="8" s="1"/>
  <c r="J1816" i="8"/>
  <c r="K1816" i="8" s="1"/>
  <c r="J2734" i="8"/>
  <c r="K2734" i="8" s="1"/>
  <c r="J1550" i="8"/>
  <c r="K1550" i="8" s="1"/>
  <c r="J3181" i="8"/>
  <c r="K3181" i="8" s="1"/>
  <c r="J724" i="8"/>
  <c r="K724" i="8" s="1"/>
  <c r="J1389" i="8"/>
  <c r="K1389" i="8" s="1"/>
  <c r="J2397" i="8"/>
  <c r="K2397" i="8" s="1"/>
  <c r="J579" i="8"/>
  <c r="K579" i="8" s="1"/>
  <c r="J1465" i="8"/>
  <c r="K1465" i="8" s="1"/>
  <c r="J2853" i="8"/>
  <c r="K2853" i="8" s="1"/>
  <c r="J291" i="8"/>
  <c r="K291" i="8" s="1"/>
  <c r="J721" i="8"/>
  <c r="K721" i="8" s="1"/>
  <c r="J463" i="8"/>
  <c r="K463" i="8" s="1"/>
  <c r="J391" i="8"/>
  <c r="K391" i="8" s="1"/>
  <c r="J1171" i="8"/>
  <c r="K1171" i="8" s="1"/>
  <c r="J756" i="8"/>
  <c r="K756" i="8" s="1"/>
  <c r="J920" i="8"/>
  <c r="K920" i="8" s="1"/>
  <c r="J3123" i="8"/>
  <c r="K3123" i="8" s="1"/>
  <c r="J2385" i="8"/>
  <c r="K2385" i="8" s="1"/>
  <c r="J1480" i="8"/>
  <c r="K1480" i="8" s="1"/>
  <c r="J1719" i="8"/>
  <c r="K1719" i="8" s="1"/>
  <c r="J470" i="8"/>
  <c r="K470" i="8" s="1"/>
  <c r="J188" i="8"/>
  <c r="K188" i="8" s="1"/>
  <c r="J880" i="8"/>
  <c r="K880" i="8" s="1"/>
  <c r="J2550" i="8"/>
  <c r="K2550" i="8" s="1"/>
  <c r="J3371" i="8"/>
  <c r="K3371" i="8" s="1"/>
  <c r="J3303" i="8"/>
  <c r="K3303" i="8" s="1"/>
  <c r="J1403" i="8"/>
  <c r="K1403" i="8" s="1"/>
  <c r="J2474" i="8"/>
  <c r="K2474" i="8" s="1"/>
  <c r="J942" i="8"/>
  <c r="K942" i="8" s="1"/>
  <c r="J2820" i="8"/>
  <c r="K2820" i="8" s="1"/>
  <c r="J1720" i="8"/>
  <c r="K1720" i="8" s="1"/>
  <c r="J1913" i="8"/>
  <c r="K1913" i="8" s="1"/>
  <c r="J1512" i="8"/>
  <c r="K1512" i="8" s="1"/>
  <c r="J2207" i="8"/>
  <c r="K2207" i="8" s="1"/>
  <c r="J3379" i="8"/>
  <c r="K3379" i="8" s="1"/>
  <c r="J3468" i="8"/>
  <c r="K3468" i="8" s="1"/>
  <c r="J3628" i="8"/>
  <c r="K3628" i="8" s="1"/>
  <c r="J3660" i="8"/>
  <c r="K3660" i="8" s="1"/>
  <c r="J1679" i="8"/>
  <c r="K1679" i="8" s="1"/>
  <c r="J747" i="8"/>
  <c r="K747" i="8" s="1"/>
  <c r="J290" i="8"/>
  <c r="K290" i="8" s="1"/>
  <c r="J248" i="8"/>
  <c r="K248" i="8" s="1"/>
  <c r="J2995" i="8"/>
  <c r="K2995" i="8" s="1"/>
  <c r="J303" i="8"/>
  <c r="K303" i="8" s="1"/>
  <c r="J304" i="8"/>
  <c r="K304" i="8" s="1"/>
  <c r="J3267" i="8"/>
  <c r="K3267" i="8" s="1"/>
  <c r="J2919" i="8"/>
  <c r="K2919" i="8" s="1"/>
  <c r="J1857" i="8"/>
  <c r="K1857" i="8" s="1"/>
  <c r="J1364" i="8"/>
  <c r="K1364" i="8" s="1"/>
  <c r="J270" i="8"/>
  <c r="K270" i="8" s="1"/>
  <c r="J1274" i="8"/>
  <c r="K1274" i="8" s="1"/>
  <c r="J2335" i="8"/>
  <c r="K2335" i="8" s="1"/>
  <c r="J3422" i="8"/>
  <c r="K3422" i="8" s="1"/>
  <c r="J1648" i="8"/>
  <c r="K1648" i="8" s="1"/>
  <c r="J1845" i="8"/>
  <c r="K1845" i="8" s="1"/>
  <c r="J3222" i="8"/>
  <c r="K3222" i="8" s="1"/>
  <c r="J2054" i="8"/>
  <c r="K2054" i="8" s="1"/>
  <c r="J1891" i="8"/>
  <c r="K1891" i="8" s="1"/>
  <c r="J2427" i="8"/>
  <c r="K2427" i="8" s="1"/>
  <c r="J3061" i="8"/>
  <c r="K3061" i="8" s="1"/>
  <c r="J2047" i="8"/>
  <c r="K2047" i="8" s="1"/>
  <c r="J2248" i="8"/>
  <c r="K2248" i="8" s="1"/>
  <c r="J2541" i="8"/>
  <c r="K2541" i="8" s="1"/>
  <c r="J1750" i="8"/>
  <c r="K1750" i="8" s="1"/>
  <c r="J1686" i="8"/>
  <c r="K1686" i="8" s="1"/>
  <c r="J1231" i="8"/>
  <c r="K1231" i="8" s="1"/>
  <c r="J1586" i="8"/>
  <c r="K1586" i="8" s="1"/>
  <c r="J2165" i="8"/>
  <c r="K2165" i="8" s="1"/>
  <c r="J2261" i="8"/>
  <c r="K2261" i="8" s="1"/>
  <c r="J1636" i="8"/>
  <c r="K1636" i="8" s="1"/>
  <c r="J1230" i="8"/>
  <c r="K1230" i="8" s="1"/>
  <c r="J1179" i="8"/>
  <c r="K1179" i="8" s="1"/>
  <c r="J2822" i="8"/>
  <c r="K2822" i="8" s="1"/>
  <c r="J1681" i="8"/>
  <c r="K1681" i="8" s="1"/>
  <c r="J1713" i="8"/>
  <c r="K1713" i="8" s="1"/>
  <c r="J3094" i="8"/>
  <c r="K3094" i="8" s="1"/>
  <c r="J3336" i="8"/>
  <c r="K3336" i="8" s="1"/>
  <c r="J310" i="8"/>
  <c r="K310" i="8" s="1"/>
  <c r="J2052" i="8"/>
  <c r="K2052" i="8" s="1"/>
  <c r="J3011" i="8"/>
  <c r="K3011" i="8" s="1"/>
  <c r="J980" i="8"/>
  <c r="K980" i="8" s="1"/>
  <c r="J1592" i="8"/>
  <c r="K1592" i="8" s="1"/>
  <c r="J2603" i="8"/>
  <c r="K2603" i="8" s="1"/>
  <c r="J2795" i="8"/>
  <c r="K2795" i="8" s="1"/>
  <c r="J3686" i="8"/>
  <c r="K3686" i="8" s="1"/>
  <c r="J2022" i="8"/>
  <c r="K2022" i="8" s="1"/>
  <c r="J2990" i="8"/>
  <c r="K2990" i="8" s="1"/>
  <c r="J3271" i="8"/>
  <c r="K3271" i="8" s="1"/>
  <c r="J2606" i="8"/>
  <c r="K2606" i="8" s="1"/>
  <c r="J2799" i="8"/>
  <c r="K2799" i="8" s="1"/>
  <c r="J1619" i="8"/>
  <c r="K1619" i="8" s="1"/>
  <c r="J3004" i="8"/>
  <c r="K3004" i="8" s="1"/>
  <c r="J3173" i="8"/>
  <c r="K3173" i="8" s="1"/>
  <c r="J1639" i="8"/>
  <c r="K1639" i="8" s="1"/>
  <c r="J289" i="8"/>
  <c r="K289" i="8" s="1"/>
  <c r="J2511" i="8"/>
  <c r="K2511" i="8" s="1"/>
  <c r="J1839" i="8"/>
  <c r="K1839" i="8" s="1"/>
  <c r="J804" i="8"/>
  <c r="K804" i="8" s="1"/>
  <c r="J1046" i="8"/>
  <c r="K1046" i="8" s="1"/>
  <c r="J1243" i="8"/>
  <c r="K1243" i="8" s="1"/>
  <c r="J3174" i="8"/>
  <c r="K3174" i="8" s="1"/>
  <c r="J3005" i="8"/>
  <c r="K3005" i="8" s="1"/>
  <c r="J3029" i="8"/>
  <c r="K3029" i="8" s="1"/>
  <c r="J2748" i="8"/>
  <c r="K2748" i="8" s="1"/>
  <c r="J3281" i="8"/>
  <c r="K3281" i="8" s="1"/>
  <c r="J1702" i="8"/>
  <c r="K1702" i="8" s="1"/>
  <c r="J423" i="8"/>
  <c r="K423" i="8" s="1"/>
  <c r="J312" i="8"/>
  <c r="K312" i="8" s="1"/>
  <c r="J1452" i="8"/>
  <c r="K1452" i="8" s="1"/>
  <c r="J2374" i="8"/>
  <c r="K2374" i="8" s="1"/>
  <c r="J779" i="8"/>
  <c r="K779" i="8" s="1"/>
  <c r="J1116" i="8"/>
  <c r="K1116" i="8" s="1"/>
  <c r="J3642" i="8"/>
  <c r="K3642" i="8" s="1"/>
  <c r="J1944" i="8"/>
  <c r="K1944" i="8" s="1"/>
  <c r="J2670" i="8"/>
  <c r="K2670" i="8" s="1"/>
  <c r="J1411" i="8"/>
  <c r="K1411" i="8" s="1"/>
  <c r="J3514" i="8"/>
  <c r="K3514" i="8" s="1"/>
  <c r="J3337" i="8"/>
  <c r="K3337" i="8" s="1"/>
  <c r="J1885" i="8"/>
  <c r="K1885" i="8" s="1"/>
  <c r="J1598" i="8"/>
  <c r="K1598" i="8" s="1"/>
  <c r="J67" i="8"/>
  <c r="K67" i="8" s="1"/>
  <c r="J311" i="8"/>
  <c r="K311" i="8" s="1"/>
  <c r="J1519" i="8"/>
  <c r="K1519" i="8" s="1"/>
  <c r="J700" i="8"/>
  <c r="K700" i="8" s="1"/>
  <c r="J1222" i="8"/>
  <c r="K1222" i="8" s="1"/>
  <c r="J1618" i="8"/>
  <c r="K1618" i="8" s="1"/>
  <c r="J3350" i="8"/>
  <c r="K3350" i="8" s="1"/>
  <c r="J1410" i="8"/>
  <c r="K1410" i="8" s="1"/>
  <c r="J2885" i="8"/>
  <c r="K2885" i="8" s="1"/>
  <c r="J1948" i="8"/>
  <c r="K1948" i="8" s="1"/>
  <c r="J1988" i="8"/>
  <c r="K1988" i="8" s="1"/>
  <c r="J1983" i="8"/>
  <c r="K1983" i="8" s="1"/>
  <c r="J1958" i="8"/>
  <c r="K1958" i="8" s="1"/>
  <c r="J3235" i="8"/>
  <c r="K3235" i="8" s="1"/>
  <c r="J3608" i="8"/>
  <c r="K3608" i="8" s="1"/>
  <c r="J2574" i="8"/>
  <c r="K2574" i="8" s="1"/>
  <c r="J2862" i="8"/>
  <c r="K2862" i="8" s="1"/>
  <c r="J908" i="8"/>
  <c r="K908" i="8" s="1"/>
  <c r="J1566" i="8"/>
  <c r="K1566" i="8" s="1"/>
  <c r="J2804" i="8"/>
  <c r="K2804" i="8" s="1"/>
  <c r="J269" i="8"/>
  <c r="K269" i="8" s="1"/>
  <c r="J1838" i="8"/>
  <c r="K1838" i="8" s="1"/>
  <c r="J2050" i="8"/>
  <c r="K2050" i="8" s="1"/>
  <c r="J2327" i="8"/>
  <c r="K2327" i="8" s="1"/>
  <c r="J1892" i="8"/>
  <c r="K1892" i="8" s="1"/>
  <c r="J1915" i="8"/>
  <c r="K1915" i="8" s="1"/>
  <c r="J2125" i="8"/>
  <c r="K2125" i="8" s="1"/>
  <c r="J2157" i="8"/>
  <c r="K2157" i="8" s="1"/>
  <c r="J2221" i="8"/>
  <c r="K2221" i="8" s="1"/>
  <c r="J2253" i="8"/>
  <c r="K2253" i="8" s="1"/>
  <c r="J2349" i="8"/>
  <c r="K2349" i="8" s="1"/>
  <c r="J2202" i="8"/>
  <c r="K2202" i="8" s="1"/>
  <c r="J2266" i="8"/>
  <c r="K2266" i="8" s="1"/>
  <c r="J1776" i="8"/>
  <c r="K1776" i="8" s="1"/>
  <c r="J2442" i="8"/>
  <c r="K2442" i="8" s="1"/>
  <c r="J2678" i="8"/>
  <c r="K2678" i="8" s="1"/>
  <c r="J3275" i="8"/>
  <c r="K3275" i="8" s="1"/>
  <c r="J3550" i="8"/>
  <c r="K3550" i="8" s="1"/>
  <c r="J1830" i="8"/>
  <c r="K1830" i="8" s="1"/>
  <c r="J355" i="8"/>
  <c r="K355" i="8" s="1"/>
  <c r="J2557" i="8"/>
  <c r="K2557" i="8" s="1"/>
  <c r="J2020" i="8"/>
  <c r="K2020" i="8" s="1"/>
  <c r="J1841" i="8"/>
  <c r="K1841" i="8" s="1"/>
  <c r="J2373" i="8"/>
  <c r="K2373" i="8" s="1"/>
  <c r="J2524" i="8"/>
  <c r="K2524" i="8" s="1"/>
  <c r="J2493" i="8"/>
  <c r="K2493" i="8" s="1"/>
  <c r="J1840" i="8"/>
  <c r="K1840" i="8" s="1"/>
  <c r="J780" i="8"/>
  <c r="K780" i="8" s="1"/>
  <c r="J1047" i="8"/>
  <c r="K1047" i="8" s="1"/>
  <c r="J2665" i="8"/>
  <c r="K2665" i="8" s="1"/>
  <c r="J3093" i="8"/>
  <c r="K3093" i="8" s="1"/>
  <c r="J3334" i="8"/>
  <c r="K3334" i="8" s="1"/>
  <c r="J1279" i="8"/>
  <c r="K1279" i="8" s="1"/>
  <c r="J1220" i="8"/>
  <c r="K1220" i="8" s="1"/>
  <c r="J1670" i="8"/>
  <c r="K1670" i="8" s="1"/>
  <c r="J2685" i="8"/>
  <c r="K2685" i="8" s="1"/>
  <c r="J772" i="8"/>
  <c r="K772" i="8" s="1"/>
  <c r="J871" i="8"/>
  <c r="K871" i="8" s="1"/>
  <c r="J2410" i="8"/>
  <c r="K2410" i="8" s="1"/>
  <c r="J3059" i="8"/>
  <c r="K3059" i="8" s="1"/>
  <c r="J884" i="8"/>
  <c r="K884" i="8" s="1"/>
  <c r="J1384" i="8"/>
  <c r="K1384" i="8" s="1"/>
  <c r="J1694" i="8"/>
  <c r="K1694" i="8" s="1"/>
  <c r="J1734" i="8"/>
  <c r="K1734" i="8" s="1"/>
  <c r="J2095" i="8"/>
  <c r="K2095" i="8" s="1"/>
  <c r="J2693" i="8"/>
  <c r="K2693" i="8" s="1"/>
  <c r="J2818" i="8"/>
  <c r="K2818" i="8" s="1"/>
  <c r="J2946" i="8"/>
  <c r="K2946" i="8" s="1"/>
  <c r="J3179" i="8"/>
  <c r="K3179" i="8" s="1"/>
  <c r="J1962" i="8"/>
  <c r="K1962" i="8" s="1"/>
  <c r="J2016" i="8"/>
  <c r="K2016" i="8" s="1"/>
  <c r="J2428" i="8"/>
  <c r="K2428" i="8" s="1"/>
  <c r="J2780" i="8"/>
  <c r="K2780" i="8" s="1"/>
  <c r="J2543" i="8"/>
  <c r="K2543" i="8" s="1"/>
  <c r="J1848" i="8"/>
  <c r="K1848" i="8" s="1"/>
  <c r="J3156" i="8"/>
  <c r="K3156" i="8" s="1"/>
  <c r="J2887" i="8"/>
  <c r="K2887" i="8" s="1"/>
  <c r="J2888" i="8"/>
  <c r="K2888" i="8" s="1"/>
  <c r="J3564" i="8"/>
  <c r="K3564" i="8" s="1"/>
  <c r="J2014" i="8"/>
  <c r="K2014" i="8" s="1"/>
  <c r="J2963" i="8"/>
  <c r="K2963" i="8" s="1"/>
  <c r="J2829" i="8"/>
  <c r="K2829" i="8" s="1"/>
  <c r="J3091" i="8"/>
  <c r="K3091" i="8" s="1"/>
  <c r="J3219" i="8"/>
  <c r="K3219" i="8" s="1"/>
  <c r="J356" i="8"/>
  <c r="K356" i="8" s="1"/>
  <c r="J432" i="8"/>
  <c r="K432" i="8" s="1"/>
  <c r="J1956" i="8"/>
  <c r="K1956" i="8" s="1"/>
  <c r="J1701" i="8"/>
  <c r="K1701" i="8" s="1"/>
  <c r="J2007" i="8"/>
  <c r="K2007" i="8" s="1"/>
  <c r="J2582" i="8"/>
  <c r="K2582" i="8" s="1"/>
  <c r="J1808" i="8"/>
  <c r="K1808" i="8" s="1"/>
  <c r="J3279" i="8"/>
  <c r="K3279" i="8" s="1"/>
  <c r="J3038" i="8"/>
  <c r="K3038" i="8" s="1"/>
  <c r="J454" i="8"/>
  <c r="K454" i="8" s="1"/>
  <c r="J2409" i="8"/>
  <c r="K2409" i="8" s="1"/>
  <c r="J2174" i="8"/>
  <c r="K2174" i="8" s="1"/>
  <c r="J1790" i="8"/>
  <c r="K1790" i="8" s="1"/>
  <c r="J453" i="8"/>
  <c r="K453" i="8" s="1"/>
  <c r="J2088" i="8"/>
  <c r="K2088" i="8" s="1"/>
  <c r="J2429" i="8"/>
  <c r="K2429" i="8" s="1"/>
  <c r="J3046" i="8"/>
  <c r="K3046" i="8" s="1"/>
  <c r="J1680" i="8"/>
  <c r="K1680" i="8" s="1"/>
  <c r="J1441" i="8"/>
  <c r="K1441" i="8" s="1"/>
  <c r="J1849" i="8"/>
  <c r="K1849" i="8" s="1"/>
  <c r="J2302" i="8"/>
  <c r="K2302" i="8" s="1"/>
  <c r="J2819" i="8"/>
  <c r="K2819" i="8" s="1"/>
  <c r="J1799" i="8"/>
  <c r="K1799" i="8" s="1"/>
  <c r="J2716" i="8"/>
  <c r="K2716" i="8" s="1"/>
  <c r="J2572" i="8"/>
  <c r="K2572" i="8" s="1"/>
  <c r="J3218" i="8"/>
  <c r="K3218" i="8" s="1"/>
  <c r="J1856" i="8"/>
  <c r="K1856" i="8" s="1"/>
  <c r="J837" i="8"/>
  <c r="K837" i="8" s="1"/>
  <c r="J1369" i="8"/>
  <c r="K1369" i="8" s="1"/>
  <c r="J1627" i="8"/>
  <c r="K1627" i="8" s="1"/>
  <c r="J1976" i="8"/>
  <c r="K1976" i="8" s="1"/>
  <c r="J2824" i="8"/>
  <c r="K2824" i="8" s="1"/>
  <c r="J256" i="8"/>
  <c r="K256" i="8" s="1"/>
  <c r="J257" i="8"/>
  <c r="K257" i="8" s="1"/>
  <c r="J324" i="8"/>
  <c r="K324" i="8" s="1"/>
  <c r="J325" i="8"/>
  <c r="K325" i="8" s="1"/>
  <c r="J606" i="8"/>
  <c r="K606" i="8" s="1"/>
  <c r="J825" i="8"/>
  <c r="K825" i="8" s="1"/>
  <c r="J899" i="8"/>
  <c r="K899" i="8" s="1"/>
  <c r="J1188" i="8"/>
  <c r="K1188" i="8" s="1"/>
  <c r="J3339" i="8"/>
  <c r="K3339" i="8" s="1"/>
  <c r="J3574" i="8"/>
  <c r="K3574" i="8" s="1"/>
  <c r="J688" i="8"/>
  <c r="K688" i="8" s="1"/>
  <c r="J740" i="8"/>
  <c r="K740" i="8" s="1"/>
  <c r="J1497" i="8"/>
  <c r="K1497" i="8" s="1"/>
  <c r="J3348" i="8"/>
  <c r="K3348" i="8" s="1"/>
  <c r="J3058" i="8"/>
  <c r="K3058" i="8" s="1"/>
  <c r="J568" i="8"/>
  <c r="K568" i="8" s="1"/>
  <c r="J1039" i="8"/>
  <c r="K1039" i="8" s="1"/>
  <c r="J872" i="8"/>
  <c r="K872" i="8" s="1"/>
  <c r="J916" i="8"/>
  <c r="K916" i="8" s="1"/>
  <c r="J2613" i="8"/>
  <c r="K2613" i="8" s="1"/>
  <c r="J2998" i="8"/>
  <c r="K2998" i="8" s="1"/>
  <c r="J2917" i="8"/>
  <c r="K2917" i="8" s="1"/>
  <c r="J1727" i="8"/>
  <c r="K1727" i="8" s="1"/>
  <c r="J1284" i="8"/>
  <c r="K1284" i="8" s="1"/>
  <c r="J2383" i="8"/>
  <c r="K2383" i="8" s="1"/>
  <c r="J1443" i="8"/>
  <c r="K1443" i="8" s="1"/>
  <c r="J1415" i="8"/>
  <c r="K1415" i="8" s="1"/>
  <c r="J2671" i="8"/>
  <c r="K2671" i="8" s="1"/>
  <c r="J1662" i="8"/>
  <c r="K1662" i="8" s="1"/>
  <c r="J3213" i="8"/>
  <c r="K3213" i="8" s="1"/>
  <c r="J1529" i="8"/>
  <c r="K1529" i="8" s="1"/>
  <c r="J3315" i="8"/>
  <c r="K3315" i="8" s="1"/>
  <c r="J1916" i="8"/>
  <c r="K1916" i="8" s="1"/>
  <c r="J1657" i="8"/>
  <c r="K1657" i="8" s="1"/>
  <c r="J1785" i="8"/>
  <c r="K1785" i="8" s="1"/>
  <c r="J1614" i="8"/>
  <c r="K1614" i="8" s="1"/>
  <c r="J1615" i="8"/>
  <c r="K1615" i="8" s="1"/>
  <c r="J1977" i="8"/>
  <c r="K1977" i="8" s="1"/>
  <c r="J1822" i="8"/>
  <c r="K1822" i="8" s="1"/>
  <c r="J2096" i="8"/>
  <c r="K2096" i="8" s="1"/>
  <c r="J2160" i="8"/>
  <c r="K2160" i="8" s="1"/>
  <c r="J1990" i="8"/>
  <c r="K1990" i="8" s="1"/>
  <c r="J2558" i="8"/>
  <c r="K2558" i="8" s="1"/>
  <c r="J2816" i="8"/>
  <c r="K2816" i="8" s="1"/>
  <c r="J2881" i="8"/>
  <c r="K2881" i="8" s="1"/>
  <c r="J2944" i="8"/>
  <c r="K2944" i="8" s="1"/>
  <c r="J2687" i="8"/>
  <c r="K2687" i="8" s="1"/>
  <c r="J3157" i="8"/>
  <c r="K3157" i="8" s="1"/>
  <c r="J2882" i="8"/>
  <c r="K2882" i="8" s="1"/>
  <c r="J2416" i="8"/>
  <c r="K2416" i="8" s="1"/>
  <c r="J2932" i="8"/>
  <c r="K2932" i="8" s="1"/>
  <c r="J2947" i="8"/>
  <c r="K2947" i="8" s="1"/>
  <c r="J2925" i="8"/>
  <c r="K2925" i="8" s="1"/>
  <c r="J3313" i="8"/>
  <c r="K3313" i="8" s="1"/>
  <c r="J301" i="8"/>
  <c r="K301" i="8" s="1"/>
  <c r="J883" i="8"/>
  <c r="K883" i="8" s="1"/>
  <c r="J1759" i="8"/>
  <c r="K1759" i="8" s="1"/>
  <c r="J1323" i="8"/>
  <c r="K1323" i="8" s="1"/>
  <c r="J1823" i="8"/>
  <c r="K1823" i="8" s="1"/>
  <c r="J3316" i="8"/>
  <c r="K3316" i="8" s="1"/>
  <c r="J2918" i="8"/>
  <c r="K2918" i="8" s="1"/>
  <c r="J3069" i="8"/>
  <c r="K3069" i="8" s="1"/>
  <c r="J3358" i="8"/>
  <c r="K3358" i="8" s="1"/>
  <c r="J3374" i="8"/>
  <c r="K3374" i="8" s="1"/>
  <c r="J3375" i="8"/>
  <c r="K3375" i="8" s="1"/>
  <c r="J1806" i="8"/>
  <c r="K1806" i="8" s="1"/>
  <c r="J245" i="8"/>
  <c r="K245" i="8" s="1"/>
  <c r="J826" i="8"/>
  <c r="K826" i="8" s="1"/>
  <c r="J927" i="8"/>
  <c r="K927" i="8" s="1"/>
  <c r="J984" i="8"/>
  <c r="K984" i="8" s="1"/>
  <c r="J831" i="8"/>
  <c r="K831" i="8" s="1"/>
  <c r="J1183" i="8"/>
  <c r="K1183" i="8" s="1"/>
  <c r="J1463" i="8"/>
  <c r="K1463" i="8" s="1"/>
  <c r="J1044" i="8"/>
  <c r="K1044" i="8" s="1"/>
  <c r="J2504" i="8"/>
  <c r="K2504" i="8" s="1"/>
  <c r="J687" i="8"/>
  <c r="K687" i="8" s="1"/>
  <c r="J3546" i="8"/>
  <c r="K3546" i="8" s="1"/>
  <c r="J1888" i="8"/>
  <c r="K1888" i="8" s="1"/>
  <c r="J1421" i="8"/>
  <c r="K1421" i="8" s="1"/>
  <c r="J3768" i="8"/>
  <c r="K3768" i="8" s="1"/>
  <c r="J1855" i="8"/>
  <c r="K1855" i="8" s="1"/>
  <c r="J999" i="8"/>
  <c r="K999" i="8" s="1"/>
  <c r="J1350" i="8"/>
  <c r="K1350" i="8" s="1"/>
  <c r="J1528" i="8"/>
  <c r="K1528" i="8" s="1"/>
  <c r="J506" i="8"/>
  <c r="K506" i="8" s="1"/>
  <c r="J634" i="8"/>
  <c r="K634" i="8" s="1"/>
  <c r="J701" i="8"/>
  <c r="K701" i="8" s="1"/>
  <c r="J569" i="8"/>
  <c r="K569" i="8" s="1"/>
  <c r="J982" i="8"/>
  <c r="K982" i="8" s="1"/>
  <c r="J1488" i="8"/>
  <c r="K1488" i="8" s="1"/>
  <c r="J1444" i="8"/>
  <c r="K1444" i="8" s="1"/>
  <c r="J1728" i="8"/>
  <c r="K1728" i="8" s="1"/>
  <c r="J1824" i="8"/>
  <c r="K1824" i="8" s="1"/>
  <c r="J2270" i="8"/>
  <c r="K2270" i="8" s="1"/>
  <c r="J2143" i="8"/>
  <c r="K2143" i="8" s="1"/>
  <c r="J1442" i="8"/>
  <c r="K1442" i="8" s="1"/>
  <c r="J2481" i="8"/>
  <c r="K2481" i="8" s="1"/>
  <c r="J2836" i="8"/>
  <c r="K2836" i="8" s="1"/>
  <c r="J492" i="8"/>
  <c r="K492" i="8" s="1"/>
  <c r="J491" i="8"/>
  <c r="K491" i="8" s="1"/>
  <c r="J732" i="8"/>
  <c r="K732" i="8" s="1"/>
  <c r="J1355" i="8"/>
  <c r="K1355" i="8" s="1"/>
  <c r="J448" i="8"/>
  <c r="K448" i="8" s="1"/>
  <c r="J2540" i="8"/>
  <c r="K2540" i="8" s="1"/>
  <c r="J2793" i="8"/>
  <c r="K2793" i="8" s="1"/>
  <c r="J267" i="8"/>
  <c r="K267" i="8" s="1"/>
  <c r="J299" i="8"/>
  <c r="K299" i="8" s="1"/>
  <c r="J574" i="8"/>
  <c r="K574" i="8" s="1"/>
  <c r="J809" i="8"/>
  <c r="K809" i="8" s="1"/>
  <c r="J947" i="8"/>
  <c r="K947" i="8" s="1"/>
  <c r="J1654" i="8"/>
  <c r="K1654" i="8" s="1"/>
  <c r="J1814" i="8"/>
  <c r="K1814" i="8" s="1"/>
  <c r="J1782" i="8"/>
  <c r="K1782" i="8" s="1"/>
  <c r="J415" i="8"/>
  <c r="K415" i="8" s="1"/>
  <c r="J2437" i="8"/>
  <c r="K2437" i="8" s="1"/>
  <c r="J3245" i="8"/>
  <c r="K3245" i="8" s="1"/>
  <c r="J570" i="8"/>
  <c r="K570" i="8" s="1"/>
  <c r="J902" i="8"/>
  <c r="K902" i="8" s="1"/>
  <c r="J911" i="8"/>
  <c r="K911" i="8" s="1"/>
  <c r="J997" i="8"/>
  <c r="K997" i="8" s="1"/>
  <c r="J1015" i="8"/>
  <c r="K1015" i="8" s="1"/>
  <c r="J1196" i="8"/>
  <c r="K1196" i="8" s="1"/>
  <c r="J1453" i="8"/>
  <c r="K1453" i="8" s="1"/>
  <c r="J1409" i="8"/>
  <c r="K1409" i="8" s="1"/>
  <c r="J1626" i="8"/>
  <c r="K1626" i="8" s="1"/>
  <c r="J1704" i="8"/>
  <c r="K1704" i="8" s="1"/>
  <c r="J2271" i="8"/>
  <c r="K2271" i="8" s="1"/>
  <c r="J2639" i="8"/>
  <c r="K2639" i="8" s="1"/>
  <c r="J2767" i="8"/>
  <c r="K2767" i="8" s="1"/>
  <c r="J3118" i="8"/>
  <c r="K3118" i="8" s="1"/>
  <c r="J3187" i="8"/>
  <c r="K3187" i="8" s="1"/>
  <c r="J1048" i="8"/>
  <c r="K1048" i="8" s="1"/>
  <c r="J495" i="8"/>
  <c r="K495" i="8" s="1"/>
  <c r="J478" i="8"/>
  <c r="K478" i="8" s="1"/>
  <c r="J477" i="8"/>
  <c r="K477" i="8" s="1"/>
  <c r="J437" i="8"/>
  <c r="K437" i="8" s="1"/>
  <c r="J638" i="8"/>
  <c r="K638" i="8" s="1"/>
  <c r="J753" i="8"/>
  <c r="K753" i="8" s="1"/>
  <c r="J932" i="8"/>
  <c r="K932" i="8" s="1"/>
  <c r="J438" i="8"/>
  <c r="K438" i="8" s="1"/>
  <c r="J1675" i="8"/>
  <c r="K1675" i="8" s="1"/>
  <c r="J1745" i="8"/>
  <c r="K1745" i="8" s="1"/>
  <c r="J2823" i="8"/>
  <c r="K2823" i="8" s="1"/>
  <c r="J2798" i="8"/>
  <c r="K2798" i="8" s="1"/>
  <c r="J3036" i="8"/>
  <c r="K3036" i="8" s="1"/>
  <c r="J3132" i="8"/>
  <c r="K3132" i="8" s="1"/>
  <c r="J527" i="8"/>
  <c r="K527" i="8" s="1"/>
  <c r="J429" i="8"/>
  <c r="K429" i="8" s="1"/>
  <c r="J785" i="8"/>
  <c r="K785" i="8" s="1"/>
  <c r="J1103" i="8"/>
  <c r="K1103" i="8" s="1"/>
  <c r="J968" i="8"/>
  <c r="K968" i="8" s="1"/>
  <c r="J1643" i="8"/>
  <c r="K1643" i="8" s="1"/>
  <c r="J3163" i="8"/>
  <c r="K3163" i="8" s="1"/>
  <c r="J834" i="8"/>
  <c r="K834" i="8" s="1"/>
  <c r="J1285" i="8"/>
  <c r="K1285" i="8" s="1"/>
  <c r="J1345" i="8"/>
  <c r="K1345" i="8" s="1"/>
  <c r="J1254" i="8"/>
  <c r="K1254" i="8" s="1"/>
  <c r="J2117" i="8"/>
  <c r="K2117" i="8" s="1"/>
  <c r="J2181" i="8"/>
  <c r="K2181" i="8" s="1"/>
  <c r="J2245" i="8"/>
  <c r="K2245" i="8" s="1"/>
  <c r="J2571" i="8"/>
  <c r="K2571" i="8" s="1"/>
  <c r="J2758" i="8"/>
  <c r="K2758" i="8" s="1"/>
  <c r="J3259" i="8"/>
  <c r="K3259" i="8" s="1"/>
  <c r="J3366" i="8"/>
  <c r="K3366" i="8" s="1"/>
  <c r="J2652" i="8"/>
  <c r="K2652" i="8" s="1"/>
  <c r="J3196" i="8"/>
  <c r="K3196" i="8" s="1"/>
  <c r="J3575" i="8"/>
  <c r="K3575" i="8" s="1"/>
  <c r="J3576" i="8"/>
  <c r="K3576" i="8" s="1"/>
  <c r="J3125" i="8"/>
  <c r="K3125" i="8" s="1"/>
  <c r="J2638" i="8"/>
  <c r="K2638" i="8" s="1"/>
  <c r="J2462" i="8"/>
  <c r="K2462" i="8" s="1"/>
  <c r="J2765" i="8"/>
  <c r="K2765" i="8" s="1"/>
  <c r="J2498" i="8"/>
  <c r="K2498" i="8" s="1"/>
  <c r="J2920" i="8"/>
  <c r="K2920" i="8" s="1"/>
  <c r="J2507" i="8"/>
  <c r="K2507" i="8" s="1"/>
  <c r="J3021" i="8"/>
  <c r="K3021" i="8" s="1"/>
  <c r="J523" i="8"/>
  <c r="K523" i="8" s="1"/>
  <c r="J716" i="8"/>
  <c r="K716" i="8" s="1"/>
  <c r="J1886" i="8"/>
  <c r="K1886" i="8" s="1"/>
  <c r="J2997" i="8"/>
  <c r="K2997" i="8" s="1"/>
  <c r="J1957" i="8"/>
  <c r="K1957" i="8" s="1"/>
  <c r="J2216" i="8"/>
  <c r="K2216" i="8" s="1"/>
  <c r="J2668" i="8"/>
  <c r="K2668" i="8" s="1"/>
  <c r="J2948" i="8"/>
  <c r="K2948" i="8" s="1"/>
  <c r="J2796" i="8"/>
  <c r="K2796" i="8" s="1"/>
  <c r="J895" i="8"/>
  <c r="K895" i="8" s="1"/>
  <c r="J689" i="8"/>
  <c r="K689" i="8" s="1"/>
  <c r="J817" i="8"/>
  <c r="K817" i="8" s="1"/>
  <c r="J891" i="8"/>
  <c r="K891" i="8" s="1"/>
  <c r="J2319" i="8"/>
  <c r="K2319" i="8" s="1"/>
  <c r="J2378" i="8"/>
  <c r="K2378" i="8" s="1"/>
  <c r="J3003" i="8"/>
  <c r="K3003" i="8" s="1"/>
  <c r="J2256" i="8"/>
  <c r="K2256" i="8" s="1"/>
  <c r="J2471" i="8"/>
  <c r="K2471" i="8" s="1"/>
  <c r="J3534" i="8"/>
  <c r="K3534" i="8" s="1"/>
  <c r="J3662" i="8"/>
  <c r="K3662" i="8" s="1"/>
  <c r="J1377" i="8"/>
  <c r="K1377" i="8" s="1"/>
  <c r="J3195" i="8"/>
  <c r="K3195" i="8" s="1"/>
  <c r="J3423" i="8"/>
  <c r="K3423" i="8" s="1"/>
  <c r="J2861" i="8"/>
  <c r="K2861" i="8" s="1"/>
  <c r="J2604" i="8"/>
  <c r="K2604" i="8" s="1"/>
  <c r="J1625" i="8"/>
  <c r="K1625" i="8" s="1"/>
  <c r="J1832" i="8"/>
  <c r="K1832" i="8" s="1"/>
  <c r="J1650" i="8"/>
  <c r="K1650" i="8" s="1"/>
  <c r="J1887" i="8"/>
  <c r="K1887" i="8" s="1"/>
  <c r="J2669" i="8"/>
  <c r="K2669" i="8" s="1"/>
  <c r="J2860" i="8"/>
  <c r="K2860" i="8" s="1"/>
  <c r="J2827" i="8"/>
  <c r="K2827" i="8" s="1"/>
  <c r="J2900" i="8"/>
  <c r="K2900" i="8" s="1"/>
  <c r="J2379" i="8"/>
  <c r="K2379" i="8" s="1"/>
  <c r="J635" i="8"/>
  <c r="K635" i="8" s="1"/>
  <c r="J812" i="8"/>
  <c r="K812" i="8" s="1"/>
  <c r="J998" i="8"/>
  <c r="K998" i="8" s="1"/>
  <c r="J1649" i="8"/>
  <c r="K1649" i="8" s="1"/>
  <c r="J2192" i="8"/>
  <c r="K2192" i="8" s="1"/>
  <c r="J3412" i="8"/>
  <c r="K3412" i="8" s="1"/>
  <c r="J2733" i="8"/>
  <c r="K2733" i="8" s="1"/>
  <c r="J863" i="8"/>
  <c r="K863" i="8" s="1"/>
  <c r="J1986" i="8"/>
  <c r="K1986" i="8" s="1"/>
  <c r="J2732" i="8"/>
  <c r="K2732" i="8" s="1"/>
  <c r="J1347" i="8"/>
  <c r="K1347" i="8" s="1"/>
  <c r="J2651" i="8"/>
  <c r="K2651" i="8" s="1"/>
  <c r="J2937" i="8"/>
  <c r="K2937" i="8" s="1"/>
  <c r="J2726" i="8"/>
  <c r="K2726" i="8" s="1"/>
  <c r="J3670" i="8"/>
  <c r="K3670" i="8" s="1"/>
  <c r="J1801" i="8"/>
  <c r="K1801" i="8" s="1"/>
  <c r="J2912" i="8"/>
  <c r="K2912" i="8" s="1"/>
  <c r="J2966" i="8"/>
  <c r="K2966" i="8" s="1"/>
  <c r="J2120" i="8"/>
  <c r="K2120" i="8" s="1"/>
  <c r="J3053" i="8"/>
  <c r="K3053" i="8" s="1"/>
  <c r="J3227" i="8"/>
  <c r="K3227" i="8" s="1"/>
  <c r="J3365" i="8"/>
  <c r="K3365" i="8" s="1"/>
  <c r="J1798" i="8"/>
  <c r="K1798" i="8" s="1"/>
  <c r="J3068" i="8"/>
  <c r="K3068" i="8" s="1"/>
  <c r="J571" i="8"/>
  <c r="K571" i="8" s="1"/>
  <c r="J1496" i="8"/>
  <c r="K1496" i="8" s="1"/>
  <c r="J2239" i="8"/>
  <c r="K2239" i="8" s="1"/>
  <c r="J2352" i="8"/>
  <c r="K2352" i="8" s="1"/>
  <c r="J3246" i="8"/>
  <c r="K3246" i="8" s="1"/>
  <c r="J2828" i="8"/>
  <c r="K2828" i="8" s="1"/>
  <c r="J2184" i="8"/>
  <c r="K2184" i="8" s="1"/>
  <c r="J2012" i="8"/>
  <c r="K2012" i="8" s="1"/>
  <c r="J2076" i="8"/>
  <c r="K2076" i="8" s="1"/>
  <c r="J2487" i="8"/>
  <c r="K2487" i="8" s="1"/>
  <c r="J2344" i="8"/>
  <c r="K2344" i="8" s="1"/>
  <c r="J1981" i="8"/>
  <c r="K1981" i="8" s="1"/>
  <c r="J3189" i="8"/>
  <c r="K3189" i="8" s="1"/>
  <c r="J3304" i="8"/>
  <c r="K3304" i="8" s="1"/>
  <c r="J2605" i="8"/>
  <c r="K2605" i="8" s="1"/>
  <c r="J3164" i="8"/>
  <c r="K3164" i="8" s="1"/>
  <c r="J3060" i="8"/>
  <c r="K3060" i="8" s="1"/>
  <c r="J3124" i="8"/>
  <c r="K3124" i="8" s="1"/>
  <c r="J2434" i="8"/>
  <c r="K2434" i="8" s="1"/>
  <c r="J665" i="8"/>
  <c r="K665" i="8" s="1"/>
  <c r="J686" i="8"/>
  <c r="K686" i="8" s="1"/>
  <c r="J944" i="8"/>
  <c r="K944" i="8" s="1"/>
  <c r="J1032" i="8"/>
  <c r="K1032" i="8" s="1"/>
  <c r="J2863" i="8"/>
  <c r="K2863" i="8" s="1"/>
  <c r="J2636" i="8"/>
  <c r="K2636" i="8" s="1"/>
  <c r="J771" i="8"/>
  <c r="K771" i="8" s="1"/>
  <c r="J803" i="8"/>
  <c r="K803" i="8" s="1"/>
  <c r="J1930" i="8"/>
  <c r="K1930" i="8" s="1"/>
  <c r="J2058" i="8"/>
  <c r="K2058" i="8" s="1"/>
  <c r="J2699" i="8"/>
  <c r="K2699" i="8" s="1"/>
  <c r="J1672" i="8"/>
  <c r="K1672" i="8" s="1"/>
  <c r="J2630" i="8"/>
  <c r="K2630" i="8" s="1"/>
  <c r="J3430" i="8"/>
  <c r="K3430" i="8" s="1"/>
  <c r="J1707" i="8"/>
  <c r="K1707" i="8" s="1"/>
  <c r="J3142" i="8"/>
  <c r="K3142" i="8" s="1"/>
  <c r="J3037" i="8"/>
  <c r="K3037" i="8" s="1"/>
  <c r="J3369" i="8"/>
  <c r="K3369" i="8" s="1"/>
  <c r="J2996" i="8"/>
  <c r="K2996" i="8" s="1"/>
  <c r="J500" i="8"/>
  <c r="K500" i="8" s="1"/>
  <c r="J1633" i="8"/>
  <c r="K1633" i="8" s="1"/>
  <c r="J3155" i="8"/>
  <c r="K3155" i="8" s="1"/>
  <c r="J3013" i="8"/>
  <c r="K3013" i="8" s="1"/>
  <c r="J3220" i="8"/>
  <c r="K3220" i="8" s="1"/>
  <c r="J3027" i="8"/>
  <c r="K3027" i="8" s="1"/>
  <c r="J3345" i="8"/>
  <c r="K3345" i="8" s="1"/>
  <c r="J3335" i="8"/>
  <c r="K3335" i="8" s="1"/>
  <c r="J1833" i="8"/>
  <c r="K1833" i="8" s="1"/>
  <c r="J2238" i="8"/>
  <c r="K2238" i="8" s="1"/>
  <c r="J2655" i="8"/>
  <c r="K2655" i="8" s="1"/>
  <c r="J2059" i="8"/>
  <c r="K2059" i="8" s="1"/>
  <c r="J3092" i="8"/>
  <c r="K3092" i="8" s="1"/>
  <c r="J3228" i="8"/>
  <c r="K3228" i="8" s="1"/>
  <c r="J1632" i="8"/>
  <c r="K1632" i="8" s="1"/>
  <c r="J3014" i="8"/>
  <c r="K3014" i="8" s="1"/>
  <c r="J2854" i="8"/>
  <c r="K2854" i="8" s="1"/>
  <c r="J3229" i="8"/>
  <c r="K3229" i="8" s="1"/>
  <c r="J3305" i="8"/>
  <c r="K3305" i="8" s="1"/>
  <c r="J2008" i="8"/>
  <c r="K2008" i="8" s="1"/>
  <c r="J2398" i="8"/>
  <c r="K2398" i="8" s="1"/>
  <c r="J2964" i="8"/>
  <c r="K2964" i="8" s="1"/>
  <c r="J2868" i="8"/>
  <c r="K2868" i="8" s="1"/>
  <c r="J2700" i="8"/>
  <c r="K2700" i="8" s="1"/>
  <c r="J2750" i="8"/>
  <c r="K2750" i="8" s="1"/>
  <c r="J1227" i="8"/>
  <c r="K1227" i="8" s="1"/>
  <c r="J2955" i="8"/>
  <c r="K2955" i="8" s="1"/>
  <c r="J499" i="8"/>
  <c r="K499" i="8" s="1"/>
  <c r="J1163" i="8"/>
  <c r="K1163" i="8" s="1"/>
  <c r="J1495" i="8"/>
  <c r="K1495" i="8" s="1"/>
  <c r="J3368" i="8"/>
  <c r="K3368" i="8" s="1"/>
  <c r="J3251" i="8"/>
  <c r="K3251" i="8" s="1"/>
  <c r="J2501" i="8"/>
  <c r="K2501" i="8" s="1"/>
  <c r="J1162" i="8"/>
  <c r="K1162" i="8" s="1"/>
  <c r="J3672" i="8"/>
  <c r="K3672" i="8" s="1"/>
  <c r="J2893" i="8"/>
  <c r="K2893" i="8" s="1"/>
  <c r="J2749" i="8"/>
  <c r="K2749" i="8" s="1"/>
  <c r="J2399" i="8"/>
  <c r="K2399" i="8" s="1"/>
  <c r="J1457" i="8"/>
  <c r="K1457" i="8" s="1"/>
  <c r="J1825" i="8"/>
  <c r="K1825" i="8" s="1"/>
  <c r="J856" i="8"/>
  <c r="K856" i="8" s="1"/>
  <c r="J1371" i="8"/>
  <c r="K1371" i="8" s="1"/>
  <c r="J1504" i="8"/>
  <c r="K1504" i="8" s="1"/>
  <c r="J3086" i="8"/>
  <c r="K3086" i="8" s="1"/>
  <c r="J2821" i="8"/>
  <c r="K2821" i="8" s="1"/>
  <c r="J3221" i="8"/>
  <c r="K3221" i="8" s="1"/>
  <c r="J2719" i="8"/>
  <c r="K2719" i="8" s="1"/>
  <c r="J2556" i="8"/>
  <c r="K2556" i="8" s="1"/>
  <c r="J838" i="8"/>
  <c r="K838" i="8" s="1"/>
  <c r="J955" i="8"/>
  <c r="K955" i="8" s="1"/>
  <c r="J1195" i="8"/>
  <c r="K1195" i="8" s="1"/>
  <c r="J2764" i="8"/>
  <c r="K2764" i="8" s="1"/>
  <c r="J1408" i="8"/>
  <c r="K1408" i="8" s="1"/>
  <c r="J1019" i="8"/>
  <c r="K1019" i="8" s="1"/>
  <c r="J1947" i="8"/>
  <c r="K1947" i="8" s="1"/>
  <c r="J1861" i="8"/>
  <c r="K1861" i="8" s="1"/>
  <c r="J2407" i="8"/>
  <c r="K2407" i="8" s="1"/>
  <c r="J2110" i="8"/>
  <c r="K2110" i="8" s="1"/>
  <c r="J3006" i="8"/>
  <c r="K3006" i="8" s="1"/>
  <c r="J3188" i="8"/>
  <c r="K3188" i="8" s="1"/>
  <c r="J3544" i="8"/>
  <c r="K3544" i="8" s="1"/>
  <c r="J3380" i="8"/>
  <c r="K3380" i="8" s="1"/>
  <c r="J1980" i="8"/>
  <c r="K1980" i="8" s="1"/>
  <c r="J2175" i="8"/>
  <c r="K2175" i="8" s="1"/>
  <c r="J2406" i="8"/>
  <c r="K2406" i="8" s="1"/>
  <c r="J3416" i="8"/>
  <c r="K3416" i="8" s="1"/>
  <c r="J2559" i="8"/>
  <c r="K2559" i="8" s="1"/>
  <c r="J3252" i="8"/>
  <c r="K3252" i="8" s="1"/>
  <c r="J1624" i="8"/>
  <c r="K1624" i="8" s="1"/>
  <c r="J2855" i="8"/>
  <c r="K2855" i="8" s="1"/>
  <c r="J2686" i="8"/>
  <c r="K2686" i="8" s="1"/>
  <c r="J2981" i="8"/>
  <c r="K2981" i="8" s="1"/>
  <c r="J3109" i="8"/>
  <c r="K3109" i="8" s="1"/>
  <c r="J3100" i="8"/>
  <c r="K3100" i="8" s="1"/>
  <c r="J1456" i="8"/>
  <c r="K1456" i="8" s="1"/>
  <c r="J1521" i="8"/>
  <c r="K1521" i="8" s="1"/>
  <c r="J2480" i="8"/>
  <c r="K2480" i="8" s="1"/>
  <c r="J3101" i="8"/>
  <c r="K3101" i="8" s="1"/>
  <c r="J2894" i="8"/>
  <c r="K2894" i="8" s="1"/>
  <c r="J2926" i="8"/>
  <c r="K2926" i="8" s="1"/>
  <c r="J3028" i="8"/>
  <c r="K3028" i="8" s="1"/>
  <c r="J2144" i="8"/>
  <c r="K2144" i="8" s="1"/>
  <c r="J2832" i="8"/>
  <c r="K2832" i="8" s="1"/>
  <c r="J511" i="8"/>
  <c r="K511" i="8" s="1"/>
  <c r="J526" i="8"/>
  <c r="K526" i="8" s="1"/>
  <c r="J525" i="8"/>
  <c r="K525" i="8" s="1"/>
  <c r="J473" i="8"/>
  <c r="K473" i="8" s="1"/>
  <c r="J545" i="8"/>
  <c r="K545" i="8" s="1"/>
  <c r="J618" i="8"/>
  <c r="K618" i="8" s="1"/>
  <c r="J578" i="8"/>
  <c r="K578" i="8" s="1"/>
  <c r="J698" i="8"/>
  <c r="K698" i="8" s="1"/>
  <c r="J749" i="8"/>
  <c r="K749" i="8" s="1"/>
  <c r="J789" i="8"/>
  <c r="K789" i="8" s="1"/>
  <c r="J403" i="8"/>
  <c r="K403" i="8" s="1"/>
  <c r="J404" i="8"/>
  <c r="K404" i="8" s="1"/>
  <c r="J449" i="8"/>
  <c r="K449" i="8" s="1"/>
  <c r="J584" i="8"/>
  <c r="K584" i="8" s="1"/>
  <c r="J585" i="8"/>
  <c r="K585" i="8" s="1"/>
  <c r="J641" i="8"/>
  <c r="K641" i="8" s="1"/>
  <c r="J640" i="8"/>
  <c r="K640" i="8" s="1"/>
  <c r="J639" i="8"/>
  <c r="K639" i="8" s="1"/>
  <c r="J675" i="8"/>
  <c r="K675" i="8" s="1"/>
  <c r="J748" i="8"/>
  <c r="K748" i="8" s="1"/>
  <c r="J694" i="8"/>
  <c r="K694" i="8" s="1"/>
  <c r="J813" i="8"/>
  <c r="K813" i="8" s="1"/>
  <c r="J869" i="8"/>
  <c r="K869" i="8" s="1"/>
  <c r="J901" i="8"/>
  <c r="K901" i="8" s="1"/>
  <c r="J933" i="8"/>
  <c r="K933" i="8" s="1"/>
  <c r="J842" i="8"/>
  <c r="K842" i="8" s="1"/>
  <c r="J910" i="8"/>
  <c r="K910" i="8" s="1"/>
  <c r="J1014" i="8"/>
  <c r="K1014" i="8" s="1"/>
  <c r="J1087" i="8"/>
  <c r="K1087" i="8" s="1"/>
  <c r="J1109" i="8"/>
  <c r="K1109" i="8" s="1"/>
  <c r="J996" i="8"/>
  <c r="K996" i="8" s="1"/>
  <c r="J811" i="8"/>
  <c r="K811" i="8" s="1"/>
  <c r="J903" i="8"/>
  <c r="K903" i="8" s="1"/>
  <c r="J1068" i="8"/>
  <c r="K1068" i="8" s="1"/>
  <c r="J1069" i="8"/>
  <c r="K1069" i="8" s="1"/>
  <c r="J1161" i="8"/>
  <c r="K1161" i="8" s="1"/>
  <c r="J1370" i="8"/>
  <c r="K1370" i="8" s="1"/>
  <c r="J1609" i="8"/>
  <c r="K1609" i="8" s="1"/>
  <c r="J1870" i="8"/>
  <c r="K1870" i="8" s="1"/>
  <c r="J1894" i="8"/>
  <c r="K1894" i="8" s="1"/>
  <c r="J2370" i="8"/>
  <c r="K2370" i="8" s="1"/>
  <c r="J2542" i="8"/>
  <c r="K2542" i="8" s="1"/>
  <c r="J1987" i="8"/>
  <c r="K1987" i="8" s="1"/>
  <c r="J1862" i="8"/>
  <c r="K1862" i="8" s="1"/>
  <c r="J2111" i="8"/>
  <c r="K2111" i="8" s="1"/>
  <c r="J1982" i="8"/>
  <c r="K1982" i="8" s="1"/>
  <c r="J1952" i="8"/>
  <c r="K1952" i="8" s="1"/>
  <c r="J2880" i="8"/>
  <c r="K2880" i="8" s="1"/>
  <c r="J2958" i="8"/>
  <c r="K2958" i="8" s="1"/>
  <c r="J2623" i="8"/>
  <c r="K2623" i="8" s="1"/>
  <c r="J2751" i="8"/>
  <c r="K2751" i="8" s="1"/>
  <c r="J2949" i="8"/>
  <c r="K2949" i="8" s="1"/>
  <c r="J3253" i="8"/>
  <c r="K3253" i="8" s="1"/>
  <c r="J2334" i="8"/>
  <c r="K2334" i="8" s="1"/>
  <c r="J2892" i="8"/>
  <c r="K2892" i="8" s="1"/>
  <c r="J2972" i="8"/>
  <c r="K2972" i="8" s="1"/>
  <c r="J3131" i="8"/>
  <c r="K3131" i="8" s="1"/>
  <c r="J3610" i="8"/>
  <c r="K3610" i="8" s="1"/>
  <c r="J1167" i="8"/>
  <c r="K1167" i="8" s="1"/>
  <c r="J2705" i="8"/>
  <c r="K2705" i="8" s="1"/>
  <c r="J2801" i="8"/>
  <c r="K2801" i="8" s="1"/>
  <c r="J2640" i="8"/>
  <c r="K2640" i="8" s="1"/>
  <c r="J465" i="8"/>
  <c r="K465" i="8" s="1"/>
  <c r="J466" i="8"/>
  <c r="K466" i="8" s="1"/>
  <c r="J586" i="8"/>
  <c r="K586" i="8" s="1"/>
  <c r="J666" i="8"/>
  <c r="K666" i="8" s="1"/>
  <c r="J717" i="8"/>
  <c r="K717" i="8" s="1"/>
  <c r="J757" i="8"/>
  <c r="K757" i="8" s="1"/>
  <c r="J797" i="8"/>
  <c r="K797" i="8" s="1"/>
  <c r="J174" i="8"/>
  <c r="K174" i="8" s="1"/>
  <c r="J175" i="8"/>
  <c r="K175" i="8" s="1"/>
  <c r="J425" i="8"/>
  <c r="K425" i="8" s="1"/>
  <c r="J426" i="8"/>
  <c r="K426" i="8" s="1"/>
  <c r="J561" i="8"/>
  <c r="K561" i="8" s="1"/>
  <c r="J600" i="8"/>
  <c r="K600" i="8" s="1"/>
  <c r="J601" i="8"/>
  <c r="K601" i="8" s="1"/>
  <c r="J657" i="8"/>
  <c r="K657" i="8" s="1"/>
  <c r="J656" i="8"/>
  <c r="K656" i="8" s="1"/>
  <c r="J810" i="8"/>
  <c r="K810" i="8" s="1"/>
  <c r="J829" i="8"/>
  <c r="K829" i="8" s="1"/>
  <c r="J877" i="8"/>
  <c r="K877" i="8" s="1"/>
  <c r="J909" i="8"/>
  <c r="K909" i="8" s="1"/>
  <c r="J941" i="8"/>
  <c r="K941" i="8" s="1"/>
  <c r="J1013" i="8"/>
  <c r="K1013" i="8" s="1"/>
  <c r="J966" i="8"/>
  <c r="K966" i="8" s="1"/>
  <c r="J1031" i="8"/>
  <c r="K1031" i="8" s="1"/>
  <c r="J956" i="8"/>
  <c r="K956" i="8" s="1"/>
  <c r="J957" i="8"/>
  <c r="K957" i="8" s="1"/>
  <c r="J1435" i="8"/>
  <c r="K1435" i="8" s="1"/>
  <c r="J1472" i="8"/>
  <c r="K1472" i="8" s="1"/>
  <c r="J934" i="8"/>
  <c r="K934" i="8" s="1"/>
  <c r="J1012" i="8"/>
  <c r="K1012" i="8" s="1"/>
  <c r="J849" i="8"/>
  <c r="K849" i="8" s="1"/>
  <c r="J1229" i="8"/>
  <c r="K1229" i="8" s="1"/>
  <c r="J1228" i="8"/>
  <c r="K1228" i="8" s="1"/>
  <c r="J1292" i="8"/>
  <c r="K1292" i="8" s="1"/>
  <c r="J1344" i="8"/>
  <c r="K1344" i="8" s="1"/>
  <c r="J1356" i="8"/>
  <c r="K1356" i="8" s="1"/>
  <c r="J1536" i="8"/>
  <c r="K1536" i="8" s="1"/>
  <c r="J1768" i="8"/>
  <c r="K1768" i="8" s="1"/>
  <c r="J1582" i="8"/>
  <c r="K1582" i="8" s="1"/>
  <c r="J1945" i="8"/>
  <c r="K1945" i="8" s="1"/>
  <c r="J1758" i="8"/>
  <c r="K1758" i="8" s="1"/>
  <c r="J2312" i="8"/>
  <c r="K2312" i="8" s="1"/>
  <c r="J1893" i="8"/>
  <c r="K1893" i="8" s="1"/>
  <c r="J3166" i="8"/>
  <c r="K3166" i="8" s="1"/>
  <c r="J2575" i="8"/>
  <c r="K2575" i="8" s="1"/>
  <c r="J2703" i="8"/>
  <c r="K2703" i="8" s="1"/>
  <c r="J3197" i="8"/>
  <c r="K3197" i="8" s="1"/>
  <c r="J2473" i="8"/>
  <c r="K2473" i="8" s="1"/>
  <c r="J1651" i="8"/>
  <c r="K1651" i="8" s="1"/>
  <c r="J3276" i="8"/>
  <c r="K3276" i="8" s="1"/>
  <c r="J2800" i="8"/>
  <c r="K2800" i="8" s="1"/>
  <c r="J388" i="8"/>
  <c r="K388" i="8" s="1"/>
  <c r="J543" i="8"/>
  <c r="K543" i="8" s="1"/>
  <c r="J602" i="8"/>
  <c r="K602" i="8" s="1"/>
  <c r="J642" i="8"/>
  <c r="K642" i="8" s="1"/>
  <c r="J725" i="8"/>
  <c r="K725" i="8" s="1"/>
  <c r="J765" i="8"/>
  <c r="K765" i="8" s="1"/>
  <c r="J294" i="8"/>
  <c r="K294" i="8" s="1"/>
  <c r="J487" i="8"/>
  <c r="K487" i="8" s="1"/>
  <c r="J533" i="8"/>
  <c r="K533" i="8" s="1"/>
  <c r="J534" i="8"/>
  <c r="K534" i="8" s="1"/>
  <c r="J608" i="8"/>
  <c r="K608" i="8" s="1"/>
  <c r="J609" i="8"/>
  <c r="K609" i="8" s="1"/>
  <c r="J560" i="8"/>
  <c r="K560" i="8" s="1"/>
  <c r="J607" i="8"/>
  <c r="K607" i="8" s="1"/>
  <c r="J715" i="8"/>
  <c r="K715" i="8" s="1"/>
  <c r="J723" i="8"/>
  <c r="K723" i="8" s="1"/>
  <c r="J722" i="8"/>
  <c r="K722" i="8" s="1"/>
  <c r="J754" i="8"/>
  <c r="K754" i="8" s="1"/>
  <c r="J786" i="8"/>
  <c r="K786" i="8" s="1"/>
  <c r="J818" i="8"/>
  <c r="K818" i="8" s="1"/>
  <c r="J850" i="8"/>
  <c r="K850" i="8" s="1"/>
  <c r="J885" i="8"/>
  <c r="K885" i="8" s="1"/>
  <c r="J917" i="8"/>
  <c r="K917" i="8" s="1"/>
  <c r="J949" i="8"/>
  <c r="K949" i="8" s="1"/>
  <c r="J841" i="8"/>
  <c r="K841" i="8" s="1"/>
  <c r="J965" i="8"/>
  <c r="K965" i="8" s="1"/>
  <c r="J967" i="8"/>
  <c r="K967" i="8" s="1"/>
  <c r="J1307" i="8"/>
  <c r="K1307" i="8" s="1"/>
  <c r="J1020" i="8"/>
  <c r="K1020" i="8" s="1"/>
  <c r="J1021" i="8"/>
  <c r="K1021" i="8" s="1"/>
  <c r="J1278" i="8"/>
  <c r="K1278" i="8" s="1"/>
  <c r="J1357" i="8"/>
  <c r="K1357" i="8" s="1"/>
  <c r="J1383" i="8"/>
  <c r="K1383" i="8" s="1"/>
  <c r="J1446" i="8"/>
  <c r="K1446" i="8" s="1"/>
  <c r="J1316" i="8"/>
  <c r="K1316" i="8" s="1"/>
  <c r="J1379" i="8"/>
  <c r="K1379" i="8" s="1"/>
  <c r="J1576" i="8"/>
  <c r="K1576" i="8" s="1"/>
  <c r="J1349" i="8"/>
  <c r="K1349" i="8" s="1"/>
  <c r="J1348" i="8"/>
  <c r="K1348" i="8" s="1"/>
  <c r="J1884" i="8"/>
  <c r="K1884" i="8" s="1"/>
  <c r="J1545" i="8"/>
  <c r="K1545" i="8" s="1"/>
  <c r="J1546" i="8"/>
  <c r="K1546" i="8" s="1"/>
  <c r="J1584" i="8"/>
  <c r="K1584" i="8" s="1"/>
  <c r="J1583" i="8"/>
  <c r="K1583" i="8" s="1"/>
  <c r="J2128" i="8"/>
  <c r="K2128" i="8" s="1"/>
  <c r="J1809" i="8"/>
  <c r="K1809" i="8" s="1"/>
  <c r="J1926" i="8"/>
  <c r="K1926" i="8" s="1"/>
  <c r="J2013" i="8"/>
  <c r="K2013" i="8" s="1"/>
  <c r="J2466" i="8"/>
  <c r="K2466" i="8" s="1"/>
  <c r="J2527" i="8"/>
  <c r="K2527" i="8" s="1"/>
  <c r="J2783" i="8"/>
  <c r="K2783" i="8" s="1"/>
  <c r="J1989" i="8"/>
  <c r="K1989" i="8" s="1"/>
  <c r="J2086" i="8"/>
  <c r="K2086" i="8" s="1"/>
  <c r="J1998" i="8"/>
  <c r="K1998" i="8" s="1"/>
  <c r="J1454" i="8"/>
  <c r="K1454" i="8" s="1"/>
  <c r="J2393" i="8"/>
  <c r="K2393" i="8" s="1"/>
  <c r="J3609" i="8"/>
  <c r="K3609" i="8" s="1"/>
  <c r="J479" i="8"/>
  <c r="K479" i="8" s="1"/>
  <c r="J493" i="8"/>
  <c r="K493" i="8" s="1"/>
  <c r="J494" i="8"/>
  <c r="K494" i="8" s="1"/>
  <c r="J459" i="8"/>
  <c r="K459" i="8" s="1"/>
  <c r="J460" i="8"/>
  <c r="K460" i="8" s="1"/>
  <c r="J537" i="8"/>
  <c r="K537" i="8" s="1"/>
  <c r="J610" i="8"/>
  <c r="K610" i="8" s="1"/>
  <c r="J650" i="8"/>
  <c r="K650" i="8" s="1"/>
  <c r="J733" i="8"/>
  <c r="K733" i="8" s="1"/>
  <c r="J781" i="8"/>
  <c r="K781" i="8" s="1"/>
  <c r="J519" i="8"/>
  <c r="K519" i="8" s="1"/>
  <c r="J520" i="8"/>
  <c r="K520" i="8" s="1"/>
  <c r="J577" i="8"/>
  <c r="K577" i="8" s="1"/>
  <c r="J617" i="8"/>
  <c r="K617" i="8" s="1"/>
  <c r="J616" i="8"/>
  <c r="K616" i="8" s="1"/>
  <c r="J672" i="8"/>
  <c r="K672" i="8" s="1"/>
  <c r="J739" i="8"/>
  <c r="K739" i="8" s="1"/>
  <c r="J862" i="8"/>
  <c r="K862" i="8" s="1"/>
  <c r="J893" i="8"/>
  <c r="K893" i="8" s="1"/>
  <c r="J894" i="8"/>
  <c r="K894" i="8" s="1"/>
  <c r="J925" i="8"/>
  <c r="K925" i="8" s="1"/>
  <c r="J878" i="8"/>
  <c r="K878" i="8" s="1"/>
  <c r="J981" i="8"/>
  <c r="K981" i="8" s="1"/>
  <c r="J1045" i="8"/>
  <c r="K1045" i="8" s="1"/>
  <c r="J1062" i="8"/>
  <c r="K1062" i="8" s="1"/>
  <c r="J1211" i="8"/>
  <c r="K1211" i="8" s="1"/>
  <c r="J870" i="8"/>
  <c r="K870" i="8" s="1"/>
  <c r="J964" i="8"/>
  <c r="K964" i="8" s="1"/>
  <c r="J1004" i="8"/>
  <c r="K1004" i="8" s="1"/>
  <c r="J1005" i="8"/>
  <c r="K1005" i="8" s="1"/>
  <c r="J1260" i="8"/>
  <c r="K1260" i="8" s="1"/>
  <c r="J1324" i="8"/>
  <c r="K1324" i="8" s="1"/>
  <c r="J1520" i="8"/>
  <c r="K1520" i="8" s="1"/>
  <c r="J2045" i="8"/>
  <c r="K2045" i="8" s="1"/>
  <c r="J2044" i="8"/>
  <c r="K2044" i="8" s="1"/>
  <c r="J1578" i="8"/>
  <c r="K1578" i="8" s="1"/>
  <c r="J1577" i="8"/>
  <c r="K1577" i="8" s="1"/>
  <c r="J1640" i="8"/>
  <c r="K1640" i="8" s="1"/>
  <c r="J2152" i="8"/>
  <c r="K2152" i="8" s="1"/>
  <c r="J2280" i="8"/>
  <c r="K2280" i="8" s="1"/>
  <c r="J2142" i="8"/>
  <c r="K2142" i="8" s="1"/>
  <c r="J2206" i="8"/>
  <c r="K2206" i="8" s="1"/>
  <c r="J1766" i="8"/>
  <c r="K1766" i="8" s="1"/>
  <c r="J2447" i="8"/>
  <c r="K2447" i="8" s="1"/>
  <c r="J2607" i="8"/>
  <c r="K2607" i="8" s="1"/>
  <c r="J2735" i="8"/>
  <c r="K2735" i="8" s="1"/>
  <c r="J2973" i="8"/>
  <c r="K2973" i="8" s="1"/>
  <c r="J309" i="8"/>
  <c r="K309" i="8" s="1"/>
  <c r="J293" i="8"/>
  <c r="K293" i="8" s="1"/>
  <c r="J2053" i="8"/>
  <c r="K2053" i="8" s="1"/>
  <c r="J510" i="8"/>
  <c r="K510" i="8" s="1"/>
  <c r="J509" i="8"/>
  <c r="K509" i="8" s="1"/>
  <c r="J567" i="8"/>
  <c r="K567" i="8" s="1"/>
  <c r="J655" i="8"/>
  <c r="K655" i="8" s="1"/>
  <c r="J654" i="8"/>
  <c r="K654" i="8" s="1"/>
  <c r="J762" i="8"/>
  <c r="K762" i="8" s="1"/>
  <c r="J761" i="8"/>
  <c r="K761" i="8" s="1"/>
  <c r="J815" i="8"/>
  <c r="K815" i="8" s="1"/>
  <c r="J1114" i="8"/>
  <c r="K1114" i="8" s="1"/>
  <c r="J1113" i="8"/>
  <c r="K1113" i="8" s="1"/>
  <c r="J1140" i="8"/>
  <c r="K1140" i="8" s="1"/>
  <c r="J1223" i="8"/>
  <c r="K1223" i="8" s="1"/>
  <c r="J1258" i="8"/>
  <c r="K1258" i="8" s="1"/>
  <c r="J1508" i="8"/>
  <c r="K1508" i="8" s="1"/>
  <c r="J1397" i="8"/>
  <c r="K1397" i="8" s="1"/>
  <c r="J1396" i="8"/>
  <c r="K1396" i="8" s="1"/>
  <c r="J1572" i="8"/>
  <c r="K1572" i="8" s="1"/>
  <c r="J1621" i="8"/>
  <c r="K1621" i="8" s="1"/>
  <c r="J1953" i="8"/>
  <c r="K1953" i="8" s="1"/>
  <c r="J2023" i="8"/>
  <c r="K2023" i="8" s="1"/>
  <c r="J2134" i="8"/>
  <c r="K2134" i="8" s="1"/>
  <c r="J2222" i="8"/>
  <c r="K2222" i="8" s="1"/>
  <c r="J2262" i="8"/>
  <c r="K2262" i="8" s="1"/>
  <c r="J1579" i="8"/>
  <c r="K1579" i="8" s="1"/>
  <c r="J1737" i="8"/>
  <c r="K1737" i="8" s="1"/>
  <c r="J2099" i="8"/>
  <c r="K2099" i="8" s="1"/>
  <c r="J2195" i="8"/>
  <c r="K2195" i="8" s="1"/>
  <c r="J2291" i="8"/>
  <c r="K2291" i="8" s="1"/>
  <c r="J2413" i="8"/>
  <c r="K2413" i="8" s="1"/>
  <c r="J1936" i="8"/>
  <c r="K1936" i="8" s="1"/>
  <c r="J1735" i="8"/>
  <c r="K1735" i="8" s="1"/>
  <c r="J2553" i="8"/>
  <c r="K2553" i="8" s="1"/>
  <c r="J2697" i="8"/>
  <c r="K2697" i="8" s="1"/>
  <c r="J2849" i="8"/>
  <c r="K2849" i="8" s="1"/>
  <c r="J2850" i="8"/>
  <c r="K2850" i="8" s="1"/>
  <c r="J2986" i="8"/>
  <c r="K2986" i="8" s="1"/>
  <c r="J3050" i="8"/>
  <c r="K3050" i="8" s="1"/>
  <c r="J3114" i="8"/>
  <c r="K3114" i="8" s="1"/>
  <c r="J1083" i="8"/>
  <c r="K1083" i="8" s="1"/>
  <c r="J1141" i="8"/>
  <c r="K1141" i="8" s="1"/>
  <c r="J963" i="8"/>
  <c r="K963" i="8" s="1"/>
  <c r="J1105" i="8"/>
  <c r="K1105" i="8" s="1"/>
  <c r="J938" i="8"/>
  <c r="K938" i="8" s="1"/>
  <c r="J1159" i="8"/>
  <c r="K1159" i="8" s="1"/>
  <c r="J1160" i="8"/>
  <c r="K1160" i="8" s="1"/>
  <c r="J1265" i="8"/>
  <c r="K1265" i="8" s="1"/>
  <c r="J1180" i="8"/>
  <c r="K1180" i="8" s="1"/>
  <c r="J1245" i="8"/>
  <c r="K1245" i="8" s="1"/>
  <c r="J1244" i="8"/>
  <c r="K1244" i="8" s="1"/>
  <c r="J1611" i="8"/>
  <c r="K1611" i="8" s="1"/>
  <c r="J1470" i="8"/>
  <c r="K1470" i="8" s="1"/>
  <c r="J1471" i="8"/>
  <c r="K1471" i="8" s="1"/>
  <c r="J377" i="8"/>
  <c r="K377" i="8" s="1"/>
  <c r="J589" i="8"/>
  <c r="K589" i="8" s="1"/>
  <c r="J588" i="8"/>
  <c r="K588" i="8" s="1"/>
  <c r="J652" i="8"/>
  <c r="K652" i="8" s="1"/>
  <c r="J653" i="8"/>
  <c r="K653" i="8" s="1"/>
  <c r="J619" i="8"/>
  <c r="K619" i="8" s="1"/>
  <c r="J692" i="8"/>
  <c r="K692" i="8" s="1"/>
  <c r="J693" i="8"/>
  <c r="K693" i="8" s="1"/>
  <c r="J720" i="8"/>
  <c r="K720" i="8" s="1"/>
  <c r="J719" i="8"/>
  <c r="K719" i="8" s="1"/>
  <c r="J718" i="8"/>
  <c r="K718" i="8" s="1"/>
  <c r="J750" i="8"/>
  <c r="K750" i="8" s="1"/>
  <c r="J845" i="8"/>
  <c r="K845" i="8" s="1"/>
  <c r="J846" i="8"/>
  <c r="K846" i="8" s="1"/>
  <c r="J890" i="8"/>
  <c r="K890" i="8" s="1"/>
  <c r="J889" i="8"/>
  <c r="K889" i="8" s="1"/>
  <c r="J859" i="8"/>
  <c r="K859" i="8" s="1"/>
  <c r="J839" i="8"/>
  <c r="K839" i="8" s="1"/>
  <c r="J840" i="8"/>
  <c r="K840" i="8" s="1"/>
  <c r="J1065" i="8"/>
  <c r="K1065" i="8" s="1"/>
  <c r="J1129" i="8"/>
  <c r="K1129" i="8" s="1"/>
  <c r="J1130" i="8"/>
  <c r="K1130" i="8" s="1"/>
  <c r="J1301" i="8"/>
  <c r="K1301" i="8" s="1"/>
  <c r="J1333" i="8"/>
  <c r="K1333" i="8" s="1"/>
  <c r="J1176" i="8"/>
  <c r="K1176" i="8" s="1"/>
  <c r="J1273" i="8"/>
  <c r="K1273" i="8" s="1"/>
  <c r="J1272" i="8"/>
  <c r="K1272" i="8" s="1"/>
  <c r="J1392" i="8"/>
  <c r="K1392" i="8" s="1"/>
  <c r="J1406" i="8"/>
  <c r="K1406" i="8" s="1"/>
  <c r="J1506" i="8"/>
  <c r="K1506" i="8" s="1"/>
  <c r="J1395" i="8"/>
  <c r="K1395" i="8" s="1"/>
  <c r="J1394" i="8"/>
  <c r="K1394" i="8" s="1"/>
  <c r="J1733" i="8"/>
  <c r="K1733" i="8" s="1"/>
  <c r="J1732" i="8"/>
  <c r="K1732" i="8" s="1"/>
  <c r="J1796" i="8"/>
  <c r="K1796" i="8" s="1"/>
  <c r="J1828" i="8"/>
  <c r="K1828" i="8" s="1"/>
  <c r="J1574" i="8"/>
  <c r="K1574" i="8" s="1"/>
  <c r="J1897" i="8"/>
  <c r="K1897" i="8" s="1"/>
  <c r="J2223" i="8"/>
  <c r="K2223" i="8" s="1"/>
  <c r="J1882" i="8"/>
  <c r="K1882" i="8" s="1"/>
  <c r="J1883" i="8"/>
  <c r="K1883" i="8" s="1"/>
  <c r="J2010" i="8"/>
  <c r="K2010" i="8" s="1"/>
  <c r="J2108" i="8"/>
  <c r="K2108" i="8" s="1"/>
  <c r="J2204" i="8"/>
  <c r="K2204" i="8" s="1"/>
  <c r="J2236" i="8"/>
  <c r="K2236" i="8" s="1"/>
  <c r="J2332" i="8"/>
  <c r="K2332" i="8" s="1"/>
  <c r="J1974" i="8"/>
  <c r="K1974" i="8" s="1"/>
  <c r="J2153" i="8"/>
  <c r="K2153" i="8" s="1"/>
  <c r="J2249" i="8"/>
  <c r="K2249" i="8" s="1"/>
  <c r="J2250" i="8"/>
  <c r="K2250" i="8" s="1"/>
  <c r="J2346" i="8"/>
  <c r="K2346" i="8" s="1"/>
  <c r="J2345" i="8"/>
  <c r="K2345" i="8" s="1"/>
  <c r="J2618" i="8"/>
  <c r="K2618" i="8" s="1"/>
  <c r="J2619" i="8"/>
  <c r="K2619" i="8" s="1"/>
  <c r="J2746" i="8"/>
  <c r="K2746" i="8" s="1"/>
  <c r="J2747" i="8"/>
  <c r="K2747" i="8" s="1"/>
  <c r="J1791" i="8"/>
  <c r="K1791" i="8" s="1"/>
  <c r="J1792" i="8"/>
  <c r="K1792" i="8" s="1"/>
  <c r="J2432" i="8"/>
  <c r="K2432" i="8" s="1"/>
  <c r="J2587" i="8"/>
  <c r="K2587" i="8" s="1"/>
  <c r="J2662" i="8"/>
  <c r="K2662" i="8" s="1"/>
  <c r="J2661" i="8"/>
  <c r="K2661" i="8" s="1"/>
  <c r="J2857" i="8"/>
  <c r="K2857" i="8" s="1"/>
  <c r="J3000" i="8"/>
  <c r="K3000" i="8" s="1"/>
  <c r="J3096" i="8"/>
  <c r="K3096" i="8" s="1"/>
  <c r="J3193" i="8"/>
  <c r="K3193" i="8" s="1"/>
  <c r="J3192" i="8"/>
  <c r="K3192" i="8" s="1"/>
  <c r="J2431" i="8"/>
  <c r="K2431" i="8" s="1"/>
  <c r="J2430" i="8"/>
  <c r="K2430" i="8" s="1"/>
  <c r="J2659" i="8"/>
  <c r="K2659" i="8" s="1"/>
  <c r="J2660" i="8"/>
  <c r="K2660" i="8" s="1"/>
  <c r="J2846" i="8"/>
  <c r="K2846" i="8" s="1"/>
  <c r="J2845" i="8"/>
  <c r="K2845" i="8" s="1"/>
  <c r="J3183" i="8"/>
  <c r="K3183" i="8" s="1"/>
  <c r="J2840" i="8"/>
  <c r="K2840" i="8" s="1"/>
  <c r="J2839" i="8"/>
  <c r="K2839" i="8" s="1"/>
  <c r="J3391" i="8"/>
  <c r="K3391" i="8" s="1"/>
  <c r="J3502" i="8"/>
  <c r="K3502" i="8" s="1"/>
  <c r="J3501" i="8"/>
  <c r="K3501" i="8" s="1"/>
  <c r="J3597" i="8"/>
  <c r="K3597" i="8" s="1"/>
  <c r="J3598" i="8"/>
  <c r="K3598" i="8" s="1"/>
  <c r="J3693" i="8"/>
  <c r="K3693" i="8" s="1"/>
  <c r="J3694" i="8"/>
  <c r="K3694" i="8" s="1"/>
  <c r="J3726" i="8"/>
  <c r="K3726" i="8" s="1"/>
  <c r="J3725" i="8"/>
  <c r="K3725" i="8" s="1"/>
  <c r="J2476" i="8"/>
  <c r="K2476" i="8" s="1"/>
  <c r="J3308" i="8"/>
  <c r="K3308" i="8" s="1"/>
  <c r="J3297" i="8"/>
  <c r="K3297" i="8" s="1"/>
  <c r="J3296" i="8"/>
  <c r="K3296" i="8" s="1"/>
  <c r="J3650" i="8"/>
  <c r="K3650" i="8" s="1"/>
  <c r="J3424" i="8"/>
  <c r="K3424" i="8" s="1"/>
  <c r="J378" i="8"/>
  <c r="K378" i="8" s="1"/>
  <c r="J3398" i="8"/>
  <c r="K3398" i="8" s="1"/>
  <c r="J3399" i="8"/>
  <c r="K3399" i="8" s="1"/>
  <c r="J3722" i="8"/>
  <c r="K3722" i="8" s="1"/>
  <c r="J3294" i="8"/>
  <c r="K3294" i="8" s="1"/>
  <c r="J2897" i="8"/>
  <c r="K2897" i="8" s="1"/>
  <c r="J2525" i="8"/>
  <c r="K2525" i="8" s="1"/>
  <c r="J3585" i="8"/>
  <c r="K3585" i="8" s="1"/>
  <c r="J3785" i="8"/>
  <c r="K3785" i="8" s="1"/>
  <c r="J3388" i="8"/>
  <c r="K3388" i="8" s="1"/>
  <c r="J3716" i="8"/>
  <c r="K3716" i="8" s="1"/>
  <c r="J2552" i="8"/>
  <c r="K2552" i="8" s="1"/>
  <c r="J2551" i="8"/>
  <c r="K2551" i="8" s="1"/>
  <c r="J2743" i="8"/>
  <c r="K2743" i="8" s="1"/>
  <c r="J2870" i="8"/>
  <c r="K2870" i="8" s="1"/>
  <c r="J2869" i="8"/>
  <c r="K2869" i="8" s="1"/>
  <c r="J3009" i="8"/>
  <c r="K3009" i="8" s="1"/>
  <c r="J3042" i="8"/>
  <c r="K3042" i="8" s="1"/>
  <c r="J3041" i="8"/>
  <c r="K3041" i="8" s="1"/>
  <c r="J3137" i="8"/>
  <c r="K3137" i="8" s="1"/>
  <c r="J3201" i="8"/>
  <c r="K3201" i="8" s="1"/>
  <c r="J3319" i="8"/>
  <c r="K3319" i="8" s="1"/>
  <c r="J3439" i="8"/>
  <c r="K3439" i="8" s="1"/>
  <c r="J3535" i="8"/>
  <c r="K3535" i="8" s="1"/>
  <c r="J3663" i="8"/>
  <c r="K3663" i="8" s="1"/>
  <c r="J3727" i="8"/>
  <c r="K3727" i="8" s="1"/>
  <c r="J3728" i="8"/>
  <c r="K3728" i="8" s="1"/>
  <c r="J1968" i="8"/>
  <c r="K1968" i="8" s="1"/>
  <c r="J3354" i="8"/>
  <c r="K3354" i="8" s="1"/>
  <c r="J3353" i="8"/>
  <c r="K3353" i="8" s="1"/>
  <c r="J2621" i="8"/>
  <c r="K2621" i="8" s="1"/>
  <c r="J3484" i="8"/>
  <c r="K3484" i="8" s="1"/>
  <c r="J2112" i="8"/>
  <c r="K2112" i="8" s="1"/>
  <c r="J2304" i="8"/>
  <c r="K2304" i="8" s="1"/>
  <c r="J2422" i="8"/>
  <c r="K2422" i="8" s="1"/>
  <c r="J3449" i="8"/>
  <c r="K3449" i="8" s="1"/>
  <c r="J3577" i="8"/>
  <c r="K3577" i="8" s="1"/>
  <c r="J3761" i="8"/>
  <c r="K3761" i="8" s="1"/>
  <c r="J3762" i="8"/>
  <c r="K3762" i="8" s="1"/>
  <c r="J563" i="8"/>
  <c r="K563" i="8" s="1"/>
  <c r="J562" i="8"/>
  <c r="K562" i="8" s="1"/>
  <c r="J1151" i="8"/>
  <c r="K1151" i="8" s="1"/>
  <c r="J1212" i="8"/>
  <c r="K1212" i="8" s="1"/>
  <c r="J1334" i="8"/>
  <c r="K1334" i="8" s="1"/>
  <c r="J1380" i="8"/>
  <c r="K1380" i="8" s="1"/>
  <c r="J1548" i="8"/>
  <c r="K1548" i="8" s="1"/>
  <c r="J1714" i="8"/>
  <c r="K1714" i="8" s="1"/>
  <c r="J1779" i="8"/>
  <c r="K1779" i="8" s="1"/>
  <c r="J1778" i="8"/>
  <c r="K1778" i="8" s="1"/>
  <c r="J1810" i="8"/>
  <c r="K1810" i="8" s="1"/>
  <c r="J1922" i="8"/>
  <c r="K1922" i="8" s="1"/>
  <c r="J1923" i="8"/>
  <c r="K1923" i="8" s="1"/>
  <c r="J2098" i="8"/>
  <c r="K2098" i="8" s="1"/>
  <c r="J2394" i="8"/>
  <c r="K2394" i="8" s="1"/>
  <c r="J277" i="8"/>
  <c r="K277" i="8" s="1"/>
  <c r="J394" i="8"/>
  <c r="K394" i="8" s="1"/>
  <c r="J393" i="8"/>
  <c r="K393" i="8" s="1"/>
  <c r="J452" i="8"/>
  <c r="K452" i="8" s="1"/>
  <c r="J623" i="8"/>
  <c r="K623" i="8" s="1"/>
  <c r="J558" i="8"/>
  <c r="K558" i="8" s="1"/>
  <c r="J559" i="8"/>
  <c r="K559" i="8" s="1"/>
  <c r="J599" i="8"/>
  <c r="K599" i="8" s="1"/>
  <c r="J598" i="8"/>
  <c r="K598" i="8" s="1"/>
  <c r="J647" i="8"/>
  <c r="K647" i="8" s="1"/>
  <c r="J646" i="8"/>
  <c r="K646" i="8" s="1"/>
  <c r="J566" i="8"/>
  <c r="K566" i="8" s="1"/>
  <c r="J550" i="8"/>
  <c r="K550" i="8" s="1"/>
  <c r="J549" i="8"/>
  <c r="K549" i="8" s="1"/>
  <c r="J746" i="8"/>
  <c r="K746" i="8" s="1"/>
  <c r="J745" i="8"/>
  <c r="K745" i="8" s="1"/>
  <c r="J794" i="8"/>
  <c r="K794" i="8" s="1"/>
  <c r="J793" i="8"/>
  <c r="K793" i="8" s="1"/>
  <c r="J1080" i="8"/>
  <c r="K1080" i="8" s="1"/>
  <c r="J1131" i="8"/>
  <c r="K1131" i="8" s="1"/>
  <c r="J819" i="8"/>
  <c r="K819" i="8" s="1"/>
  <c r="J1082" i="8"/>
  <c r="K1082" i="8" s="1"/>
  <c r="J1081" i="8"/>
  <c r="K1081" i="8" s="1"/>
  <c r="J991" i="8"/>
  <c r="K991" i="8" s="1"/>
  <c r="J1132" i="8"/>
  <c r="K1132" i="8" s="1"/>
  <c r="J1175" i="8"/>
  <c r="K1175" i="8" s="1"/>
  <c r="J1215" i="8"/>
  <c r="K1215" i="8" s="1"/>
  <c r="J1255" i="8"/>
  <c r="K1255" i="8" s="1"/>
  <c r="J1295" i="8"/>
  <c r="K1295" i="8" s="1"/>
  <c r="J1327" i="8"/>
  <c r="K1327" i="8" s="1"/>
  <c r="J1016" i="8"/>
  <c r="K1016" i="8" s="1"/>
  <c r="J1202" i="8"/>
  <c r="K1202" i="8" s="1"/>
  <c r="J1250" i="8"/>
  <c r="K1250" i="8" s="1"/>
  <c r="J1330" i="8"/>
  <c r="K1330" i="8" s="1"/>
  <c r="J1366" i="8"/>
  <c r="K1366" i="8" s="1"/>
  <c r="J1468" i="8"/>
  <c r="K1468" i="8" s="1"/>
  <c r="J1500" i="8"/>
  <c r="K1500" i="8" s="1"/>
  <c r="J1532" i="8"/>
  <c r="K1532" i="8" s="1"/>
  <c r="J1385" i="8"/>
  <c r="K1385" i="8" s="1"/>
  <c r="J1449" i="8"/>
  <c r="K1449" i="8" s="1"/>
  <c r="J1557" i="8"/>
  <c r="K1557" i="8" s="1"/>
  <c r="J1556" i="8"/>
  <c r="K1556" i="8" s="1"/>
  <c r="J1620" i="8"/>
  <c r="K1620" i="8" s="1"/>
  <c r="J1941" i="8"/>
  <c r="K1941" i="8" s="1"/>
  <c r="J1605" i="8"/>
  <c r="K1605" i="8" s="1"/>
  <c r="J1459" i="8"/>
  <c r="K1459" i="8" s="1"/>
  <c r="J1630" i="8"/>
  <c r="K1630" i="8" s="1"/>
  <c r="J1629" i="8"/>
  <c r="K1629" i="8" s="1"/>
  <c r="J1866" i="8"/>
  <c r="K1866" i="8" s="1"/>
  <c r="J1932" i="8"/>
  <c r="K1932" i="8" s="1"/>
  <c r="J1933" i="8"/>
  <c r="K1933" i="8" s="1"/>
  <c r="J1996" i="8"/>
  <c r="K1996" i="8" s="1"/>
  <c r="J2060" i="8"/>
  <c r="K2060" i="8" s="1"/>
  <c r="J2061" i="8"/>
  <c r="K2061" i="8" s="1"/>
  <c r="J1603" i="8"/>
  <c r="K1603" i="8" s="1"/>
  <c r="J1938" i="8"/>
  <c r="K1938" i="8" s="1"/>
  <c r="J1939" i="8"/>
  <c r="K1939" i="8" s="1"/>
  <c r="J2002" i="8"/>
  <c r="K2002" i="8" s="1"/>
  <c r="J2126" i="8"/>
  <c r="K2126" i="8" s="1"/>
  <c r="J2166" i="8"/>
  <c r="K2166" i="8" s="1"/>
  <c r="J2214" i="8"/>
  <c r="K2214" i="8" s="1"/>
  <c r="J2254" i="8"/>
  <c r="K2254" i="8" s="1"/>
  <c r="J2294" i="8"/>
  <c r="K2294" i="8" s="1"/>
  <c r="J2295" i="8"/>
  <c r="K2295" i="8" s="1"/>
  <c r="J1493" i="8"/>
  <c r="K1493" i="8" s="1"/>
  <c r="J1705" i="8"/>
  <c r="K1705" i="8" s="1"/>
  <c r="J1902" i="8"/>
  <c r="K1902" i="8" s="1"/>
  <c r="J2030" i="8"/>
  <c r="K2030" i="8" s="1"/>
  <c r="J2091" i="8"/>
  <c r="K2091" i="8" s="1"/>
  <c r="J2123" i="8"/>
  <c r="K2123" i="8" s="1"/>
  <c r="J2155" i="8"/>
  <c r="K2155" i="8" s="1"/>
  <c r="J2187" i="8"/>
  <c r="K2187" i="8" s="1"/>
  <c r="J2219" i="8"/>
  <c r="K2219" i="8" s="1"/>
  <c r="J2251" i="8"/>
  <c r="K2251" i="8" s="1"/>
  <c r="J2283" i="8"/>
  <c r="K2283" i="8" s="1"/>
  <c r="J2315" i="8"/>
  <c r="K2315" i="8" s="1"/>
  <c r="J2347" i="8"/>
  <c r="K2347" i="8" s="1"/>
  <c r="J1783" i="8"/>
  <c r="K1783" i="8" s="1"/>
  <c r="J2456" i="8"/>
  <c r="K2456" i="8" s="1"/>
  <c r="J1517" i="8"/>
  <c r="K1517" i="8" s="1"/>
  <c r="J2843" i="8"/>
  <c r="K2843" i="8" s="1"/>
  <c r="J2844" i="8"/>
  <c r="K2844" i="8" s="1"/>
  <c r="J2907" i="8"/>
  <c r="K2907" i="8" s="1"/>
  <c r="J3149" i="8"/>
  <c r="K3149" i="8" s="1"/>
  <c r="J2395" i="8"/>
  <c r="K2395" i="8" s="1"/>
  <c r="J2522" i="8"/>
  <c r="K2522" i="8" s="1"/>
  <c r="J2521" i="8"/>
  <c r="K2521" i="8" s="1"/>
  <c r="J2681" i="8"/>
  <c r="K2681" i="8" s="1"/>
  <c r="J2817" i="8"/>
  <c r="K2817" i="8" s="1"/>
  <c r="J2913" i="8"/>
  <c r="K2913" i="8" s="1"/>
  <c r="J2978" i="8"/>
  <c r="K2978" i="8" s="1"/>
  <c r="J3002" i="8"/>
  <c r="K3002" i="8" s="1"/>
  <c r="J3066" i="8"/>
  <c r="K3066" i="8" s="1"/>
  <c r="J3067" i="8"/>
  <c r="K3067" i="8" s="1"/>
  <c r="J3106" i="8"/>
  <c r="K3106" i="8" s="1"/>
  <c r="J3171" i="8"/>
  <c r="K3171" i="8" s="1"/>
  <c r="J3170" i="8"/>
  <c r="K3170" i="8" s="1"/>
  <c r="J467" i="8"/>
  <c r="K467" i="8" s="1"/>
  <c r="J551" i="8"/>
  <c r="K551" i="8" s="1"/>
  <c r="J624" i="8"/>
  <c r="K624" i="8" s="1"/>
  <c r="J625" i="8"/>
  <c r="K625" i="8" s="1"/>
  <c r="J676" i="8"/>
  <c r="K676" i="8" s="1"/>
  <c r="J677" i="8"/>
  <c r="K677" i="8" s="1"/>
  <c r="J763" i="8"/>
  <c r="K763" i="8" s="1"/>
  <c r="J764" i="8"/>
  <c r="K764" i="8" s="1"/>
  <c r="J795" i="8"/>
  <c r="K795" i="8" s="1"/>
  <c r="J887" i="8"/>
  <c r="K887" i="8" s="1"/>
  <c r="J1063" i="8"/>
  <c r="K1063" i="8" s="1"/>
  <c r="J993" i="8"/>
  <c r="K993" i="8" s="1"/>
  <c r="J1057" i="8"/>
  <c r="K1057" i="8" s="1"/>
  <c r="J1133" i="8"/>
  <c r="K1133" i="8" s="1"/>
  <c r="J1011" i="8"/>
  <c r="K1011" i="8" s="1"/>
  <c r="J1010" i="8"/>
  <c r="K1010" i="8" s="1"/>
  <c r="J1073" i="8"/>
  <c r="K1073" i="8" s="1"/>
  <c r="J906" i="8"/>
  <c r="K906" i="8" s="1"/>
  <c r="J907" i="8"/>
  <c r="K907" i="8" s="1"/>
  <c r="J1095" i="8"/>
  <c r="K1095" i="8" s="1"/>
  <c r="J1142" i="8"/>
  <c r="K1142" i="8" s="1"/>
  <c r="J1186" i="8"/>
  <c r="K1186" i="8" s="1"/>
  <c r="J1185" i="8"/>
  <c r="K1185" i="8" s="1"/>
  <c r="J1217" i="8"/>
  <c r="K1217" i="8" s="1"/>
  <c r="J1257" i="8"/>
  <c r="K1257" i="8" s="1"/>
  <c r="J1305" i="8"/>
  <c r="K1305" i="8" s="1"/>
  <c r="J1337" i="8"/>
  <c r="K1337" i="8" s="1"/>
  <c r="J1172" i="8"/>
  <c r="K1172" i="8" s="1"/>
  <c r="J1204" i="8"/>
  <c r="K1204" i="8" s="1"/>
  <c r="J1237" i="8"/>
  <c r="K1237" i="8" s="1"/>
  <c r="J1236" i="8"/>
  <c r="K1236" i="8" s="1"/>
  <c r="J1277" i="8"/>
  <c r="K1277" i="8" s="1"/>
  <c r="J1276" i="8"/>
  <c r="K1276" i="8" s="1"/>
  <c r="J1332" i="8"/>
  <c r="K1332" i="8" s="1"/>
  <c r="J1555" i="8"/>
  <c r="K1555" i="8" s="1"/>
  <c r="J1595" i="8"/>
  <c r="K1595" i="8" s="1"/>
  <c r="J1358" i="8"/>
  <c r="K1358" i="8" s="1"/>
  <c r="J1462" i="8"/>
  <c r="K1462" i="8" s="1"/>
  <c r="J1494" i="8"/>
  <c r="K1494" i="8" s="1"/>
  <c r="J1526" i="8"/>
  <c r="K1526" i="8" s="1"/>
  <c r="J1527" i="8"/>
  <c r="K1527" i="8" s="1"/>
  <c r="J262" i="8"/>
  <c r="K262" i="8" s="1"/>
  <c r="J529" i="8"/>
  <c r="K529" i="8" s="1"/>
  <c r="J580" i="8"/>
  <c r="K580" i="8" s="1"/>
  <c r="J581" i="8"/>
  <c r="K581" i="8" s="1"/>
  <c r="J612" i="8"/>
  <c r="K612" i="8" s="1"/>
  <c r="J613" i="8"/>
  <c r="K613" i="8" s="1"/>
  <c r="J644" i="8"/>
  <c r="K644" i="8" s="1"/>
  <c r="J645" i="8"/>
  <c r="K645" i="8" s="1"/>
  <c r="J611" i="8"/>
  <c r="K611" i="8" s="1"/>
  <c r="J651" i="8"/>
  <c r="K651" i="8" s="1"/>
  <c r="J681" i="8"/>
  <c r="K681" i="8" s="1"/>
  <c r="J682" i="8"/>
  <c r="K682" i="8" s="1"/>
  <c r="J711" i="8"/>
  <c r="K711" i="8" s="1"/>
  <c r="J751" i="8"/>
  <c r="K751" i="8" s="1"/>
  <c r="J799" i="8"/>
  <c r="K799" i="8" s="1"/>
  <c r="J710" i="8"/>
  <c r="K710" i="8" s="1"/>
  <c r="J774" i="8"/>
  <c r="K774" i="8" s="1"/>
  <c r="J806" i="8"/>
  <c r="K806" i="8" s="1"/>
  <c r="J881" i="8"/>
  <c r="K881" i="8" s="1"/>
  <c r="J882" i="8"/>
  <c r="K882" i="8" s="1"/>
  <c r="J914" i="8"/>
  <c r="K914" i="8" s="1"/>
  <c r="J913" i="8"/>
  <c r="K913" i="8" s="1"/>
  <c r="J945" i="8"/>
  <c r="K945" i="8" s="1"/>
  <c r="J946" i="8"/>
  <c r="K946" i="8" s="1"/>
  <c r="J987" i="8"/>
  <c r="K987" i="8" s="1"/>
  <c r="J988" i="8"/>
  <c r="K988" i="8" s="1"/>
  <c r="J827" i="8"/>
  <c r="K827" i="8" s="1"/>
  <c r="J886" i="8"/>
  <c r="K886" i="8" s="1"/>
  <c r="J986" i="8"/>
  <c r="K986" i="8" s="1"/>
  <c r="J985" i="8"/>
  <c r="K985" i="8" s="1"/>
  <c r="J1050" i="8"/>
  <c r="K1050" i="8" s="1"/>
  <c r="J1049" i="8"/>
  <c r="K1049" i="8" s="1"/>
  <c r="J1120" i="8"/>
  <c r="K1120" i="8" s="1"/>
  <c r="J1154" i="8"/>
  <c r="K1154" i="8" s="1"/>
  <c r="J1153" i="8"/>
  <c r="K1153" i="8" s="1"/>
  <c r="J970" i="8"/>
  <c r="K970" i="8" s="1"/>
  <c r="J1034" i="8"/>
  <c r="K1034" i="8" s="1"/>
  <c r="J1035" i="8"/>
  <c r="K1035" i="8" s="1"/>
  <c r="J1089" i="8"/>
  <c r="K1089" i="8" s="1"/>
  <c r="J807" i="8"/>
  <c r="K807" i="8" s="1"/>
  <c r="J808" i="8"/>
  <c r="K808" i="8" s="1"/>
  <c r="J1111" i="8"/>
  <c r="K1111" i="8" s="1"/>
  <c r="J1173" i="8"/>
  <c r="K1173" i="8" s="1"/>
  <c r="J1205" i="8"/>
  <c r="K1205" i="8" s="1"/>
  <c r="J1253" i="8"/>
  <c r="K1253" i="8" s="1"/>
  <c r="J1293" i="8"/>
  <c r="K1293" i="8" s="1"/>
  <c r="J1325" i="8"/>
  <c r="K1325" i="8" s="1"/>
  <c r="J1000" i="8"/>
  <c r="K1000" i="8" s="1"/>
  <c r="J1331" i="8"/>
  <c r="K1331" i="8" s="1"/>
  <c r="J1168" i="8"/>
  <c r="K1168" i="8" s="1"/>
  <c r="J1200" i="8"/>
  <c r="K1200" i="8" s="1"/>
  <c r="J1232" i="8"/>
  <c r="K1232" i="8" s="1"/>
  <c r="J1233" i="8"/>
  <c r="K1233" i="8" s="1"/>
  <c r="J1264" i="8"/>
  <c r="K1264" i="8" s="1"/>
  <c r="J1296" i="8"/>
  <c r="K1296" i="8" s="1"/>
  <c r="J1328" i="8"/>
  <c r="K1328" i="8" s="1"/>
  <c r="J1381" i="8"/>
  <c r="K1381" i="8" s="1"/>
  <c r="J1559" i="8"/>
  <c r="K1559" i="8" s="1"/>
  <c r="J1374" i="8"/>
  <c r="K1374" i="8" s="1"/>
  <c r="J1466" i="8"/>
  <c r="K1466" i="8" s="1"/>
  <c r="J1498" i="8"/>
  <c r="K1498" i="8" s="1"/>
  <c r="J1530" i="8"/>
  <c r="K1530" i="8" s="1"/>
  <c r="J1393" i="8"/>
  <c r="K1393" i="8" s="1"/>
  <c r="J1391" i="8"/>
  <c r="K1391" i="8" s="1"/>
  <c r="J1739" i="8"/>
  <c r="K1739" i="8" s="1"/>
  <c r="J1851" i="8"/>
  <c r="K1851" i="8" s="1"/>
  <c r="J1351" i="8"/>
  <c r="K1351" i="8" s="1"/>
  <c r="J1352" i="8"/>
  <c r="K1352" i="8" s="1"/>
  <c r="J1537" i="8"/>
  <c r="K1537" i="8" s="1"/>
  <c r="J1538" i="8"/>
  <c r="K1538" i="8" s="1"/>
  <c r="J1601" i="8"/>
  <c r="K1601" i="8" s="1"/>
  <c r="J1660" i="8"/>
  <c r="K1660" i="8" s="1"/>
  <c r="J1692" i="8"/>
  <c r="K1692" i="8" s="1"/>
  <c r="J1724" i="8"/>
  <c r="K1724" i="8" s="1"/>
  <c r="J1756" i="8"/>
  <c r="K1756" i="8" s="1"/>
  <c r="J1757" i="8"/>
  <c r="K1757" i="8" s="1"/>
  <c r="J1788" i="8"/>
  <c r="K1788" i="8" s="1"/>
  <c r="J1820" i="8"/>
  <c r="K1820" i="8" s="1"/>
  <c r="J1450" i="8"/>
  <c r="K1450" i="8" s="1"/>
  <c r="J1558" i="8"/>
  <c r="K1558" i="8" s="1"/>
  <c r="J1622" i="8"/>
  <c r="K1622" i="8" s="1"/>
  <c r="J1876" i="8"/>
  <c r="K1876" i="8" s="1"/>
  <c r="J1877" i="8"/>
  <c r="K1877" i="8" s="1"/>
  <c r="J1940" i="8"/>
  <c r="K1940" i="8" s="1"/>
  <c r="J2004" i="8"/>
  <c r="K2004" i="8" s="1"/>
  <c r="J2068" i="8"/>
  <c r="K2068" i="8" s="1"/>
  <c r="J2069" i="8"/>
  <c r="K2069" i="8" s="1"/>
  <c r="J2287" i="8"/>
  <c r="K2287" i="8" s="1"/>
  <c r="J1678" i="8"/>
  <c r="K1678" i="8" s="1"/>
  <c r="J1677" i="8"/>
  <c r="K1677" i="8" s="1"/>
  <c r="J1871" i="8"/>
  <c r="K1871" i="8" s="1"/>
  <c r="J1935" i="8"/>
  <c r="K1935" i="8" s="1"/>
  <c r="J1999" i="8"/>
  <c r="K1999" i="8" s="1"/>
  <c r="J2063" i="8"/>
  <c r="K2063" i="8" s="1"/>
  <c r="J2100" i="8"/>
  <c r="K2100" i="8" s="1"/>
  <c r="J2101" i="8"/>
  <c r="K2101" i="8" s="1"/>
  <c r="J2132" i="8"/>
  <c r="K2132" i="8" s="1"/>
  <c r="J2133" i="8"/>
  <c r="K2133" i="8" s="1"/>
  <c r="J2164" i="8"/>
  <c r="K2164" i="8" s="1"/>
  <c r="J2196" i="8"/>
  <c r="K2196" i="8" s="1"/>
  <c r="J2197" i="8"/>
  <c r="K2197" i="8" s="1"/>
  <c r="J2228" i="8"/>
  <c r="K2228" i="8" s="1"/>
  <c r="J2260" i="8"/>
  <c r="K2260" i="8" s="1"/>
  <c r="J2292" i="8"/>
  <c r="K2292" i="8" s="1"/>
  <c r="J2325" i="8"/>
  <c r="K2325" i="8" s="1"/>
  <c r="J2356" i="8"/>
  <c r="K2356" i="8" s="1"/>
  <c r="J2357" i="8"/>
  <c r="K2357" i="8" s="1"/>
  <c r="J1761" i="8"/>
  <c r="K1761" i="8" s="1"/>
  <c r="J1942" i="8"/>
  <c r="K1942" i="8" s="1"/>
  <c r="J2070" i="8"/>
  <c r="K2070" i="8" s="1"/>
  <c r="J2071" i="8"/>
  <c r="K2071" i="8" s="1"/>
  <c r="J2113" i="8"/>
  <c r="K2113" i="8" s="1"/>
  <c r="J2114" i="8"/>
  <c r="K2114" i="8" s="1"/>
  <c r="J2145" i="8"/>
  <c r="K2145" i="8" s="1"/>
  <c r="J2177" i="8"/>
  <c r="K2177" i="8" s="1"/>
  <c r="J2178" i="8"/>
  <c r="K2178" i="8" s="1"/>
  <c r="J2209" i="8"/>
  <c r="K2209" i="8" s="1"/>
  <c r="J2241" i="8"/>
  <c r="K2241" i="8" s="1"/>
  <c r="J2273" i="8"/>
  <c r="K2273" i="8" s="1"/>
  <c r="J2305" i="8"/>
  <c r="K2305" i="8" s="1"/>
  <c r="J2337" i="8"/>
  <c r="K2337" i="8" s="1"/>
  <c r="J1751" i="8"/>
  <c r="K1751" i="8" s="1"/>
  <c r="J2077" i="8"/>
  <c r="K2077" i="8" s="1"/>
  <c r="J2514" i="8"/>
  <c r="K2514" i="8" s="1"/>
  <c r="J2546" i="8"/>
  <c r="K2546" i="8" s="1"/>
  <c r="J2578" i="8"/>
  <c r="K2578" i="8" s="1"/>
  <c r="J2610" i="8"/>
  <c r="K2610" i="8" s="1"/>
  <c r="J2642" i="8"/>
  <c r="K2642" i="8" s="1"/>
  <c r="J2674" i="8"/>
  <c r="K2674" i="8" s="1"/>
  <c r="J2706" i="8"/>
  <c r="K2706" i="8" s="1"/>
  <c r="J2738" i="8"/>
  <c r="K2738" i="8" s="1"/>
  <c r="J2770" i="8"/>
  <c r="K2770" i="8" s="1"/>
  <c r="J1663" i="8"/>
  <c r="K1663" i="8" s="1"/>
  <c r="J1664" i="8"/>
  <c r="K1664" i="8" s="1"/>
  <c r="J2421" i="8"/>
  <c r="K2421" i="8" s="1"/>
  <c r="J2485" i="8"/>
  <c r="K2485" i="8" s="1"/>
  <c r="J2377" i="8"/>
  <c r="K2377" i="8" s="1"/>
  <c r="J2505" i="8"/>
  <c r="K2505" i="8" s="1"/>
  <c r="J2506" i="8"/>
  <c r="K2506" i="8" s="1"/>
  <c r="J2851" i="8"/>
  <c r="K2851" i="8" s="1"/>
  <c r="J2852" i="8"/>
  <c r="K2852" i="8" s="1"/>
  <c r="J2915" i="8"/>
  <c r="K2915" i="8" s="1"/>
  <c r="J1880" i="8"/>
  <c r="K1880" i="8" s="1"/>
  <c r="J2475" i="8"/>
  <c r="K2475" i="8" s="1"/>
  <c r="J2565" i="8"/>
  <c r="K2565" i="8" s="1"/>
  <c r="J2645" i="8"/>
  <c r="K2645" i="8" s="1"/>
  <c r="J2709" i="8"/>
  <c r="K2709" i="8" s="1"/>
  <c r="J2773" i="8"/>
  <c r="K2773" i="8" s="1"/>
  <c r="J2910" i="8"/>
  <c r="K2910" i="8" s="1"/>
  <c r="J2911" i="8"/>
  <c r="K2911" i="8" s="1"/>
  <c r="J2960" i="8"/>
  <c r="K2960" i="8" s="1"/>
  <c r="J2992" i="8"/>
  <c r="K2992" i="8" s="1"/>
  <c r="J3024" i="8"/>
  <c r="K3024" i="8" s="1"/>
  <c r="J3056" i="8"/>
  <c r="K3056" i="8" s="1"/>
  <c r="J3088" i="8"/>
  <c r="K3088" i="8" s="1"/>
  <c r="J3120" i="8"/>
  <c r="K3120" i="8" s="1"/>
  <c r="J3152" i="8"/>
  <c r="K3152" i="8" s="1"/>
  <c r="J3184" i="8"/>
  <c r="K3184" i="8" s="1"/>
  <c r="J3217" i="8"/>
  <c r="K3217" i="8" s="1"/>
  <c r="J3216" i="8"/>
  <c r="K3216" i="8" s="1"/>
  <c r="J3248" i="8"/>
  <c r="K3248" i="8" s="1"/>
  <c r="J2387" i="8"/>
  <c r="K2387" i="8" s="1"/>
  <c r="J2515" i="8"/>
  <c r="K2515" i="8" s="1"/>
  <c r="J2516" i="8"/>
  <c r="K2516" i="8" s="1"/>
  <c r="J2579" i="8"/>
  <c r="K2579" i="8" s="1"/>
  <c r="J2580" i="8"/>
  <c r="K2580" i="8" s="1"/>
  <c r="J2644" i="8"/>
  <c r="K2644" i="8" s="1"/>
  <c r="J2643" i="8"/>
  <c r="K2643" i="8" s="1"/>
  <c r="J2707" i="8"/>
  <c r="K2707" i="8" s="1"/>
  <c r="J2708" i="8"/>
  <c r="K2708" i="8" s="1"/>
  <c r="J2771" i="8"/>
  <c r="K2771" i="8" s="1"/>
  <c r="J2772" i="8"/>
  <c r="K2772" i="8" s="1"/>
  <c r="J2834" i="8"/>
  <c r="K2834" i="8" s="1"/>
  <c r="J2898" i="8"/>
  <c r="K2898" i="8" s="1"/>
  <c r="J2983" i="8"/>
  <c r="K2983" i="8" s="1"/>
  <c r="J3015" i="8"/>
  <c r="K3015" i="8" s="1"/>
  <c r="J3047" i="8"/>
  <c r="K3047" i="8" s="1"/>
  <c r="J3111" i="8"/>
  <c r="K3111" i="8" s="1"/>
  <c r="J3143" i="8"/>
  <c r="K3143" i="8" s="1"/>
  <c r="J3175" i="8"/>
  <c r="K3175" i="8" s="1"/>
  <c r="J3207" i="8"/>
  <c r="K3207" i="8" s="1"/>
  <c r="J3239" i="8"/>
  <c r="K3239" i="8" s="1"/>
  <c r="J3306" i="8"/>
  <c r="K3306" i="8" s="1"/>
  <c r="J3307" i="8"/>
  <c r="K3307" i="8" s="1"/>
  <c r="J3370" i="8"/>
  <c r="K3370" i="8" s="1"/>
  <c r="J3429" i="8"/>
  <c r="K3429" i="8" s="1"/>
  <c r="J3461" i="8"/>
  <c r="K3461" i="8" s="1"/>
  <c r="J3462" i="8"/>
  <c r="K3462" i="8" s="1"/>
  <c r="J3493" i="8"/>
  <c r="K3493" i="8" s="1"/>
  <c r="J3525" i="8"/>
  <c r="K3525" i="8" s="1"/>
  <c r="J3558" i="8"/>
  <c r="K3558" i="8" s="1"/>
  <c r="J3557" i="8"/>
  <c r="K3557" i="8" s="1"/>
  <c r="J3589" i="8"/>
  <c r="K3589" i="8" s="1"/>
  <c r="J3621" i="8"/>
  <c r="K3621" i="8" s="1"/>
  <c r="J3653" i="8"/>
  <c r="K3653" i="8" s="1"/>
  <c r="J3685" i="8"/>
  <c r="K3685" i="8" s="1"/>
  <c r="J3718" i="8"/>
  <c r="K3718" i="8" s="1"/>
  <c r="J3717" i="8"/>
  <c r="K3717" i="8" s="1"/>
  <c r="J3749" i="8"/>
  <c r="K3749" i="8" s="1"/>
  <c r="J3750" i="8"/>
  <c r="K3750" i="8" s="1"/>
  <c r="J3782" i="8"/>
  <c r="K3782" i="8" s="1"/>
  <c r="J3781" i="8"/>
  <c r="K3781" i="8" s="1"/>
  <c r="J2848" i="8"/>
  <c r="K2848" i="8" s="1"/>
  <c r="J2847" i="8"/>
  <c r="K2847" i="8" s="1"/>
  <c r="J3372" i="8"/>
  <c r="K3372" i="8" s="1"/>
  <c r="J3373" i="8"/>
  <c r="K3373" i="8" s="1"/>
  <c r="J2380" i="8"/>
  <c r="K2380" i="8" s="1"/>
  <c r="J3285" i="8"/>
  <c r="K3285" i="8" s="1"/>
  <c r="J3349" i="8"/>
  <c r="K3349" i="8" s="1"/>
  <c r="J3414" i="8"/>
  <c r="K3414" i="8" s="1"/>
  <c r="J3413" i="8"/>
  <c r="K3413" i="8" s="1"/>
  <c r="J3490" i="8"/>
  <c r="K3490" i="8" s="1"/>
  <c r="J3618" i="8"/>
  <c r="K3618" i="8" s="1"/>
  <c r="J3747" i="8"/>
  <c r="K3747" i="8" s="1"/>
  <c r="J3746" i="8"/>
  <c r="K3746" i="8" s="1"/>
  <c r="J3326" i="8"/>
  <c r="K3326" i="8" s="1"/>
  <c r="J3508" i="8"/>
  <c r="K3508" i="8" s="1"/>
  <c r="J3636" i="8"/>
  <c r="K3636" i="8" s="1"/>
  <c r="J3764" i="8"/>
  <c r="K3764" i="8" s="1"/>
  <c r="J3342" i="8"/>
  <c r="K3342" i="8" s="1"/>
  <c r="J3520" i="8"/>
  <c r="K3520" i="8" s="1"/>
  <c r="J3648" i="8"/>
  <c r="K3648" i="8" s="1"/>
  <c r="J3776" i="8"/>
  <c r="K3776" i="8" s="1"/>
  <c r="J2914" i="8"/>
  <c r="K2914" i="8" s="1"/>
  <c r="J3355" i="8"/>
  <c r="K3355" i="8" s="1"/>
  <c r="J3288" i="8"/>
  <c r="K3288" i="8" s="1"/>
  <c r="J3270" i="8"/>
  <c r="K3270" i="8" s="1"/>
  <c r="J3498" i="8"/>
  <c r="K3498" i="8" s="1"/>
  <c r="J3690" i="8"/>
  <c r="K3690" i="8" s="1"/>
  <c r="J3644" i="8"/>
  <c r="K3644" i="8" s="1"/>
  <c r="J1872" i="8"/>
  <c r="K1872" i="8" s="1"/>
  <c r="J412" i="8"/>
  <c r="K412" i="8" s="1"/>
  <c r="J1646" i="8"/>
  <c r="K1646" i="8" s="1"/>
  <c r="J1647" i="8"/>
  <c r="K1647" i="8" s="1"/>
  <c r="J1911" i="8"/>
  <c r="K1911" i="8" s="1"/>
  <c r="J1736" i="8"/>
  <c r="K1736" i="8" s="1"/>
  <c r="J2296" i="8"/>
  <c r="K2296" i="8" s="1"/>
  <c r="J2566" i="8"/>
  <c r="K2566" i="8" s="1"/>
  <c r="J2512" i="8"/>
  <c r="K2512" i="8" s="1"/>
  <c r="J2513" i="8"/>
  <c r="K2513" i="8" s="1"/>
  <c r="J3295" i="8"/>
  <c r="K3295" i="8" s="1"/>
  <c r="J2873" i="8"/>
  <c r="K2873" i="8" s="1"/>
  <c r="J3084" i="8"/>
  <c r="K3084" i="8" s="1"/>
  <c r="J3140" i="8"/>
  <c r="K3140" i="8" s="1"/>
  <c r="J3141" i="8"/>
  <c r="K3141" i="8" s="1"/>
  <c r="J3204" i="8"/>
  <c r="K3204" i="8" s="1"/>
  <c r="J3107" i="8"/>
  <c r="K3107" i="8" s="1"/>
  <c r="J3441" i="8"/>
  <c r="K3441" i="8" s="1"/>
  <c r="J3505" i="8"/>
  <c r="K3505" i="8" s="1"/>
  <c r="J3569" i="8"/>
  <c r="K3569" i="8" s="1"/>
  <c r="J3570" i="8"/>
  <c r="K3570" i="8" s="1"/>
  <c r="J3641" i="8"/>
  <c r="K3641" i="8" s="1"/>
  <c r="J3705" i="8"/>
  <c r="K3705" i="8" s="1"/>
  <c r="J3706" i="8"/>
  <c r="K3706" i="8" s="1"/>
  <c r="J3769" i="8"/>
  <c r="K3769" i="8" s="1"/>
  <c r="J3770" i="8"/>
  <c r="K3770" i="8" s="1"/>
  <c r="J2864" i="8"/>
  <c r="K2864" i="8" s="1"/>
  <c r="J3408" i="8"/>
  <c r="K3408" i="8" s="1"/>
  <c r="J3460" i="8"/>
  <c r="K3460" i="8" s="1"/>
  <c r="J3652" i="8"/>
  <c r="K3652" i="8" s="1"/>
  <c r="J3664" i="8"/>
  <c r="K3664" i="8" s="1"/>
  <c r="J3234" i="8"/>
  <c r="K3234" i="8" s="1"/>
  <c r="J2435" i="8"/>
  <c r="K2435" i="8" s="1"/>
  <c r="J2536" i="8"/>
  <c r="K2536" i="8" s="1"/>
  <c r="J2535" i="8"/>
  <c r="K2535" i="8" s="1"/>
  <c r="J2599" i="8"/>
  <c r="K2599" i="8" s="1"/>
  <c r="J2663" i="8"/>
  <c r="K2663" i="8" s="1"/>
  <c r="J2727" i="8"/>
  <c r="K2727" i="8" s="1"/>
  <c r="J2791" i="8"/>
  <c r="K2791" i="8" s="1"/>
  <c r="J2858" i="8"/>
  <c r="K2858" i="8" s="1"/>
  <c r="J2922" i="8"/>
  <c r="K2922" i="8" s="1"/>
  <c r="J2969" i="8"/>
  <c r="K2969" i="8" s="1"/>
  <c r="J3001" i="8"/>
  <c r="K3001" i="8" s="1"/>
  <c r="J3033" i="8"/>
  <c r="K3033" i="8" s="1"/>
  <c r="J3065" i="8"/>
  <c r="K3065" i="8" s="1"/>
  <c r="J3097" i="8"/>
  <c r="K3097" i="8" s="1"/>
  <c r="J3130" i="8"/>
  <c r="K3130" i="8" s="1"/>
  <c r="J3129" i="8"/>
  <c r="K3129" i="8" s="1"/>
  <c r="J3161" i="8"/>
  <c r="K3161" i="8" s="1"/>
  <c r="J3225" i="8"/>
  <c r="K3225" i="8" s="1"/>
  <c r="J1904" i="8"/>
  <c r="K1904" i="8" s="1"/>
  <c r="J2482" i="8"/>
  <c r="K2482" i="8" s="1"/>
  <c r="J2935" i="8"/>
  <c r="K2935" i="8" s="1"/>
  <c r="J3298" i="8"/>
  <c r="K3298" i="8" s="1"/>
  <c r="J3299" i="8"/>
  <c r="K3299" i="8" s="1"/>
  <c r="J3362" i="8"/>
  <c r="K3362" i="8" s="1"/>
  <c r="J3363" i="8"/>
  <c r="K3363" i="8" s="1"/>
  <c r="J3431" i="8"/>
  <c r="K3431" i="8" s="1"/>
  <c r="J3432" i="8"/>
  <c r="K3432" i="8" s="1"/>
  <c r="J3463" i="8"/>
  <c r="K3463" i="8" s="1"/>
  <c r="J3464" i="8"/>
  <c r="K3464" i="8" s="1"/>
  <c r="J3496" i="8"/>
  <c r="K3496" i="8" s="1"/>
  <c r="J3495" i="8"/>
  <c r="K3495" i="8" s="1"/>
  <c r="J3528" i="8"/>
  <c r="K3528" i="8" s="1"/>
  <c r="J3527" i="8"/>
  <c r="K3527" i="8" s="1"/>
  <c r="J3560" i="8"/>
  <c r="K3560" i="8" s="1"/>
  <c r="J3559" i="8"/>
  <c r="K3559" i="8" s="1"/>
  <c r="J3591" i="8"/>
  <c r="K3591" i="8" s="1"/>
  <c r="J3623" i="8"/>
  <c r="K3623" i="8" s="1"/>
  <c r="J3624" i="8"/>
  <c r="K3624" i="8" s="1"/>
  <c r="J3655" i="8"/>
  <c r="K3655" i="8" s="1"/>
  <c r="J3656" i="8"/>
  <c r="K3656" i="8" s="1"/>
  <c r="J3687" i="8"/>
  <c r="K3687" i="8" s="1"/>
  <c r="J3719" i="8"/>
  <c r="K3719" i="8" s="1"/>
  <c r="J3751" i="8"/>
  <c r="K3751" i="8" s="1"/>
  <c r="J3783" i="8"/>
  <c r="K3783" i="8" s="1"/>
  <c r="J3268" i="8"/>
  <c r="K3268" i="8" s="1"/>
  <c r="J3332" i="8"/>
  <c r="K3332" i="8" s="1"/>
  <c r="J3396" i="8"/>
  <c r="K3396" i="8" s="1"/>
  <c r="J3397" i="8"/>
  <c r="K3397" i="8" s="1"/>
  <c r="J3277" i="8"/>
  <c r="K3277" i="8" s="1"/>
  <c r="J3420" i="8"/>
  <c r="K3420" i="8" s="1"/>
  <c r="J3676" i="8"/>
  <c r="K3676" i="8" s="1"/>
  <c r="J3592" i="8"/>
  <c r="K3592" i="8" s="1"/>
  <c r="J1797" i="8"/>
  <c r="K1797" i="8" s="1"/>
  <c r="J2293" i="8"/>
  <c r="K2293" i="8" s="1"/>
  <c r="J1499" i="8"/>
  <c r="K1499" i="8" s="1"/>
  <c r="J2224" i="8"/>
  <c r="K2224" i="8" s="1"/>
  <c r="J2264" i="8"/>
  <c r="K2264" i="8" s="1"/>
  <c r="J2526" i="8"/>
  <c r="K2526" i="8" s="1"/>
  <c r="J2710" i="8"/>
  <c r="K2710" i="8" s="1"/>
  <c r="J2905" i="8"/>
  <c r="K2905" i="8" s="1"/>
  <c r="J3020" i="8"/>
  <c r="K3020" i="8" s="1"/>
  <c r="J3076" i="8"/>
  <c r="K3076" i="8" s="1"/>
  <c r="J3148" i="8"/>
  <c r="K3148" i="8" s="1"/>
  <c r="J3212" i="8"/>
  <c r="K3212" i="8" s="1"/>
  <c r="J1997" i="8"/>
  <c r="K1997" i="8" s="1"/>
  <c r="J3290" i="8"/>
  <c r="K3290" i="8" s="1"/>
  <c r="J3433" i="8"/>
  <c r="K3433" i="8" s="1"/>
  <c r="J3497" i="8"/>
  <c r="K3497" i="8" s="1"/>
  <c r="J3553" i="8"/>
  <c r="K3553" i="8" s="1"/>
  <c r="J3625" i="8"/>
  <c r="K3625" i="8" s="1"/>
  <c r="J3689" i="8"/>
  <c r="K3689" i="8" s="1"/>
  <c r="J3753" i="8"/>
  <c r="K3753" i="8" s="1"/>
  <c r="J3292" i="8"/>
  <c r="K3292" i="8" s="1"/>
  <c r="J3333" i="8"/>
  <c r="K3333" i="8" s="1"/>
  <c r="J3428" i="8"/>
  <c r="K3428" i="8" s="1"/>
  <c r="J3748" i="8"/>
  <c r="K3748" i="8" s="1"/>
  <c r="J3567" i="8"/>
  <c r="K3567" i="8" s="1"/>
  <c r="J3440" i="8"/>
  <c r="K3440" i="8" s="1"/>
  <c r="J3494" i="8"/>
  <c r="K3494" i="8" s="1"/>
  <c r="J594" i="8"/>
  <c r="K594" i="8" s="1"/>
  <c r="J658" i="8"/>
  <c r="K658" i="8" s="1"/>
  <c r="J758" i="8"/>
  <c r="K758" i="8" s="1"/>
  <c r="J1143" i="8"/>
  <c r="K1143" i="8" s="1"/>
  <c r="J1144" i="8"/>
  <c r="K1144" i="8" s="1"/>
  <c r="J1152" i="8"/>
  <c r="K1152" i="8" s="1"/>
  <c r="J1259" i="8"/>
  <c r="K1259" i="8" s="1"/>
  <c r="J1294" i="8"/>
  <c r="K1294" i="8" s="1"/>
  <c r="J1573" i="8"/>
  <c r="K1573" i="8" s="1"/>
  <c r="J1596" i="8"/>
  <c r="K1596" i="8" s="1"/>
  <c r="J1674" i="8"/>
  <c r="K1674" i="8" s="1"/>
  <c r="J1706" i="8"/>
  <c r="K1706" i="8" s="1"/>
  <c r="J1738" i="8"/>
  <c r="K1738" i="8" s="1"/>
  <c r="J1770" i="8"/>
  <c r="K1770" i="8" s="1"/>
  <c r="J1771" i="8"/>
  <c r="K1771" i="8" s="1"/>
  <c r="J1803" i="8"/>
  <c r="K1803" i="8" s="1"/>
  <c r="J1802" i="8"/>
  <c r="K1802" i="8" s="1"/>
  <c r="J1834" i="8"/>
  <c r="K1834" i="8" s="1"/>
  <c r="J1507" i="8"/>
  <c r="K1507" i="8" s="1"/>
  <c r="J1858" i="8"/>
  <c r="K1858" i="8" s="1"/>
  <c r="J1859" i="8"/>
  <c r="K1859" i="8" s="1"/>
  <c r="J1969" i="8"/>
  <c r="K1969" i="8" s="1"/>
  <c r="J1829" i="8"/>
  <c r="K1829" i="8" s="1"/>
  <c r="J2090" i="8"/>
  <c r="K2090" i="8" s="1"/>
  <c r="J2170" i="8"/>
  <c r="K2170" i="8" s="1"/>
  <c r="J2234" i="8"/>
  <c r="K2234" i="8" s="1"/>
  <c r="J2290" i="8"/>
  <c r="K2290" i="8" s="1"/>
  <c r="J2338" i="8"/>
  <c r="K2338" i="8" s="1"/>
  <c r="J1875" i="8"/>
  <c r="K1875" i="8" s="1"/>
  <c r="J2167" i="8"/>
  <c r="K2167" i="8" s="1"/>
  <c r="J2263" i="8"/>
  <c r="K2263" i="8" s="1"/>
  <c r="J2384" i="8"/>
  <c r="K2384" i="8" s="1"/>
  <c r="J2448" i="8"/>
  <c r="K2448" i="8" s="1"/>
  <c r="J2520" i="8"/>
  <c r="K2520" i="8" s="1"/>
  <c r="J2584" i="8"/>
  <c r="K2584" i="8" s="1"/>
  <c r="J2616" i="8"/>
  <c r="K2616" i="8" s="1"/>
  <c r="J2648" i="8"/>
  <c r="K2648" i="8" s="1"/>
  <c r="J2680" i="8"/>
  <c r="K2680" i="8" s="1"/>
  <c r="J2712" i="8"/>
  <c r="K2712" i="8" s="1"/>
  <c r="J2744" i="8"/>
  <c r="K2744" i="8" s="1"/>
  <c r="J2776" i="8"/>
  <c r="K2776" i="8" s="1"/>
  <c r="J1623" i="8"/>
  <c r="K1623" i="8" s="1"/>
  <c r="J2081" i="8"/>
  <c r="K2081" i="8" s="1"/>
  <c r="J2440" i="8"/>
  <c r="K2440" i="8" s="1"/>
  <c r="J2064" i="8"/>
  <c r="K2064" i="8" s="1"/>
  <c r="J2859" i="8"/>
  <c r="K2859" i="8" s="1"/>
  <c r="J1575" i="8"/>
  <c r="K1575" i="8" s="1"/>
  <c r="J2561" i="8"/>
  <c r="K2561" i="8" s="1"/>
  <c r="J2641" i="8"/>
  <c r="K2641" i="8" s="1"/>
  <c r="J2737" i="8"/>
  <c r="K2737" i="8" s="1"/>
  <c r="J2967" i="8"/>
  <c r="K2967" i="8" s="1"/>
  <c r="J3079" i="8"/>
  <c r="K3079" i="8" s="1"/>
  <c r="J3078" i="8"/>
  <c r="K3078" i="8" s="1"/>
  <c r="J3198" i="8"/>
  <c r="K3198" i="8" s="1"/>
  <c r="J3230" i="8"/>
  <c r="K3230" i="8" s="1"/>
  <c r="J2608" i="8"/>
  <c r="K2608" i="8" s="1"/>
  <c r="J2704" i="8"/>
  <c r="K2704" i="8" s="1"/>
  <c r="J2784" i="8"/>
  <c r="K2784" i="8" s="1"/>
  <c r="J2906" i="8"/>
  <c r="K2906" i="8" s="1"/>
  <c r="J3205" i="8"/>
  <c r="K3205" i="8" s="1"/>
  <c r="J3378" i="8"/>
  <c r="K3378" i="8" s="1"/>
  <c r="J3435" i="8"/>
  <c r="K3435" i="8" s="1"/>
  <c r="J3467" i="8"/>
  <c r="K3467" i="8" s="1"/>
  <c r="J3500" i="8"/>
  <c r="K3500" i="8" s="1"/>
  <c r="J3499" i="8"/>
  <c r="K3499" i="8" s="1"/>
  <c r="J3531" i="8"/>
  <c r="K3531" i="8" s="1"/>
  <c r="J3563" i="8"/>
  <c r="K3563" i="8" s="1"/>
  <c r="J3595" i="8"/>
  <c r="K3595" i="8" s="1"/>
  <c r="J3627" i="8"/>
  <c r="K3627" i="8" s="1"/>
  <c r="J3659" i="8"/>
  <c r="K3659" i="8" s="1"/>
  <c r="J3691" i="8"/>
  <c r="K3691" i="8" s="1"/>
  <c r="J3723" i="8"/>
  <c r="K3723" i="8" s="1"/>
  <c r="J3755" i="8"/>
  <c r="K3755" i="8" s="1"/>
  <c r="J3400" i="8"/>
  <c r="K3400" i="8" s="1"/>
  <c r="J3590" i="8"/>
  <c r="K3590" i="8" s="1"/>
  <c r="J468" i="8"/>
  <c r="K468" i="8" s="1"/>
  <c r="J631" i="8"/>
  <c r="K631" i="8" s="1"/>
  <c r="J674" i="8"/>
  <c r="K674" i="8" s="1"/>
  <c r="J673" i="8"/>
  <c r="K673" i="8" s="1"/>
  <c r="J801" i="8"/>
  <c r="K801" i="8" s="1"/>
  <c r="J802" i="8"/>
  <c r="K802" i="8" s="1"/>
  <c r="J847" i="8"/>
  <c r="K847" i="8" s="1"/>
  <c r="J1091" i="8"/>
  <c r="K1091" i="8" s="1"/>
  <c r="J1092" i="8"/>
  <c r="K1092" i="8" s="1"/>
  <c r="J931" i="8"/>
  <c r="K931" i="8" s="1"/>
  <c r="J1086" i="8"/>
  <c r="K1086" i="8" s="1"/>
  <c r="J1085" i="8"/>
  <c r="K1085" i="8" s="1"/>
  <c r="J1263" i="8"/>
  <c r="K1263" i="8" s="1"/>
  <c r="J1119" i="8"/>
  <c r="K1119" i="8" s="1"/>
  <c r="J1218" i="8"/>
  <c r="K1218" i="8" s="1"/>
  <c r="J960" i="8"/>
  <c r="K960" i="8" s="1"/>
  <c r="J1644" i="8"/>
  <c r="K1644" i="8" s="1"/>
  <c r="J1491" i="8"/>
  <c r="K1491" i="8" s="1"/>
  <c r="J1889" i="8"/>
  <c r="K1889" i="8" s="1"/>
  <c r="J2094" i="8"/>
  <c r="K2094" i="8" s="1"/>
  <c r="J2310" i="8"/>
  <c r="K2310" i="8" s="1"/>
  <c r="J2131" i="8"/>
  <c r="K2131" i="8" s="1"/>
  <c r="J2227" i="8"/>
  <c r="K2227" i="8" s="1"/>
  <c r="J2324" i="8"/>
  <c r="K2324" i="8" s="1"/>
  <c r="J2323" i="8"/>
  <c r="K2323" i="8" s="1"/>
  <c r="J1960" i="8"/>
  <c r="K1960" i="8" s="1"/>
  <c r="J2477" i="8"/>
  <c r="K2477" i="8" s="1"/>
  <c r="J2649" i="8"/>
  <c r="K2649" i="8" s="1"/>
  <c r="J2745" i="8"/>
  <c r="K2745" i="8" s="1"/>
  <c r="J2945" i="8"/>
  <c r="K2945" i="8" s="1"/>
  <c r="J3074" i="8"/>
  <c r="K3074" i="8" s="1"/>
  <c r="J553" i="8"/>
  <c r="K553" i="8" s="1"/>
  <c r="J554" i="8"/>
  <c r="K554" i="8" s="1"/>
  <c r="J709" i="8"/>
  <c r="K709" i="8" s="1"/>
  <c r="J708" i="8"/>
  <c r="K708" i="8" s="1"/>
  <c r="J1009" i="8"/>
  <c r="K1009" i="8" s="1"/>
  <c r="J1225" i="8"/>
  <c r="K1225" i="8" s="1"/>
  <c r="J1313" i="8"/>
  <c r="K1313" i="8" s="1"/>
  <c r="J1502" i="8"/>
  <c r="K1502" i="8" s="1"/>
  <c r="J1503" i="8"/>
  <c r="K1503" i="8" s="1"/>
  <c r="J535" i="8"/>
  <c r="K535" i="8" s="1"/>
  <c r="J620" i="8"/>
  <c r="K620" i="8" s="1"/>
  <c r="J621" i="8"/>
  <c r="K621" i="8" s="1"/>
  <c r="J659" i="8"/>
  <c r="K659" i="8" s="1"/>
  <c r="J814" i="8"/>
  <c r="K814" i="8" s="1"/>
  <c r="J954" i="8"/>
  <c r="K954" i="8" s="1"/>
  <c r="J953" i="8"/>
  <c r="K953" i="8" s="1"/>
  <c r="J858" i="8"/>
  <c r="K858" i="8" s="1"/>
  <c r="J857" i="8"/>
  <c r="K857" i="8" s="1"/>
  <c r="J1182" i="8"/>
  <c r="K1182" i="8" s="1"/>
  <c r="J1181" i="8"/>
  <c r="K1181" i="8" s="1"/>
  <c r="J1214" i="8"/>
  <c r="K1214" i="8" s="1"/>
  <c r="J1213" i="8"/>
  <c r="K1213" i="8" s="1"/>
  <c r="J1064" i="8"/>
  <c r="K1064" i="8" s="1"/>
  <c r="J1208" i="8"/>
  <c r="K1208" i="8" s="1"/>
  <c r="J1304" i="8"/>
  <c r="K1304" i="8" s="1"/>
  <c r="J1475" i="8"/>
  <c r="K1475" i="8" s="1"/>
  <c r="J1474" i="8"/>
  <c r="K1474" i="8" s="1"/>
  <c r="J1404" i="8"/>
  <c r="K1404" i="8" s="1"/>
  <c r="J1631" i="8"/>
  <c r="K1631" i="8" s="1"/>
  <c r="J1553" i="8"/>
  <c r="K1553" i="8" s="1"/>
  <c r="J1700" i="8"/>
  <c r="K1700" i="8" s="1"/>
  <c r="J1483" i="8"/>
  <c r="K1483" i="8" s="1"/>
  <c r="J1634" i="8"/>
  <c r="K1634" i="8" s="1"/>
  <c r="J1635" i="8"/>
  <c r="K1635" i="8" s="1"/>
  <c r="J1709" i="8"/>
  <c r="K1709" i="8" s="1"/>
  <c r="J2074" i="8"/>
  <c r="K2074" i="8" s="1"/>
  <c r="J2172" i="8"/>
  <c r="K2172" i="8" s="1"/>
  <c r="J2268" i="8"/>
  <c r="K2268" i="8" s="1"/>
  <c r="J2269" i="8"/>
  <c r="K2269" i="8" s="1"/>
  <c r="J1461" i="8"/>
  <c r="K1461" i="8" s="1"/>
  <c r="J2089" i="8"/>
  <c r="K2089" i="8" s="1"/>
  <c r="J2185" i="8"/>
  <c r="K2185" i="8" s="1"/>
  <c r="J2186" i="8"/>
  <c r="K2186" i="8" s="1"/>
  <c r="J2281" i="8"/>
  <c r="K2281" i="8" s="1"/>
  <c r="J1860" i="8"/>
  <c r="K1860" i="8" s="1"/>
  <c r="J2586" i="8"/>
  <c r="K2586" i="8" s="1"/>
  <c r="J2682" i="8"/>
  <c r="K2682" i="8" s="1"/>
  <c r="J2683" i="8"/>
  <c r="K2683" i="8" s="1"/>
  <c r="J2368" i="8"/>
  <c r="K2368" i="8" s="1"/>
  <c r="J2420" i="8"/>
  <c r="K2420" i="8" s="1"/>
  <c r="J2936" i="8"/>
  <c r="K2936" i="8" s="1"/>
  <c r="J2581" i="8"/>
  <c r="K2581" i="8" s="1"/>
  <c r="J2790" i="8"/>
  <c r="K2790" i="8" s="1"/>
  <c r="J2789" i="8"/>
  <c r="K2789" i="8" s="1"/>
  <c r="J2968" i="8"/>
  <c r="K2968" i="8" s="1"/>
  <c r="J3064" i="8"/>
  <c r="K3064" i="8" s="1"/>
  <c r="J3160" i="8"/>
  <c r="K3160" i="8" s="1"/>
  <c r="J1868" i="8"/>
  <c r="K1868" i="8" s="1"/>
  <c r="J1869" i="8"/>
  <c r="K1869" i="8" s="1"/>
  <c r="J2596" i="8"/>
  <c r="K2596" i="8" s="1"/>
  <c r="J2595" i="8"/>
  <c r="K2595" i="8" s="1"/>
  <c r="J2787" i="8"/>
  <c r="K2787" i="8" s="1"/>
  <c r="J2788" i="8"/>
  <c r="K2788" i="8" s="1"/>
  <c r="J2959" i="8"/>
  <c r="K2959" i="8" s="1"/>
  <c r="J3055" i="8"/>
  <c r="K3055" i="8" s="1"/>
  <c r="J3087" i="8"/>
  <c r="K3087" i="8" s="1"/>
  <c r="J3215" i="8"/>
  <c r="K3215" i="8" s="1"/>
  <c r="J3327" i="8"/>
  <c r="K3327" i="8" s="1"/>
  <c r="J3437" i="8"/>
  <c r="K3437" i="8" s="1"/>
  <c r="J3533" i="8"/>
  <c r="K3533" i="8" s="1"/>
  <c r="J3629" i="8"/>
  <c r="K3629" i="8" s="1"/>
  <c r="J3393" i="8"/>
  <c r="K3393" i="8" s="1"/>
  <c r="J3360" i="8"/>
  <c r="K3360" i="8" s="1"/>
  <c r="J3522" i="8"/>
  <c r="K3522" i="8" s="1"/>
  <c r="J3778" i="8"/>
  <c r="K3778" i="8" s="1"/>
  <c r="J3668" i="8"/>
  <c r="K3668" i="8" s="1"/>
  <c r="J3552" i="8"/>
  <c r="K3552" i="8" s="1"/>
  <c r="J3309" i="8"/>
  <c r="K3309" i="8" s="1"/>
  <c r="J3708" i="8"/>
  <c r="K3708" i="8" s="1"/>
  <c r="J2173" i="8"/>
  <c r="K2173" i="8" s="1"/>
  <c r="J1943" i="8"/>
  <c r="K1943" i="8" s="1"/>
  <c r="J2272" i="8"/>
  <c r="K2272" i="8" s="1"/>
  <c r="J3116" i="8"/>
  <c r="K3116" i="8" s="1"/>
  <c r="J3521" i="8"/>
  <c r="K3521" i="8" s="1"/>
  <c r="J3713" i="8"/>
  <c r="K3713" i="8" s="1"/>
  <c r="J3280" i="8"/>
  <c r="K3280" i="8" s="1"/>
  <c r="J3524" i="8"/>
  <c r="K3524" i="8" s="1"/>
  <c r="J2478" i="8"/>
  <c r="K2478" i="8" s="1"/>
  <c r="J2479" i="8"/>
  <c r="K2479" i="8" s="1"/>
  <c r="J2679" i="8"/>
  <c r="K2679" i="8" s="1"/>
  <c r="J2977" i="8"/>
  <c r="K2977" i="8" s="1"/>
  <c r="J3105" i="8"/>
  <c r="K3105" i="8" s="1"/>
  <c r="J3233" i="8"/>
  <c r="K3233" i="8" s="1"/>
  <c r="J3255" i="8"/>
  <c r="K3255" i="8" s="1"/>
  <c r="J3256" i="8"/>
  <c r="K3256" i="8" s="1"/>
  <c r="J3504" i="8"/>
  <c r="K3504" i="8" s="1"/>
  <c r="J3503" i="8"/>
  <c r="K3503" i="8" s="1"/>
  <c r="J3632" i="8"/>
  <c r="K3632" i="8" s="1"/>
  <c r="J3631" i="8"/>
  <c r="K3631" i="8" s="1"/>
  <c r="J3695" i="8"/>
  <c r="K3695" i="8" s="1"/>
  <c r="J3320" i="8"/>
  <c r="K3320" i="8" s="1"/>
  <c r="J3740" i="8"/>
  <c r="K3740" i="8" s="1"/>
  <c r="J2232" i="8"/>
  <c r="K2232" i="8" s="1"/>
  <c r="J2011" i="8"/>
  <c r="K2011" i="8" s="1"/>
  <c r="J3051" i="8"/>
  <c r="K3051" i="8" s="1"/>
  <c r="J3634" i="8"/>
  <c r="K3634" i="8" s="1"/>
  <c r="J3633" i="8"/>
  <c r="K3633" i="8" s="1"/>
  <c r="J3356" i="8"/>
  <c r="K3356" i="8" s="1"/>
  <c r="J3492" i="8"/>
  <c r="K3492" i="8" s="1"/>
  <c r="J773" i="8"/>
  <c r="K773" i="8" s="1"/>
  <c r="J1107" i="8"/>
  <c r="K1107" i="8" s="1"/>
  <c r="J1108" i="8"/>
  <c r="K1108" i="8" s="1"/>
  <c r="J1612" i="8"/>
  <c r="K1612" i="8" s="1"/>
  <c r="J1549" i="8"/>
  <c r="K1549" i="8" s="1"/>
  <c r="J1746" i="8"/>
  <c r="K1746" i="8" s="1"/>
  <c r="J1747" i="8"/>
  <c r="K1747" i="8" s="1"/>
  <c r="J2210" i="8"/>
  <c r="K2210" i="8" s="1"/>
  <c r="J2298" i="8"/>
  <c r="K2298" i="8" s="1"/>
  <c r="J2458" i="8"/>
  <c r="K2458" i="8" s="1"/>
  <c r="J2560" i="8"/>
  <c r="K2560" i="8" s="1"/>
  <c r="J2624" i="8"/>
  <c r="K2624" i="8" s="1"/>
  <c r="J2752" i="8"/>
  <c r="K2752" i="8" s="1"/>
  <c r="J2974" i="8"/>
  <c r="K2974" i="8" s="1"/>
  <c r="J3054" i="8"/>
  <c r="K3054" i="8" s="1"/>
  <c r="J3102" i="8"/>
  <c r="K3102" i="8" s="1"/>
  <c r="J3238" i="8"/>
  <c r="K3238" i="8" s="1"/>
  <c r="J2720" i="8"/>
  <c r="K2720" i="8" s="1"/>
  <c r="J3410" i="8"/>
  <c r="K3410" i="8" s="1"/>
  <c r="J3475" i="8"/>
  <c r="K3475" i="8" s="1"/>
  <c r="J3540" i="8"/>
  <c r="K3540" i="8" s="1"/>
  <c r="J3539" i="8"/>
  <c r="K3539" i="8" s="1"/>
  <c r="J3603" i="8"/>
  <c r="K3603" i="8" s="1"/>
  <c r="J3699" i="8"/>
  <c r="K3699" i="8" s="1"/>
  <c r="J3763" i="8"/>
  <c r="K3763" i="8" s="1"/>
  <c r="J3272" i="8"/>
  <c r="K3272" i="8" s="1"/>
  <c r="J278" i="8"/>
  <c r="K278" i="8" s="1"/>
  <c r="J417" i="8"/>
  <c r="K417" i="8" s="1"/>
  <c r="J395" i="8"/>
  <c r="K395" i="8" s="1"/>
  <c r="J522" i="8"/>
  <c r="K522" i="8" s="1"/>
  <c r="J521" i="8"/>
  <c r="K521" i="8" s="1"/>
  <c r="J575" i="8"/>
  <c r="K575" i="8" s="1"/>
  <c r="J576" i="8"/>
  <c r="K576" i="8" s="1"/>
  <c r="J663" i="8"/>
  <c r="K663" i="8" s="1"/>
  <c r="J583" i="8"/>
  <c r="K583" i="8" s="1"/>
  <c r="J582" i="8"/>
  <c r="K582" i="8" s="1"/>
  <c r="J622" i="8"/>
  <c r="K622" i="8" s="1"/>
  <c r="J662" i="8"/>
  <c r="K662" i="8" s="1"/>
  <c r="J684" i="8"/>
  <c r="K684" i="8" s="1"/>
  <c r="J685" i="8"/>
  <c r="K685" i="8" s="1"/>
  <c r="J730" i="8"/>
  <c r="K730" i="8" s="1"/>
  <c r="J729" i="8"/>
  <c r="K729" i="8" s="1"/>
  <c r="J770" i="8"/>
  <c r="K770" i="8" s="1"/>
  <c r="J769" i="8"/>
  <c r="K769" i="8" s="1"/>
  <c r="J691" i="8"/>
  <c r="K691" i="8" s="1"/>
  <c r="J852" i="8"/>
  <c r="K852" i="8" s="1"/>
  <c r="J853" i="8"/>
  <c r="K853" i="8" s="1"/>
  <c r="J1112" i="8"/>
  <c r="K1112" i="8" s="1"/>
  <c r="J1147" i="8"/>
  <c r="K1147" i="8" s="1"/>
  <c r="J896" i="8"/>
  <c r="K896" i="8" s="1"/>
  <c r="J823" i="8"/>
  <c r="K823" i="8" s="1"/>
  <c r="J959" i="8"/>
  <c r="K959" i="8" s="1"/>
  <c r="J1055" i="8"/>
  <c r="K1055" i="8" s="1"/>
  <c r="J1148" i="8"/>
  <c r="K1148" i="8" s="1"/>
  <c r="J1156" i="8"/>
  <c r="K1156" i="8" s="1"/>
  <c r="J1199" i="8"/>
  <c r="K1199" i="8" s="1"/>
  <c r="J1239" i="8"/>
  <c r="K1239" i="8" s="1"/>
  <c r="J1271" i="8"/>
  <c r="K1271" i="8" s="1"/>
  <c r="J1311" i="8"/>
  <c r="K1311" i="8" s="1"/>
  <c r="J1165" i="8"/>
  <c r="K1165" i="8" s="1"/>
  <c r="J1166" i="8"/>
  <c r="K1166" i="8" s="1"/>
  <c r="J1226" i="8"/>
  <c r="K1226" i="8" s="1"/>
  <c r="J1266" i="8"/>
  <c r="K1266" i="8" s="1"/>
  <c r="J1290" i="8"/>
  <c r="K1290" i="8" s="1"/>
  <c r="J1291" i="8"/>
  <c r="K1291" i="8" s="1"/>
  <c r="J1314" i="8"/>
  <c r="K1314" i="8" s="1"/>
  <c r="J1315" i="8"/>
  <c r="K1315" i="8" s="1"/>
  <c r="J1405" i="8"/>
  <c r="K1405" i="8" s="1"/>
  <c r="J1593" i="8"/>
  <c r="K1593" i="8" s="1"/>
  <c r="J1398" i="8"/>
  <c r="K1398" i="8" s="1"/>
  <c r="J1484" i="8"/>
  <c r="K1484" i="8" s="1"/>
  <c r="J1485" i="8"/>
  <c r="K1485" i="8" s="1"/>
  <c r="J1516" i="8"/>
  <c r="K1516" i="8" s="1"/>
  <c r="J1354" i="8"/>
  <c r="K1354" i="8" s="1"/>
  <c r="J1353" i="8"/>
  <c r="K1353" i="8" s="1"/>
  <c r="J1417" i="8"/>
  <c r="K1417" i="8" s="1"/>
  <c r="J1359" i="8"/>
  <c r="K1359" i="8" s="1"/>
  <c r="J1589" i="8"/>
  <c r="K1589" i="8" s="1"/>
  <c r="J1588" i="8"/>
  <c r="K1588" i="8" s="1"/>
  <c r="J1853" i="8"/>
  <c r="K1853" i="8" s="1"/>
  <c r="J1854" i="8"/>
  <c r="K1854" i="8" s="1"/>
  <c r="J1375" i="8"/>
  <c r="K1375" i="8" s="1"/>
  <c r="J1523" i="8"/>
  <c r="K1523" i="8" s="1"/>
  <c r="J1594" i="8"/>
  <c r="K1594" i="8" s="1"/>
  <c r="J1668" i="8"/>
  <c r="K1668" i="8" s="1"/>
  <c r="J1901" i="8"/>
  <c r="K1901" i="8" s="1"/>
  <c r="J1900" i="8"/>
  <c r="K1900" i="8" s="1"/>
  <c r="J1964" i="8"/>
  <c r="K1964" i="8" s="1"/>
  <c r="J1965" i="8"/>
  <c r="K1965" i="8" s="1"/>
  <c r="J2028" i="8"/>
  <c r="K2028" i="8" s="1"/>
  <c r="J2029" i="8"/>
  <c r="K2029" i="8" s="1"/>
  <c r="J1399" i="8"/>
  <c r="K1399" i="8" s="1"/>
  <c r="J1895" i="8"/>
  <c r="K1895" i="8" s="1"/>
  <c r="J1970" i="8"/>
  <c r="K1970" i="8" s="1"/>
  <c r="J2055" i="8"/>
  <c r="K2055" i="8" s="1"/>
  <c r="J2150" i="8"/>
  <c r="K2150" i="8" s="1"/>
  <c r="J2190" i="8"/>
  <c r="K2190" i="8" s="1"/>
  <c r="J2191" i="8"/>
  <c r="K2191" i="8" s="1"/>
  <c r="J2230" i="8"/>
  <c r="K2230" i="8" s="1"/>
  <c r="J2278" i="8"/>
  <c r="K2278" i="8" s="1"/>
  <c r="J2318" i="8"/>
  <c r="K2318" i="8" s="1"/>
  <c r="J2350" i="8"/>
  <c r="K2350" i="8" s="1"/>
  <c r="J2351" i="8"/>
  <c r="K2351" i="8" s="1"/>
  <c r="J1638" i="8"/>
  <c r="K1638" i="8" s="1"/>
  <c r="J1637" i="8"/>
  <c r="K1637" i="8" s="1"/>
  <c r="J1769" i="8"/>
  <c r="K1769" i="8" s="1"/>
  <c r="J1966" i="8"/>
  <c r="K1966" i="8" s="1"/>
  <c r="J2062" i="8"/>
  <c r="K2062" i="8" s="1"/>
  <c r="J2139" i="8"/>
  <c r="K2139" i="8" s="1"/>
  <c r="J2171" i="8"/>
  <c r="K2171" i="8" s="1"/>
  <c r="J2203" i="8"/>
  <c r="K2203" i="8" s="1"/>
  <c r="J2235" i="8"/>
  <c r="K2235" i="8" s="1"/>
  <c r="J2267" i="8"/>
  <c r="K2267" i="8" s="1"/>
  <c r="J2299" i="8"/>
  <c r="K2299" i="8" s="1"/>
  <c r="J2331" i="8"/>
  <c r="K2331" i="8" s="1"/>
  <c r="J2363" i="8"/>
  <c r="K2363" i="8" s="1"/>
  <c r="J1695" i="8"/>
  <c r="K1695" i="8" s="1"/>
  <c r="J2424" i="8"/>
  <c r="K2424" i="8" s="1"/>
  <c r="J2488" i="8"/>
  <c r="K2488" i="8" s="1"/>
  <c r="J2489" i="8"/>
  <c r="K2489" i="8" s="1"/>
  <c r="J2404" i="8"/>
  <c r="K2404" i="8" s="1"/>
  <c r="J2811" i="8"/>
  <c r="K2811" i="8" s="1"/>
  <c r="J2876" i="8"/>
  <c r="K2876" i="8" s="1"/>
  <c r="J2875" i="8"/>
  <c r="K2875" i="8" s="1"/>
  <c r="J2939" i="8"/>
  <c r="K2939" i="8" s="1"/>
  <c r="J2459" i="8"/>
  <c r="K2459" i="8" s="1"/>
  <c r="J2569" i="8"/>
  <c r="K2569" i="8" s="1"/>
  <c r="J2713" i="8"/>
  <c r="K2713" i="8" s="1"/>
  <c r="J2761" i="8"/>
  <c r="K2761" i="8" s="1"/>
  <c r="J2954" i="8"/>
  <c r="K2954" i="8" s="1"/>
  <c r="J3018" i="8"/>
  <c r="K3018" i="8" s="1"/>
  <c r="J3019" i="8"/>
  <c r="K3019" i="8" s="1"/>
  <c r="J3082" i="8"/>
  <c r="K3082" i="8" s="1"/>
  <c r="J3083" i="8"/>
  <c r="K3083" i="8" s="1"/>
  <c r="J3146" i="8"/>
  <c r="K3146" i="8" s="1"/>
  <c r="J648" i="8"/>
  <c r="K648" i="8" s="1"/>
  <c r="J649" i="8"/>
  <c r="K649" i="8" s="1"/>
  <c r="J844" i="8"/>
  <c r="K844" i="8" s="1"/>
  <c r="J843" i="8"/>
  <c r="K843" i="8" s="1"/>
  <c r="J951" i="8"/>
  <c r="K951" i="8" s="1"/>
  <c r="J962" i="8"/>
  <c r="K962" i="8" s="1"/>
  <c r="J961" i="8"/>
  <c r="K961" i="8" s="1"/>
  <c r="J1026" i="8"/>
  <c r="K1026" i="8" s="1"/>
  <c r="J1025" i="8"/>
  <c r="K1025" i="8" s="1"/>
  <c r="J1115" i="8"/>
  <c r="K1115" i="8" s="1"/>
  <c r="J1150" i="8"/>
  <c r="K1150" i="8" s="1"/>
  <c r="J1149" i="8"/>
  <c r="K1149" i="8" s="1"/>
  <c r="J978" i="8"/>
  <c r="K978" i="8" s="1"/>
  <c r="J1042" i="8"/>
  <c r="K1042" i="8" s="1"/>
  <c r="J835" i="8"/>
  <c r="K835" i="8" s="1"/>
  <c r="J1084" i="8"/>
  <c r="K1084" i="8" s="1"/>
  <c r="J1169" i="8"/>
  <c r="K1169" i="8" s="1"/>
  <c r="J1201" i="8"/>
  <c r="K1201" i="8" s="1"/>
  <c r="J1242" i="8"/>
  <c r="K1242" i="8" s="1"/>
  <c r="J1241" i="8"/>
  <c r="K1241" i="8" s="1"/>
  <c r="J1281" i="8"/>
  <c r="K1281" i="8" s="1"/>
  <c r="J1321" i="8"/>
  <c r="K1321" i="8" s="1"/>
  <c r="J1261" i="8"/>
  <c r="K1261" i="8" s="1"/>
  <c r="J1300" i="8"/>
  <c r="K1300" i="8" s="1"/>
  <c r="J1422" i="8"/>
  <c r="K1422" i="8" s="1"/>
  <c r="J1423" i="8"/>
  <c r="K1423" i="8" s="1"/>
  <c r="J1479" i="8"/>
  <c r="K1479" i="8" s="1"/>
  <c r="J1478" i="8"/>
  <c r="K1478" i="8" s="1"/>
  <c r="J1511" i="8"/>
  <c r="K1511" i="8" s="1"/>
  <c r="J1510" i="8"/>
  <c r="K1510" i="8" s="1"/>
  <c r="J372" i="8"/>
  <c r="K372" i="8" s="1"/>
  <c r="J371" i="8"/>
  <c r="K371" i="8" s="1"/>
  <c r="J486" i="8"/>
  <c r="K486" i="8" s="1"/>
  <c r="J485" i="8"/>
  <c r="K485" i="8" s="1"/>
  <c r="J497" i="8"/>
  <c r="K497" i="8" s="1"/>
  <c r="J498" i="8"/>
  <c r="K498" i="8" s="1"/>
  <c r="J564" i="8"/>
  <c r="K564" i="8" s="1"/>
  <c r="J565" i="8"/>
  <c r="K565" i="8" s="1"/>
  <c r="J596" i="8"/>
  <c r="K596" i="8" s="1"/>
  <c r="J597" i="8"/>
  <c r="K597" i="8" s="1"/>
  <c r="J628" i="8"/>
  <c r="K628" i="8" s="1"/>
  <c r="J629" i="8"/>
  <c r="K629" i="8" s="1"/>
  <c r="J660" i="8"/>
  <c r="K660" i="8" s="1"/>
  <c r="J661" i="8"/>
  <c r="K661" i="8" s="1"/>
  <c r="J595" i="8"/>
  <c r="K595" i="8" s="1"/>
  <c r="J627" i="8"/>
  <c r="K627" i="8" s="1"/>
  <c r="J369" i="8"/>
  <c r="K369" i="8" s="1"/>
  <c r="J370" i="8"/>
  <c r="K370" i="8" s="1"/>
  <c r="J680" i="8"/>
  <c r="K680" i="8" s="1"/>
  <c r="J679" i="8"/>
  <c r="K679" i="8" s="1"/>
  <c r="J735" i="8"/>
  <c r="K735" i="8" s="1"/>
  <c r="J775" i="8"/>
  <c r="K775" i="8" s="1"/>
  <c r="J726" i="8"/>
  <c r="K726" i="8" s="1"/>
  <c r="J790" i="8"/>
  <c r="K790" i="8" s="1"/>
  <c r="J865" i="8"/>
  <c r="K865" i="8" s="1"/>
  <c r="J898" i="8"/>
  <c r="K898" i="8" s="1"/>
  <c r="J897" i="8"/>
  <c r="K897" i="8" s="1"/>
  <c r="J930" i="8"/>
  <c r="K930" i="8" s="1"/>
  <c r="J929" i="8"/>
  <c r="K929" i="8" s="1"/>
  <c r="J678" i="8"/>
  <c r="K678" i="8" s="1"/>
  <c r="J923" i="8"/>
  <c r="K923" i="8" s="1"/>
  <c r="J1043" i="8"/>
  <c r="K1043" i="8" s="1"/>
  <c r="J860" i="8"/>
  <c r="K860" i="8" s="1"/>
  <c r="J861" i="8"/>
  <c r="K861" i="8" s="1"/>
  <c r="J950" i="8"/>
  <c r="K950" i="8" s="1"/>
  <c r="J1018" i="8"/>
  <c r="K1018" i="8" s="1"/>
  <c r="J1017" i="8"/>
  <c r="K1017" i="8" s="1"/>
  <c r="J1088" i="8"/>
  <c r="K1088" i="8" s="1"/>
  <c r="J1137" i="8"/>
  <c r="K1137" i="8" s="1"/>
  <c r="J888" i="8"/>
  <c r="K888" i="8" s="1"/>
  <c r="J1002" i="8"/>
  <c r="K1002" i="8" s="1"/>
  <c r="J1066" i="8"/>
  <c r="K1066" i="8" s="1"/>
  <c r="J1122" i="8"/>
  <c r="K1122" i="8" s="1"/>
  <c r="J1121" i="8"/>
  <c r="K1121" i="8" s="1"/>
  <c r="J1138" i="8"/>
  <c r="K1138" i="8" s="1"/>
  <c r="J1074" i="8"/>
  <c r="K1074" i="8" s="1"/>
  <c r="J1190" i="8"/>
  <c r="K1190" i="8" s="1"/>
  <c r="J1189" i="8"/>
  <c r="K1189" i="8" s="1"/>
  <c r="J1221" i="8"/>
  <c r="K1221" i="8" s="1"/>
  <c r="J1269" i="8"/>
  <c r="K1269" i="8" s="1"/>
  <c r="J1310" i="8"/>
  <c r="K1310" i="8" s="1"/>
  <c r="J1309" i="8"/>
  <c r="K1309" i="8" s="1"/>
  <c r="J1110" i="8"/>
  <c r="K1110" i="8" s="1"/>
  <c r="J1090" i="8"/>
  <c r="K1090" i="8" s="1"/>
  <c r="J1184" i="8"/>
  <c r="K1184" i="8" s="1"/>
  <c r="J1216" i="8"/>
  <c r="K1216" i="8" s="1"/>
  <c r="J1248" i="8"/>
  <c r="K1248" i="8" s="1"/>
  <c r="J1280" i="8"/>
  <c r="K1280" i="8" s="1"/>
  <c r="J1312" i="8"/>
  <c r="K1312" i="8" s="1"/>
  <c r="J1338" i="8"/>
  <c r="K1338" i="8" s="1"/>
  <c r="J1413" i="8"/>
  <c r="K1413" i="8" s="1"/>
  <c r="J1591" i="8"/>
  <c r="K1591" i="8" s="1"/>
  <c r="J1438" i="8"/>
  <c r="K1438" i="8" s="1"/>
  <c r="J1482" i="8"/>
  <c r="K1482" i="8" s="1"/>
  <c r="J1514" i="8"/>
  <c r="K1514" i="8" s="1"/>
  <c r="J1362" i="8"/>
  <c r="K1362" i="8" s="1"/>
  <c r="J1361" i="8"/>
  <c r="K1361" i="8" s="1"/>
  <c r="J1425" i="8"/>
  <c r="K1425" i="8" s="1"/>
  <c r="J1827" i="8"/>
  <c r="K1827" i="8" s="1"/>
  <c r="J1473" i="8"/>
  <c r="K1473" i="8" s="1"/>
  <c r="J1569" i="8"/>
  <c r="K1569" i="8" s="1"/>
  <c r="J1641" i="8"/>
  <c r="K1641" i="8" s="1"/>
  <c r="J1676" i="8"/>
  <c r="K1676" i="8" s="1"/>
  <c r="J1708" i="8"/>
  <c r="K1708" i="8" s="1"/>
  <c r="J1740" i="8"/>
  <c r="K1740" i="8" s="1"/>
  <c r="J1772" i="8"/>
  <c r="K1772" i="8" s="1"/>
  <c r="J1804" i="8"/>
  <c r="K1804" i="8" s="1"/>
  <c r="J1805" i="8"/>
  <c r="K1805" i="8" s="1"/>
  <c r="J1837" i="8"/>
  <c r="K1837" i="8" s="1"/>
  <c r="J1836" i="8"/>
  <c r="K1836" i="8" s="1"/>
  <c r="J1515" i="8"/>
  <c r="K1515" i="8" s="1"/>
  <c r="J1590" i="8"/>
  <c r="K1590" i="8" s="1"/>
  <c r="J1431" i="8"/>
  <c r="K1431" i="8" s="1"/>
  <c r="J1909" i="8"/>
  <c r="K1909" i="8" s="1"/>
  <c r="J1908" i="8"/>
  <c r="K1908" i="8" s="1"/>
  <c r="J1972" i="8"/>
  <c r="K1972" i="8" s="1"/>
  <c r="J1973" i="8"/>
  <c r="K1973" i="8" s="1"/>
  <c r="J2036" i="8"/>
  <c r="K2036" i="8" s="1"/>
  <c r="J2231" i="8"/>
  <c r="K2231" i="8" s="1"/>
  <c r="J1509" i="8"/>
  <c r="K1509" i="8" s="1"/>
  <c r="J1741" i="8"/>
  <c r="K1741" i="8" s="1"/>
  <c r="J1742" i="8"/>
  <c r="K1742" i="8" s="1"/>
  <c r="J1903" i="8"/>
  <c r="K1903" i="8" s="1"/>
  <c r="J1967" i="8"/>
  <c r="K1967" i="8" s="1"/>
  <c r="J2031" i="8"/>
  <c r="K2031" i="8" s="1"/>
  <c r="J2032" i="8"/>
  <c r="K2032" i="8" s="1"/>
  <c r="J2084" i="8"/>
  <c r="K2084" i="8" s="1"/>
  <c r="J2085" i="8"/>
  <c r="K2085" i="8" s="1"/>
  <c r="J2116" i="8"/>
  <c r="K2116" i="8" s="1"/>
  <c r="J2148" i="8"/>
  <c r="K2148" i="8" s="1"/>
  <c r="J2149" i="8"/>
  <c r="K2149" i="8" s="1"/>
  <c r="J2180" i="8"/>
  <c r="K2180" i="8" s="1"/>
  <c r="J2212" i="8"/>
  <c r="K2212" i="8" s="1"/>
  <c r="J2213" i="8"/>
  <c r="K2213" i="8" s="1"/>
  <c r="J2244" i="8"/>
  <c r="K2244" i="8" s="1"/>
  <c r="J2276" i="8"/>
  <c r="K2276" i="8" s="1"/>
  <c r="J2308" i="8"/>
  <c r="K2308" i="8" s="1"/>
  <c r="J2309" i="8"/>
  <c r="K2309" i="8" s="1"/>
  <c r="J2340" i="8"/>
  <c r="K2340" i="8" s="1"/>
  <c r="J1665" i="8"/>
  <c r="K1665" i="8" s="1"/>
  <c r="J1878" i="8"/>
  <c r="K1878" i="8" s="1"/>
  <c r="J2006" i="8"/>
  <c r="K2006" i="8" s="1"/>
  <c r="J2097" i="8"/>
  <c r="K2097" i="8" s="1"/>
  <c r="J2129" i="8"/>
  <c r="K2129" i="8" s="1"/>
  <c r="J2161" i="8"/>
  <c r="K2161" i="8" s="1"/>
  <c r="J2193" i="8"/>
  <c r="K2193" i="8" s="1"/>
  <c r="J2194" i="8"/>
  <c r="K2194" i="8" s="1"/>
  <c r="J2225" i="8"/>
  <c r="K2225" i="8" s="1"/>
  <c r="J2258" i="8"/>
  <c r="K2258" i="8" s="1"/>
  <c r="J2257" i="8"/>
  <c r="K2257" i="8" s="1"/>
  <c r="J2289" i="8"/>
  <c r="K2289" i="8" s="1"/>
  <c r="J2322" i="8"/>
  <c r="K2322" i="8" s="1"/>
  <c r="J2321" i="8"/>
  <c r="K2321" i="8" s="1"/>
  <c r="J2353" i="8"/>
  <c r="K2353" i="8" s="1"/>
  <c r="J1949" i="8"/>
  <c r="K1949" i="8" s="1"/>
  <c r="J2418" i="8"/>
  <c r="K2418" i="8" s="1"/>
  <c r="J2419" i="8"/>
  <c r="K2419" i="8" s="1"/>
  <c r="J2530" i="8"/>
  <c r="K2530" i="8" s="1"/>
  <c r="J2562" i="8"/>
  <c r="K2562" i="8" s="1"/>
  <c r="J2594" i="8"/>
  <c r="K2594" i="8" s="1"/>
  <c r="J2626" i="8"/>
  <c r="K2626" i="8" s="1"/>
  <c r="J2658" i="8"/>
  <c r="K2658" i="8" s="1"/>
  <c r="J2690" i="8"/>
  <c r="K2690" i="8" s="1"/>
  <c r="J2722" i="8"/>
  <c r="K2722" i="8" s="1"/>
  <c r="J2754" i="8"/>
  <c r="K2754" i="8" s="1"/>
  <c r="J2786" i="8"/>
  <c r="K2786" i="8" s="1"/>
  <c r="J2005" i="8"/>
  <c r="K2005" i="8" s="1"/>
  <c r="J2390" i="8"/>
  <c r="K2390" i="8" s="1"/>
  <c r="J2389" i="8"/>
  <c r="K2389" i="8" s="1"/>
  <c r="J2453" i="8"/>
  <c r="K2453" i="8" s="1"/>
  <c r="J1775" i="8"/>
  <c r="K1775" i="8" s="1"/>
  <c r="J2441" i="8"/>
  <c r="K2441" i="8" s="1"/>
  <c r="J2808" i="8"/>
  <c r="K2808" i="8" s="1"/>
  <c r="J2883" i="8"/>
  <c r="K2883" i="8" s="1"/>
  <c r="J2411" i="8"/>
  <c r="K2411" i="8" s="1"/>
  <c r="J2533" i="8"/>
  <c r="K2533" i="8" s="1"/>
  <c r="J2597" i="8"/>
  <c r="K2597" i="8" s="1"/>
  <c r="J2598" i="8"/>
  <c r="K2598" i="8" s="1"/>
  <c r="J2677" i="8"/>
  <c r="K2677" i="8" s="1"/>
  <c r="J2742" i="8"/>
  <c r="K2742" i="8" s="1"/>
  <c r="J2741" i="8"/>
  <c r="K2741" i="8" s="1"/>
  <c r="J2815" i="8"/>
  <c r="K2815" i="8" s="1"/>
  <c r="J2879" i="8"/>
  <c r="K2879" i="8" s="1"/>
  <c r="J2878" i="8"/>
  <c r="K2878" i="8" s="1"/>
  <c r="J2942" i="8"/>
  <c r="K2942" i="8" s="1"/>
  <c r="J2943" i="8"/>
  <c r="K2943" i="8" s="1"/>
  <c r="J2976" i="8"/>
  <c r="K2976" i="8" s="1"/>
  <c r="J3008" i="8"/>
  <c r="K3008" i="8" s="1"/>
  <c r="J3040" i="8"/>
  <c r="K3040" i="8" s="1"/>
  <c r="J3072" i="8"/>
  <c r="K3072" i="8" s="1"/>
  <c r="J3104" i="8"/>
  <c r="K3104" i="8" s="1"/>
  <c r="J3136" i="8"/>
  <c r="K3136" i="8" s="1"/>
  <c r="J3168" i="8"/>
  <c r="K3168" i="8" s="1"/>
  <c r="J3200" i="8"/>
  <c r="K3200" i="8" s="1"/>
  <c r="J3232" i="8"/>
  <c r="K3232" i="8" s="1"/>
  <c r="J2040" i="8"/>
  <c r="K2040" i="8" s="1"/>
  <c r="J2451" i="8"/>
  <c r="K2451" i="8" s="1"/>
  <c r="J2548" i="8"/>
  <c r="K2548" i="8" s="1"/>
  <c r="J2547" i="8"/>
  <c r="K2547" i="8" s="1"/>
  <c r="J2611" i="8"/>
  <c r="K2611" i="8" s="1"/>
  <c r="J2612" i="8"/>
  <c r="K2612" i="8" s="1"/>
  <c r="J2676" i="8"/>
  <c r="K2676" i="8" s="1"/>
  <c r="J2675" i="8"/>
  <c r="K2675" i="8" s="1"/>
  <c r="J2739" i="8"/>
  <c r="K2739" i="8" s="1"/>
  <c r="J2740" i="8"/>
  <c r="K2740" i="8" s="1"/>
  <c r="J2802" i="8"/>
  <c r="K2802" i="8" s="1"/>
  <c r="J2866" i="8"/>
  <c r="K2866" i="8" s="1"/>
  <c r="J2930" i="8"/>
  <c r="K2930" i="8" s="1"/>
  <c r="J2931" i="8"/>
  <c r="K2931" i="8" s="1"/>
  <c r="J2999" i="8"/>
  <c r="K2999" i="8" s="1"/>
  <c r="J3095" i="8"/>
  <c r="K3095" i="8" s="1"/>
  <c r="J3127" i="8"/>
  <c r="K3127" i="8" s="1"/>
  <c r="J3159" i="8"/>
  <c r="K3159" i="8" s="1"/>
  <c r="J3191" i="8"/>
  <c r="K3191" i="8" s="1"/>
  <c r="J3223" i="8"/>
  <c r="K3223" i="8" s="1"/>
  <c r="J1743" i="8"/>
  <c r="K1743" i="8" s="1"/>
  <c r="J3263" i="8"/>
  <c r="K3263" i="8" s="1"/>
  <c r="J3338" i="8"/>
  <c r="K3338" i="8" s="1"/>
  <c r="J3402" i="8"/>
  <c r="K3402" i="8" s="1"/>
  <c r="J3445" i="8"/>
  <c r="K3445" i="8" s="1"/>
  <c r="J3446" i="8"/>
  <c r="K3446" i="8" s="1"/>
  <c r="J3477" i="8"/>
  <c r="K3477" i="8" s="1"/>
  <c r="J3509" i="8"/>
  <c r="K3509" i="8" s="1"/>
  <c r="J3541" i="8"/>
  <c r="K3541" i="8" s="1"/>
  <c r="J3573" i="8"/>
  <c r="K3573" i="8" s="1"/>
  <c r="J3605" i="8"/>
  <c r="K3605" i="8" s="1"/>
  <c r="J3637" i="8"/>
  <c r="K3637" i="8" s="1"/>
  <c r="J3638" i="8"/>
  <c r="K3638" i="8" s="1"/>
  <c r="J3669" i="8"/>
  <c r="K3669" i="8" s="1"/>
  <c r="J3701" i="8"/>
  <c r="K3701" i="8" s="1"/>
  <c r="J3733" i="8"/>
  <c r="K3733" i="8" s="1"/>
  <c r="J3734" i="8"/>
  <c r="K3734" i="8" s="1"/>
  <c r="J3766" i="8"/>
  <c r="K3766" i="8" s="1"/>
  <c r="J3765" i="8"/>
  <c r="K3765" i="8" s="1"/>
  <c r="J3265" i="8"/>
  <c r="K3265" i="8" s="1"/>
  <c r="J3329" i="8"/>
  <c r="K3329" i="8" s="1"/>
  <c r="J3404" i="8"/>
  <c r="K3404" i="8" s="1"/>
  <c r="J2928" i="8"/>
  <c r="K2928" i="8" s="1"/>
  <c r="J2927" i="8"/>
  <c r="K2927" i="8" s="1"/>
  <c r="J3317" i="8"/>
  <c r="K3317" i="8" s="1"/>
  <c r="J3381" i="8"/>
  <c r="K3381" i="8" s="1"/>
  <c r="J3426" i="8"/>
  <c r="K3426" i="8" s="1"/>
  <c r="J3554" i="8"/>
  <c r="K3554" i="8" s="1"/>
  <c r="J3682" i="8"/>
  <c r="K3682" i="8" s="1"/>
  <c r="J3444" i="8"/>
  <c r="K3444" i="8" s="1"/>
  <c r="J3572" i="8"/>
  <c r="K3572" i="8" s="1"/>
  <c r="J3700" i="8"/>
  <c r="K3700" i="8" s="1"/>
  <c r="J3456" i="8"/>
  <c r="K3456" i="8" s="1"/>
  <c r="J3584" i="8"/>
  <c r="K3584" i="8" s="1"/>
  <c r="J3712" i="8"/>
  <c r="K3712" i="8" s="1"/>
  <c r="J1669" i="8"/>
  <c r="K1669" i="8" s="1"/>
  <c r="J1954" i="8"/>
  <c r="K1954" i="8" s="1"/>
  <c r="J2242" i="8"/>
  <c r="K2242" i="8" s="1"/>
  <c r="J1297" i="8"/>
  <c r="K1297" i="8" s="1"/>
  <c r="J3536" i="8"/>
  <c r="K3536" i="8" s="1"/>
  <c r="J3352" i="8"/>
  <c r="K3352" i="8" s="1"/>
  <c r="J3434" i="8"/>
  <c r="K3434" i="8" s="1"/>
  <c r="J3626" i="8"/>
  <c r="K3626" i="8" s="1"/>
  <c r="J3754" i="8"/>
  <c r="K3754" i="8" s="1"/>
  <c r="J3622" i="8"/>
  <c r="K3622" i="8" s="1"/>
  <c r="J3772" i="8"/>
  <c r="K3772" i="8" s="1"/>
  <c r="J3382" i="8"/>
  <c r="K3382" i="8" s="1"/>
  <c r="J2867" i="8"/>
  <c r="K2867" i="8" s="1"/>
  <c r="J2523" i="8"/>
  <c r="K2523" i="8" s="1"/>
  <c r="J2529" i="8"/>
  <c r="K2529" i="8" s="1"/>
  <c r="J2130" i="8"/>
  <c r="K2130" i="8" s="1"/>
  <c r="J3115" i="8"/>
  <c r="K3115" i="8" s="1"/>
  <c r="J1420" i="8"/>
  <c r="K1420" i="8" s="1"/>
  <c r="J1531" i="8"/>
  <c r="K1531" i="8" s="1"/>
  <c r="J1346" i="8"/>
  <c r="K1346" i="8" s="1"/>
  <c r="J1994" i="8"/>
  <c r="K1994" i="8" s="1"/>
  <c r="J1995" i="8"/>
  <c r="K1995" i="8" s="1"/>
  <c r="J2136" i="8"/>
  <c r="K2136" i="8" s="1"/>
  <c r="J2200" i="8"/>
  <c r="K2200" i="8" s="1"/>
  <c r="J2360" i="8"/>
  <c r="K2360" i="8" s="1"/>
  <c r="J2102" i="8"/>
  <c r="K2102" i="8" s="1"/>
  <c r="J2277" i="8"/>
  <c r="K2277" i="8" s="1"/>
  <c r="J2589" i="8"/>
  <c r="K2589" i="8" s="1"/>
  <c r="J2782" i="8"/>
  <c r="K2782" i="8" s="1"/>
  <c r="J2781" i="8"/>
  <c r="K2781" i="8" s="1"/>
  <c r="J2956" i="8"/>
  <c r="K2956" i="8" s="1"/>
  <c r="J3012" i="8"/>
  <c r="K3012" i="8" s="1"/>
  <c r="J1912" i="8"/>
  <c r="K1912" i="8" s="1"/>
  <c r="J3043" i="8"/>
  <c r="K3043" i="8" s="1"/>
  <c r="J3386" i="8"/>
  <c r="K3386" i="8" s="1"/>
  <c r="J3473" i="8"/>
  <c r="K3473" i="8" s="1"/>
  <c r="J3537" i="8"/>
  <c r="K3537" i="8" s="1"/>
  <c r="J3601" i="8"/>
  <c r="K3601" i="8" s="1"/>
  <c r="J3665" i="8"/>
  <c r="K3665" i="8" s="1"/>
  <c r="J3737" i="8"/>
  <c r="K3737" i="8" s="1"/>
  <c r="J3324" i="8"/>
  <c r="K3324" i="8" s="1"/>
  <c r="J2364" i="8"/>
  <c r="K2364" i="8" s="1"/>
  <c r="J3780" i="8"/>
  <c r="K3780" i="8" s="1"/>
  <c r="J3194" i="8"/>
  <c r="K3194" i="8" s="1"/>
  <c r="J1703" i="8"/>
  <c r="K1703" i="8" s="1"/>
  <c r="J2371" i="8"/>
  <c r="K2371" i="8" s="1"/>
  <c r="J2499" i="8"/>
  <c r="K2499" i="8" s="1"/>
  <c r="J2500" i="8"/>
  <c r="K2500" i="8" s="1"/>
  <c r="J2567" i="8"/>
  <c r="K2567" i="8" s="1"/>
  <c r="J2631" i="8"/>
  <c r="K2631" i="8" s="1"/>
  <c r="J2695" i="8"/>
  <c r="K2695" i="8" s="1"/>
  <c r="J2759" i="8"/>
  <c r="K2759" i="8" s="1"/>
  <c r="J2826" i="8"/>
  <c r="K2826" i="8" s="1"/>
  <c r="J2890" i="8"/>
  <c r="K2890" i="8" s="1"/>
  <c r="J2953" i="8"/>
  <c r="K2953" i="8" s="1"/>
  <c r="J2985" i="8"/>
  <c r="K2985" i="8" s="1"/>
  <c r="J3017" i="8"/>
  <c r="K3017" i="8" s="1"/>
  <c r="J3049" i="8"/>
  <c r="K3049" i="8" s="1"/>
  <c r="J3081" i="8"/>
  <c r="K3081" i="8" s="1"/>
  <c r="J3113" i="8"/>
  <c r="K3113" i="8" s="1"/>
  <c r="J3145" i="8"/>
  <c r="K3145" i="8" s="1"/>
  <c r="J3177" i="8"/>
  <c r="K3177" i="8" s="1"/>
  <c r="J3210" i="8"/>
  <c r="K3210" i="8" s="1"/>
  <c r="J3209" i="8"/>
  <c r="K3209" i="8" s="1"/>
  <c r="J3241" i="8"/>
  <c r="K3241" i="8" s="1"/>
  <c r="J2396" i="8"/>
  <c r="K2396" i="8" s="1"/>
  <c r="J3266" i="8"/>
  <c r="K3266" i="8" s="1"/>
  <c r="J3330" i="8"/>
  <c r="K3330" i="8" s="1"/>
  <c r="J3394" i="8"/>
  <c r="K3394" i="8" s="1"/>
  <c r="J3395" i="8"/>
  <c r="K3395" i="8" s="1"/>
  <c r="J3447" i="8"/>
  <c r="K3447" i="8" s="1"/>
  <c r="J3479" i="8"/>
  <c r="K3479" i="8" s="1"/>
  <c r="J3511" i="8"/>
  <c r="K3511" i="8" s="1"/>
  <c r="J3543" i="8"/>
  <c r="K3543" i="8" s="1"/>
  <c r="J3607" i="8"/>
  <c r="K3607" i="8" s="1"/>
  <c r="J3639" i="8"/>
  <c r="K3639" i="8" s="1"/>
  <c r="J3640" i="8"/>
  <c r="K3640" i="8" s="1"/>
  <c r="J3671" i="8"/>
  <c r="K3671" i="8" s="1"/>
  <c r="J3703" i="8"/>
  <c r="K3703" i="8" s="1"/>
  <c r="J3735" i="8"/>
  <c r="K3735" i="8" s="1"/>
  <c r="J3767" i="8"/>
  <c r="K3767" i="8" s="1"/>
  <c r="J2412" i="8"/>
  <c r="K2412" i="8" s="1"/>
  <c r="J3300" i="8"/>
  <c r="K3300" i="8" s="1"/>
  <c r="J3301" i="8"/>
  <c r="K3301" i="8" s="1"/>
  <c r="J3364" i="8"/>
  <c r="K3364" i="8" s="1"/>
  <c r="J2895" i="8"/>
  <c r="K2895" i="8" s="1"/>
  <c r="J3530" i="8"/>
  <c r="K3530" i="8" s="1"/>
  <c r="J2609" i="8"/>
  <c r="K2609" i="8" s="1"/>
  <c r="J2003" i="8"/>
  <c r="K2003" i="8" s="1"/>
  <c r="J2333" i="8"/>
  <c r="K2333" i="8" s="1"/>
  <c r="J3600" i="8"/>
  <c r="K3600" i="8" s="1"/>
  <c r="J2103" i="8"/>
  <c r="K2103" i="8" s="1"/>
  <c r="J2037" i="8"/>
  <c r="K2037" i="8" s="1"/>
  <c r="J504" i="8"/>
  <c r="K504" i="8" s="1"/>
  <c r="J503" i="8"/>
  <c r="K503" i="8" s="1"/>
  <c r="J1560" i="8"/>
  <c r="K1560" i="8" s="1"/>
  <c r="J1831" i="8"/>
  <c r="K1831" i="8" s="1"/>
  <c r="J1752" i="8"/>
  <c r="K1752" i="8" s="1"/>
  <c r="J1881" i="8"/>
  <c r="K1881" i="8" s="1"/>
  <c r="J1661" i="8"/>
  <c r="K1661" i="8" s="1"/>
  <c r="J2026" i="8"/>
  <c r="K2026" i="8" s="1"/>
  <c r="J2027" i="8"/>
  <c r="K2027" i="8" s="1"/>
  <c r="J2208" i="8"/>
  <c r="K2208" i="8" s="1"/>
  <c r="J2336" i="8"/>
  <c r="K2336" i="8" s="1"/>
  <c r="J2392" i="8"/>
  <c r="K2392" i="8" s="1"/>
  <c r="J2622" i="8"/>
  <c r="K2622" i="8" s="1"/>
  <c r="J2694" i="8"/>
  <c r="K2694" i="8" s="1"/>
  <c r="J2388" i="8"/>
  <c r="K2388" i="8" s="1"/>
  <c r="J2573" i="8"/>
  <c r="K2573" i="8" s="1"/>
  <c r="J2841" i="8"/>
  <c r="K2841" i="8" s="1"/>
  <c r="J2483" i="8"/>
  <c r="K2483" i="8" s="1"/>
  <c r="J3147" i="8"/>
  <c r="K3147" i="8" s="1"/>
  <c r="J3211" i="8"/>
  <c r="K3211" i="8" s="1"/>
  <c r="J3343" i="8"/>
  <c r="K3343" i="8" s="1"/>
  <c r="J3465" i="8"/>
  <c r="K3465" i="8" s="1"/>
  <c r="J3529" i="8"/>
  <c r="K3529" i="8" s="1"/>
  <c r="J3593" i="8"/>
  <c r="K3593" i="8" s="1"/>
  <c r="J3649" i="8"/>
  <c r="K3649" i="8" s="1"/>
  <c r="J3721" i="8"/>
  <c r="K3721" i="8" s="1"/>
  <c r="J3777" i="8"/>
  <c r="K3777" i="8" s="1"/>
  <c r="J3323" i="8"/>
  <c r="K3323" i="8" s="1"/>
  <c r="J3538" i="8"/>
  <c r="K3538" i="8" s="1"/>
  <c r="J3620" i="8"/>
  <c r="K3620" i="8" s="1"/>
  <c r="J3351" i="8"/>
  <c r="K3351" i="8" s="1"/>
  <c r="J3568" i="8"/>
  <c r="K3568" i="8" s="1"/>
  <c r="J530" i="8"/>
  <c r="K530" i="8" s="1"/>
  <c r="J2449" i="8"/>
  <c r="K2449" i="8" s="1"/>
  <c r="J3331" i="8"/>
  <c r="K3331" i="8" s="1"/>
  <c r="J457" i="8"/>
  <c r="K457" i="8" s="1"/>
  <c r="J458" i="8"/>
  <c r="K458" i="8" s="1"/>
  <c r="J805" i="8"/>
  <c r="K805" i="8" s="1"/>
  <c r="J664" i="8"/>
  <c r="K664" i="8" s="1"/>
  <c r="J836" i="8"/>
  <c r="K836" i="8" s="1"/>
  <c r="J1075" i="8"/>
  <c r="K1075" i="8" s="1"/>
  <c r="J1127" i="8"/>
  <c r="K1127" i="8" s="1"/>
  <c r="J1097" i="8"/>
  <c r="K1097" i="8" s="1"/>
  <c r="J1098" i="8"/>
  <c r="K1098" i="8" s="1"/>
  <c r="J1219" i="8"/>
  <c r="K1219" i="8" s="1"/>
  <c r="J1267" i="8"/>
  <c r="K1267" i="8" s="1"/>
  <c r="J1174" i="8"/>
  <c r="K1174" i="8" s="1"/>
  <c r="J1238" i="8"/>
  <c r="K1238" i="8" s="1"/>
  <c r="J1286" i="8"/>
  <c r="K1286" i="8" s="1"/>
  <c r="J1302" i="8"/>
  <c r="K1302" i="8" s="1"/>
  <c r="J1056" i="8"/>
  <c r="K1056" i="8" s="1"/>
  <c r="J1432" i="8"/>
  <c r="K1432" i="8" s="1"/>
  <c r="J1533" i="8"/>
  <c r="K1533" i="8" s="1"/>
  <c r="J1597" i="8"/>
  <c r="K1597" i="8" s="1"/>
  <c r="J1412" i="8"/>
  <c r="K1412" i="8" s="1"/>
  <c r="J1564" i="8"/>
  <c r="K1564" i="8" s="1"/>
  <c r="J1658" i="8"/>
  <c r="K1658" i="8" s="1"/>
  <c r="J1690" i="8"/>
  <c r="K1690" i="8" s="1"/>
  <c r="J1722" i="8"/>
  <c r="K1722" i="8" s="1"/>
  <c r="J1723" i="8"/>
  <c r="K1723" i="8" s="1"/>
  <c r="J1754" i="8"/>
  <c r="K1754" i="8" s="1"/>
  <c r="J1755" i="8"/>
  <c r="K1755" i="8" s="1"/>
  <c r="J1786" i="8"/>
  <c r="K1786" i="8" s="1"/>
  <c r="J1818" i="8"/>
  <c r="K1818" i="8" s="1"/>
  <c r="J1819" i="8"/>
  <c r="K1819" i="8" s="1"/>
  <c r="J1539" i="8"/>
  <c r="K1539" i="8" s="1"/>
  <c r="J1642" i="8"/>
  <c r="K1642" i="8" s="1"/>
  <c r="J1811" i="8"/>
  <c r="K1811" i="8" s="1"/>
  <c r="J1874" i="8"/>
  <c r="K1874" i="8" s="1"/>
  <c r="J1937" i="8"/>
  <c r="K1937" i="8" s="1"/>
  <c r="J1867" i="8"/>
  <c r="K1867" i="8" s="1"/>
  <c r="J1975" i="8"/>
  <c r="K1975" i="8" s="1"/>
  <c r="J2107" i="8"/>
  <c r="K2107" i="8" s="1"/>
  <c r="J2106" i="8"/>
  <c r="K2106" i="8" s="1"/>
  <c r="J2154" i="8"/>
  <c r="K2154" i="8" s="1"/>
  <c r="J2218" i="8"/>
  <c r="K2218" i="8" s="1"/>
  <c r="J2274" i="8"/>
  <c r="K2274" i="8" s="1"/>
  <c r="J2306" i="8"/>
  <c r="K2306" i="8" s="1"/>
  <c r="J2354" i="8"/>
  <c r="K2354" i="8" s="1"/>
  <c r="J1971" i="8"/>
  <c r="K1971" i="8" s="1"/>
  <c r="J2127" i="8"/>
  <c r="K2127" i="8" s="1"/>
  <c r="J2215" i="8"/>
  <c r="K2215" i="8" s="1"/>
  <c r="J1896" i="8"/>
  <c r="K1896" i="8" s="1"/>
  <c r="J2537" i="8"/>
  <c r="K2537" i="8" s="1"/>
  <c r="J2568" i="8"/>
  <c r="K2568" i="8" s="1"/>
  <c r="J2601" i="8"/>
  <c r="K2601" i="8" s="1"/>
  <c r="J2600" i="8"/>
  <c r="K2600" i="8" s="1"/>
  <c r="J2633" i="8"/>
  <c r="K2633" i="8" s="1"/>
  <c r="J2632" i="8"/>
  <c r="K2632" i="8" s="1"/>
  <c r="J2664" i="8"/>
  <c r="K2664" i="8" s="1"/>
  <c r="J2696" i="8"/>
  <c r="K2696" i="8" s="1"/>
  <c r="J2728" i="8"/>
  <c r="K2728" i="8" s="1"/>
  <c r="J2760" i="8"/>
  <c r="K2760" i="8" s="1"/>
  <c r="J2792" i="8"/>
  <c r="K2792" i="8" s="1"/>
  <c r="J2372" i="8"/>
  <c r="K2372" i="8" s="1"/>
  <c r="J2436" i="8"/>
  <c r="K2436" i="8" s="1"/>
  <c r="J3361" i="8"/>
  <c r="K3361" i="8" s="1"/>
  <c r="J2593" i="8"/>
  <c r="K2593" i="8" s="1"/>
  <c r="J2673" i="8"/>
  <c r="K2673" i="8" s="1"/>
  <c r="J2769" i="8"/>
  <c r="K2769" i="8" s="1"/>
  <c r="J2833" i="8"/>
  <c r="K2833" i="8" s="1"/>
  <c r="J2929" i="8"/>
  <c r="K2929" i="8" s="1"/>
  <c r="J2982" i="8"/>
  <c r="K2982" i="8" s="1"/>
  <c r="J3031" i="8"/>
  <c r="K3031" i="8" s="1"/>
  <c r="J3030" i="8"/>
  <c r="K3030" i="8" s="1"/>
  <c r="J3063" i="8"/>
  <c r="K3063" i="8" s="1"/>
  <c r="J3062" i="8"/>
  <c r="K3062" i="8" s="1"/>
  <c r="J3110" i="8"/>
  <c r="K3110" i="8" s="1"/>
  <c r="J3151" i="8"/>
  <c r="K3151" i="8" s="1"/>
  <c r="J3150" i="8"/>
  <c r="K3150" i="8" s="1"/>
  <c r="J3182" i="8"/>
  <c r="K3182" i="8" s="1"/>
  <c r="J2576" i="8"/>
  <c r="K2576" i="8" s="1"/>
  <c r="J2656" i="8"/>
  <c r="K2656" i="8" s="1"/>
  <c r="J2736" i="8"/>
  <c r="K2736" i="8" s="1"/>
  <c r="J2874" i="8"/>
  <c r="K2874" i="8" s="1"/>
  <c r="J2957" i="8"/>
  <c r="K2957" i="8" s="1"/>
  <c r="J3085" i="8"/>
  <c r="K3085" i="8" s="1"/>
  <c r="J3283" i="8"/>
  <c r="K3283" i="8" s="1"/>
  <c r="J3282" i="8"/>
  <c r="K3282" i="8" s="1"/>
  <c r="J3346" i="8"/>
  <c r="K3346" i="8" s="1"/>
  <c r="J3347" i="8"/>
  <c r="K3347" i="8" s="1"/>
  <c r="J3419" i="8"/>
  <c r="K3419" i="8" s="1"/>
  <c r="J3451" i="8"/>
  <c r="K3451" i="8" s="1"/>
  <c r="J3483" i="8"/>
  <c r="K3483" i="8" s="1"/>
  <c r="J3516" i="8"/>
  <c r="K3516" i="8" s="1"/>
  <c r="J3515" i="8"/>
  <c r="K3515" i="8" s="1"/>
  <c r="J3548" i="8"/>
  <c r="K3548" i="8" s="1"/>
  <c r="J3547" i="8"/>
  <c r="K3547" i="8" s="1"/>
  <c r="J3579" i="8"/>
  <c r="K3579" i="8" s="1"/>
  <c r="J3611" i="8"/>
  <c r="K3611" i="8" s="1"/>
  <c r="J3643" i="8"/>
  <c r="K3643" i="8" s="1"/>
  <c r="J3675" i="8"/>
  <c r="K3675" i="8" s="1"/>
  <c r="J3707" i="8"/>
  <c r="K3707" i="8" s="1"/>
  <c r="J3739" i="8"/>
  <c r="K3739" i="8" s="1"/>
  <c r="J3771" i="8"/>
  <c r="K3771" i="8" s="1"/>
  <c r="J2369" i="8"/>
  <c r="K2369" i="8" s="1"/>
  <c r="J2916" i="8"/>
  <c r="K2916" i="8" s="1"/>
  <c r="J3325" i="8"/>
  <c r="K3325" i="8" s="1"/>
  <c r="J3389" i="8"/>
  <c r="K3389" i="8" s="1"/>
  <c r="J3578" i="8"/>
  <c r="K3578" i="8" s="1"/>
  <c r="J3673" i="8"/>
  <c r="K3673" i="8" s="1"/>
  <c r="J1501" i="8"/>
  <c r="K1501" i="8" s="1"/>
  <c r="J2423" i="8"/>
  <c r="K2423" i="8" s="1"/>
  <c r="J3075" i="8"/>
  <c r="K3075" i="8" s="1"/>
  <c r="J1554" i="8"/>
  <c r="K1554" i="8" s="1"/>
  <c r="J3273" i="8"/>
  <c r="K3273" i="8" s="1"/>
  <c r="J3448" i="8"/>
  <c r="K3448" i="8" s="1"/>
  <c r="J490" i="8"/>
  <c r="K490" i="8" s="1"/>
  <c r="J489" i="8"/>
  <c r="K489" i="8" s="1"/>
  <c r="J615" i="8"/>
  <c r="K615" i="8" s="1"/>
  <c r="J614" i="8"/>
  <c r="K614" i="8" s="1"/>
  <c r="J713" i="8"/>
  <c r="K713" i="8" s="1"/>
  <c r="J714" i="8"/>
  <c r="K714" i="8" s="1"/>
  <c r="J1139" i="8"/>
  <c r="K1139" i="8" s="1"/>
  <c r="J1007" i="8"/>
  <c r="K1007" i="8" s="1"/>
  <c r="J1191" i="8"/>
  <c r="K1191" i="8" s="1"/>
  <c r="J1303" i="8"/>
  <c r="K1303" i="8" s="1"/>
  <c r="J1335" i="8"/>
  <c r="K1335" i="8" s="1"/>
  <c r="J1170" i="8"/>
  <c r="K1170" i="8" s="1"/>
  <c r="J1282" i="8"/>
  <c r="K1282" i="8" s="1"/>
  <c r="J1561" i="8"/>
  <c r="K1561" i="8" s="1"/>
  <c r="J1476" i="8"/>
  <c r="K1476" i="8" s="1"/>
  <c r="J1094" i="8"/>
  <c r="K1094" i="8" s="1"/>
  <c r="J1093" i="8"/>
  <c r="K1093" i="8" s="1"/>
  <c r="J1447" i="8"/>
  <c r="K1447" i="8" s="1"/>
  <c r="J1448" i="8"/>
  <c r="K1448" i="8" s="1"/>
  <c r="J2017" i="8"/>
  <c r="K2017" i="8" s="1"/>
  <c r="J1959" i="8"/>
  <c r="K1959" i="8" s="1"/>
  <c r="J2182" i="8"/>
  <c r="K2182" i="8" s="1"/>
  <c r="J2342" i="8"/>
  <c r="K2342" i="8" s="1"/>
  <c r="J1934" i="8"/>
  <c r="K1934" i="8" s="1"/>
  <c r="J2163" i="8"/>
  <c r="K2163" i="8" s="1"/>
  <c r="J2259" i="8"/>
  <c r="K2259" i="8" s="1"/>
  <c r="J2355" i="8"/>
  <c r="K2355" i="8" s="1"/>
  <c r="J2468" i="8"/>
  <c r="K2468" i="8" s="1"/>
  <c r="J2438" i="8"/>
  <c r="K2438" i="8" s="1"/>
  <c r="J2439" i="8"/>
  <c r="K2439" i="8" s="1"/>
  <c r="J3010" i="8"/>
  <c r="K3010" i="8" s="1"/>
  <c r="J3139" i="8"/>
  <c r="K3139" i="8" s="1"/>
  <c r="J3138" i="8"/>
  <c r="K3138" i="8" s="1"/>
  <c r="J3178" i="8"/>
  <c r="K3178" i="8" s="1"/>
  <c r="J502" i="8"/>
  <c r="K502" i="8" s="1"/>
  <c r="J501" i="8"/>
  <c r="K501" i="8" s="1"/>
  <c r="J632" i="8"/>
  <c r="K632" i="8" s="1"/>
  <c r="J633" i="8"/>
  <c r="K633" i="8" s="1"/>
  <c r="J919" i="8"/>
  <c r="K919" i="8" s="1"/>
  <c r="J830" i="8"/>
  <c r="K830" i="8" s="1"/>
  <c r="J1193" i="8"/>
  <c r="K1193" i="8" s="1"/>
  <c r="J1390" i="8"/>
  <c r="K1390" i="8" s="1"/>
  <c r="J1534" i="8"/>
  <c r="K1534" i="8" s="1"/>
  <c r="J1535" i="8"/>
  <c r="K1535" i="8" s="1"/>
  <c r="J557" i="8"/>
  <c r="K557" i="8" s="1"/>
  <c r="J556" i="8"/>
  <c r="K556" i="8" s="1"/>
  <c r="J587" i="8"/>
  <c r="K587" i="8" s="1"/>
  <c r="J759" i="8"/>
  <c r="K759" i="8" s="1"/>
  <c r="J760" i="8"/>
  <c r="K760" i="8" s="1"/>
  <c r="J782" i="8"/>
  <c r="K782" i="8" s="1"/>
  <c r="J921" i="8"/>
  <c r="K921" i="8" s="1"/>
  <c r="J1027" i="8"/>
  <c r="K1027" i="8" s="1"/>
  <c r="J1028" i="8"/>
  <c r="K1028" i="8" s="1"/>
  <c r="J1001" i="8"/>
  <c r="K1001" i="8" s="1"/>
  <c r="J855" i="8"/>
  <c r="K855" i="8" s="1"/>
  <c r="J854" i="8"/>
  <c r="K854" i="8" s="1"/>
  <c r="J1427" i="8"/>
  <c r="K1427" i="8" s="1"/>
  <c r="J1240" i="8"/>
  <c r="K1240" i="8" s="1"/>
  <c r="J1336" i="8"/>
  <c r="K1336" i="8" s="1"/>
  <c r="J1567" i="8"/>
  <c r="K1567" i="8" s="1"/>
  <c r="J1340" i="8"/>
  <c r="K1340" i="8" s="1"/>
  <c r="J1341" i="8"/>
  <c r="K1341" i="8" s="1"/>
  <c r="J1955" i="8"/>
  <c r="K1955" i="8" s="1"/>
  <c r="J1617" i="8"/>
  <c r="K1617" i="8" s="1"/>
  <c r="J1764" i="8"/>
  <c r="K1764" i="8" s="1"/>
  <c r="J1765" i="8"/>
  <c r="K1765" i="8" s="1"/>
  <c r="J1961" i="8"/>
  <c r="K1961" i="8" s="1"/>
  <c r="J2303" i="8"/>
  <c r="K2303" i="8" s="1"/>
  <c r="J1946" i="8"/>
  <c r="K1946" i="8" s="1"/>
  <c r="J2140" i="8"/>
  <c r="K2140" i="8" s="1"/>
  <c r="J2141" i="8"/>
  <c r="K2141" i="8" s="1"/>
  <c r="J2300" i="8"/>
  <c r="K2300" i="8" s="1"/>
  <c r="J1793" i="8"/>
  <c r="K1793" i="8" s="1"/>
  <c r="J2121" i="8"/>
  <c r="K2121" i="8" s="1"/>
  <c r="J2217" i="8"/>
  <c r="K2217" i="8" s="1"/>
  <c r="J2313" i="8"/>
  <c r="K2313" i="8" s="1"/>
  <c r="J2554" i="8"/>
  <c r="K2554" i="8" s="1"/>
  <c r="J2555" i="8"/>
  <c r="K2555" i="8" s="1"/>
  <c r="J2650" i="8"/>
  <c r="K2650" i="8" s="1"/>
  <c r="J2714" i="8"/>
  <c r="K2714" i="8" s="1"/>
  <c r="J2715" i="8"/>
  <c r="K2715" i="8" s="1"/>
  <c r="J2778" i="8"/>
  <c r="K2778" i="8" s="1"/>
  <c r="J2779" i="8"/>
  <c r="K2779" i="8" s="1"/>
  <c r="J2496" i="8"/>
  <c r="K2496" i="8" s="1"/>
  <c r="J2872" i="8"/>
  <c r="K2872" i="8" s="1"/>
  <c r="J2517" i="8"/>
  <c r="K2517" i="8" s="1"/>
  <c r="J2725" i="8"/>
  <c r="K2725" i="8" s="1"/>
  <c r="J2921" i="8"/>
  <c r="K2921" i="8" s="1"/>
  <c r="J3032" i="8"/>
  <c r="K3032" i="8" s="1"/>
  <c r="J3128" i="8"/>
  <c r="K3128" i="8" s="1"/>
  <c r="J3224" i="8"/>
  <c r="K3224" i="8" s="1"/>
  <c r="J2532" i="8"/>
  <c r="K2532" i="8" s="1"/>
  <c r="J2531" i="8"/>
  <c r="K2531" i="8" s="1"/>
  <c r="J2724" i="8"/>
  <c r="K2724" i="8" s="1"/>
  <c r="J2723" i="8"/>
  <c r="K2723" i="8" s="1"/>
  <c r="J2909" i="8"/>
  <c r="K2909" i="8" s="1"/>
  <c r="J2991" i="8"/>
  <c r="K2991" i="8" s="1"/>
  <c r="J3119" i="8"/>
  <c r="K3119" i="8" s="1"/>
  <c r="J3247" i="8"/>
  <c r="K3247" i="8" s="1"/>
  <c r="J3470" i="8"/>
  <c r="K3470" i="8" s="1"/>
  <c r="J3469" i="8"/>
  <c r="K3469" i="8" s="1"/>
  <c r="J3565" i="8"/>
  <c r="K3565" i="8" s="1"/>
  <c r="J3566" i="8"/>
  <c r="K3566" i="8" s="1"/>
  <c r="J3661" i="8"/>
  <c r="K3661" i="8" s="1"/>
  <c r="J3757" i="8"/>
  <c r="K3757" i="8" s="1"/>
  <c r="J3680" i="8"/>
  <c r="K3680" i="8" s="1"/>
  <c r="J2391" i="8"/>
  <c r="K2391" i="8" s="1"/>
  <c r="J3562" i="8"/>
  <c r="K3562" i="8" s="1"/>
  <c r="J3452" i="8"/>
  <c r="K3452" i="8" s="1"/>
  <c r="J3457" i="8"/>
  <c r="K3457" i="8" s="1"/>
  <c r="J3657" i="8"/>
  <c r="K3657" i="8" s="1"/>
  <c r="J3242" i="8"/>
  <c r="K3242" i="8" s="1"/>
  <c r="J2615" i="8"/>
  <c r="K2615" i="8" s="1"/>
  <c r="J2805" i="8"/>
  <c r="K2805" i="8" s="1"/>
  <c r="J2934" i="8"/>
  <c r="K2934" i="8" s="1"/>
  <c r="J3073" i="8"/>
  <c r="K3073" i="8" s="1"/>
  <c r="J3169" i="8"/>
  <c r="K3169" i="8" s="1"/>
  <c r="J3383" i="8"/>
  <c r="K3383" i="8" s="1"/>
  <c r="J3384" i="8"/>
  <c r="K3384" i="8" s="1"/>
  <c r="J3471" i="8"/>
  <c r="K3471" i="8" s="1"/>
  <c r="J3759" i="8"/>
  <c r="K3759" i="8" s="1"/>
  <c r="J3760" i="8"/>
  <c r="K3760" i="8" s="1"/>
  <c r="J3289" i="8"/>
  <c r="K3289" i="8" s="1"/>
  <c r="J2109" i="8"/>
  <c r="K2109" i="8" s="1"/>
  <c r="J2183" i="8"/>
  <c r="K2183" i="8" s="1"/>
  <c r="J2176" i="8"/>
  <c r="K2176" i="8" s="1"/>
  <c r="J3513" i="8"/>
  <c r="K3513" i="8" s="1"/>
  <c r="J3697" i="8"/>
  <c r="K3697" i="8" s="1"/>
  <c r="J3376" i="8"/>
  <c r="K3376" i="8" s="1"/>
  <c r="J3377" i="8"/>
  <c r="K3377" i="8" s="1"/>
  <c r="J626" i="8"/>
  <c r="K626" i="8" s="1"/>
  <c r="J1270" i="8"/>
  <c r="K1270" i="8" s="1"/>
  <c r="J1682" i="8"/>
  <c r="K1682" i="8" s="1"/>
  <c r="J2146" i="8"/>
  <c r="K2146" i="8" s="1"/>
  <c r="J2688" i="8"/>
  <c r="K2688" i="8" s="1"/>
  <c r="J2577" i="8"/>
  <c r="K2577" i="8" s="1"/>
  <c r="J2657" i="8"/>
  <c r="K2657" i="8" s="1"/>
  <c r="J2753" i="8"/>
  <c r="K2753" i="8" s="1"/>
  <c r="J3023" i="8"/>
  <c r="K3023" i="8" s="1"/>
  <c r="J3022" i="8"/>
  <c r="K3022" i="8" s="1"/>
  <c r="J3126" i="8"/>
  <c r="K3126" i="8" s="1"/>
  <c r="J3206" i="8"/>
  <c r="K3206" i="8" s="1"/>
  <c r="J2528" i="8"/>
  <c r="K2528" i="8" s="1"/>
  <c r="J3045" i="8"/>
  <c r="K3045" i="8" s="1"/>
  <c r="J3117" i="8"/>
  <c r="K3117" i="8" s="1"/>
  <c r="J3314" i="8"/>
  <c r="K3314" i="8" s="1"/>
  <c r="J3443" i="8"/>
  <c r="K3443" i="8" s="1"/>
  <c r="J3507" i="8"/>
  <c r="K3507" i="8" s="1"/>
  <c r="J3571" i="8"/>
  <c r="K3571" i="8" s="1"/>
  <c r="J3635" i="8"/>
  <c r="K3635" i="8" s="1"/>
  <c r="J3667" i="8"/>
  <c r="K3667" i="8" s="1"/>
  <c r="J3731" i="8"/>
  <c r="K3731" i="8" s="1"/>
  <c r="J3472" i="8"/>
  <c r="K3472" i="8" s="1"/>
  <c r="J2625" i="8"/>
  <c r="K2625" i="8" s="1"/>
  <c r="J246" i="8"/>
  <c r="K246" i="8" s="1"/>
  <c r="J379" i="8"/>
  <c r="K379" i="8" s="1"/>
  <c r="J380" i="8"/>
  <c r="K380" i="8" s="1"/>
  <c r="J409" i="8"/>
  <c r="K409" i="8" s="1"/>
  <c r="J531" i="8"/>
  <c r="K531" i="8" s="1"/>
  <c r="J591" i="8"/>
  <c r="K591" i="8" s="1"/>
  <c r="J695" i="8"/>
  <c r="K695" i="8" s="1"/>
  <c r="J590" i="8"/>
  <c r="K590" i="8" s="1"/>
  <c r="J630" i="8"/>
  <c r="K630" i="8" s="1"/>
  <c r="J483" i="8"/>
  <c r="K483" i="8" s="1"/>
  <c r="J484" i="8"/>
  <c r="K484" i="8" s="1"/>
  <c r="J706" i="8"/>
  <c r="K706" i="8" s="1"/>
  <c r="J705" i="8"/>
  <c r="K705" i="8" s="1"/>
  <c r="J738" i="8"/>
  <c r="K738" i="8" s="1"/>
  <c r="J737" i="8"/>
  <c r="K737" i="8" s="1"/>
  <c r="J778" i="8"/>
  <c r="K778" i="8" s="1"/>
  <c r="J777" i="8"/>
  <c r="K777" i="8" s="1"/>
  <c r="J816" i="8"/>
  <c r="K816" i="8" s="1"/>
  <c r="J939" i="8"/>
  <c r="K939" i="8" s="1"/>
  <c r="J926" i="8"/>
  <c r="K926" i="8" s="1"/>
  <c r="J1123" i="8"/>
  <c r="K1123" i="8" s="1"/>
  <c r="J1124" i="8"/>
  <c r="K1124" i="8" s="1"/>
  <c r="J1155" i="8"/>
  <c r="K1155" i="8" s="1"/>
  <c r="J928" i="8"/>
  <c r="K928" i="8" s="1"/>
  <c r="J866" i="8"/>
  <c r="K866" i="8" s="1"/>
  <c r="J975" i="8"/>
  <c r="K975" i="8" s="1"/>
  <c r="J1072" i="8"/>
  <c r="K1072" i="8" s="1"/>
  <c r="J1071" i="8"/>
  <c r="K1071" i="8" s="1"/>
  <c r="J1207" i="8"/>
  <c r="K1207" i="8" s="1"/>
  <c r="J1247" i="8"/>
  <c r="K1247" i="8" s="1"/>
  <c r="J1287" i="8"/>
  <c r="K1287" i="8" s="1"/>
  <c r="J1319" i="8"/>
  <c r="K1319" i="8" s="1"/>
  <c r="J1194" i="8"/>
  <c r="K1194" i="8" s="1"/>
  <c r="J1234" i="8"/>
  <c r="K1234" i="8" s="1"/>
  <c r="J1235" i="8"/>
  <c r="K1235" i="8" s="1"/>
  <c r="J1298" i="8"/>
  <c r="K1298" i="8" s="1"/>
  <c r="J1299" i="8"/>
  <c r="K1299" i="8" s="1"/>
  <c r="J1322" i="8"/>
  <c r="K1322" i="8" s="1"/>
  <c r="J1008" i="8"/>
  <c r="K1008" i="8" s="1"/>
  <c r="J1430" i="8"/>
  <c r="K1430" i="8" s="1"/>
  <c r="J1460" i="8"/>
  <c r="K1460" i="8" s="1"/>
  <c r="J1492" i="8"/>
  <c r="K1492" i="8" s="1"/>
  <c r="J1524" i="8"/>
  <c r="K1524" i="8" s="1"/>
  <c r="J1429" i="8"/>
  <c r="K1429" i="8" s="1"/>
  <c r="J1428" i="8"/>
  <c r="K1428" i="8" s="1"/>
  <c r="J1541" i="8"/>
  <c r="K1541" i="8" s="1"/>
  <c r="J1540" i="8"/>
  <c r="K1540" i="8" s="1"/>
  <c r="J1604" i="8"/>
  <c r="K1604" i="8" s="1"/>
  <c r="J1418" i="8"/>
  <c r="K1418" i="8" s="1"/>
  <c r="J1419" i="8"/>
  <c r="K1419" i="8" s="1"/>
  <c r="J1469" i="8"/>
  <c r="K1469" i="8" s="1"/>
  <c r="J1850" i="8"/>
  <c r="K1850" i="8" s="1"/>
  <c r="J1921" i="8"/>
  <c r="K1921" i="8" s="1"/>
  <c r="J1985" i="8"/>
  <c r="K1985" i="8" s="1"/>
  <c r="J2049" i="8"/>
  <c r="K2049" i="8" s="1"/>
  <c r="J1927" i="8"/>
  <c r="K1927" i="8" s="1"/>
  <c r="J1928" i="8"/>
  <c r="K1928" i="8" s="1"/>
  <c r="J1991" i="8"/>
  <c r="K1991" i="8" s="1"/>
  <c r="J2066" i="8"/>
  <c r="K2066" i="8" s="1"/>
  <c r="J2067" i="8"/>
  <c r="K2067" i="8" s="1"/>
  <c r="J2118" i="8"/>
  <c r="K2118" i="8" s="1"/>
  <c r="J2119" i="8"/>
  <c r="K2119" i="8" s="1"/>
  <c r="J2158" i="8"/>
  <c r="K2158" i="8" s="1"/>
  <c r="J2198" i="8"/>
  <c r="K2198" i="8" s="1"/>
  <c r="J2246" i="8"/>
  <c r="K2246" i="8" s="1"/>
  <c r="J2286" i="8"/>
  <c r="K2286" i="8" s="1"/>
  <c r="J2326" i="8"/>
  <c r="K2326" i="8" s="1"/>
  <c r="J2358" i="8"/>
  <c r="K2358" i="8" s="1"/>
  <c r="J2359" i="8"/>
  <c r="K2359" i="8" s="1"/>
  <c r="J1673" i="8"/>
  <c r="K1673" i="8" s="1"/>
  <c r="J2083" i="8"/>
  <c r="K2083" i="8" s="1"/>
  <c r="J2115" i="8"/>
  <c r="K2115" i="8" s="1"/>
  <c r="J2147" i="8"/>
  <c r="K2147" i="8" s="1"/>
  <c r="J2179" i="8"/>
  <c r="K2179" i="8" s="1"/>
  <c r="J2211" i="8"/>
  <c r="K2211" i="8" s="1"/>
  <c r="J2243" i="8"/>
  <c r="K2243" i="8" s="1"/>
  <c r="J2275" i="8"/>
  <c r="K2275" i="8" s="1"/>
  <c r="J2307" i="8"/>
  <c r="K2307" i="8" s="1"/>
  <c r="J2339" i="8"/>
  <c r="K2339" i="8" s="1"/>
  <c r="J1655" i="8"/>
  <c r="K1655" i="8" s="1"/>
  <c r="J2588" i="8"/>
  <c r="K2588" i="8" s="1"/>
  <c r="J2382" i="8"/>
  <c r="K2382" i="8" s="1"/>
  <c r="J2381" i="8"/>
  <c r="K2381" i="8" s="1"/>
  <c r="J2445" i="8"/>
  <c r="K2445" i="8" s="1"/>
  <c r="J2446" i="8"/>
  <c r="K2446" i="8" s="1"/>
  <c r="J2510" i="8"/>
  <c r="K2510" i="8" s="1"/>
  <c r="J2509" i="8"/>
  <c r="K2509" i="8" s="1"/>
  <c r="J2425" i="8"/>
  <c r="K2425" i="8" s="1"/>
  <c r="J2896" i="8"/>
  <c r="K2896" i="8" s="1"/>
  <c r="J3133" i="8"/>
  <c r="K3133" i="8" s="1"/>
  <c r="J3134" i="8"/>
  <c r="K3134" i="8" s="1"/>
  <c r="J2502" i="8"/>
  <c r="K2502" i="8" s="1"/>
  <c r="J2503" i="8"/>
  <c r="K2503" i="8" s="1"/>
  <c r="J2585" i="8"/>
  <c r="K2585" i="8" s="1"/>
  <c r="J2777" i="8"/>
  <c r="K2777" i="8" s="1"/>
  <c r="J2971" i="8"/>
  <c r="K2971" i="8" s="1"/>
  <c r="J2970" i="8"/>
  <c r="K2970" i="8" s="1"/>
  <c r="J3034" i="8"/>
  <c r="K3034" i="8" s="1"/>
  <c r="J3098" i="8"/>
  <c r="K3098" i="8" s="1"/>
  <c r="J3162" i="8"/>
  <c r="K3162" i="8" s="1"/>
  <c r="J592" i="8"/>
  <c r="K592" i="8" s="1"/>
  <c r="J593" i="8"/>
  <c r="K593" i="8" s="1"/>
  <c r="J444" i="8"/>
  <c r="K444" i="8" s="1"/>
  <c r="J755" i="8"/>
  <c r="K755" i="8" s="1"/>
  <c r="J683" i="8"/>
  <c r="K683" i="8" s="1"/>
  <c r="J918" i="8"/>
  <c r="K918" i="8" s="1"/>
  <c r="J879" i="8"/>
  <c r="K879" i="8" s="1"/>
  <c r="J983" i="8"/>
  <c r="K983" i="8" s="1"/>
  <c r="J977" i="8"/>
  <c r="K977" i="8" s="1"/>
  <c r="J1041" i="8"/>
  <c r="K1041" i="8" s="1"/>
  <c r="J1125" i="8"/>
  <c r="K1125" i="8" s="1"/>
  <c r="J1126" i="8"/>
  <c r="K1126" i="8" s="1"/>
  <c r="J1158" i="8"/>
  <c r="K1158" i="8" s="1"/>
  <c r="J1157" i="8"/>
  <c r="K1157" i="8" s="1"/>
  <c r="J995" i="8"/>
  <c r="K995" i="8" s="1"/>
  <c r="J994" i="8"/>
  <c r="K994" i="8" s="1"/>
  <c r="J1058" i="8"/>
  <c r="K1058" i="8" s="1"/>
  <c r="J874" i="8"/>
  <c r="K874" i="8" s="1"/>
  <c r="J875" i="8"/>
  <c r="K875" i="8" s="1"/>
  <c r="J1134" i="8"/>
  <c r="K1134" i="8" s="1"/>
  <c r="J1178" i="8"/>
  <c r="K1178" i="8" s="1"/>
  <c r="J1177" i="8"/>
  <c r="K1177" i="8" s="1"/>
  <c r="J1210" i="8"/>
  <c r="K1210" i="8" s="1"/>
  <c r="J1209" i="8"/>
  <c r="K1209" i="8" s="1"/>
  <c r="J1249" i="8"/>
  <c r="K1249" i="8" s="1"/>
  <c r="J1289" i="8"/>
  <c r="K1289" i="8" s="1"/>
  <c r="J1329" i="8"/>
  <c r="K1329" i="8" s="1"/>
  <c r="J1367" i="8"/>
  <c r="K1367" i="8" s="1"/>
  <c r="J1268" i="8"/>
  <c r="K1268" i="8" s="1"/>
  <c r="J1308" i="8"/>
  <c r="K1308" i="8" s="1"/>
  <c r="J1376" i="8"/>
  <c r="K1376" i="8" s="1"/>
  <c r="J1571" i="8"/>
  <c r="K1571" i="8" s="1"/>
  <c r="J1486" i="8"/>
  <c r="K1486" i="8" s="1"/>
  <c r="J1518" i="8"/>
  <c r="K1518" i="8" s="1"/>
  <c r="J385" i="8"/>
  <c r="K385" i="8" s="1"/>
  <c r="J517" i="8"/>
  <c r="K517" i="8" s="1"/>
  <c r="J518" i="8"/>
  <c r="K518" i="8" s="1"/>
  <c r="J507" i="8"/>
  <c r="K507" i="8" s="1"/>
  <c r="J572" i="8"/>
  <c r="K572" i="8" s="1"/>
  <c r="J573" i="8"/>
  <c r="K573" i="8" s="1"/>
  <c r="J604" i="8"/>
  <c r="K604" i="8" s="1"/>
  <c r="J605" i="8"/>
  <c r="K605" i="8" s="1"/>
  <c r="J636" i="8"/>
  <c r="K636" i="8" s="1"/>
  <c r="J637" i="8"/>
  <c r="K637" i="8" s="1"/>
  <c r="J555" i="8"/>
  <c r="K555" i="8" s="1"/>
  <c r="J603" i="8"/>
  <c r="K603" i="8" s="1"/>
  <c r="J643" i="8"/>
  <c r="K643" i="8" s="1"/>
  <c r="J671" i="8"/>
  <c r="K671" i="8" s="1"/>
  <c r="J670" i="8"/>
  <c r="K670" i="8" s="1"/>
  <c r="J690" i="8"/>
  <c r="K690" i="8" s="1"/>
  <c r="J743" i="8"/>
  <c r="K743" i="8" s="1"/>
  <c r="J744" i="8"/>
  <c r="K744" i="8" s="1"/>
  <c r="J792" i="8"/>
  <c r="K792" i="8" s="1"/>
  <c r="J791" i="8"/>
  <c r="K791" i="8" s="1"/>
  <c r="J699" i="8"/>
  <c r="K699" i="8" s="1"/>
  <c r="J734" i="8"/>
  <c r="K734" i="8" s="1"/>
  <c r="J766" i="8"/>
  <c r="K766" i="8" s="1"/>
  <c r="J798" i="8"/>
  <c r="K798" i="8" s="1"/>
  <c r="J822" i="8"/>
  <c r="K822" i="8" s="1"/>
  <c r="J821" i="8"/>
  <c r="K821" i="8" s="1"/>
  <c r="J873" i="8"/>
  <c r="K873" i="8" s="1"/>
  <c r="J905" i="8"/>
  <c r="K905" i="8" s="1"/>
  <c r="J937" i="8"/>
  <c r="K937" i="8" s="1"/>
  <c r="J848" i="8"/>
  <c r="K848" i="8" s="1"/>
  <c r="J979" i="8"/>
  <c r="K979" i="8" s="1"/>
  <c r="J1059" i="8"/>
  <c r="K1059" i="8" s="1"/>
  <c r="J1060" i="8"/>
  <c r="K1060" i="8" s="1"/>
  <c r="J1061" i="8"/>
  <c r="K1061" i="8" s="1"/>
  <c r="J969" i="8"/>
  <c r="K969" i="8" s="1"/>
  <c r="J1033" i="8"/>
  <c r="K1033" i="8" s="1"/>
  <c r="J1099" i="8"/>
  <c r="K1099" i="8" s="1"/>
  <c r="J1100" i="8"/>
  <c r="K1100" i="8" s="1"/>
  <c r="J1146" i="8"/>
  <c r="K1146" i="8" s="1"/>
  <c r="J1145" i="8"/>
  <c r="K1145" i="8" s="1"/>
  <c r="J952" i="8"/>
  <c r="K952" i="8" s="1"/>
  <c r="J1078" i="8"/>
  <c r="K1078" i="8" s="1"/>
  <c r="J668" i="8"/>
  <c r="K668" i="8" s="1"/>
  <c r="J669" i="8"/>
  <c r="K669" i="8" s="1"/>
  <c r="J922" i="8"/>
  <c r="K922" i="8" s="1"/>
  <c r="J1003" i="8"/>
  <c r="K1003" i="8" s="1"/>
  <c r="J1051" i="8"/>
  <c r="K1051" i="8" s="1"/>
  <c r="J1079" i="8"/>
  <c r="K1079" i="8" s="1"/>
  <c r="J1118" i="8"/>
  <c r="K1118" i="8" s="1"/>
  <c r="J1117" i="8"/>
  <c r="K1117" i="8" s="1"/>
  <c r="J1197" i="8"/>
  <c r="K1197" i="8" s="1"/>
  <c r="J1318" i="8"/>
  <c r="K1318" i="8" s="1"/>
  <c r="J1317" i="8"/>
  <c r="K1317" i="8" s="1"/>
  <c r="J1251" i="8"/>
  <c r="K1251" i="8" s="1"/>
  <c r="J1252" i="8"/>
  <c r="K1252" i="8" s="1"/>
  <c r="J1192" i="8"/>
  <c r="K1192" i="8" s="1"/>
  <c r="J1224" i="8"/>
  <c r="K1224" i="8" s="1"/>
  <c r="J1256" i="8"/>
  <c r="K1256" i="8" s="1"/>
  <c r="J1288" i="8"/>
  <c r="K1288" i="8" s="1"/>
  <c r="J1320" i="8"/>
  <c r="K1320" i="8" s="1"/>
  <c r="J1360" i="8"/>
  <c r="K1360" i="8" s="1"/>
  <c r="J1424" i="8"/>
  <c r="K1424" i="8" s="1"/>
  <c r="J1342" i="8"/>
  <c r="K1342" i="8" s="1"/>
  <c r="J1458" i="8"/>
  <c r="K1458" i="8" s="1"/>
  <c r="J1490" i="8"/>
  <c r="K1490" i="8" s="1"/>
  <c r="J1522" i="8"/>
  <c r="K1522" i="8" s="1"/>
  <c r="J1372" i="8"/>
  <c r="K1372" i="8" s="1"/>
  <c r="J1373" i="8"/>
  <c r="K1373" i="8" s="1"/>
  <c r="J1437" i="8"/>
  <c r="K1437" i="8" s="1"/>
  <c r="J1436" i="8"/>
  <c r="K1436" i="8" s="1"/>
  <c r="J1683" i="8"/>
  <c r="K1683" i="8" s="1"/>
  <c r="J1835" i="8"/>
  <c r="K1835" i="8" s="1"/>
  <c r="J1505" i="8"/>
  <c r="K1505" i="8" s="1"/>
  <c r="J1585" i="8"/>
  <c r="K1585" i="8" s="1"/>
  <c r="J1652" i="8"/>
  <c r="K1652" i="8" s="1"/>
  <c r="J1653" i="8"/>
  <c r="K1653" i="8" s="1"/>
  <c r="J1685" i="8"/>
  <c r="K1685" i="8" s="1"/>
  <c r="J1684" i="8"/>
  <c r="K1684" i="8" s="1"/>
  <c r="J1717" i="8"/>
  <c r="K1717" i="8" s="1"/>
  <c r="J1716" i="8"/>
  <c r="K1716" i="8" s="1"/>
  <c r="J1749" i="8"/>
  <c r="K1749" i="8" s="1"/>
  <c r="J1748" i="8"/>
  <c r="K1748" i="8" s="1"/>
  <c r="J1781" i="8"/>
  <c r="K1781" i="8" s="1"/>
  <c r="J1780" i="8"/>
  <c r="K1780" i="8" s="1"/>
  <c r="J1812" i="8"/>
  <c r="K1812" i="8" s="1"/>
  <c r="J1813" i="8"/>
  <c r="K1813" i="8" s="1"/>
  <c r="J1407" i="8"/>
  <c r="K1407" i="8" s="1"/>
  <c r="J1542" i="8"/>
  <c r="K1542" i="8" s="1"/>
  <c r="J1606" i="8"/>
  <c r="K1606" i="8" s="1"/>
  <c r="J1607" i="8"/>
  <c r="K1607" i="8" s="1"/>
  <c r="J1929" i="8"/>
  <c r="K1929" i="8" s="1"/>
  <c r="J1993" i="8"/>
  <c r="K1993" i="8" s="1"/>
  <c r="J2057" i="8"/>
  <c r="K2057" i="8" s="1"/>
  <c r="J2255" i="8"/>
  <c r="K2255" i="8" s="1"/>
  <c r="J1587" i="8"/>
  <c r="K1587" i="8" s="1"/>
  <c r="J1773" i="8"/>
  <c r="K1773" i="8" s="1"/>
  <c r="J1774" i="8"/>
  <c r="K1774" i="8" s="1"/>
  <c r="J1914" i="8"/>
  <c r="K1914" i="8" s="1"/>
  <c r="J1978" i="8"/>
  <c r="K1978" i="8" s="1"/>
  <c r="J2042" i="8"/>
  <c r="K2042" i="8" s="1"/>
  <c r="J2043" i="8"/>
  <c r="K2043" i="8" s="1"/>
  <c r="J2092" i="8"/>
  <c r="K2092" i="8" s="1"/>
  <c r="J2124" i="8"/>
  <c r="K2124" i="8" s="1"/>
  <c r="J2156" i="8"/>
  <c r="K2156" i="8" s="1"/>
  <c r="J2188" i="8"/>
  <c r="K2188" i="8" s="1"/>
  <c r="J2220" i="8"/>
  <c r="K2220" i="8" s="1"/>
  <c r="J2252" i="8"/>
  <c r="K2252" i="8" s="1"/>
  <c r="J2284" i="8"/>
  <c r="K2284" i="8" s="1"/>
  <c r="J2285" i="8"/>
  <c r="K2285" i="8" s="1"/>
  <c r="J2317" i="8"/>
  <c r="K2317" i="8" s="1"/>
  <c r="J2316" i="8"/>
  <c r="K2316" i="8" s="1"/>
  <c r="J2348" i="8"/>
  <c r="K2348" i="8" s="1"/>
  <c r="J1729" i="8"/>
  <c r="K1729" i="8" s="1"/>
  <c r="J1910" i="8"/>
  <c r="K1910" i="8" s="1"/>
  <c r="J2038" i="8"/>
  <c r="K2038" i="8" s="1"/>
  <c r="J2137" i="8"/>
  <c r="K2137" i="8" s="1"/>
  <c r="J2138" i="8"/>
  <c r="K2138" i="8" s="1"/>
  <c r="J2169" i="8"/>
  <c r="K2169" i="8" s="1"/>
  <c r="J2201" i="8"/>
  <c r="K2201" i="8" s="1"/>
  <c r="J2233" i="8"/>
  <c r="K2233" i="8" s="1"/>
  <c r="J2265" i="8"/>
  <c r="K2265" i="8" s="1"/>
  <c r="J2297" i="8"/>
  <c r="K2297" i="8" s="1"/>
  <c r="J2329" i="8"/>
  <c r="K2329" i="8" s="1"/>
  <c r="J2330" i="8"/>
  <c r="K2330" i="8" s="1"/>
  <c r="J2361" i="8"/>
  <c r="K2361" i="8" s="1"/>
  <c r="J1992" i="8"/>
  <c r="K1992" i="8" s="1"/>
  <c r="J2386" i="8"/>
  <c r="K2386" i="8" s="1"/>
  <c r="J2450" i="8"/>
  <c r="K2450" i="8" s="1"/>
  <c r="J2538" i="8"/>
  <c r="K2538" i="8" s="1"/>
  <c r="J2570" i="8"/>
  <c r="K2570" i="8" s="1"/>
  <c r="J2602" i="8"/>
  <c r="K2602" i="8" s="1"/>
  <c r="J2634" i="8"/>
  <c r="K2634" i="8" s="1"/>
  <c r="J2666" i="8"/>
  <c r="K2666" i="8" s="1"/>
  <c r="J2698" i="8"/>
  <c r="K2698" i="8" s="1"/>
  <c r="J2730" i="8"/>
  <c r="K2730" i="8" s="1"/>
  <c r="J2731" i="8"/>
  <c r="K2731" i="8" s="1"/>
  <c r="J2763" i="8"/>
  <c r="K2763" i="8" s="1"/>
  <c r="J2762" i="8"/>
  <c r="K2762" i="8" s="1"/>
  <c r="J2794" i="8"/>
  <c r="K2794" i="8" s="1"/>
  <c r="J2400" i="8"/>
  <c r="K2400" i="8" s="1"/>
  <c r="J2465" i="8"/>
  <c r="K2465" i="8" s="1"/>
  <c r="J2000" i="8"/>
  <c r="K2000" i="8" s="1"/>
  <c r="J2484" i="8"/>
  <c r="K2484" i="8" s="1"/>
  <c r="J2904" i="8"/>
  <c r="K2904" i="8" s="1"/>
  <c r="J1671" i="8"/>
  <c r="K1671" i="8" s="1"/>
  <c r="J2454" i="8"/>
  <c r="K2454" i="8" s="1"/>
  <c r="J2455" i="8"/>
  <c r="K2455" i="8" s="1"/>
  <c r="J2549" i="8"/>
  <c r="K2549" i="8" s="1"/>
  <c r="J2629" i="8"/>
  <c r="K2629" i="8" s="1"/>
  <c r="J2757" i="8"/>
  <c r="K2757" i="8" s="1"/>
  <c r="J2825" i="8"/>
  <c r="K2825" i="8" s="1"/>
  <c r="J2889" i="8"/>
  <c r="K2889" i="8" s="1"/>
  <c r="J2952" i="8"/>
  <c r="K2952" i="8" s="1"/>
  <c r="J2984" i="8"/>
  <c r="K2984" i="8" s="1"/>
  <c r="J3016" i="8"/>
  <c r="K3016" i="8" s="1"/>
  <c r="J3048" i="8"/>
  <c r="K3048" i="8" s="1"/>
  <c r="J3080" i="8"/>
  <c r="K3080" i="8" s="1"/>
  <c r="J3112" i="8"/>
  <c r="K3112" i="8" s="1"/>
  <c r="J3144" i="8"/>
  <c r="K3144" i="8" s="1"/>
  <c r="J3176" i="8"/>
  <c r="K3176" i="8" s="1"/>
  <c r="J3208" i="8"/>
  <c r="K3208" i="8" s="1"/>
  <c r="J3240" i="8"/>
  <c r="K3240" i="8" s="1"/>
  <c r="J2366" i="8"/>
  <c r="K2366" i="8" s="1"/>
  <c r="J2367" i="8"/>
  <c r="K2367" i="8" s="1"/>
  <c r="J2494" i="8"/>
  <c r="K2494" i="8" s="1"/>
  <c r="J2495" i="8"/>
  <c r="K2495" i="8" s="1"/>
  <c r="J2563" i="8"/>
  <c r="K2563" i="8" s="1"/>
  <c r="J2564" i="8"/>
  <c r="K2564" i="8" s="1"/>
  <c r="J2627" i="8"/>
  <c r="K2627" i="8" s="1"/>
  <c r="J2628" i="8"/>
  <c r="K2628" i="8" s="1"/>
  <c r="J2691" i="8"/>
  <c r="K2691" i="8" s="1"/>
  <c r="J2692" i="8"/>
  <c r="K2692" i="8" s="1"/>
  <c r="J2756" i="8"/>
  <c r="K2756" i="8" s="1"/>
  <c r="J2755" i="8"/>
  <c r="K2755" i="8" s="1"/>
  <c r="J2814" i="8"/>
  <c r="K2814" i="8" s="1"/>
  <c r="J2813" i="8"/>
  <c r="K2813" i="8" s="1"/>
  <c r="J2877" i="8"/>
  <c r="K2877" i="8" s="1"/>
  <c r="J2941" i="8"/>
  <c r="K2941" i="8" s="1"/>
  <c r="J2975" i="8"/>
  <c r="K2975" i="8" s="1"/>
  <c r="J3007" i="8"/>
  <c r="K3007" i="8" s="1"/>
  <c r="J3039" i="8"/>
  <c r="K3039" i="8" s="1"/>
  <c r="J3071" i="8"/>
  <c r="K3071" i="8" s="1"/>
  <c r="J3103" i="8"/>
  <c r="K3103" i="8" s="1"/>
  <c r="J3135" i="8"/>
  <c r="K3135" i="8" s="1"/>
  <c r="J3167" i="8"/>
  <c r="K3167" i="8" s="1"/>
  <c r="J3199" i="8"/>
  <c r="K3199" i="8" s="1"/>
  <c r="J3231" i="8"/>
  <c r="K3231" i="8" s="1"/>
  <c r="J2460" i="8"/>
  <c r="K2460" i="8" s="1"/>
  <c r="J3274" i="8"/>
  <c r="K3274" i="8" s="1"/>
  <c r="J3359" i="8"/>
  <c r="K3359" i="8" s="1"/>
  <c r="J3421" i="8"/>
  <c r="K3421" i="8" s="1"/>
  <c r="J3453" i="8"/>
  <c r="K3453" i="8" s="1"/>
  <c r="J3485" i="8"/>
  <c r="K3485" i="8" s="1"/>
  <c r="J3486" i="8"/>
  <c r="K3486" i="8" s="1"/>
  <c r="J3517" i="8"/>
  <c r="K3517" i="8" s="1"/>
  <c r="J3518" i="8"/>
  <c r="K3518" i="8" s="1"/>
  <c r="J3549" i="8"/>
  <c r="K3549" i="8" s="1"/>
  <c r="J3581" i="8"/>
  <c r="K3581" i="8" s="1"/>
  <c r="J3614" i="8"/>
  <c r="K3614" i="8" s="1"/>
  <c r="J3613" i="8"/>
  <c r="K3613" i="8" s="1"/>
  <c r="J3645" i="8"/>
  <c r="K3645" i="8" s="1"/>
  <c r="J3678" i="8"/>
  <c r="K3678" i="8" s="1"/>
  <c r="J3677" i="8"/>
  <c r="K3677" i="8" s="1"/>
  <c r="J3709" i="8"/>
  <c r="K3709" i="8" s="1"/>
  <c r="J3742" i="8"/>
  <c r="K3742" i="8" s="1"/>
  <c r="J3741" i="8"/>
  <c r="K3741" i="8" s="1"/>
  <c r="J3773" i="8"/>
  <c r="K3773" i="8" s="1"/>
  <c r="J3340" i="8"/>
  <c r="K3340" i="8" s="1"/>
  <c r="J1807" i="8"/>
  <c r="K1807" i="8" s="1"/>
  <c r="J3264" i="8"/>
  <c r="K3264" i="8" s="1"/>
  <c r="J3328" i="8"/>
  <c r="K3328" i="8" s="1"/>
  <c r="J3392" i="8"/>
  <c r="K3392" i="8" s="1"/>
  <c r="J3302" i="8"/>
  <c r="K3302" i="8" s="1"/>
  <c r="J3458" i="8"/>
  <c r="K3458" i="8" s="1"/>
  <c r="J3586" i="8"/>
  <c r="K3586" i="8" s="1"/>
  <c r="J3714" i="8"/>
  <c r="K3714" i="8" s="1"/>
  <c r="J3599" i="8"/>
  <c r="K3599" i="8" s="1"/>
  <c r="J3476" i="8"/>
  <c r="K3476" i="8" s="1"/>
  <c r="J3604" i="8"/>
  <c r="K3604" i="8" s="1"/>
  <c r="J3732" i="8"/>
  <c r="K3732" i="8" s="1"/>
  <c r="J3403" i="8"/>
  <c r="K3403" i="8" s="1"/>
  <c r="J3489" i="8"/>
  <c r="K3489" i="8" s="1"/>
  <c r="J3488" i="8"/>
  <c r="K3488" i="8" s="1"/>
  <c r="J3744" i="8"/>
  <c r="K3744" i="8" s="1"/>
  <c r="J992" i="8"/>
  <c r="K992" i="8" s="1"/>
  <c r="J536" i="8"/>
  <c r="K536" i="8" s="1"/>
  <c r="J1382" i="8"/>
  <c r="K1382" i="8" s="1"/>
  <c r="J2835" i="8"/>
  <c r="K2835" i="8" s="1"/>
  <c r="J1979" i="8"/>
  <c r="K1979" i="8" s="1"/>
  <c r="J2667" i="8"/>
  <c r="K2667" i="8" s="1"/>
  <c r="J796" i="8"/>
  <c r="K796" i="8" s="1"/>
  <c r="J2087" i="8"/>
  <c r="K2087" i="8" s="1"/>
  <c r="J2279" i="8"/>
  <c r="K2279" i="8" s="1"/>
  <c r="J1879" i="8"/>
  <c r="K1879" i="8" s="1"/>
  <c r="J2039" i="8"/>
  <c r="K2039" i="8" s="1"/>
  <c r="J1725" i="8"/>
  <c r="K1725" i="8" s="1"/>
  <c r="J3318" i="8"/>
  <c r="K3318" i="8" s="1"/>
  <c r="J1106" i="8"/>
  <c r="K1106" i="8" s="1"/>
  <c r="J2401" i="8"/>
  <c r="K2401" i="8" s="1"/>
  <c r="J2908" i="8"/>
  <c r="K2908" i="8" s="1"/>
  <c r="J3466" i="8"/>
  <c r="K3466" i="8" s="1"/>
  <c r="J3658" i="8"/>
  <c r="K3658" i="8" s="1"/>
  <c r="J3526" i="8"/>
  <c r="K3526" i="8" s="1"/>
  <c r="J3710" i="8"/>
  <c r="K3710" i="8" s="1"/>
  <c r="J3580" i="8"/>
  <c r="K3580" i="8" s="1"/>
  <c r="J3438" i="8"/>
  <c r="K3438" i="8" s="1"/>
  <c r="J1696" i="8"/>
  <c r="K1696" i="8" s="1"/>
  <c r="J3630" i="8"/>
  <c r="K3630" i="8" s="1"/>
  <c r="J1890" i="8"/>
  <c r="K1890" i="8" s="1"/>
  <c r="J3454" i="8"/>
  <c r="K3454" i="8" s="1"/>
  <c r="J2987" i="8"/>
  <c r="K2987" i="8" s="1"/>
  <c r="J2205" i="8"/>
  <c r="K2205" i="8" s="1"/>
  <c r="J1455" i="8"/>
  <c r="K1455" i="8" s="1"/>
  <c r="J1847" i="8"/>
  <c r="K1847" i="8" s="1"/>
  <c r="J1467" i="8"/>
  <c r="K1467" i="8" s="1"/>
  <c r="J1693" i="8"/>
  <c r="K1693" i="8" s="1"/>
  <c r="J2105" i="8"/>
  <c r="K2105" i="8" s="1"/>
  <c r="J2104" i="8"/>
  <c r="K2104" i="8" s="1"/>
  <c r="J2168" i="8"/>
  <c r="K2168" i="8" s="1"/>
  <c r="J2240" i="8"/>
  <c r="K2240" i="8" s="1"/>
  <c r="J2288" i="8"/>
  <c r="K2288" i="8" s="1"/>
  <c r="J2328" i="8"/>
  <c r="K2328" i="8" s="1"/>
  <c r="J2189" i="8"/>
  <c r="K2189" i="8" s="1"/>
  <c r="J2301" i="8"/>
  <c r="K2301" i="8" s="1"/>
  <c r="J2518" i="8"/>
  <c r="K2518" i="8" s="1"/>
  <c r="J2646" i="8"/>
  <c r="K2646" i="8" s="1"/>
  <c r="J2452" i="8"/>
  <c r="K2452" i="8" s="1"/>
  <c r="J2486" i="8"/>
  <c r="K2486" i="8" s="1"/>
  <c r="J2637" i="8"/>
  <c r="K2637" i="8" s="1"/>
  <c r="J2702" i="8"/>
  <c r="K2702" i="8" s="1"/>
  <c r="J2701" i="8"/>
  <c r="K2701" i="8" s="1"/>
  <c r="J2809" i="8"/>
  <c r="K2809" i="8" s="1"/>
  <c r="J2988" i="8"/>
  <c r="K2988" i="8" s="1"/>
  <c r="J3052" i="8"/>
  <c r="K3052" i="8" s="1"/>
  <c r="J3172" i="8"/>
  <c r="K3172" i="8" s="1"/>
  <c r="J3236" i="8"/>
  <c r="K3236" i="8" s="1"/>
  <c r="J2635" i="8"/>
  <c r="K2635" i="8" s="1"/>
  <c r="J2979" i="8"/>
  <c r="K2979" i="8" s="1"/>
  <c r="J3044" i="8"/>
  <c r="K3044" i="8" s="1"/>
  <c r="J3425" i="8"/>
  <c r="K3425" i="8" s="1"/>
  <c r="J3561" i="8"/>
  <c r="K3561" i="8" s="1"/>
  <c r="J3617" i="8"/>
  <c r="K3617" i="8" s="1"/>
  <c r="J3681" i="8"/>
  <c r="K3681" i="8" s="1"/>
  <c r="J3745" i="8"/>
  <c r="K3745" i="8" s="1"/>
  <c r="J2433" i="8"/>
  <c r="K2433" i="8" s="1"/>
  <c r="J3390" i="8"/>
  <c r="K3390" i="8" s="1"/>
  <c r="J3588" i="8"/>
  <c r="K3588" i="8" s="1"/>
  <c r="J3510" i="8"/>
  <c r="K3510" i="8" s="1"/>
  <c r="J3478" i="8"/>
  <c r="K3478" i="8" s="1"/>
  <c r="J3202" i="8"/>
  <c r="K3202" i="8" s="1"/>
  <c r="J3226" i="8"/>
  <c r="K3226" i="8" s="1"/>
  <c r="J2414" i="8"/>
  <c r="K2414" i="8" s="1"/>
  <c r="J2519" i="8"/>
  <c r="K2519" i="8" s="1"/>
  <c r="J2583" i="8"/>
  <c r="K2583" i="8" s="1"/>
  <c r="J2647" i="8"/>
  <c r="K2647" i="8" s="1"/>
  <c r="J2711" i="8"/>
  <c r="K2711" i="8" s="1"/>
  <c r="J2775" i="8"/>
  <c r="K2775" i="8" s="1"/>
  <c r="J2838" i="8"/>
  <c r="K2838" i="8" s="1"/>
  <c r="J2837" i="8"/>
  <c r="K2837" i="8" s="1"/>
  <c r="J2901" i="8"/>
  <c r="K2901" i="8" s="1"/>
  <c r="J2902" i="8"/>
  <c r="K2902" i="8" s="1"/>
  <c r="J2961" i="8"/>
  <c r="K2961" i="8" s="1"/>
  <c r="J2962" i="8"/>
  <c r="K2962" i="8" s="1"/>
  <c r="J2993" i="8"/>
  <c r="K2993" i="8" s="1"/>
  <c r="J3025" i="8"/>
  <c r="K3025" i="8" s="1"/>
  <c r="J3026" i="8"/>
  <c r="K3026" i="8" s="1"/>
  <c r="J3057" i="8"/>
  <c r="K3057" i="8" s="1"/>
  <c r="J3090" i="8"/>
  <c r="K3090" i="8" s="1"/>
  <c r="J3089" i="8"/>
  <c r="K3089" i="8" s="1"/>
  <c r="J3121" i="8"/>
  <c r="K3121" i="8" s="1"/>
  <c r="J3154" i="8"/>
  <c r="K3154" i="8" s="1"/>
  <c r="J3153" i="8"/>
  <c r="K3153" i="8" s="1"/>
  <c r="J3185" i="8"/>
  <c r="K3185" i="8" s="1"/>
  <c r="J3186" i="8"/>
  <c r="K3186" i="8" s="1"/>
  <c r="J3249" i="8"/>
  <c r="K3249" i="8" s="1"/>
  <c r="J3250" i="8"/>
  <c r="K3250" i="8" s="1"/>
  <c r="J2807" i="8"/>
  <c r="K2807" i="8" s="1"/>
  <c r="J3287" i="8"/>
  <c r="K3287" i="8" s="1"/>
  <c r="J3415" i="8"/>
  <c r="K3415" i="8" s="1"/>
  <c r="J3455" i="8"/>
  <c r="K3455" i="8" s="1"/>
  <c r="J3487" i="8"/>
  <c r="K3487" i="8" s="1"/>
  <c r="J3519" i="8"/>
  <c r="K3519" i="8" s="1"/>
  <c r="J3551" i="8"/>
  <c r="K3551" i="8" s="1"/>
  <c r="J3583" i="8"/>
  <c r="K3583" i="8" s="1"/>
  <c r="J3616" i="8"/>
  <c r="K3616" i="8" s="1"/>
  <c r="J3615" i="8"/>
  <c r="K3615" i="8" s="1"/>
  <c r="J3647" i="8"/>
  <c r="K3647" i="8" s="1"/>
  <c r="J3679" i="8"/>
  <c r="K3679" i="8" s="1"/>
  <c r="J3711" i="8"/>
  <c r="K3711" i="8" s="1"/>
  <c r="J3743" i="8"/>
  <c r="K3743" i="8" s="1"/>
  <c r="J3775" i="8"/>
  <c r="K3775" i="8" s="1"/>
  <c r="J2497" i="8"/>
  <c r="K2497" i="8" s="1"/>
  <c r="J3258" i="8"/>
  <c r="K3258" i="8" s="1"/>
  <c r="J3257" i="8"/>
  <c r="K3257" i="8" s="1"/>
  <c r="J3322" i="8"/>
  <c r="K3322" i="8" s="1"/>
  <c r="J3321" i="8"/>
  <c r="K3321" i="8" s="1"/>
  <c r="J3385" i="8"/>
  <c r="K3385" i="8" s="1"/>
  <c r="J3594" i="8"/>
  <c r="K3594" i="8" s="1"/>
  <c r="J3612" i="8"/>
  <c r="K3612" i="8" s="1"/>
  <c r="J3542" i="8"/>
  <c r="K3542" i="8" s="1"/>
  <c r="J2341" i="8"/>
  <c r="K2341" i="8" s="1"/>
  <c r="J3506" i="8"/>
  <c r="K3506" i="8" s="1"/>
  <c r="J2989" i="8"/>
  <c r="K2989" i="8" s="1"/>
  <c r="J2093" i="8"/>
  <c r="K2093" i="8" s="1"/>
  <c r="J2024" i="8"/>
  <c r="K2024" i="8" s="1"/>
  <c r="J1439" i="8"/>
  <c r="K1439" i="8" s="1"/>
  <c r="J2229" i="8"/>
  <c r="K2229" i="8" s="1"/>
  <c r="J2237" i="8"/>
  <c r="K2237" i="8" s="1"/>
  <c r="J1744" i="8"/>
  <c r="K1744" i="8" s="1"/>
  <c r="J1784" i="8"/>
  <c r="K1784" i="8" s="1"/>
  <c r="J1898" i="8"/>
  <c r="K1898" i="8" s="1"/>
  <c r="J1899" i="8"/>
  <c r="K1899" i="8" s="1"/>
  <c r="J2075" i="8"/>
  <c r="K2075" i="8" s="1"/>
  <c r="J2056" i="8"/>
  <c r="K2056" i="8" s="1"/>
  <c r="J2774" i="8"/>
  <c r="K2774" i="8" s="1"/>
  <c r="J2899" i="8"/>
  <c r="K2899" i="8" s="1"/>
  <c r="J2654" i="8"/>
  <c r="K2654" i="8" s="1"/>
  <c r="J2653" i="8"/>
  <c r="K2653" i="8" s="1"/>
  <c r="J2718" i="8"/>
  <c r="K2718" i="8" s="1"/>
  <c r="J2717" i="8"/>
  <c r="K2717" i="8" s="1"/>
  <c r="J2980" i="8"/>
  <c r="K2980" i="8" s="1"/>
  <c r="J3108" i="8"/>
  <c r="K3108" i="8" s="1"/>
  <c r="J3180" i="8"/>
  <c r="K3180" i="8" s="1"/>
  <c r="J3244" i="8"/>
  <c r="K3244" i="8" s="1"/>
  <c r="J2539" i="8"/>
  <c r="K2539" i="8" s="1"/>
  <c r="J3035" i="8"/>
  <c r="K3035" i="8" s="1"/>
  <c r="J3099" i="8"/>
  <c r="K3099" i="8" s="1"/>
  <c r="J3243" i="8"/>
  <c r="K3243" i="8" s="1"/>
  <c r="J3417" i="8"/>
  <c r="K3417" i="8" s="1"/>
  <c r="J3418" i="8"/>
  <c r="K3418" i="8" s="1"/>
  <c r="J3481" i="8"/>
  <c r="K3481" i="8" s="1"/>
  <c r="J3545" i="8"/>
  <c r="K3545" i="8" s="1"/>
  <c r="J3729" i="8"/>
  <c r="K3729" i="8" s="1"/>
  <c r="J3260" i="8"/>
  <c r="K3260" i="8" s="1"/>
  <c r="J3269" i="8"/>
  <c r="K3269" i="8" s="1"/>
  <c r="J3262" i="8"/>
  <c r="K3262" i="8" s="1"/>
  <c r="J3684" i="8"/>
  <c r="K3684" i="8" s="1"/>
  <c r="J3696" i="8"/>
  <c r="K3696" i="8" s="1"/>
  <c r="J3606" i="8"/>
  <c r="K3606" i="8" s="1"/>
  <c r="J3482" i="8"/>
  <c r="K3482" i="8" s="1"/>
  <c r="J3582" i="8"/>
  <c r="K3582" i="8" s="1"/>
  <c r="J3480" i="8"/>
  <c r="K3480" i="8" s="1"/>
  <c r="J206" i="8"/>
  <c r="K206" i="8" s="1"/>
  <c r="J207" i="8"/>
  <c r="K207" i="8" s="1"/>
  <c r="J742" i="8"/>
  <c r="K742" i="8" s="1"/>
  <c r="J741" i="8"/>
  <c r="K741" i="8" s="1"/>
  <c r="J828" i="8"/>
  <c r="K828" i="8" s="1"/>
  <c r="J864" i="8"/>
  <c r="K864" i="8" s="1"/>
  <c r="J1096" i="8"/>
  <c r="K1096" i="8" s="1"/>
  <c r="J1135" i="8"/>
  <c r="K1135" i="8" s="1"/>
  <c r="J1076" i="8"/>
  <c r="K1076" i="8" s="1"/>
  <c r="J1136" i="8"/>
  <c r="K1136" i="8" s="1"/>
  <c r="J1187" i="8"/>
  <c r="K1187" i="8" s="1"/>
  <c r="J1203" i="8"/>
  <c r="K1203" i="8" s="1"/>
  <c r="J1283" i="8"/>
  <c r="K1283" i="8" s="1"/>
  <c r="J1339" i="8"/>
  <c r="K1339" i="8" s="1"/>
  <c r="J1206" i="8"/>
  <c r="K1206" i="8" s="1"/>
  <c r="J1246" i="8"/>
  <c r="K1246" i="8" s="1"/>
  <c r="J1262" i="8"/>
  <c r="K1262" i="8" s="1"/>
  <c r="J1326" i="8"/>
  <c r="K1326" i="8" s="1"/>
  <c r="J1368" i="8"/>
  <c r="K1368" i="8" s="1"/>
  <c r="J1400" i="8"/>
  <c r="K1400" i="8" s="1"/>
  <c r="J1565" i="8"/>
  <c r="K1565" i="8" s="1"/>
  <c r="J1613" i="8"/>
  <c r="K1613" i="8" s="1"/>
  <c r="J1414" i="8"/>
  <c r="K1414" i="8" s="1"/>
  <c r="J1580" i="8"/>
  <c r="K1580" i="8" s="1"/>
  <c r="J1581" i="8"/>
  <c r="K1581" i="8" s="1"/>
  <c r="J1426" i="8"/>
  <c r="K1426" i="8" s="1"/>
  <c r="J1628" i="8"/>
  <c r="K1628" i="8" s="1"/>
  <c r="J1666" i="8"/>
  <c r="K1666" i="8" s="1"/>
  <c r="J1667" i="8"/>
  <c r="K1667" i="8" s="1"/>
  <c r="J1699" i="8"/>
  <c r="K1699" i="8" s="1"/>
  <c r="J1698" i="8"/>
  <c r="K1698" i="8" s="1"/>
  <c r="J1730" i="8"/>
  <c r="K1730" i="8" s="1"/>
  <c r="J1731" i="8"/>
  <c r="K1731" i="8" s="1"/>
  <c r="J1762" i="8"/>
  <c r="K1762" i="8" s="1"/>
  <c r="J1763" i="8"/>
  <c r="K1763" i="8" s="1"/>
  <c r="J1794" i="8"/>
  <c r="K1794" i="8" s="1"/>
  <c r="J1795" i="8"/>
  <c r="K1795" i="8" s="1"/>
  <c r="J1826" i="8"/>
  <c r="K1826" i="8" s="1"/>
  <c r="J1570" i="8"/>
  <c r="K1570" i="8" s="1"/>
  <c r="J1715" i="8"/>
  <c r="K1715" i="8" s="1"/>
  <c r="J1842" i="8"/>
  <c r="K1842" i="8" s="1"/>
  <c r="J1843" i="8"/>
  <c r="K1843" i="8" s="1"/>
  <c r="J1905" i="8"/>
  <c r="K1905" i="8" s="1"/>
  <c r="J1477" i="8"/>
  <c r="K1477" i="8" s="1"/>
  <c r="J2019" i="8"/>
  <c r="K2019" i="8" s="1"/>
  <c r="J2018" i="8"/>
  <c r="K2018" i="8" s="1"/>
  <c r="J2082" i="8"/>
  <c r="K2082" i="8" s="1"/>
  <c r="J2122" i="8"/>
  <c r="K2122" i="8" s="1"/>
  <c r="J2162" i="8"/>
  <c r="K2162" i="8" s="1"/>
  <c r="J2226" i="8"/>
  <c r="K2226" i="8" s="1"/>
  <c r="J2282" i="8"/>
  <c r="K2282" i="8" s="1"/>
  <c r="J2314" i="8"/>
  <c r="K2314" i="8" s="1"/>
  <c r="J2362" i="8"/>
  <c r="K2362" i="8" s="1"/>
  <c r="J2078" i="8"/>
  <c r="K2078" i="8" s="1"/>
  <c r="J2135" i="8"/>
  <c r="K2135" i="8" s="1"/>
  <c r="J2159" i="8"/>
  <c r="K2159" i="8" s="1"/>
  <c r="J2199" i="8"/>
  <c r="K2199" i="8" s="1"/>
  <c r="J2311" i="8"/>
  <c r="K2311" i="8" s="1"/>
  <c r="J2025" i="8"/>
  <c r="K2025" i="8" s="1"/>
  <c r="J2426" i="8"/>
  <c r="K2426" i="8" s="1"/>
  <c r="J2490" i="8"/>
  <c r="K2490" i="8" s="1"/>
  <c r="J2544" i="8"/>
  <c r="K2544" i="8" s="1"/>
  <c r="J2376" i="8"/>
  <c r="K2376" i="8" s="1"/>
  <c r="J2457" i="8"/>
  <c r="K2457" i="8" s="1"/>
  <c r="J2923" i="8"/>
  <c r="K2923" i="8" s="1"/>
  <c r="J2545" i="8"/>
  <c r="K2545" i="8" s="1"/>
  <c r="J2689" i="8"/>
  <c r="K2689" i="8" s="1"/>
  <c r="J2721" i="8"/>
  <c r="K2721" i="8" s="1"/>
  <c r="J2785" i="8"/>
  <c r="K2785" i="8" s="1"/>
  <c r="J2865" i="8"/>
  <c r="K2865" i="8" s="1"/>
  <c r="J2951" i="8"/>
  <c r="K2951" i="8" s="1"/>
  <c r="J2950" i="8"/>
  <c r="K2950" i="8" s="1"/>
  <c r="J3070" i="8"/>
  <c r="K3070" i="8" s="1"/>
  <c r="J3158" i="8"/>
  <c r="K3158" i="8" s="1"/>
  <c r="J3190" i="8"/>
  <c r="K3190" i="8" s="1"/>
  <c r="J2592" i="8"/>
  <c r="K2592" i="8" s="1"/>
  <c r="J2672" i="8"/>
  <c r="K2672" i="8" s="1"/>
  <c r="J2768" i="8"/>
  <c r="K2768" i="8" s="1"/>
  <c r="J3077" i="8"/>
  <c r="K3077" i="8" s="1"/>
  <c r="J3237" i="8"/>
  <c r="K3237" i="8" s="1"/>
  <c r="J3427" i="8"/>
  <c r="K3427" i="8" s="1"/>
  <c r="J3459" i="8"/>
  <c r="K3459" i="8" s="1"/>
  <c r="J3491" i="8"/>
  <c r="K3491" i="8" s="1"/>
  <c r="J3523" i="8"/>
  <c r="K3523" i="8" s="1"/>
  <c r="J3556" i="8"/>
  <c r="K3556" i="8" s="1"/>
  <c r="J3555" i="8"/>
  <c r="K3555" i="8" s="1"/>
  <c r="J3587" i="8"/>
  <c r="K3587" i="8" s="1"/>
  <c r="J3619" i="8"/>
  <c r="K3619" i="8" s="1"/>
  <c r="J3651" i="8"/>
  <c r="K3651" i="8" s="1"/>
  <c r="J3683" i="8"/>
  <c r="K3683" i="8" s="1"/>
  <c r="J3715" i="8"/>
  <c r="K3715" i="8" s="1"/>
  <c r="J3779" i="8"/>
  <c r="K3779" i="8" s="1"/>
  <c r="J3293" i="8"/>
  <c r="K3293" i="8" s="1"/>
  <c r="J3450" i="8"/>
  <c r="K3450" i="8" s="1"/>
  <c r="J3674" i="8"/>
  <c r="K3674" i="8" s="1"/>
  <c r="J3756" i="8"/>
  <c r="K3756" i="8" s="1"/>
  <c r="J2812" i="8"/>
  <c r="K2812" i="8" s="1"/>
  <c r="J3512" i="8"/>
  <c r="K3512" i="8" s="1"/>
  <c r="J3736" i="8"/>
  <c r="K3736" i="8" s="1"/>
  <c r="J1789" i="8"/>
  <c r="K1789" i="8" s="1"/>
  <c r="J2590" i="8"/>
  <c r="K2590" i="8" s="1"/>
  <c r="J3409" i="8"/>
  <c r="K3409" i="8" s="1"/>
  <c r="J2151" i="8"/>
  <c r="K2151" i="8" s="1"/>
  <c r="J3357" i="8"/>
  <c r="K3357" i="8" s="1"/>
  <c r="J418" i="8"/>
  <c r="K418" i="8" s="1"/>
  <c r="D33" i="8" l="1"/>
  <c r="L65" i="8"/>
  <c r="D34" i="8" s="1"/>
  <c r="B10" i="7" l="1"/>
  <c r="G22" i="1" l="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F22"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F30" i="1"/>
  <c r="G9" i="1" l="1"/>
  <c r="F35" i="1"/>
  <c r="G34" i="1" s="1"/>
  <c r="H33" i="1" s="1"/>
  <c r="I32" i="1" s="1"/>
  <c r="J31" i="1" s="1"/>
  <c r="F34" i="1"/>
  <c r="G33" i="1" s="1"/>
  <c r="H32" i="1" s="1"/>
  <c r="I31" i="1" s="1"/>
  <c r="F33" i="1"/>
  <c r="G32" i="1" s="1"/>
  <c r="H31" i="1" s="1"/>
  <c r="F32" i="1"/>
  <c r="G31" i="1" s="1"/>
  <c r="F31" i="1"/>
  <c r="F39" i="1"/>
  <c r="AL23" i="1"/>
  <c r="L11" i="7"/>
  <c r="D62" i="7"/>
  <c r="D60" i="7"/>
  <c r="D58" i="7"/>
  <c r="D56" i="7"/>
  <c r="D54" i="7"/>
  <c r="D52" i="7"/>
  <c r="D50" i="7"/>
  <c r="D48" i="7"/>
  <c r="D46" i="7"/>
  <c r="D44" i="7"/>
  <c r="D42" i="7"/>
  <c r="D40" i="7"/>
  <c r="D38" i="7"/>
  <c r="D36" i="7"/>
  <c r="D34" i="7"/>
  <c r="D32" i="7"/>
  <c r="D30" i="7"/>
  <c r="D28" i="7"/>
  <c r="D26" i="7"/>
  <c r="D24" i="7"/>
  <c r="D22" i="7"/>
  <c r="D20" i="7"/>
  <c r="D18" i="7"/>
  <c r="D16" i="7"/>
  <c r="D14" i="7"/>
  <c r="D12" i="7"/>
  <c r="D10" i="7"/>
  <c r="I11" i="7"/>
  <c r="J11" i="7"/>
  <c r="K11" i="7"/>
  <c r="M11" i="7"/>
  <c r="N11" i="7"/>
  <c r="O11" i="7"/>
  <c r="I13" i="7"/>
  <c r="J13" i="7"/>
  <c r="K13" i="7"/>
  <c r="L13" i="7"/>
  <c r="M13" i="7"/>
  <c r="N13" i="7"/>
  <c r="O13" i="7"/>
  <c r="I15" i="7"/>
  <c r="J15" i="7"/>
  <c r="K15" i="7"/>
  <c r="L15" i="7"/>
  <c r="M15" i="7"/>
  <c r="N15" i="7"/>
  <c r="O15" i="7"/>
  <c r="I17" i="7"/>
  <c r="J17" i="7"/>
  <c r="K17" i="7"/>
  <c r="L17" i="7"/>
  <c r="M17" i="7"/>
  <c r="N17" i="7"/>
  <c r="O17" i="7"/>
  <c r="I19" i="7"/>
  <c r="J19" i="7"/>
  <c r="K19" i="7"/>
  <c r="L19" i="7"/>
  <c r="M19" i="7"/>
  <c r="N19" i="7"/>
  <c r="O19" i="7"/>
  <c r="I21" i="7"/>
  <c r="J21" i="7"/>
  <c r="K21" i="7"/>
  <c r="L21" i="7"/>
  <c r="M21" i="7"/>
  <c r="N21" i="7"/>
  <c r="O21" i="7"/>
  <c r="I23" i="7"/>
  <c r="J23" i="7"/>
  <c r="K23" i="7"/>
  <c r="L23" i="7"/>
  <c r="M23" i="7"/>
  <c r="N23" i="7"/>
  <c r="O23" i="7"/>
  <c r="I25" i="7"/>
  <c r="J25" i="7"/>
  <c r="K25" i="7"/>
  <c r="L25" i="7"/>
  <c r="M25" i="7"/>
  <c r="N25" i="7"/>
  <c r="O25" i="7"/>
  <c r="I27" i="7"/>
  <c r="J27" i="7"/>
  <c r="K27" i="7"/>
  <c r="L27" i="7"/>
  <c r="M27" i="7"/>
  <c r="N27" i="7"/>
  <c r="O27" i="7"/>
  <c r="I29" i="7"/>
  <c r="J29" i="7"/>
  <c r="K29" i="7"/>
  <c r="L29" i="7"/>
  <c r="M29" i="7"/>
  <c r="N29" i="7"/>
  <c r="O29" i="7"/>
  <c r="I31" i="7"/>
  <c r="J31" i="7"/>
  <c r="K31" i="7"/>
  <c r="L31" i="7"/>
  <c r="M31" i="7"/>
  <c r="N31" i="7"/>
  <c r="O31" i="7"/>
  <c r="I33" i="7"/>
  <c r="J33" i="7"/>
  <c r="K33" i="7"/>
  <c r="L33" i="7"/>
  <c r="M33" i="7"/>
  <c r="N33" i="7"/>
  <c r="O33" i="7"/>
  <c r="I35" i="7"/>
  <c r="J35" i="7"/>
  <c r="K35" i="7"/>
  <c r="L35" i="7"/>
  <c r="M35" i="7"/>
  <c r="N35" i="7"/>
  <c r="O35" i="7"/>
  <c r="I37" i="7"/>
  <c r="J37" i="7"/>
  <c r="K37" i="7"/>
  <c r="L37" i="7"/>
  <c r="M37" i="7"/>
  <c r="N37" i="7"/>
  <c r="O37" i="7"/>
  <c r="I39" i="7"/>
  <c r="J39" i="7"/>
  <c r="K39" i="7"/>
  <c r="L39" i="7"/>
  <c r="M39" i="7"/>
  <c r="N39" i="7"/>
  <c r="O39" i="7"/>
  <c r="I41" i="7"/>
  <c r="J41" i="7"/>
  <c r="K41" i="7"/>
  <c r="L41" i="7"/>
  <c r="M41" i="7"/>
  <c r="N41" i="7"/>
  <c r="O41" i="7"/>
  <c r="I43" i="7"/>
  <c r="J43" i="7"/>
  <c r="K43" i="7"/>
  <c r="L43" i="7"/>
  <c r="M43" i="7"/>
  <c r="N43" i="7"/>
  <c r="O43" i="7"/>
  <c r="I45" i="7"/>
  <c r="J45" i="7"/>
  <c r="K45" i="7"/>
  <c r="L45" i="7"/>
  <c r="M45" i="7"/>
  <c r="N45" i="7"/>
  <c r="O45" i="7"/>
  <c r="I47" i="7"/>
  <c r="J47" i="7"/>
  <c r="K47" i="7"/>
  <c r="L47" i="7"/>
  <c r="M47" i="7"/>
  <c r="N47" i="7"/>
  <c r="O47" i="7"/>
  <c r="I49" i="7"/>
  <c r="J49" i="7"/>
  <c r="K49" i="7"/>
  <c r="L49" i="7"/>
  <c r="M49" i="7"/>
  <c r="N49" i="7"/>
  <c r="O49" i="7"/>
  <c r="I51" i="7"/>
  <c r="J51" i="7"/>
  <c r="K51" i="7"/>
  <c r="L51" i="7"/>
  <c r="M51" i="7"/>
  <c r="N51" i="7"/>
  <c r="O51" i="7"/>
  <c r="I53" i="7"/>
  <c r="J53" i="7"/>
  <c r="K53" i="7"/>
  <c r="L53" i="7"/>
  <c r="M53" i="7"/>
  <c r="N53" i="7"/>
  <c r="O53" i="7"/>
  <c r="I55" i="7"/>
  <c r="J55" i="7"/>
  <c r="K55" i="7"/>
  <c r="L55" i="7"/>
  <c r="M55" i="7"/>
  <c r="N55" i="7"/>
  <c r="O55" i="7"/>
  <c r="I57" i="7"/>
  <c r="J57" i="7"/>
  <c r="K57" i="7"/>
  <c r="L57" i="7"/>
  <c r="M57" i="7"/>
  <c r="N57" i="7"/>
  <c r="O57" i="7"/>
  <c r="I59" i="7"/>
  <c r="J59" i="7"/>
  <c r="K59" i="7"/>
  <c r="L59" i="7"/>
  <c r="M59" i="7"/>
  <c r="N59" i="7"/>
  <c r="O59" i="7"/>
  <c r="H63" i="7"/>
  <c r="H61" i="7"/>
  <c r="I61" i="7"/>
  <c r="J61" i="7"/>
  <c r="K61" i="7"/>
  <c r="L61" i="7"/>
  <c r="M61" i="7"/>
  <c r="N61" i="7"/>
  <c r="O61" i="7"/>
  <c r="I63" i="7"/>
  <c r="J63" i="7"/>
  <c r="K63" i="7"/>
  <c r="L63" i="7"/>
  <c r="M63" i="7"/>
  <c r="N63" i="7"/>
  <c r="O63" i="7"/>
  <c r="H59" i="7"/>
  <c r="H57" i="7"/>
  <c r="H55" i="7"/>
  <c r="H53" i="7"/>
  <c r="H51" i="7"/>
  <c r="H49" i="7"/>
  <c r="H47" i="7"/>
  <c r="H45" i="7"/>
  <c r="H43" i="7"/>
  <c r="H41" i="7"/>
  <c r="H39" i="7"/>
  <c r="H37" i="7"/>
  <c r="H35" i="7"/>
  <c r="H33" i="7"/>
  <c r="H31" i="7"/>
  <c r="H29" i="7"/>
  <c r="H27" i="7"/>
  <c r="H25" i="7"/>
  <c r="H23" i="7"/>
  <c r="H21" i="7"/>
  <c r="H19" i="7"/>
  <c r="H17" i="7"/>
  <c r="H15" i="7"/>
  <c r="H13" i="7"/>
  <c r="H11" i="7"/>
  <c r="Q14" i="7" l="1"/>
  <c r="R14" i="7"/>
  <c r="Q22" i="7"/>
  <c r="R22" i="7"/>
  <c r="Q30" i="7"/>
  <c r="R30" i="7"/>
  <c r="Q38" i="7"/>
  <c r="R38" i="7"/>
  <c r="Q46" i="7"/>
  <c r="R46" i="7"/>
  <c r="Q54" i="7"/>
  <c r="R54" i="7"/>
  <c r="Q62" i="7"/>
  <c r="R62" i="7"/>
  <c r="Q16" i="7"/>
  <c r="R16" i="7"/>
  <c r="Q24" i="7"/>
  <c r="R24" i="7"/>
  <c r="Q32" i="7"/>
  <c r="R32" i="7"/>
  <c r="Q40" i="7"/>
  <c r="R40" i="7"/>
  <c r="Q48" i="7"/>
  <c r="R48" i="7"/>
  <c r="Q56" i="7"/>
  <c r="R56" i="7"/>
  <c r="Q18" i="7"/>
  <c r="R18" i="7"/>
  <c r="Q26" i="7"/>
  <c r="R26" i="7"/>
  <c r="Q34" i="7"/>
  <c r="R34" i="7"/>
  <c r="Q42" i="7"/>
  <c r="R42" i="7"/>
  <c r="Q50" i="7"/>
  <c r="R50" i="7"/>
  <c r="Q58" i="7"/>
  <c r="R58" i="7"/>
  <c r="Q12" i="7"/>
  <c r="R12" i="7"/>
  <c r="Q20" i="7"/>
  <c r="R20" i="7"/>
  <c r="Q28" i="7"/>
  <c r="R28" i="7"/>
  <c r="Q36" i="7"/>
  <c r="R36" i="7"/>
  <c r="Q44" i="7"/>
  <c r="R44" i="7"/>
  <c r="Q52" i="7"/>
  <c r="R52" i="7"/>
  <c r="Q60" i="7"/>
  <c r="R60" i="7"/>
  <c r="I39" i="1"/>
  <c r="I38" i="1" s="1"/>
  <c r="H39" i="1"/>
  <c r="H38" i="1" s="1"/>
  <c r="K39" i="1"/>
  <c r="K38" i="1" s="1"/>
  <c r="F23" i="1"/>
  <c r="N23" i="1"/>
  <c r="G39" i="1"/>
  <c r="G38" i="1" s="1"/>
  <c r="J39" i="1"/>
  <c r="J38" i="1" s="1"/>
  <c r="F38" i="1"/>
  <c r="F37" i="1"/>
  <c r="F36" i="1"/>
  <c r="G35" i="1" s="1"/>
  <c r="H34" i="1" s="1"/>
  <c r="I33" i="1" s="1"/>
  <c r="J32" i="1" s="1"/>
  <c r="K31" i="1" s="1"/>
  <c r="L39" i="1" s="1"/>
  <c r="L38" i="1" s="1"/>
  <c r="V23" i="1"/>
  <c r="AD23" i="1"/>
  <c r="Q10" i="7"/>
  <c r="K37" i="1" l="1"/>
  <c r="L36" i="1" s="1"/>
  <c r="M35" i="1" s="1"/>
  <c r="N34" i="1" s="1"/>
  <c r="O33" i="1" s="1"/>
  <c r="P32" i="1" s="1"/>
  <c r="Q31" i="1" s="1"/>
  <c r="R39" i="1" s="1"/>
  <c r="R38" i="1" s="1"/>
  <c r="H37" i="1"/>
  <c r="I36" i="1" s="1"/>
  <c r="J35" i="1" s="1"/>
  <c r="K34" i="1" s="1"/>
  <c r="L33" i="1" s="1"/>
  <c r="M32" i="1" s="1"/>
  <c r="N31" i="1" s="1"/>
  <c r="O39" i="1" s="1"/>
  <c r="O38" i="1" s="1"/>
  <c r="I37" i="1"/>
  <c r="J36" i="1" s="1"/>
  <c r="K35" i="1" s="1"/>
  <c r="L34" i="1" s="1"/>
  <c r="M33" i="1" s="1"/>
  <c r="N32" i="1" s="1"/>
  <c r="O31" i="1" s="1"/>
  <c r="P39" i="1" s="1"/>
  <c r="P38" i="1" s="1"/>
  <c r="G36" i="1"/>
  <c r="H35" i="1" s="1"/>
  <c r="I34" i="1" s="1"/>
  <c r="J33" i="1" s="1"/>
  <c r="K32" i="1" s="1"/>
  <c r="L31" i="1" s="1"/>
  <c r="M39" i="1" s="1"/>
  <c r="M38" i="1" s="1"/>
  <c r="G37" i="1"/>
  <c r="H36" i="1" s="1"/>
  <c r="I35" i="1" s="1"/>
  <c r="J34" i="1" s="1"/>
  <c r="K33" i="1" s="1"/>
  <c r="L32" i="1" s="1"/>
  <c r="M31" i="1" s="1"/>
  <c r="N39" i="1" s="1"/>
  <c r="N38" i="1" s="1"/>
  <c r="F24" i="1"/>
  <c r="J37" i="1"/>
  <c r="K36" i="1" s="1"/>
  <c r="L35" i="1" s="1"/>
  <c r="M34" i="1" s="1"/>
  <c r="N33" i="1" s="1"/>
  <c r="O32" i="1" s="1"/>
  <c r="P31" i="1" s="1"/>
  <c r="Q39" i="1" s="1"/>
  <c r="Q38" i="1" s="1"/>
  <c r="L37" i="1"/>
  <c r="R37" i="1" l="1"/>
  <c r="J25" i="1"/>
  <c r="F25" i="1"/>
  <c r="M25" i="1"/>
  <c r="I25" i="1"/>
  <c r="G25" i="1"/>
  <c r="O37" i="1"/>
  <c r="P36" i="1" s="1"/>
  <c r="Q35" i="1" s="1"/>
  <c r="R34" i="1" s="1"/>
  <c r="S33" i="1" s="1"/>
  <c r="T32" i="1" s="1"/>
  <c r="U31" i="1" s="1"/>
  <c r="V39" i="1" s="1"/>
  <c r="V38" i="1" s="1"/>
  <c r="N37" i="1"/>
  <c r="O36" i="1" s="1"/>
  <c r="P35" i="1" s="1"/>
  <c r="Q34" i="1" s="1"/>
  <c r="R33" i="1" s="1"/>
  <c r="S32" i="1" s="1"/>
  <c r="T31" i="1" s="1"/>
  <c r="U39" i="1" s="1"/>
  <c r="U38" i="1" s="1"/>
  <c r="M36" i="1"/>
  <c r="N35" i="1" s="1"/>
  <c r="O34" i="1" s="1"/>
  <c r="P33" i="1" s="1"/>
  <c r="Q32" i="1" s="1"/>
  <c r="R31" i="1" s="1"/>
  <c r="S39" i="1" s="1"/>
  <c r="S38" i="1" s="1"/>
  <c r="H25" i="1"/>
  <c r="K25" i="1"/>
  <c r="L25" i="1"/>
  <c r="M37" i="1"/>
  <c r="N36" i="1" s="1"/>
  <c r="O35" i="1" s="1"/>
  <c r="P34" i="1" s="1"/>
  <c r="Q33" i="1" s="1"/>
  <c r="R32" i="1" s="1"/>
  <c r="S31" i="1" s="1"/>
  <c r="T39" i="1" s="1"/>
  <c r="T38" i="1" s="1"/>
  <c r="Q37" i="1"/>
  <c r="R36" i="1" s="1"/>
  <c r="S35" i="1" s="1"/>
  <c r="T34" i="1" s="1"/>
  <c r="U33" i="1" s="1"/>
  <c r="V32" i="1" s="1"/>
  <c r="W31" i="1" s="1"/>
  <c r="X39" i="1" s="1"/>
  <c r="P37" i="1"/>
  <c r="Q36" i="1" s="1"/>
  <c r="R35" i="1" s="1"/>
  <c r="S34" i="1" s="1"/>
  <c r="T33" i="1" s="1"/>
  <c r="U32" i="1" s="1"/>
  <c r="V31" i="1" s="1"/>
  <c r="W39" i="1" s="1"/>
  <c r="W38" i="1" s="1"/>
  <c r="U37" i="1" l="1"/>
  <c r="V36" i="1" s="1"/>
  <c r="W35" i="1" s="1"/>
  <c r="X34" i="1" s="1"/>
  <c r="Y33" i="1" s="1"/>
  <c r="Z32" i="1" s="1"/>
  <c r="AA31" i="1" s="1"/>
  <c r="AB39" i="1" s="1"/>
  <c r="AB38" i="1" s="1"/>
  <c r="G12" i="1"/>
  <c r="S36" i="1"/>
  <c r="T35" i="1" s="1"/>
  <c r="U34" i="1" s="1"/>
  <c r="V33" i="1" s="1"/>
  <c r="W32" i="1" s="1"/>
  <c r="X31" i="1" s="1"/>
  <c r="Y39" i="1" s="1"/>
  <c r="Y38" i="1" s="1"/>
  <c r="S37" i="1"/>
  <c r="T36" i="1" s="1"/>
  <c r="U35" i="1" s="1"/>
  <c r="V34" i="1" s="1"/>
  <c r="W33" i="1" s="1"/>
  <c r="X32" i="1" s="1"/>
  <c r="Y31" i="1" s="1"/>
  <c r="Z39" i="1" s="1"/>
  <c r="Z38" i="1" s="1"/>
  <c r="W37" i="1"/>
  <c r="X36" i="1" s="1"/>
  <c r="Y35" i="1" s="1"/>
  <c r="Z34" i="1" s="1"/>
  <c r="AA33" i="1" s="1"/>
  <c r="AB32" i="1" s="1"/>
  <c r="AC31" i="1" s="1"/>
  <c r="AD39" i="1" s="1"/>
  <c r="AD38" i="1" s="1"/>
  <c r="X37" i="1"/>
  <c r="X38" i="1"/>
  <c r="V37" i="1"/>
  <c r="W36" i="1" s="1"/>
  <c r="X35" i="1" s="1"/>
  <c r="Y34" i="1" s="1"/>
  <c r="Z33" i="1" s="1"/>
  <c r="AA32" i="1" s="1"/>
  <c r="AB31" i="1" s="1"/>
  <c r="AC39" i="1" s="1"/>
  <c r="AC38" i="1" s="1"/>
  <c r="T37" i="1"/>
  <c r="U36" i="1" s="1"/>
  <c r="V35" i="1" s="1"/>
  <c r="W34" i="1" s="1"/>
  <c r="X33" i="1" s="1"/>
  <c r="Y32" i="1" s="1"/>
  <c r="Z31" i="1" s="1"/>
  <c r="AA39" i="1" s="1"/>
  <c r="AA38" i="1" s="1"/>
  <c r="Y37" i="1" l="1"/>
  <c r="Z36" i="1" s="1"/>
  <c r="AA35" i="1" s="1"/>
  <c r="AB34" i="1" s="1"/>
  <c r="AC33" i="1" s="1"/>
  <c r="AD32" i="1" s="1"/>
  <c r="AE31" i="1" s="1"/>
  <c r="AF39" i="1" s="1"/>
  <c r="AF38" i="1" s="1"/>
  <c r="AB37" i="1"/>
  <c r="AC36" i="1" s="1"/>
  <c r="AD35" i="1" s="1"/>
  <c r="AE34" i="1" s="1"/>
  <c r="AF33" i="1" s="1"/>
  <c r="AG32" i="1" s="1"/>
  <c r="AH31" i="1" s="1"/>
  <c r="AI39" i="1" s="1"/>
  <c r="AI38" i="1" s="1"/>
  <c r="Y36" i="1"/>
  <c r="Z35" i="1" s="1"/>
  <c r="AA34" i="1" s="1"/>
  <c r="AB33" i="1" s="1"/>
  <c r="AC32" i="1" s="1"/>
  <c r="AD31" i="1" s="1"/>
  <c r="AE39" i="1" s="1"/>
  <c r="AE38" i="1" s="1"/>
  <c r="AD37" i="1"/>
  <c r="AC37" i="1"/>
  <c r="AD36" i="1" s="1"/>
  <c r="AE35" i="1" s="1"/>
  <c r="AF34" i="1" s="1"/>
  <c r="AG33" i="1" s="1"/>
  <c r="AH32" i="1" s="1"/>
  <c r="AI31" i="1" s="1"/>
  <c r="AJ39" i="1" s="1"/>
  <c r="AJ38" i="1" s="1"/>
  <c r="AA37" i="1"/>
  <c r="AB36" i="1" s="1"/>
  <c r="AC35" i="1" s="1"/>
  <c r="AD34" i="1" s="1"/>
  <c r="AE33" i="1" s="1"/>
  <c r="AF32" i="1" s="1"/>
  <c r="AG31" i="1" s="1"/>
  <c r="AH39" i="1" s="1"/>
  <c r="AH38" i="1" s="1"/>
  <c r="Z37" i="1"/>
  <c r="AA36" i="1" s="1"/>
  <c r="AB35" i="1" s="1"/>
  <c r="AC34" i="1" s="1"/>
  <c r="AD33" i="1" s="1"/>
  <c r="AE32" i="1" s="1"/>
  <c r="AF31" i="1" s="1"/>
  <c r="AG39" i="1" s="1"/>
  <c r="AG38" i="1" s="1"/>
  <c r="AI37" i="1" l="1"/>
  <c r="AJ36" i="1" s="1"/>
  <c r="AK35" i="1" s="1"/>
  <c r="J40" i="1" s="1"/>
  <c r="AE37" i="1"/>
  <c r="AF36" i="1" s="1"/>
  <c r="AG35" i="1" s="1"/>
  <c r="AH34" i="1" s="1"/>
  <c r="AI33" i="1" s="1"/>
  <c r="AJ32" i="1" s="1"/>
  <c r="AK31" i="1" s="1"/>
  <c r="F40" i="1" s="1"/>
  <c r="AE36" i="1"/>
  <c r="AF35" i="1" s="1"/>
  <c r="AG34" i="1" s="1"/>
  <c r="AH33" i="1" s="1"/>
  <c r="AI32" i="1" s="1"/>
  <c r="AJ31" i="1" s="1"/>
  <c r="AK39" i="1" s="1"/>
  <c r="AK38" i="1" s="1"/>
  <c r="M40" i="1" s="1"/>
  <c r="AF37" i="1"/>
  <c r="AG36" i="1" s="1"/>
  <c r="AH35" i="1" s="1"/>
  <c r="AI34" i="1" s="1"/>
  <c r="AJ33" i="1" s="1"/>
  <c r="AK32" i="1" s="1"/>
  <c r="G40" i="1" s="1"/>
  <c r="AH37" i="1"/>
  <c r="AI36" i="1" s="1"/>
  <c r="AJ35" i="1" s="1"/>
  <c r="AK34" i="1" s="1"/>
  <c r="I40" i="1" s="1"/>
  <c r="AJ37" i="1"/>
  <c r="AG37" i="1"/>
  <c r="AH36" i="1" s="1"/>
  <c r="AI35" i="1" s="1"/>
  <c r="AJ34" i="1" s="1"/>
  <c r="AK33" i="1" s="1"/>
  <c r="H40" i="1" s="1"/>
  <c r="AK37" i="1" l="1"/>
  <c r="L40" i="1" s="1"/>
  <c r="AK36" i="1"/>
  <c r="K40" i="1" s="1"/>
  <c r="G13" i="1" s="1"/>
  <c r="H10" i="9" l="1"/>
  <c r="H13" i="9" s="1"/>
  <c r="H14" i="9" l="1"/>
  <c r="K14" i="9"/>
  <c r="H15" i="9" l="1"/>
  <c r="H8" i="9"/>
  <c r="H20" i="9"/>
  <c r="U18" i="9"/>
  <c r="U10" i="9"/>
  <c r="I514" i="11"/>
  <c r="I1609" i="11"/>
  <c r="I3750" i="11"/>
  <c r="I3611" i="11"/>
  <c r="T14" i="9" l="1"/>
  <c r="I3580" i="11"/>
  <c r="I1575" i="11"/>
  <c r="I2666" i="11"/>
  <c r="I3128" i="11"/>
  <c r="I1952" i="11"/>
  <c r="I2870" i="11"/>
  <c r="I3218" i="11"/>
  <c r="I1257" i="11"/>
  <c r="I3325" i="11"/>
  <c r="I3457" i="11"/>
  <c r="I3044" i="11"/>
  <c r="I2355" i="11"/>
  <c r="I1959" i="11"/>
  <c r="I379" i="11"/>
  <c r="I1149" i="11"/>
  <c r="I1061" i="11"/>
  <c r="I2998" i="11"/>
  <c r="I2208" i="11"/>
  <c r="I1965" i="11"/>
  <c r="I3475" i="11"/>
  <c r="I968" i="11"/>
  <c r="I845" i="11"/>
  <c r="I2409" i="11"/>
  <c r="I486" i="11"/>
  <c r="I2758" i="11"/>
  <c r="I974" i="11"/>
  <c r="I1802" i="11"/>
  <c r="I3438" i="11"/>
  <c r="I1371" i="11"/>
  <c r="I2385" i="11"/>
  <c r="I535" i="11"/>
  <c r="I905" i="11"/>
  <c r="I432" i="11"/>
  <c r="I1332" i="11"/>
  <c r="I2017" i="11"/>
  <c r="I1228" i="11"/>
  <c r="I1047" i="11"/>
  <c r="I1864" i="11"/>
  <c r="I480" i="11"/>
  <c r="I200" i="11"/>
  <c r="I120" i="11"/>
  <c r="I501" i="11"/>
  <c r="I492" i="11"/>
  <c r="I1391" i="11"/>
  <c r="I3102" i="11"/>
  <c r="I1539" i="11"/>
  <c r="I1116" i="11"/>
  <c r="I1824" i="11"/>
  <c r="I3513" i="11"/>
  <c r="I2487" i="11"/>
  <c r="I2839" i="11"/>
  <c r="I3398" i="11"/>
  <c r="I784" i="11"/>
  <c r="I3253" i="11"/>
  <c r="I1973" i="11"/>
  <c r="I826" i="11"/>
  <c r="I1363" i="11"/>
  <c r="I738" i="11"/>
  <c r="I1806" i="11"/>
  <c r="I1341" i="11"/>
  <c r="I3069" i="11"/>
  <c r="I3198" i="11"/>
  <c r="I1236" i="11"/>
  <c r="I3399" i="11"/>
  <c r="I2135" i="11"/>
  <c r="I1640" i="11"/>
  <c r="I541" i="11"/>
  <c r="I498" i="11"/>
  <c r="I2999" i="11"/>
  <c r="I1780" i="11"/>
  <c r="I1182" i="11"/>
  <c r="I203" i="11"/>
  <c r="I431" i="11"/>
  <c r="I1079" i="11"/>
  <c r="I1690" i="11"/>
  <c r="I1082" i="11"/>
  <c r="I3105" i="11"/>
  <c r="I1394" i="11"/>
  <c r="I196" i="11"/>
  <c r="I3626" i="11"/>
  <c r="I99" i="11"/>
  <c r="I157" i="11"/>
  <c r="I1829" i="11"/>
  <c r="I2340" i="11"/>
  <c r="I2515" i="11"/>
  <c r="I1324" i="11"/>
  <c r="I3517" i="11"/>
  <c r="I2468" i="11"/>
  <c r="I1648" i="11"/>
  <c r="I1156" i="11"/>
  <c r="I2941" i="11"/>
  <c r="I1818" i="11"/>
  <c r="I3741" i="11"/>
  <c r="I1336" i="11"/>
  <c r="I2979" i="11"/>
  <c r="I336" i="11"/>
  <c r="I3273" i="11"/>
  <c r="I3132" i="11"/>
  <c r="I2466" i="11"/>
  <c r="I1323" i="11"/>
  <c r="I3143" i="11"/>
  <c r="I769" i="11"/>
  <c r="I2739" i="11"/>
  <c r="I114" i="11"/>
  <c r="I2422" i="11"/>
  <c r="I1827" i="11"/>
  <c r="I1361" i="11"/>
  <c r="I1202" i="11"/>
  <c r="I3497" i="11"/>
  <c r="I1072" i="11"/>
  <c r="I2337" i="11"/>
  <c r="I224" i="11"/>
  <c r="I1315" i="11"/>
  <c r="I1065" i="11"/>
  <c r="I351" i="11"/>
  <c r="I168" i="11"/>
  <c r="I2352" i="11"/>
  <c r="I1571" i="11"/>
  <c r="I1381" i="11"/>
  <c r="I2100" i="11"/>
  <c r="I653" i="11"/>
  <c r="I213" i="11"/>
  <c r="I1387" i="11"/>
  <c r="I684" i="11"/>
  <c r="I1474" i="11"/>
  <c r="I688" i="11"/>
  <c r="I3674" i="11"/>
  <c r="I327" i="11"/>
  <c r="I2565" i="11"/>
  <c r="I1012" i="11"/>
  <c r="I717" i="11"/>
  <c r="I2003" i="11"/>
  <c r="I2262" i="11"/>
  <c r="I965" i="11"/>
  <c r="I699" i="11"/>
  <c r="I692" i="11"/>
  <c r="I1234" i="11"/>
  <c r="I2245" i="11"/>
  <c r="I1099" i="11"/>
  <c r="I1608" i="11"/>
  <c r="I2091" i="11"/>
  <c r="I2384" i="11"/>
  <c r="I3279" i="11"/>
  <c r="I2526" i="11"/>
  <c r="I3514" i="11"/>
  <c r="I2877" i="11"/>
  <c r="I3699" i="11"/>
  <c r="I2885" i="11"/>
  <c r="I3274" i="11"/>
  <c r="I3574" i="11"/>
  <c r="I3681" i="11"/>
  <c r="I3528" i="11"/>
  <c r="I210" i="11"/>
  <c r="I2163" i="11"/>
  <c r="I1392" i="11"/>
  <c r="I2697" i="11"/>
  <c r="I2493" i="11"/>
  <c r="I2453" i="11"/>
  <c r="I1651" i="11"/>
  <c r="I1779" i="11"/>
  <c r="I2399" i="11"/>
  <c r="I2253" i="11"/>
  <c r="I3123" i="11"/>
  <c r="I3226" i="11"/>
  <c r="I2709" i="11"/>
  <c r="I2608" i="11"/>
  <c r="I230" i="11"/>
  <c r="I440" i="11"/>
  <c r="I1188" i="11"/>
  <c r="I716" i="11"/>
  <c r="I389" i="11"/>
  <c r="I1312" i="11"/>
  <c r="I1563" i="11"/>
  <c r="I1172" i="11"/>
  <c r="I2910" i="11"/>
  <c r="I1677" i="11"/>
  <c r="I1152" i="11"/>
  <c r="I2274" i="11"/>
  <c r="I1963" i="11"/>
  <c r="I1983" i="11"/>
  <c r="I3190" i="11"/>
  <c r="I3242" i="11"/>
  <c r="I3550" i="11"/>
  <c r="I3573" i="11"/>
  <c r="I1693" i="11"/>
  <c r="I459" i="11"/>
  <c r="I1494" i="11"/>
  <c r="I1241" i="11"/>
  <c r="I924" i="11"/>
  <c r="I397" i="11"/>
  <c r="I1795" i="11"/>
  <c r="I1071" i="11"/>
  <c r="I3553" i="11"/>
  <c r="I3525" i="11"/>
  <c r="I1603" i="11"/>
  <c r="I3199" i="11"/>
  <c r="I3621" i="11"/>
  <c r="I403" i="11"/>
  <c r="I233" i="11"/>
  <c r="I1077" i="11"/>
  <c r="I1929" i="11"/>
  <c r="I1085" i="11"/>
  <c r="I975" i="11"/>
  <c r="I509" i="11"/>
  <c r="I347" i="11"/>
  <c r="I1201" i="11"/>
  <c r="I2605" i="11"/>
  <c r="I2223" i="11"/>
  <c r="I1440" i="11"/>
  <c r="I2303" i="11"/>
  <c r="I2099" i="11"/>
  <c r="I2553" i="11"/>
  <c r="I2597" i="11"/>
  <c r="I2922" i="11"/>
  <c r="I1229" i="11"/>
  <c r="I2647" i="11"/>
  <c r="I1285" i="11"/>
  <c r="I3523" i="11"/>
  <c r="I2343" i="11"/>
  <c r="I701" i="11"/>
  <c r="I2788" i="11"/>
  <c r="I2294" i="11"/>
  <c r="I1433" i="11"/>
  <c r="I1367" i="11"/>
  <c r="I1747" i="11"/>
  <c r="I3057" i="11"/>
  <c r="I1877" i="11"/>
  <c r="I2976" i="11"/>
  <c r="I690" i="11"/>
  <c r="I2480" i="11"/>
  <c r="I1026" i="11"/>
  <c r="I1223" i="11"/>
  <c r="I888" i="11"/>
  <c r="I2652" i="11"/>
  <c r="I2699" i="11"/>
  <c r="I2603" i="11"/>
  <c r="I3160" i="11"/>
  <c r="I3086" i="11"/>
  <c r="I3420" i="11"/>
  <c r="I3312" i="11"/>
  <c r="I3015" i="11"/>
  <c r="I3407" i="11"/>
  <c r="I556" i="11"/>
  <c r="I3538" i="11"/>
  <c r="I3666" i="11"/>
  <c r="I3570" i="11"/>
  <c r="I3486" i="11"/>
  <c r="I421" i="11"/>
  <c r="I2850" i="11"/>
  <c r="I1269" i="11"/>
  <c r="I2073" i="11"/>
  <c r="I3520" i="11"/>
  <c r="I2738" i="11"/>
  <c r="I2980" i="11"/>
  <c r="I182" i="11"/>
  <c r="I2268" i="11"/>
  <c r="I1751" i="11"/>
  <c r="I3684" i="11"/>
  <c r="I2228" i="11"/>
  <c r="I2261" i="11"/>
  <c r="I803" i="11"/>
  <c r="I1511" i="11"/>
  <c r="I2483" i="11"/>
  <c r="I860" i="11"/>
  <c r="I2378" i="11"/>
  <c r="I3395" i="11"/>
  <c r="I1260" i="11"/>
  <c r="I90" i="11"/>
  <c r="I496" i="11"/>
  <c r="I503" i="11"/>
  <c r="I288" i="11"/>
  <c r="I2272" i="11"/>
  <c r="I2717" i="11"/>
  <c r="I1399" i="11"/>
  <c r="I3355" i="11"/>
  <c r="I3541" i="11"/>
  <c r="I2335" i="11"/>
  <c r="I3502" i="11"/>
  <c r="I515" i="11"/>
  <c r="I3200" i="11"/>
  <c r="I323" i="11"/>
  <c r="I1396" i="11"/>
  <c r="I2031" i="11"/>
  <c r="I143" i="11"/>
  <c r="I1820" i="11"/>
  <c r="I1532" i="11"/>
  <c r="I3353" i="11"/>
  <c r="I1456" i="11"/>
  <c r="I437" i="11"/>
  <c r="I1038" i="11"/>
  <c r="I695" i="11"/>
  <c r="I2416" i="11"/>
  <c r="I1745" i="11"/>
  <c r="I3243" i="11"/>
  <c r="I2000" i="11"/>
  <c r="I2643" i="11"/>
  <c r="I1629" i="11"/>
  <c r="I1119" i="11"/>
  <c r="I687" i="11"/>
  <c r="I419" i="11"/>
  <c r="I220" i="11"/>
  <c r="I1263" i="11"/>
  <c r="I1282" i="11"/>
  <c r="I188" i="11"/>
  <c r="I2521" i="11"/>
  <c r="I2958" i="11"/>
  <c r="I575" i="11"/>
  <c r="I525" i="11"/>
  <c r="I2856" i="11"/>
  <c r="I1407" i="11"/>
  <c r="I1135" i="11"/>
  <c r="I1616" i="11"/>
  <c r="I1730" i="11"/>
  <c r="I1485" i="11"/>
  <c r="I893" i="11"/>
  <c r="I2686" i="11"/>
  <c r="I3335" i="11"/>
  <c r="I2078" i="11"/>
  <c r="I2254" i="11"/>
  <c r="I2784" i="11"/>
  <c r="I2477" i="11"/>
  <c r="I3612" i="11"/>
  <c r="I3250" i="11"/>
  <c r="I3547" i="11"/>
  <c r="I3767" i="11"/>
  <c r="I3543" i="11"/>
  <c r="I92" i="11"/>
  <c r="I1884" i="11"/>
  <c r="I3493" i="11"/>
  <c r="I3126" i="11"/>
  <c r="I533" i="11"/>
  <c r="I3685" i="11"/>
  <c r="I1357" i="11"/>
  <c r="I3542" i="11"/>
  <c r="I2498" i="11"/>
  <c r="I2505" i="11"/>
  <c r="I328" i="11"/>
  <c r="I95" i="11"/>
  <c r="I1833" i="11"/>
  <c r="I1492" i="11"/>
  <c r="I1040" i="11"/>
  <c r="I910" i="11"/>
  <c r="I3683" i="11"/>
  <c r="I2015" i="11"/>
  <c r="I917" i="11"/>
  <c r="I367" i="11"/>
  <c r="I231" i="11"/>
  <c r="I2149" i="11"/>
  <c r="I80" i="11"/>
  <c r="I3171" i="11"/>
  <c r="I2832" i="11"/>
  <c r="I3481" i="11"/>
  <c r="I3728" i="11"/>
  <c r="I1557" i="11"/>
  <c r="I1500" i="11"/>
  <c r="I2635" i="11"/>
  <c r="I2002" i="11"/>
  <c r="I3302" i="11"/>
  <c r="I184" i="11"/>
  <c r="I3605" i="11"/>
  <c r="I3772" i="11"/>
  <c r="I3289" i="11"/>
  <c r="I413" i="11"/>
  <c r="I1462" i="11"/>
  <c r="I3378" i="11"/>
  <c r="I2216" i="11"/>
  <c r="I3212" i="11"/>
  <c r="I2783" i="11"/>
  <c r="I1327" i="11"/>
  <c r="I2428" i="11"/>
  <c r="I3303" i="11"/>
  <c r="I2545" i="11"/>
  <c r="I3120" i="11"/>
  <c r="I2854" i="11"/>
  <c r="I3752" i="11"/>
  <c r="I3346" i="11"/>
  <c r="I1810" i="11"/>
  <c r="I3142" i="11"/>
  <c r="I2867" i="11"/>
  <c r="I2726" i="11"/>
  <c r="I3248" i="11"/>
  <c r="I82" i="11"/>
  <c r="I3196" i="11"/>
  <c r="I3519" i="11"/>
  <c r="I3536" i="11"/>
  <c r="I2373" i="11"/>
  <c r="I2715" i="11"/>
  <c r="I1979" i="11"/>
  <c r="I2590" i="11"/>
  <c r="I2285" i="11"/>
  <c r="I3404" i="11"/>
  <c r="I890" i="11"/>
  <c r="I3454" i="11"/>
  <c r="I884" i="11"/>
  <c r="I3308" i="11"/>
  <c r="I1423" i="11"/>
  <c r="I1702" i="11"/>
  <c r="I89" i="11"/>
  <c r="I1995" i="11"/>
  <c r="I3476" i="11"/>
  <c r="I3779" i="11"/>
  <c r="I2836" i="11"/>
  <c r="I2909" i="11"/>
  <c r="I3387" i="11"/>
  <c r="I2747" i="11"/>
  <c r="I3349" i="11"/>
  <c r="I3777" i="11"/>
  <c r="I1832" i="11"/>
  <c r="I1570" i="11"/>
  <c r="I1903" i="11"/>
  <c r="I2924" i="11"/>
  <c r="I176" i="11"/>
  <c r="I1752" i="11"/>
  <c r="I221" i="11"/>
  <c r="I3478" i="11"/>
  <c r="I1865" i="11"/>
  <c r="I661" i="11"/>
  <c r="I2714" i="11"/>
  <c r="I3375" i="11"/>
  <c r="I3489" i="11"/>
  <c r="I3026" i="11"/>
  <c r="I1333" i="11"/>
  <c r="I1712" i="11"/>
  <c r="I3604" i="11"/>
  <c r="I743" i="11"/>
  <c r="I527" i="11"/>
  <c r="I158" i="11"/>
  <c r="I3124" i="11"/>
  <c r="I2732" i="11"/>
  <c r="I3527" i="11"/>
  <c r="I950" i="11"/>
  <c r="I479" i="11"/>
  <c r="I3661" i="11"/>
  <c r="I298" i="11"/>
  <c r="I2728" i="11"/>
  <c r="I1816" i="11"/>
  <c r="I2059" i="11"/>
  <c r="I1120" i="11"/>
  <c r="I3759" i="11"/>
  <c r="I529" i="11"/>
  <c r="I1623" i="11"/>
  <c r="I3588" i="11"/>
  <c r="I1569" i="11"/>
  <c r="I2769" i="11"/>
  <c r="I2281" i="11"/>
  <c r="I3422" i="11"/>
  <c r="I2336" i="11"/>
  <c r="I586" i="11"/>
  <c r="I1014" i="11"/>
  <c r="I3679" i="11"/>
  <c r="I2640" i="11"/>
  <c r="I1574" i="11"/>
  <c r="I240" i="11"/>
  <c r="I2983" i="11"/>
  <c r="I3701" i="11"/>
  <c r="I1840" i="11"/>
  <c r="I1819" i="11"/>
  <c r="I2541" i="11"/>
  <c r="I1027" i="11"/>
  <c r="I3263" i="11"/>
  <c r="I3531" i="11"/>
  <c r="I3696" i="11"/>
  <c r="I93" i="11"/>
  <c r="I163" i="11"/>
  <c r="I1247" i="11"/>
  <c r="I2984" i="11"/>
  <c r="I3040" i="11"/>
  <c r="I3382" i="11"/>
  <c r="I1750" i="11"/>
  <c r="I658" i="11"/>
  <c r="I3590" i="11"/>
  <c r="I2988" i="11"/>
  <c r="I3768" i="11"/>
  <c r="I2144" i="11"/>
  <c r="I1721" i="11"/>
  <c r="I250" i="11"/>
  <c r="I1758" i="11"/>
  <c r="I1562" i="11"/>
  <c r="I1838" i="11"/>
  <c r="I117" i="11"/>
  <c r="I130" i="11"/>
  <c r="I1630" i="11"/>
  <c r="I131" i="11"/>
  <c r="I2207" i="11"/>
  <c r="I3313" i="11"/>
  <c r="I1279" i="11"/>
  <c r="I2840" i="11"/>
  <c r="I1238" i="11"/>
  <c r="I3350" i="11"/>
  <c r="I1696" i="11"/>
  <c r="I2452" i="11"/>
  <c r="I1787" i="11"/>
  <c r="I1638" i="11"/>
  <c r="I2956" i="11"/>
  <c r="I2917" i="11"/>
  <c r="I2615" i="11"/>
  <c r="I1615" i="11"/>
  <c r="I1015" i="11"/>
  <c r="I2075" i="11"/>
  <c r="I782" i="11"/>
  <c r="I152" i="11"/>
  <c r="I1025" i="11"/>
  <c r="I1024" i="11"/>
  <c r="I519" i="11"/>
  <c r="I3749" i="11"/>
  <c r="I887" i="11"/>
  <c r="I3245" i="11"/>
  <c r="I3388" i="11"/>
  <c r="I1036" i="11"/>
  <c r="I2481" i="11"/>
  <c r="I156" i="11"/>
  <c r="I2982" i="11"/>
  <c r="I1880" i="11"/>
  <c r="I2658" i="11"/>
  <c r="I1686" i="11"/>
  <c r="I536" i="11"/>
  <c r="I1814" i="11"/>
  <c r="I2555" i="11"/>
  <c r="I2292" i="11"/>
  <c r="I1585" i="11"/>
  <c r="I494" i="11"/>
  <c r="I2284" i="11"/>
  <c r="I2446" i="11"/>
  <c r="I3178" i="11"/>
  <c r="I349" i="11"/>
  <c r="I1388" i="11"/>
  <c r="I2737" i="11"/>
  <c r="I679" i="11"/>
  <c r="I1237" i="11"/>
  <c r="I1495" i="11"/>
  <c r="I3771" i="11"/>
  <c r="I1821" i="11"/>
  <c r="I1849" i="11"/>
  <c r="I3706" i="11"/>
  <c r="I3107" i="11"/>
  <c r="I1866" i="11"/>
  <c r="I3202" i="11"/>
  <c r="I2401" i="11"/>
  <c r="I2424" i="11"/>
  <c r="I1509" i="11"/>
  <c r="I1624" i="11"/>
  <c r="I1610" i="11"/>
  <c r="I1654" i="11"/>
  <c r="I113" i="11"/>
  <c r="I2937" i="11"/>
  <c r="I1320" i="11"/>
  <c r="I2641" i="11"/>
  <c r="I1796" i="11"/>
  <c r="I429" i="11"/>
  <c r="I2596" i="11"/>
  <c r="I1871" i="11"/>
  <c r="I3695" i="11"/>
  <c r="I155" i="11"/>
  <c r="I3201" i="11"/>
  <c r="I542" i="11"/>
  <c r="I2215" i="11"/>
  <c r="I3725" i="11"/>
  <c r="I3576" i="11"/>
  <c r="I2564" i="11"/>
  <c r="I3336" i="11"/>
  <c r="I3337" i="11"/>
  <c r="I3645" i="11"/>
  <c r="I181" i="11"/>
  <c r="I286" i="11"/>
  <c r="I2577" i="11"/>
  <c r="I236" i="11"/>
  <c r="I1621" i="11"/>
  <c r="I1687" i="11"/>
  <c r="I583" i="11"/>
  <c r="I744" i="11"/>
  <c r="I1760" i="11"/>
  <c r="I1650" i="11"/>
  <c r="I2528" i="11"/>
  <c r="I2191" i="11"/>
  <c r="I2318" i="11"/>
  <c r="I2478" i="11"/>
  <c r="I2723" i="11"/>
  <c r="I151" i="11"/>
  <c r="I2879" i="11"/>
  <c r="I1555" i="11"/>
  <c r="I918" i="11"/>
  <c r="I1386" i="11"/>
  <c r="I608" i="11"/>
  <c r="I2201" i="11"/>
  <c r="I1968" i="11"/>
  <c r="I3164" i="11"/>
  <c r="I1288" i="11"/>
  <c r="I1797" i="11"/>
  <c r="I2302" i="11"/>
  <c r="I1568" i="11"/>
  <c r="I2412" i="11"/>
  <c r="I2660" i="11"/>
  <c r="I1073" i="11"/>
  <c r="I3498" i="11"/>
  <c r="I3074" i="11"/>
  <c r="I3298" i="11"/>
  <c r="I3428" i="11"/>
  <c r="I543" i="11"/>
  <c r="I3769" i="11"/>
  <c r="I153" i="11"/>
  <c r="I3133" i="11"/>
  <c r="I3702" i="11"/>
  <c r="I3058" i="11"/>
  <c r="I1473" i="11"/>
  <c r="I76" i="11"/>
  <c r="I2881" i="11"/>
  <c r="I485" i="11"/>
  <c r="I1547" i="11"/>
  <c r="I2266" i="11"/>
  <c r="I1600" i="11"/>
  <c r="I3035" i="11"/>
  <c r="I3675" i="11"/>
  <c r="I819" i="11"/>
  <c r="I1729" i="11"/>
  <c r="I1703" i="11"/>
  <c r="I3127" i="11"/>
  <c r="I3238" i="11"/>
  <c r="I415" i="11"/>
  <c r="I3166" i="11"/>
  <c r="I1432" i="11"/>
  <c r="I1639" i="11"/>
  <c r="I3526" i="11"/>
  <c r="I911" i="11"/>
  <c r="I526" i="11"/>
  <c r="I358" i="11"/>
  <c r="I3272" i="11"/>
  <c r="I2141" i="11"/>
  <c r="I275" i="11"/>
  <c r="I299" i="11"/>
  <c r="I654" i="11"/>
  <c r="I1151" i="11"/>
  <c r="I1675" i="11"/>
  <c r="I3188" i="11"/>
  <c r="I1117" i="11"/>
  <c r="I2381" i="11"/>
  <c r="I3552" i="11"/>
  <c r="I2981" i="11"/>
  <c r="I339" i="11"/>
  <c r="I1280" i="11"/>
  <c r="I2502" i="11"/>
  <c r="I2423" i="11"/>
  <c r="I1448" i="11"/>
  <c r="I863" i="11"/>
  <c r="I1791" i="11"/>
  <c r="I376" i="11"/>
  <c r="I3150" i="11"/>
  <c r="I1724" i="11"/>
  <c r="I2304" i="11"/>
  <c r="I3090" i="11"/>
  <c r="I1244" i="11"/>
  <c r="I3587" i="11"/>
  <c r="I2831" i="11"/>
  <c r="I1451" i="11"/>
  <c r="I2131" i="11"/>
  <c r="I2632" i="11"/>
  <c r="I237" i="11"/>
  <c r="I1095" i="11"/>
  <c r="I73" i="11"/>
  <c r="I1982" i="11"/>
  <c r="I322" i="11"/>
  <c r="I655" i="11"/>
  <c r="I297" i="11"/>
  <c r="I1943" i="11"/>
  <c r="I338" i="11"/>
  <c r="I1891" i="11"/>
  <c r="I3176" i="11"/>
  <c r="I3347" i="11"/>
  <c r="I3071" i="11"/>
  <c r="I2180" i="11"/>
  <c r="I445" i="11"/>
  <c r="I1915" i="11"/>
  <c r="I1189" i="11"/>
  <c r="I364" i="11"/>
  <c r="I1902" i="11"/>
  <c r="I2971" i="11"/>
  <c r="I838" i="11"/>
  <c r="I800" i="11"/>
  <c r="I374" i="11"/>
  <c r="I223" i="11"/>
  <c r="I904" i="11"/>
  <c r="I3282" i="11"/>
  <c r="I394" i="11"/>
  <c r="I3163" i="11"/>
  <c r="I142" i="11"/>
  <c r="I1667" i="11"/>
  <c r="I1668" i="11"/>
  <c r="I329" i="11"/>
  <c r="I72" i="11"/>
  <c r="I197" i="11"/>
  <c r="I177" i="11"/>
  <c r="I3467" i="11"/>
  <c r="I2665" i="11"/>
  <c r="I1199" i="11"/>
  <c r="I1472" i="11"/>
  <c r="I154" i="11"/>
  <c r="I1147" i="11"/>
  <c r="I2518" i="11"/>
  <c r="I3646" i="11"/>
  <c r="I1817" i="11"/>
  <c r="I388" i="11"/>
  <c r="I2824" i="11"/>
  <c r="I3114" i="11"/>
  <c r="I1685" i="11"/>
  <c r="I262" i="11"/>
  <c r="I1683" i="11"/>
  <c r="I2496" i="11"/>
  <c r="I2413" i="11"/>
  <c r="I3487" i="11"/>
  <c r="I1634" i="11"/>
  <c r="I2833" i="11"/>
  <c r="I2076" i="11"/>
  <c r="I3551" i="11"/>
  <c r="I2058" i="11"/>
  <c r="I495" i="11"/>
  <c r="I1138" i="11"/>
  <c r="I913" i="11"/>
  <c r="I912" i="11"/>
  <c r="I458" i="11"/>
  <c r="I1060" i="11"/>
  <c r="I1389" i="11"/>
  <c r="I1161" i="11"/>
  <c r="I1742" i="11"/>
  <c r="I118" i="11"/>
  <c r="I164" i="11"/>
  <c r="I783" i="11"/>
  <c r="I2825" i="11"/>
  <c r="I71" i="11"/>
  <c r="I2462" i="11"/>
  <c r="I433" i="11"/>
  <c r="I96" i="11"/>
  <c r="I3482" i="11"/>
  <c r="I2289" i="11"/>
  <c r="I2138" i="11"/>
  <c r="I3172" i="11"/>
  <c r="I2271" i="11"/>
  <c r="I582" i="11"/>
  <c r="I377" i="11"/>
  <c r="I401" i="11"/>
  <c r="I2305" i="11"/>
  <c r="I3326" i="11"/>
  <c r="I3765" i="11"/>
  <c r="I2928" i="11"/>
  <c r="I607" i="11"/>
  <c r="I309" i="11"/>
  <c r="I94" i="11"/>
  <c r="I1798" i="11"/>
  <c r="I426" i="11"/>
  <c r="I2749" i="11"/>
  <c r="I2804" i="11"/>
  <c r="I1232" i="11"/>
  <c r="I3756" i="11"/>
  <c r="I3158" i="11"/>
  <c r="I215" i="11"/>
  <c r="I235" i="11"/>
  <c r="I2187" i="11"/>
  <c r="I3379" i="11"/>
  <c r="I1255" i="11"/>
  <c r="I2089" i="11"/>
  <c r="I476" i="11"/>
  <c r="I1366" i="11"/>
  <c r="I1037" i="11"/>
  <c r="I604" i="11"/>
  <c r="I967" i="11"/>
  <c r="I3016" i="11"/>
  <c r="I2905" i="11"/>
  <c r="I2849" i="11"/>
  <c r="I1374" i="11"/>
  <c r="I1496" i="11"/>
  <c r="I3159" i="11"/>
  <c r="I1869" i="11"/>
  <c r="I3039" i="11"/>
  <c r="I3537" i="11"/>
  <c r="I3477" i="11"/>
  <c r="I1812" i="11"/>
  <c r="I1811" i="11"/>
  <c r="I2471" i="11"/>
  <c r="I109" i="11"/>
  <c r="I1583" i="11"/>
  <c r="I481" i="11"/>
  <c r="I2672" i="11"/>
  <c r="I3321" i="11"/>
  <c r="I1647" i="11"/>
  <c r="I1899" i="11"/>
  <c r="I1031" i="11"/>
  <c r="I1393" i="11"/>
  <c r="I1240" i="11"/>
  <c r="I3488" i="11"/>
  <c r="I894" i="11"/>
  <c r="I439" i="11"/>
  <c r="I363" i="11"/>
  <c r="I2620" i="11"/>
  <c r="I3113" i="11"/>
  <c r="I3418" i="11"/>
  <c r="I2544" i="11"/>
  <c r="I3099" i="11"/>
  <c r="I2986" i="11"/>
  <c r="I2529" i="11"/>
  <c r="I337" i="11"/>
  <c r="I830" i="11"/>
  <c r="I3753" i="11"/>
  <c r="I3754" i="11"/>
  <c r="I1411" i="11"/>
  <c r="I3705" i="11"/>
  <c r="I452" i="11"/>
  <c r="I3555" i="11"/>
  <c r="I3774" i="11"/>
  <c r="I70" i="11"/>
  <c r="I2557" i="11"/>
  <c r="I1435" i="11"/>
  <c r="I1251" i="11"/>
  <c r="I1998" i="11"/>
  <c r="I2407" i="11"/>
  <c r="I1289" i="11"/>
  <c r="I972" i="11"/>
  <c r="I1242" i="11"/>
  <c r="I2996" i="11"/>
  <c r="I2876" i="11"/>
  <c r="I712" i="11"/>
  <c r="I2880" i="11"/>
  <c r="I1863" i="11"/>
  <c r="I534" i="11"/>
  <c r="I2760" i="11"/>
  <c r="I3322" i="11"/>
  <c r="I3719" i="11"/>
  <c r="I1839" i="11"/>
  <c r="I1666" i="11"/>
  <c r="I348" i="11"/>
  <c r="I1565" i="11"/>
  <c r="I378" i="11"/>
  <c r="I1173" i="11"/>
  <c r="I3173" i="11"/>
  <c r="I2137" i="11"/>
  <c r="I1873" i="11"/>
  <c r="I3707" i="11"/>
  <c r="I2314" i="11"/>
  <c r="I3062" i="11"/>
  <c r="I3344" i="11"/>
  <c r="I1809" i="11"/>
  <c r="I2088" i="11"/>
  <c r="I1646" i="11"/>
  <c r="I406" i="11"/>
  <c r="I3466" i="11"/>
  <c r="I1351" i="11"/>
  <c r="I2801" i="11"/>
  <c r="I2569" i="11"/>
  <c r="I3709" i="11"/>
  <c r="I766" i="11"/>
  <c r="I962" i="11"/>
  <c r="I1075" i="11"/>
  <c r="I1980" i="11"/>
  <c r="I2013" i="11"/>
  <c r="I2494" i="11"/>
  <c r="I2923" i="11"/>
  <c r="I2087" i="11"/>
  <c r="I466" i="11"/>
  <c r="I780" i="11"/>
  <c r="I3235" i="11"/>
  <c r="I3530" i="11"/>
  <c r="I3556" i="11"/>
  <c r="I1415" i="11"/>
  <c r="I508" i="11"/>
  <c r="I3125" i="11"/>
  <c r="I3129" i="11"/>
  <c r="I2030" i="11"/>
  <c r="I1179" i="11"/>
  <c r="I278" i="11"/>
  <c r="I505" i="11"/>
  <c r="I3401" i="11"/>
  <c r="I88" i="11"/>
  <c r="I2774" i="11"/>
  <c r="I1556" i="11"/>
  <c r="I1911" i="11"/>
  <c r="I1217" i="11"/>
  <c r="I1139" i="11"/>
  <c r="I2991" i="11"/>
  <c r="I1938" i="11"/>
  <c r="I2083" i="11"/>
  <c r="I603" i="11"/>
  <c r="I3412" i="11"/>
  <c r="I3413" i="11"/>
  <c r="I1150" i="11"/>
  <c r="I1684" i="11"/>
  <c r="I837" i="11"/>
  <c r="I2122" i="11"/>
  <c r="I3262" i="11"/>
  <c r="I632" i="11"/>
  <c r="I620" i="11"/>
  <c r="I254" i="11"/>
  <c r="I384" i="11"/>
  <c r="I202" i="11"/>
  <c r="I1078" i="11"/>
  <c r="I1210" i="11"/>
  <c r="I1408" i="11"/>
  <c r="I1887" i="11"/>
  <c r="I3020" i="11"/>
  <c r="I2239" i="11"/>
  <c r="I2887" i="11"/>
  <c r="I123" i="11"/>
  <c r="I2680" i="11"/>
  <c r="I895" i="11"/>
  <c r="I2624" i="11"/>
  <c r="I3183" i="11"/>
  <c r="I2203" i="11"/>
  <c r="I896" i="11"/>
  <c r="I1167" i="11"/>
  <c r="I2936" i="11"/>
  <c r="I443" i="11"/>
  <c r="I768" i="11"/>
  <c r="I3055" i="11"/>
  <c r="I3056" i="11"/>
  <c r="I778" i="11"/>
  <c r="I2985" i="11"/>
  <c r="I1682" i="11"/>
  <c r="I3295" i="11"/>
  <c r="I1932" i="11"/>
  <c r="I3662" i="11"/>
  <c r="I2781" i="11"/>
  <c r="I848" i="11"/>
  <c r="I849" i="11"/>
  <c r="I2479" i="11"/>
  <c r="I2064" i="11"/>
  <c r="I994" i="11"/>
  <c r="I1115" i="11"/>
  <c r="I3566" i="11"/>
  <c r="I710" i="11"/>
  <c r="I3669" i="11"/>
  <c r="I1493" i="11"/>
  <c r="I1100" i="11"/>
  <c r="I1166" i="11"/>
  <c r="I2367" i="11"/>
  <c r="I2129" i="11"/>
  <c r="I2503" i="11"/>
  <c r="I3614" i="11"/>
  <c r="I619" i="11"/>
  <c r="I2130" i="11"/>
  <c r="I1062" i="11"/>
  <c r="I2280" i="11"/>
  <c r="I1427" i="11"/>
  <c r="I915" i="11"/>
  <c r="I2006" i="11"/>
  <c r="I2070" i="11"/>
  <c r="I3037" i="11"/>
  <c r="I1325" i="11"/>
  <c r="I794" i="11"/>
  <c r="I644" i="11"/>
  <c r="I567" i="11"/>
  <c r="I2329" i="11"/>
  <c r="I2136" i="11"/>
  <c r="I1342" i="11"/>
  <c r="I1672" i="11"/>
  <c r="I813" i="11"/>
  <c r="I941" i="11"/>
  <c r="I2054" i="11"/>
  <c r="I733" i="11"/>
  <c r="I1458" i="11"/>
  <c r="I1976" i="11"/>
  <c r="I1644" i="11"/>
  <c r="I1999" i="11"/>
  <c r="I1081" i="11"/>
  <c r="I1540" i="11"/>
  <c r="I2552" i="11"/>
  <c r="I3676" i="11"/>
  <c r="I2437" i="11"/>
  <c r="I1209" i="11"/>
  <c r="I1553" i="11"/>
  <c r="I116" i="11"/>
  <c r="I1112" i="11"/>
  <c r="I3591" i="11"/>
  <c r="I557" i="11"/>
  <c r="I3751" i="11"/>
  <c r="I1622" i="11"/>
  <c r="I465" i="11"/>
  <c r="I1815" i="11"/>
  <c r="I195" i="11"/>
  <c r="I640" i="11"/>
  <c r="I1501" i="11"/>
  <c r="I119" i="11"/>
  <c r="I1691" i="11"/>
  <c r="I3356" i="11"/>
  <c r="I1872" i="11"/>
  <c r="I2379" i="11"/>
  <c r="I2855" i="11"/>
  <c r="I2683" i="11"/>
  <c r="I2623" i="11"/>
  <c r="I1043" i="11"/>
  <c r="I1749" i="11"/>
  <c r="I1641" i="11"/>
  <c r="I2633" i="11"/>
  <c r="I1292" i="11"/>
  <c r="I2949" i="11"/>
  <c r="I2293" i="11"/>
  <c r="I2716" i="11"/>
  <c r="I2339" i="11"/>
  <c r="I2938" i="11"/>
  <c r="I1857" i="11"/>
  <c r="I1813" i="11"/>
  <c r="I3261" i="11"/>
  <c r="I1137" i="11"/>
  <c r="I2077" i="11"/>
  <c r="I3066" i="11"/>
  <c r="I266" i="11"/>
  <c r="I2467" i="11"/>
  <c r="I852" i="11"/>
  <c r="I2594" i="11"/>
  <c r="I1482" i="11"/>
  <c r="I530" i="11"/>
  <c r="I3017" i="11"/>
  <c r="I280" i="11"/>
  <c r="I618" i="11"/>
  <c r="I402" i="11"/>
  <c r="I3380" i="11"/>
  <c r="I1176" i="11"/>
  <c r="I2250" i="11"/>
  <c r="I587" i="11"/>
  <c r="I656" i="11"/>
  <c r="I2014" i="11"/>
  <c r="I3616" i="11"/>
  <c r="I3177" i="11"/>
  <c r="I3389" i="11"/>
  <c r="I2238" i="11"/>
  <c r="I1155" i="11"/>
  <c r="I1213" i="11"/>
  <c r="I2853" i="11"/>
  <c r="I3589" i="11"/>
  <c r="I2650" i="11"/>
  <c r="I3670" i="11"/>
  <c r="I1757" i="11"/>
  <c r="I3560" i="11"/>
  <c r="I2044" i="11"/>
  <c r="I2020" i="11"/>
  <c r="I2415" i="11"/>
  <c r="I2522" i="11"/>
  <c r="I966" i="11"/>
  <c r="I2504" i="11"/>
  <c r="I3729" i="11"/>
  <c r="I2616" i="11"/>
  <c r="I383" i="11"/>
  <c r="I193" i="11"/>
  <c r="I521" i="11"/>
  <c r="I1755" i="11"/>
  <c r="I2734" i="11"/>
  <c r="I3030" i="11"/>
  <c r="I194" i="11"/>
  <c r="I3059" i="11"/>
  <c r="I3236" i="11"/>
  <c r="I1070" i="11"/>
  <c r="I1631" i="11"/>
  <c r="I2766" i="11"/>
  <c r="I2997" i="11"/>
  <c r="I3607" i="11"/>
  <c r="I2244" i="11"/>
  <c r="I1883" i="11"/>
  <c r="I2925" i="11"/>
  <c r="I2524" i="11"/>
  <c r="I1304" i="11"/>
  <c r="I3439" i="11"/>
  <c r="I597" i="11"/>
  <c r="I1759" i="11"/>
  <c r="I946" i="11"/>
  <c r="I2645" i="11"/>
  <c r="I3602" i="11"/>
  <c r="I2393" i="11"/>
  <c r="I1089" i="11"/>
  <c r="I2419" i="11"/>
  <c r="I3230" i="11"/>
  <c r="I2365" i="11"/>
  <c r="I375" i="11"/>
  <c r="I1398" i="11"/>
  <c r="I2439" i="11"/>
  <c r="I3447" i="11"/>
  <c r="I2162" i="11"/>
  <c r="I3423" i="11"/>
  <c r="I1395" i="11"/>
  <c r="I3449" i="11"/>
  <c r="I1554" i="11"/>
  <c r="I1676" i="11"/>
  <c r="I1988" i="11"/>
  <c r="I973" i="11"/>
  <c r="I883" i="11"/>
  <c r="I772" i="11"/>
  <c r="I2580" i="11"/>
  <c r="I3369" i="11"/>
  <c r="I2279" i="11"/>
  <c r="I3206" i="11"/>
  <c r="I2152" i="11"/>
  <c r="I3394" i="11"/>
  <c r="I2846" i="11"/>
  <c r="I2900" i="11"/>
  <c r="I2899" i="11"/>
  <c r="I2442" i="11"/>
  <c r="I2932" i="11"/>
  <c r="I2586" i="11"/>
  <c r="I3300" i="11"/>
  <c r="I1746" i="11"/>
  <c r="I2933" i="11"/>
  <c r="I2768" i="11"/>
  <c r="I2482" i="11"/>
  <c r="I829" i="11"/>
  <c r="I1971" i="11"/>
  <c r="I1329" i="11"/>
  <c r="I3704" i="11"/>
  <c r="I3301" i="11"/>
  <c r="I3249" i="11"/>
  <c r="I755" i="11"/>
  <c r="I2246" i="11"/>
  <c r="I2818" i="11"/>
  <c r="I2731" i="11"/>
  <c r="I2543" i="11"/>
  <c r="I1174" i="11"/>
  <c r="I2613" i="11"/>
  <c r="I1931" i="11"/>
  <c r="I1969" i="11"/>
  <c r="I3651" i="11"/>
  <c r="I330" i="11"/>
  <c r="I1270" i="11"/>
  <c r="I1429" i="11"/>
  <c r="I957" i="11"/>
  <c r="I2508" i="11"/>
  <c r="I1378" i="11"/>
  <c r="I2125" i="11"/>
  <c r="I1084" i="11"/>
  <c r="I1947" i="11"/>
  <c r="I2043" i="11"/>
  <c r="I1011" i="11"/>
  <c r="I2351" i="11"/>
  <c r="I2046" i="11"/>
  <c r="I2231" i="11"/>
  <c r="I1294" i="11"/>
  <c r="I3341" i="11"/>
  <c r="I2614" i="11"/>
  <c r="I2018" i="11"/>
  <c r="I3323" i="11"/>
  <c r="I2908" i="11"/>
  <c r="I2886" i="11"/>
  <c r="I2021" i="11"/>
  <c r="I1944" i="11"/>
  <c r="I2249" i="11"/>
  <c r="I637" i="11"/>
  <c r="I781" i="11"/>
  <c r="I3004" i="11"/>
  <c r="I1403" i="11"/>
  <c r="I2702" i="11"/>
  <c r="I3221" i="11"/>
  <c r="I2072" i="11"/>
  <c r="I2574" i="11"/>
  <c r="I1328" i="11"/>
  <c r="I1050" i="11"/>
  <c r="I2559" i="11"/>
  <c r="I2286" i="11"/>
  <c r="I3357" i="11"/>
  <c r="I2927" i="11"/>
  <c r="I3421" i="11"/>
  <c r="I2177" i="11"/>
  <c r="I2441" i="11"/>
  <c r="I3682" i="11"/>
  <c r="I1604" i="11"/>
  <c r="I756" i="11"/>
  <c r="I2402" i="11"/>
  <c r="I2350" i="11"/>
  <c r="I2750" i="11"/>
  <c r="I1056" i="11"/>
  <c r="I694" i="11"/>
  <c r="I779" i="11"/>
  <c r="I2069" i="11"/>
  <c r="I2838" i="11"/>
  <c r="I3660" i="11"/>
  <c r="I3348" i="11"/>
  <c r="I990" i="11"/>
  <c r="I2556" i="11"/>
  <c r="I3194" i="11"/>
  <c r="I571" i="11"/>
  <c r="I3625" i="11"/>
  <c r="I2722" i="11"/>
  <c r="I3393" i="11"/>
  <c r="I3054" i="11"/>
  <c r="I2974" i="11"/>
  <c r="I3085" i="11"/>
  <c r="I2220" i="11"/>
  <c r="I1023" i="11"/>
  <c r="I1426" i="11"/>
  <c r="I715" i="11"/>
  <c r="I739" i="11"/>
  <c r="I2037" i="11"/>
  <c r="I3603" i="11"/>
  <c r="I2016" i="11"/>
  <c r="I2188" i="11"/>
  <c r="I2874" i="11"/>
  <c r="I1409" i="11"/>
  <c r="I3569" i="11"/>
  <c r="I2227" i="11"/>
  <c r="I2291" i="11"/>
  <c r="I2005" i="11"/>
  <c r="I1261" i="11"/>
  <c r="I612" i="11"/>
  <c r="I1990" i="11"/>
  <c r="I1030" i="11"/>
  <c r="I1930" i="11"/>
  <c r="I1498" i="11"/>
  <c r="I765" i="11"/>
  <c r="I1101" i="11"/>
  <c r="I3165" i="11"/>
  <c r="I2074" i="11"/>
  <c r="I1309" i="11"/>
  <c r="I740" i="11"/>
  <c r="I3134" i="11"/>
  <c r="I2256" i="11"/>
  <c r="I3698" i="11"/>
  <c r="I2229" i="11"/>
  <c r="I867" i="11"/>
  <c r="I2157" i="11"/>
  <c r="I2035" i="11"/>
  <c r="I3246" i="11"/>
  <c r="I418" i="11"/>
  <c r="I873" i="11"/>
  <c r="I2200" i="11"/>
  <c r="I2008" i="11"/>
  <c r="I676" i="11"/>
  <c r="I3402" i="11"/>
  <c r="I1248" i="11"/>
  <c r="I2812" i="11"/>
  <c r="I643" i="11"/>
  <c r="I737" i="11"/>
  <c r="I3563" i="11"/>
  <c r="I2637" i="11"/>
  <c r="I1972" i="11"/>
  <c r="I2741" i="11"/>
  <c r="I2408" i="11"/>
  <c r="I3522" i="11"/>
  <c r="I3354" i="11"/>
  <c r="I1262" i="11"/>
  <c r="I1105" i="11"/>
  <c r="I2346" i="11"/>
  <c r="I3292" i="11"/>
  <c r="I657" i="11"/>
  <c r="I2386" i="11"/>
  <c r="I2267" i="11"/>
  <c r="I2511" i="11"/>
  <c r="I1252" i="11"/>
  <c r="I897" i="11"/>
  <c r="I2102" i="11"/>
  <c r="I1058" i="11"/>
  <c r="I1029" i="11"/>
  <c r="I2724" i="11"/>
  <c r="I817" i="11"/>
  <c r="I3324" i="11"/>
  <c r="I585" i="11"/>
  <c r="I1130" i="11"/>
  <c r="I777" i="11"/>
  <c r="I664" i="11"/>
  <c r="I2214" i="11"/>
  <c r="I2023" i="11"/>
  <c r="I1517" i="11"/>
  <c r="I3435" i="11"/>
  <c r="I1967" i="11"/>
  <c r="I3001" i="11"/>
  <c r="I2132" i="11"/>
  <c r="I678" i="11"/>
  <c r="I3036" i="11"/>
  <c r="I2049" i="11"/>
  <c r="I986" i="11"/>
  <c r="I955" i="11"/>
  <c r="I594" i="11"/>
  <c r="I2206" i="11"/>
  <c r="I776" i="11"/>
  <c r="I1291" i="11"/>
  <c r="I2190" i="11"/>
  <c r="I698" i="11"/>
  <c r="I3264" i="11"/>
  <c r="I1843" i="11"/>
  <c r="I2128" i="11"/>
  <c r="I2549" i="11"/>
  <c r="I1476" i="11"/>
  <c r="I584" i="11"/>
  <c r="I2086" i="11"/>
  <c r="I858" i="11"/>
  <c r="I3615" i="11"/>
  <c r="I3000" i="11"/>
  <c r="I2383" i="11"/>
  <c r="I2595" i="11"/>
  <c r="I2951" i="11"/>
  <c r="I1281" i="11"/>
  <c r="I793" i="11"/>
  <c r="I977" i="11"/>
  <c r="I641" i="11"/>
  <c r="I3256" i="11"/>
  <c r="I2230" i="11"/>
  <c r="I2127" i="11"/>
  <c r="I1958" i="11"/>
  <c r="I945" i="11"/>
  <c r="I2777" i="11" l="1"/>
  <c r="I3338" i="11"/>
  <c r="I3111" i="11"/>
  <c r="I3112" i="11"/>
  <c r="I3735" i="11"/>
  <c r="I3642" i="11"/>
  <c r="I649" i="11"/>
  <c r="I2573" i="11"/>
  <c r="I2572" i="11"/>
  <c r="I1310" i="11"/>
  <c r="I2363" i="11"/>
  <c r="I588" i="11"/>
  <c r="I1618" i="11"/>
  <c r="I899" i="11"/>
  <c r="I947" i="11"/>
  <c r="I400" i="11"/>
  <c r="I218" i="11"/>
  <c r="I2563" i="11"/>
  <c r="I1964" i="11"/>
  <c r="I2802" i="11"/>
  <c r="I284" i="11"/>
  <c r="I3361" i="11"/>
  <c r="I3360" i="11"/>
  <c r="I3383" i="11"/>
  <c r="I3384" i="11"/>
  <c r="I3655" i="11"/>
  <c r="I847" i="11"/>
  <c r="I846" i="11"/>
  <c r="I2957" i="11"/>
  <c r="I759" i="11"/>
  <c r="I760" i="11"/>
  <c r="I2331" i="11"/>
  <c r="I3474" i="11"/>
  <c r="I3217" i="11"/>
  <c r="I589" i="11"/>
  <c r="I2115" i="11"/>
  <c r="I1894" i="11"/>
  <c r="I74" i="11"/>
  <c r="I3437" i="11"/>
  <c r="I1372" i="11"/>
  <c r="I3714" i="11"/>
  <c r="I2592" i="11"/>
  <c r="I2667" i="11"/>
  <c r="I1379" i="11"/>
  <c r="I1380" i="11"/>
  <c r="I2499" i="11"/>
  <c r="I2500" i="11"/>
  <c r="I706" i="11"/>
  <c r="I705" i="11"/>
  <c r="I211" i="11"/>
  <c r="I2105" i="11"/>
  <c r="I3251" i="11"/>
  <c r="I3641" i="11"/>
  <c r="I3157" i="11"/>
  <c r="I1876" i="11"/>
  <c r="I1258" i="11"/>
  <c r="I827" i="11"/>
  <c r="I1159" i="11"/>
  <c r="I77" i="11"/>
  <c r="I78" i="11"/>
  <c r="I285" i="11"/>
  <c r="I1841" i="11"/>
  <c r="I2065" i="11"/>
  <c r="I2276" i="11"/>
  <c r="I165" i="11"/>
  <c r="I2025" i="11"/>
  <c r="I2024" i="11"/>
  <c r="I2495" i="11"/>
  <c r="I531" i="11"/>
  <c r="I1560" i="11"/>
  <c r="I2315" i="11"/>
  <c r="I751" i="11"/>
  <c r="I3458" i="11"/>
  <c r="I555" i="11"/>
  <c r="I3720" i="11"/>
  <c r="I3130" i="11"/>
  <c r="I1803" i="11"/>
  <c r="I2546" i="11"/>
  <c r="I2197" i="11"/>
  <c r="I2587" i="11"/>
  <c r="I2619" i="11"/>
  <c r="I1222" i="11"/>
  <c r="I2593" i="11"/>
  <c r="I147" i="11"/>
  <c r="I3697" i="11"/>
  <c r="I2194" i="11"/>
  <c r="I1264" i="11"/>
  <c r="I385" i="11"/>
  <c r="I2107" i="11"/>
  <c r="I2178" i="11"/>
  <c r="I1428" i="11"/>
  <c r="I1546" i="11"/>
  <c r="I2898" i="11"/>
  <c r="I2119" i="11"/>
  <c r="I1364" i="11"/>
  <c r="I2410" i="11"/>
  <c r="I2264" i="11"/>
  <c r="I2687" i="11"/>
  <c r="I2277" i="11"/>
  <c r="I312" i="11"/>
  <c r="I2354" i="11"/>
  <c r="I2348" i="11"/>
  <c r="I2313" i="11"/>
  <c r="I2948" i="11"/>
  <c r="I3170" i="11"/>
  <c r="I3540" i="11"/>
  <c r="I565" i="11"/>
  <c r="I1076" i="11"/>
  <c r="I1584" i="11"/>
  <c r="I2325" i="11"/>
  <c r="I3571" i="11"/>
  <c r="I467" i="11"/>
  <c r="I2168" i="11"/>
  <c r="I969" i="11"/>
  <c r="I2330" i="11"/>
  <c r="I3392" i="11"/>
  <c r="I2360" i="11"/>
  <c r="I1303" i="11"/>
  <c r="I306" i="11"/>
  <c r="I2562" i="11"/>
  <c r="I75" i="11"/>
  <c r="I2349" i="11"/>
  <c r="I590" i="11"/>
  <c r="I2209" i="11"/>
  <c r="I900" i="11"/>
  <c r="I645" i="11"/>
  <c r="I1970" i="11"/>
  <c r="I2332" i="11"/>
  <c r="I1265" i="11"/>
  <c r="I372" i="11"/>
  <c r="I642" i="11"/>
  <c r="I3510" i="11"/>
  <c r="I3063" i="11"/>
  <c r="I1266" i="11"/>
  <c r="I651" i="11"/>
  <c r="I1619" i="11"/>
  <c r="I1620" i="11"/>
  <c r="I932" i="11"/>
  <c r="I685" i="11"/>
  <c r="I942" i="11"/>
  <c r="I2301" i="11"/>
  <c r="I3734" i="11"/>
  <c r="I3139" i="11"/>
  <c r="I2893" i="11"/>
  <c r="I2892" i="11"/>
  <c r="I3631" i="11"/>
  <c r="I1410" i="11"/>
  <c r="I1852" i="11"/>
  <c r="I3043" i="11"/>
  <c r="I3042" i="11"/>
  <c r="I3151" i="11"/>
  <c r="I3581" i="11"/>
  <c r="I3582" i="11"/>
  <c r="I3231" i="11"/>
  <c r="I550" i="11"/>
  <c r="I1722" i="11"/>
  <c r="I159" i="11"/>
  <c r="I160" i="11"/>
  <c r="I3115" i="11"/>
  <c r="I1385" i="11"/>
  <c r="I3757" i="11"/>
  <c r="I3758" i="11"/>
  <c r="I169" i="11"/>
  <c r="I2463" i="11"/>
  <c r="I3182" i="11"/>
  <c r="I3049" i="11"/>
  <c r="I2525" i="11"/>
  <c r="I1102" i="11"/>
  <c r="I279" i="11"/>
  <c r="I1882" i="11"/>
  <c r="I1881" i="11"/>
  <c r="I263" i="11"/>
  <c r="I859" i="11"/>
  <c r="I140" i="11"/>
  <c r="I111" i="11"/>
  <c r="I110" i="11"/>
  <c r="I69" i="11"/>
  <c r="I1376" i="11"/>
  <c r="I1375" i="11"/>
  <c r="I682" i="11"/>
  <c r="I844" i="11"/>
  <c r="I438" i="11"/>
  <c r="I409" i="11"/>
  <c r="I1874" i="11"/>
  <c r="I758" i="11"/>
  <c r="I757" i="11"/>
  <c r="I3060" i="11"/>
  <c r="I3061" i="11"/>
  <c r="I2700" i="11"/>
  <c r="I1756" i="11"/>
  <c r="I2389" i="11"/>
  <c r="I2221" i="11"/>
  <c r="I2222" i="11"/>
  <c r="I3755" i="11"/>
  <c r="I2809" i="11"/>
  <c r="I2987" i="11"/>
  <c r="I2602" i="11"/>
  <c r="I3096" i="11"/>
  <c r="I287" i="11"/>
  <c r="I576" i="11"/>
  <c r="I3417" i="11"/>
  <c r="I2361" i="11"/>
  <c r="I2362" i="11"/>
  <c r="I1786" i="11"/>
  <c r="I3108" i="11"/>
  <c r="I3191" i="11"/>
  <c r="I3192" i="11"/>
  <c r="I1788" i="11"/>
  <c r="I2631" i="11"/>
  <c r="I2391" i="11"/>
  <c r="I2390" i="11"/>
  <c r="I2771" i="11"/>
  <c r="I2770" i="11"/>
  <c r="I1184" i="11"/>
  <c r="I293" i="11"/>
  <c r="I1370" i="11"/>
  <c r="I3052" i="11"/>
  <c r="I2644" i="11"/>
  <c r="I1442" i="11"/>
  <c r="I3608" i="11"/>
  <c r="I1989" i="11"/>
  <c r="I2153" i="11"/>
  <c r="I3609" i="11"/>
  <c r="I2816" i="11"/>
  <c r="I1870" i="11"/>
  <c r="I933" i="11"/>
  <c r="I2450" i="11"/>
  <c r="I1293" i="11"/>
  <c r="I1008" i="11"/>
  <c r="I1657" i="11"/>
  <c r="I1860" i="11"/>
  <c r="I1851" i="11"/>
  <c r="I185" i="11"/>
  <c r="I2134" i="11"/>
  <c r="I3109" i="11"/>
  <c r="I2420" i="11"/>
  <c r="I2669" i="11"/>
  <c r="I1443" i="11"/>
  <c r="I1055" i="11"/>
  <c r="I1861" i="11"/>
  <c r="I2994" i="11"/>
  <c r="I3237" i="11"/>
  <c r="I3181" i="11"/>
  <c r="I3372" i="11"/>
  <c r="I1059" i="11"/>
  <c r="I2328" i="11"/>
  <c r="I3095" i="11"/>
  <c r="I1909" i="11"/>
  <c r="I2780" i="11"/>
  <c r="I3222" i="11"/>
  <c r="I2388" i="11"/>
  <c r="I1918" i="11"/>
  <c r="I2868" i="11"/>
  <c r="I121" i="11"/>
  <c r="I630" i="11"/>
  <c r="I2204" i="11"/>
  <c r="I809" i="11"/>
  <c r="I1490" i="11"/>
  <c r="I3288" i="11"/>
  <c r="I3286" i="11"/>
  <c r="I638" i="11"/>
  <c r="I1793" i="11"/>
  <c r="I1736" i="11"/>
  <c r="I1735" i="11"/>
  <c r="I436" i="11"/>
  <c r="I167" i="11"/>
  <c r="I3041" i="11"/>
  <c r="I659" i="11"/>
  <c r="I660" i="11"/>
  <c r="I2656" i="11"/>
  <c r="I2657" i="11"/>
  <c r="I1463" i="11"/>
  <c r="I841" i="11"/>
  <c r="I324" i="11"/>
  <c r="I3187" i="11"/>
  <c r="I166" i="11"/>
  <c r="I853" i="11"/>
  <c r="I451" i="11"/>
  <c r="I1503" i="11"/>
  <c r="I3148" i="11"/>
  <c r="I2866" i="11"/>
  <c r="I2103" i="11"/>
  <c r="I1642" i="11"/>
  <c r="I1177" i="11"/>
  <c r="I683" i="11"/>
  <c r="I212" i="11"/>
  <c r="I745" i="11"/>
  <c r="I487" i="11"/>
  <c r="I3147" i="11"/>
  <c r="I1698" i="11"/>
  <c r="I3494" i="11"/>
  <c r="I3495" i="11"/>
  <c r="I3320" i="11"/>
  <c r="I3748" i="11"/>
  <c r="I2792" i="11"/>
  <c r="I2793" i="11"/>
  <c r="I2464" i="11"/>
  <c r="I1518" i="11"/>
  <c r="I1197" i="11"/>
  <c r="I3639" i="11"/>
  <c r="I729" i="11"/>
  <c r="I382" i="11"/>
  <c r="I2484" i="11"/>
  <c r="I1180" i="11"/>
  <c r="I395" i="11"/>
  <c r="I1974" i="11"/>
  <c r="I2287" i="11"/>
  <c r="I146" i="11"/>
  <c r="I2186" i="11"/>
  <c r="I1322" i="11"/>
  <c r="I3657" i="11"/>
  <c r="I2558" i="11"/>
  <c r="I3065" i="11"/>
  <c r="I3064" i="11"/>
  <c r="I417" i="11"/>
  <c r="I2055" i="11"/>
  <c r="I680" i="11"/>
  <c r="I1984" i="11"/>
  <c r="I3730" i="11"/>
  <c r="I3731" i="11"/>
  <c r="I2527" i="11"/>
  <c r="I2139" i="11"/>
  <c r="I1987" i="11"/>
  <c r="I1986" i="11"/>
  <c r="I2257" i="11"/>
  <c r="I2258" i="11"/>
  <c r="I923" i="11"/>
  <c r="I1438" i="11"/>
  <c r="I1831" i="11"/>
  <c r="I1830" i="11"/>
  <c r="I948" i="11"/>
  <c r="I1767" i="11"/>
  <c r="I1766" i="11"/>
  <c r="I2448" i="11"/>
  <c r="I2449" i="11"/>
  <c r="I949" i="11"/>
  <c r="I2884" i="11"/>
  <c r="I1978" i="11"/>
  <c r="I773" i="11"/>
  <c r="I2326" i="11"/>
  <c r="I2944" i="11"/>
  <c r="I1530" i="11"/>
  <c r="I1743" i="11"/>
  <c r="I3167" i="11"/>
  <c r="I2843" i="11"/>
  <c r="I3293" i="11"/>
  <c r="I2778" i="11"/>
  <c r="I2779" i="11"/>
  <c r="I2681" i="11"/>
  <c r="I2098" i="11"/>
  <c r="I1799" i="11"/>
  <c r="I2071" i="11"/>
  <c r="I816" i="11"/>
  <c r="I901" i="11"/>
  <c r="I995" i="11"/>
  <c r="I1483" i="11"/>
  <c r="I3078" i="11"/>
  <c r="I3079" i="11"/>
  <c r="I2469" i="11"/>
  <c r="I2470" i="11"/>
  <c r="I318" i="11"/>
  <c r="I3038" i="11"/>
  <c r="I3770" i="11"/>
  <c r="I1128" i="11"/>
  <c r="I1127" i="11"/>
  <c r="I1566" i="11"/>
  <c r="I1567" i="11"/>
  <c r="I725" i="11"/>
  <c r="I2517" i="11"/>
  <c r="I2116" i="11"/>
  <c r="I1694" i="11"/>
  <c r="I1695" i="11"/>
  <c r="I2912" i="11"/>
  <c r="I1548" i="11"/>
  <c r="I2800" i="11"/>
  <c r="I2799" i="11"/>
  <c r="I1131" i="11"/>
  <c r="I1187" i="11"/>
  <c r="I898" i="11"/>
  <c r="I3507" i="11"/>
  <c r="I2121" i="11"/>
  <c r="I2626" i="11"/>
  <c r="I2627" i="11"/>
  <c r="I3708" i="11"/>
  <c r="I832" i="11"/>
  <c r="I1679" i="11"/>
  <c r="I3532" i="11"/>
  <c r="I386" i="11"/>
  <c r="I387" i="11"/>
  <c r="I1157" i="11"/>
  <c r="I1158" i="11"/>
  <c r="I1422" i="11"/>
  <c r="I456" i="11"/>
  <c r="I457" i="11"/>
  <c r="I1134" i="11"/>
  <c r="I856" i="11"/>
  <c r="I681" i="11"/>
  <c r="I1235" i="11"/>
  <c r="I2945" i="11"/>
  <c r="I3252" i="11"/>
  <c r="I3650" i="11"/>
  <c r="I843" i="11"/>
  <c r="I3197" i="11"/>
  <c r="I3506" i="11"/>
  <c r="I2057" i="11"/>
  <c r="I1243" i="11"/>
  <c r="I2140" i="11"/>
  <c r="I802" i="11"/>
  <c r="I2646" i="11"/>
  <c r="I183" i="11"/>
  <c r="I591" i="11"/>
  <c r="I2171" i="11"/>
  <c r="I1178" i="11"/>
  <c r="I1497" i="11"/>
  <c r="I360" i="11"/>
  <c r="I1748" i="11"/>
  <c r="I1697" i="11"/>
  <c r="I1649" i="11"/>
  <c r="I226" i="11"/>
  <c r="I1960" i="11"/>
  <c r="I560" i="11"/>
  <c r="I2516" i="11"/>
  <c r="I3239" i="11"/>
  <c r="I3518" i="11"/>
  <c r="I2288" i="11"/>
  <c r="I3028" i="11"/>
  <c r="I1549" i="11"/>
  <c r="I831" i="11"/>
  <c r="I269" i="11"/>
  <c r="I244" i="11"/>
  <c r="I1129" i="11"/>
  <c r="I631" i="11"/>
  <c r="I767" i="11"/>
  <c r="I1359" i="11"/>
  <c r="I2359" i="11"/>
  <c r="I398" i="11"/>
  <c r="I1510" i="11"/>
  <c r="I112" i="11"/>
  <c r="I3665" i="11"/>
  <c r="I2940" i="11"/>
  <c r="I2939" i="11"/>
  <c r="I1419" i="11"/>
  <c r="I2625" i="11"/>
  <c r="I2050" i="11"/>
  <c r="I2560" i="11"/>
  <c r="I2689" i="11"/>
  <c r="I981" i="11"/>
  <c r="I2010" i="11"/>
  <c r="I2319" i="11"/>
  <c r="I1369" i="11"/>
  <c r="I1656" i="11"/>
  <c r="I2934" i="11"/>
  <c r="I3557" i="11"/>
  <c r="I1143" i="11"/>
  <c r="I504" i="11"/>
  <c r="I714" i="11"/>
  <c r="I1253" i="11"/>
  <c r="I1662" i="11"/>
  <c r="I84" i="11"/>
  <c r="I3656" i="11"/>
  <c r="I2485" i="11"/>
  <c r="I2166" i="11"/>
  <c r="I3186" i="11"/>
  <c r="I919" i="11"/>
  <c r="I3371" i="11"/>
  <c r="I952" i="11"/>
  <c r="I748" i="11"/>
  <c r="I2642" i="11"/>
  <c r="I976" i="11"/>
  <c r="I3244" i="11"/>
  <c r="I639" i="11"/>
  <c r="I1794" i="11"/>
  <c r="I3209" i="11"/>
  <c r="I808" i="11"/>
  <c r="I1009" i="11"/>
  <c r="I728" i="11"/>
  <c r="I3296" i="11"/>
  <c r="I3461" i="11"/>
  <c r="I3472" i="11"/>
  <c r="I2082" i="11"/>
  <c r="I2454" i="11"/>
  <c r="I791" i="11"/>
  <c r="I3600" i="11"/>
  <c r="I1207" i="11"/>
  <c r="I2826" i="11"/>
  <c r="I1321" i="11"/>
  <c r="I2975" i="11"/>
  <c r="I391" i="11"/>
  <c r="I1804" i="11"/>
  <c r="I1531" i="11"/>
  <c r="I820" i="11"/>
  <c r="I3442" i="11"/>
  <c r="I241" i="11"/>
  <c r="I1579" i="11"/>
  <c r="I561" i="11"/>
  <c r="I513" i="11"/>
  <c r="I3722" i="11"/>
  <c r="I122" i="11"/>
  <c r="I3080" i="11"/>
  <c r="I477" i="11"/>
  <c r="I2334" i="11"/>
  <c r="I2333" i="11"/>
  <c r="I1527" i="11"/>
  <c r="I3443" i="11"/>
  <c r="I3446" i="11"/>
  <c r="I2581" i="11"/>
  <c r="I592" i="11"/>
  <c r="I1956" i="11"/>
  <c r="I1464" i="11"/>
  <c r="I3400" i="11"/>
  <c r="I3403" i="11"/>
  <c r="I3658" i="11"/>
  <c r="I201" i="11"/>
  <c r="I1879" i="11"/>
  <c r="I840" i="11"/>
  <c r="I2688" i="11"/>
  <c r="I971" i="11"/>
  <c r="I3492" i="11"/>
  <c r="I370" i="11"/>
  <c r="I207" i="11"/>
  <c r="I2411" i="11"/>
  <c r="I1048" i="11"/>
  <c r="I851" i="11"/>
  <c r="I850" i="11"/>
  <c r="I1957" i="11"/>
  <c r="I2810" i="11"/>
  <c r="I3653" i="11"/>
  <c r="I3473" i="11"/>
  <c r="I636" i="11"/>
  <c r="I1181" i="11"/>
  <c r="I390" i="11"/>
  <c r="I3287" i="11"/>
  <c r="I2455" i="11"/>
  <c r="I1939" i="11"/>
  <c r="I1878" i="11"/>
  <c r="I1502" i="11"/>
  <c r="I1858" i="11"/>
  <c r="I842" i="11"/>
  <c r="I549" i="11"/>
  <c r="I416" i="11"/>
  <c r="I1431" i="11"/>
  <c r="I935" i="11"/>
  <c r="I3297" i="11"/>
  <c r="I1465" i="11"/>
  <c r="I1340" i="11"/>
  <c r="I83" i="11"/>
  <c r="I3630" i="11"/>
  <c r="I1414" i="11"/>
  <c r="I1001" i="11"/>
  <c r="I1917" i="11"/>
  <c r="I1010" i="11"/>
  <c r="I2081" i="11"/>
  <c r="I1763" i="11"/>
  <c r="I806" i="11"/>
  <c r="I335" i="11"/>
  <c r="I825" i="11"/>
  <c r="I3659" i="11"/>
  <c r="I1681" i="11"/>
  <c r="I145" i="11"/>
  <c r="I3638" i="11"/>
  <c r="I2472" i="11"/>
  <c r="I2275" i="11"/>
  <c r="I68" i="11"/>
  <c r="I2205" i="11"/>
  <c r="I985" i="11"/>
  <c r="I1689" i="11"/>
  <c r="I2066" i="11"/>
  <c r="I3601" i="11"/>
  <c r="I2634" i="11"/>
  <c r="I3053" i="11"/>
  <c r="I951" i="11"/>
  <c r="I3512" i="11"/>
  <c r="I1805" i="11"/>
  <c r="I493" i="11"/>
  <c r="I189" i="11"/>
  <c r="I1283" i="11"/>
  <c r="I1504" i="11"/>
  <c r="I646" i="11"/>
  <c r="I350" i="11"/>
  <c r="I478" i="11"/>
  <c r="I991" i="11"/>
  <c r="I1688" i="11"/>
  <c r="I369" i="11"/>
  <c r="I2942" i="11"/>
  <c r="I807" i="11"/>
  <c r="I2260" i="11"/>
  <c r="I98" i="11"/>
  <c r="I97" i="11"/>
  <c r="I2259" i="11"/>
  <c r="I1368" i="11"/>
  <c r="I2817" i="11"/>
  <c r="I1284" i="11"/>
  <c r="I368" i="11"/>
  <c r="I2630" i="11"/>
  <c r="I3583" i="11"/>
  <c r="I3584" i="11"/>
  <c r="I2727" i="11"/>
  <c r="I1108" i="11"/>
  <c r="I1109" i="11"/>
  <c r="I3024" i="11"/>
  <c r="I3025" i="11"/>
  <c r="I801" i="11"/>
  <c r="I1390" i="11"/>
  <c r="I2753" i="11"/>
  <c r="I944" i="11"/>
  <c r="I1142" i="11"/>
  <c r="I149" i="11"/>
  <c r="I2447" i="11"/>
  <c r="I713" i="11"/>
  <c r="I987" i="11"/>
  <c r="I2307" i="11"/>
  <c r="I3076" i="11"/>
  <c r="I3368" i="11"/>
  <c r="I2567" i="11"/>
  <c r="I2827" i="11"/>
  <c r="I1220" i="11"/>
  <c r="I2794" i="11"/>
  <c r="I2659" i="11"/>
  <c r="I1907" i="11"/>
  <c r="I2192" i="11"/>
  <c r="I1769" i="11"/>
  <c r="I1607" i="11"/>
  <c r="I3452" i="11"/>
  <c r="I361" i="11"/>
  <c r="I101" i="11"/>
  <c r="I1775" i="11"/>
  <c r="I926" i="11"/>
  <c r="I1347" i="11"/>
  <c r="I964" i="11"/>
  <c r="I2540" i="11"/>
  <c r="I435" i="11"/>
  <c r="I2202" i="11"/>
  <c r="I2968" i="11"/>
  <c r="I752" i="11"/>
  <c r="I3598" i="11"/>
  <c r="I2429" i="11"/>
  <c r="I2193" i="11"/>
  <c r="I106" i="11"/>
  <c r="I2396" i="11"/>
  <c r="I3098" i="11"/>
  <c r="I3021" i="11"/>
  <c r="I2708" i="11"/>
  <c r="I3745" i="11"/>
  <c r="I65" i="11"/>
  <c r="I2858" i="11"/>
  <c r="I2648" i="11"/>
  <c r="I2649" i="11"/>
  <c r="I506" i="11"/>
  <c r="I623" i="11"/>
  <c r="I1397" i="11"/>
  <c r="I3370" i="11"/>
  <c r="I2970" i="11"/>
  <c r="I914" i="11"/>
  <c r="I999" i="11"/>
  <c r="I1927" i="11"/>
  <c r="I2414" i="11"/>
  <c r="I2387" i="11"/>
  <c r="I1233" i="11"/>
  <c r="I2857" i="11"/>
  <c r="I2943" i="11"/>
  <c r="I1301" i="11"/>
  <c r="I3562" i="11"/>
  <c r="I2539" i="11"/>
  <c r="I2929" i="11"/>
  <c r="I3275" i="11"/>
  <c r="I3089" i="11"/>
  <c r="I1198" i="11"/>
  <c r="I3766" i="11"/>
  <c r="I1453" i="11"/>
  <c r="I1384" i="11"/>
  <c r="I1383" i="11"/>
  <c r="I1895" i="11"/>
  <c r="I2366" i="11"/>
  <c r="I1254" i="11"/>
  <c r="I3703" i="11"/>
  <c r="I399" i="11"/>
  <c r="I1083" i="11"/>
  <c r="I2918" i="11"/>
  <c r="I410" i="11"/>
  <c r="I2451" i="11"/>
  <c r="I2269" i="11"/>
  <c r="I2270" i="11"/>
  <c r="I79" i="11"/>
  <c r="I602" i="11"/>
  <c r="I3559" i="11"/>
  <c r="I1447" i="11"/>
  <c r="I1286" i="11"/>
  <c r="I1768" i="11"/>
  <c r="I1302" i="11"/>
  <c r="I1910" i="11"/>
  <c r="I3680" i="11"/>
  <c r="I311" i="11"/>
  <c r="I1906" i="11"/>
  <c r="I3097" i="11"/>
  <c r="I2712" i="11"/>
  <c r="I1916" i="11"/>
  <c r="I3561" i="11"/>
  <c r="I2368" i="11"/>
  <c r="I3225" i="11"/>
  <c r="I1605" i="11"/>
  <c r="I502" i="11"/>
  <c r="I1430" i="11"/>
  <c r="I2969" i="11"/>
  <c r="I3700" i="11"/>
  <c r="I2819" i="11"/>
  <c r="I115" i="11"/>
  <c r="I730" i="11"/>
  <c r="I2101" i="11"/>
  <c r="I1888" i="11"/>
  <c r="I931" i="11"/>
  <c r="I186" i="11"/>
  <c r="I3411" i="11"/>
  <c r="I3548" i="11"/>
  <c r="I1919" i="11"/>
  <c r="I3013" i="11"/>
  <c r="I512" i="11"/>
  <c r="I3240" i="11"/>
  <c r="I1577" i="11"/>
  <c r="I411" i="11"/>
  <c r="I828" i="11"/>
  <c r="I87" i="11"/>
  <c r="I3643" i="11"/>
  <c r="I1591" i="11"/>
  <c r="I1272" i="11"/>
  <c r="I1489" i="11"/>
  <c r="I805" i="11"/>
  <c r="I609" i="11"/>
  <c r="I1068" i="11"/>
  <c r="I2791" i="11"/>
  <c r="I2701" i="11"/>
  <c r="I1144" i="11"/>
  <c r="I3667" i="11"/>
  <c r="I2233" i="11"/>
  <c r="I1889" i="11"/>
  <c r="I1360" i="11"/>
  <c r="I1673" i="11"/>
  <c r="I601" i="11"/>
  <c r="I906" i="11"/>
  <c r="I460" i="11"/>
  <c r="I257" i="11"/>
  <c r="I3408" i="11"/>
  <c r="I3610" i="11"/>
  <c r="I3410" i="11"/>
  <c r="I3409" i="11"/>
  <c r="I3104" i="11"/>
  <c r="I3103" i="11"/>
  <c r="I3087" i="11"/>
  <c r="I2570" i="11"/>
  <c r="I2571" i="11"/>
  <c r="I3260" i="11"/>
  <c r="I3259" i="11"/>
  <c r="I2234" i="11"/>
  <c r="I540" i="11"/>
  <c r="I700" i="11"/>
  <c r="I3499" i="11"/>
  <c r="I870" i="11"/>
  <c r="I3524" i="11"/>
  <c r="I357" i="11"/>
  <c r="I2427" i="11"/>
  <c r="I2038" i="11"/>
  <c r="I616" i="11"/>
  <c r="I940" i="11"/>
  <c r="I127" i="11"/>
  <c r="I1920" i="11"/>
  <c r="I178" i="11"/>
  <c r="I304" i="11"/>
  <c r="I628" i="11"/>
  <c r="I1018" i="11"/>
  <c r="I2869" i="11"/>
  <c r="I1016" i="11"/>
  <c r="I453" i="11"/>
  <c r="I562" i="11"/>
  <c r="I334" i="11"/>
  <c r="I1845" i="11"/>
  <c r="I1719" i="11"/>
  <c r="I1720" i="11"/>
  <c r="I2729" i="11"/>
  <c r="I2730" i="11"/>
  <c r="I1337" i="11"/>
  <c r="I148" i="11"/>
  <c r="I3471" i="11"/>
  <c r="I2863" i="11"/>
  <c r="I2862" i="11"/>
  <c r="I1792" i="11"/>
  <c r="I1350" i="11"/>
  <c r="I100" i="11"/>
  <c r="I2663" i="11"/>
  <c r="I3710" i="11"/>
  <c r="I3711" i="11"/>
  <c r="I2145" i="11"/>
  <c r="I665" i="11"/>
  <c r="I600" i="11"/>
  <c r="I689" i="11"/>
  <c r="I786" i="11"/>
  <c r="I796" i="11"/>
  <c r="I1941" i="11"/>
  <c r="I3596" i="11"/>
  <c r="I1975" i="11"/>
  <c r="I2514" i="11"/>
  <c r="I2108" i="11"/>
  <c r="I3644" i="11"/>
  <c r="I3453" i="11"/>
  <c r="I3549" i="11"/>
  <c r="I3149" i="11"/>
  <c r="I650" i="11"/>
  <c r="I1148" i="11"/>
  <c r="I1098" i="11"/>
  <c r="I3032" i="11"/>
  <c r="I1519" i="11"/>
  <c r="I2306" i="11"/>
  <c r="I1067" i="11"/>
  <c r="I2775" i="11"/>
  <c r="I2865" i="11"/>
  <c r="I3521" i="11"/>
  <c r="I1962" i="11"/>
  <c r="I430" i="11"/>
  <c r="I1192" i="11"/>
  <c r="I2431" i="11"/>
  <c r="I3465" i="11"/>
  <c r="I427" i="11"/>
  <c r="I539" i="11"/>
  <c r="I2664" i="11"/>
  <c r="I1739" i="11"/>
  <c r="I412" i="11"/>
  <c r="I1589" i="11"/>
  <c r="I150" i="11"/>
  <c r="I225" i="11"/>
  <c r="I3414" i="11"/>
  <c r="I3331" i="11"/>
  <c r="I3339" i="11"/>
  <c r="I2170" i="11"/>
  <c r="I3649" i="11"/>
  <c r="I1764" i="11"/>
  <c r="I1765" i="11"/>
  <c r="I2265" i="11"/>
  <c r="I3003" i="11"/>
  <c r="I1471" i="11"/>
  <c r="I3743" i="11"/>
  <c r="I3742" i="11"/>
  <c r="I547" i="11"/>
  <c r="I3718" i="11"/>
  <c r="I3717" i="11"/>
  <c r="I3539" i="11"/>
  <c r="I3374" i="11"/>
  <c r="I2579" i="11"/>
  <c r="I2578" i="11"/>
  <c r="I2773" i="11"/>
  <c r="I2772" i="11"/>
  <c r="I2392" i="11"/>
  <c r="I1613" i="11"/>
  <c r="I1614" i="11"/>
  <c r="I1434" i="11"/>
  <c r="I1271" i="11"/>
  <c r="I290" i="11"/>
  <c r="I1953" i="11"/>
  <c r="I1514" i="11"/>
  <c r="I1515" i="11"/>
  <c r="I3047" i="11"/>
  <c r="I3048" i="11"/>
  <c r="I3533" i="11"/>
  <c r="I1716" i="11"/>
  <c r="I1692" i="11"/>
  <c r="I2342" i="11"/>
  <c r="I2341" i="11"/>
  <c r="I553" i="11"/>
  <c r="I554" i="11"/>
  <c r="I1671" i="11"/>
  <c r="I1728" i="11"/>
  <c r="I1727" i="11"/>
  <c r="I3284" i="11"/>
  <c r="I2096" i="11"/>
  <c r="I2097" i="11"/>
  <c r="I2060" i="11"/>
  <c r="I206" i="11"/>
  <c r="I2878" i="11"/>
  <c r="I2873" i="11"/>
  <c r="I652" i="11"/>
  <c r="I1455" i="11"/>
  <c r="I1306" i="11"/>
  <c r="I1305" i="11"/>
  <c r="I1890" i="11"/>
  <c r="I2142" i="11"/>
  <c r="I1436" i="11"/>
  <c r="I1044" i="11"/>
  <c r="I2458" i="11"/>
  <c r="I1175" i="11"/>
  <c r="I272" i="11"/>
  <c r="I1343" i="11"/>
  <c r="I1828" i="11"/>
  <c r="I2711" i="11"/>
  <c r="I2710" i="11"/>
  <c r="I1655" i="11"/>
  <c r="I3211" i="11"/>
  <c r="I3210" i="11"/>
  <c r="I463" i="11"/>
  <c r="I464" i="11"/>
  <c r="I1733" i="11"/>
  <c r="I3144" i="11"/>
  <c r="I2459" i="11"/>
  <c r="I2460" i="11"/>
  <c r="I2465" i="11"/>
  <c r="I2347" i="11"/>
  <c r="I3019" i="11"/>
  <c r="I2861" i="11"/>
  <c r="I3364" i="11"/>
  <c r="I308" i="11"/>
  <c r="I307" i="11"/>
  <c r="I2112" i="11"/>
  <c r="I1761" i="11"/>
  <c r="I1762" i="11"/>
  <c r="I1460" i="11"/>
  <c r="I2600" i="11"/>
  <c r="I2601" i="11"/>
  <c r="I1338" i="11"/>
  <c r="I2959" i="11"/>
  <c r="I3419" i="11"/>
  <c r="I1480" i="11"/>
  <c r="I1066" i="11"/>
  <c r="I921" i="11"/>
  <c r="I1054" i="11"/>
  <c r="I3554" i="11"/>
  <c r="I3624" i="11"/>
  <c r="I3654" i="11"/>
  <c r="I907" i="11"/>
  <c r="I2106" i="11"/>
  <c r="I1017" i="11"/>
  <c r="I3189" i="11"/>
  <c r="I1454" i="11"/>
  <c r="I1484" i="11"/>
  <c r="I1404" i="11"/>
  <c r="I1637" i="11"/>
  <c r="I1437" i="11"/>
  <c r="I2232" i="11"/>
  <c r="I1153" i="11"/>
  <c r="I1091" i="11"/>
  <c r="I1019" i="11"/>
  <c r="I3579" i="11"/>
  <c r="I2169" i="11"/>
  <c r="I2061" i="11"/>
  <c r="I511" i="11"/>
  <c r="I3668" i="11"/>
  <c r="I1643" i="11"/>
  <c r="I1740" i="11"/>
  <c r="I2120" i="11"/>
  <c r="I1479" i="11"/>
  <c r="I302" i="11"/>
  <c r="I3529" i="11"/>
  <c r="I936" i="11"/>
  <c r="I281" i="11"/>
  <c r="I1470" i="11"/>
  <c r="I3426" i="11"/>
  <c r="I1145" i="11"/>
  <c r="I2952" i="11"/>
  <c r="I234" i="11"/>
  <c r="I3459" i="11"/>
  <c r="I3373" i="11"/>
  <c r="I2776" i="11"/>
  <c r="I3294" i="11"/>
  <c r="I1741" i="11"/>
  <c r="I3427" i="11"/>
  <c r="I2143" i="11"/>
  <c r="I2705" i="11"/>
  <c r="I3106" i="11"/>
  <c r="I1674" i="11"/>
  <c r="I1536" i="11"/>
  <c r="I3207" i="11"/>
  <c r="I3204" i="11"/>
  <c r="I1039" i="11"/>
  <c r="I133" i="11"/>
  <c r="I103" i="11"/>
  <c r="I2745" i="11"/>
  <c r="I1825" i="11"/>
  <c r="I1457" i="11"/>
  <c r="I2759" i="11"/>
  <c r="I1295" i="11"/>
  <c r="I3693" i="11"/>
  <c r="I3692" i="11"/>
  <c r="I3141" i="11"/>
  <c r="I3500" i="11"/>
  <c r="I1413" i="11"/>
  <c r="I2815" i="11"/>
  <c r="I1844" i="11"/>
  <c r="I245" i="11"/>
  <c r="I2296" i="11"/>
  <c r="I2535" i="11"/>
  <c r="I2534" i="11"/>
  <c r="I1231" i="11"/>
  <c r="I702" i="11"/>
  <c r="I2172" i="11"/>
  <c r="I3363" i="11"/>
  <c r="I1525" i="11"/>
  <c r="I2185" i="11"/>
  <c r="I874" i="11"/>
  <c r="I3131" i="11"/>
  <c r="I3721" i="11"/>
  <c r="I3018" i="11"/>
  <c r="I770" i="11"/>
  <c r="I1461" i="11"/>
  <c r="I488" i="11"/>
  <c r="I3168" i="11"/>
  <c r="I3088" i="11"/>
  <c r="I563" i="11"/>
  <c r="I3558" i="11"/>
  <c r="I270" i="11"/>
  <c r="I300" i="11"/>
  <c r="I301" i="11"/>
  <c r="I1778" i="11"/>
  <c r="I3219" i="11"/>
  <c r="I2921" i="11"/>
  <c r="I2920" i="11"/>
  <c r="I1334" i="11"/>
  <c r="I1335" i="11"/>
  <c r="I1790" i="11"/>
  <c r="I1789" i="11"/>
  <c r="I1477" i="11"/>
  <c r="I1478" i="11"/>
  <c r="I264" i="11"/>
  <c r="I265" i="11"/>
  <c r="I2476" i="11"/>
  <c r="I2475" i="11"/>
  <c r="I2369" i="11"/>
  <c r="I3545" i="11"/>
  <c r="I249" i="11"/>
  <c r="I1669" i="11"/>
  <c r="I1670" i="11"/>
  <c r="I1551" i="11"/>
  <c r="I2661" i="11"/>
  <c r="I2283" i="11"/>
  <c r="I518" i="11"/>
  <c r="I1225" i="11"/>
  <c r="I1224" i="11"/>
  <c r="I815" i="11"/>
  <c r="I2911" i="11"/>
  <c r="I343" i="11"/>
  <c r="I342" i="11"/>
  <c r="I2795" i="11"/>
  <c r="I2796" i="11"/>
  <c r="I3073" i="11"/>
  <c r="I3072" i="11"/>
  <c r="I3146" i="11"/>
  <c r="I2629" i="11"/>
  <c r="I2628" i="11"/>
  <c r="I1633" i="11"/>
  <c r="I1538" i="11"/>
  <c r="I2147" i="11"/>
  <c r="I353" i="11"/>
  <c r="I352" i="11"/>
  <c r="I1052" i="11"/>
  <c r="I2080" i="11"/>
  <c r="I2158" i="11"/>
  <c r="I2167" i="11"/>
  <c r="I3220" i="11"/>
  <c r="I3185" i="11"/>
  <c r="I251" i="11"/>
  <c r="I1868" i="11"/>
  <c r="I2090" i="11"/>
  <c r="I1171" i="11"/>
  <c r="I3575" i="11"/>
  <c r="I1382" i="11"/>
  <c r="I1311" i="11"/>
  <c r="I1921" i="11"/>
  <c r="I227" i="11"/>
  <c r="I3011" i="11"/>
  <c r="I1632" i="11"/>
  <c r="I2653" i="11"/>
  <c r="I2421" i="11"/>
  <c r="I3145" i="11"/>
  <c r="I1578" i="11"/>
  <c r="I1051" i="11"/>
  <c r="I2371" i="11"/>
  <c r="I2240" i="11"/>
  <c r="I922" i="11"/>
  <c r="I1867" i="11"/>
  <c r="I2282" i="11"/>
  <c r="I3077" i="11"/>
  <c r="I1424" i="11"/>
  <c r="I1330" i="11"/>
  <c r="I598" i="11"/>
  <c r="I1466" i="11"/>
  <c r="I1912" i="11"/>
  <c r="I1913" i="11"/>
  <c r="I171" i="11"/>
  <c r="I170" i="11"/>
  <c r="I473" i="11"/>
  <c r="I978" i="11"/>
  <c r="I232" i="11"/>
  <c r="I520" i="11"/>
  <c r="I1274" i="11"/>
  <c r="I3546" i="11"/>
  <c r="I3241" i="11"/>
  <c r="I2159" i="11"/>
  <c r="I2370" i="11"/>
  <c r="I2357" i="11"/>
  <c r="I605" i="11"/>
  <c r="I629" i="11"/>
  <c r="I1499" i="11"/>
  <c r="I724" i="11"/>
  <c r="I2356" i="11"/>
  <c r="I2263" i="11"/>
  <c r="I814" i="11"/>
  <c r="I718" i="11"/>
  <c r="I517" i="11"/>
  <c r="I2146" i="11"/>
  <c r="I902" i="11"/>
  <c r="I1588" i="11"/>
  <c r="I105" i="11"/>
  <c r="I3637" i="11"/>
  <c r="I3613" i="11"/>
  <c r="I3027" i="11"/>
  <c r="I2713" i="11"/>
  <c r="I2895" i="11"/>
  <c r="I2894" i="11"/>
  <c r="I325" i="11"/>
  <c r="I326" i="11"/>
  <c r="I2787" i="11"/>
  <c r="I359" i="11"/>
  <c r="I2488" i="11"/>
  <c r="I3116" i="11"/>
  <c r="I3509" i="11"/>
  <c r="I3508" i="11"/>
  <c r="I1808" i="11"/>
  <c r="I1807" i="11"/>
  <c r="I2919" i="11"/>
  <c r="I1659" i="11"/>
  <c r="I3516" i="11"/>
  <c r="I691" i="11"/>
  <c r="I1007" i="11"/>
  <c r="I3278" i="11"/>
  <c r="I2148" i="11"/>
  <c r="I2639" i="11"/>
  <c r="I1013" i="11"/>
  <c r="I3002" i="11"/>
  <c r="I787" i="11"/>
  <c r="I3340" i="11"/>
  <c r="I2638" i="11"/>
  <c r="I3501" i="11"/>
  <c r="I2093" i="11"/>
  <c r="I3727" i="11"/>
  <c r="I2316" i="11"/>
  <c r="I3014" i="11"/>
  <c r="I2092" i="11"/>
  <c r="I1537" i="11"/>
  <c r="I961" i="11"/>
  <c r="I305" i="11"/>
  <c r="I1661" i="11"/>
  <c r="I1904" i="11"/>
  <c r="I1488" i="11"/>
  <c r="I1487" i="11"/>
  <c r="I3762" i="11"/>
  <c r="I3434" i="11"/>
  <c r="I3433" i="11"/>
  <c r="I2915" i="11"/>
  <c r="I2916" i="11"/>
  <c r="I3007" i="11"/>
  <c r="I2327" i="11"/>
  <c r="I2751" i="11"/>
  <c r="I1611" i="11"/>
  <c r="I444" i="11"/>
  <c r="I1063" i="11"/>
  <c r="I2662" i="11"/>
  <c r="I2813" i="11"/>
  <c r="I2752" i="11"/>
  <c r="I2174" i="11"/>
  <c r="I1512" i="11"/>
  <c r="I1513" i="11"/>
  <c r="I1606" i="11"/>
  <c r="I1594" i="11"/>
  <c r="I1593" i="11"/>
  <c r="I1862" i="11"/>
  <c r="I1596" i="11"/>
  <c r="I2740" i="11"/>
  <c r="I362" i="11"/>
  <c r="I102" i="11"/>
  <c r="I2995" i="11"/>
  <c r="I3307" i="11"/>
  <c r="I1087" i="11"/>
  <c r="I2964" i="11"/>
  <c r="I2829" i="11"/>
  <c r="I3677" i="11"/>
  <c r="I3678" i="11"/>
  <c r="I2978" i="11"/>
  <c r="I3152" i="11"/>
  <c r="I3046" i="11"/>
  <c r="I3045" i="11"/>
  <c r="I2425" i="11"/>
  <c r="I1481" i="11"/>
  <c r="I812" i="11"/>
  <c r="I811" i="11"/>
  <c r="I2828" i="11"/>
  <c r="I606" i="11"/>
  <c r="I1339" i="11"/>
  <c r="I354" i="11"/>
  <c r="I1658" i="11"/>
  <c r="I3081" i="11"/>
  <c r="I1524" i="11"/>
  <c r="I1506" i="11"/>
  <c r="I67" i="11"/>
  <c r="I1590" i="11"/>
  <c r="I1782" i="11"/>
  <c r="I187" i="11"/>
  <c r="I404" i="11"/>
  <c r="I246" i="11"/>
  <c r="I2761" i="11"/>
  <c r="I1475" i="11"/>
  <c r="I647" i="11"/>
  <c r="I1273" i="11"/>
  <c r="I282" i="11"/>
  <c r="I3503" i="11"/>
  <c r="I3504" i="11"/>
  <c r="I2489" i="11"/>
  <c r="I1318" i="11"/>
  <c r="I2907" i="11"/>
  <c r="I2798" i="11"/>
  <c r="I2317" i="11"/>
  <c r="I2568" i="11"/>
  <c r="I3455" i="11"/>
  <c r="I960" i="11"/>
  <c r="I1331" i="11"/>
  <c r="I599" i="11"/>
  <c r="I2797" i="11"/>
  <c r="I3271" i="11"/>
  <c r="I1801" i="11"/>
  <c r="I365" i="11"/>
  <c r="I283" i="11"/>
  <c r="I3572" i="11"/>
  <c r="I1183" i="11"/>
  <c r="I939" i="11"/>
  <c r="I3456" i="11"/>
  <c r="I1316" i="11"/>
  <c r="I1317" i="11"/>
  <c r="I3270" i="11"/>
  <c r="I2547" i="11"/>
  <c r="I2490" i="11"/>
  <c r="I3636" i="11"/>
  <c r="I2039" i="11"/>
  <c r="I3091" i="11"/>
  <c r="I617" i="11"/>
  <c r="I1246" i="11"/>
  <c r="I64" i="11"/>
  <c r="I544" i="11"/>
  <c r="I3592" i="11"/>
  <c r="I2960" i="11"/>
  <c r="I3022" i="11"/>
  <c r="I3023" i="11"/>
  <c r="I3534" i="11"/>
  <c r="I1908" i="11"/>
  <c r="I2434" i="11"/>
  <c r="I2435" i="11"/>
  <c r="I3315" i="11"/>
  <c r="I276" i="11"/>
  <c r="I277" i="11"/>
  <c r="I2955" i="11"/>
  <c r="I1713" i="11"/>
  <c r="I317" i="11"/>
  <c r="I316" i="11"/>
  <c r="I528" i="11"/>
  <c r="I1348" i="11"/>
  <c r="I686" i="11"/>
  <c r="I1850" i="11"/>
  <c r="I1663" i="11"/>
  <c r="I3291" i="11"/>
  <c r="I3629" i="11"/>
  <c r="I746" i="11"/>
  <c r="I1505" i="11"/>
  <c r="I1230" i="11"/>
  <c r="I1200" i="11"/>
  <c r="I396" i="11"/>
  <c r="I271" i="11"/>
  <c r="I2906" i="11"/>
  <c r="I1699" i="11"/>
  <c r="I2782" i="11"/>
  <c r="I259" i="11"/>
  <c r="I2682" i="11"/>
  <c r="I2871" i="11"/>
  <c r="I2426" i="11"/>
  <c r="I2872" i="11"/>
  <c r="I2604" i="11"/>
  <c r="I2417" i="11"/>
  <c r="I3597" i="11"/>
  <c r="I1836" i="11"/>
  <c r="I1837" i="11"/>
  <c r="I2400" i="11"/>
  <c r="I2353" i="11"/>
  <c r="I3515" i="11"/>
  <c r="I3381" i="11"/>
  <c r="I3673" i="11"/>
  <c r="I622" i="11"/>
  <c r="I621" i="11"/>
  <c r="I934" i="11"/>
  <c r="I723" i="11"/>
  <c r="I1572" i="11"/>
  <c r="I1245" i="11"/>
  <c r="I3462" i="11"/>
  <c r="I3479" i="11"/>
  <c r="I3033" i="11"/>
  <c r="I3691" i="11"/>
  <c r="I674" i="11"/>
  <c r="I3012" i="11"/>
  <c r="I2926" i="11"/>
  <c r="I1287" i="11"/>
  <c r="I889" i="11"/>
  <c r="I2295" i="11"/>
  <c r="I289" i="11"/>
  <c r="I208" i="11"/>
  <c r="I3618" i="11"/>
  <c r="I3169" i="11"/>
  <c r="I3450" i="11"/>
  <c r="I3451" i="11"/>
  <c r="I3135" i="11"/>
  <c r="I3136" i="11"/>
  <c r="I174" i="11"/>
  <c r="I3567" i="11"/>
  <c r="I3617" i="11"/>
  <c r="I2742" i="11"/>
  <c r="I3619" i="11"/>
  <c r="I3620" i="11"/>
  <c r="I425" i="11"/>
  <c r="I424" i="11"/>
  <c r="I3585" i="11"/>
  <c r="I3304" i="11"/>
  <c r="I1771" i="11"/>
  <c r="I3140" i="11"/>
  <c r="I3082" i="11"/>
  <c r="I3083" i="11"/>
  <c r="I3258" i="11"/>
  <c r="I3257" i="11"/>
  <c r="I2474" i="11"/>
  <c r="I2473" i="11"/>
  <c r="I482" i="11"/>
  <c r="I483" i="11"/>
  <c r="I3424" i="11"/>
  <c r="I3425" i="11"/>
  <c r="I86" i="11"/>
  <c r="I85" i="11"/>
  <c r="I3671" i="11"/>
  <c r="I3672" i="11"/>
  <c r="I3280" i="11"/>
  <c r="I3342" i="11"/>
  <c r="I2852" i="11"/>
  <c r="I273" i="11"/>
  <c r="I3223" i="11"/>
  <c r="I3483" i="11"/>
  <c r="I2251" i="11"/>
  <c r="I1211" i="11"/>
  <c r="I1212" i="11"/>
  <c r="I1717" i="11"/>
  <c r="I1718" i="11"/>
  <c r="I3232" i="11"/>
  <c r="I3233" i="11"/>
  <c r="I2678" i="11"/>
  <c r="I2536" i="11"/>
  <c r="I648" i="11"/>
  <c r="I2252" i="11"/>
  <c r="I3224" i="11"/>
  <c r="I209" i="11"/>
  <c r="I788" i="11"/>
  <c r="I3390" i="11"/>
  <c r="I2851" i="11"/>
  <c r="I3391" i="11"/>
  <c r="I1928" i="11"/>
  <c r="I1942" i="11"/>
  <c r="I381" i="11"/>
  <c r="I380" i="11"/>
  <c r="I2310" i="11"/>
  <c r="I2311" i="11"/>
  <c r="I3299" i="11"/>
  <c r="I1352" i="11"/>
  <c r="I1256" i="11"/>
  <c r="I2051" i="11"/>
  <c r="I2486" i="11"/>
  <c r="I2537" i="11"/>
  <c r="I2538" i="11"/>
  <c r="I2509" i="11"/>
  <c r="I2510" i="11"/>
  <c r="I2189" i="11"/>
  <c r="I1678" i="11"/>
  <c r="I1564" i="11"/>
  <c r="I1738" i="11"/>
  <c r="I1737" i="11"/>
  <c r="I191" i="11"/>
  <c r="I125" i="11"/>
  <c r="I2764" i="11"/>
  <c r="I3254" i="11"/>
  <c r="I3622" i="11"/>
  <c r="I2698" i="11"/>
  <c r="I2651" i="11"/>
  <c r="I1592" i="11"/>
  <c r="I2814" i="11"/>
  <c r="I2679" i="11"/>
  <c r="I126" i="11"/>
  <c r="I274" i="11"/>
  <c r="I258" i="11"/>
  <c r="I3031" i="11"/>
  <c r="I499" i="11"/>
  <c r="I500" i="11"/>
  <c r="I2617" i="11"/>
  <c r="I1096" i="11"/>
  <c r="I2195" i="11"/>
  <c r="I3180" i="11"/>
  <c r="I3179" i="11"/>
  <c r="I2324" i="11"/>
  <c r="I1045" i="11"/>
  <c r="I1046" i="11"/>
  <c r="I2561" i="11"/>
  <c r="I2677" i="11"/>
  <c r="I2445" i="11"/>
  <c r="I928" i="11"/>
  <c r="I927" i="11"/>
  <c r="I1636" i="11"/>
  <c r="I1635" i="11"/>
  <c r="I671" i="11"/>
  <c r="I1550" i="11"/>
  <c r="I1356" i="11"/>
  <c r="I1573" i="11"/>
  <c r="I3075" i="11"/>
  <c r="I61" i="11"/>
  <c r="I91" i="11"/>
  <c r="I291" i="11"/>
  <c r="I292" i="11"/>
  <c r="I3505" i="11"/>
  <c r="I3283" i="11"/>
  <c r="I3747" i="11"/>
  <c r="I3746" i="11"/>
  <c r="I3319" i="11"/>
  <c r="I3318" i="11"/>
  <c r="I2491" i="11"/>
  <c r="I2278" i="11"/>
  <c r="I1162" i="11"/>
  <c r="I1163" i="11"/>
  <c r="I2255" i="11"/>
  <c r="I1951" i="11"/>
  <c r="I1214" i="11"/>
  <c r="I1215" i="11"/>
  <c r="I1617" i="11"/>
  <c r="I854" i="11"/>
  <c r="I855" i="11"/>
  <c r="I407" i="11"/>
  <c r="I408" i="11"/>
  <c r="I472" i="11"/>
  <c r="I136" i="11"/>
  <c r="I137" i="11"/>
  <c r="I3008" i="11"/>
  <c r="I3009" i="11"/>
  <c r="I319" i="11"/>
  <c r="I294" i="11"/>
  <c r="I3405" i="11"/>
  <c r="I3406" i="11"/>
  <c r="I552" i="11"/>
  <c r="I551" i="11"/>
  <c r="I1700" i="11"/>
  <c r="I1701" i="11"/>
  <c r="I2765" i="11"/>
  <c r="I1704" i="11"/>
  <c r="I1705" i="11"/>
  <c r="I1822" i="11"/>
  <c r="I1823" i="11"/>
  <c r="I2199" i="11"/>
  <c r="I2198" i="11"/>
  <c r="I340" i="11"/>
  <c r="I341" i="11"/>
  <c r="I260" i="11"/>
  <c r="I261" i="11"/>
  <c r="I1196" i="11"/>
  <c r="I1195" i="11"/>
  <c r="I810" i="11"/>
  <c r="I1534" i="11"/>
  <c r="I1533" i="11"/>
  <c r="I2554" i="11"/>
  <c r="I3738" i="11"/>
  <c r="I1418" i="11"/>
  <c r="I1922" i="11"/>
  <c r="I1439" i="11"/>
  <c r="I1715" i="11"/>
  <c r="I2133" i="11"/>
  <c r="I346" i="11"/>
  <c r="I124" i="11"/>
  <c r="I1125" i="11"/>
  <c r="I1086" i="11"/>
  <c r="I1948" i="11"/>
  <c r="I1949" i="11"/>
  <c r="I3110" i="11"/>
  <c r="I920" i="11"/>
  <c r="I1664" i="11"/>
  <c r="I332" i="11"/>
  <c r="I1800" i="11"/>
  <c r="I548" i="11"/>
  <c r="I366" i="11"/>
  <c r="I1168" i="11"/>
  <c r="I3214" i="11"/>
  <c r="I314" i="11"/>
  <c r="I610" i="11"/>
  <c r="I3485" i="11"/>
  <c r="I295" i="11"/>
  <c r="I1469" i="11"/>
  <c r="I1165" i="11"/>
  <c r="I313" i="11"/>
  <c r="I3623" i="11"/>
  <c r="I81" i="11"/>
  <c r="I2902" i="11"/>
  <c r="I2725" i="11"/>
  <c r="I414" i="11"/>
  <c r="I1110" i="11"/>
  <c r="I2519" i="11"/>
  <c r="I3067" i="11"/>
  <c r="I1459" i="11"/>
  <c r="I3744" i="11"/>
  <c r="I1985" i="11"/>
  <c r="I3586" i="11"/>
  <c r="I3470" i="11"/>
  <c r="I3208" i="11"/>
  <c r="I1826" i="11"/>
  <c r="I1896" i="11"/>
  <c r="I355" i="11"/>
  <c r="I566" i="11"/>
  <c r="I1362" i="11"/>
  <c r="I1296" i="11"/>
  <c r="I1486" i="11"/>
  <c r="I3490" i="11"/>
  <c r="I3778" i="11"/>
  <c r="I190" i="11"/>
  <c r="I1744" i="11"/>
  <c r="I611" i="11"/>
  <c r="I2746" i="11"/>
  <c r="I2901" i="11"/>
  <c r="I180" i="11"/>
  <c r="I3535" i="11"/>
  <c r="I3496" i="11"/>
  <c r="I1996" i="11"/>
  <c r="I3137" i="11"/>
  <c r="I315" i="11"/>
  <c r="I2273" i="11"/>
  <c r="I804" i="11"/>
  <c r="I2001" i="11"/>
  <c r="I66" i="11"/>
  <c r="I2440" i="11"/>
  <c r="I405" i="11"/>
  <c r="I104" i="11"/>
  <c r="I1097" i="11"/>
  <c r="I2079" i="11"/>
  <c r="I3195" i="11"/>
  <c r="I1349" i="11"/>
  <c r="I179" i="11"/>
  <c r="I420" i="11"/>
  <c r="I489" i="11"/>
  <c r="I1164" i="11"/>
  <c r="I3480" i="11"/>
  <c r="I1770" i="11"/>
  <c r="I1126" i="11"/>
  <c r="I1064" i="11"/>
  <c r="I696" i="11"/>
  <c r="I3138" i="11"/>
  <c r="I1595" i="11"/>
  <c r="I1847" i="11"/>
  <c r="I2196" i="11"/>
  <c r="I2492" i="11"/>
  <c r="I1326" i="11"/>
  <c r="I2599" i="11"/>
  <c r="I2320" i="11"/>
  <c r="I2584" i="11"/>
  <c r="I2173" i="11"/>
  <c r="I371" i="11"/>
  <c r="I970" i="11"/>
  <c r="I2585" i="11"/>
  <c r="I2598" i="11"/>
  <c r="I1467" i="11"/>
  <c r="I461" i="11"/>
  <c r="I2977" i="11"/>
  <c r="I132" i="11"/>
  <c r="I1665" i="11"/>
  <c r="I219" i="11"/>
  <c r="I2618" i="11"/>
  <c r="I3593" i="11"/>
  <c r="I1412" i="11"/>
  <c r="I333" i="11"/>
  <c r="I462" i="11"/>
  <c r="I3290" i="11"/>
  <c r="I2875" i="11"/>
  <c r="I2321" i="11"/>
  <c r="I2748" i="11"/>
  <c r="I331" i="11"/>
  <c r="I2756" i="11"/>
  <c r="I532" i="11"/>
  <c r="I1652" i="11"/>
  <c r="I1576" i="11"/>
  <c r="I988" i="11"/>
  <c r="I1660" i="11"/>
  <c r="I866" i="11"/>
  <c r="I175" i="11"/>
  <c r="I1526" i="11"/>
  <c r="I2930" i="11"/>
  <c r="I3358" i="11"/>
  <c r="I3359" i="11"/>
  <c r="I3694" i="11"/>
  <c r="I2591" i="11"/>
  <c r="I1491" i="11"/>
  <c r="I2497" i="11"/>
  <c r="I1734" i="11"/>
  <c r="I255" i="11"/>
  <c r="I256" i="11"/>
  <c r="I574" i="11"/>
  <c r="I1625" i="11"/>
  <c r="I2757" i="11"/>
  <c r="I1118" i="11"/>
  <c r="I3121" i="11"/>
  <c r="I1886" i="11"/>
  <c r="I497" i="11"/>
  <c r="I1259" i="11"/>
  <c r="I1626" i="11"/>
  <c r="I3309" i="11"/>
  <c r="I771" i="11"/>
  <c r="I2718" i="11"/>
  <c r="I1612" i="11"/>
  <c r="I3068" i="11"/>
  <c r="I3247" i="11"/>
  <c r="I1092" i="11"/>
  <c r="I303" i="11"/>
  <c r="I2668" i="11"/>
  <c r="I1714" i="11"/>
  <c r="I3599" i="11"/>
  <c r="I2548" i="11"/>
  <c r="I205" i="11"/>
  <c r="I3329" i="11"/>
  <c r="I296" i="11"/>
  <c r="I2372" i="11"/>
  <c r="I1561" i="11"/>
  <c r="I3156" i="11"/>
  <c r="I1885" i="11"/>
  <c r="I1535" i="11"/>
  <c r="I204" i="11"/>
  <c r="I3429" i="11"/>
  <c r="I1950" i="11"/>
  <c r="I3092" i="11"/>
  <c r="I3122" i="11"/>
  <c r="I524" i="11"/>
  <c r="I545" i="11"/>
  <c r="I3203" i="11"/>
  <c r="I1848" i="11"/>
  <c r="I2520" i="11"/>
  <c r="I2954" i="11"/>
  <c r="I564" i="11"/>
  <c r="I3314" i="11"/>
  <c r="I1468" i="11"/>
  <c r="I356" i="11"/>
  <c r="I1111" i="11"/>
  <c r="I2961" i="11"/>
  <c r="I3345" i="11"/>
  <c r="I982" i="11"/>
  <c r="I3362" i="11"/>
  <c r="I3491" i="11"/>
  <c r="I1645" i="11"/>
  <c r="I3330" i="11"/>
  <c r="I916" i="11"/>
  <c r="I1859" i="11"/>
  <c r="I3690" i="11"/>
  <c r="I1355" i="11"/>
  <c r="I1893" i="11"/>
  <c r="I1892" i="11"/>
  <c r="I2566" i="11"/>
  <c r="I943" i="11"/>
  <c r="I3544" i="11"/>
  <c r="I546" i="11"/>
  <c r="I422" i="11"/>
  <c r="I3266" i="11"/>
  <c r="I2182" i="11"/>
  <c r="I633" i="11"/>
  <c r="I2670" i="11"/>
  <c r="I3663" i="11"/>
  <c r="I3664" i="11"/>
  <c r="I875" i="11"/>
  <c r="I2026" i="11"/>
  <c r="I2047" i="11"/>
  <c r="I2052" i="11"/>
  <c r="I1344" i="11"/>
  <c r="I522" i="11"/>
  <c r="I726" i="11"/>
  <c r="I1444" i="11"/>
  <c r="I1113" i="11"/>
  <c r="I797" i="11"/>
  <c r="I861" i="11"/>
  <c r="I441" i="11"/>
  <c r="I3333" i="11"/>
  <c r="I448" i="11"/>
  <c r="I2011" i="11"/>
  <c r="I3732" i="11"/>
  <c r="I2040" i="11"/>
  <c r="I2962" i="11"/>
  <c r="I2754" i="11"/>
  <c r="I1707" i="11"/>
  <c r="I3365" i="11"/>
  <c r="I470" i="11"/>
  <c r="I471" i="11"/>
  <c r="I2720" i="11"/>
  <c r="I2654" i="11"/>
  <c r="I2501" i="11"/>
  <c r="I3632" i="11"/>
  <c r="I2691" i="11"/>
  <c r="I741" i="11"/>
  <c r="I1449" i="11"/>
  <c r="I1450" i="11"/>
  <c r="I868" i="11"/>
  <c r="I3627" i="11"/>
  <c r="I2703" i="11"/>
  <c r="I2704" i="11"/>
  <c r="I2218" i="11"/>
  <c r="I763" i="11"/>
  <c r="I764" i="11"/>
  <c r="I1218" i="11"/>
  <c r="I3100" i="11"/>
  <c r="I2118" i="11"/>
  <c r="I2117" i="11"/>
  <c r="I2903" i="11"/>
  <c r="I2973" i="11"/>
  <c r="I1708" i="11"/>
  <c r="I2247" i="11"/>
  <c r="I1114" i="11"/>
  <c r="I2164" i="11"/>
  <c r="I446" i="11"/>
  <c r="I3385" i="11"/>
  <c r="I2219" i="11"/>
  <c r="I1169" i="11"/>
  <c r="I2032" i="11"/>
  <c r="I1123" i="11"/>
  <c r="I2114" i="11"/>
  <c r="I3712" i="11"/>
  <c r="I3117" i="11"/>
  <c r="I1520" i="11"/>
  <c r="I2859" i="11"/>
  <c r="I1345" i="11"/>
  <c r="I1088" i="11"/>
  <c r="I2532" i="11"/>
  <c r="I2028" i="11"/>
  <c r="I2432" i="11"/>
  <c r="I958" i="11"/>
  <c r="I3050" i="11"/>
  <c r="I3051" i="11"/>
  <c r="I578" i="11"/>
  <c r="I2376" i="11"/>
  <c r="I198" i="11"/>
  <c r="I3174" i="11"/>
  <c r="I1601" i="11"/>
  <c r="I3101" i="11"/>
  <c r="I703" i="11"/>
  <c r="I869" i="11"/>
  <c r="I3415" i="11"/>
  <c r="I3460" i="11"/>
  <c r="I1627" i="11"/>
  <c r="I3234" i="11"/>
  <c r="I2946" i="11"/>
  <c r="I1307" i="11"/>
  <c r="I1308" i="11"/>
  <c r="I1725" i="11"/>
  <c r="I537" i="11"/>
  <c r="I1160" i="11"/>
  <c r="I1855" i="11"/>
  <c r="I1856" i="11"/>
  <c r="I1299" i="11"/>
  <c r="I320" i="11"/>
  <c r="I523" i="11"/>
  <c r="I3763" i="11"/>
  <c r="I903" i="11"/>
  <c r="I823" i="11"/>
  <c r="I2820" i="11"/>
  <c r="I3713" i="11"/>
  <c r="I3416" i="11"/>
  <c r="I442" i="11"/>
  <c r="I753" i="11"/>
  <c r="I3161" i="11"/>
  <c r="I1020" i="11"/>
  <c r="I2675" i="11"/>
  <c r="I789" i="11"/>
  <c r="I2611" i="11"/>
  <c r="I577" i="11"/>
  <c r="I1966" i="11"/>
  <c r="I891" i="11"/>
  <c r="I892" i="11"/>
  <c r="I2735" i="11"/>
  <c r="I1993" i="11"/>
  <c r="I3468" i="11"/>
  <c r="I3564" i="11"/>
  <c r="I580" i="11"/>
  <c r="I2322" i="11"/>
  <c r="I2004" i="11"/>
  <c r="I2181" i="11"/>
  <c r="I963" i="11"/>
  <c r="I667" i="11"/>
  <c r="I1185" i="11"/>
  <c r="I1186" i="11"/>
  <c r="I1954" i="11"/>
  <c r="I1955" i="11"/>
  <c r="I1121" i="11"/>
  <c r="I1106" i="11"/>
  <c r="I2805" i="11"/>
  <c r="I2242" i="11"/>
  <c r="I2374" i="11"/>
  <c r="I3634" i="11"/>
  <c r="I2210" i="11"/>
  <c r="I1445" i="11"/>
  <c r="I1945" i="11"/>
  <c r="I864" i="11"/>
  <c r="I2344" i="11"/>
  <c r="I3606" i="11"/>
  <c r="I454" i="11"/>
  <c r="I455" i="11"/>
  <c r="I1897" i="11"/>
  <c r="I1898" i="11"/>
  <c r="I2235" i="11"/>
  <c r="I2109" i="11"/>
  <c r="I1544" i="11"/>
  <c r="I1545" i="11"/>
  <c r="I1776" i="11"/>
  <c r="I3736" i="11"/>
  <c r="I558" i="11"/>
  <c r="I2882" i="11"/>
  <c r="I2883" i="11"/>
  <c r="I1107" i="11"/>
  <c r="I1190" i="11"/>
  <c r="I2588" i="11"/>
  <c r="I727" i="11"/>
  <c r="I1528" i="11"/>
  <c r="I1529" i="11"/>
  <c r="I1997" i="11"/>
  <c r="I980" i="11"/>
  <c r="I2803" i="11"/>
  <c r="I3463" i="11"/>
  <c r="I1710" i="11"/>
  <c r="I1353" i="11"/>
  <c r="I1400" i="11"/>
  <c r="I1401" i="11"/>
  <c r="I2512" i="11"/>
  <c r="I1597" i="11"/>
  <c r="I2150" i="11"/>
  <c r="I833" i="11"/>
  <c r="I2950" i="11"/>
  <c r="I2104" i="11"/>
  <c r="I1934" i="11"/>
  <c r="I1034" i="11"/>
  <c r="I2062" i="11"/>
  <c r="I2084" i="11"/>
  <c r="I242" i="11"/>
  <c r="I708" i="11"/>
  <c r="I1053" i="11"/>
  <c r="I1772" i="11"/>
  <c r="I747" i="11"/>
  <c r="I569" i="11"/>
  <c r="I2636" i="11"/>
  <c r="I666" i="11"/>
  <c r="I749" i="11"/>
  <c r="I761" i="11"/>
  <c r="I876" i="11"/>
  <c r="I3265" i="11"/>
  <c r="I2706" i="11"/>
  <c r="I2397" i="11"/>
  <c r="I979" i="11"/>
  <c r="I1022" i="11"/>
  <c r="I2224" i="11"/>
  <c r="I2582" i="11"/>
  <c r="I3327" i="11"/>
  <c r="I3316" i="11"/>
  <c r="I1093" i="11"/>
  <c r="I795" i="11"/>
  <c r="I821" i="11"/>
  <c r="I822" i="11"/>
  <c r="I3366" i="11"/>
  <c r="I2042" i="11"/>
  <c r="I2160" i="11"/>
  <c r="I1377" i="11"/>
  <c r="I1420" i="11"/>
  <c r="I3577" i="11"/>
  <c r="I1586" i="11"/>
  <c r="I2931" i="11"/>
  <c r="I1924" i="11"/>
  <c r="I1193" i="11"/>
  <c r="I2609" i="11"/>
  <c r="I3484" i="11"/>
  <c r="I1069" i="11"/>
  <c r="I2308" i="11"/>
  <c r="I2890" i="11"/>
  <c r="I1275" i="11"/>
  <c r="I172" i="11"/>
  <c r="I2403" i="11"/>
  <c r="I1313" i="11"/>
  <c r="I1507" i="11"/>
  <c r="I1208" i="11"/>
  <c r="I878" i="11"/>
  <c r="I2551" i="11"/>
  <c r="I2433" i="11"/>
  <c r="I1021" i="11"/>
  <c r="I2506" i="11"/>
  <c r="I2507" i="11"/>
  <c r="I1002" i="11"/>
  <c r="I3647" i="11"/>
  <c r="I3648" i="11"/>
  <c r="I2029" i="11"/>
  <c r="I1753" i="11"/>
  <c r="I1074" i="11"/>
  <c r="I1834" i="11"/>
  <c r="I2844" i="11"/>
  <c r="I2655" i="11"/>
  <c r="I2113" i="11"/>
  <c r="I839" i="11"/>
  <c r="I2841" i="11"/>
  <c r="I214" i="11"/>
  <c r="I2755" i="11"/>
  <c r="I3739" i="11"/>
  <c r="I3715" i="11"/>
  <c r="I573" i="11"/>
  <c r="I572" i="11"/>
  <c r="I423" i="11"/>
  <c r="I2904" i="11"/>
  <c r="I2405" i="11"/>
  <c r="I1558" i="11"/>
  <c r="I222" i="11"/>
  <c r="I449" i="11"/>
  <c r="I3070" i="11"/>
  <c r="I321" i="11"/>
  <c r="I3686" i="11"/>
  <c r="I2404" i="11"/>
  <c r="I3733" i="11"/>
  <c r="I3118" i="11"/>
  <c r="I3578" i="11"/>
  <c r="I1599" i="11"/>
  <c r="I627" i="11"/>
  <c r="I626" i="11"/>
  <c r="I1846" i="11"/>
  <c r="I1925" i="11"/>
  <c r="I750" i="11"/>
  <c r="I1124" i="11"/>
  <c r="I959" i="11"/>
  <c r="I3469" i="11"/>
  <c r="I229" i="11"/>
  <c r="I228" i="11"/>
  <c r="I2834" i="11"/>
  <c r="I1319" i="11"/>
  <c r="I3093" i="11"/>
  <c r="I3687" i="11"/>
  <c r="I742" i="11"/>
  <c r="I1122" i="11"/>
  <c r="I1754" i="11"/>
  <c r="I2610" i="11"/>
  <c r="I668" i="11"/>
  <c r="I3162" i="11"/>
  <c r="I1170" i="11"/>
  <c r="I2126" i="11"/>
  <c r="I3255" i="11"/>
  <c r="I1267" i="11"/>
  <c r="I937" i="11"/>
  <c r="I938" i="11"/>
  <c r="I2299" i="11"/>
  <c r="I2300" i="11"/>
  <c r="I929" i="11"/>
  <c r="I2382" i="11"/>
  <c r="I634" i="11"/>
  <c r="I1314" i="11"/>
  <c r="I593" i="11"/>
  <c r="I1005" i="11"/>
  <c r="I2048" i="11"/>
  <c r="I3565" i="11"/>
  <c r="I1516" i="11"/>
  <c r="I2022" i="11"/>
  <c r="I1057" i="11"/>
  <c r="I731" i="11"/>
  <c r="I1297" i="11"/>
  <c r="I1004" i="11"/>
  <c r="I1003" i="11"/>
  <c r="I1104" i="11"/>
  <c r="I1900" i="11"/>
  <c r="I992" i="11"/>
  <c r="I2606" i="11"/>
  <c r="I736" i="11"/>
  <c r="I885" i="11"/>
  <c r="I2085" i="11"/>
  <c r="I997" i="11"/>
  <c r="I998" i="11"/>
  <c r="I625" i="11"/>
  <c r="I624" i="11"/>
  <c r="I3376" i="11"/>
  <c r="I3377" i="11"/>
  <c r="I2212" i="11"/>
  <c r="I2213" i="11"/>
  <c r="I704" i="11"/>
  <c r="I880" i="11"/>
  <c r="I2531" i="11"/>
  <c r="I669" i="11"/>
  <c r="I3568" i="11"/>
  <c r="I762" i="11"/>
  <c r="I2575" i="11"/>
  <c r="I2225" i="11"/>
  <c r="I474" i="11"/>
  <c r="I1425" i="11"/>
  <c r="I2721" i="11"/>
  <c r="I721" i="11"/>
  <c r="I1405" i="11"/>
  <c r="I581" i="11"/>
  <c r="I1203" i="11"/>
  <c r="I3440" i="11"/>
  <c r="I2248" i="11"/>
  <c r="I1940" i="11"/>
  <c r="I3228" i="11"/>
  <c r="I3317" i="11"/>
  <c r="I3153" i="11"/>
  <c r="I3154" i="11"/>
  <c r="I3310" i="11"/>
  <c r="I3633" i="11"/>
  <c r="I3430" i="11"/>
  <c r="I2124" i="11"/>
  <c r="I956" i="11"/>
  <c r="I2542" i="11"/>
  <c r="I2211" i="11"/>
  <c r="I3184" i="11"/>
  <c r="I2671" i="11"/>
  <c r="I1933" i="11"/>
  <c r="I2583" i="11"/>
  <c r="I3448" i="11"/>
  <c r="I2161" i="11"/>
  <c r="I1140" i="11"/>
  <c r="I1141" i="11"/>
  <c r="I62" i="11"/>
  <c r="I3444" i="11"/>
  <c r="I3445" i="11"/>
  <c r="I879" i="11"/>
  <c r="I2456" i="11"/>
  <c r="I1992" i="11"/>
  <c r="I2695" i="11"/>
  <c r="I2696" i="11"/>
  <c r="I344" i="11"/>
  <c r="I345" i="11"/>
  <c r="I2785" i="11"/>
  <c r="I2786" i="11"/>
  <c r="I2183" i="11"/>
  <c r="I2309" i="11"/>
  <c r="I2690" i="11"/>
  <c r="I1221" i="11"/>
  <c r="I2237" i="11"/>
  <c r="I613" i="11"/>
  <c r="I1277" i="11"/>
  <c r="I1136" i="11"/>
  <c r="I3367" i="11"/>
  <c r="I2719" i="11"/>
  <c r="I128" i="11"/>
  <c r="I983" i="11"/>
  <c r="I3119" i="11"/>
  <c r="I63" i="11"/>
  <c r="I2967" i="11"/>
  <c r="I1090" i="11"/>
  <c r="I1276" i="11"/>
  <c r="I1216" i="11"/>
  <c r="I2847" i="11"/>
  <c r="I507" i="11"/>
  <c r="I3726" i="11"/>
  <c r="I3760" i="11"/>
  <c r="I3213" i="11"/>
  <c r="I3305" i="11"/>
  <c r="I3306" i="11"/>
  <c r="I2684" i="11"/>
  <c r="I3343" i="11"/>
  <c r="I732" i="11"/>
  <c r="I711" i="11"/>
  <c r="I1298" i="11"/>
  <c r="I161" i="11"/>
  <c r="I162" i="11"/>
  <c r="I2692" i="11"/>
  <c r="I2789" i="11"/>
  <c r="I1582" i="11"/>
  <c r="I1358" i="11"/>
  <c r="I3396" i="11"/>
  <c r="I2935" i="11"/>
  <c r="I2888" i="11"/>
  <c r="I2822" i="11"/>
  <c r="I243" i="11"/>
  <c r="I3215" i="11"/>
  <c r="I1781" i="11"/>
  <c r="I253" i="11"/>
  <c r="I252" i="11"/>
  <c r="I2896" i="11"/>
  <c r="I1853" i="11"/>
  <c r="I1049" i="11"/>
  <c r="I468" i="11"/>
  <c r="I2736" i="11"/>
  <c r="I886" i="11"/>
  <c r="I141" i="11"/>
  <c r="I393" i="11"/>
  <c r="I2621" i="11"/>
  <c r="I2622" i="11"/>
  <c r="I373" i="11"/>
  <c r="I3227" i="11"/>
  <c r="I2576" i="11"/>
  <c r="I2027" i="11"/>
  <c r="I862" i="11"/>
  <c r="I3761" i="11"/>
  <c r="I2947" i="11"/>
  <c r="I2041" i="11"/>
  <c r="I2380" i="11"/>
  <c r="I2067" i="11"/>
  <c r="I2068" i="11"/>
  <c r="I2965" i="11"/>
  <c r="I818" i="11"/>
  <c r="I392" i="11"/>
  <c r="I516" i="11"/>
  <c r="I2790" i="11"/>
  <c r="I2053" i="11"/>
  <c r="I1094" i="11"/>
  <c r="I984" i="11"/>
  <c r="I3311" i="11"/>
  <c r="I1777" i="11"/>
  <c r="I3216" i="11"/>
  <c r="I428" i="11"/>
  <c r="I1000" i="11"/>
  <c r="I877" i="11"/>
  <c r="I2685" i="11"/>
  <c r="I1219" i="11"/>
  <c r="I2236" i="11"/>
  <c r="I1711" i="11"/>
  <c r="I2533" i="11"/>
  <c r="I1901" i="11"/>
  <c r="I2860" i="11"/>
  <c r="I1521" i="11"/>
  <c r="I129" i="11"/>
  <c r="I1421" i="11"/>
  <c r="I2406" i="11"/>
  <c r="I3397" i="11"/>
  <c r="I3764" i="11"/>
  <c r="I3635" i="11"/>
  <c r="I2398" i="11"/>
  <c r="I475" i="11"/>
  <c r="I754" i="11"/>
  <c r="I2033" i="11"/>
  <c r="I2821" i="11"/>
  <c r="I1926" i="11"/>
  <c r="I1290" i="11"/>
  <c r="I2806" i="11"/>
  <c r="I785" i="11"/>
  <c r="I2007" i="11"/>
  <c r="I2034" i="11"/>
  <c r="I719" i="11"/>
  <c r="I720" i="11"/>
  <c r="I2036" i="11"/>
  <c r="I595" i="11"/>
  <c r="I596" i="11"/>
  <c r="I2837" i="11"/>
  <c r="I693" i="11"/>
  <c r="I2743" i="11"/>
  <c r="I3332" i="11"/>
  <c r="I2375" i="11"/>
  <c r="I138" i="11"/>
  <c r="I139" i="11"/>
  <c r="I2364" i="11"/>
  <c r="I3029" i="11"/>
  <c r="I2019" i="11"/>
  <c r="I1103" i="11"/>
  <c r="I2338" i="11"/>
  <c r="I1042" i="11"/>
  <c r="I662" i="11"/>
  <c r="I3594" i="11"/>
  <c r="I1249" i="11"/>
  <c r="I1250" i="11"/>
  <c r="I1961" i="11"/>
  <c r="I2217" i="11"/>
  <c r="I2694" i="11"/>
  <c r="I1541" i="11"/>
  <c r="I1542" i="11"/>
  <c r="I734" i="11"/>
  <c r="I735" i="11"/>
  <c r="I2243" i="11"/>
  <c r="I799" i="11"/>
  <c r="I1914" i="11"/>
  <c r="I1723" i="11"/>
  <c r="I614" i="11"/>
  <c r="I3723" i="11"/>
  <c r="I1543" i="11"/>
  <c r="I484" i="11"/>
  <c r="I2913" i="11"/>
  <c r="I2914" i="11"/>
  <c r="I1731" i="11"/>
  <c r="I2297" i="11"/>
  <c r="I1191" i="11"/>
  <c r="I865" i="11"/>
  <c r="I3737" i="11"/>
  <c r="I3464" i="11"/>
  <c r="I1033" i="11"/>
  <c r="I1773" i="11"/>
  <c r="I1508" i="11"/>
  <c r="I1452" i="11"/>
  <c r="I834" i="11"/>
  <c r="I2676" i="11"/>
  <c r="I2298" i="11"/>
  <c r="I3716" i="11"/>
  <c r="I1628" i="11"/>
  <c r="I2323" i="11"/>
  <c r="I2377" i="11"/>
  <c r="I450" i="11"/>
  <c r="I1774" i="11"/>
  <c r="I881" i="11"/>
  <c r="I882" i="11"/>
  <c r="I792" i="11"/>
  <c r="I1194" i="11"/>
  <c r="I2707" i="11"/>
  <c r="I857" i="11"/>
  <c r="I2094" i="11"/>
  <c r="I2095" i="11"/>
  <c r="I1842" i="11"/>
  <c r="I1226" i="11"/>
  <c r="I1227" i="11"/>
  <c r="I697" i="11"/>
  <c r="I568" i="11"/>
  <c r="I677" i="11"/>
  <c r="I672" i="11"/>
  <c r="I3276" i="11"/>
  <c r="I3277" i="11"/>
  <c r="I835" i="11"/>
  <c r="I836" i="11"/>
  <c r="I1028" i="11"/>
  <c r="I2972" i="11"/>
  <c r="I2110" i="11"/>
  <c r="I2111" i="11"/>
  <c r="I1935" i="11"/>
  <c r="I1446" i="11"/>
  <c r="I953" i="11"/>
  <c r="I709" i="11"/>
  <c r="I2811" i="11"/>
  <c r="I675" i="11"/>
  <c r="I872" i="11"/>
  <c r="I2156" i="11"/>
  <c r="I925" i="11"/>
  <c r="I3431" i="11"/>
  <c r="I3432" i="11"/>
  <c r="I3005" i="11"/>
  <c r="I996" i="11"/>
  <c r="I707" i="11"/>
  <c r="I3386" i="11"/>
  <c r="I2290" i="11"/>
  <c r="I3640" i="11"/>
  <c r="I2226" i="11"/>
  <c r="I1946" i="11"/>
  <c r="I2154" i="11"/>
  <c r="I1346" i="11"/>
  <c r="I3084" i="11"/>
  <c r="I2807" i="11"/>
  <c r="I2808" i="11"/>
  <c r="I2056" i="11"/>
  <c r="I570" i="11"/>
  <c r="I3193" i="11"/>
  <c r="I989" i="11"/>
  <c r="I3628" i="11"/>
  <c r="I1580" i="11"/>
  <c r="I1581" i="11"/>
  <c r="I908" i="11"/>
  <c r="I2176" i="11"/>
  <c r="I2345" i="11"/>
  <c r="I1732" i="11"/>
  <c r="I1402" i="11"/>
  <c r="I1991" i="11"/>
  <c r="I434" i="11"/>
  <c r="I2673" i="11"/>
  <c r="I2045" i="11"/>
  <c r="I2953" i="11"/>
  <c r="I3652" i="11"/>
  <c r="I1032" i="11"/>
  <c r="I3268" i="11"/>
  <c r="I1041" i="11"/>
  <c r="I2123" i="11"/>
  <c r="I1977" i="11"/>
  <c r="I1680" i="11"/>
  <c r="I144" i="11"/>
  <c r="I2767" i="11"/>
  <c r="I2674" i="11"/>
  <c r="I954" i="11"/>
  <c r="I3205" i="11"/>
  <c r="I909" i="11"/>
  <c r="I2312" i="11"/>
  <c r="I2992" i="11"/>
  <c r="I2993" i="11"/>
  <c r="I2438" i="11"/>
  <c r="I2241" i="11"/>
  <c r="I3775" i="11"/>
  <c r="I3229" i="11"/>
  <c r="I2418" i="11"/>
  <c r="I3436" i="11"/>
  <c r="I2523" i="11"/>
  <c r="I1522" i="11"/>
  <c r="I1523" i="11"/>
  <c r="I2733" i="11"/>
  <c r="I192" i="11"/>
  <c r="I1132" i="11"/>
  <c r="I134" i="11"/>
  <c r="I1559" i="11"/>
  <c r="I2762" i="11"/>
  <c r="I2763" i="11"/>
  <c r="I1154" i="11"/>
  <c r="I1417" i="11"/>
  <c r="I1416" i="11"/>
  <c r="I2990" i="11"/>
  <c r="I2989" i="11"/>
  <c r="I993" i="11"/>
  <c r="I1994" i="11"/>
  <c r="I3441" i="11"/>
  <c r="I2891" i="11"/>
  <c r="I2151" i="11"/>
  <c r="I1875" i="11"/>
  <c r="I774" i="11"/>
  <c r="I1552" i="11"/>
  <c r="I2436" i="11"/>
  <c r="I239" i="11"/>
  <c r="I238" i="11"/>
  <c r="I1080" i="11"/>
  <c r="I1354" i="11"/>
  <c r="I2165" i="11"/>
  <c r="I2184" i="11"/>
  <c r="I579" i="11"/>
  <c r="I2175" i="11"/>
  <c r="I1923" i="11"/>
  <c r="I2063" i="11"/>
  <c r="I3688" i="11"/>
  <c r="I2589" i="11"/>
  <c r="I673" i="11"/>
  <c r="I635" i="11"/>
  <c r="I1936" i="11"/>
  <c r="I1937" i="11"/>
  <c r="I216" i="11"/>
  <c r="I510" i="11"/>
  <c r="I1835" i="11"/>
  <c r="I3267" i="11"/>
  <c r="I2155" i="11"/>
  <c r="I2012" i="11"/>
  <c r="I490" i="11"/>
  <c r="I491" i="11"/>
  <c r="I663" i="11"/>
  <c r="I247" i="11"/>
  <c r="I248" i="11"/>
  <c r="I1784" i="11"/>
  <c r="I1785" i="11"/>
  <c r="I1278" i="11"/>
  <c r="I3773" i="11"/>
  <c r="I2443" i="11"/>
  <c r="I2444" i="11"/>
  <c r="I3689" i="11"/>
  <c r="I3285" i="11"/>
  <c r="I1239" i="11"/>
  <c r="I107" i="11"/>
  <c r="I108" i="11"/>
  <c r="I1206" i="11"/>
  <c r="I2430" i="11"/>
  <c r="I3269" i="11"/>
  <c r="I1373" i="11"/>
  <c r="I1365" i="11"/>
  <c r="I670" i="11"/>
  <c r="I3351" i="11"/>
  <c r="I3328" i="11"/>
  <c r="I2744" i="11"/>
  <c r="I1587" i="11"/>
  <c r="I2461" i="11"/>
  <c r="I2530" i="11"/>
  <c r="I2550" i="11"/>
  <c r="I3511" i="11"/>
  <c r="I1268" i="11"/>
  <c r="I469" i="11"/>
  <c r="I2693" i="11"/>
  <c r="I1706" i="11"/>
  <c r="I1441" i="11"/>
  <c r="I3352" i="11"/>
  <c r="I1146" i="11"/>
  <c r="I267" i="11"/>
  <c r="I268" i="11"/>
  <c r="I3281" i="11"/>
  <c r="I310" i="11"/>
  <c r="I2394" i="11"/>
  <c r="I2395" i="11"/>
  <c r="I3175" i="11"/>
  <c r="I1905" i="11"/>
  <c r="I1406" i="11"/>
  <c r="I2179" i="11"/>
  <c r="I3010" i="11"/>
  <c r="I3740" i="11"/>
  <c r="I2513" i="11"/>
  <c r="I1981" i="11"/>
  <c r="I775" i="11"/>
  <c r="I2830" i="11"/>
  <c r="I2358" i="11"/>
  <c r="I3155" i="11"/>
  <c r="I2897" i="11"/>
  <c r="I173" i="11"/>
  <c r="I2835" i="11"/>
  <c r="I930" i="11"/>
  <c r="I2845" i="11"/>
  <c r="I3034" i="11"/>
  <c r="I798" i="11"/>
  <c r="I2009" i="11"/>
  <c r="I1783" i="11"/>
  <c r="I871" i="11"/>
  <c r="I1204" i="11"/>
  <c r="I1205" i="11"/>
  <c r="I3334" i="11"/>
  <c r="I1006" i="11"/>
  <c r="I2966" i="11"/>
  <c r="I135" i="11"/>
  <c r="I447" i="11"/>
  <c r="I3595" i="11"/>
  <c r="I3094" i="11"/>
  <c r="I2842" i="11"/>
  <c r="I2607" i="11"/>
  <c r="I1709" i="11"/>
  <c r="I2864" i="11"/>
  <c r="I1653" i="11"/>
  <c r="I615" i="11"/>
  <c r="I824" i="11"/>
  <c r="I790" i="11"/>
  <c r="I2457" i="11"/>
  <c r="I1602" i="11"/>
  <c r="I2889" i="11"/>
  <c r="I1598" i="11"/>
  <c r="I2612" i="11"/>
  <c r="I538" i="11"/>
  <c r="I1726" i="11"/>
  <c r="I1133" i="11"/>
  <c r="I722" i="11"/>
  <c r="I1035" i="11"/>
  <c r="I2823" i="11"/>
  <c r="I1854" i="11"/>
  <c r="I199" i="11"/>
  <c r="I559" i="11"/>
  <c r="I2848" i="11"/>
  <c r="I3006" i="11"/>
  <c r="I3724" i="11"/>
  <c r="I217" i="11"/>
  <c r="I1300" i="11"/>
  <c r="I3776" i="11"/>
  <c r="I2963" i="11"/>
  <c r="J59" i="11" l="1"/>
  <c r="D19" i="11" s="1"/>
  <c r="D18" i="11"/>
</calcChain>
</file>

<file path=xl/comments1.xml><?xml version="1.0" encoding="utf-8"?>
<comments xmlns="http://schemas.openxmlformats.org/spreadsheetml/2006/main">
  <authors>
    <author>a0282860</author>
  </authors>
  <commentList>
    <comment ref="L16" authorId="0">
      <text>
        <r>
          <rPr>
            <b/>
            <sz val="11"/>
            <color indexed="81"/>
            <rFont val="Arial"/>
            <family val="2"/>
          </rPr>
          <t xml:space="preserve"> 0000 = 384/fCLK (52.1uS) delay (default)
 0001 = 448/fCLK (60.8us) delay
 0010 = 512/fCLK (69.4us) delay
 0011 = 640/fCLK (86.8us) delay
 0100 = 896/fCLK (122us) delay
 0101 = 1408/fCLK (191us) delay
 0110 = 2432/fCLK (330us) delay
 0111 = 4480/fCLK (608us) delay
 1000 = 8576/fCLK (1163us) delay
 1001 = 16768/fCLK (2274us) delay
 1010 = 33152/fCLK (4497us) delay
 1011 = 65920/fCLK (8941us) delay</t>
        </r>
      </text>
    </comment>
    <comment ref="M18" authorId="0">
      <text>
        <r>
          <rPr>
            <b/>
            <sz val="11"/>
            <color indexed="81"/>
            <rFont val="Arial"/>
            <family val="2"/>
          </rPr>
          <t>000 = No sensor bias current or resistor connection (default)
 001 = 0.5uA sensor bias current
 010 = 2uA sensor bias current
 011 = 10uA sensor bias current
 100 = 50uA sensor bias current
 101 = 200uA sensor bias current
 110 = 10M</t>
        </r>
        <r>
          <rPr>
            <b/>
            <sz val="11"/>
            <color indexed="81"/>
            <rFont val="Calibri"/>
            <family val="2"/>
          </rPr>
          <t>Ω</t>
        </r>
        <r>
          <rPr>
            <b/>
            <sz val="11"/>
            <color indexed="81"/>
            <rFont val="Arial"/>
            <family val="2"/>
          </rPr>
          <t xml:space="preserve"> pull-up/down resistor</t>
        </r>
      </text>
    </comment>
    <comment ref="L20" authorId="0">
      <text>
        <r>
          <rPr>
            <b/>
            <sz val="11"/>
            <color indexed="81"/>
            <rFont val="Arial"/>
            <family val="2"/>
          </rPr>
          <t xml:space="preserve"> 0000 = 2.5Sps
 0001 = 5Sps
 0010 = 10Sps 
 0011 = 16.6Sps
 0100 = 20Sps (default)
 0101 = 50Sps
 0110 = 60Sps
 0111 = 100Sps
 1000 = 400Sps
 1001 = 1200Sps
 1010 = 2400Sps
 1011 = 4800Sps
 1100 = 7200Sps 
 1101 = 14,400Sps
 1110 = 19,200Sps
 1111 = 38,400Sps</t>
        </r>
        <r>
          <rPr>
            <b/>
            <sz val="8"/>
            <color indexed="81"/>
            <rFont val="Tahoma"/>
            <family val="2"/>
          </rPr>
          <t xml:space="preserve">
</t>
        </r>
      </text>
    </comment>
    <comment ref="H22" authorId="0">
      <text>
        <r>
          <rPr>
            <b/>
            <sz val="11"/>
            <color indexed="81"/>
            <rFont val="Arial"/>
            <family val="2"/>
          </rPr>
          <t xml:space="preserve"> 0000 = AIN0 (default positive input)
 0001 = AIN1 (default negative input)
 0010 = AIN2
 0011 = AIN3
 0100 = AIN4
 0101 = AIN5
 0110 = AIN6
 0111 = AIN7
 1000 = AIN8
 1001 = AIN9
 1010 = AINCOM
 1011 = Temperature sensor
 1100 = Analog supply voltage/4
 1101 = Digital supply voltage/4
 1110 = Test signal 
 1111 = No Connection (floating)</t>
        </r>
      </text>
    </comment>
    <comment ref="L22" authorId="0">
      <text>
        <r>
          <rPr>
            <b/>
            <sz val="11"/>
            <color indexed="81"/>
            <rFont val="Arial"/>
            <family val="2"/>
          </rPr>
          <t xml:space="preserve"> 0000 = AIN0 (default positive input)
 0001 = AIN1 (default negative input)
 0010 = AIN2
 0011 = AIN3
 0100 = AIN4
 0101 = AIN5
 0110 = AIN6
 0111 = AIN7
 1000 = AIN8
 1001 = AIN9
 1010 = AINCOM
 1011 = Temperature sensor
 1100 = Analog supply voltage/4
 1101 = Digital supply voltage/4
 1110 = Test signal 
 1111 = No Connection (floating)</t>
        </r>
      </text>
    </comment>
    <comment ref="H36" authorId="0">
      <text>
        <r>
          <rPr>
            <b/>
            <sz val="11"/>
            <color indexed="81"/>
            <rFont val="Arial"/>
            <family val="2"/>
          </rPr>
          <t xml:space="preserve"> 0000 = AIN0 
 0001 = AIN1
 0010 = AIN2
 0011 = AIN3
 0100 = AIN4
 0101 = AIN5
 0110 = AIN6
 0111 = AIN7
 1000 = AIN8
 1001 = AIN9
 1010 = AINCOM
 1011 = Disconnected (default)</t>
        </r>
        <r>
          <rPr>
            <b/>
            <sz val="8"/>
            <color indexed="81"/>
            <rFont val="Tahoma"/>
            <family val="2"/>
          </rPr>
          <t xml:space="preserve">
</t>
        </r>
      </text>
    </comment>
    <comment ref="L36" authorId="0">
      <text>
        <r>
          <rPr>
            <b/>
            <sz val="11"/>
            <color indexed="81"/>
            <rFont val="Arial"/>
            <family val="2"/>
          </rPr>
          <t xml:space="preserve"> 0000 = AIN0 
 0001 = AIN1
 0010 = AIN2
 0011 = AIN3
 0100 = AIN4
 0101 = AIN5
 0110 = AIN6
 0111 = AIN7
 1000 = AIN8
 1001 = AIN9
 1010 = AINCOM
 1011 = Disconnected (default)</t>
        </r>
        <r>
          <rPr>
            <b/>
            <sz val="8"/>
            <color indexed="81"/>
            <rFont val="Tahoma"/>
            <family val="2"/>
          </rPr>
          <t xml:space="preserve">
</t>
        </r>
      </text>
    </comment>
    <comment ref="H38" authorId="0">
      <text>
        <r>
          <rPr>
            <b/>
            <sz val="11"/>
            <color indexed="81"/>
            <rFont val="Arial"/>
            <family val="2"/>
          </rPr>
          <t xml:space="preserve"> 0000 = off (default)
 0001 = 50uA
 0010 = 100uA
 0011 = 250uA
 0100 = 500uA
 0101 = 750uA
 0110 = 1000uA
 0111 = 1500uA
 1000 = 2000uA
 1001 = 2500uA
 1010 = 3000uA</t>
        </r>
        <r>
          <rPr>
            <b/>
            <sz val="8"/>
            <color indexed="81"/>
            <rFont val="Tahoma"/>
            <family val="2"/>
          </rPr>
          <t xml:space="preserve">
</t>
        </r>
      </text>
    </comment>
    <comment ref="L38" authorId="0">
      <text>
        <r>
          <rPr>
            <b/>
            <sz val="11"/>
            <color indexed="81"/>
            <rFont val="Arial"/>
            <family val="2"/>
          </rPr>
          <t xml:space="preserve"> 0000 = off (default)
 0001 = 50uA
 0010 = 100uA
 0011 = 250uA
 0100 = 500uA
 0101 = 750uA
 0110 = 1000uA
 0111 = 1500uA
 1000 = 2000uA
 1001 = 2500uA
 1010 = 3000uA</t>
        </r>
      </text>
    </comment>
    <comment ref="K42" authorId="0">
      <text>
        <r>
          <rPr>
            <b/>
            <sz val="11"/>
            <color indexed="81"/>
            <rFont val="Arial"/>
            <family val="2"/>
          </rPr>
          <t>TSIGP                   AVDD,AVSS           Voltage Output          Voltage Output 
REGISTERS         Supply Ratio             5V Supply                  ±2.5V Supply
09h                          0.9                               4.5                                    2
08h                          0.45                             2.25                                -0.25
07h                          0.225                           1.125                             -1.375
06h                          0.1125                         0.5625                          -1.9375
05h                          0.05625                      0.28125                        -2.21875
04h                          0.028125                    0.140625                      -2.359375
03h                          0.0140625                  0.0703125                   -2.4296875
02h                          0.00703125               0.03515625                 -2.46484375
01h                          0.003515625             0.017578125               -2.482421875
00h/10h                  0.5                                2.5                                  0
11h                          0.000390625              0.001953125              -2.498046875
12h                          0.00078125                0.00390625                 -2.49609375
13h                          0.0015625                   0.0078125                  -2.4921875
14h                          0.003125                     0.015625                     -2.484375
15h                          0.00625                        0.03125                       -2.46875
16h                          0.0125                          0.0625                         -2.4375
17h                          0.025                            0.125                            -2.375
18h                          0.05                               0.25                              -2.25
19h                          0.1                                 0.5                                 -2</t>
        </r>
      </text>
    </comment>
    <comment ref="K44" authorId="0">
      <text>
        <r>
          <rPr>
            <b/>
            <sz val="11"/>
            <color indexed="81"/>
            <rFont val="Arial"/>
            <family val="2"/>
          </rPr>
          <t>TSIGN                   AVDD,AVSS           Voltage Output          Voltage Output 
REGISTERS         Supply Ratio             5V Supply                  ±2.5V Supply
09h                          0.9                                4.5                                   2
08h                          0.45                             2.25                                -0.25
07h                          0.225                           1.125                             -1.375
06h                          0.1125                         0.5625                          -1.9375
05h                          0.05625                       0.28125                        -2.21875
04h                          0.028125                    0.140625                      -2.359375
03h                          0.0140625                  0.0703125                    -2.4296875
02h                          0.00703125                0.03515625                 -2.46484375
01h                          0.003515625              0.017578125               -2.482421875
00h/10h                  0.5                                2.5                                  0
11h                          0.000390625              0.001953125              -2.498046875
12h                          0.00078125                0.00390625                 -2.49609375
13h                          0.0015625                   0.0078125                  -2.4921875
14h                          0.003125                     0.015625                     -2.484375
15h                          0.00625                        0.03125                       -2.46875
16h                          0.0125                          0.0625                          -2.4375
17h                          0.025                            0.125                            -2.375
18h                          0.05                               0.25                              -2.25
19h                          0.1                                 0.5                                 -2</t>
        </r>
      </text>
    </comment>
    <comment ref="H54" authorId="0">
      <text>
        <r>
          <rPr>
            <b/>
            <sz val="11"/>
            <color indexed="81"/>
            <rFont val="Arial"/>
            <family val="2"/>
          </rPr>
          <t xml:space="preserve"> 0000 = AIN0 (default positive input)
 0001 = AIN1 (default negative input)
 0010 = AIN2
 0011 = AIN3
 0100 = AIN4
 0101 = AIN5
 0110 = AIN6
 0111 = AIN7
 1000 = AIN8
 1001 = AIN9
 1010 = AINCOM
 1011 = Temperature sensor
 1100 = Analog supply voltage
 1101 = Digital supply voltage
 1110 = Test signal</t>
        </r>
      </text>
    </comment>
    <comment ref="L54" authorId="0">
      <text>
        <r>
          <rPr>
            <b/>
            <sz val="11"/>
            <color indexed="81"/>
            <rFont val="Arial"/>
            <family val="2"/>
          </rPr>
          <t xml:space="preserve"> 0000 = AIN0 (default positive input)
 0001 = AIN1 (default negative input)
 0010 = AIN2
 0011 = AIN3
 0100 = AIN4
 0101 = AIN5
 0110 = AIN6
 0111 = AIN7
 1000 = AIN8
 1001 = AIN9
 1010 = AINCOM
 1011 = Temperature sensor
 1100 = Analog supply voltage
 1101 = Digital supply voltage
 1110 = Test signal</t>
        </r>
      </text>
    </comment>
  </commentList>
</comments>
</file>

<file path=xl/sharedStrings.xml><?xml version="1.0" encoding="utf-8"?>
<sst xmlns="http://schemas.openxmlformats.org/spreadsheetml/2006/main" count="780" uniqueCount="489">
  <si>
    <t>Version Number</t>
  </si>
  <si>
    <t>Version History</t>
  </si>
  <si>
    <t>Version</t>
  </si>
  <si>
    <t>Change List Description</t>
  </si>
  <si>
    <t>Getting Started with this tool ?</t>
  </si>
  <si>
    <t>Device Selection:</t>
  </si>
  <si>
    <t>Legend</t>
  </si>
  <si>
    <t>Bit #</t>
  </si>
  <si>
    <t>#</t>
  </si>
  <si>
    <t xml:space="preserve">= Input </t>
  </si>
  <si>
    <t>R/W</t>
  </si>
  <si>
    <t>= Result</t>
  </si>
  <si>
    <t>R</t>
  </si>
  <si>
    <t>ID</t>
  </si>
  <si>
    <t>POWER</t>
  </si>
  <si>
    <t>----</t>
  </si>
  <si>
    <t>VBIAS</t>
  </si>
  <si>
    <t>STATUS</t>
  </si>
  <si>
    <t>MODE0</t>
  </si>
  <si>
    <t>MODE1</t>
  </si>
  <si>
    <t>MODE2</t>
  </si>
  <si>
    <t>INPMUX</t>
  </si>
  <si>
    <t>BB</t>
  </si>
  <si>
    <t>-----</t>
  </si>
  <si>
    <t>SET (Hex)</t>
  </si>
  <si>
    <t>Address (Hex)</t>
  </si>
  <si>
    <t>Register Name</t>
  </si>
  <si>
    <t>Read/Write</t>
  </si>
  <si>
    <t>(1)</t>
  </si>
  <si>
    <t>Notes:</t>
  </si>
  <si>
    <t>= Result or logic high</t>
  </si>
  <si>
    <t>= Static value</t>
  </si>
  <si>
    <t>Bit</t>
  </si>
  <si>
    <t>0x9B</t>
  </si>
  <si>
    <t>Binary</t>
  </si>
  <si>
    <t>Decimal</t>
  </si>
  <si>
    <t>Sum / MOD</t>
  </si>
  <si>
    <t>Checksum</t>
  </si>
  <si>
    <t>Checksum (Hex)</t>
  </si>
  <si>
    <t>CRC Byte (Hex)</t>
  </si>
  <si>
    <t>Bit / Cycle</t>
  </si>
  <si>
    <t>MSB</t>
  </si>
  <si>
    <t>LSB</t>
  </si>
  <si>
    <t>Input XOR</t>
  </si>
  <si>
    <t>CRC Byte</t>
  </si>
  <si>
    <t>Register Map</t>
  </si>
  <si>
    <t>Table of Contents</t>
  </si>
  <si>
    <t>CRC-CHKSUM</t>
  </si>
  <si>
    <t>1.0.0</t>
  </si>
  <si>
    <t>About</t>
  </si>
  <si>
    <t>Help</t>
  </si>
  <si>
    <t>INTERFACE</t>
  </si>
  <si>
    <t>FSCAL0</t>
  </si>
  <si>
    <t>FSCAL1</t>
  </si>
  <si>
    <t>IDACMUX</t>
  </si>
  <si>
    <t>IDACMAG</t>
  </si>
  <si>
    <t>REFMUX</t>
  </si>
  <si>
    <t>TDACP</t>
  </si>
  <si>
    <t>TDACN</t>
  </si>
  <si>
    <t>GPIOCON</t>
  </si>
  <si>
    <t>GPIODIR</t>
  </si>
  <si>
    <t>GPIODAT</t>
  </si>
  <si>
    <t>ADC2CFG</t>
  </si>
  <si>
    <t>ADC2MUX</t>
  </si>
  <si>
    <t>ADC2OFC0</t>
  </si>
  <si>
    <t>ADC2OFC1</t>
  </si>
  <si>
    <t>ADC2FSC0</t>
  </si>
  <si>
    <t>ADC2FSC1</t>
  </si>
  <si>
    <t>MAG2[3]</t>
  </si>
  <si>
    <t>MAG2[2]</t>
  </si>
  <si>
    <t>MAG2[1]</t>
  </si>
  <si>
    <t>MAG2[0]</t>
  </si>
  <si>
    <t>MAG1[3]</t>
  </si>
  <si>
    <t>MAG1[2]</t>
  </si>
  <si>
    <t>MAG1[1]</t>
  </si>
  <si>
    <t>MAG1[0]</t>
  </si>
  <si>
    <t>DEV_ID[2]</t>
  </si>
  <si>
    <t>DEV_ID[1]</t>
  </si>
  <si>
    <t>DEV_ID[0]</t>
  </si>
  <si>
    <t>REV_ID[4]</t>
  </si>
  <si>
    <t>REV_ID[3]</t>
  </si>
  <si>
    <t>REV_ID[2]</t>
  </si>
  <si>
    <t>REV_ID[1]</t>
  </si>
  <si>
    <t>REV_ID[0]</t>
  </si>
  <si>
    <t>RESET</t>
  </si>
  <si>
    <t>INTREF</t>
  </si>
  <si>
    <t>TIMEOUT</t>
  </si>
  <si>
    <t>CRC[1]</t>
  </si>
  <si>
    <t>CRC[0]</t>
  </si>
  <si>
    <t>REFREV</t>
  </si>
  <si>
    <t>RUNMODE</t>
  </si>
  <si>
    <t>CHOP[1]</t>
  </si>
  <si>
    <t>CHOP[0]</t>
  </si>
  <si>
    <t>DELAY[3]</t>
  </si>
  <si>
    <t>DELAY[2]</t>
  </si>
  <si>
    <t>DELAY[1]</t>
  </si>
  <si>
    <t>DELAY[0]</t>
  </si>
  <si>
    <t>FILTER[2]</t>
  </si>
  <si>
    <t>FILTER[1]</t>
  </si>
  <si>
    <t>FILTER[0]</t>
  </si>
  <si>
    <t>SBADC</t>
  </si>
  <si>
    <t>SBPOL</t>
  </si>
  <si>
    <t>SBMAG[2]</t>
  </si>
  <si>
    <t>SBMAG[1]</t>
  </si>
  <si>
    <t>SBMAG[0]</t>
  </si>
  <si>
    <t>BYPASS</t>
  </si>
  <si>
    <t>GAIN[2]</t>
  </si>
  <si>
    <t>GAIN[1]</t>
  </si>
  <si>
    <t>GAIN[0]</t>
  </si>
  <si>
    <t>DR[3]</t>
  </si>
  <si>
    <t>DR[2]</t>
  </si>
  <si>
    <t>DR[1]</t>
  </si>
  <si>
    <t>DR[0]</t>
  </si>
  <si>
    <t>MUXP[3]</t>
  </si>
  <si>
    <t>MUXP[2]</t>
  </si>
  <si>
    <t>MUXP[1]</t>
  </si>
  <si>
    <t>MUXP[0]</t>
  </si>
  <si>
    <t>MUXN[3]</t>
  </si>
  <si>
    <t>MUXN[2]</t>
  </si>
  <si>
    <t>MUXN[1]</t>
  </si>
  <si>
    <t>MUXN[0]</t>
  </si>
  <si>
    <t>xx</t>
  </si>
  <si>
    <t>Default (Hex)</t>
  </si>
  <si>
    <t>ADS1262</t>
  </si>
  <si>
    <t>-</t>
  </si>
  <si>
    <t>Read Command</t>
  </si>
  <si>
    <t>Write Command</t>
  </si>
  <si>
    <t>MUX2[3]</t>
  </si>
  <si>
    <t>MUX2[2]</t>
  </si>
  <si>
    <t>MUX2[1]</t>
  </si>
  <si>
    <t>MUX2[0]</t>
  </si>
  <si>
    <t>MUX1[3]</t>
  </si>
  <si>
    <t>MUX1[2]</t>
  </si>
  <si>
    <t>MUX1[1]</t>
  </si>
  <si>
    <t>MUX1[0]</t>
  </si>
  <si>
    <t>OUTP</t>
  </si>
  <si>
    <t>OUTN</t>
  </si>
  <si>
    <t>MAGP[4]</t>
  </si>
  <si>
    <t>MAGP[3]</t>
  </si>
  <si>
    <t>MAGP[2]</t>
  </si>
  <si>
    <t>MAGP[1]</t>
  </si>
  <si>
    <t>MAGP[0]</t>
  </si>
  <si>
    <t>MAGN[4]</t>
  </si>
  <si>
    <t>MAGN[3]</t>
  </si>
  <si>
    <t>MAGN[2]</t>
  </si>
  <si>
    <t>MAGN[1]</t>
  </si>
  <si>
    <t>MAGN[0]</t>
  </si>
  <si>
    <t>CON[0]</t>
  </si>
  <si>
    <t>CON[1]</t>
  </si>
  <si>
    <t>CON[2]</t>
  </si>
  <si>
    <t>CON[3]</t>
  </si>
  <si>
    <t>CON[4]</t>
  </si>
  <si>
    <t>CON[5]</t>
  </si>
  <si>
    <t>CON[6]</t>
  </si>
  <si>
    <t>CON[7]</t>
  </si>
  <si>
    <t>DIR[0]</t>
  </si>
  <si>
    <t>DIR[1]</t>
  </si>
  <si>
    <t>DIR[2]</t>
  </si>
  <si>
    <t>DIR[3]</t>
  </si>
  <si>
    <t>DIR[4]</t>
  </si>
  <si>
    <t>DIR[5]</t>
  </si>
  <si>
    <t>DIR[6]</t>
  </si>
  <si>
    <t>DIR[7]</t>
  </si>
  <si>
    <t>DAT[0]</t>
  </si>
  <si>
    <t>DAT[1]</t>
  </si>
  <si>
    <t>DAT[2]</t>
  </si>
  <si>
    <t>DAT[3]</t>
  </si>
  <si>
    <t>DAT[4]</t>
  </si>
  <si>
    <t>DAT[5]</t>
  </si>
  <si>
    <t>DAT[6]</t>
  </si>
  <si>
    <t>DAT[7]</t>
  </si>
  <si>
    <t>DR2[1]</t>
  </si>
  <si>
    <t>DR2[0]</t>
  </si>
  <si>
    <t>REF2[2]</t>
  </si>
  <si>
    <t>REF2[1]</t>
  </si>
  <si>
    <t>REF2[0]</t>
  </si>
  <si>
    <t>GAIN2[2]</t>
  </si>
  <si>
    <t>GAIN2[1]</t>
  </si>
  <si>
    <t>GAIN2[0]</t>
  </si>
  <si>
    <t>MUXP2[3]</t>
  </si>
  <si>
    <t>MUXP2[2]</t>
  </si>
  <si>
    <t>MUXP2[1]</t>
  </si>
  <si>
    <t>MUXP2[0]</t>
  </si>
  <si>
    <t>MUXN2[3]</t>
  </si>
  <si>
    <t>MUXN2[2]</t>
  </si>
  <si>
    <t>MUXN2[1]</t>
  </si>
  <si>
    <t>MUXN2[0]</t>
  </si>
  <si>
    <t>OFC2[7]</t>
  </si>
  <si>
    <t>OFC2[6]</t>
  </si>
  <si>
    <t>OFC2[5]</t>
  </si>
  <si>
    <t>OFC2[4]</t>
  </si>
  <si>
    <t>OFC2[3]</t>
  </si>
  <si>
    <t>OFC2[2]</t>
  </si>
  <si>
    <t>OFC2[1]</t>
  </si>
  <si>
    <t>OFC2[0]</t>
  </si>
  <si>
    <t>OFC2[15]</t>
  </si>
  <si>
    <t>OFC2[14]</t>
  </si>
  <si>
    <t>OFC2[13]</t>
  </si>
  <si>
    <t>OFC2[12]</t>
  </si>
  <si>
    <t>OFC2[11]</t>
  </si>
  <si>
    <t>OFC2[10]</t>
  </si>
  <si>
    <t>OFC2[9]</t>
  </si>
  <si>
    <t>OFC2[8]</t>
  </si>
  <si>
    <t>FSC2[7]</t>
  </si>
  <si>
    <t>FSC2[6]</t>
  </si>
  <si>
    <t>FSC2[5]</t>
  </si>
  <si>
    <t>FSC2[4]</t>
  </si>
  <si>
    <t>FSC2[3]</t>
  </si>
  <si>
    <t>FSC2[2]</t>
  </si>
  <si>
    <t>FSC2[1]</t>
  </si>
  <si>
    <t>FSC2[0]</t>
  </si>
  <si>
    <t>FSC2[15]</t>
  </si>
  <si>
    <t>FSC2[14]</t>
  </si>
  <si>
    <t>FSC2[13]</t>
  </si>
  <si>
    <t>FSC2[12]</t>
  </si>
  <si>
    <t>FSC2[11]</t>
  </si>
  <si>
    <t>FSC2[10]</t>
  </si>
  <si>
    <t>FSC2[9]</t>
  </si>
  <si>
    <t>FSC2[8]</t>
  </si>
  <si>
    <t>R/W is bit dependent based on the corresponding GPIODIR bit setting. GPIO inputs (GPIODIR=1) are R-only. GPIO outputs (GPIODIR=0) are W-only.</t>
  </si>
  <si>
    <t>Ave response</t>
  </si>
  <si>
    <t>DR[3:0] Register Bits</t>
  </si>
  <si>
    <t>Data Rate (SPS)</t>
  </si>
  <si>
    <t>Select SINC Filter to Graph</t>
  </si>
  <si>
    <t>0000</t>
  </si>
  <si>
    <t>0001</t>
  </si>
  <si>
    <t>0010</t>
  </si>
  <si>
    <t>0011</t>
  </si>
  <si>
    <t>Data Rate</t>
  </si>
  <si>
    <t>0100</t>
  </si>
  <si>
    <t>0101</t>
  </si>
  <si>
    <t>0110</t>
  </si>
  <si>
    <t>0111</t>
  </si>
  <si>
    <t>1000</t>
  </si>
  <si>
    <t>1001</t>
  </si>
  <si>
    <t>1010</t>
  </si>
  <si>
    <t>1011</t>
  </si>
  <si>
    <t>1100</t>
  </si>
  <si>
    <t>1101</t>
  </si>
  <si>
    <t>1110</t>
  </si>
  <si>
    <t>1111</t>
  </si>
  <si>
    <t>Freq (Hz)</t>
  </si>
  <si>
    <t>H_Stage1(f)</t>
  </si>
  <si>
    <t>H_Stage2(f)</t>
  </si>
  <si>
    <t>Effective Filter Bandwidth (Hz)</t>
  </si>
  <si>
    <t>Area</t>
  </si>
  <si>
    <t>SINC Filter Order</t>
  </si>
  <si>
    <t>Freq (kHz)</t>
  </si>
  <si>
    <t>H_Product(f)</t>
  </si>
  <si>
    <t>H_Product(f) dB</t>
  </si>
  <si>
    <t>Effective Noise Bandwidth</t>
  </si>
  <si>
    <t>-3dB Cutoff Frequency</t>
  </si>
  <si>
    <t>SINC Filter Options</t>
  </si>
  <si>
    <t>AVDD</t>
  </si>
  <si>
    <t>V</t>
  </si>
  <si>
    <t>AVSS</t>
  </si>
  <si>
    <t>V/V</t>
  </si>
  <si>
    <t>Supply Voltage(s)</t>
  </si>
  <si>
    <t>Reference Voltage(s)</t>
  </si>
  <si>
    <t>= Result Out-of-Range</t>
  </si>
  <si>
    <t>ADC Configurations</t>
  </si>
  <si>
    <t>Cells will turn red when outside allowed PGA limits!</t>
  </si>
  <si>
    <t>Alternate Input Definition</t>
  </si>
  <si>
    <t>= Result In-Range</t>
  </si>
  <si>
    <r>
      <t>IN</t>
    </r>
    <r>
      <rPr>
        <b/>
        <vertAlign val="subscript"/>
        <sz val="11"/>
        <color theme="1"/>
        <rFont val="Arial"/>
        <family val="2"/>
      </rPr>
      <t>P/N_UPPER_LIMIT</t>
    </r>
    <r>
      <rPr>
        <b/>
        <sz val="11"/>
        <color theme="1"/>
        <rFont val="Arial"/>
        <family val="2"/>
      </rPr>
      <t xml:space="preserve"> =</t>
    </r>
  </si>
  <si>
    <r>
      <t>OUT</t>
    </r>
    <r>
      <rPr>
        <b/>
        <vertAlign val="subscript"/>
        <sz val="11"/>
        <color theme="1"/>
        <rFont val="Arial"/>
        <family val="2"/>
      </rPr>
      <t>P/N_UPPER_LIMIT</t>
    </r>
    <r>
      <rPr>
        <b/>
        <sz val="11"/>
        <color theme="1"/>
        <rFont val="Arial"/>
        <family val="2"/>
      </rPr>
      <t xml:space="preserve"> =</t>
    </r>
  </si>
  <si>
    <r>
      <t>IN</t>
    </r>
    <r>
      <rPr>
        <b/>
        <vertAlign val="subscript"/>
        <sz val="11"/>
        <color theme="1"/>
        <rFont val="Arial"/>
        <family val="2"/>
      </rPr>
      <t>P</t>
    </r>
    <r>
      <rPr>
        <b/>
        <sz val="11"/>
        <color theme="1"/>
        <rFont val="Arial"/>
        <family val="2"/>
      </rPr>
      <t xml:space="preserve"> =</t>
    </r>
  </si>
  <si>
    <r>
      <t>OUT</t>
    </r>
    <r>
      <rPr>
        <b/>
        <vertAlign val="subscript"/>
        <sz val="11"/>
        <color theme="1"/>
        <rFont val="Arial"/>
        <family val="2"/>
      </rPr>
      <t>P</t>
    </r>
    <r>
      <rPr>
        <b/>
        <sz val="11"/>
        <color theme="1"/>
        <rFont val="Arial"/>
        <family val="2"/>
      </rPr>
      <t xml:space="preserve"> =</t>
    </r>
  </si>
  <si>
    <r>
      <t>V</t>
    </r>
    <r>
      <rPr>
        <b/>
        <vertAlign val="subscript"/>
        <sz val="11"/>
        <color theme="1"/>
        <rFont val="Arial"/>
        <family val="2"/>
      </rPr>
      <t>CM_UPPER_LIMIT</t>
    </r>
    <r>
      <rPr>
        <b/>
        <sz val="11"/>
        <color theme="1"/>
        <rFont val="Arial"/>
        <family val="2"/>
      </rPr>
      <t xml:space="preserve"> =</t>
    </r>
  </si>
  <si>
    <r>
      <t>V</t>
    </r>
    <r>
      <rPr>
        <b/>
        <vertAlign val="subscript"/>
        <sz val="11"/>
        <color theme="1"/>
        <rFont val="Arial"/>
        <family val="2"/>
      </rPr>
      <t>IN_UPPER_LIMIT</t>
    </r>
    <r>
      <rPr>
        <b/>
        <sz val="11"/>
        <color theme="1"/>
        <rFont val="Arial"/>
        <family val="2"/>
      </rPr>
      <t xml:space="preserve"> =</t>
    </r>
  </si>
  <si>
    <r>
      <t>V</t>
    </r>
    <r>
      <rPr>
        <b/>
        <vertAlign val="subscript"/>
        <sz val="11"/>
        <color theme="1"/>
        <rFont val="Arial"/>
        <family val="2"/>
      </rPr>
      <t>IN_P</t>
    </r>
    <r>
      <rPr>
        <b/>
        <sz val="11"/>
        <color theme="1"/>
        <rFont val="Arial"/>
        <family val="2"/>
      </rPr>
      <t>*</t>
    </r>
  </si>
  <si>
    <r>
      <t>V</t>
    </r>
    <r>
      <rPr>
        <b/>
        <vertAlign val="subscript"/>
        <sz val="11"/>
        <color theme="1"/>
        <rFont val="Arial"/>
        <family val="2"/>
      </rPr>
      <t>CM</t>
    </r>
    <r>
      <rPr>
        <b/>
        <sz val="11"/>
        <color theme="1"/>
        <rFont val="Arial"/>
        <family val="2"/>
      </rPr>
      <t xml:space="preserve"> =</t>
    </r>
  </si>
  <si>
    <r>
      <t>V</t>
    </r>
    <r>
      <rPr>
        <b/>
        <vertAlign val="subscript"/>
        <sz val="11"/>
        <color theme="1"/>
        <rFont val="Arial"/>
        <family val="2"/>
      </rPr>
      <t>IN</t>
    </r>
    <r>
      <rPr>
        <b/>
        <sz val="11"/>
        <color theme="1"/>
        <rFont val="Arial"/>
        <family val="2"/>
      </rPr>
      <t xml:space="preserve"> =</t>
    </r>
  </si>
  <si>
    <r>
      <t>V</t>
    </r>
    <r>
      <rPr>
        <b/>
        <vertAlign val="subscript"/>
        <sz val="11"/>
        <color theme="1"/>
        <rFont val="Arial"/>
        <family val="2"/>
      </rPr>
      <t>OUT</t>
    </r>
    <r>
      <rPr>
        <b/>
        <sz val="11"/>
        <color theme="1"/>
        <rFont val="Arial"/>
        <family val="2"/>
      </rPr>
      <t xml:space="preserve"> =</t>
    </r>
  </si>
  <si>
    <r>
      <t>V</t>
    </r>
    <r>
      <rPr>
        <b/>
        <vertAlign val="subscript"/>
        <sz val="11"/>
        <color theme="1"/>
        <rFont val="Arial"/>
        <family val="2"/>
      </rPr>
      <t>IN_N</t>
    </r>
    <r>
      <rPr>
        <b/>
        <sz val="11"/>
        <color theme="1"/>
        <rFont val="Arial"/>
        <family val="2"/>
      </rPr>
      <t>*</t>
    </r>
  </si>
  <si>
    <r>
      <t>V</t>
    </r>
    <r>
      <rPr>
        <b/>
        <vertAlign val="subscript"/>
        <sz val="11"/>
        <color theme="1"/>
        <rFont val="Arial"/>
        <family val="2"/>
      </rPr>
      <t>CM_LOWER_LIMIT</t>
    </r>
    <r>
      <rPr>
        <b/>
        <sz val="11"/>
        <color theme="1"/>
        <rFont val="Arial"/>
        <family val="2"/>
      </rPr>
      <t xml:space="preserve"> =</t>
    </r>
  </si>
  <si>
    <r>
      <t>V</t>
    </r>
    <r>
      <rPr>
        <b/>
        <vertAlign val="subscript"/>
        <sz val="11"/>
        <color theme="1"/>
        <rFont val="Arial"/>
        <family val="2"/>
      </rPr>
      <t>IN_LOWER_LIMIT</t>
    </r>
    <r>
      <rPr>
        <b/>
        <sz val="11"/>
        <color theme="1"/>
        <rFont val="Arial"/>
        <family val="2"/>
      </rPr>
      <t xml:space="preserve"> =</t>
    </r>
  </si>
  <si>
    <r>
      <t>IN</t>
    </r>
    <r>
      <rPr>
        <b/>
        <vertAlign val="subscript"/>
        <sz val="11"/>
        <color theme="1"/>
        <rFont val="Arial"/>
        <family val="2"/>
      </rPr>
      <t>N</t>
    </r>
    <r>
      <rPr>
        <b/>
        <sz val="11"/>
        <color theme="1"/>
        <rFont val="Arial"/>
        <family val="2"/>
      </rPr>
      <t>=</t>
    </r>
  </si>
  <si>
    <r>
      <t>OUT</t>
    </r>
    <r>
      <rPr>
        <b/>
        <vertAlign val="subscript"/>
        <sz val="11"/>
        <color theme="1"/>
        <rFont val="Arial"/>
        <family val="2"/>
      </rPr>
      <t>N</t>
    </r>
    <r>
      <rPr>
        <b/>
        <sz val="11"/>
        <color theme="1"/>
        <rFont val="Arial"/>
        <family val="2"/>
      </rPr>
      <t xml:space="preserve"> =</t>
    </r>
  </si>
  <si>
    <r>
      <t>IN</t>
    </r>
    <r>
      <rPr>
        <b/>
        <vertAlign val="subscript"/>
        <sz val="11"/>
        <color theme="1"/>
        <rFont val="Arial"/>
        <family val="2"/>
      </rPr>
      <t>P/N_LOWER_LIMIT</t>
    </r>
    <r>
      <rPr>
        <b/>
        <sz val="11"/>
        <color theme="1"/>
        <rFont val="Arial"/>
        <family val="2"/>
      </rPr>
      <t xml:space="preserve"> =</t>
    </r>
  </si>
  <si>
    <r>
      <t>OUT</t>
    </r>
    <r>
      <rPr>
        <b/>
        <vertAlign val="subscript"/>
        <sz val="11"/>
        <color theme="1"/>
        <rFont val="Arial"/>
        <family val="2"/>
      </rPr>
      <t>P/N_LOWER_LIMIT</t>
    </r>
    <r>
      <rPr>
        <b/>
        <sz val="11"/>
        <color theme="1"/>
        <rFont val="Arial"/>
        <family val="2"/>
      </rPr>
      <t xml:space="preserve"> =</t>
    </r>
  </si>
  <si>
    <r>
      <t>V</t>
    </r>
    <r>
      <rPr>
        <b/>
        <vertAlign val="subscript"/>
        <sz val="11"/>
        <color theme="1"/>
        <rFont val="Arial"/>
        <family val="2"/>
      </rPr>
      <t>REF_P</t>
    </r>
  </si>
  <si>
    <r>
      <t>V</t>
    </r>
    <r>
      <rPr>
        <b/>
        <vertAlign val="subscript"/>
        <sz val="11"/>
        <color theme="1"/>
        <rFont val="Arial"/>
        <family val="2"/>
      </rPr>
      <t>REF_N</t>
    </r>
  </si>
  <si>
    <r>
      <t>*Use the largest differential input voltage,|V</t>
    </r>
    <r>
      <rPr>
        <i/>
        <vertAlign val="subscript"/>
        <sz val="11"/>
        <rFont val="Arial"/>
        <family val="2"/>
      </rPr>
      <t>IN</t>
    </r>
    <r>
      <rPr>
        <i/>
        <sz val="11"/>
        <rFont val="Arial"/>
        <family val="2"/>
      </rPr>
      <t>|, to check if the PGA is operating within the allowed limits!</t>
    </r>
  </si>
  <si>
    <r>
      <t>V</t>
    </r>
    <r>
      <rPr>
        <b/>
        <vertAlign val="subscript"/>
        <sz val="11"/>
        <color theme="1"/>
        <rFont val="Arial"/>
        <family val="2"/>
      </rPr>
      <t>IN</t>
    </r>
    <r>
      <rPr>
        <b/>
        <sz val="11"/>
        <color theme="1"/>
        <rFont val="Arial"/>
        <family val="2"/>
      </rPr>
      <t>*</t>
    </r>
  </si>
  <si>
    <r>
      <t>V</t>
    </r>
    <r>
      <rPr>
        <b/>
        <vertAlign val="subscript"/>
        <sz val="11"/>
        <color theme="1"/>
        <rFont val="Arial"/>
        <family val="2"/>
      </rPr>
      <t>CM</t>
    </r>
  </si>
  <si>
    <r>
      <t>V</t>
    </r>
    <r>
      <rPr>
        <b/>
        <vertAlign val="subscript"/>
        <sz val="11"/>
        <color theme="1"/>
        <rFont val="Arial"/>
        <family val="2"/>
      </rPr>
      <t>IN_P</t>
    </r>
  </si>
  <si>
    <r>
      <t>*Set V</t>
    </r>
    <r>
      <rPr>
        <vertAlign val="subscript"/>
        <sz val="11"/>
        <color theme="1"/>
        <rFont val="Arial"/>
        <family val="2"/>
      </rPr>
      <t>IN_P</t>
    </r>
    <r>
      <rPr>
        <sz val="11"/>
        <color theme="1"/>
        <rFont val="Arial"/>
        <family val="2"/>
      </rPr>
      <t xml:space="preserve"> and V</t>
    </r>
    <r>
      <rPr>
        <vertAlign val="subscript"/>
        <sz val="11"/>
        <color theme="1"/>
        <rFont val="Arial"/>
        <family val="2"/>
      </rPr>
      <t>IN_N</t>
    </r>
    <r>
      <rPr>
        <sz val="11"/>
        <color theme="1"/>
        <rFont val="Arial"/>
        <family val="2"/>
      </rPr>
      <t xml:space="preserve"> (above) to these values to define the inputs using V</t>
    </r>
    <r>
      <rPr>
        <vertAlign val="subscript"/>
        <sz val="11"/>
        <color theme="1"/>
        <rFont val="Arial"/>
        <family val="2"/>
      </rPr>
      <t>IN</t>
    </r>
    <r>
      <rPr>
        <sz val="11"/>
        <color theme="1"/>
        <rFont val="Arial"/>
        <family val="2"/>
      </rPr>
      <t xml:space="preserve"> and V</t>
    </r>
    <r>
      <rPr>
        <vertAlign val="subscript"/>
        <sz val="11"/>
        <color theme="1"/>
        <rFont val="Arial"/>
        <family val="2"/>
      </rPr>
      <t>CM</t>
    </r>
  </si>
  <si>
    <r>
      <t>V</t>
    </r>
    <r>
      <rPr>
        <b/>
        <vertAlign val="subscript"/>
        <sz val="11"/>
        <color theme="1"/>
        <rFont val="Arial"/>
        <family val="2"/>
      </rPr>
      <t>IN_N</t>
    </r>
  </si>
  <si>
    <r>
      <rPr>
        <sz val="11"/>
        <rFont val="Arial"/>
        <family val="2"/>
      </rPr>
      <t xml:space="preserve">↓  </t>
    </r>
    <r>
      <rPr>
        <i/>
        <sz val="11"/>
        <rFont val="Arial"/>
        <family val="2"/>
      </rPr>
      <t>Calculations  ↓</t>
    </r>
  </si>
  <si>
    <t>Δf (Hz)</t>
  </si>
  <si>
    <t>32-Bit Hex Data</t>
  </si>
  <si>
    <t>Decimal Data</t>
  </si>
  <si>
    <r>
      <t>1</t>
    </r>
    <r>
      <rPr>
        <vertAlign val="superscript"/>
        <sz val="11"/>
        <color theme="1"/>
        <rFont val="Arial"/>
        <family val="2"/>
      </rPr>
      <t>st</t>
    </r>
    <r>
      <rPr>
        <sz val="11"/>
        <color theme="1"/>
        <rFont val="Arial"/>
        <family val="2"/>
      </rPr>
      <t xml:space="preserve"> Stage Decimation</t>
    </r>
  </si>
  <si>
    <r>
      <t>2</t>
    </r>
    <r>
      <rPr>
        <vertAlign val="superscript"/>
        <sz val="11"/>
        <color theme="1"/>
        <rFont val="Arial"/>
        <family val="2"/>
      </rPr>
      <t>nd</t>
    </r>
    <r>
      <rPr>
        <sz val="11"/>
        <color theme="1"/>
        <rFont val="Arial"/>
        <family val="2"/>
      </rPr>
      <t xml:space="preserve"> Stage Decimation</t>
    </r>
  </si>
  <si>
    <r>
      <t>Clock Frequency, f</t>
    </r>
    <r>
      <rPr>
        <b/>
        <vertAlign val="subscript"/>
        <sz val="11"/>
        <color theme="1"/>
        <rFont val="Arial"/>
        <family val="2"/>
      </rPr>
      <t>CLK</t>
    </r>
  </si>
  <si>
    <t>Hz</t>
  </si>
  <si>
    <t>= Non-default value</t>
  </si>
  <si>
    <t xml:space="preserve"> (1)</t>
  </si>
  <si>
    <t>FSCAL2</t>
  </si>
  <si>
    <t>OFC1[7]</t>
  </si>
  <si>
    <t>OFC1[6]</t>
  </si>
  <si>
    <t>OFC1[5]</t>
  </si>
  <si>
    <t>OFC1[4]</t>
  </si>
  <si>
    <t>OFC1[3]</t>
  </si>
  <si>
    <t>OFC1[2]</t>
  </si>
  <si>
    <t>OFC1[1]</t>
  </si>
  <si>
    <t>OFC1[0]</t>
  </si>
  <si>
    <t>OFC1[15]</t>
  </si>
  <si>
    <t>OFC1[14]</t>
  </si>
  <si>
    <t>OFC1[13]</t>
  </si>
  <si>
    <t>OFC1[12]</t>
  </si>
  <si>
    <t>OFC1[11]</t>
  </si>
  <si>
    <t>OFC1[10]</t>
  </si>
  <si>
    <t>OFC1[9]</t>
  </si>
  <si>
    <t>OFC1[8]</t>
  </si>
  <si>
    <t>OFC1[23]</t>
  </si>
  <si>
    <t>OFC1[22]</t>
  </si>
  <si>
    <t>OFC1[21]</t>
  </si>
  <si>
    <t>OFC1[20]</t>
  </si>
  <si>
    <t>OFC1[19]</t>
  </si>
  <si>
    <t>OFC1[18]</t>
  </si>
  <si>
    <t>OFC1[17]</t>
  </si>
  <si>
    <t>OFC1[16]</t>
  </si>
  <si>
    <t>FSC1[7]</t>
  </si>
  <si>
    <t>FSC1[6]</t>
  </si>
  <si>
    <t>FSC1[5]</t>
  </si>
  <si>
    <t>FSC1[4]</t>
  </si>
  <si>
    <t>FSC1[3]</t>
  </si>
  <si>
    <t>FSC1[2]</t>
  </si>
  <si>
    <t>FSC1[1]</t>
  </si>
  <si>
    <t>FSC1[0]</t>
  </si>
  <si>
    <t>FSC1[15]</t>
  </si>
  <si>
    <t>FSC1[14]</t>
  </si>
  <si>
    <t>FSC1[13]</t>
  </si>
  <si>
    <t>FSC1[12]</t>
  </si>
  <si>
    <t>FSC1[11]</t>
  </si>
  <si>
    <t>FSC1[10]</t>
  </si>
  <si>
    <t>FSC1[9]</t>
  </si>
  <si>
    <t>FSC1[8]</t>
  </si>
  <si>
    <t>FSC1[23]</t>
  </si>
  <si>
    <t>FSC1[22]</t>
  </si>
  <si>
    <t>FSC1[21]</t>
  </si>
  <si>
    <t>FSC1[20]</t>
  </si>
  <si>
    <t>FSC1[19]</t>
  </si>
  <si>
    <t>FSC1[18]</t>
  </si>
  <si>
    <t>FSC1[17]</t>
  </si>
  <si>
    <t>FSC1[16]</t>
  </si>
  <si>
    <t>ADC1 Conversion Calculator (32-bit data)</t>
  </si>
  <si>
    <t>[Hex]</t>
  </si>
  <si>
    <t>[Decimal]</t>
  </si>
  <si>
    <t>[V]</t>
  </si>
  <si>
    <t>[V/V]</t>
  </si>
  <si>
    <t>[nV]</t>
  </si>
  <si>
    <t>Voltage Reading</t>
  </si>
  <si>
    <t>ADC2 Conversion Calculator (24-bit data)</t>
  </si>
  <si>
    <t>ADC1 Code</t>
  </si>
  <si>
    <t>ADC2 Code</t>
  </si>
  <si>
    <t>ADC1 Reference</t>
  </si>
  <si>
    <t>PGA1 Gain</t>
  </si>
  <si>
    <t>LSB Size</t>
  </si>
  <si>
    <t>Full-Scale Range</t>
  </si>
  <si>
    <t>ADC2 Reference</t>
  </si>
  <si>
    <t>PGA2 Gain</t>
  </si>
  <si>
    <t>[°C]</t>
  </si>
  <si>
    <r>
      <t xml:space="preserve">Power Supply Reading </t>
    </r>
    <r>
      <rPr>
        <b/>
        <vertAlign val="superscript"/>
        <sz val="11"/>
        <color theme="1"/>
        <rFont val="Arial"/>
        <family val="2"/>
      </rPr>
      <t>(1)</t>
    </r>
  </si>
  <si>
    <r>
      <t xml:space="preserve">Temperature Reading </t>
    </r>
    <r>
      <rPr>
        <b/>
        <vertAlign val="superscript"/>
        <sz val="11"/>
        <color theme="1"/>
        <rFont val="Arial"/>
        <family val="2"/>
      </rPr>
      <t>(1)</t>
    </r>
  </si>
  <si>
    <t>Input CHOP</t>
  </si>
  <si>
    <t>IDAC Rotation</t>
  </si>
  <si>
    <t>OFF</t>
  </si>
  <si>
    <t>H_Chop(f)</t>
  </si>
  <si>
    <t>H_Rotat(f)</t>
  </si>
  <si>
    <r>
      <rPr>
        <i/>
        <vertAlign val="superscript"/>
        <sz val="11"/>
        <color theme="1"/>
        <rFont val="Calibri"/>
        <family val="2"/>
        <scheme val="minor"/>
      </rPr>
      <t>(1)</t>
    </r>
    <r>
      <rPr>
        <i/>
        <sz val="11"/>
        <color theme="1"/>
        <rFont val="Calibri"/>
        <family val="2"/>
        <scheme val="minor"/>
      </rPr>
      <t xml:space="preserve"> The PGA gain should be set to 1 V/V and input chopping disabled when reading from the power supply or internal temperature sensor.</t>
    </r>
  </si>
  <si>
    <t>FFFFFFFF</t>
  </si>
  <si>
    <t>1) Enter 32-bit ADC1 code:</t>
  </si>
  <si>
    <t>2) ADC1 Results:</t>
  </si>
  <si>
    <t>2) ADC2 Results:</t>
  </si>
  <si>
    <t>24-Bit Hex Data</t>
  </si>
  <si>
    <t>1) Enter 24-bit ADC2 code:</t>
  </si>
  <si>
    <t>ADC1 Checksum Calculation</t>
  </si>
  <si>
    <t>ADC2 Cyclic Redundancy Checksum Calculation</t>
  </si>
  <si>
    <t>ADC2 Checksum Calculation</t>
  </si>
  <si>
    <t>ADC1 Cyclic Redundancy Checksum Calculation</t>
  </si>
  <si>
    <t>FFFFFF</t>
  </si>
  <si>
    <t>DR2[1:0] Register Bits</t>
  </si>
  <si>
    <t>00</t>
  </si>
  <si>
    <t>01</t>
  </si>
  <si>
    <t>10</t>
  </si>
  <si>
    <t>11</t>
  </si>
  <si>
    <t>ADC2 Filter Block Diagram</t>
  </si>
  <si>
    <t>ADC1 Filter Block Diagram</t>
  </si>
  <si>
    <t>dB</t>
  </si>
  <si>
    <t>Initial Release</t>
  </si>
  <si>
    <t>ADS1262:</t>
  </si>
  <si>
    <t>ADS1263:</t>
  </si>
  <si>
    <t>http://www.ti.com/product/ads1262</t>
  </si>
  <si>
    <t>http://www.ti.com/product/ads1263</t>
  </si>
  <si>
    <t>1. Reference the product datasheet, found at the URLs below, for information about the device.</t>
  </si>
  <si>
    <t>ADC1 SINCx Filter</t>
  </si>
  <si>
    <t>ADC2 SINC3 Filter</t>
  </si>
  <si>
    <t>ADCx Code Conversions</t>
  </si>
  <si>
    <t>Worksheets</t>
  </si>
  <si>
    <t>Description</t>
  </si>
  <si>
    <t>2. Go to the Table of Contents for tool descriptions and links to specific worksheets.</t>
  </si>
  <si>
    <t>Link:</t>
  </si>
  <si>
    <t>3.Use the "Legend" on each worksheet for guidance. Required inputs typically follow the convention below:</t>
  </si>
  <si>
    <r>
      <rPr>
        <u/>
        <sz val="11"/>
        <rFont val="Arial"/>
        <family val="2"/>
      </rPr>
      <t xml:space="preserve">For any futher assistance on this tool, please post your question in the following forum Room - </t>
    </r>
    <r>
      <rPr>
        <b/>
        <u/>
        <sz val="11"/>
        <color theme="10"/>
        <rFont val="Arial"/>
        <family val="2"/>
      </rPr>
      <t>E2E Precision Data Converters Forum</t>
    </r>
  </si>
  <si>
    <t>Calculates if an applied input signal will satisfy the PGA1 absolute input range or common-mode input range requirements.</t>
  </si>
  <si>
    <t>PGA1 Input Range</t>
  </si>
  <si>
    <t>Calculates the ADC1 SINCx filter responses.</t>
  </si>
  <si>
    <t>Converts ADC1 and ADC2 raw codes to corresponding voltages (or temperatures when measuring the internal temperature sensor).</t>
  </si>
  <si>
    <t>Calculates the corresponding CRC or checksum byte for a particular ADC1 or ADC2 conversion result.</t>
  </si>
  <si>
    <t>Information about this tool.</t>
  </si>
  <si>
    <t>How to use this tool.</t>
  </si>
  <si>
    <t>OFCAL0</t>
  </si>
  <si>
    <t>OFCAL1</t>
  </si>
  <si>
    <t>OFCAL2</t>
  </si>
  <si>
    <t>RMUXP[2]</t>
  </si>
  <si>
    <t>RMUXP[1]</t>
  </si>
  <si>
    <t>RMUXP[0]</t>
  </si>
  <si>
    <t>RMUXN[2]</t>
  </si>
  <si>
    <t>RMUXN[1]</t>
  </si>
  <si>
    <t>RMUXN[0]</t>
  </si>
  <si>
    <t>[7] NEW2</t>
  </si>
  <si>
    <t>[6] NEW1</t>
  </si>
  <si>
    <t>[0] POR</t>
  </si>
  <si>
    <t>OFCAL[2:0]</t>
  </si>
  <si>
    <t>FSCAL[2:0]</t>
  </si>
  <si>
    <t>ADC1 Calibration Registers (24-bit)</t>
  </si>
  <si>
    <t>ADC2 Calibration Registers (16-bit)</t>
  </si>
  <si>
    <t>[mV]</t>
  </si>
  <si>
    <t>[μV]</t>
  </si>
  <si>
    <t>Offset register value</t>
  </si>
  <si>
    <t>Gain register value</t>
  </si>
  <si>
    <t>ADC2OFC[1:0]</t>
  </si>
  <si>
    <t>ADC2FSC[1:0]</t>
  </si>
  <si>
    <t>ADC1 Status Byte</t>
  </si>
  <si>
    <t>[Value]</t>
  </si>
  <si>
    <t>ADC2 Status Byte</t>
  </si>
  <si>
    <t>[4] RESERVED</t>
  </si>
  <si>
    <t>[5] EXTCLK</t>
  </si>
  <si>
    <t>[3] RESERVED</t>
  </si>
  <si>
    <t>[2] RESERVED</t>
  </si>
  <si>
    <t>[1] RESERVED</t>
  </si>
  <si>
    <t>- FALSE -</t>
  </si>
  <si>
    <t>[7] ADC2</t>
  </si>
  <si>
    <t>[6] ADC1</t>
  </si>
  <si>
    <t>[4] REF_ALM</t>
  </si>
  <si>
    <t>[3] PGAL_ALM</t>
  </si>
  <si>
    <t>[2] PGAH_ALM</t>
  </si>
  <si>
    <t>[1] PGAD_ALM</t>
  </si>
  <si>
    <t>[0] RESET</t>
  </si>
  <si>
    <t>Additional calculations for calibration and STATUS byte decoding.</t>
  </si>
  <si>
    <t>Calculates the ADC2 SINC3 filter response. (ADS1263)</t>
  </si>
  <si>
    <t>1.0.1</t>
  </si>
  <si>
    <t>Accounted for PGA gain in the "Offset register value" calculation. The "Offset calibration value" is now correctly referenced to the ADC's input.</t>
  </si>
  <si>
    <t>Voltage (V)</t>
  </si>
  <si>
    <t>→</t>
  </si>
  <si>
    <r>
      <t>A/D Supply (V)</t>
    </r>
    <r>
      <rPr>
        <b/>
        <vertAlign val="superscript"/>
        <sz val="11"/>
        <color theme="1"/>
        <rFont val="Arial"/>
        <family val="2"/>
      </rPr>
      <t>(1)</t>
    </r>
  </si>
  <si>
    <r>
      <t>Temperature (°C)</t>
    </r>
    <r>
      <rPr>
        <b/>
        <vertAlign val="superscript"/>
        <sz val="11"/>
        <color theme="1"/>
        <rFont val="Arial"/>
        <family val="2"/>
      </rPr>
      <t>(1)</t>
    </r>
  </si>
  <si>
    <t>OFCAL[2:0] Reverse Calculations</t>
  </si>
  <si>
    <t>ADC2OFC[1:0] Reverse Calculations</t>
  </si>
  <si>
    <t>Offset Coeff. [μV]</t>
  </si>
  <si>
    <t>Offset Coeff. [mV]</t>
  </si>
  <si>
    <t>Gain Coeff. [V/V]</t>
  </si>
  <si>
    <t>1.1.0</t>
  </si>
  <si>
    <t>Added reverse calculations to "ADCx Code Conversions" tab for reference.</t>
  </si>
  <si>
    <r>
      <t xml:space="preserve">ADC1 Reverse Calculations </t>
    </r>
    <r>
      <rPr>
        <b/>
        <vertAlign val="superscript"/>
        <sz val="11"/>
        <color theme="1"/>
        <rFont val="Arial"/>
        <family val="2"/>
      </rPr>
      <t>(2)</t>
    </r>
  </si>
  <si>
    <r>
      <t xml:space="preserve">ADC2 Reverse Calculations </t>
    </r>
    <r>
      <rPr>
        <b/>
        <vertAlign val="superscript"/>
        <sz val="11"/>
        <color theme="1"/>
        <rFont val="Arial"/>
        <family val="2"/>
      </rPr>
      <t>(2)</t>
    </r>
  </si>
  <si>
    <r>
      <rPr>
        <i/>
        <vertAlign val="superscript"/>
        <sz val="11"/>
        <color theme="1"/>
        <rFont val="Calibri"/>
        <family val="2"/>
        <scheme val="minor"/>
      </rPr>
      <t>(2)</t>
    </r>
    <r>
      <rPr>
        <i/>
        <sz val="11"/>
        <color theme="1"/>
        <rFont val="Calibri"/>
        <family val="2"/>
        <scheme val="minor"/>
      </rPr>
      <t xml:space="preserve"> Ideal ADC output codes ignoring the effects of noise, INL, etc..</t>
    </r>
  </si>
  <si>
    <t>lock sheet</t>
  </si>
  <si>
    <r>
      <t>Output Code</t>
    </r>
    <r>
      <rPr>
        <b/>
        <vertAlign val="superscript"/>
        <sz val="11"/>
        <color theme="1"/>
        <rFont val="Arial"/>
        <family val="2"/>
      </rPr>
      <t>(2)</t>
    </r>
  </si>
  <si>
    <r>
      <t>OFCAL[2:0]</t>
    </r>
    <r>
      <rPr>
        <b/>
        <vertAlign val="superscript"/>
        <sz val="11"/>
        <color theme="1"/>
        <rFont val="Arial"/>
        <family val="2"/>
      </rPr>
      <t>(2)</t>
    </r>
  </si>
  <si>
    <r>
      <t>FSCAL[2:0]</t>
    </r>
    <r>
      <rPr>
        <b/>
        <vertAlign val="superscript"/>
        <sz val="11"/>
        <color theme="1"/>
        <rFont val="Arial"/>
        <family val="2"/>
      </rPr>
      <t>(2)</t>
    </r>
  </si>
  <si>
    <t>TODO: Input limits &amp; comments</t>
  </si>
  <si>
    <t>default values</t>
  </si>
  <si>
    <t>= Invalid Setting</t>
  </si>
  <si>
    <t>1.1.1</t>
  </si>
  <si>
    <t>Corrected ADC2 SINC3 filter decimation ratios and filter block diagram</t>
  </si>
  <si>
    <r>
      <t>V</t>
    </r>
    <r>
      <rPr>
        <b/>
        <vertAlign val="subscript"/>
        <sz val="11"/>
        <color theme="1"/>
        <rFont val="Arial"/>
        <family val="2"/>
      </rPr>
      <t>OUT_UPPER_LIMIT</t>
    </r>
    <r>
      <rPr>
        <b/>
        <sz val="11"/>
        <color theme="1"/>
        <rFont val="Arial"/>
        <family val="2"/>
      </rPr>
      <t xml:space="preserve"> =</t>
    </r>
  </si>
  <si>
    <r>
      <t>V</t>
    </r>
    <r>
      <rPr>
        <b/>
        <vertAlign val="subscript"/>
        <sz val="11"/>
        <color theme="1"/>
        <rFont val="Arial"/>
        <family val="2"/>
      </rPr>
      <t>OUT_LOWER_LIMIT</t>
    </r>
    <r>
      <rPr>
        <b/>
        <sz val="11"/>
        <color theme="1"/>
        <rFont val="Arial"/>
        <family val="2"/>
      </rPr>
      <t xml:space="preserve"> =</t>
    </r>
  </si>
  <si>
    <t>1 (BYPASS)</t>
  </si>
  <si>
    <t>PGA2 Inputs &amp; Gain</t>
  </si>
  <si>
    <t>PGA1 Inputs &amp; Gain</t>
  </si>
  <si>
    <t>PGA2 Input Range</t>
  </si>
  <si>
    <t>1.2.0</t>
  </si>
  <si>
    <t>Added a BYPASS case to "PGA1 Input Range" calculator. Added the "PGA2 Input Range" calculator tab.</t>
  </si>
  <si>
    <t>Calculates if an applied input signal will satisfy the PGA2 absolute input range or common-mode input range requirements. (ADS1263)</t>
  </si>
  <si>
    <t>Lists the ADS1262 and ADS1263 register map fields and descriptions. Shows the corresponding read/write commands to apply configurations.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</si>
</sst>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
    <numFmt numFmtId="165" formatCode="0.0"/>
    <numFmt numFmtId="166" formatCode="0.000"/>
    <numFmt numFmtId="167" formatCode="0.0000\ &quot;MHz&quot;"/>
    <numFmt numFmtId="168" formatCode="0.0000"/>
    <numFmt numFmtId="169" formatCode="0.00000000"/>
    <numFmt numFmtId="170" formatCode="0.00000000000"/>
    <numFmt numFmtId="171" formatCode="0.000%"/>
  </numFmts>
  <fonts count="45" x14ac:knownFonts="1">
    <font>
      <sz val="11"/>
      <color theme="1"/>
      <name val="Calibri"/>
      <family val="2"/>
      <scheme val="minor"/>
    </font>
    <font>
      <sz val="11"/>
      <color theme="0"/>
      <name val="Calibri"/>
      <family val="2"/>
      <scheme val="minor"/>
    </font>
    <font>
      <i/>
      <sz val="11"/>
      <color rgb="FF7F7F7F"/>
      <name val="Calibri"/>
      <family val="2"/>
      <scheme val="minor"/>
    </font>
    <font>
      <b/>
      <sz val="11"/>
      <color theme="1"/>
      <name val="Calibri"/>
      <family val="2"/>
      <scheme val="minor"/>
    </font>
    <font>
      <i/>
      <sz val="11"/>
      <color theme="1"/>
      <name val="Calibri"/>
      <family val="2"/>
      <scheme val="minor"/>
    </font>
    <font>
      <sz val="8"/>
      <color theme="1"/>
      <name val="Calibri"/>
      <family val="2"/>
      <scheme val="minor"/>
    </font>
    <font>
      <sz val="10"/>
      <color indexed="8"/>
      <name val="Arial"/>
      <family val="2"/>
    </font>
    <font>
      <sz val="10"/>
      <name val="Arial"/>
      <family val="2"/>
    </font>
    <font>
      <b/>
      <sz val="8"/>
      <color indexed="81"/>
      <name val="Tahoma"/>
      <family val="2"/>
    </font>
    <font>
      <u/>
      <sz val="11"/>
      <color theme="10"/>
      <name val="Calibri"/>
      <family val="2"/>
      <scheme val="minor"/>
    </font>
    <font>
      <sz val="11"/>
      <color theme="1"/>
      <name val="Calibri"/>
      <family val="2"/>
      <scheme val="minor"/>
    </font>
    <font>
      <sz val="11"/>
      <color theme="1"/>
      <name val="Arial"/>
      <family val="2"/>
    </font>
    <font>
      <b/>
      <u/>
      <sz val="11"/>
      <color theme="10"/>
      <name val="Arial"/>
      <family val="2"/>
    </font>
    <font>
      <b/>
      <sz val="11"/>
      <color theme="1"/>
      <name val="Arial"/>
      <family val="2"/>
    </font>
    <font>
      <i/>
      <sz val="11"/>
      <color rgb="FFFF0000"/>
      <name val="Arial"/>
      <family val="2"/>
    </font>
    <font>
      <i/>
      <sz val="11"/>
      <color theme="1"/>
      <name val="Arial"/>
      <family val="2"/>
    </font>
    <font>
      <b/>
      <vertAlign val="subscript"/>
      <sz val="11"/>
      <color theme="1"/>
      <name val="Arial"/>
      <family val="2"/>
    </font>
    <font>
      <b/>
      <i/>
      <sz val="11"/>
      <color theme="1"/>
      <name val="Arial"/>
      <family val="2"/>
    </font>
    <font>
      <b/>
      <sz val="11"/>
      <name val="Arial"/>
      <family val="2"/>
    </font>
    <font>
      <i/>
      <sz val="11"/>
      <name val="Arial"/>
      <family val="2"/>
    </font>
    <font>
      <i/>
      <vertAlign val="subscript"/>
      <sz val="11"/>
      <name val="Arial"/>
      <family val="2"/>
    </font>
    <font>
      <sz val="11"/>
      <color rgb="FFFF0000"/>
      <name val="Arial"/>
      <family val="2"/>
    </font>
    <font>
      <vertAlign val="subscript"/>
      <sz val="11"/>
      <color theme="1"/>
      <name val="Arial"/>
      <family val="2"/>
    </font>
    <font>
      <b/>
      <vertAlign val="superscript"/>
      <sz val="11"/>
      <color theme="1"/>
      <name val="Arial"/>
      <family val="2"/>
    </font>
    <font>
      <sz val="11"/>
      <name val="Arial"/>
      <family val="2"/>
    </font>
    <font>
      <i/>
      <sz val="11"/>
      <color rgb="FF7F7F7F"/>
      <name val="Arial"/>
      <family val="2"/>
    </font>
    <font>
      <vertAlign val="superscript"/>
      <sz val="11"/>
      <color theme="1"/>
      <name val="Arial"/>
      <family val="2"/>
    </font>
    <font>
      <b/>
      <sz val="10"/>
      <color theme="1"/>
      <name val="Arial"/>
      <family val="2"/>
    </font>
    <font>
      <i/>
      <sz val="10"/>
      <color theme="1"/>
      <name val="Arial"/>
      <family val="2"/>
    </font>
    <font>
      <sz val="10"/>
      <color theme="1"/>
      <name val="Arial"/>
      <family val="2"/>
    </font>
    <font>
      <b/>
      <u/>
      <sz val="10"/>
      <color theme="10"/>
      <name val="Arial"/>
      <family val="2"/>
    </font>
    <font>
      <b/>
      <sz val="10"/>
      <color theme="0"/>
      <name val="Arial"/>
      <family val="2"/>
    </font>
    <font>
      <i/>
      <u/>
      <sz val="10"/>
      <color theme="1"/>
      <name val="Arial"/>
      <family val="2"/>
    </font>
    <font>
      <b/>
      <sz val="11"/>
      <color indexed="81"/>
      <name val="Arial"/>
      <family val="2"/>
    </font>
    <font>
      <b/>
      <sz val="11"/>
      <color indexed="81"/>
      <name val="Calibri"/>
      <family val="2"/>
    </font>
    <font>
      <i/>
      <vertAlign val="superscript"/>
      <sz val="11"/>
      <color theme="1"/>
      <name val="Calibri"/>
      <family val="2"/>
      <scheme val="minor"/>
    </font>
    <font>
      <sz val="11"/>
      <color theme="0"/>
      <name val="Arial"/>
      <family val="2"/>
    </font>
    <font>
      <sz val="20"/>
      <color theme="1"/>
      <name val="Arial"/>
      <family val="2"/>
    </font>
    <font>
      <sz val="16"/>
      <color theme="1"/>
      <name val="Arial"/>
      <family val="2"/>
    </font>
    <font>
      <u/>
      <sz val="11"/>
      <color theme="10"/>
      <name val="Arial"/>
      <family val="2"/>
    </font>
    <font>
      <u/>
      <sz val="16"/>
      <color theme="10"/>
      <name val="Arial"/>
      <family val="2"/>
    </font>
    <font>
      <b/>
      <sz val="16"/>
      <color theme="1"/>
      <name val="Arial"/>
      <family val="2"/>
    </font>
    <font>
      <b/>
      <u/>
      <sz val="16"/>
      <color theme="10"/>
      <name val="Arial"/>
      <family val="2"/>
    </font>
    <font>
      <u/>
      <sz val="11"/>
      <name val="Arial"/>
      <family val="2"/>
    </font>
    <font>
      <sz val="11"/>
      <color theme="1"/>
      <name val="Calibri"/>
      <family val="2"/>
    </font>
  </fonts>
  <fills count="20">
    <fill>
      <patternFill patternType="none"/>
    </fill>
    <fill>
      <patternFill patternType="gray125"/>
    </fill>
    <fill>
      <patternFill patternType="solid">
        <fgColor rgb="FFDE0000"/>
        <bgColor indexed="64"/>
      </patternFill>
    </fill>
    <fill>
      <patternFill patternType="solid">
        <fgColor theme="1"/>
        <bgColor indexed="64"/>
      </patternFill>
    </fill>
    <fill>
      <patternFill patternType="solid">
        <fgColor theme="4"/>
      </patternFill>
    </fill>
    <fill>
      <patternFill patternType="solid">
        <fgColor theme="0"/>
        <bgColor indexed="64"/>
      </patternFill>
    </fill>
    <fill>
      <patternFill patternType="solid">
        <fgColor theme="1" tint="0.249977111117893"/>
        <bgColor indexed="64"/>
      </patternFill>
    </fill>
    <fill>
      <patternFill patternType="solid">
        <fgColor rgb="FFFFFFCC"/>
        <bgColor indexed="64"/>
      </patternFill>
    </fill>
    <fill>
      <patternFill patternType="solid">
        <fgColor rgb="FFCCFFCC"/>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B0F0"/>
        <bgColor indexed="64"/>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7">
    <xf numFmtId="0" fontId="0" fillId="0" borderId="0"/>
    <xf numFmtId="0" fontId="2" fillId="0" borderId="0" applyNumberFormat="0" applyFill="0" applyBorder="0" applyAlignment="0" applyProtection="0"/>
    <xf numFmtId="0" fontId="1" fillId="4" borderId="0" applyNumberFormat="0" applyBorder="0" applyAlignment="0" applyProtection="0"/>
    <xf numFmtId="0" fontId="7" fillId="0" borderId="0"/>
    <xf numFmtId="0" fontId="9"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cellStyleXfs>
  <cellXfs count="472">
    <xf numFmtId="0" fontId="0" fillId="0" borderId="0" xfId="0"/>
    <xf numFmtId="0" fontId="0" fillId="5" borderId="0" xfId="0" applyFill="1"/>
    <xf numFmtId="0" fontId="0" fillId="5" borderId="0" xfId="0" applyFill="1" applyAlignment="1">
      <alignment horizontal="center" vertical="center"/>
    </xf>
    <xf numFmtId="0" fontId="0" fillId="5" borderId="0" xfId="0" applyFill="1" applyBorder="1" applyAlignment="1">
      <alignment horizontal="center" vertical="center"/>
    </xf>
    <xf numFmtId="0" fontId="3" fillId="5" borderId="0" xfId="0" applyFont="1" applyFill="1"/>
    <xf numFmtId="0" fontId="4" fillId="5" borderId="0" xfId="0" quotePrefix="1" applyFont="1" applyFill="1"/>
    <xf numFmtId="0" fontId="5" fillId="5" borderId="0" xfId="0" applyFont="1" applyFill="1"/>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7" fillId="5" borderId="0" xfId="3" applyFont="1" applyFill="1" applyBorder="1" applyAlignment="1">
      <alignment horizontal="center" vertical="center"/>
    </xf>
    <xf numFmtId="0" fontId="0" fillId="5" borderId="0" xfId="0" applyFill="1" applyBorder="1"/>
    <xf numFmtId="0" fontId="3" fillId="5" borderId="0" xfId="0" applyFont="1" applyFill="1" applyBorder="1" applyAlignment="1"/>
    <xf numFmtId="0" fontId="0" fillId="5" borderId="0" xfId="0" applyFill="1" applyBorder="1" applyAlignment="1">
      <alignment vertical="center"/>
    </xf>
    <xf numFmtId="0" fontId="0" fillId="5" borderId="0" xfId="0" applyFill="1" applyBorder="1" applyAlignment="1">
      <alignment horizontal="center"/>
    </xf>
    <xf numFmtId="0" fontId="0" fillId="5" borderId="9" xfId="0" applyFill="1" applyBorder="1"/>
    <xf numFmtId="0" fontId="0" fillId="5" borderId="0" xfId="0" quotePrefix="1" applyFont="1" applyFill="1"/>
    <xf numFmtId="164" fontId="0" fillId="5" borderId="0" xfId="0" applyNumberFormat="1" applyFill="1"/>
    <xf numFmtId="0" fontId="0" fillId="0" borderId="0" xfId="0" applyFill="1"/>
    <xf numFmtId="0" fontId="11" fillId="0" borderId="0" xfId="0" applyFont="1"/>
    <xf numFmtId="0" fontId="11" fillId="2" borderId="0" xfId="0" applyFont="1" applyFill="1" applyAlignment="1">
      <alignment horizontal="center"/>
    </xf>
    <xf numFmtId="0" fontId="12" fillId="5" borderId="0" xfId="4" applyFont="1" applyFill="1" applyBorder="1" applyAlignment="1">
      <alignment horizontal="right" vertical="center"/>
    </xf>
    <xf numFmtId="0" fontId="13" fillId="5" borderId="0" xfId="0" applyFont="1" applyFill="1"/>
    <xf numFmtId="0" fontId="11" fillId="5" borderId="0" xfId="0" applyFont="1" applyFill="1"/>
    <xf numFmtId="0" fontId="11" fillId="5" borderId="0" xfId="0" applyFont="1" applyFill="1" applyAlignment="1">
      <alignment horizontal="center" vertical="center"/>
    </xf>
    <xf numFmtId="0" fontId="14" fillId="5" borderId="0" xfId="0" applyFont="1" applyFill="1" applyAlignment="1">
      <alignment vertical="center"/>
    </xf>
    <xf numFmtId="0" fontId="11" fillId="5" borderId="0" xfId="0" applyFont="1" applyFill="1" applyAlignment="1">
      <alignment vertical="center"/>
    </xf>
    <xf numFmtId="0" fontId="11" fillId="7" borderId="7" xfId="0" applyFont="1" applyFill="1" applyBorder="1" applyAlignment="1">
      <alignment horizontal="center"/>
    </xf>
    <xf numFmtId="0" fontId="15" fillId="5" borderId="0" xfId="0" quotePrefix="1" applyFont="1" applyFill="1" applyAlignment="1">
      <alignment vertical="center"/>
    </xf>
    <xf numFmtId="0" fontId="13" fillId="5" borderId="0" xfId="0" applyFont="1" applyFill="1" applyBorder="1" applyAlignment="1">
      <alignment horizontal="center" vertical="center"/>
    </xf>
    <xf numFmtId="0" fontId="11" fillId="5" borderId="7" xfId="0" applyFont="1" applyFill="1" applyBorder="1" applyAlignment="1">
      <alignment horizontal="center"/>
    </xf>
    <xf numFmtId="0" fontId="13" fillId="16" borderId="1" xfId="0" applyFont="1" applyFill="1" applyBorder="1" applyAlignment="1">
      <alignment horizontal="right"/>
    </xf>
    <xf numFmtId="0" fontId="13" fillId="16" borderId="31" xfId="0" applyNumberFormat="1" applyFont="1" applyFill="1" applyBorder="1" applyAlignment="1">
      <alignment vertical="center"/>
    </xf>
    <xf numFmtId="0" fontId="13" fillId="16" borderId="2" xfId="0" applyFont="1" applyFill="1" applyBorder="1" applyAlignment="1">
      <alignment vertical="center"/>
    </xf>
    <xf numFmtId="0" fontId="11" fillId="14" borderId="7" xfId="0" applyFont="1" applyFill="1" applyBorder="1" applyAlignment="1">
      <alignment horizontal="center"/>
    </xf>
    <xf numFmtId="0" fontId="11" fillId="15" borderId="7" xfId="0" applyFont="1" applyFill="1" applyBorder="1" applyAlignment="1">
      <alignment horizontal="center"/>
    </xf>
    <xf numFmtId="0" fontId="13" fillId="5" borderId="0" xfId="0" applyFont="1" applyFill="1" applyAlignment="1">
      <alignment horizontal="right" vertical="center"/>
    </xf>
    <xf numFmtId="0" fontId="13" fillId="5" borderId="0" xfId="0" applyNumberFormat="1" applyFont="1" applyFill="1" applyAlignment="1">
      <alignment vertical="center"/>
    </xf>
    <xf numFmtId="0" fontId="13" fillId="5" borderId="0" xfId="0" applyFont="1" applyFill="1" applyAlignment="1">
      <alignment vertical="center"/>
    </xf>
    <xf numFmtId="0" fontId="11" fillId="5" borderId="0" xfId="0" applyNumberFormat="1" applyFont="1" applyFill="1" applyAlignment="1">
      <alignment vertical="center"/>
    </xf>
    <xf numFmtId="0" fontId="13" fillId="5" borderId="0" xfId="0" applyFont="1" applyFill="1" applyBorder="1" applyAlignment="1">
      <alignment horizontal="right" vertical="center"/>
    </xf>
    <xf numFmtId="0" fontId="18" fillId="5" borderId="0" xfId="0" applyNumberFormat="1" applyFont="1" applyFill="1" applyBorder="1" applyAlignment="1">
      <alignment horizontal="right" vertical="center"/>
    </xf>
    <xf numFmtId="0" fontId="13" fillId="5" borderId="0" xfId="0" applyFont="1" applyFill="1" applyBorder="1" applyAlignment="1">
      <alignment horizontal="left" vertical="center"/>
    </xf>
    <xf numFmtId="0" fontId="13" fillId="5" borderId="0" xfId="0" applyNumberFormat="1" applyFont="1" applyFill="1" applyAlignment="1">
      <alignment horizontal="right" vertical="center"/>
    </xf>
    <xf numFmtId="0" fontId="13" fillId="5" borderId="0" xfId="0" applyFont="1" applyFill="1" applyAlignment="1">
      <alignment horizontal="left" vertical="center"/>
    </xf>
    <xf numFmtId="0" fontId="13" fillId="13" borderId="61" xfId="0" applyFont="1" applyFill="1" applyBorder="1" applyAlignment="1"/>
    <xf numFmtId="0" fontId="13" fillId="5" borderId="0" xfId="0" applyNumberFormat="1" applyFont="1" applyFill="1" applyBorder="1" applyAlignment="1">
      <alignment horizontal="right" vertical="center"/>
    </xf>
    <xf numFmtId="0" fontId="13" fillId="13" borderId="64" xfId="0" applyFont="1" applyFill="1" applyBorder="1" applyAlignment="1"/>
    <xf numFmtId="0" fontId="13" fillId="13" borderId="67" xfId="0" applyFont="1" applyFill="1" applyBorder="1" applyAlignment="1">
      <alignment vertical="center"/>
    </xf>
    <xf numFmtId="0" fontId="13" fillId="13" borderId="70" xfId="0" applyFont="1" applyFill="1" applyBorder="1" applyAlignment="1">
      <alignment vertical="center"/>
    </xf>
    <xf numFmtId="0" fontId="13" fillId="13" borderId="70" xfId="0" applyFont="1" applyFill="1" applyBorder="1" applyAlignment="1"/>
    <xf numFmtId="0" fontId="13" fillId="13" borderId="67" xfId="0" applyFont="1" applyFill="1" applyBorder="1" applyAlignment="1"/>
    <xf numFmtId="0" fontId="19" fillId="5" borderId="0" xfId="0" applyFont="1" applyFill="1" applyBorder="1" applyAlignment="1">
      <alignment vertical="center"/>
    </xf>
    <xf numFmtId="0" fontId="11" fillId="0" borderId="0" xfId="0" applyFont="1" applyAlignment="1">
      <alignment vertical="center"/>
    </xf>
    <xf numFmtId="0" fontId="21" fillId="5" borderId="0" xfId="0" applyFont="1" applyFill="1" applyAlignment="1">
      <alignment vertical="center" wrapText="1"/>
    </xf>
    <xf numFmtId="0" fontId="13" fillId="13" borderId="23" xfId="0" applyFont="1" applyFill="1" applyBorder="1" applyAlignment="1">
      <alignment horizontal="left" vertical="center"/>
    </xf>
    <xf numFmtId="0" fontId="13" fillId="13" borderId="37" xfId="0" applyFont="1" applyFill="1" applyBorder="1" applyAlignment="1">
      <alignment horizontal="left" vertical="center"/>
    </xf>
    <xf numFmtId="0" fontId="13" fillId="13" borderId="23" xfId="0" applyFont="1" applyFill="1" applyBorder="1" applyAlignment="1">
      <alignment horizontal="left"/>
    </xf>
    <xf numFmtId="0" fontId="13" fillId="13" borderId="19" xfId="0" applyFont="1" applyFill="1" applyBorder="1" applyAlignment="1">
      <alignment horizontal="left"/>
    </xf>
    <xf numFmtId="0" fontId="12" fillId="5" borderId="0" xfId="4" applyFont="1" applyFill="1" applyBorder="1" applyAlignment="1">
      <alignment vertical="center"/>
    </xf>
    <xf numFmtId="0" fontId="11" fillId="12" borderId="58" xfId="0" quotePrefix="1" applyFont="1" applyFill="1" applyBorder="1" applyAlignment="1">
      <alignment horizontal="center"/>
    </xf>
    <xf numFmtId="0" fontId="11" fillId="12" borderId="7" xfId="0" applyFont="1" applyFill="1" applyBorder="1" applyAlignment="1">
      <alignment horizontal="center"/>
    </xf>
    <xf numFmtId="0" fontId="11" fillId="12" borderId="59" xfId="0" applyFont="1" applyFill="1" applyBorder="1" applyAlignment="1">
      <alignment horizontal="center"/>
    </xf>
    <xf numFmtId="0" fontId="11" fillId="0" borderId="0" xfId="0" applyFont="1" applyFill="1" applyBorder="1"/>
    <xf numFmtId="0" fontId="11" fillId="12" borderId="19" xfId="0" quotePrefix="1" applyFont="1" applyFill="1" applyBorder="1" applyAlignment="1">
      <alignment horizontal="center"/>
    </xf>
    <xf numFmtId="0" fontId="11" fillId="12" borderId="10" xfId="0" applyFont="1" applyFill="1" applyBorder="1" applyAlignment="1">
      <alignment horizontal="center"/>
    </xf>
    <xf numFmtId="0" fontId="11" fillId="12" borderId="35" xfId="0" applyFont="1" applyFill="1" applyBorder="1" applyAlignment="1">
      <alignment horizontal="center"/>
    </xf>
    <xf numFmtId="0" fontId="11" fillId="0" borderId="0" xfId="0" applyFont="1" applyFill="1"/>
    <xf numFmtId="0" fontId="13" fillId="0" borderId="0" xfId="0" quotePrefix="1" applyFont="1" applyFill="1" applyBorder="1" applyAlignment="1"/>
    <xf numFmtId="0" fontId="13" fillId="0" borderId="0" xfId="0" applyFont="1" applyFill="1" applyBorder="1" applyAlignment="1">
      <alignment horizontal="center"/>
    </xf>
    <xf numFmtId="0" fontId="13" fillId="0" borderId="0" xfId="0" applyFont="1" applyFill="1" applyBorder="1" applyAlignment="1">
      <alignment horizontal="center" vertical="center"/>
    </xf>
    <xf numFmtId="2" fontId="11" fillId="0" borderId="0" xfId="0" applyNumberFormat="1" applyFont="1" applyFill="1" applyBorder="1" applyAlignment="1">
      <alignment horizontal="center"/>
    </xf>
    <xf numFmtId="0" fontId="11" fillId="0" borderId="0" xfId="0" applyFont="1" applyFill="1" applyBorder="1" applyAlignment="1">
      <alignment horizontal="center"/>
    </xf>
    <xf numFmtId="0" fontId="13" fillId="0" borderId="0" xfId="0" applyFont="1"/>
    <xf numFmtId="0" fontId="13" fillId="13" borderId="3" xfId="0" applyFont="1" applyFill="1" applyBorder="1" applyAlignment="1">
      <alignment horizontal="center" vertical="center" wrapText="1"/>
    </xf>
    <xf numFmtId="0" fontId="13" fillId="13" borderId="1" xfId="0" applyFont="1" applyFill="1" applyBorder="1" applyAlignment="1">
      <alignment horizontal="center" vertical="center" wrapText="1"/>
    </xf>
    <xf numFmtId="165" fontId="13" fillId="14" borderId="2" xfId="0" applyNumberFormat="1" applyFont="1" applyFill="1" applyBorder="1" applyAlignment="1">
      <alignment horizontal="center" vertical="center"/>
    </xf>
    <xf numFmtId="165" fontId="11" fillId="0" borderId="0" xfId="0" applyNumberFormat="1" applyFont="1" applyAlignment="1">
      <alignment horizontal="center"/>
    </xf>
    <xf numFmtId="166" fontId="11" fillId="0" borderId="0" xfId="0" applyNumberFormat="1" applyFont="1" applyAlignment="1">
      <alignment horizontal="center"/>
    </xf>
    <xf numFmtId="166" fontId="11" fillId="0" borderId="0" xfId="0" applyNumberFormat="1" applyFont="1" applyAlignment="1">
      <alignment horizontal="center"/>
    </xf>
    <xf numFmtId="0" fontId="13" fillId="13" borderId="19" xfId="0" applyFont="1" applyFill="1" applyBorder="1" applyAlignment="1">
      <alignment horizontal="center" wrapText="1"/>
    </xf>
    <xf numFmtId="0" fontId="13" fillId="13" borderId="10" xfId="0" applyFont="1" applyFill="1" applyBorder="1" applyAlignment="1">
      <alignment horizontal="center" wrapText="1"/>
    </xf>
    <xf numFmtId="0" fontId="13" fillId="13" borderId="35" xfId="0" applyFont="1" applyFill="1" applyBorder="1" applyAlignment="1">
      <alignment horizontal="center" wrapText="1"/>
    </xf>
    <xf numFmtId="0" fontId="11" fillId="0" borderId="0" xfId="0" applyFont="1" applyAlignment="1">
      <alignment horizontal="center"/>
    </xf>
    <xf numFmtId="0" fontId="12" fillId="5" borderId="0" xfId="4" applyFont="1" applyFill="1" applyBorder="1" applyAlignment="1">
      <alignment horizontal="center" vertical="center"/>
    </xf>
    <xf numFmtId="0" fontId="11" fillId="2" borderId="0" xfId="0" applyFont="1" applyFill="1" applyAlignment="1"/>
    <xf numFmtId="0" fontId="11" fillId="5" borderId="0" xfId="0" applyFont="1" applyFill="1" applyAlignment="1"/>
    <xf numFmtId="0" fontId="11" fillId="8" borderId="7" xfId="0" applyFont="1" applyFill="1" applyBorder="1" applyAlignment="1">
      <alignment horizontal="center"/>
    </xf>
    <xf numFmtId="0" fontId="13" fillId="5" borderId="0" xfId="0" applyFont="1" applyFill="1" applyBorder="1"/>
    <xf numFmtId="0" fontId="11" fillId="5" borderId="0" xfId="0" applyFont="1" applyFill="1" applyBorder="1"/>
    <xf numFmtId="0" fontId="13" fillId="5" borderId="0" xfId="0" applyFont="1" applyFill="1" applyBorder="1" applyAlignment="1"/>
    <xf numFmtId="0" fontId="11" fillId="0" borderId="0" xfId="0" applyFont="1" applyBorder="1"/>
    <xf numFmtId="0" fontId="25" fillId="5" borderId="0" xfId="1" applyFont="1" applyFill="1" applyBorder="1"/>
    <xf numFmtId="0" fontId="11" fillId="10" borderId="22" xfId="0" applyFont="1" applyFill="1" applyBorder="1" applyAlignment="1">
      <alignment horizontal="center"/>
    </xf>
    <xf numFmtId="0" fontId="11" fillId="10" borderId="54" xfId="0" applyFont="1" applyFill="1" applyBorder="1" applyAlignment="1">
      <alignment horizontal="center"/>
    </xf>
    <xf numFmtId="0" fontId="11" fillId="5" borderId="48" xfId="0" applyFont="1" applyFill="1" applyBorder="1" applyAlignment="1">
      <alignment horizontal="center"/>
    </xf>
    <xf numFmtId="0" fontId="11" fillId="5" borderId="33" xfId="0" applyFont="1" applyFill="1" applyBorder="1" applyAlignment="1">
      <alignment horizontal="center"/>
    </xf>
    <xf numFmtId="0" fontId="11" fillId="5" borderId="30" xfId="0" applyFont="1" applyFill="1" applyBorder="1" applyAlignment="1">
      <alignment horizontal="center"/>
    </xf>
    <xf numFmtId="0" fontId="11" fillId="5" borderId="49" xfId="0" applyFont="1" applyFill="1" applyBorder="1" applyAlignment="1">
      <alignment horizontal="center"/>
    </xf>
    <xf numFmtId="0" fontId="11" fillId="5" borderId="0" xfId="0" applyFont="1" applyFill="1" applyBorder="1" applyAlignment="1">
      <alignment vertical="center"/>
    </xf>
    <xf numFmtId="0" fontId="11" fillId="10" borderId="27" xfId="0" applyFont="1" applyFill="1" applyBorder="1" applyAlignment="1">
      <alignment horizontal="center"/>
    </xf>
    <xf numFmtId="0" fontId="11" fillId="9" borderId="0" xfId="0" applyFont="1" applyFill="1" applyBorder="1"/>
    <xf numFmtId="0" fontId="11" fillId="9" borderId="12" xfId="0" applyFont="1" applyFill="1" applyBorder="1"/>
    <xf numFmtId="0" fontId="13" fillId="10" borderId="3" xfId="0" applyFont="1" applyFill="1" applyBorder="1" applyAlignment="1">
      <alignment horizontal="center"/>
    </xf>
    <xf numFmtId="0" fontId="13" fillId="8" borderId="31" xfId="0" applyFont="1" applyFill="1" applyBorder="1" applyAlignment="1">
      <alignment horizontal="center"/>
    </xf>
    <xf numFmtId="0" fontId="13" fillId="8" borderId="2" xfId="0" applyFont="1" applyFill="1" applyBorder="1" applyAlignment="1">
      <alignment horizontal="center"/>
    </xf>
    <xf numFmtId="0" fontId="11" fillId="9" borderId="9" xfId="0" applyFont="1" applyFill="1" applyBorder="1"/>
    <xf numFmtId="0" fontId="11" fillId="9" borderId="11" xfId="0" applyFont="1" applyFill="1" applyBorder="1"/>
    <xf numFmtId="0" fontId="11" fillId="5" borderId="0" xfId="0" applyFont="1" applyFill="1" applyBorder="1" applyAlignment="1">
      <alignment horizontal="right"/>
    </xf>
    <xf numFmtId="0" fontId="11" fillId="5" borderId="0" xfId="0" applyFont="1" applyFill="1" applyBorder="1" applyAlignment="1"/>
    <xf numFmtId="0" fontId="11" fillId="10" borderId="32" xfId="0" applyFont="1" applyFill="1" applyBorder="1" applyAlignment="1">
      <alignment horizontal="center"/>
    </xf>
    <xf numFmtId="0" fontId="11" fillId="0" borderId="32" xfId="0" applyFont="1" applyBorder="1" applyAlignment="1">
      <alignment horizontal="center"/>
    </xf>
    <xf numFmtId="0" fontId="11" fillId="0" borderId="50" xfId="0" applyFont="1" applyFill="1" applyBorder="1" applyAlignment="1">
      <alignment horizontal="center"/>
    </xf>
    <xf numFmtId="0" fontId="11" fillId="0" borderId="51" xfId="0" applyFont="1" applyFill="1" applyBorder="1" applyAlignment="1">
      <alignment horizontal="center"/>
    </xf>
    <xf numFmtId="0" fontId="11" fillId="5" borderId="0" xfId="0" applyFont="1" applyFill="1" applyBorder="1" applyAlignment="1">
      <alignment horizontal="center"/>
    </xf>
    <xf numFmtId="0" fontId="11" fillId="0" borderId="55" xfId="0" applyFont="1" applyBorder="1" applyAlignment="1">
      <alignment horizontal="center"/>
    </xf>
    <xf numFmtId="0" fontId="11" fillId="0" borderId="0" xfId="0" applyFont="1" applyBorder="1" applyAlignment="1">
      <alignment horizontal="center"/>
    </xf>
    <xf numFmtId="0" fontId="11" fillId="0" borderId="12" xfId="0" applyFont="1" applyBorder="1" applyAlignment="1">
      <alignment horizontal="center"/>
    </xf>
    <xf numFmtId="0" fontId="11" fillId="0" borderId="12" xfId="0" applyFont="1" applyFill="1" applyBorder="1" applyAlignment="1">
      <alignment horizontal="center"/>
    </xf>
    <xf numFmtId="0" fontId="11" fillId="0" borderId="46" xfId="0" applyFont="1" applyBorder="1" applyAlignment="1">
      <alignment horizontal="center"/>
    </xf>
    <xf numFmtId="0" fontId="11" fillId="0" borderId="52" xfId="0" applyFont="1" applyBorder="1" applyAlignment="1">
      <alignment horizontal="center"/>
    </xf>
    <xf numFmtId="0" fontId="11" fillId="0" borderId="17" xfId="0" applyFont="1" applyBorder="1" applyAlignment="1">
      <alignment horizontal="center"/>
    </xf>
    <xf numFmtId="0" fontId="11" fillId="0" borderId="27" xfId="0" applyFont="1" applyBorder="1" applyAlignment="1">
      <alignment horizontal="center"/>
    </xf>
    <xf numFmtId="0" fontId="11" fillId="0" borderId="53" xfId="0" applyFont="1" applyBorder="1" applyAlignment="1">
      <alignment horizontal="center"/>
    </xf>
    <xf numFmtId="0" fontId="11" fillId="0" borderId="21" xfId="0" applyFont="1" applyBorder="1" applyAlignment="1">
      <alignment horizontal="center"/>
    </xf>
    <xf numFmtId="0" fontId="13" fillId="5" borderId="0" xfId="0" applyFont="1" applyFill="1" applyBorder="1" applyAlignment="1">
      <alignment vertical="center"/>
    </xf>
    <xf numFmtId="0" fontId="11" fillId="10" borderId="5" xfId="0" applyFont="1" applyFill="1" applyBorder="1" applyAlignment="1">
      <alignment horizontal="center"/>
    </xf>
    <xf numFmtId="0" fontId="11" fillId="10" borderId="6" xfId="0" applyFont="1" applyFill="1" applyBorder="1" applyAlignment="1">
      <alignment horizontal="center"/>
    </xf>
    <xf numFmtId="2" fontId="11" fillId="8" borderId="7" xfId="0" applyNumberFormat="1" applyFont="1" applyFill="1" applyBorder="1" applyAlignment="1">
      <alignment horizontal="center"/>
    </xf>
    <xf numFmtId="2" fontId="11" fillId="8" borderId="10" xfId="0" applyNumberFormat="1" applyFont="1" applyFill="1" applyBorder="1" applyAlignment="1">
      <alignment horizontal="center"/>
    </xf>
    <xf numFmtId="2" fontId="11" fillId="8" borderId="3" xfId="0" applyNumberFormat="1" applyFont="1" applyFill="1" applyBorder="1" applyAlignment="1">
      <alignment horizontal="center" vertical="center"/>
    </xf>
    <xf numFmtId="0" fontId="11" fillId="10" borderId="60" xfId="0" applyFont="1" applyFill="1" applyBorder="1" applyAlignment="1">
      <alignment horizontal="center" vertical="center"/>
    </xf>
    <xf numFmtId="0" fontId="27" fillId="5" borderId="0" xfId="0" applyFont="1" applyFill="1" applyBorder="1" applyAlignment="1">
      <alignment horizontal="center" vertical="center"/>
    </xf>
    <xf numFmtId="0" fontId="29" fillId="5" borderId="0" xfId="0" applyFont="1" applyFill="1"/>
    <xf numFmtId="0" fontId="29" fillId="5" borderId="0" xfId="0" applyFont="1" applyFill="1" applyAlignment="1">
      <alignment horizontal="center" vertical="center"/>
    </xf>
    <xf numFmtId="0" fontId="29" fillId="5" borderId="0" xfId="0" applyFont="1" applyFill="1" applyBorder="1" applyAlignment="1">
      <alignment horizontal="center" vertical="center"/>
    </xf>
    <xf numFmtId="0" fontId="27" fillId="5" borderId="0" xfId="0" applyFont="1" applyFill="1"/>
    <xf numFmtId="0" fontId="31" fillId="5" borderId="0" xfId="0" applyFont="1" applyFill="1" applyBorder="1" applyAlignment="1">
      <alignment horizontal="center" vertical="center"/>
    </xf>
    <xf numFmtId="0" fontId="31" fillId="5" borderId="0" xfId="0" applyFont="1" applyFill="1" applyBorder="1" applyAlignment="1">
      <alignment horizontal="center" vertical="center" wrapText="1"/>
    </xf>
    <xf numFmtId="0" fontId="29" fillId="7" borderId="7" xfId="0" applyFont="1" applyFill="1" applyBorder="1" applyAlignment="1">
      <alignment horizontal="center"/>
    </xf>
    <xf numFmtId="0" fontId="28" fillId="5" borderId="0" xfId="0" quotePrefix="1" applyFont="1" applyFill="1"/>
    <xf numFmtId="0" fontId="32" fillId="5" borderId="0" xfId="0" applyFont="1" applyFill="1" applyAlignment="1">
      <alignment horizontal="center"/>
    </xf>
    <xf numFmtId="0" fontId="31" fillId="3" borderId="3" xfId="0" applyFont="1" applyFill="1" applyBorder="1" applyAlignment="1">
      <alignment horizontal="center" vertical="center"/>
    </xf>
    <xf numFmtId="0" fontId="31" fillId="6" borderId="19" xfId="0" applyFont="1" applyFill="1" applyBorder="1" applyAlignment="1">
      <alignment horizontal="center" vertical="center"/>
    </xf>
    <xf numFmtId="0" fontId="31" fillId="6" borderId="10" xfId="0" applyFont="1" applyFill="1" applyBorder="1" applyAlignment="1">
      <alignment horizontal="center" vertical="center"/>
    </xf>
    <xf numFmtId="0" fontId="31" fillId="6" borderId="35" xfId="0" applyFont="1" applyFill="1" applyBorder="1" applyAlignment="1">
      <alignment horizontal="center" vertical="center"/>
    </xf>
    <xf numFmtId="0" fontId="29" fillId="8" borderId="7" xfId="0" applyFont="1" applyFill="1" applyBorder="1" applyAlignment="1">
      <alignment horizontal="center"/>
    </xf>
    <xf numFmtId="0" fontId="29" fillId="11" borderId="7" xfId="0" applyFont="1" applyFill="1" applyBorder="1" applyAlignment="1">
      <alignment horizontal="center"/>
    </xf>
    <xf numFmtId="0" fontId="7" fillId="10" borderId="19" xfId="0" applyFont="1" applyFill="1" applyBorder="1" applyAlignment="1">
      <alignment horizontal="center" vertical="center"/>
    </xf>
    <xf numFmtId="0" fontId="7" fillId="10" borderId="10" xfId="0" applyFont="1" applyFill="1" applyBorder="1" applyAlignment="1">
      <alignment horizontal="center" vertical="center"/>
    </xf>
    <xf numFmtId="0" fontId="7" fillId="10" borderId="35" xfId="0" applyFont="1" applyFill="1" applyBorder="1" applyAlignment="1">
      <alignment horizontal="center" vertical="center"/>
    </xf>
    <xf numFmtId="0" fontId="29" fillId="5" borderId="0" xfId="0" quotePrefix="1" applyFont="1" applyFill="1" applyBorder="1" applyAlignment="1">
      <alignment horizontal="center" vertical="center"/>
    </xf>
    <xf numFmtId="0" fontId="29" fillId="10" borderId="7" xfId="0" applyFont="1" applyFill="1" applyBorder="1" applyAlignment="1">
      <alignment horizontal="center"/>
    </xf>
    <xf numFmtId="0" fontId="29" fillId="9" borderId="7" xfId="0" applyFont="1" applyFill="1" applyBorder="1" applyAlignment="1">
      <alignment horizontal="center"/>
    </xf>
    <xf numFmtId="0" fontId="7" fillId="9" borderId="19" xfId="0" quotePrefix="1" applyFont="1" applyFill="1" applyBorder="1" applyAlignment="1">
      <alignment horizontal="center" vertical="center"/>
    </xf>
    <xf numFmtId="0" fontId="7" fillId="9" borderId="10" xfId="0" quotePrefix="1" applyFont="1" applyFill="1" applyBorder="1" applyAlignment="1">
      <alignment horizontal="center" vertical="center"/>
    </xf>
    <xf numFmtId="0" fontId="7" fillId="5" borderId="10" xfId="0" applyFont="1" applyFill="1" applyBorder="1" applyAlignment="1">
      <alignment horizontal="center" vertical="center"/>
    </xf>
    <xf numFmtId="0" fontId="7" fillId="5" borderId="35" xfId="0" applyFont="1" applyFill="1" applyBorder="1" applyAlignment="1">
      <alignment horizontal="center" vertical="center"/>
    </xf>
    <xf numFmtId="0" fontId="7" fillId="5" borderId="19" xfId="0" applyFont="1" applyFill="1" applyBorder="1" applyAlignment="1">
      <alignment horizontal="center" vertical="center"/>
    </xf>
    <xf numFmtId="0" fontId="7" fillId="5" borderId="19" xfId="0" quotePrefix="1" applyFont="1" applyFill="1" applyBorder="1" applyAlignment="1">
      <alignment horizontal="center" vertical="center"/>
    </xf>
    <xf numFmtId="0" fontId="7" fillId="5" borderId="37" xfId="0" applyFont="1" applyFill="1" applyBorder="1" applyAlignment="1">
      <alignment horizontal="center" vertical="center"/>
    </xf>
    <xf numFmtId="0" fontId="7" fillId="5" borderId="56" xfId="0" applyFont="1" applyFill="1" applyBorder="1" applyAlignment="1">
      <alignment horizontal="center" vertical="center"/>
    </xf>
    <xf numFmtId="0" fontId="7" fillId="5" borderId="38" xfId="0" applyFont="1" applyFill="1" applyBorder="1" applyAlignment="1">
      <alignment horizontal="center" vertical="center"/>
    </xf>
    <xf numFmtId="164" fontId="29" fillId="5" borderId="0" xfId="0" applyNumberFormat="1" applyFont="1" applyFill="1"/>
    <xf numFmtId="0" fontId="7" fillId="9" borderId="10" xfId="0" applyFont="1" applyFill="1" applyBorder="1" applyAlignment="1">
      <alignment horizontal="center" vertical="center"/>
    </xf>
    <xf numFmtId="0" fontId="29" fillId="10" borderId="14" xfId="0" applyFont="1" applyFill="1" applyBorder="1" applyAlignment="1">
      <alignment horizontal="center" vertical="center"/>
    </xf>
    <xf numFmtId="0" fontId="29" fillId="10" borderId="15" xfId="0" applyFont="1" applyFill="1" applyBorder="1" applyAlignment="1">
      <alignment horizontal="center" vertical="center"/>
    </xf>
    <xf numFmtId="0" fontId="29" fillId="10" borderId="36" xfId="0" applyFont="1" applyFill="1" applyBorder="1" applyAlignment="1">
      <alignment horizontal="center" vertical="center"/>
    </xf>
    <xf numFmtId="0" fontId="29" fillId="9" borderId="23" xfId="0" quotePrefix="1" applyFont="1" applyFill="1" applyBorder="1" applyAlignment="1">
      <alignment horizontal="center" vertical="center"/>
    </xf>
    <xf numFmtId="0" fontId="29" fillId="9" borderId="24" xfId="0" quotePrefix="1" applyFont="1" applyFill="1" applyBorder="1" applyAlignment="1">
      <alignment horizontal="center" vertical="center"/>
    </xf>
    <xf numFmtId="0" fontId="29" fillId="10" borderId="24" xfId="0" applyFont="1" applyFill="1" applyBorder="1" applyAlignment="1">
      <alignment horizontal="center" vertical="center"/>
    </xf>
    <xf numFmtId="0" fontId="29" fillId="10" borderId="34" xfId="0" applyFont="1" applyFill="1" applyBorder="1" applyAlignment="1">
      <alignment horizontal="center" vertical="center"/>
    </xf>
    <xf numFmtId="0" fontId="29" fillId="9" borderId="14" xfId="0" quotePrefix="1" applyFont="1" applyFill="1" applyBorder="1" applyAlignment="1">
      <alignment horizontal="center" vertical="center"/>
    </xf>
    <xf numFmtId="0" fontId="29" fillId="9" borderId="15" xfId="0" quotePrefix="1" applyFont="1" applyFill="1" applyBorder="1" applyAlignment="1">
      <alignment horizontal="center" vertical="center"/>
    </xf>
    <xf numFmtId="0" fontId="29" fillId="10" borderId="23" xfId="0" quotePrefix="1" applyFont="1" applyFill="1" applyBorder="1" applyAlignment="1">
      <alignment horizontal="center" vertical="center"/>
    </xf>
    <xf numFmtId="0" fontId="29" fillId="10" borderId="23" xfId="0" applyFont="1" applyFill="1" applyBorder="1" applyAlignment="1">
      <alignment horizontal="center" vertical="center"/>
    </xf>
    <xf numFmtId="0" fontId="29" fillId="9" borderId="15" xfId="0" applyFont="1" applyFill="1" applyBorder="1" applyAlignment="1">
      <alignment horizontal="center" vertical="center"/>
    </xf>
    <xf numFmtId="0" fontId="11" fillId="5" borderId="6" xfId="0" applyFont="1" applyFill="1" applyBorder="1" applyAlignment="1">
      <alignment horizontal="center"/>
    </xf>
    <xf numFmtId="0" fontId="11" fillId="5" borderId="59" xfId="0" applyFont="1" applyFill="1" applyBorder="1" applyAlignment="1">
      <alignment horizontal="center"/>
    </xf>
    <xf numFmtId="0" fontId="11" fillId="0" borderId="58" xfId="0" applyFont="1" applyBorder="1"/>
    <xf numFmtId="0" fontId="11" fillId="5" borderId="58" xfId="0" applyFont="1" applyFill="1" applyBorder="1"/>
    <xf numFmtId="166" fontId="11" fillId="8" borderId="7" xfId="0" applyNumberFormat="1" applyFont="1" applyFill="1" applyBorder="1" applyAlignment="1">
      <alignment horizontal="center"/>
    </xf>
    <xf numFmtId="0" fontId="11" fillId="5" borderId="37" xfId="0" applyFont="1" applyFill="1" applyBorder="1"/>
    <xf numFmtId="0" fontId="11" fillId="8" borderId="56" xfId="0" applyFont="1" applyFill="1" applyBorder="1" applyAlignment="1">
      <alignment horizontal="center"/>
    </xf>
    <xf numFmtId="0" fontId="11" fillId="5" borderId="38" xfId="0" quotePrefix="1" applyFont="1" applyFill="1" applyBorder="1" applyAlignment="1">
      <alignment horizontal="center"/>
    </xf>
    <xf numFmtId="0" fontId="11" fillId="5" borderId="2" xfId="0" applyFont="1" applyFill="1" applyBorder="1" applyAlignment="1">
      <alignment horizontal="center"/>
    </xf>
    <xf numFmtId="0" fontId="11" fillId="5" borderId="60" xfId="0" applyFont="1" applyFill="1" applyBorder="1" applyAlignment="1">
      <alignment horizontal="center"/>
    </xf>
    <xf numFmtId="0" fontId="11" fillId="5" borderId="0" xfId="0" quotePrefix="1" applyFont="1" applyFill="1"/>
    <xf numFmtId="0" fontId="11" fillId="0" borderId="0" xfId="0" applyFont="1" applyFill="1" applyAlignment="1"/>
    <xf numFmtId="0" fontId="12" fillId="0" borderId="0" xfId="4" applyFont="1" applyFill="1" applyBorder="1" applyAlignment="1">
      <alignment vertical="center"/>
    </xf>
    <xf numFmtId="0" fontId="4" fillId="5" borderId="0" xfId="0" applyFont="1" applyFill="1"/>
    <xf numFmtId="0" fontId="11" fillId="0" borderId="0" xfId="0" applyFont="1" applyAlignment="1">
      <alignment horizontal="center"/>
    </xf>
    <xf numFmtId="0" fontId="11" fillId="2" borderId="0" xfId="0" applyFont="1" applyFill="1" applyAlignment="1">
      <alignment horizontal="center"/>
    </xf>
    <xf numFmtId="0" fontId="11" fillId="13" borderId="23" xfId="0" applyFont="1" applyFill="1" applyBorder="1" applyAlignment="1">
      <alignment horizontal="center" vertical="center" wrapText="1"/>
    </xf>
    <xf numFmtId="0" fontId="11" fillId="13" borderId="24" xfId="0" applyFont="1" applyFill="1" applyBorder="1" applyAlignment="1">
      <alignment horizontal="center" vertical="center" wrapText="1"/>
    </xf>
    <xf numFmtId="0" fontId="11" fillId="13" borderId="34" xfId="0" applyFont="1" applyFill="1" applyBorder="1" applyAlignment="1">
      <alignment horizontal="center" vertical="center" wrapText="1"/>
    </xf>
    <xf numFmtId="0" fontId="11" fillId="0" borderId="0" xfId="0" applyFont="1" applyFill="1" applyAlignment="1">
      <alignment horizontal="center"/>
    </xf>
    <xf numFmtId="166" fontId="11" fillId="0" borderId="5" xfId="0" applyNumberFormat="1" applyFont="1" applyBorder="1" applyAlignment="1">
      <alignment horizontal="center"/>
    </xf>
    <xf numFmtId="0" fontId="11" fillId="0" borderId="0" xfId="0" applyFont="1" applyAlignment="1">
      <alignment horizontal="center"/>
    </xf>
    <xf numFmtId="0" fontId="11" fillId="5" borderId="33" xfId="0" applyFont="1" applyFill="1" applyBorder="1" applyAlignment="1">
      <alignment horizontal="center" vertical="center"/>
    </xf>
    <xf numFmtId="0" fontId="11" fillId="5" borderId="48"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49" xfId="0" applyFont="1" applyFill="1" applyBorder="1" applyAlignment="1">
      <alignment horizontal="center" vertical="center"/>
    </xf>
    <xf numFmtId="0" fontId="13" fillId="8" borderId="1" xfId="0" applyFont="1" applyFill="1" applyBorder="1" applyAlignment="1">
      <alignment horizontal="center"/>
    </xf>
    <xf numFmtId="0" fontId="11" fillId="10" borderId="4" xfId="0" applyFont="1" applyFill="1" applyBorder="1" applyAlignment="1">
      <alignment horizontal="center"/>
    </xf>
    <xf numFmtId="0" fontId="11" fillId="5" borderId="77" xfId="0" applyFont="1" applyFill="1" applyBorder="1" applyAlignment="1">
      <alignment horizontal="center"/>
    </xf>
    <xf numFmtId="0" fontId="11" fillId="0" borderId="45" xfId="0" applyFont="1" applyFill="1" applyBorder="1" applyAlignment="1">
      <alignment horizontal="center"/>
    </xf>
    <xf numFmtId="0" fontId="11" fillId="0" borderId="76" xfId="0" applyFont="1" applyBorder="1" applyAlignment="1">
      <alignment horizontal="center"/>
    </xf>
    <xf numFmtId="0" fontId="11" fillId="0" borderId="76" xfId="0" applyFont="1" applyFill="1" applyBorder="1" applyAlignment="1">
      <alignment horizontal="center"/>
    </xf>
    <xf numFmtId="0" fontId="11" fillId="0" borderId="44" xfId="0" applyFont="1" applyBorder="1" applyAlignment="1">
      <alignment horizontal="center"/>
    </xf>
    <xf numFmtId="0" fontId="11" fillId="0" borderId="43" xfId="0" applyFont="1" applyBorder="1" applyAlignment="1">
      <alignment horizontal="center"/>
    </xf>
    <xf numFmtId="0" fontId="11" fillId="5" borderId="0" xfId="0" quotePrefix="1" applyFont="1" applyFill="1" applyBorder="1" applyAlignment="1">
      <alignment horizontal="center"/>
    </xf>
    <xf numFmtId="2" fontId="11" fillId="5" borderId="0" xfId="0" applyNumberFormat="1" applyFont="1" applyFill="1" applyBorder="1" applyAlignment="1">
      <alignment horizontal="center"/>
    </xf>
    <xf numFmtId="0" fontId="11" fillId="8" borderId="7" xfId="0" applyNumberFormat="1" applyFont="1" applyFill="1" applyBorder="1" applyAlignment="1">
      <alignment horizontal="center"/>
    </xf>
    <xf numFmtId="0" fontId="11" fillId="8" borderId="10" xfId="0" applyNumberFormat="1" applyFont="1" applyFill="1" applyBorder="1" applyAlignment="1">
      <alignment horizontal="center"/>
    </xf>
    <xf numFmtId="0" fontId="19" fillId="5" borderId="0" xfId="1" applyFont="1" applyFill="1" applyBorder="1" applyAlignment="1"/>
    <xf numFmtId="0" fontId="11" fillId="0" borderId="0" xfId="0" quotePrefix="1" applyFont="1" applyFill="1" applyBorder="1" applyAlignment="1">
      <alignment horizontal="center"/>
    </xf>
    <xf numFmtId="0" fontId="13" fillId="0" borderId="0" xfId="0" applyFont="1" applyFill="1" applyBorder="1" applyAlignment="1"/>
    <xf numFmtId="167" fontId="13" fillId="0" borderId="0" xfId="0" applyNumberFormat="1" applyFont="1" applyFill="1" applyBorder="1" applyAlignment="1">
      <alignment vertical="center"/>
    </xf>
    <xf numFmtId="0" fontId="11" fillId="0" borderId="0" xfId="0" applyFont="1" applyFill="1" applyBorder="1" applyAlignment="1">
      <alignment horizontal="center" vertical="center" wrapText="1"/>
    </xf>
    <xf numFmtId="0" fontId="36" fillId="3" borderId="0" xfId="0" applyFont="1" applyFill="1" applyAlignment="1">
      <alignment horizontal="center"/>
    </xf>
    <xf numFmtId="0" fontId="11" fillId="0" borderId="0" xfId="0" applyFont="1" applyAlignment="1">
      <alignment horizontal="left"/>
    </xf>
    <xf numFmtId="0" fontId="11" fillId="0" borderId="0" xfId="0" applyFont="1" applyFill="1" applyAlignment="1">
      <alignment horizontal="left"/>
    </xf>
    <xf numFmtId="0" fontId="24" fillId="0" borderId="0" xfId="0" applyFont="1" applyFill="1" applyAlignment="1"/>
    <xf numFmtId="0" fontId="13" fillId="0" borderId="0" xfId="0" applyFont="1" applyAlignment="1">
      <alignment horizontal="center"/>
    </xf>
    <xf numFmtId="0" fontId="13" fillId="0" borderId="0" xfId="0" applyFont="1" applyAlignment="1">
      <alignment horizontal="left"/>
    </xf>
    <xf numFmtId="0" fontId="38" fillId="5" borderId="0" xfId="0" applyFont="1" applyFill="1"/>
    <xf numFmtId="0" fontId="40" fillId="5" borderId="0" xfId="4" applyFont="1" applyFill="1"/>
    <xf numFmtId="0" fontId="42" fillId="5" borderId="0" xfId="4" quotePrefix="1" applyFont="1" applyFill="1"/>
    <xf numFmtId="0" fontId="11" fillId="7" borderId="7" xfId="0" applyFont="1" applyFill="1" applyBorder="1" applyAlignment="1">
      <alignment horizontal="center" vertical="center"/>
    </xf>
    <xf numFmtId="0" fontId="11" fillId="5" borderId="0" xfId="0" quotePrefix="1" applyFont="1" applyFill="1" applyAlignment="1">
      <alignment vertical="center"/>
    </xf>
    <xf numFmtId="0" fontId="0" fillId="5" borderId="0" xfId="0" applyFont="1" applyFill="1"/>
    <xf numFmtId="0" fontId="13" fillId="5" borderId="9" xfId="0" applyFont="1" applyFill="1" applyBorder="1"/>
    <xf numFmtId="0" fontId="11" fillId="5" borderId="34" xfId="0" applyFont="1" applyFill="1" applyBorder="1" applyAlignment="1">
      <alignment horizontal="center"/>
    </xf>
    <xf numFmtId="0" fontId="11" fillId="13" borderId="34" xfId="0" applyFont="1" applyFill="1" applyBorder="1" applyAlignment="1">
      <alignment horizontal="center"/>
    </xf>
    <xf numFmtId="0" fontId="11" fillId="13" borderId="35" xfId="0" applyFont="1" applyFill="1" applyBorder="1" applyAlignment="1">
      <alignment horizontal="center"/>
    </xf>
    <xf numFmtId="0" fontId="11" fillId="5" borderId="35" xfId="0" applyFont="1" applyFill="1" applyBorder="1" applyAlignment="1">
      <alignment horizontal="center"/>
    </xf>
    <xf numFmtId="0" fontId="11" fillId="0" borderId="23" xfId="0" applyFont="1" applyBorder="1"/>
    <xf numFmtId="0" fontId="11" fillId="8" borderId="10" xfId="0" applyFont="1" applyFill="1" applyBorder="1" applyAlignment="1">
      <alignment horizontal="center"/>
    </xf>
    <xf numFmtId="0" fontId="11" fillId="0" borderId="37" xfId="0" applyFont="1" applyBorder="1"/>
    <xf numFmtId="0" fontId="11" fillId="5" borderId="38" xfId="0" applyFont="1" applyFill="1" applyBorder="1" applyAlignment="1">
      <alignment horizontal="center"/>
    </xf>
    <xf numFmtId="0" fontId="11" fillId="13" borderId="23" xfId="0" applyFont="1" applyFill="1" applyBorder="1"/>
    <xf numFmtId="0" fontId="11" fillId="13" borderId="19" xfId="0" applyFont="1" applyFill="1" applyBorder="1"/>
    <xf numFmtId="0" fontId="11" fillId="5" borderId="58" xfId="0" applyFont="1" applyFill="1" applyBorder="1" applyAlignment="1">
      <alignment horizontal="left"/>
    </xf>
    <xf numFmtId="0" fontId="11" fillId="5" borderId="19" xfId="0" applyFont="1" applyFill="1" applyBorder="1" applyAlignment="1">
      <alignment horizontal="left"/>
    </xf>
    <xf numFmtId="0" fontId="18" fillId="19" borderId="80" xfId="2"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11" fillId="5" borderId="23" xfId="0" applyFont="1" applyFill="1" applyBorder="1" applyAlignment="1">
      <alignment horizontal="left"/>
    </xf>
    <xf numFmtId="0" fontId="11" fillId="8" borderId="24" xfId="0" applyFont="1" applyFill="1" applyBorder="1" applyAlignment="1">
      <alignment horizontal="center"/>
    </xf>
    <xf numFmtId="0" fontId="11" fillId="10" borderId="58" xfId="0" applyFont="1" applyFill="1" applyBorder="1" applyAlignment="1">
      <alignment horizontal="left"/>
    </xf>
    <xf numFmtId="0" fontId="11" fillId="10" borderId="7" xfId="0" quotePrefix="1" applyFont="1" applyFill="1" applyBorder="1" applyAlignment="1">
      <alignment horizontal="center"/>
    </xf>
    <xf numFmtId="0" fontId="11" fillId="10" borderId="59" xfId="0" applyFont="1" applyFill="1" applyBorder="1" applyAlignment="1">
      <alignment horizontal="center"/>
    </xf>
    <xf numFmtId="0" fontId="13" fillId="19" borderId="60" xfId="0" applyFont="1" applyFill="1" applyBorder="1" applyAlignment="1">
      <alignment horizontal="center"/>
    </xf>
    <xf numFmtId="0" fontId="11" fillId="5" borderId="0" xfId="0" applyFont="1" applyFill="1" applyAlignment="1">
      <alignment wrapText="1"/>
    </xf>
    <xf numFmtId="0" fontId="13" fillId="13" borderId="63" xfId="0" applyFont="1" applyFill="1" applyBorder="1" applyAlignment="1">
      <alignment horizontal="center" vertical="center"/>
    </xf>
    <xf numFmtId="0" fontId="13" fillId="13" borderId="66" xfId="0" applyFont="1" applyFill="1" applyBorder="1" applyAlignment="1">
      <alignment horizontal="center" vertical="center"/>
    </xf>
    <xf numFmtId="0" fontId="13" fillId="13" borderId="69" xfId="0" applyFont="1" applyFill="1" applyBorder="1" applyAlignment="1">
      <alignment horizontal="center" vertical="center"/>
    </xf>
    <xf numFmtId="0" fontId="13" fillId="13" borderId="72" xfId="0" applyFont="1" applyFill="1" applyBorder="1" applyAlignment="1">
      <alignment horizontal="center" vertical="center"/>
    </xf>
    <xf numFmtId="0" fontId="13" fillId="13" borderId="34" xfId="0" applyFont="1" applyFill="1" applyBorder="1" applyAlignment="1">
      <alignment horizontal="center" vertical="center"/>
    </xf>
    <xf numFmtId="0" fontId="13" fillId="13" borderId="38" xfId="0" applyFont="1" applyFill="1" applyBorder="1" applyAlignment="1">
      <alignment horizontal="center" vertical="center"/>
    </xf>
    <xf numFmtId="0" fontId="13" fillId="5" borderId="24" xfId="0" applyFont="1" applyFill="1" applyBorder="1" applyAlignment="1">
      <alignment horizontal="center"/>
    </xf>
    <xf numFmtId="0" fontId="13" fillId="5" borderId="10" xfId="0" applyFont="1" applyFill="1" applyBorder="1" applyAlignment="1">
      <alignment horizontal="center"/>
    </xf>
    <xf numFmtId="0" fontId="13" fillId="13" borderId="35" xfId="0" applyFont="1" applyFill="1" applyBorder="1" applyAlignment="1">
      <alignment horizontal="center" vertical="center"/>
    </xf>
    <xf numFmtId="0" fontId="13" fillId="7" borderId="62" xfId="0" applyNumberFormat="1" applyFont="1" applyFill="1" applyBorder="1" applyAlignment="1" applyProtection="1">
      <alignment horizontal="center" vertical="center"/>
      <protection locked="0"/>
    </xf>
    <xf numFmtId="0" fontId="13" fillId="7" borderId="65" xfId="0" applyFont="1" applyFill="1" applyBorder="1" applyAlignment="1" applyProtection="1">
      <alignment horizontal="center" vertical="center"/>
      <protection locked="0"/>
    </xf>
    <xf numFmtId="0" fontId="13" fillId="7" borderId="68" xfId="0" applyFont="1" applyFill="1" applyBorder="1" applyAlignment="1" applyProtection="1">
      <alignment horizontal="center" vertical="center"/>
      <protection locked="0"/>
    </xf>
    <xf numFmtId="0" fontId="13" fillId="7" borderId="71" xfId="0" applyFont="1" applyFill="1" applyBorder="1" applyAlignment="1" applyProtection="1">
      <alignment horizontal="center" vertical="center"/>
      <protection locked="0"/>
    </xf>
    <xf numFmtId="0" fontId="13" fillId="7" borderId="24" xfId="0" applyFont="1" applyFill="1" applyBorder="1" applyAlignment="1" applyProtection="1">
      <alignment horizontal="center"/>
      <protection locked="0"/>
    </xf>
    <xf numFmtId="0" fontId="13" fillId="7" borderId="56" xfId="0" applyFont="1" applyFill="1" applyBorder="1" applyAlignment="1" applyProtection="1">
      <alignment horizontal="center"/>
      <protection locked="0"/>
    </xf>
    <xf numFmtId="0" fontId="11" fillId="7" borderId="28" xfId="0" applyFont="1" applyFill="1" applyBorder="1" applyAlignment="1" applyProtection="1">
      <alignment horizontal="center"/>
      <protection locked="0"/>
    </xf>
    <xf numFmtId="0" fontId="11" fillId="7" borderId="7" xfId="0" applyFont="1" applyFill="1" applyBorder="1" applyAlignment="1" applyProtection="1">
      <alignment horizontal="center"/>
      <protection locked="0"/>
    </xf>
    <xf numFmtId="0" fontId="11" fillId="7" borderId="24" xfId="0" applyFont="1" applyFill="1" applyBorder="1" applyAlignment="1" applyProtection="1">
      <alignment horizontal="center"/>
      <protection locked="0"/>
    </xf>
    <xf numFmtId="0" fontId="13" fillId="7" borderId="81" xfId="0" applyNumberFormat="1" applyFont="1" applyFill="1" applyBorder="1" applyAlignment="1" applyProtection="1">
      <alignment horizontal="center"/>
      <protection locked="0"/>
    </xf>
    <xf numFmtId="0" fontId="11" fillId="0" borderId="0" xfId="0" applyFont="1" applyAlignment="1">
      <alignment horizontal="center"/>
    </xf>
    <xf numFmtId="0" fontId="11" fillId="0" borderId="0" xfId="0" applyFont="1" applyAlignment="1"/>
    <xf numFmtId="0" fontId="11" fillId="5" borderId="0" xfId="0" applyFont="1" applyFill="1"/>
    <xf numFmtId="0" fontId="11" fillId="5" borderId="0" xfId="0" applyFont="1" applyFill="1" applyAlignment="1">
      <alignment horizontal="center"/>
    </xf>
    <xf numFmtId="171" fontId="11" fillId="5" borderId="0" xfId="6" applyNumberFormat="1" applyFont="1" applyFill="1"/>
    <xf numFmtId="0" fontId="13" fillId="19" borderId="23" xfId="0" applyFont="1" applyFill="1" applyBorder="1" applyAlignment="1">
      <alignment horizontal="center"/>
    </xf>
    <xf numFmtId="0" fontId="13" fillId="19" borderId="34" xfId="0" applyFont="1" applyFill="1" applyBorder="1" applyAlignment="1">
      <alignment horizontal="center"/>
    </xf>
    <xf numFmtId="0" fontId="44" fillId="5" borderId="0" xfId="0" applyFont="1" applyFill="1" applyAlignment="1">
      <alignment horizontal="center"/>
    </xf>
    <xf numFmtId="168" fontId="11" fillId="7" borderId="19" xfId="0" applyNumberFormat="1" applyFont="1" applyFill="1" applyBorder="1" applyAlignment="1" applyProtection="1">
      <alignment horizontal="center"/>
      <protection locked="0"/>
    </xf>
    <xf numFmtId="0" fontId="11" fillId="8" borderId="35" xfId="0" applyFont="1" applyFill="1" applyBorder="1" applyAlignment="1">
      <alignment horizontal="center"/>
    </xf>
    <xf numFmtId="0" fontId="11" fillId="7" borderId="19" xfId="0" applyFont="1" applyFill="1" applyBorder="1" applyAlignment="1" applyProtection="1">
      <alignment horizontal="center"/>
      <protection locked="0"/>
    </xf>
    <xf numFmtId="0" fontId="0" fillId="14" borderId="7" xfId="0" applyFill="1" applyBorder="1" applyAlignment="1">
      <alignment horizontal="center"/>
    </xf>
    <xf numFmtId="0" fontId="11" fillId="5" borderId="0" xfId="0" applyFont="1" applyFill="1"/>
    <xf numFmtId="0" fontId="12" fillId="5" borderId="0" xfId="4" applyFont="1" applyFill="1" applyBorder="1" applyAlignment="1">
      <alignment horizontal="right" vertical="center"/>
    </xf>
    <xf numFmtId="0" fontId="13" fillId="5" borderId="0" xfId="0" applyFont="1" applyFill="1" applyBorder="1" applyAlignment="1">
      <alignment horizontal="right" vertical="center"/>
    </xf>
    <xf numFmtId="0" fontId="13" fillId="5" borderId="0" xfId="0" applyFont="1" applyFill="1" applyAlignment="1">
      <alignment horizontal="right" vertical="center"/>
    </xf>
    <xf numFmtId="0" fontId="13" fillId="16" borderId="1" xfId="0" applyFont="1" applyFill="1" applyBorder="1" applyAlignment="1">
      <alignment horizontal="right"/>
    </xf>
    <xf numFmtId="0" fontId="11" fillId="5" borderId="0" xfId="0" applyFont="1" applyFill="1"/>
    <xf numFmtId="0" fontId="12" fillId="5" borderId="0" xfId="4" applyFont="1" applyFill="1"/>
    <xf numFmtId="0" fontId="12" fillId="5" borderId="0" xfId="4" quotePrefix="1" applyFont="1" applyFill="1" applyAlignment="1">
      <alignment horizontal="left" vertical="center"/>
    </xf>
    <xf numFmtId="0" fontId="13" fillId="5" borderId="9" xfId="0" applyFont="1" applyFill="1" applyBorder="1"/>
    <xf numFmtId="0" fontId="12" fillId="5" borderId="0" xfId="4" quotePrefix="1" applyFont="1" applyFill="1"/>
    <xf numFmtId="0" fontId="0" fillId="0" borderId="0" xfId="0" applyAlignment="1">
      <alignment horizontal="center"/>
    </xf>
    <xf numFmtId="0" fontId="0" fillId="2" borderId="0" xfId="0" applyFill="1" applyAlignment="1">
      <alignment horizontal="center"/>
    </xf>
    <xf numFmtId="0" fontId="29" fillId="8" borderId="46" xfId="0" applyFont="1" applyFill="1" applyBorder="1" applyAlignment="1">
      <alignment horizontal="center" vertical="center"/>
    </xf>
    <xf numFmtId="0" fontId="29" fillId="8" borderId="27" xfId="0" quotePrefix="1" applyFont="1" applyFill="1" applyBorder="1" applyAlignment="1">
      <alignment horizontal="center" vertical="center"/>
    </xf>
    <xf numFmtId="0" fontId="29" fillId="8" borderId="22" xfId="0" applyFont="1" applyFill="1" applyBorder="1" applyAlignment="1">
      <alignment horizontal="center" vertical="center"/>
    </xf>
    <xf numFmtId="0" fontId="29" fillId="5" borderId="12" xfId="0" applyFont="1" applyFill="1" applyBorder="1" applyAlignment="1">
      <alignment horizontal="right" vertical="center"/>
    </xf>
    <xf numFmtId="164" fontId="27" fillId="7" borderId="22" xfId="0" applyNumberFormat="1" applyFont="1" applyFill="1" applyBorder="1" applyAlignment="1" applyProtection="1">
      <alignment horizontal="center" vertical="center"/>
      <protection locked="0"/>
    </xf>
    <xf numFmtId="164" fontId="27" fillId="7" borderId="27" xfId="0" applyNumberFormat="1" applyFont="1" applyFill="1" applyBorder="1" applyAlignment="1" applyProtection="1">
      <alignment horizontal="center" vertical="center"/>
      <protection locked="0"/>
    </xf>
    <xf numFmtId="0" fontId="28" fillId="5" borderId="12" xfId="0" applyFont="1" applyFill="1" applyBorder="1" applyAlignment="1">
      <alignment horizontal="center" vertical="center"/>
    </xf>
    <xf numFmtId="0" fontId="27" fillId="12" borderId="14" xfId="0" applyFont="1" applyFill="1" applyBorder="1" applyAlignment="1">
      <alignment horizontal="center" vertical="center"/>
    </xf>
    <xf numFmtId="0" fontId="27" fillId="12" borderId="19" xfId="0" applyFont="1" applyFill="1" applyBorder="1" applyAlignment="1">
      <alignment horizontal="center" vertical="center"/>
    </xf>
    <xf numFmtId="0" fontId="27" fillId="12" borderId="15" xfId="0" applyFont="1" applyFill="1" applyBorder="1" applyAlignment="1">
      <alignment horizontal="center" vertical="center"/>
    </xf>
    <xf numFmtId="0" fontId="27" fillId="12" borderId="10" xfId="0" applyFont="1" applyFill="1" applyBorder="1" applyAlignment="1">
      <alignment horizontal="center" vertical="center"/>
    </xf>
    <xf numFmtId="164" fontId="27" fillId="12" borderId="16" xfId="0" applyNumberFormat="1" applyFont="1" applyFill="1" applyBorder="1" applyAlignment="1">
      <alignment horizontal="center" vertical="center"/>
    </xf>
    <xf numFmtId="164" fontId="27" fillId="12" borderId="20" xfId="0" applyNumberFormat="1" applyFont="1" applyFill="1" applyBorder="1" applyAlignment="1">
      <alignment horizontal="center" vertical="center"/>
    </xf>
    <xf numFmtId="0" fontId="29" fillId="10" borderId="44" xfId="0" applyFont="1" applyFill="1" applyBorder="1" applyAlignment="1">
      <alignment horizontal="center" vertical="center"/>
    </xf>
    <xf numFmtId="0" fontId="29" fillId="10" borderId="43" xfId="0" quotePrefix="1" applyFont="1" applyFill="1" applyBorder="1" applyAlignment="1">
      <alignment horizontal="center" vertical="center"/>
    </xf>
    <xf numFmtId="0" fontId="27" fillId="12" borderId="28" xfId="0" applyFont="1" applyFill="1" applyBorder="1" applyAlignment="1">
      <alignment horizontal="center" vertical="center"/>
    </xf>
    <xf numFmtId="0" fontId="27" fillId="12" borderId="29" xfId="0" applyFont="1" applyFill="1" applyBorder="1" applyAlignment="1">
      <alignment horizontal="center" vertical="center"/>
    </xf>
    <xf numFmtId="0" fontId="27" fillId="12" borderId="23" xfId="0" applyFont="1" applyFill="1" applyBorder="1" applyAlignment="1">
      <alignment horizontal="center" vertical="center"/>
    </xf>
    <xf numFmtId="0" fontId="27" fillId="12" borderId="24" xfId="0" applyFont="1" applyFill="1" applyBorder="1" applyAlignment="1">
      <alignment horizontal="center" vertical="center"/>
    </xf>
    <xf numFmtId="164" fontId="27" fillId="12" borderId="25" xfId="0" applyNumberFormat="1" applyFont="1" applyFill="1" applyBorder="1" applyAlignment="1">
      <alignment horizontal="center" vertical="center"/>
    </xf>
    <xf numFmtId="0" fontId="29" fillId="10" borderId="42" xfId="0" applyFont="1" applyFill="1" applyBorder="1" applyAlignment="1">
      <alignment horizontal="center" vertical="center"/>
    </xf>
    <xf numFmtId="0" fontId="29" fillId="12" borderId="28" xfId="0" quotePrefix="1" applyNumberFormat="1" applyFont="1" applyFill="1" applyBorder="1" applyAlignment="1">
      <alignment horizontal="center" vertical="center"/>
    </xf>
    <xf numFmtId="0" fontId="29" fillId="12" borderId="29" xfId="0" applyNumberFormat="1" applyFont="1" applyFill="1" applyBorder="1" applyAlignment="1">
      <alignment horizontal="center" vertical="center"/>
    </xf>
    <xf numFmtId="164" fontId="27" fillId="12" borderId="39" xfId="0" applyNumberFormat="1" applyFont="1" applyFill="1" applyBorder="1" applyAlignment="1">
      <alignment horizontal="center" vertical="center"/>
    </xf>
    <xf numFmtId="164" fontId="27" fillId="12" borderId="40" xfId="0" applyNumberFormat="1" applyFont="1" applyFill="1" applyBorder="1" applyAlignment="1">
      <alignment horizontal="center" vertical="center"/>
    </xf>
    <xf numFmtId="0" fontId="29" fillId="10" borderId="45" xfId="0" quotePrefix="1" applyFont="1" applyFill="1" applyBorder="1" applyAlignment="1">
      <alignment horizontal="center" vertical="center"/>
    </xf>
    <xf numFmtId="0" fontId="29" fillId="8" borderId="32" xfId="0" quotePrefix="1" applyFont="1" applyFill="1" applyBorder="1" applyAlignment="1">
      <alignment horizontal="center" vertical="center"/>
    </xf>
    <xf numFmtId="164" fontId="27" fillId="9" borderId="13" xfId="0" applyNumberFormat="1" applyFont="1" applyFill="1" applyBorder="1" applyAlignment="1" applyProtection="1">
      <alignment horizontal="center" vertical="center"/>
      <protection locked="0"/>
    </xf>
    <xf numFmtId="164" fontId="27" fillId="9" borderId="18" xfId="0" applyNumberFormat="1" applyFont="1" applyFill="1" applyBorder="1" applyAlignment="1" applyProtection="1">
      <alignment horizontal="center" vertical="center"/>
      <protection locked="0"/>
    </xf>
    <xf numFmtId="0" fontId="27" fillId="10" borderId="14" xfId="0" applyNumberFormat="1" applyFont="1" applyFill="1" applyBorder="1" applyAlignment="1">
      <alignment horizontal="center" vertical="center"/>
    </xf>
    <xf numFmtId="0" fontId="27" fillId="10" borderId="19" xfId="0" applyNumberFormat="1"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0" xfId="0" applyFont="1" applyFill="1" applyBorder="1" applyAlignment="1">
      <alignment horizontal="center" vertical="center"/>
    </xf>
    <xf numFmtId="164" fontId="27" fillId="10" borderId="16" xfId="0" applyNumberFormat="1" applyFont="1" applyFill="1" applyBorder="1" applyAlignment="1">
      <alignment horizontal="center" vertical="center"/>
    </xf>
    <xf numFmtId="164" fontId="27" fillId="10" borderId="20" xfId="0" applyNumberFormat="1" applyFont="1" applyFill="1" applyBorder="1" applyAlignment="1">
      <alignment horizontal="center" vertical="center"/>
    </xf>
    <xf numFmtId="0" fontId="27" fillId="10" borderId="28" xfId="0" applyFont="1" applyFill="1" applyBorder="1" applyAlignment="1">
      <alignment horizontal="center" vertical="center"/>
    </xf>
    <xf numFmtId="0" fontId="27" fillId="10" borderId="29" xfId="0"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9" xfId="0" applyFont="1" applyFill="1" applyBorder="1" applyAlignment="1">
      <alignment horizontal="center" vertical="center" wrapText="1"/>
    </xf>
    <xf numFmtId="0" fontId="31" fillId="6" borderId="4" xfId="0" applyFont="1" applyFill="1" applyBorder="1" applyAlignment="1">
      <alignment horizontal="center"/>
    </xf>
    <xf numFmtId="0" fontId="31" fillId="6" borderId="5" xfId="0" applyFont="1" applyFill="1" applyBorder="1" applyAlignment="1">
      <alignment horizontal="center"/>
    </xf>
    <xf numFmtId="0" fontId="31" fillId="6" borderId="6" xfId="0" applyFont="1" applyFill="1" applyBorder="1" applyAlignment="1">
      <alignment horizontal="center"/>
    </xf>
    <xf numFmtId="0" fontId="31" fillId="3" borderId="42" xfId="0" applyFont="1" applyFill="1" applyBorder="1" applyAlignment="1">
      <alignment horizontal="center" vertical="center" wrapText="1"/>
    </xf>
    <xf numFmtId="0" fontId="31" fillId="3" borderId="43" xfId="0" applyFont="1" applyFill="1" applyBorder="1" applyAlignment="1">
      <alignment horizontal="center" vertical="center" wrapText="1"/>
    </xf>
    <xf numFmtId="0" fontId="30" fillId="5" borderId="0" xfId="4" applyFont="1" applyFill="1" applyBorder="1" applyAlignment="1">
      <alignment horizontal="right" vertical="center"/>
    </xf>
    <xf numFmtId="0" fontId="31" fillId="3" borderId="22"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4" borderId="1" xfId="2" applyFont="1" applyBorder="1" applyAlignment="1">
      <alignment horizontal="center"/>
    </xf>
    <xf numFmtId="0" fontId="31" fillId="4" borderId="31" xfId="2" applyFont="1" applyBorder="1" applyAlignment="1">
      <alignment horizontal="center"/>
    </xf>
    <xf numFmtId="0" fontId="31" fillId="4" borderId="2" xfId="2" applyFont="1" applyBorder="1" applyAlignment="1">
      <alignment horizontal="center"/>
    </xf>
    <xf numFmtId="0" fontId="27" fillId="7" borderId="1" xfId="0" applyFont="1" applyFill="1" applyBorder="1" applyAlignment="1" applyProtection="1">
      <alignment horizontal="center"/>
      <protection locked="0"/>
    </xf>
    <xf numFmtId="0" fontId="27" fillId="7" borderId="2" xfId="0" applyFont="1" applyFill="1" applyBorder="1" applyAlignment="1" applyProtection="1">
      <alignment horizontal="center"/>
      <protection locked="0"/>
    </xf>
    <xf numFmtId="0" fontId="11" fillId="0" borderId="4" xfId="0" applyFont="1" applyFill="1" applyBorder="1" applyAlignment="1">
      <alignment horizontal="center" wrapText="1"/>
    </xf>
    <xf numFmtId="0" fontId="11" fillId="0" borderId="5" xfId="0" applyFont="1" applyFill="1" applyBorder="1" applyAlignment="1">
      <alignment horizontal="center" wrapText="1"/>
    </xf>
    <xf numFmtId="0" fontId="11" fillId="0" borderId="6" xfId="0" applyFont="1" applyFill="1" applyBorder="1" applyAlignment="1">
      <alignment horizontal="center" wrapText="1"/>
    </xf>
    <xf numFmtId="0" fontId="11" fillId="0" borderId="8" xfId="0" applyFont="1" applyFill="1" applyBorder="1" applyAlignment="1">
      <alignment horizontal="center" wrapText="1"/>
    </xf>
    <xf numFmtId="0" fontId="11" fillId="0" borderId="9" xfId="0" applyFont="1" applyFill="1" applyBorder="1" applyAlignment="1">
      <alignment horizontal="center" wrapText="1"/>
    </xf>
    <xf numFmtId="0" fontId="11" fillId="0" borderId="11" xfId="0" applyFont="1" applyFill="1" applyBorder="1" applyAlignment="1">
      <alignment horizontal="center" wrapText="1"/>
    </xf>
    <xf numFmtId="0" fontId="11" fillId="0" borderId="0" xfId="0" applyFont="1" applyAlignment="1">
      <alignment horizontal="center"/>
    </xf>
    <xf numFmtId="0" fontId="11" fillId="2" borderId="0" xfId="0" applyFont="1" applyFill="1" applyAlignment="1">
      <alignment horizontal="center"/>
    </xf>
    <xf numFmtId="0" fontId="12" fillId="5" borderId="0" xfId="4" applyFont="1" applyFill="1" applyBorder="1" applyAlignment="1">
      <alignment horizontal="right" vertical="center"/>
    </xf>
    <xf numFmtId="0" fontId="14" fillId="5" borderId="0" xfId="0" applyFont="1" applyFill="1" applyAlignment="1">
      <alignment horizontal="center" vertical="center"/>
    </xf>
    <xf numFmtId="0" fontId="17" fillId="16" borderId="1" xfId="0" applyFont="1" applyFill="1" applyBorder="1" applyAlignment="1">
      <alignment horizontal="center" vertical="center"/>
    </xf>
    <xf numFmtId="0" fontId="17" fillId="16" borderId="31" xfId="0" applyFont="1" applyFill="1" applyBorder="1" applyAlignment="1">
      <alignment horizontal="center" vertical="center"/>
    </xf>
    <xf numFmtId="0" fontId="17" fillId="16" borderId="2" xfId="0" applyFont="1" applyFill="1" applyBorder="1" applyAlignment="1">
      <alignment horizontal="center" vertical="center"/>
    </xf>
    <xf numFmtId="0" fontId="17" fillId="18" borderId="1" xfId="0" applyFont="1" applyFill="1" applyBorder="1" applyAlignment="1">
      <alignment horizontal="center" vertical="center"/>
    </xf>
    <xf numFmtId="0" fontId="17" fillId="18" borderId="31" xfId="0" applyFont="1" applyFill="1" applyBorder="1" applyAlignment="1">
      <alignment horizontal="center" vertical="center"/>
    </xf>
    <xf numFmtId="0" fontId="17" fillId="18" borderId="2" xfId="0" applyFont="1" applyFill="1" applyBorder="1" applyAlignment="1">
      <alignment horizontal="center" vertical="center"/>
    </xf>
    <xf numFmtId="0" fontId="17" fillId="17" borderId="1" xfId="0" applyFont="1" applyFill="1" applyBorder="1" applyAlignment="1">
      <alignment horizontal="center" vertical="center"/>
    </xf>
    <xf numFmtId="0" fontId="17" fillId="17" borderId="31" xfId="0" applyFont="1" applyFill="1" applyBorder="1" applyAlignment="1">
      <alignment horizontal="center" vertical="center"/>
    </xf>
    <xf numFmtId="0" fontId="17" fillId="17" borderId="2" xfId="0" applyFont="1" applyFill="1" applyBorder="1" applyAlignment="1">
      <alignment horizontal="center" vertical="center"/>
    </xf>
    <xf numFmtId="0" fontId="13" fillId="5" borderId="0" xfId="0" applyFont="1" applyFill="1" applyBorder="1" applyAlignment="1">
      <alignment horizontal="right" vertical="center"/>
    </xf>
    <xf numFmtId="0" fontId="13" fillId="5" borderId="0" xfId="0" applyFont="1" applyFill="1" applyAlignment="1">
      <alignment horizontal="right" vertical="center"/>
    </xf>
    <xf numFmtId="0" fontId="13" fillId="16" borderId="1" xfId="0" applyFont="1" applyFill="1" applyBorder="1" applyAlignment="1">
      <alignment horizontal="right"/>
    </xf>
    <xf numFmtId="0" fontId="13" fillId="16" borderId="31" xfId="0" applyFont="1" applyFill="1" applyBorder="1" applyAlignment="1">
      <alignment horizontal="right"/>
    </xf>
    <xf numFmtId="0" fontId="13" fillId="7" borderId="10" xfId="0" applyNumberFormat="1" applyFont="1" applyFill="1" applyBorder="1" applyAlignment="1" applyProtection="1">
      <alignment horizontal="center" vertical="center"/>
      <protection locked="0"/>
    </xf>
    <xf numFmtId="0" fontId="13" fillId="7" borderId="35" xfId="0" applyNumberFormat="1" applyFont="1" applyFill="1" applyBorder="1" applyAlignment="1" applyProtection="1">
      <alignment horizontal="center" vertical="center"/>
      <protection locked="0"/>
    </xf>
    <xf numFmtId="0" fontId="19" fillId="5" borderId="57" xfId="1" applyFont="1" applyFill="1" applyBorder="1" applyAlignment="1">
      <alignment horizontal="center"/>
    </xf>
    <xf numFmtId="0" fontId="13" fillId="13" borderId="23" xfId="0" applyFont="1" applyFill="1" applyBorder="1" applyAlignment="1">
      <alignment horizontal="center" vertical="center" wrapText="1"/>
    </xf>
    <xf numFmtId="0" fontId="13" fillId="13" borderId="24" xfId="0" applyFont="1" applyFill="1" applyBorder="1" applyAlignment="1">
      <alignment horizontal="center" vertical="center" wrapText="1"/>
    </xf>
    <xf numFmtId="0" fontId="13" fillId="13" borderId="34" xfId="0" applyFont="1" applyFill="1" applyBorder="1" applyAlignment="1">
      <alignment horizontal="center" vertical="center" wrapText="1"/>
    </xf>
    <xf numFmtId="0" fontId="13" fillId="10" borderId="1" xfId="0" applyFont="1" applyFill="1" applyBorder="1" applyAlignment="1">
      <alignment horizontal="center"/>
    </xf>
    <xf numFmtId="0" fontId="13" fillId="10" borderId="31" xfId="0" applyFont="1" applyFill="1" applyBorder="1" applyAlignment="1">
      <alignment horizontal="center"/>
    </xf>
    <xf numFmtId="0" fontId="13" fillId="10" borderId="2" xfId="0" applyFont="1" applyFill="1" applyBorder="1" applyAlignment="1">
      <alignment horizontal="center"/>
    </xf>
    <xf numFmtId="0" fontId="13" fillId="9" borderId="1" xfId="0" applyFont="1" applyFill="1" applyBorder="1" applyAlignment="1">
      <alignment horizontal="center" vertical="center"/>
    </xf>
    <xf numFmtId="0" fontId="13" fillId="9" borderId="2" xfId="0" applyFont="1" applyFill="1" applyBorder="1" applyAlignment="1">
      <alignment horizontal="center" vertical="center"/>
    </xf>
    <xf numFmtId="167" fontId="13" fillId="7" borderId="1" xfId="0" applyNumberFormat="1" applyFont="1" applyFill="1" applyBorder="1" applyAlignment="1" applyProtection="1">
      <alignment horizontal="center" vertical="center"/>
      <protection locked="0"/>
    </xf>
    <xf numFmtId="167" fontId="13" fillId="7" borderId="2" xfId="0" applyNumberFormat="1" applyFont="1" applyFill="1" applyBorder="1" applyAlignment="1" applyProtection="1">
      <alignment horizontal="center" vertical="center"/>
      <protection locked="0"/>
    </xf>
    <xf numFmtId="0" fontId="13" fillId="14" borderId="4" xfId="0" applyFont="1" applyFill="1" applyBorder="1" applyAlignment="1">
      <alignment horizontal="center" wrapText="1"/>
    </xf>
    <xf numFmtId="0" fontId="13" fillId="14" borderId="5" xfId="0" applyFont="1" applyFill="1" applyBorder="1" applyAlignment="1">
      <alignment horizontal="center" wrapText="1"/>
    </xf>
    <xf numFmtId="0" fontId="13" fillId="14" borderId="6" xfId="0" applyFont="1" applyFill="1" applyBorder="1" applyAlignment="1">
      <alignment horizontal="center" wrapText="1"/>
    </xf>
    <xf numFmtId="0" fontId="13" fillId="7" borderId="24" xfId="0" applyNumberFormat="1" applyFont="1" applyFill="1" applyBorder="1" applyAlignment="1" applyProtection="1">
      <alignment horizontal="center" vertical="center"/>
      <protection locked="0"/>
    </xf>
    <xf numFmtId="0" fontId="13" fillId="7" borderId="34" xfId="0" applyNumberFormat="1"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59" xfId="0" applyFont="1" applyFill="1" applyBorder="1" applyAlignment="1" applyProtection="1">
      <alignment horizontal="center" vertical="center"/>
      <protection locked="0"/>
    </xf>
    <xf numFmtId="0" fontId="13" fillId="13" borderId="23" xfId="0" applyFont="1" applyFill="1" applyBorder="1" applyAlignment="1">
      <alignment horizontal="center" wrapText="1"/>
    </xf>
    <xf numFmtId="0" fontId="13" fillId="13" borderId="24" xfId="0" applyFont="1" applyFill="1" applyBorder="1" applyAlignment="1">
      <alignment horizontal="center" wrapText="1"/>
    </xf>
    <xf numFmtId="0" fontId="13" fillId="13" borderId="58" xfId="0" applyFont="1" applyFill="1" applyBorder="1" applyAlignment="1">
      <alignment horizontal="center" vertical="center" wrapText="1"/>
    </xf>
    <xf numFmtId="0" fontId="13" fillId="13" borderId="7" xfId="0" applyFont="1" applyFill="1" applyBorder="1" applyAlignment="1">
      <alignment horizontal="center" vertical="center" wrapText="1"/>
    </xf>
    <xf numFmtId="0" fontId="11" fillId="10" borderId="1" xfId="0" applyFont="1" applyFill="1" applyBorder="1" applyAlignment="1">
      <alignment horizontal="left" vertical="center"/>
    </xf>
    <xf numFmtId="0" fontId="11" fillId="10" borderId="2" xfId="0" applyFont="1" applyFill="1" applyBorder="1" applyAlignment="1">
      <alignment horizontal="left" vertical="center"/>
    </xf>
    <xf numFmtId="0" fontId="11" fillId="10" borderId="1" xfId="0" quotePrefix="1" applyFont="1" applyFill="1" applyBorder="1" applyAlignment="1">
      <alignment horizontal="left" vertical="center"/>
    </xf>
    <xf numFmtId="0" fontId="13" fillId="13" borderId="58" xfId="0" applyFont="1" applyFill="1" applyBorder="1" applyAlignment="1">
      <alignment horizontal="center" wrapText="1"/>
    </xf>
    <xf numFmtId="0" fontId="13" fillId="13" borderId="7" xfId="0" applyFont="1" applyFill="1" applyBorder="1" applyAlignment="1">
      <alignment horizontal="center" wrapText="1"/>
    </xf>
    <xf numFmtId="0" fontId="13" fillId="7" borderId="7" xfId="0" applyNumberFormat="1" applyFont="1" applyFill="1" applyBorder="1" applyAlignment="1" applyProtection="1">
      <alignment horizontal="center" vertical="center"/>
      <protection locked="0"/>
    </xf>
    <xf numFmtId="0" fontId="13" fillId="7" borderId="59" xfId="0" applyNumberFormat="1" applyFont="1" applyFill="1" applyBorder="1" applyAlignment="1" applyProtection="1">
      <alignment horizontal="center" vertical="center"/>
      <protection locked="0"/>
    </xf>
    <xf numFmtId="0" fontId="13" fillId="13" borderId="19"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1" fillId="10" borderId="2" xfId="0" quotePrefix="1" applyFont="1" applyFill="1" applyBorder="1" applyAlignment="1">
      <alignment horizontal="left" vertical="center"/>
    </xf>
    <xf numFmtId="0" fontId="13" fillId="10" borderId="1" xfId="0" applyFont="1" applyFill="1" applyBorder="1" applyAlignment="1">
      <alignment horizontal="center" vertical="center"/>
    </xf>
    <xf numFmtId="0" fontId="13" fillId="10" borderId="31" xfId="0" applyFont="1" applyFill="1" applyBorder="1" applyAlignment="1">
      <alignment horizontal="center" vertical="center"/>
    </xf>
    <xf numFmtId="0" fontId="13" fillId="10" borderId="2" xfId="0" applyFont="1" applyFill="1" applyBorder="1" applyAlignment="1">
      <alignment horizontal="center" vertical="center"/>
    </xf>
    <xf numFmtId="0" fontId="13" fillId="9" borderId="8" xfId="0" applyFont="1" applyFill="1" applyBorder="1" applyAlignment="1">
      <alignment horizontal="center" vertical="center"/>
    </xf>
    <xf numFmtId="0" fontId="13" fillId="9" borderId="11" xfId="0" applyFont="1" applyFill="1" applyBorder="1" applyAlignment="1">
      <alignment horizontal="center" vertical="center"/>
    </xf>
    <xf numFmtId="0" fontId="13" fillId="14" borderId="1" xfId="0" applyFont="1" applyFill="1" applyBorder="1" applyAlignment="1">
      <alignment horizontal="center" wrapText="1"/>
    </xf>
    <xf numFmtId="0" fontId="13" fillId="14" borderId="31" xfId="0" applyFont="1" applyFill="1" applyBorder="1" applyAlignment="1">
      <alignment horizontal="center" wrapText="1"/>
    </xf>
    <xf numFmtId="0" fontId="13" fillId="14" borderId="2" xfId="0" applyFont="1" applyFill="1" applyBorder="1" applyAlignment="1">
      <alignment horizontal="center" wrapText="1"/>
    </xf>
    <xf numFmtId="0" fontId="13" fillId="13" borderId="79" xfId="0" applyFont="1" applyFill="1" applyBorder="1" applyAlignment="1">
      <alignment horizontal="center" wrapText="1"/>
    </xf>
    <xf numFmtId="0" fontId="13" fillId="13" borderId="40" xfId="0" applyFont="1" applyFill="1" applyBorder="1" applyAlignment="1">
      <alignment horizontal="center" wrapText="1"/>
    </xf>
    <xf numFmtId="0" fontId="13" fillId="7" borderId="1" xfId="0" applyNumberFormat="1" applyFont="1" applyFill="1" applyBorder="1" applyAlignment="1" applyProtection="1">
      <alignment horizontal="center" vertical="center"/>
      <protection locked="0"/>
    </xf>
    <xf numFmtId="0" fontId="13" fillId="7" borderId="2" xfId="0" applyNumberFormat="1" applyFont="1" applyFill="1" applyBorder="1" applyAlignment="1" applyProtection="1">
      <alignment horizontal="center" vertical="center"/>
      <protection locked="0"/>
    </xf>
    <xf numFmtId="0" fontId="13" fillId="19" borderId="4" xfId="0" applyFont="1" applyFill="1" applyBorder="1" applyAlignment="1">
      <alignment horizontal="center"/>
    </xf>
    <xf numFmtId="0" fontId="13" fillId="19" borderId="5" xfId="0" applyFont="1" applyFill="1" applyBorder="1" applyAlignment="1">
      <alignment horizontal="center"/>
    </xf>
    <xf numFmtId="0" fontId="13" fillId="19" borderId="6" xfId="0" applyFont="1" applyFill="1" applyBorder="1" applyAlignment="1">
      <alignment horizontal="center"/>
    </xf>
    <xf numFmtId="170" fontId="11" fillId="8" borderId="1" xfId="0" applyNumberFormat="1" applyFont="1" applyFill="1" applyBorder="1" applyAlignment="1">
      <alignment horizontal="center"/>
    </xf>
    <xf numFmtId="170" fontId="11" fillId="8" borderId="75" xfId="0" applyNumberFormat="1" applyFont="1" applyFill="1" applyBorder="1" applyAlignment="1">
      <alignment horizontal="center"/>
    </xf>
    <xf numFmtId="169" fontId="11" fillId="8" borderId="1" xfId="0" applyNumberFormat="1" applyFont="1" applyFill="1" applyBorder="1" applyAlignment="1">
      <alignment horizontal="center"/>
    </xf>
    <xf numFmtId="169" fontId="11" fillId="8" borderId="75" xfId="0" applyNumberFormat="1" applyFont="1" applyFill="1" applyBorder="1" applyAlignment="1">
      <alignment horizontal="center"/>
    </xf>
    <xf numFmtId="2" fontId="11" fillId="8" borderId="1" xfId="0" applyNumberFormat="1" applyFont="1" applyFill="1" applyBorder="1" applyAlignment="1">
      <alignment horizontal="center"/>
    </xf>
    <xf numFmtId="2" fontId="11" fillId="8" borderId="75" xfId="0" applyNumberFormat="1" applyFont="1" applyFill="1" applyBorder="1" applyAlignment="1">
      <alignment horizontal="center"/>
    </xf>
    <xf numFmtId="0" fontId="13" fillId="19" borderId="1" xfId="0" applyFont="1" applyFill="1" applyBorder="1" applyAlignment="1">
      <alignment horizontal="center"/>
    </xf>
    <xf numFmtId="0" fontId="13" fillId="19" borderId="31" xfId="0" applyFont="1" applyFill="1" applyBorder="1" applyAlignment="1">
      <alignment horizontal="center"/>
    </xf>
    <xf numFmtId="0" fontId="13" fillId="19" borderId="2" xfId="0" applyFont="1" applyFill="1" applyBorder="1" applyAlignment="1">
      <alignment horizontal="center"/>
    </xf>
    <xf numFmtId="0" fontId="11" fillId="0" borderId="74" xfId="0" applyFont="1" applyBorder="1" applyAlignment="1">
      <alignment horizontal="left" vertical="center"/>
    </xf>
    <xf numFmtId="0" fontId="11" fillId="0" borderId="14" xfId="0" applyFont="1" applyBorder="1" applyAlignment="1">
      <alignment horizontal="left" vertical="center"/>
    </xf>
    <xf numFmtId="0" fontId="11" fillId="0" borderId="50" xfId="0" applyFont="1" applyBorder="1" applyAlignment="1">
      <alignment horizontal="center"/>
    </xf>
    <xf numFmtId="0" fontId="11" fillId="0" borderId="41" xfId="0" applyFont="1" applyBorder="1" applyAlignment="1">
      <alignment horizontal="center"/>
    </xf>
    <xf numFmtId="0" fontId="11" fillId="10" borderId="1" xfId="0" applyFont="1" applyFill="1" applyBorder="1" applyAlignment="1">
      <alignment horizontal="center" vertical="center"/>
    </xf>
    <xf numFmtId="0" fontId="11" fillId="10" borderId="2" xfId="0" applyFont="1" applyFill="1" applyBorder="1" applyAlignment="1">
      <alignment horizontal="center" vertical="center"/>
    </xf>
    <xf numFmtId="0" fontId="11" fillId="8" borderId="1" xfId="0" applyFont="1" applyFill="1" applyBorder="1" applyAlignment="1">
      <alignment horizontal="center" vertical="center"/>
    </xf>
    <xf numFmtId="0" fontId="11" fillId="8" borderId="31" xfId="0" applyFont="1" applyFill="1" applyBorder="1" applyAlignment="1">
      <alignment horizontal="center" vertical="center"/>
    </xf>
    <xf numFmtId="0" fontId="11" fillId="8" borderId="2" xfId="0" applyFont="1" applyFill="1" applyBorder="1" applyAlignment="1">
      <alignment horizontal="center" vertical="center"/>
    </xf>
    <xf numFmtId="0" fontId="15" fillId="5" borderId="73" xfId="0" quotePrefix="1" applyFont="1" applyFill="1" applyBorder="1"/>
    <xf numFmtId="0" fontId="15" fillId="5" borderId="12" xfId="0" quotePrefix="1" applyFont="1" applyFill="1" applyBorder="1"/>
    <xf numFmtId="0" fontId="11" fillId="10" borderId="31" xfId="0" applyFont="1" applyFill="1" applyBorder="1" applyAlignment="1">
      <alignment horizontal="center" vertical="center"/>
    </xf>
    <xf numFmtId="0" fontId="11" fillId="0" borderId="48" xfId="0" applyFont="1" applyBorder="1" applyAlignment="1">
      <alignment horizontal="center"/>
    </xf>
    <xf numFmtId="0" fontId="11" fillId="0" borderId="30" xfId="0" applyFont="1" applyBorder="1" applyAlignment="1">
      <alignment horizontal="center"/>
    </xf>
    <xf numFmtId="0" fontId="11" fillId="0" borderId="33" xfId="0" applyFont="1" applyBorder="1" applyAlignment="1">
      <alignment horizontal="center"/>
    </xf>
    <xf numFmtId="0" fontId="11" fillId="0" borderId="49" xfId="0" applyFont="1" applyBorder="1" applyAlignment="1">
      <alignment horizontal="center"/>
    </xf>
    <xf numFmtId="0" fontId="11" fillId="9" borderId="7" xfId="0" applyFont="1" applyFill="1" applyBorder="1" applyAlignment="1">
      <alignment horizontal="center"/>
    </xf>
    <xf numFmtId="0" fontId="11" fillId="9" borderId="59" xfId="0" applyFont="1" applyFill="1" applyBorder="1" applyAlignment="1">
      <alignment horizontal="center"/>
    </xf>
    <xf numFmtId="0" fontId="11" fillId="9" borderId="78" xfId="0" applyFont="1" applyFill="1" applyBorder="1" applyAlignment="1">
      <alignment horizontal="center"/>
    </xf>
    <xf numFmtId="0" fontId="11" fillId="9" borderId="10" xfId="0" applyFont="1" applyFill="1" applyBorder="1" applyAlignment="1">
      <alignment horizontal="center"/>
    </xf>
    <xf numFmtId="0" fontId="11" fillId="9" borderId="35" xfId="0" applyFont="1" applyFill="1" applyBorder="1" applyAlignment="1">
      <alignment horizontal="center"/>
    </xf>
    <xf numFmtId="0" fontId="11" fillId="0" borderId="77" xfId="0" applyFont="1" applyBorder="1" applyAlignment="1">
      <alignment horizontal="center" vertical="center"/>
    </xf>
    <xf numFmtId="0" fontId="11" fillId="0" borderId="48" xfId="0" applyFont="1" applyBorder="1" applyAlignment="1">
      <alignment horizontal="center" vertical="center"/>
    </xf>
    <xf numFmtId="0" fontId="11" fillId="0" borderId="30" xfId="0" applyFont="1" applyBorder="1" applyAlignment="1">
      <alignment horizontal="center" vertical="center"/>
    </xf>
    <xf numFmtId="0" fontId="11" fillId="0" borderId="25" xfId="0" applyFont="1" applyBorder="1" applyAlignment="1">
      <alignment horizontal="center"/>
    </xf>
    <xf numFmtId="0" fontId="11" fillId="0" borderId="47" xfId="0" applyFont="1" applyBorder="1" applyAlignment="1">
      <alignment horizontal="center"/>
    </xf>
    <xf numFmtId="0" fontId="11" fillId="0" borderId="26" xfId="0" applyFont="1" applyBorder="1" applyAlignment="1">
      <alignment horizontal="center"/>
    </xf>
    <xf numFmtId="0" fontId="11" fillId="0" borderId="33" xfId="0" applyFont="1" applyBorder="1" applyAlignment="1">
      <alignment horizontal="center" vertical="center"/>
    </xf>
    <xf numFmtId="0" fontId="11" fillId="0" borderId="49" xfId="0" applyFont="1" applyBorder="1" applyAlignment="1">
      <alignment horizontal="center" vertical="center"/>
    </xf>
    <xf numFmtId="49" fontId="11" fillId="7" borderId="1" xfId="5" quotePrefix="1" applyNumberFormat="1" applyFont="1" applyFill="1" applyBorder="1" applyAlignment="1" applyProtection="1">
      <alignment horizontal="center" vertical="center"/>
      <protection locked="0"/>
    </xf>
    <xf numFmtId="49" fontId="11" fillId="7" borderId="31" xfId="5" quotePrefix="1" applyNumberFormat="1" applyFont="1" applyFill="1" applyBorder="1" applyAlignment="1" applyProtection="1">
      <alignment horizontal="center" vertical="center"/>
      <protection locked="0"/>
    </xf>
    <xf numFmtId="49" fontId="11" fillId="7" borderId="2" xfId="5" quotePrefix="1" applyNumberFormat="1" applyFont="1" applyFill="1" applyBorder="1" applyAlignment="1" applyProtection="1">
      <alignment horizontal="center" vertical="center"/>
      <protection locked="0"/>
    </xf>
    <xf numFmtId="0" fontId="11" fillId="5" borderId="0" xfId="0" applyFont="1" applyFill="1" applyAlignment="1">
      <alignment horizontal="center"/>
    </xf>
    <xf numFmtId="0" fontId="11" fillId="0" borderId="0" xfId="0" applyFont="1" applyAlignment="1">
      <alignment wrapText="1"/>
    </xf>
    <xf numFmtId="0" fontId="12" fillId="0" borderId="0" xfId="4" applyFont="1" applyFill="1" applyBorder="1" applyAlignment="1">
      <alignment horizontal="right" vertical="center"/>
    </xf>
    <xf numFmtId="0" fontId="36" fillId="3" borderId="0" xfId="0" applyFont="1" applyFill="1" applyAlignment="1">
      <alignment horizontal="left"/>
    </xf>
    <xf numFmtId="0" fontId="11" fillId="0" borderId="0" xfId="0" applyFont="1" applyAlignment="1">
      <alignment horizontal="left"/>
    </xf>
    <xf numFmtId="0" fontId="37" fillId="5" borderId="0" xfId="0" applyFont="1" applyFill="1" applyAlignment="1">
      <alignment horizontal="left"/>
    </xf>
    <xf numFmtId="0" fontId="41" fillId="5" borderId="0" xfId="0" applyFont="1" applyFill="1" applyAlignment="1">
      <alignment horizontal="center"/>
    </xf>
    <xf numFmtId="0" fontId="39" fillId="5" borderId="0" xfId="4" applyFont="1" applyFill="1" applyAlignment="1">
      <alignment horizontal="left"/>
    </xf>
  </cellXfs>
  <cellStyles count="7">
    <cellStyle name="Accent1" xfId="2" builtinId="29"/>
    <cellStyle name="Comma" xfId="5" builtinId="3"/>
    <cellStyle name="Explanatory Text" xfId="1" builtinId="53"/>
    <cellStyle name="Hyperlink" xfId="4" builtinId="8"/>
    <cellStyle name="Normal" xfId="0" builtinId="0"/>
    <cellStyle name="Normal_ADS1262 Data Sheet Tables" xfId="3"/>
    <cellStyle name="Percent" xfId="6" builtinId="5"/>
  </cellStyles>
  <dxfs count="45">
    <dxf>
      <fill>
        <patternFill>
          <bgColor rgb="FFFF0000"/>
        </patternFill>
      </fill>
    </dxf>
    <dxf>
      <fill>
        <patternFill>
          <bgColor rgb="FFFF0000"/>
        </patternFill>
      </fill>
    </dxf>
    <dxf>
      <font>
        <color rgb="FF9C0006"/>
      </font>
      <fill>
        <patternFill>
          <bgColor rgb="FFFFC7CE"/>
        </patternFill>
      </fill>
    </dxf>
    <dxf>
      <fill>
        <patternFill>
          <bgColor theme="1"/>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ont>
        <color rgb="FF006100"/>
      </font>
      <fill>
        <patternFill>
          <bgColor rgb="FFC6EFCE"/>
        </patternFill>
      </fill>
    </dxf>
    <dxf>
      <fill>
        <patternFill>
          <bgColor rgb="FFFFC000"/>
        </patternFill>
      </fill>
    </dxf>
    <dxf>
      <fill>
        <patternFill patternType="solid">
          <fgColor rgb="FF000000"/>
          <bgColor theme="0" tint="-0.499984740745262"/>
        </patternFill>
      </fill>
    </dxf>
    <dxf>
      <fill>
        <patternFill>
          <bgColor rgb="FFFFC000"/>
        </patternFill>
      </fill>
    </dxf>
  </dxfs>
  <tableStyles count="0" defaultTableStyle="TableStyleMedium2" defaultPivotStyle="PivotStyleLight16"/>
  <colors>
    <mruColors>
      <color rgb="FFCCFFCC"/>
      <color rgb="FFFFFFCC"/>
      <color rgb="FFAAAAAA"/>
      <color rgb="FFDE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ADC1 SINCx</a:t>
            </a:r>
            <a:r>
              <a:rPr lang="en-US" baseline="0"/>
              <a:t> </a:t>
            </a:r>
            <a:r>
              <a:rPr lang="en-US"/>
              <a:t>Filter Response (Hz)</a:t>
            </a:r>
          </a:p>
        </c:rich>
      </c:tx>
      <c:layout/>
      <c:overlay val="0"/>
    </c:title>
    <c:autoTitleDeleted val="0"/>
    <c:plotArea>
      <c:layout/>
      <c:scatterChart>
        <c:scatterStyle val="smoothMarker"/>
        <c:varyColors val="0"/>
        <c:ser>
          <c:idx val="0"/>
          <c:order val="0"/>
          <c:tx>
            <c:v>Filter Response</c:v>
          </c:tx>
          <c:marker>
            <c:symbol val="none"/>
          </c:marker>
          <c:xVal>
            <c:numRef>
              <c:f>'ADC1 SINCx Filter'!$A$66:$A$3785</c:f>
              <c:numCache>
                <c:formatCode>0.0</c:formatCode>
                <c:ptCount val="37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32.200000000000003</c:v>
                </c:pt>
                <c:pt idx="322">
                  <c:v>32.299999999999997</c:v>
                </c:pt>
                <c:pt idx="323">
                  <c:v>32.4</c:v>
                </c:pt>
                <c:pt idx="324">
                  <c:v>32.5</c:v>
                </c:pt>
                <c:pt idx="325">
                  <c:v>32.6</c:v>
                </c:pt>
                <c:pt idx="326">
                  <c:v>32.700000000000003</c:v>
                </c:pt>
                <c:pt idx="327">
                  <c:v>32.799999999999997</c:v>
                </c:pt>
                <c:pt idx="328">
                  <c:v>32.9</c:v>
                </c:pt>
                <c:pt idx="329">
                  <c:v>33</c:v>
                </c:pt>
                <c:pt idx="330">
                  <c:v>33.1</c:v>
                </c:pt>
                <c:pt idx="331">
                  <c:v>33.200000000000003</c:v>
                </c:pt>
                <c:pt idx="332">
                  <c:v>33.299999999999997</c:v>
                </c:pt>
                <c:pt idx="333">
                  <c:v>33.4</c:v>
                </c:pt>
                <c:pt idx="334">
                  <c:v>33.5</c:v>
                </c:pt>
                <c:pt idx="335">
                  <c:v>33.6</c:v>
                </c:pt>
                <c:pt idx="336">
                  <c:v>33.700000000000003</c:v>
                </c:pt>
                <c:pt idx="337">
                  <c:v>33.799999999999997</c:v>
                </c:pt>
                <c:pt idx="338">
                  <c:v>33.9</c:v>
                </c:pt>
                <c:pt idx="339">
                  <c:v>34</c:v>
                </c:pt>
                <c:pt idx="340">
                  <c:v>34.1</c:v>
                </c:pt>
                <c:pt idx="341">
                  <c:v>34.200000000000003</c:v>
                </c:pt>
                <c:pt idx="342">
                  <c:v>34.299999999999997</c:v>
                </c:pt>
                <c:pt idx="343">
                  <c:v>34.4</c:v>
                </c:pt>
                <c:pt idx="344">
                  <c:v>34.5</c:v>
                </c:pt>
                <c:pt idx="345">
                  <c:v>34.6</c:v>
                </c:pt>
                <c:pt idx="346">
                  <c:v>34.700000000000003</c:v>
                </c:pt>
                <c:pt idx="347">
                  <c:v>34.799999999999997</c:v>
                </c:pt>
                <c:pt idx="348">
                  <c:v>34.9</c:v>
                </c:pt>
                <c:pt idx="349">
                  <c:v>35</c:v>
                </c:pt>
                <c:pt idx="350">
                  <c:v>35.1</c:v>
                </c:pt>
                <c:pt idx="351">
                  <c:v>35.200000000000003</c:v>
                </c:pt>
                <c:pt idx="352">
                  <c:v>35.299999999999997</c:v>
                </c:pt>
                <c:pt idx="353">
                  <c:v>35.4</c:v>
                </c:pt>
                <c:pt idx="354">
                  <c:v>35.5</c:v>
                </c:pt>
                <c:pt idx="355">
                  <c:v>35.6</c:v>
                </c:pt>
                <c:pt idx="356">
                  <c:v>35.700000000000003</c:v>
                </c:pt>
                <c:pt idx="357">
                  <c:v>35.799999999999997</c:v>
                </c:pt>
                <c:pt idx="358">
                  <c:v>35.9</c:v>
                </c:pt>
                <c:pt idx="359">
                  <c:v>36</c:v>
                </c:pt>
                <c:pt idx="360">
                  <c:v>36.1</c:v>
                </c:pt>
                <c:pt idx="361">
                  <c:v>36.200000000000003</c:v>
                </c:pt>
                <c:pt idx="362">
                  <c:v>36.299999999999997</c:v>
                </c:pt>
                <c:pt idx="363">
                  <c:v>36.4</c:v>
                </c:pt>
                <c:pt idx="364">
                  <c:v>36.5</c:v>
                </c:pt>
                <c:pt idx="365">
                  <c:v>36.6</c:v>
                </c:pt>
                <c:pt idx="366">
                  <c:v>36.700000000000003</c:v>
                </c:pt>
                <c:pt idx="367">
                  <c:v>36.799999999999997</c:v>
                </c:pt>
                <c:pt idx="368">
                  <c:v>36.9</c:v>
                </c:pt>
                <c:pt idx="369">
                  <c:v>37</c:v>
                </c:pt>
                <c:pt idx="370">
                  <c:v>37.1</c:v>
                </c:pt>
                <c:pt idx="371">
                  <c:v>37.200000000000003</c:v>
                </c:pt>
                <c:pt idx="372">
                  <c:v>37.299999999999997</c:v>
                </c:pt>
                <c:pt idx="373">
                  <c:v>37.4</c:v>
                </c:pt>
                <c:pt idx="374">
                  <c:v>37.5</c:v>
                </c:pt>
                <c:pt idx="375">
                  <c:v>37.6</c:v>
                </c:pt>
                <c:pt idx="376">
                  <c:v>37.700000000000003</c:v>
                </c:pt>
                <c:pt idx="377">
                  <c:v>37.799999999999997</c:v>
                </c:pt>
                <c:pt idx="378">
                  <c:v>37.9</c:v>
                </c:pt>
                <c:pt idx="379">
                  <c:v>38</c:v>
                </c:pt>
                <c:pt idx="380">
                  <c:v>38.1</c:v>
                </c:pt>
                <c:pt idx="381">
                  <c:v>38.200000000000003</c:v>
                </c:pt>
                <c:pt idx="382">
                  <c:v>38.299999999999997</c:v>
                </c:pt>
                <c:pt idx="383">
                  <c:v>38.4</c:v>
                </c:pt>
                <c:pt idx="384">
                  <c:v>38.5</c:v>
                </c:pt>
                <c:pt idx="385">
                  <c:v>38.6</c:v>
                </c:pt>
                <c:pt idx="386">
                  <c:v>38.700000000000003</c:v>
                </c:pt>
                <c:pt idx="387">
                  <c:v>38.799999999999997</c:v>
                </c:pt>
                <c:pt idx="388">
                  <c:v>38.9</c:v>
                </c:pt>
                <c:pt idx="389">
                  <c:v>39</c:v>
                </c:pt>
                <c:pt idx="390">
                  <c:v>39.1</c:v>
                </c:pt>
                <c:pt idx="391">
                  <c:v>39.200000000000003</c:v>
                </c:pt>
                <c:pt idx="392">
                  <c:v>39.299999999999997</c:v>
                </c:pt>
                <c:pt idx="393">
                  <c:v>39.4</c:v>
                </c:pt>
                <c:pt idx="394">
                  <c:v>39.5</c:v>
                </c:pt>
                <c:pt idx="395">
                  <c:v>39.6</c:v>
                </c:pt>
                <c:pt idx="396">
                  <c:v>39.700000000000003</c:v>
                </c:pt>
                <c:pt idx="397">
                  <c:v>39.799999999999997</c:v>
                </c:pt>
                <c:pt idx="398">
                  <c:v>39.9</c:v>
                </c:pt>
                <c:pt idx="399">
                  <c:v>40</c:v>
                </c:pt>
                <c:pt idx="400">
                  <c:v>40.1</c:v>
                </c:pt>
                <c:pt idx="401">
                  <c:v>40.200000000000003</c:v>
                </c:pt>
                <c:pt idx="402">
                  <c:v>40.299999999999997</c:v>
                </c:pt>
                <c:pt idx="403">
                  <c:v>40.4</c:v>
                </c:pt>
                <c:pt idx="404">
                  <c:v>40.5</c:v>
                </c:pt>
                <c:pt idx="405">
                  <c:v>40.6</c:v>
                </c:pt>
                <c:pt idx="406">
                  <c:v>40.700000000000003</c:v>
                </c:pt>
                <c:pt idx="407">
                  <c:v>40.799999999999997</c:v>
                </c:pt>
                <c:pt idx="408">
                  <c:v>40.9</c:v>
                </c:pt>
                <c:pt idx="409">
                  <c:v>41</c:v>
                </c:pt>
                <c:pt idx="410">
                  <c:v>41.1</c:v>
                </c:pt>
                <c:pt idx="411">
                  <c:v>41.2</c:v>
                </c:pt>
                <c:pt idx="412">
                  <c:v>41.3</c:v>
                </c:pt>
                <c:pt idx="413">
                  <c:v>41.4</c:v>
                </c:pt>
                <c:pt idx="414">
                  <c:v>41.5</c:v>
                </c:pt>
                <c:pt idx="415">
                  <c:v>41.6</c:v>
                </c:pt>
                <c:pt idx="416">
                  <c:v>41.7</c:v>
                </c:pt>
                <c:pt idx="417">
                  <c:v>41.8</c:v>
                </c:pt>
                <c:pt idx="418">
                  <c:v>41.9</c:v>
                </c:pt>
                <c:pt idx="419">
                  <c:v>42</c:v>
                </c:pt>
                <c:pt idx="420">
                  <c:v>42.1</c:v>
                </c:pt>
                <c:pt idx="421">
                  <c:v>42.2</c:v>
                </c:pt>
                <c:pt idx="422">
                  <c:v>42.3</c:v>
                </c:pt>
                <c:pt idx="423">
                  <c:v>42.4</c:v>
                </c:pt>
                <c:pt idx="424">
                  <c:v>42.5</c:v>
                </c:pt>
                <c:pt idx="425">
                  <c:v>42.6</c:v>
                </c:pt>
                <c:pt idx="426">
                  <c:v>42.7</c:v>
                </c:pt>
                <c:pt idx="427">
                  <c:v>42.8</c:v>
                </c:pt>
                <c:pt idx="428">
                  <c:v>42.9</c:v>
                </c:pt>
                <c:pt idx="429">
                  <c:v>43</c:v>
                </c:pt>
                <c:pt idx="430">
                  <c:v>43.1</c:v>
                </c:pt>
                <c:pt idx="431">
                  <c:v>43.2</c:v>
                </c:pt>
                <c:pt idx="432">
                  <c:v>43.3</c:v>
                </c:pt>
                <c:pt idx="433">
                  <c:v>43.4</c:v>
                </c:pt>
                <c:pt idx="434">
                  <c:v>43.5</c:v>
                </c:pt>
                <c:pt idx="435">
                  <c:v>43.6</c:v>
                </c:pt>
                <c:pt idx="436">
                  <c:v>43.7</c:v>
                </c:pt>
                <c:pt idx="437">
                  <c:v>43.8</c:v>
                </c:pt>
                <c:pt idx="438">
                  <c:v>43.9</c:v>
                </c:pt>
                <c:pt idx="439">
                  <c:v>44</c:v>
                </c:pt>
                <c:pt idx="440">
                  <c:v>44.1</c:v>
                </c:pt>
                <c:pt idx="441">
                  <c:v>44.2</c:v>
                </c:pt>
                <c:pt idx="442">
                  <c:v>44.3</c:v>
                </c:pt>
                <c:pt idx="443">
                  <c:v>44.4</c:v>
                </c:pt>
                <c:pt idx="444">
                  <c:v>44.5</c:v>
                </c:pt>
                <c:pt idx="445">
                  <c:v>44.6</c:v>
                </c:pt>
                <c:pt idx="446">
                  <c:v>44.7</c:v>
                </c:pt>
                <c:pt idx="447">
                  <c:v>44.8</c:v>
                </c:pt>
                <c:pt idx="448">
                  <c:v>44.9</c:v>
                </c:pt>
                <c:pt idx="449">
                  <c:v>45</c:v>
                </c:pt>
                <c:pt idx="450">
                  <c:v>45.1</c:v>
                </c:pt>
                <c:pt idx="451">
                  <c:v>45.2</c:v>
                </c:pt>
                <c:pt idx="452">
                  <c:v>45.3</c:v>
                </c:pt>
                <c:pt idx="453">
                  <c:v>45.4</c:v>
                </c:pt>
                <c:pt idx="454">
                  <c:v>45.5</c:v>
                </c:pt>
                <c:pt idx="455">
                  <c:v>45.6</c:v>
                </c:pt>
                <c:pt idx="456">
                  <c:v>45.7</c:v>
                </c:pt>
                <c:pt idx="457">
                  <c:v>45.8</c:v>
                </c:pt>
                <c:pt idx="458">
                  <c:v>45.9</c:v>
                </c:pt>
                <c:pt idx="459">
                  <c:v>46</c:v>
                </c:pt>
                <c:pt idx="460">
                  <c:v>46.1</c:v>
                </c:pt>
                <c:pt idx="461">
                  <c:v>46.2</c:v>
                </c:pt>
                <c:pt idx="462">
                  <c:v>46.3</c:v>
                </c:pt>
                <c:pt idx="463">
                  <c:v>46.4</c:v>
                </c:pt>
                <c:pt idx="464">
                  <c:v>46.5</c:v>
                </c:pt>
                <c:pt idx="465">
                  <c:v>46.6</c:v>
                </c:pt>
                <c:pt idx="466">
                  <c:v>46.7</c:v>
                </c:pt>
                <c:pt idx="467">
                  <c:v>46.8</c:v>
                </c:pt>
                <c:pt idx="468">
                  <c:v>46.9</c:v>
                </c:pt>
                <c:pt idx="469">
                  <c:v>47</c:v>
                </c:pt>
                <c:pt idx="470">
                  <c:v>47.1</c:v>
                </c:pt>
                <c:pt idx="471">
                  <c:v>47.2</c:v>
                </c:pt>
                <c:pt idx="472">
                  <c:v>47.3</c:v>
                </c:pt>
                <c:pt idx="473">
                  <c:v>47.4</c:v>
                </c:pt>
                <c:pt idx="474">
                  <c:v>47.5</c:v>
                </c:pt>
                <c:pt idx="475">
                  <c:v>47.6</c:v>
                </c:pt>
                <c:pt idx="476">
                  <c:v>47.7</c:v>
                </c:pt>
                <c:pt idx="477">
                  <c:v>47.8</c:v>
                </c:pt>
                <c:pt idx="478">
                  <c:v>47.9</c:v>
                </c:pt>
                <c:pt idx="479">
                  <c:v>48</c:v>
                </c:pt>
                <c:pt idx="480">
                  <c:v>48.1</c:v>
                </c:pt>
                <c:pt idx="481">
                  <c:v>48.2</c:v>
                </c:pt>
                <c:pt idx="482">
                  <c:v>48.3</c:v>
                </c:pt>
                <c:pt idx="483">
                  <c:v>48.4</c:v>
                </c:pt>
                <c:pt idx="484">
                  <c:v>48.5</c:v>
                </c:pt>
                <c:pt idx="485">
                  <c:v>48.6</c:v>
                </c:pt>
                <c:pt idx="486">
                  <c:v>48.7</c:v>
                </c:pt>
                <c:pt idx="487">
                  <c:v>48.8</c:v>
                </c:pt>
                <c:pt idx="488">
                  <c:v>48.9</c:v>
                </c:pt>
                <c:pt idx="489">
                  <c:v>49</c:v>
                </c:pt>
                <c:pt idx="490">
                  <c:v>49.1</c:v>
                </c:pt>
                <c:pt idx="491">
                  <c:v>49.2</c:v>
                </c:pt>
                <c:pt idx="492">
                  <c:v>49.3</c:v>
                </c:pt>
                <c:pt idx="493">
                  <c:v>49.4</c:v>
                </c:pt>
                <c:pt idx="494">
                  <c:v>49.5</c:v>
                </c:pt>
                <c:pt idx="495">
                  <c:v>49.6</c:v>
                </c:pt>
                <c:pt idx="496">
                  <c:v>49.7</c:v>
                </c:pt>
                <c:pt idx="497">
                  <c:v>49.8</c:v>
                </c:pt>
                <c:pt idx="498">
                  <c:v>49.9</c:v>
                </c:pt>
                <c:pt idx="499">
                  <c:v>50</c:v>
                </c:pt>
                <c:pt idx="500">
                  <c:v>50.1</c:v>
                </c:pt>
                <c:pt idx="501">
                  <c:v>50.2</c:v>
                </c:pt>
                <c:pt idx="502">
                  <c:v>50.3</c:v>
                </c:pt>
                <c:pt idx="503">
                  <c:v>50.4</c:v>
                </c:pt>
                <c:pt idx="504">
                  <c:v>50.5</c:v>
                </c:pt>
                <c:pt idx="505">
                  <c:v>50.6</c:v>
                </c:pt>
                <c:pt idx="506">
                  <c:v>50.7</c:v>
                </c:pt>
                <c:pt idx="507">
                  <c:v>50.8</c:v>
                </c:pt>
                <c:pt idx="508">
                  <c:v>50.9</c:v>
                </c:pt>
                <c:pt idx="509">
                  <c:v>51</c:v>
                </c:pt>
                <c:pt idx="510">
                  <c:v>51.1</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60</c:v>
                </c:pt>
                <c:pt idx="600">
                  <c:v>60.1</c:v>
                </c:pt>
                <c:pt idx="601">
                  <c:v>60.2</c:v>
                </c:pt>
                <c:pt idx="602">
                  <c:v>60.3</c:v>
                </c:pt>
                <c:pt idx="603">
                  <c:v>60.4</c:v>
                </c:pt>
                <c:pt idx="604">
                  <c:v>60.5</c:v>
                </c:pt>
                <c:pt idx="605">
                  <c:v>60.6</c:v>
                </c:pt>
                <c:pt idx="606">
                  <c:v>60.7</c:v>
                </c:pt>
                <c:pt idx="607">
                  <c:v>60.8</c:v>
                </c:pt>
                <c:pt idx="608">
                  <c:v>60.9</c:v>
                </c:pt>
                <c:pt idx="609">
                  <c:v>61</c:v>
                </c:pt>
                <c:pt idx="610">
                  <c:v>61.1</c:v>
                </c:pt>
                <c:pt idx="611">
                  <c:v>61.2</c:v>
                </c:pt>
                <c:pt idx="612">
                  <c:v>61.3</c:v>
                </c:pt>
                <c:pt idx="613">
                  <c:v>61.4</c:v>
                </c:pt>
                <c:pt idx="614">
                  <c:v>61.5</c:v>
                </c:pt>
                <c:pt idx="615">
                  <c:v>61.6</c:v>
                </c:pt>
                <c:pt idx="616">
                  <c:v>61.7</c:v>
                </c:pt>
                <c:pt idx="617">
                  <c:v>61.8</c:v>
                </c:pt>
                <c:pt idx="618">
                  <c:v>61.9</c:v>
                </c:pt>
                <c:pt idx="619">
                  <c:v>62</c:v>
                </c:pt>
                <c:pt idx="620">
                  <c:v>62.1</c:v>
                </c:pt>
                <c:pt idx="621">
                  <c:v>62.2</c:v>
                </c:pt>
                <c:pt idx="622">
                  <c:v>62.3</c:v>
                </c:pt>
                <c:pt idx="623">
                  <c:v>62.4</c:v>
                </c:pt>
                <c:pt idx="624">
                  <c:v>62.5</c:v>
                </c:pt>
                <c:pt idx="625">
                  <c:v>62.6</c:v>
                </c:pt>
                <c:pt idx="626">
                  <c:v>62.7</c:v>
                </c:pt>
                <c:pt idx="627">
                  <c:v>62.8</c:v>
                </c:pt>
                <c:pt idx="628">
                  <c:v>62.9</c:v>
                </c:pt>
                <c:pt idx="629">
                  <c:v>63</c:v>
                </c:pt>
                <c:pt idx="630">
                  <c:v>63.1</c:v>
                </c:pt>
                <c:pt idx="631">
                  <c:v>63.2</c:v>
                </c:pt>
                <c:pt idx="632">
                  <c:v>63.3</c:v>
                </c:pt>
                <c:pt idx="633">
                  <c:v>63.4</c:v>
                </c:pt>
                <c:pt idx="634">
                  <c:v>63.5</c:v>
                </c:pt>
                <c:pt idx="635">
                  <c:v>63.6</c:v>
                </c:pt>
                <c:pt idx="636">
                  <c:v>63.7</c:v>
                </c:pt>
                <c:pt idx="637">
                  <c:v>63.8</c:v>
                </c:pt>
                <c:pt idx="638">
                  <c:v>63.9</c:v>
                </c:pt>
                <c:pt idx="639">
                  <c:v>64</c:v>
                </c:pt>
                <c:pt idx="640">
                  <c:v>64.099999999999994</c:v>
                </c:pt>
                <c:pt idx="641">
                  <c:v>64.2</c:v>
                </c:pt>
                <c:pt idx="642">
                  <c:v>64.3</c:v>
                </c:pt>
                <c:pt idx="643">
                  <c:v>64.400000000000006</c:v>
                </c:pt>
                <c:pt idx="644">
                  <c:v>64.5</c:v>
                </c:pt>
                <c:pt idx="645">
                  <c:v>64.599999999999994</c:v>
                </c:pt>
                <c:pt idx="646">
                  <c:v>64.7</c:v>
                </c:pt>
                <c:pt idx="647">
                  <c:v>64.8</c:v>
                </c:pt>
                <c:pt idx="648">
                  <c:v>64.900000000000006</c:v>
                </c:pt>
                <c:pt idx="649">
                  <c:v>65</c:v>
                </c:pt>
                <c:pt idx="650">
                  <c:v>65.099999999999994</c:v>
                </c:pt>
                <c:pt idx="651">
                  <c:v>65.2</c:v>
                </c:pt>
                <c:pt idx="652">
                  <c:v>65.3</c:v>
                </c:pt>
                <c:pt idx="653">
                  <c:v>65.400000000000006</c:v>
                </c:pt>
                <c:pt idx="654">
                  <c:v>65.5</c:v>
                </c:pt>
                <c:pt idx="655">
                  <c:v>65.599999999999994</c:v>
                </c:pt>
                <c:pt idx="656">
                  <c:v>65.7</c:v>
                </c:pt>
                <c:pt idx="657">
                  <c:v>65.8</c:v>
                </c:pt>
                <c:pt idx="658">
                  <c:v>65.900000000000006</c:v>
                </c:pt>
                <c:pt idx="659">
                  <c:v>66</c:v>
                </c:pt>
                <c:pt idx="660">
                  <c:v>66.099999999999994</c:v>
                </c:pt>
                <c:pt idx="661">
                  <c:v>66.2</c:v>
                </c:pt>
                <c:pt idx="662">
                  <c:v>66.3</c:v>
                </c:pt>
                <c:pt idx="663">
                  <c:v>66.400000000000006</c:v>
                </c:pt>
                <c:pt idx="664">
                  <c:v>66.5</c:v>
                </c:pt>
                <c:pt idx="665">
                  <c:v>66.599999999999994</c:v>
                </c:pt>
                <c:pt idx="666">
                  <c:v>66.7</c:v>
                </c:pt>
                <c:pt idx="667">
                  <c:v>66.8</c:v>
                </c:pt>
                <c:pt idx="668">
                  <c:v>66.900000000000006</c:v>
                </c:pt>
                <c:pt idx="669">
                  <c:v>67</c:v>
                </c:pt>
                <c:pt idx="670">
                  <c:v>67.099999999999994</c:v>
                </c:pt>
                <c:pt idx="671">
                  <c:v>67.2</c:v>
                </c:pt>
                <c:pt idx="672">
                  <c:v>67.3</c:v>
                </c:pt>
                <c:pt idx="673">
                  <c:v>67.400000000000006</c:v>
                </c:pt>
                <c:pt idx="674">
                  <c:v>67.5</c:v>
                </c:pt>
                <c:pt idx="675">
                  <c:v>67.599999999999994</c:v>
                </c:pt>
                <c:pt idx="676">
                  <c:v>67.7</c:v>
                </c:pt>
                <c:pt idx="677">
                  <c:v>67.8</c:v>
                </c:pt>
                <c:pt idx="678">
                  <c:v>67.900000000000006</c:v>
                </c:pt>
                <c:pt idx="679">
                  <c:v>68</c:v>
                </c:pt>
                <c:pt idx="680">
                  <c:v>68.099999999999994</c:v>
                </c:pt>
                <c:pt idx="681">
                  <c:v>68.2</c:v>
                </c:pt>
                <c:pt idx="682">
                  <c:v>68.3</c:v>
                </c:pt>
                <c:pt idx="683">
                  <c:v>68.400000000000006</c:v>
                </c:pt>
                <c:pt idx="684">
                  <c:v>68.5</c:v>
                </c:pt>
                <c:pt idx="685">
                  <c:v>68.599999999999994</c:v>
                </c:pt>
                <c:pt idx="686">
                  <c:v>68.7</c:v>
                </c:pt>
                <c:pt idx="687">
                  <c:v>68.8</c:v>
                </c:pt>
                <c:pt idx="688">
                  <c:v>68.900000000000006</c:v>
                </c:pt>
                <c:pt idx="689">
                  <c:v>69</c:v>
                </c:pt>
                <c:pt idx="690">
                  <c:v>69.099999999999994</c:v>
                </c:pt>
                <c:pt idx="691">
                  <c:v>69.2</c:v>
                </c:pt>
                <c:pt idx="692">
                  <c:v>69.3</c:v>
                </c:pt>
                <c:pt idx="693">
                  <c:v>69.400000000000006</c:v>
                </c:pt>
                <c:pt idx="694">
                  <c:v>69.5</c:v>
                </c:pt>
                <c:pt idx="695">
                  <c:v>69.599999999999994</c:v>
                </c:pt>
                <c:pt idx="696">
                  <c:v>69.7</c:v>
                </c:pt>
                <c:pt idx="697">
                  <c:v>69.8</c:v>
                </c:pt>
                <c:pt idx="698">
                  <c:v>69.900000000000006</c:v>
                </c:pt>
                <c:pt idx="699">
                  <c:v>70</c:v>
                </c:pt>
                <c:pt idx="700">
                  <c:v>70.099999999999994</c:v>
                </c:pt>
                <c:pt idx="701">
                  <c:v>70.2</c:v>
                </c:pt>
                <c:pt idx="702">
                  <c:v>70.3</c:v>
                </c:pt>
                <c:pt idx="703">
                  <c:v>70.400000000000006</c:v>
                </c:pt>
                <c:pt idx="704">
                  <c:v>70.5</c:v>
                </c:pt>
                <c:pt idx="705">
                  <c:v>70.599999999999994</c:v>
                </c:pt>
                <c:pt idx="706">
                  <c:v>70.7</c:v>
                </c:pt>
                <c:pt idx="707">
                  <c:v>70.8</c:v>
                </c:pt>
                <c:pt idx="708">
                  <c:v>70.900000000000006</c:v>
                </c:pt>
                <c:pt idx="709">
                  <c:v>71</c:v>
                </c:pt>
                <c:pt idx="710">
                  <c:v>71.099999999999994</c:v>
                </c:pt>
                <c:pt idx="711">
                  <c:v>71.2</c:v>
                </c:pt>
                <c:pt idx="712">
                  <c:v>71.3</c:v>
                </c:pt>
                <c:pt idx="713">
                  <c:v>71.400000000000006</c:v>
                </c:pt>
                <c:pt idx="714">
                  <c:v>71.5</c:v>
                </c:pt>
                <c:pt idx="715">
                  <c:v>71.599999999999994</c:v>
                </c:pt>
                <c:pt idx="716">
                  <c:v>71.7</c:v>
                </c:pt>
                <c:pt idx="717">
                  <c:v>71.8</c:v>
                </c:pt>
                <c:pt idx="718">
                  <c:v>71.900000000000006</c:v>
                </c:pt>
                <c:pt idx="719">
                  <c:v>72</c:v>
                </c:pt>
                <c:pt idx="720">
                  <c:v>72.099999999999994</c:v>
                </c:pt>
                <c:pt idx="721">
                  <c:v>72.2</c:v>
                </c:pt>
                <c:pt idx="722">
                  <c:v>72.3</c:v>
                </c:pt>
                <c:pt idx="723">
                  <c:v>72.400000000000006</c:v>
                </c:pt>
                <c:pt idx="724">
                  <c:v>72.5</c:v>
                </c:pt>
                <c:pt idx="725">
                  <c:v>72.599999999999994</c:v>
                </c:pt>
                <c:pt idx="726">
                  <c:v>72.7</c:v>
                </c:pt>
                <c:pt idx="727">
                  <c:v>72.8</c:v>
                </c:pt>
                <c:pt idx="728">
                  <c:v>72.900000000000006</c:v>
                </c:pt>
                <c:pt idx="729">
                  <c:v>73</c:v>
                </c:pt>
                <c:pt idx="730">
                  <c:v>73.099999999999994</c:v>
                </c:pt>
                <c:pt idx="731">
                  <c:v>73.2</c:v>
                </c:pt>
                <c:pt idx="732">
                  <c:v>73.3</c:v>
                </c:pt>
                <c:pt idx="733">
                  <c:v>73.400000000000006</c:v>
                </c:pt>
                <c:pt idx="734">
                  <c:v>73.5</c:v>
                </c:pt>
                <c:pt idx="735">
                  <c:v>73.599999999999994</c:v>
                </c:pt>
                <c:pt idx="736">
                  <c:v>73.7</c:v>
                </c:pt>
                <c:pt idx="737">
                  <c:v>73.8</c:v>
                </c:pt>
                <c:pt idx="738">
                  <c:v>73.900000000000006</c:v>
                </c:pt>
                <c:pt idx="739">
                  <c:v>74</c:v>
                </c:pt>
                <c:pt idx="740">
                  <c:v>74.099999999999994</c:v>
                </c:pt>
                <c:pt idx="741">
                  <c:v>74.2</c:v>
                </c:pt>
                <c:pt idx="742">
                  <c:v>74.3</c:v>
                </c:pt>
                <c:pt idx="743">
                  <c:v>74.400000000000006</c:v>
                </c:pt>
                <c:pt idx="744">
                  <c:v>74.5</c:v>
                </c:pt>
                <c:pt idx="745">
                  <c:v>74.599999999999994</c:v>
                </c:pt>
                <c:pt idx="746">
                  <c:v>74.7</c:v>
                </c:pt>
                <c:pt idx="747">
                  <c:v>74.8</c:v>
                </c:pt>
                <c:pt idx="748">
                  <c:v>74.900000000000006</c:v>
                </c:pt>
                <c:pt idx="749">
                  <c:v>75</c:v>
                </c:pt>
                <c:pt idx="750">
                  <c:v>75.099999999999994</c:v>
                </c:pt>
                <c:pt idx="751">
                  <c:v>75.2</c:v>
                </c:pt>
                <c:pt idx="752">
                  <c:v>75.3</c:v>
                </c:pt>
                <c:pt idx="753">
                  <c:v>75.400000000000006</c:v>
                </c:pt>
                <c:pt idx="754">
                  <c:v>75.5</c:v>
                </c:pt>
                <c:pt idx="755">
                  <c:v>75.599999999999994</c:v>
                </c:pt>
                <c:pt idx="756">
                  <c:v>75.7</c:v>
                </c:pt>
                <c:pt idx="757">
                  <c:v>75.8</c:v>
                </c:pt>
                <c:pt idx="758">
                  <c:v>75.900000000000006</c:v>
                </c:pt>
                <c:pt idx="759">
                  <c:v>76</c:v>
                </c:pt>
                <c:pt idx="760">
                  <c:v>76.099999999999994</c:v>
                </c:pt>
                <c:pt idx="761">
                  <c:v>76.2</c:v>
                </c:pt>
                <c:pt idx="762">
                  <c:v>76.3</c:v>
                </c:pt>
                <c:pt idx="763">
                  <c:v>76.400000000000006</c:v>
                </c:pt>
                <c:pt idx="764">
                  <c:v>76.5</c:v>
                </c:pt>
                <c:pt idx="765">
                  <c:v>76.599999999999994</c:v>
                </c:pt>
                <c:pt idx="766">
                  <c:v>76.7</c:v>
                </c:pt>
                <c:pt idx="767">
                  <c:v>76.8</c:v>
                </c:pt>
                <c:pt idx="768">
                  <c:v>76.900000000000006</c:v>
                </c:pt>
                <c:pt idx="769">
                  <c:v>77</c:v>
                </c:pt>
                <c:pt idx="770">
                  <c:v>77.099999999999994</c:v>
                </c:pt>
                <c:pt idx="771">
                  <c:v>77.2</c:v>
                </c:pt>
                <c:pt idx="772">
                  <c:v>77.3</c:v>
                </c:pt>
                <c:pt idx="773">
                  <c:v>77.400000000000006</c:v>
                </c:pt>
                <c:pt idx="774">
                  <c:v>77.5</c:v>
                </c:pt>
                <c:pt idx="775">
                  <c:v>77.599999999999994</c:v>
                </c:pt>
                <c:pt idx="776">
                  <c:v>77.7</c:v>
                </c:pt>
                <c:pt idx="777">
                  <c:v>77.8</c:v>
                </c:pt>
                <c:pt idx="778">
                  <c:v>77.900000000000006</c:v>
                </c:pt>
                <c:pt idx="779">
                  <c:v>78</c:v>
                </c:pt>
                <c:pt idx="780">
                  <c:v>78.099999999999994</c:v>
                </c:pt>
                <c:pt idx="781">
                  <c:v>78.2</c:v>
                </c:pt>
                <c:pt idx="782">
                  <c:v>78.3</c:v>
                </c:pt>
                <c:pt idx="783">
                  <c:v>78.400000000000006</c:v>
                </c:pt>
                <c:pt idx="784">
                  <c:v>78.5</c:v>
                </c:pt>
                <c:pt idx="785">
                  <c:v>78.599999999999994</c:v>
                </c:pt>
                <c:pt idx="786">
                  <c:v>78.7</c:v>
                </c:pt>
                <c:pt idx="787">
                  <c:v>78.8</c:v>
                </c:pt>
                <c:pt idx="788">
                  <c:v>78.900000000000006</c:v>
                </c:pt>
                <c:pt idx="789">
                  <c:v>79</c:v>
                </c:pt>
                <c:pt idx="790">
                  <c:v>79.099999999999994</c:v>
                </c:pt>
                <c:pt idx="791">
                  <c:v>79.2</c:v>
                </c:pt>
                <c:pt idx="792">
                  <c:v>79.3</c:v>
                </c:pt>
                <c:pt idx="793">
                  <c:v>79.400000000000006</c:v>
                </c:pt>
                <c:pt idx="794">
                  <c:v>79.5</c:v>
                </c:pt>
                <c:pt idx="795">
                  <c:v>79.599999999999994</c:v>
                </c:pt>
                <c:pt idx="796">
                  <c:v>79.7</c:v>
                </c:pt>
                <c:pt idx="797">
                  <c:v>79.8</c:v>
                </c:pt>
                <c:pt idx="798">
                  <c:v>79.900000000000006</c:v>
                </c:pt>
                <c:pt idx="799">
                  <c:v>80</c:v>
                </c:pt>
                <c:pt idx="800">
                  <c:v>80.099999999999994</c:v>
                </c:pt>
                <c:pt idx="801">
                  <c:v>80.2</c:v>
                </c:pt>
                <c:pt idx="802">
                  <c:v>80.3</c:v>
                </c:pt>
                <c:pt idx="803">
                  <c:v>80.400000000000006</c:v>
                </c:pt>
                <c:pt idx="804">
                  <c:v>80.5</c:v>
                </c:pt>
                <c:pt idx="805">
                  <c:v>80.599999999999994</c:v>
                </c:pt>
                <c:pt idx="806">
                  <c:v>80.7</c:v>
                </c:pt>
                <c:pt idx="807">
                  <c:v>80.8</c:v>
                </c:pt>
                <c:pt idx="808">
                  <c:v>80.900000000000006</c:v>
                </c:pt>
                <c:pt idx="809">
                  <c:v>81</c:v>
                </c:pt>
                <c:pt idx="810">
                  <c:v>81.099999999999994</c:v>
                </c:pt>
                <c:pt idx="811">
                  <c:v>81.2</c:v>
                </c:pt>
                <c:pt idx="812">
                  <c:v>81.3</c:v>
                </c:pt>
                <c:pt idx="813">
                  <c:v>81.400000000000006</c:v>
                </c:pt>
                <c:pt idx="814">
                  <c:v>81.5</c:v>
                </c:pt>
                <c:pt idx="815">
                  <c:v>81.599999999999994</c:v>
                </c:pt>
                <c:pt idx="816">
                  <c:v>81.7</c:v>
                </c:pt>
                <c:pt idx="817">
                  <c:v>81.8</c:v>
                </c:pt>
                <c:pt idx="818">
                  <c:v>81.900000000000006</c:v>
                </c:pt>
                <c:pt idx="819">
                  <c:v>82</c:v>
                </c:pt>
                <c:pt idx="820">
                  <c:v>82.1</c:v>
                </c:pt>
                <c:pt idx="821">
                  <c:v>82.2</c:v>
                </c:pt>
                <c:pt idx="822">
                  <c:v>82.3</c:v>
                </c:pt>
                <c:pt idx="823">
                  <c:v>82.4</c:v>
                </c:pt>
                <c:pt idx="824">
                  <c:v>82.5</c:v>
                </c:pt>
                <c:pt idx="825">
                  <c:v>82.6</c:v>
                </c:pt>
                <c:pt idx="826">
                  <c:v>82.7</c:v>
                </c:pt>
                <c:pt idx="827">
                  <c:v>82.8</c:v>
                </c:pt>
                <c:pt idx="828">
                  <c:v>82.9</c:v>
                </c:pt>
                <c:pt idx="829">
                  <c:v>83</c:v>
                </c:pt>
                <c:pt idx="830">
                  <c:v>83.1</c:v>
                </c:pt>
                <c:pt idx="831">
                  <c:v>83.2</c:v>
                </c:pt>
                <c:pt idx="832">
                  <c:v>83.3</c:v>
                </c:pt>
                <c:pt idx="833">
                  <c:v>83.4</c:v>
                </c:pt>
                <c:pt idx="834">
                  <c:v>83.5</c:v>
                </c:pt>
                <c:pt idx="835">
                  <c:v>83.6</c:v>
                </c:pt>
                <c:pt idx="836">
                  <c:v>83.7</c:v>
                </c:pt>
                <c:pt idx="837">
                  <c:v>83.8</c:v>
                </c:pt>
                <c:pt idx="838">
                  <c:v>83.9</c:v>
                </c:pt>
                <c:pt idx="839">
                  <c:v>84</c:v>
                </c:pt>
                <c:pt idx="840">
                  <c:v>84.1</c:v>
                </c:pt>
                <c:pt idx="841">
                  <c:v>84.2</c:v>
                </c:pt>
                <c:pt idx="842">
                  <c:v>84.3</c:v>
                </c:pt>
                <c:pt idx="843">
                  <c:v>84.4</c:v>
                </c:pt>
                <c:pt idx="844">
                  <c:v>84.5</c:v>
                </c:pt>
                <c:pt idx="845">
                  <c:v>84.6</c:v>
                </c:pt>
                <c:pt idx="846">
                  <c:v>84.7</c:v>
                </c:pt>
                <c:pt idx="847">
                  <c:v>84.8</c:v>
                </c:pt>
                <c:pt idx="848">
                  <c:v>84.9</c:v>
                </c:pt>
                <c:pt idx="849">
                  <c:v>85</c:v>
                </c:pt>
                <c:pt idx="850">
                  <c:v>85.1</c:v>
                </c:pt>
                <c:pt idx="851">
                  <c:v>85.2</c:v>
                </c:pt>
                <c:pt idx="852">
                  <c:v>85.3</c:v>
                </c:pt>
                <c:pt idx="853">
                  <c:v>85.4</c:v>
                </c:pt>
                <c:pt idx="854">
                  <c:v>85.5</c:v>
                </c:pt>
                <c:pt idx="855">
                  <c:v>85.6</c:v>
                </c:pt>
                <c:pt idx="856">
                  <c:v>85.7</c:v>
                </c:pt>
                <c:pt idx="857">
                  <c:v>85.8</c:v>
                </c:pt>
                <c:pt idx="858">
                  <c:v>85.9</c:v>
                </c:pt>
                <c:pt idx="859">
                  <c:v>86</c:v>
                </c:pt>
                <c:pt idx="860">
                  <c:v>86.1</c:v>
                </c:pt>
                <c:pt idx="861">
                  <c:v>86.2</c:v>
                </c:pt>
                <c:pt idx="862">
                  <c:v>86.3</c:v>
                </c:pt>
                <c:pt idx="863">
                  <c:v>86.4</c:v>
                </c:pt>
                <c:pt idx="864">
                  <c:v>86.5</c:v>
                </c:pt>
                <c:pt idx="865">
                  <c:v>86.6</c:v>
                </c:pt>
                <c:pt idx="866">
                  <c:v>86.7</c:v>
                </c:pt>
                <c:pt idx="867">
                  <c:v>86.8</c:v>
                </c:pt>
                <c:pt idx="868">
                  <c:v>86.9</c:v>
                </c:pt>
                <c:pt idx="869">
                  <c:v>87</c:v>
                </c:pt>
                <c:pt idx="870">
                  <c:v>87.1</c:v>
                </c:pt>
                <c:pt idx="871">
                  <c:v>87.2</c:v>
                </c:pt>
                <c:pt idx="872">
                  <c:v>87.3</c:v>
                </c:pt>
                <c:pt idx="873">
                  <c:v>87.4</c:v>
                </c:pt>
                <c:pt idx="874">
                  <c:v>87.5</c:v>
                </c:pt>
                <c:pt idx="875">
                  <c:v>87.6</c:v>
                </c:pt>
                <c:pt idx="876">
                  <c:v>87.7</c:v>
                </c:pt>
                <c:pt idx="877">
                  <c:v>87.8</c:v>
                </c:pt>
                <c:pt idx="878">
                  <c:v>87.9</c:v>
                </c:pt>
                <c:pt idx="879">
                  <c:v>88</c:v>
                </c:pt>
                <c:pt idx="880">
                  <c:v>88.1</c:v>
                </c:pt>
                <c:pt idx="881">
                  <c:v>88.2</c:v>
                </c:pt>
                <c:pt idx="882">
                  <c:v>88.3</c:v>
                </c:pt>
                <c:pt idx="883">
                  <c:v>88.4</c:v>
                </c:pt>
                <c:pt idx="884">
                  <c:v>88.5</c:v>
                </c:pt>
                <c:pt idx="885">
                  <c:v>88.6</c:v>
                </c:pt>
                <c:pt idx="886">
                  <c:v>88.7</c:v>
                </c:pt>
                <c:pt idx="887">
                  <c:v>88.8</c:v>
                </c:pt>
                <c:pt idx="888">
                  <c:v>88.9</c:v>
                </c:pt>
                <c:pt idx="889">
                  <c:v>89</c:v>
                </c:pt>
                <c:pt idx="890">
                  <c:v>89.1</c:v>
                </c:pt>
                <c:pt idx="891">
                  <c:v>89.2</c:v>
                </c:pt>
                <c:pt idx="892">
                  <c:v>89.3</c:v>
                </c:pt>
                <c:pt idx="893">
                  <c:v>89.4</c:v>
                </c:pt>
                <c:pt idx="894">
                  <c:v>89.5</c:v>
                </c:pt>
                <c:pt idx="895">
                  <c:v>89.6</c:v>
                </c:pt>
                <c:pt idx="896">
                  <c:v>89.7</c:v>
                </c:pt>
                <c:pt idx="897">
                  <c:v>89.8</c:v>
                </c:pt>
                <c:pt idx="898">
                  <c:v>89.9</c:v>
                </c:pt>
                <c:pt idx="899">
                  <c:v>90</c:v>
                </c:pt>
                <c:pt idx="900">
                  <c:v>90.1</c:v>
                </c:pt>
                <c:pt idx="901">
                  <c:v>90.2</c:v>
                </c:pt>
                <c:pt idx="902">
                  <c:v>90.3</c:v>
                </c:pt>
                <c:pt idx="903">
                  <c:v>90.4</c:v>
                </c:pt>
                <c:pt idx="904">
                  <c:v>90.5</c:v>
                </c:pt>
                <c:pt idx="905">
                  <c:v>90.6</c:v>
                </c:pt>
                <c:pt idx="906">
                  <c:v>90.7</c:v>
                </c:pt>
                <c:pt idx="907">
                  <c:v>90.8</c:v>
                </c:pt>
                <c:pt idx="908">
                  <c:v>90.9</c:v>
                </c:pt>
                <c:pt idx="909">
                  <c:v>91</c:v>
                </c:pt>
                <c:pt idx="910">
                  <c:v>91.1</c:v>
                </c:pt>
                <c:pt idx="911">
                  <c:v>91.2</c:v>
                </c:pt>
                <c:pt idx="912">
                  <c:v>91.3</c:v>
                </c:pt>
                <c:pt idx="913">
                  <c:v>91.4</c:v>
                </c:pt>
                <c:pt idx="914">
                  <c:v>91.5</c:v>
                </c:pt>
                <c:pt idx="915">
                  <c:v>91.6</c:v>
                </c:pt>
                <c:pt idx="916">
                  <c:v>91.7</c:v>
                </c:pt>
                <c:pt idx="917">
                  <c:v>91.8</c:v>
                </c:pt>
                <c:pt idx="918">
                  <c:v>91.9</c:v>
                </c:pt>
                <c:pt idx="919">
                  <c:v>92</c:v>
                </c:pt>
                <c:pt idx="920">
                  <c:v>92.1</c:v>
                </c:pt>
                <c:pt idx="921">
                  <c:v>92.2</c:v>
                </c:pt>
                <c:pt idx="922">
                  <c:v>92.3</c:v>
                </c:pt>
                <c:pt idx="923">
                  <c:v>92.4</c:v>
                </c:pt>
                <c:pt idx="924">
                  <c:v>92.5</c:v>
                </c:pt>
                <c:pt idx="925">
                  <c:v>92.6</c:v>
                </c:pt>
                <c:pt idx="926">
                  <c:v>92.7</c:v>
                </c:pt>
                <c:pt idx="927">
                  <c:v>92.8</c:v>
                </c:pt>
                <c:pt idx="928">
                  <c:v>92.9</c:v>
                </c:pt>
                <c:pt idx="929">
                  <c:v>93</c:v>
                </c:pt>
                <c:pt idx="930">
                  <c:v>93.1</c:v>
                </c:pt>
                <c:pt idx="931">
                  <c:v>93.2</c:v>
                </c:pt>
                <c:pt idx="932">
                  <c:v>93.3</c:v>
                </c:pt>
                <c:pt idx="933">
                  <c:v>93.4</c:v>
                </c:pt>
                <c:pt idx="934">
                  <c:v>93.5</c:v>
                </c:pt>
                <c:pt idx="935">
                  <c:v>93.6</c:v>
                </c:pt>
                <c:pt idx="936">
                  <c:v>93.7</c:v>
                </c:pt>
                <c:pt idx="937">
                  <c:v>93.8</c:v>
                </c:pt>
                <c:pt idx="938">
                  <c:v>93.9</c:v>
                </c:pt>
                <c:pt idx="939">
                  <c:v>94</c:v>
                </c:pt>
                <c:pt idx="940">
                  <c:v>94.1</c:v>
                </c:pt>
                <c:pt idx="941">
                  <c:v>94.2</c:v>
                </c:pt>
                <c:pt idx="942">
                  <c:v>94.3</c:v>
                </c:pt>
                <c:pt idx="943">
                  <c:v>94.4</c:v>
                </c:pt>
                <c:pt idx="944">
                  <c:v>94.5</c:v>
                </c:pt>
                <c:pt idx="945">
                  <c:v>94.6</c:v>
                </c:pt>
                <c:pt idx="946">
                  <c:v>94.7</c:v>
                </c:pt>
                <c:pt idx="947">
                  <c:v>94.8</c:v>
                </c:pt>
                <c:pt idx="948">
                  <c:v>94.9</c:v>
                </c:pt>
                <c:pt idx="949">
                  <c:v>95</c:v>
                </c:pt>
                <c:pt idx="950">
                  <c:v>95.1</c:v>
                </c:pt>
                <c:pt idx="951">
                  <c:v>95.2</c:v>
                </c:pt>
                <c:pt idx="952">
                  <c:v>95.3</c:v>
                </c:pt>
                <c:pt idx="953">
                  <c:v>95.4</c:v>
                </c:pt>
                <c:pt idx="954">
                  <c:v>95.5</c:v>
                </c:pt>
                <c:pt idx="955">
                  <c:v>95.6</c:v>
                </c:pt>
                <c:pt idx="956">
                  <c:v>95.7</c:v>
                </c:pt>
                <c:pt idx="957">
                  <c:v>95.8</c:v>
                </c:pt>
                <c:pt idx="958">
                  <c:v>95.9</c:v>
                </c:pt>
                <c:pt idx="959">
                  <c:v>96</c:v>
                </c:pt>
                <c:pt idx="960">
                  <c:v>96.1</c:v>
                </c:pt>
                <c:pt idx="961">
                  <c:v>96.2</c:v>
                </c:pt>
                <c:pt idx="962">
                  <c:v>96.3</c:v>
                </c:pt>
                <c:pt idx="963">
                  <c:v>96.4</c:v>
                </c:pt>
                <c:pt idx="964">
                  <c:v>96.5</c:v>
                </c:pt>
                <c:pt idx="965">
                  <c:v>96.6</c:v>
                </c:pt>
                <c:pt idx="966">
                  <c:v>96.7</c:v>
                </c:pt>
                <c:pt idx="967">
                  <c:v>96.8</c:v>
                </c:pt>
                <c:pt idx="968">
                  <c:v>96.9</c:v>
                </c:pt>
                <c:pt idx="969">
                  <c:v>97</c:v>
                </c:pt>
                <c:pt idx="970">
                  <c:v>97.1</c:v>
                </c:pt>
                <c:pt idx="971">
                  <c:v>97.2</c:v>
                </c:pt>
                <c:pt idx="972">
                  <c:v>97.3</c:v>
                </c:pt>
                <c:pt idx="973">
                  <c:v>97.4</c:v>
                </c:pt>
                <c:pt idx="974">
                  <c:v>97.5</c:v>
                </c:pt>
                <c:pt idx="975">
                  <c:v>97.6</c:v>
                </c:pt>
                <c:pt idx="976">
                  <c:v>97.7</c:v>
                </c:pt>
                <c:pt idx="977">
                  <c:v>97.8</c:v>
                </c:pt>
                <c:pt idx="978">
                  <c:v>97.9</c:v>
                </c:pt>
                <c:pt idx="979">
                  <c:v>98</c:v>
                </c:pt>
                <c:pt idx="980">
                  <c:v>98.1</c:v>
                </c:pt>
                <c:pt idx="981">
                  <c:v>98.2</c:v>
                </c:pt>
                <c:pt idx="982">
                  <c:v>98.3</c:v>
                </c:pt>
                <c:pt idx="983">
                  <c:v>98.4</c:v>
                </c:pt>
                <c:pt idx="984">
                  <c:v>98.5</c:v>
                </c:pt>
                <c:pt idx="985">
                  <c:v>98.6</c:v>
                </c:pt>
                <c:pt idx="986">
                  <c:v>98.7</c:v>
                </c:pt>
                <c:pt idx="987">
                  <c:v>98.8</c:v>
                </c:pt>
                <c:pt idx="988">
                  <c:v>98.9</c:v>
                </c:pt>
                <c:pt idx="989">
                  <c:v>99</c:v>
                </c:pt>
                <c:pt idx="990">
                  <c:v>99.1</c:v>
                </c:pt>
                <c:pt idx="991">
                  <c:v>99.2</c:v>
                </c:pt>
                <c:pt idx="992">
                  <c:v>99.3</c:v>
                </c:pt>
                <c:pt idx="993">
                  <c:v>99.4</c:v>
                </c:pt>
                <c:pt idx="994">
                  <c:v>99.5</c:v>
                </c:pt>
                <c:pt idx="995">
                  <c:v>99.6</c:v>
                </c:pt>
                <c:pt idx="996">
                  <c:v>99.7</c:v>
                </c:pt>
                <c:pt idx="997">
                  <c:v>99.8</c:v>
                </c:pt>
                <c:pt idx="998">
                  <c:v>99.9</c:v>
                </c:pt>
                <c:pt idx="999">
                  <c:v>100</c:v>
                </c:pt>
                <c:pt idx="1000">
                  <c:v>101</c:v>
                </c:pt>
                <c:pt idx="1001">
                  <c:v>102</c:v>
                </c:pt>
                <c:pt idx="1002">
                  <c:v>103</c:v>
                </c:pt>
                <c:pt idx="1003">
                  <c:v>104</c:v>
                </c:pt>
                <c:pt idx="1004">
                  <c:v>105</c:v>
                </c:pt>
                <c:pt idx="1005">
                  <c:v>106</c:v>
                </c:pt>
                <c:pt idx="1006">
                  <c:v>107</c:v>
                </c:pt>
                <c:pt idx="1007">
                  <c:v>108</c:v>
                </c:pt>
                <c:pt idx="1008">
                  <c:v>109</c:v>
                </c:pt>
                <c:pt idx="1009">
                  <c:v>110</c:v>
                </c:pt>
                <c:pt idx="1010">
                  <c:v>111</c:v>
                </c:pt>
                <c:pt idx="1011">
                  <c:v>112</c:v>
                </c:pt>
                <c:pt idx="1012">
                  <c:v>113</c:v>
                </c:pt>
                <c:pt idx="1013">
                  <c:v>114</c:v>
                </c:pt>
                <c:pt idx="1014">
                  <c:v>115</c:v>
                </c:pt>
                <c:pt idx="1015">
                  <c:v>116</c:v>
                </c:pt>
                <c:pt idx="1016">
                  <c:v>117</c:v>
                </c:pt>
                <c:pt idx="1017">
                  <c:v>118</c:v>
                </c:pt>
                <c:pt idx="1018">
                  <c:v>119</c:v>
                </c:pt>
                <c:pt idx="1019">
                  <c:v>120</c:v>
                </c:pt>
                <c:pt idx="1020">
                  <c:v>121</c:v>
                </c:pt>
                <c:pt idx="1021">
                  <c:v>122</c:v>
                </c:pt>
                <c:pt idx="1022">
                  <c:v>123</c:v>
                </c:pt>
                <c:pt idx="1023">
                  <c:v>124</c:v>
                </c:pt>
                <c:pt idx="1024">
                  <c:v>125</c:v>
                </c:pt>
                <c:pt idx="1025">
                  <c:v>126</c:v>
                </c:pt>
                <c:pt idx="1026">
                  <c:v>127</c:v>
                </c:pt>
                <c:pt idx="1027">
                  <c:v>128</c:v>
                </c:pt>
                <c:pt idx="1028">
                  <c:v>129</c:v>
                </c:pt>
                <c:pt idx="1029">
                  <c:v>130</c:v>
                </c:pt>
                <c:pt idx="1030">
                  <c:v>131</c:v>
                </c:pt>
                <c:pt idx="1031">
                  <c:v>132</c:v>
                </c:pt>
                <c:pt idx="1032">
                  <c:v>133</c:v>
                </c:pt>
                <c:pt idx="1033">
                  <c:v>134</c:v>
                </c:pt>
                <c:pt idx="1034">
                  <c:v>135</c:v>
                </c:pt>
                <c:pt idx="1035">
                  <c:v>136</c:v>
                </c:pt>
                <c:pt idx="1036">
                  <c:v>137</c:v>
                </c:pt>
                <c:pt idx="1037">
                  <c:v>138</c:v>
                </c:pt>
                <c:pt idx="1038">
                  <c:v>139</c:v>
                </c:pt>
                <c:pt idx="1039">
                  <c:v>140</c:v>
                </c:pt>
                <c:pt idx="1040">
                  <c:v>141</c:v>
                </c:pt>
                <c:pt idx="1041">
                  <c:v>142</c:v>
                </c:pt>
                <c:pt idx="1042">
                  <c:v>143</c:v>
                </c:pt>
                <c:pt idx="1043">
                  <c:v>144</c:v>
                </c:pt>
                <c:pt idx="1044">
                  <c:v>145</c:v>
                </c:pt>
                <c:pt idx="1045">
                  <c:v>146</c:v>
                </c:pt>
                <c:pt idx="1046">
                  <c:v>147</c:v>
                </c:pt>
                <c:pt idx="1047">
                  <c:v>148</c:v>
                </c:pt>
                <c:pt idx="1048">
                  <c:v>149</c:v>
                </c:pt>
                <c:pt idx="1049">
                  <c:v>150</c:v>
                </c:pt>
                <c:pt idx="1050">
                  <c:v>151</c:v>
                </c:pt>
                <c:pt idx="1051">
                  <c:v>152</c:v>
                </c:pt>
                <c:pt idx="1052">
                  <c:v>153</c:v>
                </c:pt>
                <c:pt idx="1053">
                  <c:v>154</c:v>
                </c:pt>
                <c:pt idx="1054">
                  <c:v>155</c:v>
                </c:pt>
                <c:pt idx="1055">
                  <c:v>156</c:v>
                </c:pt>
                <c:pt idx="1056">
                  <c:v>157</c:v>
                </c:pt>
                <c:pt idx="1057">
                  <c:v>158</c:v>
                </c:pt>
                <c:pt idx="1058">
                  <c:v>159</c:v>
                </c:pt>
                <c:pt idx="1059">
                  <c:v>160</c:v>
                </c:pt>
                <c:pt idx="1060">
                  <c:v>161</c:v>
                </c:pt>
                <c:pt idx="1061">
                  <c:v>162</c:v>
                </c:pt>
                <c:pt idx="1062">
                  <c:v>163</c:v>
                </c:pt>
                <c:pt idx="1063">
                  <c:v>164</c:v>
                </c:pt>
                <c:pt idx="1064">
                  <c:v>165</c:v>
                </c:pt>
                <c:pt idx="1065">
                  <c:v>166</c:v>
                </c:pt>
                <c:pt idx="1066">
                  <c:v>167</c:v>
                </c:pt>
                <c:pt idx="1067">
                  <c:v>168</c:v>
                </c:pt>
                <c:pt idx="1068">
                  <c:v>169</c:v>
                </c:pt>
                <c:pt idx="1069">
                  <c:v>170</c:v>
                </c:pt>
                <c:pt idx="1070">
                  <c:v>171</c:v>
                </c:pt>
                <c:pt idx="1071">
                  <c:v>172</c:v>
                </c:pt>
                <c:pt idx="1072">
                  <c:v>173</c:v>
                </c:pt>
                <c:pt idx="1073">
                  <c:v>174</c:v>
                </c:pt>
                <c:pt idx="1074">
                  <c:v>175</c:v>
                </c:pt>
                <c:pt idx="1075">
                  <c:v>176</c:v>
                </c:pt>
                <c:pt idx="1076">
                  <c:v>177</c:v>
                </c:pt>
                <c:pt idx="1077">
                  <c:v>178</c:v>
                </c:pt>
                <c:pt idx="1078">
                  <c:v>179</c:v>
                </c:pt>
                <c:pt idx="1079">
                  <c:v>180</c:v>
                </c:pt>
                <c:pt idx="1080">
                  <c:v>181</c:v>
                </c:pt>
                <c:pt idx="1081">
                  <c:v>182</c:v>
                </c:pt>
                <c:pt idx="1082">
                  <c:v>183</c:v>
                </c:pt>
                <c:pt idx="1083">
                  <c:v>184</c:v>
                </c:pt>
                <c:pt idx="1084">
                  <c:v>185</c:v>
                </c:pt>
                <c:pt idx="1085">
                  <c:v>186</c:v>
                </c:pt>
                <c:pt idx="1086">
                  <c:v>187</c:v>
                </c:pt>
                <c:pt idx="1087">
                  <c:v>188</c:v>
                </c:pt>
                <c:pt idx="1088">
                  <c:v>189</c:v>
                </c:pt>
                <c:pt idx="1089">
                  <c:v>190</c:v>
                </c:pt>
                <c:pt idx="1090">
                  <c:v>191</c:v>
                </c:pt>
                <c:pt idx="1091">
                  <c:v>192</c:v>
                </c:pt>
                <c:pt idx="1092">
                  <c:v>193</c:v>
                </c:pt>
                <c:pt idx="1093">
                  <c:v>194</c:v>
                </c:pt>
                <c:pt idx="1094">
                  <c:v>195</c:v>
                </c:pt>
                <c:pt idx="1095">
                  <c:v>196</c:v>
                </c:pt>
                <c:pt idx="1096">
                  <c:v>197</c:v>
                </c:pt>
                <c:pt idx="1097">
                  <c:v>198</c:v>
                </c:pt>
                <c:pt idx="1098">
                  <c:v>199</c:v>
                </c:pt>
                <c:pt idx="1099">
                  <c:v>200</c:v>
                </c:pt>
                <c:pt idx="1100">
                  <c:v>201</c:v>
                </c:pt>
                <c:pt idx="1101">
                  <c:v>202</c:v>
                </c:pt>
                <c:pt idx="1102">
                  <c:v>203</c:v>
                </c:pt>
                <c:pt idx="1103">
                  <c:v>204</c:v>
                </c:pt>
                <c:pt idx="1104">
                  <c:v>205</c:v>
                </c:pt>
                <c:pt idx="1105">
                  <c:v>206</c:v>
                </c:pt>
                <c:pt idx="1106">
                  <c:v>207</c:v>
                </c:pt>
                <c:pt idx="1107">
                  <c:v>208</c:v>
                </c:pt>
                <c:pt idx="1108">
                  <c:v>209</c:v>
                </c:pt>
                <c:pt idx="1109">
                  <c:v>210</c:v>
                </c:pt>
                <c:pt idx="1110">
                  <c:v>211</c:v>
                </c:pt>
                <c:pt idx="1111">
                  <c:v>212</c:v>
                </c:pt>
                <c:pt idx="1112">
                  <c:v>213</c:v>
                </c:pt>
                <c:pt idx="1113">
                  <c:v>214</c:v>
                </c:pt>
                <c:pt idx="1114">
                  <c:v>215</c:v>
                </c:pt>
                <c:pt idx="1115">
                  <c:v>216</c:v>
                </c:pt>
                <c:pt idx="1116">
                  <c:v>217</c:v>
                </c:pt>
                <c:pt idx="1117">
                  <c:v>218</c:v>
                </c:pt>
                <c:pt idx="1118">
                  <c:v>219</c:v>
                </c:pt>
                <c:pt idx="1119">
                  <c:v>220</c:v>
                </c:pt>
                <c:pt idx="1120">
                  <c:v>221</c:v>
                </c:pt>
                <c:pt idx="1121">
                  <c:v>222</c:v>
                </c:pt>
                <c:pt idx="1122">
                  <c:v>223</c:v>
                </c:pt>
                <c:pt idx="1123">
                  <c:v>224</c:v>
                </c:pt>
                <c:pt idx="1124">
                  <c:v>225</c:v>
                </c:pt>
                <c:pt idx="1125">
                  <c:v>226</c:v>
                </c:pt>
                <c:pt idx="1126">
                  <c:v>227</c:v>
                </c:pt>
                <c:pt idx="1127">
                  <c:v>228</c:v>
                </c:pt>
                <c:pt idx="1128">
                  <c:v>229</c:v>
                </c:pt>
                <c:pt idx="1129">
                  <c:v>230</c:v>
                </c:pt>
                <c:pt idx="1130">
                  <c:v>231</c:v>
                </c:pt>
                <c:pt idx="1131">
                  <c:v>232</c:v>
                </c:pt>
                <c:pt idx="1132">
                  <c:v>233</c:v>
                </c:pt>
                <c:pt idx="1133">
                  <c:v>234</c:v>
                </c:pt>
                <c:pt idx="1134">
                  <c:v>235</c:v>
                </c:pt>
                <c:pt idx="1135">
                  <c:v>236</c:v>
                </c:pt>
                <c:pt idx="1136">
                  <c:v>237</c:v>
                </c:pt>
                <c:pt idx="1137">
                  <c:v>238</c:v>
                </c:pt>
                <c:pt idx="1138">
                  <c:v>239</c:v>
                </c:pt>
                <c:pt idx="1139">
                  <c:v>240</c:v>
                </c:pt>
                <c:pt idx="1140">
                  <c:v>241</c:v>
                </c:pt>
                <c:pt idx="1141">
                  <c:v>242</c:v>
                </c:pt>
                <c:pt idx="1142">
                  <c:v>243</c:v>
                </c:pt>
                <c:pt idx="1143">
                  <c:v>244</c:v>
                </c:pt>
                <c:pt idx="1144">
                  <c:v>245</c:v>
                </c:pt>
                <c:pt idx="1145">
                  <c:v>246</c:v>
                </c:pt>
                <c:pt idx="1146">
                  <c:v>247</c:v>
                </c:pt>
                <c:pt idx="1147">
                  <c:v>248</c:v>
                </c:pt>
                <c:pt idx="1148">
                  <c:v>249</c:v>
                </c:pt>
                <c:pt idx="1149">
                  <c:v>250</c:v>
                </c:pt>
                <c:pt idx="1150">
                  <c:v>251</c:v>
                </c:pt>
                <c:pt idx="1151">
                  <c:v>252</c:v>
                </c:pt>
                <c:pt idx="1152">
                  <c:v>253</c:v>
                </c:pt>
                <c:pt idx="1153">
                  <c:v>254</c:v>
                </c:pt>
                <c:pt idx="1154">
                  <c:v>255</c:v>
                </c:pt>
                <c:pt idx="1155">
                  <c:v>256</c:v>
                </c:pt>
                <c:pt idx="1156">
                  <c:v>257</c:v>
                </c:pt>
                <c:pt idx="1157">
                  <c:v>258</c:v>
                </c:pt>
                <c:pt idx="1158">
                  <c:v>259</c:v>
                </c:pt>
                <c:pt idx="1159">
                  <c:v>260</c:v>
                </c:pt>
                <c:pt idx="1160">
                  <c:v>261</c:v>
                </c:pt>
                <c:pt idx="1161">
                  <c:v>262</c:v>
                </c:pt>
                <c:pt idx="1162">
                  <c:v>263</c:v>
                </c:pt>
                <c:pt idx="1163">
                  <c:v>264</c:v>
                </c:pt>
                <c:pt idx="1164">
                  <c:v>265</c:v>
                </c:pt>
                <c:pt idx="1165">
                  <c:v>266</c:v>
                </c:pt>
                <c:pt idx="1166">
                  <c:v>267</c:v>
                </c:pt>
                <c:pt idx="1167">
                  <c:v>268</c:v>
                </c:pt>
                <c:pt idx="1168">
                  <c:v>269</c:v>
                </c:pt>
                <c:pt idx="1169">
                  <c:v>270</c:v>
                </c:pt>
                <c:pt idx="1170">
                  <c:v>271</c:v>
                </c:pt>
                <c:pt idx="1171">
                  <c:v>272</c:v>
                </c:pt>
                <c:pt idx="1172">
                  <c:v>273</c:v>
                </c:pt>
                <c:pt idx="1173">
                  <c:v>274</c:v>
                </c:pt>
                <c:pt idx="1174">
                  <c:v>275</c:v>
                </c:pt>
                <c:pt idx="1175">
                  <c:v>276</c:v>
                </c:pt>
                <c:pt idx="1176">
                  <c:v>277</c:v>
                </c:pt>
                <c:pt idx="1177">
                  <c:v>278</c:v>
                </c:pt>
                <c:pt idx="1178">
                  <c:v>279</c:v>
                </c:pt>
                <c:pt idx="1179">
                  <c:v>280</c:v>
                </c:pt>
                <c:pt idx="1180">
                  <c:v>281</c:v>
                </c:pt>
                <c:pt idx="1181">
                  <c:v>282</c:v>
                </c:pt>
                <c:pt idx="1182">
                  <c:v>283</c:v>
                </c:pt>
                <c:pt idx="1183">
                  <c:v>284</c:v>
                </c:pt>
                <c:pt idx="1184">
                  <c:v>285</c:v>
                </c:pt>
                <c:pt idx="1185">
                  <c:v>286</c:v>
                </c:pt>
                <c:pt idx="1186">
                  <c:v>287</c:v>
                </c:pt>
                <c:pt idx="1187">
                  <c:v>288</c:v>
                </c:pt>
                <c:pt idx="1188">
                  <c:v>289</c:v>
                </c:pt>
                <c:pt idx="1189">
                  <c:v>290</c:v>
                </c:pt>
                <c:pt idx="1190">
                  <c:v>291</c:v>
                </c:pt>
                <c:pt idx="1191">
                  <c:v>292</c:v>
                </c:pt>
                <c:pt idx="1192">
                  <c:v>293</c:v>
                </c:pt>
                <c:pt idx="1193">
                  <c:v>294</c:v>
                </c:pt>
                <c:pt idx="1194">
                  <c:v>295</c:v>
                </c:pt>
                <c:pt idx="1195">
                  <c:v>296</c:v>
                </c:pt>
                <c:pt idx="1196">
                  <c:v>297</c:v>
                </c:pt>
                <c:pt idx="1197">
                  <c:v>298</c:v>
                </c:pt>
                <c:pt idx="1198">
                  <c:v>299</c:v>
                </c:pt>
                <c:pt idx="1199">
                  <c:v>300</c:v>
                </c:pt>
                <c:pt idx="1200">
                  <c:v>301</c:v>
                </c:pt>
                <c:pt idx="1201">
                  <c:v>302</c:v>
                </c:pt>
                <c:pt idx="1202">
                  <c:v>303</c:v>
                </c:pt>
                <c:pt idx="1203">
                  <c:v>304</c:v>
                </c:pt>
                <c:pt idx="1204">
                  <c:v>305</c:v>
                </c:pt>
                <c:pt idx="1205">
                  <c:v>306</c:v>
                </c:pt>
                <c:pt idx="1206">
                  <c:v>307</c:v>
                </c:pt>
                <c:pt idx="1207">
                  <c:v>308</c:v>
                </c:pt>
                <c:pt idx="1208">
                  <c:v>309</c:v>
                </c:pt>
                <c:pt idx="1209">
                  <c:v>310</c:v>
                </c:pt>
                <c:pt idx="1210">
                  <c:v>311</c:v>
                </c:pt>
                <c:pt idx="1211">
                  <c:v>312</c:v>
                </c:pt>
                <c:pt idx="1212">
                  <c:v>313</c:v>
                </c:pt>
                <c:pt idx="1213">
                  <c:v>314</c:v>
                </c:pt>
                <c:pt idx="1214">
                  <c:v>315</c:v>
                </c:pt>
                <c:pt idx="1215">
                  <c:v>316</c:v>
                </c:pt>
                <c:pt idx="1216">
                  <c:v>317</c:v>
                </c:pt>
                <c:pt idx="1217">
                  <c:v>318</c:v>
                </c:pt>
                <c:pt idx="1218">
                  <c:v>319</c:v>
                </c:pt>
                <c:pt idx="1219">
                  <c:v>320</c:v>
                </c:pt>
                <c:pt idx="1220">
                  <c:v>321</c:v>
                </c:pt>
                <c:pt idx="1221">
                  <c:v>322</c:v>
                </c:pt>
                <c:pt idx="1222">
                  <c:v>323</c:v>
                </c:pt>
                <c:pt idx="1223">
                  <c:v>324</c:v>
                </c:pt>
                <c:pt idx="1224">
                  <c:v>325</c:v>
                </c:pt>
                <c:pt idx="1225">
                  <c:v>326</c:v>
                </c:pt>
                <c:pt idx="1226">
                  <c:v>327</c:v>
                </c:pt>
                <c:pt idx="1227">
                  <c:v>328</c:v>
                </c:pt>
                <c:pt idx="1228">
                  <c:v>329</c:v>
                </c:pt>
                <c:pt idx="1229">
                  <c:v>330</c:v>
                </c:pt>
                <c:pt idx="1230">
                  <c:v>331</c:v>
                </c:pt>
                <c:pt idx="1231">
                  <c:v>332</c:v>
                </c:pt>
                <c:pt idx="1232">
                  <c:v>333</c:v>
                </c:pt>
                <c:pt idx="1233">
                  <c:v>334</c:v>
                </c:pt>
                <c:pt idx="1234">
                  <c:v>335</c:v>
                </c:pt>
                <c:pt idx="1235">
                  <c:v>336</c:v>
                </c:pt>
                <c:pt idx="1236">
                  <c:v>337</c:v>
                </c:pt>
                <c:pt idx="1237">
                  <c:v>338</c:v>
                </c:pt>
                <c:pt idx="1238">
                  <c:v>339</c:v>
                </c:pt>
                <c:pt idx="1239">
                  <c:v>340</c:v>
                </c:pt>
                <c:pt idx="1240">
                  <c:v>341</c:v>
                </c:pt>
                <c:pt idx="1241">
                  <c:v>342</c:v>
                </c:pt>
                <c:pt idx="1242">
                  <c:v>343</c:v>
                </c:pt>
                <c:pt idx="1243">
                  <c:v>344</c:v>
                </c:pt>
                <c:pt idx="1244">
                  <c:v>345</c:v>
                </c:pt>
                <c:pt idx="1245">
                  <c:v>346</c:v>
                </c:pt>
                <c:pt idx="1246">
                  <c:v>347</c:v>
                </c:pt>
                <c:pt idx="1247">
                  <c:v>348</c:v>
                </c:pt>
                <c:pt idx="1248">
                  <c:v>349</c:v>
                </c:pt>
                <c:pt idx="1249">
                  <c:v>350</c:v>
                </c:pt>
                <c:pt idx="1250">
                  <c:v>351</c:v>
                </c:pt>
                <c:pt idx="1251">
                  <c:v>352</c:v>
                </c:pt>
                <c:pt idx="1252">
                  <c:v>353</c:v>
                </c:pt>
                <c:pt idx="1253">
                  <c:v>354</c:v>
                </c:pt>
                <c:pt idx="1254">
                  <c:v>355</c:v>
                </c:pt>
                <c:pt idx="1255">
                  <c:v>356</c:v>
                </c:pt>
                <c:pt idx="1256">
                  <c:v>357</c:v>
                </c:pt>
                <c:pt idx="1257">
                  <c:v>358</c:v>
                </c:pt>
                <c:pt idx="1258">
                  <c:v>359</c:v>
                </c:pt>
                <c:pt idx="1259">
                  <c:v>360</c:v>
                </c:pt>
                <c:pt idx="1260">
                  <c:v>361</c:v>
                </c:pt>
                <c:pt idx="1261">
                  <c:v>362</c:v>
                </c:pt>
                <c:pt idx="1262">
                  <c:v>363</c:v>
                </c:pt>
                <c:pt idx="1263">
                  <c:v>364</c:v>
                </c:pt>
                <c:pt idx="1264">
                  <c:v>365</c:v>
                </c:pt>
                <c:pt idx="1265">
                  <c:v>366</c:v>
                </c:pt>
                <c:pt idx="1266">
                  <c:v>367</c:v>
                </c:pt>
                <c:pt idx="1267">
                  <c:v>368</c:v>
                </c:pt>
                <c:pt idx="1268">
                  <c:v>369</c:v>
                </c:pt>
                <c:pt idx="1269">
                  <c:v>370</c:v>
                </c:pt>
                <c:pt idx="1270">
                  <c:v>371</c:v>
                </c:pt>
                <c:pt idx="1271">
                  <c:v>372</c:v>
                </c:pt>
                <c:pt idx="1272">
                  <c:v>373</c:v>
                </c:pt>
                <c:pt idx="1273">
                  <c:v>374</c:v>
                </c:pt>
                <c:pt idx="1274">
                  <c:v>375</c:v>
                </c:pt>
                <c:pt idx="1275">
                  <c:v>376</c:v>
                </c:pt>
                <c:pt idx="1276">
                  <c:v>377</c:v>
                </c:pt>
                <c:pt idx="1277">
                  <c:v>378</c:v>
                </c:pt>
                <c:pt idx="1278">
                  <c:v>379</c:v>
                </c:pt>
                <c:pt idx="1279">
                  <c:v>380</c:v>
                </c:pt>
                <c:pt idx="1280">
                  <c:v>381</c:v>
                </c:pt>
                <c:pt idx="1281">
                  <c:v>382</c:v>
                </c:pt>
                <c:pt idx="1282">
                  <c:v>383</c:v>
                </c:pt>
                <c:pt idx="1283">
                  <c:v>384</c:v>
                </c:pt>
                <c:pt idx="1284">
                  <c:v>385</c:v>
                </c:pt>
                <c:pt idx="1285">
                  <c:v>386</c:v>
                </c:pt>
                <c:pt idx="1286">
                  <c:v>387</c:v>
                </c:pt>
                <c:pt idx="1287">
                  <c:v>388</c:v>
                </c:pt>
                <c:pt idx="1288">
                  <c:v>389</c:v>
                </c:pt>
                <c:pt idx="1289">
                  <c:v>390</c:v>
                </c:pt>
                <c:pt idx="1290">
                  <c:v>391</c:v>
                </c:pt>
                <c:pt idx="1291">
                  <c:v>392</c:v>
                </c:pt>
                <c:pt idx="1292">
                  <c:v>393</c:v>
                </c:pt>
                <c:pt idx="1293">
                  <c:v>394</c:v>
                </c:pt>
                <c:pt idx="1294">
                  <c:v>395</c:v>
                </c:pt>
                <c:pt idx="1295">
                  <c:v>396</c:v>
                </c:pt>
                <c:pt idx="1296">
                  <c:v>397</c:v>
                </c:pt>
                <c:pt idx="1297">
                  <c:v>398</c:v>
                </c:pt>
                <c:pt idx="1298">
                  <c:v>399</c:v>
                </c:pt>
                <c:pt idx="1299">
                  <c:v>400</c:v>
                </c:pt>
                <c:pt idx="1300">
                  <c:v>401</c:v>
                </c:pt>
                <c:pt idx="1301">
                  <c:v>402</c:v>
                </c:pt>
                <c:pt idx="1302">
                  <c:v>403</c:v>
                </c:pt>
                <c:pt idx="1303">
                  <c:v>404</c:v>
                </c:pt>
                <c:pt idx="1304">
                  <c:v>405</c:v>
                </c:pt>
                <c:pt idx="1305">
                  <c:v>406</c:v>
                </c:pt>
                <c:pt idx="1306">
                  <c:v>407</c:v>
                </c:pt>
                <c:pt idx="1307">
                  <c:v>408</c:v>
                </c:pt>
                <c:pt idx="1308">
                  <c:v>409</c:v>
                </c:pt>
                <c:pt idx="1309">
                  <c:v>410</c:v>
                </c:pt>
                <c:pt idx="1310">
                  <c:v>411</c:v>
                </c:pt>
                <c:pt idx="1311">
                  <c:v>412</c:v>
                </c:pt>
                <c:pt idx="1312">
                  <c:v>413</c:v>
                </c:pt>
                <c:pt idx="1313">
                  <c:v>414</c:v>
                </c:pt>
                <c:pt idx="1314">
                  <c:v>415</c:v>
                </c:pt>
                <c:pt idx="1315">
                  <c:v>416</c:v>
                </c:pt>
                <c:pt idx="1316">
                  <c:v>417</c:v>
                </c:pt>
                <c:pt idx="1317">
                  <c:v>418</c:v>
                </c:pt>
                <c:pt idx="1318">
                  <c:v>419</c:v>
                </c:pt>
                <c:pt idx="1319">
                  <c:v>420</c:v>
                </c:pt>
                <c:pt idx="1320">
                  <c:v>421</c:v>
                </c:pt>
                <c:pt idx="1321">
                  <c:v>422</c:v>
                </c:pt>
                <c:pt idx="1322">
                  <c:v>423</c:v>
                </c:pt>
                <c:pt idx="1323">
                  <c:v>424</c:v>
                </c:pt>
                <c:pt idx="1324">
                  <c:v>425</c:v>
                </c:pt>
                <c:pt idx="1325">
                  <c:v>426</c:v>
                </c:pt>
                <c:pt idx="1326">
                  <c:v>427</c:v>
                </c:pt>
                <c:pt idx="1327">
                  <c:v>428</c:v>
                </c:pt>
                <c:pt idx="1328">
                  <c:v>429</c:v>
                </c:pt>
                <c:pt idx="1329">
                  <c:v>430</c:v>
                </c:pt>
                <c:pt idx="1330">
                  <c:v>431</c:v>
                </c:pt>
                <c:pt idx="1331">
                  <c:v>432</c:v>
                </c:pt>
                <c:pt idx="1332">
                  <c:v>433</c:v>
                </c:pt>
                <c:pt idx="1333">
                  <c:v>434</c:v>
                </c:pt>
                <c:pt idx="1334">
                  <c:v>435</c:v>
                </c:pt>
                <c:pt idx="1335">
                  <c:v>436</c:v>
                </c:pt>
                <c:pt idx="1336">
                  <c:v>437</c:v>
                </c:pt>
                <c:pt idx="1337">
                  <c:v>438</c:v>
                </c:pt>
                <c:pt idx="1338">
                  <c:v>439</c:v>
                </c:pt>
                <c:pt idx="1339">
                  <c:v>440</c:v>
                </c:pt>
                <c:pt idx="1340">
                  <c:v>441</c:v>
                </c:pt>
                <c:pt idx="1341">
                  <c:v>442</c:v>
                </c:pt>
                <c:pt idx="1342">
                  <c:v>443</c:v>
                </c:pt>
                <c:pt idx="1343">
                  <c:v>444</c:v>
                </c:pt>
                <c:pt idx="1344">
                  <c:v>445</c:v>
                </c:pt>
                <c:pt idx="1345">
                  <c:v>446</c:v>
                </c:pt>
                <c:pt idx="1346">
                  <c:v>447</c:v>
                </c:pt>
                <c:pt idx="1347">
                  <c:v>448</c:v>
                </c:pt>
                <c:pt idx="1348">
                  <c:v>449</c:v>
                </c:pt>
                <c:pt idx="1349">
                  <c:v>450</c:v>
                </c:pt>
                <c:pt idx="1350">
                  <c:v>451</c:v>
                </c:pt>
                <c:pt idx="1351">
                  <c:v>452</c:v>
                </c:pt>
                <c:pt idx="1352">
                  <c:v>453</c:v>
                </c:pt>
                <c:pt idx="1353">
                  <c:v>454</c:v>
                </c:pt>
                <c:pt idx="1354">
                  <c:v>455</c:v>
                </c:pt>
                <c:pt idx="1355">
                  <c:v>456</c:v>
                </c:pt>
                <c:pt idx="1356">
                  <c:v>457</c:v>
                </c:pt>
                <c:pt idx="1357">
                  <c:v>458</c:v>
                </c:pt>
                <c:pt idx="1358">
                  <c:v>459</c:v>
                </c:pt>
                <c:pt idx="1359">
                  <c:v>460</c:v>
                </c:pt>
                <c:pt idx="1360">
                  <c:v>461</c:v>
                </c:pt>
                <c:pt idx="1361">
                  <c:v>462</c:v>
                </c:pt>
                <c:pt idx="1362">
                  <c:v>463</c:v>
                </c:pt>
                <c:pt idx="1363">
                  <c:v>464</c:v>
                </c:pt>
                <c:pt idx="1364">
                  <c:v>465</c:v>
                </c:pt>
                <c:pt idx="1365">
                  <c:v>466</c:v>
                </c:pt>
                <c:pt idx="1366">
                  <c:v>467</c:v>
                </c:pt>
                <c:pt idx="1367">
                  <c:v>468</c:v>
                </c:pt>
                <c:pt idx="1368">
                  <c:v>469</c:v>
                </c:pt>
                <c:pt idx="1369">
                  <c:v>470</c:v>
                </c:pt>
                <c:pt idx="1370">
                  <c:v>471</c:v>
                </c:pt>
                <c:pt idx="1371">
                  <c:v>472</c:v>
                </c:pt>
                <c:pt idx="1372">
                  <c:v>473</c:v>
                </c:pt>
                <c:pt idx="1373">
                  <c:v>474</c:v>
                </c:pt>
                <c:pt idx="1374">
                  <c:v>475</c:v>
                </c:pt>
                <c:pt idx="1375">
                  <c:v>476</c:v>
                </c:pt>
                <c:pt idx="1376">
                  <c:v>477</c:v>
                </c:pt>
                <c:pt idx="1377">
                  <c:v>478</c:v>
                </c:pt>
                <c:pt idx="1378">
                  <c:v>479</c:v>
                </c:pt>
                <c:pt idx="1379">
                  <c:v>480</c:v>
                </c:pt>
                <c:pt idx="1380">
                  <c:v>481</c:v>
                </c:pt>
                <c:pt idx="1381">
                  <c:v>482</c:v>
                </c:pt>
                <c:pt idx="1382">
                  <c:v>483</c:v>
                </c:pt>
                <c:pt idx="1383">
                  <c:v>484</c:v>
                </c:pt>
                <c:pt idx="1384">
                  <c:v>485</c:v>
                </c:pt>
                <c:pt idx="1385">
                  <c:v>486</c:v>
                </c:pt>
                <c:pt idx="1386">
                  <c:v>487</c:v>
                </c:pt>
                <c:pt idx="1387">
                  <c:v>488</c:v>
                </c:pt>
                <c:pt idx="1388">
                  <c:v>489</c:v>
                </c:pt>
                <c:pt idx="1389">
                  <c:v>490</c:v>
                </c:pt>
                <c:pt idx="1390">
                  <c:v>491</c:v>
                </c:pt>
                <c:pt idx="1391">
                  <c:v>492</c:v>
                </c:pt>
                <c:pt idx="1392">
                  <c:v>493</c:v>
                </c:pt>
                <c:pt idx="1393">
                  <c:v>494</c:v>
                </c:pt>
                <c:pt idx="1394">
                  <c:v>495</c:v>
                </c:pt>
                <c:pt idx="1395">
                  <c:v>496</c:v>
                </c:pt>
                <c:pt idx="1396">
                  <c:v>497</c:v>
                </c:pt>
                <c:pt idx="1397">
                  <c:v>498</c:v>
                </c:pt>
                <c:pt idx="1398">
                  <c:v>499</c:v>
                </c:pt>
                <c:pt idx="1399">
                  <c:v>500</c:v>
                </c:pt>
                <c:pt idx="1400">
                  <c:v>501</c:v>
                </c:pt>
                <c:pt idx="1401">
                  <c:v>502</c:v>
                </c:pt>
                <c:pt idx="1402">
                  <c:v>503</c:v>
                </c:pt>
                <c:pt idx="1403">
                  <c:v>504</c:v>
                </c:pt>
                <c:pt idx="1404">
                  <c:v>505</c:v>
                </c:pt>
                <c:pt idx="1405">
                  <c:v>506</c:v>
                </c:pt>
                <c:pt idx="1406">
                  <c:v>507</c:v>
                </c:pt>
                <c:pt idx="1407">
                  <c:v>508</c:v>
                </c:pt>
                <c:pt idx="1408">
                  <c:v>509</c:v>
                </c:pt>
                <c:pt idx="1409">
                  <c:v>510</c:v>
                </c:pt>
                <c:pt idx="1410">
                  <c:v>511</c:v>
                </c:pt>
                <c:pt idx="1411">
                  <c:v>512</c:v>
                </c:pt>
                <c:pt idx="1412">
                  <c:v>513</c:v>
                </c:pt>
                <c:pt idx="1413">
                  <c:v>514</c:v>
                </c:pt>
                <c:pt idx="1414">
                  <c:v>515</c:v>
                </c:pt>
                <c:pt idx="1415">
                  <c:v>516</c:v>
                </c:pt>
                <c:pt idx="1416">
                  <c:v>517</c:v>
                </c:pt>
                <c:pt idx="1417">
                  <c:v>518</c:v>
                </c:pt>
                <c:pt idx="1418">
                  <c:v>519</c:v>
                </c:pt>
                <c:pt idx="1419">
                  <c:v>520</c:v>
                </c:pt>
                <c:pt idx="1420">
                  <c:v>521</c:v>
                </c:pt>
                <c:pt idx="1421">
                  <c:v>522</c:v>
                </c:pt>
                <c:pt idx="1422">
                  <c:v>523</c:v>
                </c:pt>
                <c:pt idx="1423">
                  <c:v>524</c:v>
                </c:pt>
                <c:pt idx="1424">
                  <c:v>525</c:v>
                </c:pt>
                <c:pt idx="1425">
                  <c:v>526</c:v>
                </c:pt>
                <c:pt idx="1426">
                  <c:v>527</c:v>
                </c:pt>
                <c:pt idx="1427">
                  <c:v>528</c:v>
                </c:pt>
                <c:pt idx="1428">
                  <c:v>529</c:v>
                </c:pt>
                <c:pt idx="1429">
                  <c:v>530</c:v>
                </c:pt>
                <c:pt idx="1430">
                  <c:v>531</c:v>
                </c:pt>
                <c:pt idx="1431">
                  <c:v>532</c:v>
                </c:pt>
                <c:pt idx="1432">
                  <c:v>533</c:v>
                </c:pt>
                <c:pt idx="1433">
                  <c:v>534</c:v>
                </c:pt>
                <c:pt idx="1434">
                  <c:v>535</c:v>
                </c:pt>
                <c:pt idx="1435">
                  <c:v>536</c:v>
                </c:pt>
                <c:pt idx="1436">
                  <c:v>537</c:v>
                </c:pt>
                <c:pt idx="1437">
                  <c:v>538</c:v>
                </c:pt>
                <c:pt idx="1438">
                  <c:v>539</c:v>
                </c:pt>
                <c:pt idx="1439">
                  <c:v>540</c:v>
                </c:pt>
                <c:pt idx="1440">
                  <c:v>541</c:v>
                </c:pt>
                <c:pt idx="1441">
                  <c:v>542</c:v>
                </c:pt>
                <c:pt idx="1442">
                  <c:v>543</c:v>
                </c:pt>
                <c:pt idx="1443">
                  <c:v>544</c:v>
                </c:pt>
                <c:pt idx="1444">
                  <c:v>545</c:v>
                </c:pt>
                <c:pt idx="1445">
                  <c:v>546</c:v>
                </c:pt>
                <c:pt idx="1446">
                  <c:v>547</c:v>
                </c:pt>
                <c:pt idx="1447">
                  <c:v>548</c:v>
                </c:pt>
                <c:pt idx="1448">
                  <c:v>549</c:v>
                </c:pt>
                <c:pt idx="1449">
                  <c:v>550</c:v>
                </c:pt>
                <c:pt idx="1450">
                  <c:v>551</c:v>
                </c:pt>
                <c:pt idx="1451">
                  <c:v>552</c:v>
                </c:pt>
                <c:pt idx="1452">
                  <c:v>553</c:v>
                </c:pt>
                <c:pt idx="1453">
                  <c:v>554</c:v>
                </c:pt>
                <c:pt idx="1454">
                  <c:v>555</c:v>
                </c:pt>
                <c:pt idx="1455">
                  <c:v>556</c:v>
                </c:pt>
                <c:pt idx="1456">
                  <c:v>557</c:v>
                </c:pt>
                <c:pt idx="1457">
                  <c:v>558</c:v>
                </c:pt>
                <c:pt idx="1458">
                  <c:v>559</c:v>
                </c:pt>
                <c:pt idx="1459">
                  <c:v>560</c:v>
                </c:pt>
                <c:pt idx="1460">
                  <c:v>561</c:v>
                </c:pt>
                <c:pt idx="1461">
                  <c:v>562</c:v>
                </c:pt>
                <c:pt idx="1462">
                  <c:v>563</c:v>
                </c:pt>
                <c:pt idx="1463">
                  <c:v>564</c:v>
                </c:pt>
                <c:pt idx="1464">
                  <c:v>565</c:v>
                </c:pt>
                <c:pt idx="1465">
                  <c:v>566</c:v>
                </c:pt>
                <c:pt idx="1466">
                  <c:v>567</c:v>
                </c:pt>
                <c:pt idx="1467">
                  <c:v>568</c:v>
                </c:pt>
                <c:pt idx="1468">
                  <c:v>569</c:v>
                </c:pt>
                <c:pt idx="1469">
                  <c:v>570</c:v>
                </c:pt>
                <c:pt idx="1470">
                  <c:v>571</c:v>
                </c:pt>
                <c:pt idx="1471">
                  <c:v>572</c:v>
                </c:pt>
                <c:pt idx="1472">
                  <c:v>573</c:v>
                </c:pt>
                <c:pt idx="1473">
                  <c:v>574</c:v>
                </c:pt>
                <c:pt idx="1474">
                  <c:v>575</c:v>
                </c:pt>
                <c:pt idx="1475">
                  <c:v>576</c:v>
                </c:pt>
                <c:pt idx="1476">
                  <c:v>577</c:v>
                </c:pt>
                <c:pt idx="1477">
                  <c:v>578</c:v>
                </c:pt>
                <c:pt idx="1478">
                  <c:v>579</c:v>
                </c:pt>
                <c:pt idx="1479">
                  <c:v>580</c:v>
                </c:pt>
                <c:pt idx="1480">
                  <c:v>581</c:v>
                </c:pt>
                <c:pt idx="1481">
                  <c:v>582</c:v>
                </c:pt>
                <c:pt idx="1482">
                  <c:v>583</c:v>
                </c:pt>
                <c:pt idx="1483">
                  <c:v>584</c:v>
                </c:pt>
                <c:pt idx="1484">
                  <c:v>585</c:v>
                </c:pt>
                <c:pt idx="1485">
                  <c:v>586</c:v>
                </c:pt>
                <c:pt idx="1486">
                  <c:v>587</c:v>
                </c:pt>
                <c:pt idx="1487">
                  <c:v>588</c:v>
                </c:pt>
                <c:pt idx="1488">
                  <c:v>589</c:v>
                </c:pt>
                <c:pt idx="1489">
                  <c:v>590</c:v>
                </c:pt>
                <c:pt idx="1490">
                  <c:v>591</c:v>
                </c:pt>
                <c:pt idx="1491">
                  <c:v>592</c:v>
                </c:pt>
                <c:pt idx="1492">
                  <c:v>593</c:v>
                </c:pt>
                <c:pt idx="1493">
                  <c:v>594</c:v>
                </c:pt>
                <c:pt idx="1494">
                  <c:v>595</c:v>
                </c:pt>
                <c:pt idx="1495">
                  <c:v>596</c:v>
                </c:pt>
                <c:pt idx="1496">
                  <c:v>597</c:v>
                </c:pt>
                <c:pt idx="1497">
                  <c:v>598</c:v>
                </c:pt>
                <c:pt idx="1498">
                  <c:v>599</c:v>
                </c:pt>
                <c:pt idx="1499">
                  <c:v>600</c:v>
                </c:pt>
                <c:pt idx="1500">
                  <c:v>601</c:v>
                </c:pt>
                <c:pt idx="1501">
                  <c:v>602</c:v>
                </c:pt>
                <c:pt idx="1502">
                  <c:v>603</c:v>
                </c:pt>
                <c:pt idx="1503">
                  <c:v>604</c:v>
                </c:pt>
                <c:pt idx="1504">
                  <c:v>605</c:v>
                </c:pt>
                <c:pt idx="1505">
                  <c:v>606</c:v>
                </c:pt>
                <c:pt idx="1506">
                  <c:v>607</c:v>
                </c:pt>
                <c:pt idx="1507">
                  <c:v>608</c:v>
                </c:pt>
                <c:pt idx="1508">
                  <c:v>609</c:v>
                </c:pt>
                <c:pt idx="1509">
                  <c:v>610</c:v>
                </c:pt>
                <c:pt idx="1510">
                  <c:v>611</c:v>
                </c:pt>
                <c:pt idx="1511">
                  <c:v>612</c:v>
                </c:pt>
                <c:pt idx="1512">
                  <c:v>613</c:v>
                </c:pt>
                <c:pt idx="1513">
                  <c:v>614</c:v>
                </c:pt>
                <c:pt idx="1514">
                  <c:v>615</c:v>
                </c:pt>
                <c:pt idx="1515">
                  <c:v>616</c:v>
                </c:pt>
                <c:pt idx="1516">
                  <c:v>617</c:v>
                </c:pt>
                <c:pt idx="1517">
                  <c:v>618</c:v>
                </c:pt>
                <c:pt idx="1518">
                  <c:v>619</c:v>
                </c:pt>
                <c:pt idx="1519">
                  <c:v>620</c:v>
                </c:pt>
                <c:pt idx="1520">
                  <c:v>621</c:v>
                </c:pt>
                <c:pt idx="1521">
                  <c:v>622</c:v>
                </c:pt>
                <c:pt idx="1522">
                  <c:v>623</c:v>
                </c:pt>
                <c:pt idx="1523">
                  <c:v>624</c:v>
                </c:pt>
                <c:pt idx="1524">
                  <c:v>625</c:v>
                </c:pt>
                <c:pt idx="1525">
                  <c:v>626</c:v>
                </c:pt>
                <c:pt idx="1526">
                  <c:v>627</c:v>
                </c:pt>
                <c:pt idx="1527">
                  <c:v>628</c:v>
                </c:pt>
                <c:pt idx="1528">
                  <c:v>629</c:v>
                </c:pt>
                <c:pt idx="1529">
                  <c:v>630</c:v>
                </c:pt>
                <c:pt idx="1530">
                  <c:v>631</c:v>
                </c:pt>
                <c:pt idx="1531">
                  <c:v>632</c:v>
                </c:pt>
                <c:pt idx="1532">
                  <c:v>633</c:v>
                </c:pt>
                <c:pt idx="1533">
                  <c:v>634</c:v>
                </c:pt>
                <c:pt idx="1534">
                  <c:v>635</c:v>
                </c:pt>
                <c:pt idx="1535">
                  <c:v>636</c:v>
                </c:pt>
                <c:pt idx="1536">
                  <c:v>637</c:v>
                </c:pt>
                <c:pt idx="1537">
                  <c:v>638</c:v>
                </c:pt>
                <c:pt idx="1538">
                  <c:v>639</c:v>
                </c:pt>
                <c:pt idx="1539">
                  <c:v>640</c:v>
                </c:pt>
                <c:pt idx="1540">
                  <c:v>641</c:v>
                </c:pt>
                <c:pt idx="1541">
                  <c:v>642</c:v>
                </c:pt>
                <c:pt idx="1542">
                  <c:v>643</c:v>
                </c:pt>
                <c:pt idx="1543">
                  <c:v>644</c:v>
                </c:pt>
                <c:pt idx="1544">
                  <c:v>645</c:v>
                </c:pt>
                <c:pt idx="1545">
                  <c:v>646</c:v>
                </c:pt>
                <c:pt idx="1546">
                  <c:v>647</c:v>
                </c:pt>
                <c:pt idx="1547">
                  <c:v>648</c:v>
                </c:pt>
                <c:pt idx="1548">
                  <c:v>649</c:v>
                </c:pt>
                <c:pt idx="1549">
                  <c:v>650</c:v>
                </c:pt>
                <c:pt idx="1550">
                  <c:v>651</c:v>
                </c:pt>
                <c:pt idx="1551">
                  <c:v>652</c:v>
                </c:pt>
                <c:pt idx="1552">
                  <c:v>653</c:v>
                </c:pt>
                <c:pt idx="1553">
                  <c:v>654</c:v>
                </c:pt>
                <c:pt idx="1554">
                  <c:v>655</c:v>
                </c:pt>
                <c:pt idx="1555">
                  <c:v>656</c:v>
                </c:pt>
                <c:pt idx="1556">
                  <c:v>657</c:v>
                </c:pt>
                <c:pt idx="1557">
                  <c:v>658</c:v>
                </c:pt>
                <c:pt idx="1558">
                  <c:v>659</c:v>
                </c:pt>
                <c:pt idx="1559">
                  <c:v>660</c:v>
                </c:pt>
                <c:pt idx="1560">
                  <c:v>661</c:v>
                </c:pt>
                <c:pt idx="1561">
                  <c:v>662</c:v>
                </c:pt>
                <c:pt idx="1562">
                  <c:v>663</c:v>
                </c:pt>
                <c:pt idx="1563">
                  <c:v>664</c:v>
                </c:pt>
                <c:pt idx="1564">
                  <c:v>665</c:v>
                </c:pt>
                <c:pt idx="1565">
                  <c:v>666</c:v>
                </c:pt>
                <c:pt idx="1566">
                  <c:v>667</c:v>
                </c:pt>
                <c:pt idx="1567">
                  <c:v>668</c:v>
                </c:pt>
                <c:pt idx="1568">
                  <c:v>669</c:v>
                </c:pt>
                <c:pt idx="1569">
                  <c:v>670</c:v>
                </c:pt>
                <c:pt idx="1570">
                  <c:v>671</c:v>
                </c:pt>
                <c:pt idx="1571">
                  <c:v>672</c:v>
                </c:pt>
                <c:pt idx="1572">
                  <c:v>673</c:v>
                </c:pt>
                <c:pt idx="1573">
                  <c:v>674</c:v>
                </c:pt>
                <c:pt idx="1574">
                  <c:v>675</c:v>
                </c:pt>
                <c:pt idx="1575">
                  <c:v>676</c:v>
                </c:pt>
                <c:pt idx="1576">
                  <c:v>677</c:v>
                </c:pt>
                <c:pt idx="1577">
                  <c:v>678</c:v>
                </c:pt>
                <c:pt idx="1578">
                  <c:v>679</c:v>
                </c:pt>
                <c:pt idx="1579">
                  <c:v>680</c:v>
                </c:pt>
                <c:pt idx="1580">
                  <c:v>681</c:v>
                </c:pt>
                <c:pt idx="1581">
                  <c:v>682</c:v>
                </c:pt>
                <c:pt idx="1582">
                  <c:v>683</c:v>
                </c:pt>
                <c:pt idx="1583">
                  <c:v>684</c:v>
                </c:pt>
                <c:pt idx="1584">
                  <c:v>685</c:v>
                </c:pt>
                <c:pt idx="1585">
                  <c:v>686</c:v>
                </c:pt>
                <c:pt idx="1586">
                  <c:v>687</c:v>
                </c:pt>
                <c:pt idx="1587">
                  <c:v>688</c:v>
                </c:pt>
                <c:pt idx="1588">
                  <c:v>689</c:v>
                </c:pt>
                <c:pt idx="1589">
                  <c:v>690</c:v>
                </c:pt>
                <c:pt idx="1590">
                  <c:v>691</c:v>
                </c:pt>
                <c:pt idx="1591">
                  <c:v>692</c:v>
                </c:pt>
                <c:pt idx="1592">
                  <c:v>693</c:v>
                </c:pt>
                <c:pt idx="1593">
                  <c:v>694</c:v>
                </c:pt>
                <c:pt idx="1594">
                  <c:v>695</c:v>
                </c:pt>
                <c:pt idx="1595">
                  <c:v>696</c:v>
                </c:pt>
                <c:pt idx="1596">
                  <c:v>697</c:v>
                </c:pt>
                <c:pt idx="1597">
                  <c:v>698</c:v>
                </c:pt>
                <c:pt idx="1598">
                  <c:v>699</c:v>
                </c:pt>
                <c:pt idx="1599">
                  <c:v>700</c:v>
                </c:pt>
                <c:pt idx="1600">
                  <c:v>701</c:v>
                </c:pt>
                <c:pt idx="1601">
                  <c:v>702</c:v>
                </c:pt>
                <c:pt idx="1602">
                  <c:v>703</c:v>
                </c:pt>
                <c:pt idx="1603">
                  <c:v>704</c:v>
                </c:pt>
                <c:pt idx="1604">
                  <c:v>705</c:v>
                </c:pt>
                <c:pt idx="1605">
                  <c:v>706</c:v>
                </c:pt>
                <c:pt idx="1606">
                  <c:v>707</c:v>
                </c:pt>
                <c:pt idx="1607">
                  <c:v>708</c:v>
                </c:pt>
                <c:pt idx="1608">
                  <c:v>709</c:v>
                </c:pt>
                <c:pt idx="1609">
                  <c:v>710</c:v>
                </c:pt>
                <c:pt idx="1610">
                  <c:v>711</c:v>
                </c:pt>
                <c:pt idx="1611">
                  <c:v>712</c:v>
                </c:pt>
                <c:pt idx="1612">
                  <c:v>713</c:v>
                </c:pt>
                <c:pt idx="1613">
                  <c:v>714</c:v>
                </c:pt>
                <c:pt idx="1614">
                  <c:v>715</c:v>
                </c:pt>
                <c:pt idx="1615">
                  <c:v>716</c:v>
                </c:pt>
                <c:pt idx="1616">
                  <c:v>717</c:v>
                </c:pt>
                <c:pt idx="1617">
                  <c:v>718</c:v>
                </c:pt>
                <c:pt idx="1618">
                  <c:v>719</c:v>
                </c:pt>
                <c:pt idx="1619">
                  <c:v>720</c:v>
                </c:pt>
                <c:pt idx="1620">
                  <c:v>721</c:v>
                </c:pt>
                <c:pt idx="1621">
                  <c:v>722</c:v>
                </c:pt>
                <c:pt idx="1622">
                  <c:v>723</c:v>
                </c:pt>
                <c:pt idx="1623">
                  <c:v>724</c:v>
                </c:pt>
                <c:pt idx="1624">
                  <c:v>725</c:v>
                </c:pt>
                <c:pt idx="1625">
                  <c:v>726</c:v>
                </c:pt>
                <c:pt idx="1626">
                  <c:v>727</c:v>
                </c:pt>
                <c:pt idx="1627">
                  <c:v>728</c:v>
                </c:pt>
                <c:pt idx="1628">
                  <c:v>729</c:v>
                </c:pt>
                <c:pt idx="1629">
                  <c:v>730</c:v>
                </c:pt>
                <c:pt idx="1630">
                  <c:v>731</c:v>
                </c:pt>
                <c:pt idx="1631">
                  <c:v>732</c:v>
                </c:pt>
                <c:pt idx="1632">
                  <c:v>733</c:v>
                </c:pt>
                <c:pt idx="1633">
                  <c:v>734</c:v>
                </c:pt>
                <c:pt idx="1634">
                  <c:v>735</c:v>
                </c:pt>
                <c:pt idx="1635">
                  <c:v>736</c:v>
                </c:pt>
                <c:pt idx="1636">
                  <c:v>737</c:v>
                </c:pt>
                <c:pt idx="1637">
                  <c:v>738</c:v>
                </c:pt>
                <c:pt idx="1638">
                  <c:v>739</c:v>
                </c:pt>
                <c:pt idx="1639">
                  <c:v>740</c:v>
                </c:pt>
                <c:pt idx="1640">
                  <c:v>741</c:v>
                </c:pt>
                <c:pt idx="1641">
                  <c:v>742</c:v>
                </c:pt>
                <c:pt idx="1642">
                  <c:v>743</c:v>
                </c:pt>
                <c:pt idx="1643">
                  <c:v>744</c:v>
                </c:pt>
                <c:pt idx="1644">
                  <c:v>745</c:v>
                </c:pt>
                <c:pt idx="1645">
                  <c:v>746</c:v>
                </c:pt>
                <c:pt idx="1646">
                  <c:v>747</c:v>
                </c:pt>
                <c:pt idx="1647">
                  <c:v>748</c:v>
                </c:pt>
                <c:pt idx="1648">
                  <c:v>749</c:v>
                </c:pt>
                <c:pt idx="1649">
                  <c:v>750</c:v>
                </c:pt>
                <c:pt idx="1650">
                  <c:v>751</c:v>
                </c:pt>
                <c:pt idx="1651">
                  <c:v>752</c:v>
                </c:pt>
                <c:pt idx="1652">
                  <c:v>753</c:v>
                </c:pt>
                <c:pt idx="1653">
                  <c:v>754</c:v>
                </c:pt>
                <c:pt idx="1654">
                  <c:v>755</c:v>
                </c:pt>
                <c:pt idx="1655">
                  <c:v>756</c:v>
                </c:pt>
                <c:pt idx="1656">
                  <c:v>757</c:v>
                </c:pt>
                <c:pt idx="1657">
                  <c:v>758</c:v>
                </c:pt>
                <c:pt idx="1658">
                  <c:v>759</c:v>
                </c:pt>
                <c:pt idx="1659">
                  <c:v>760</c:v>
                </c:pt>
                <c:pt idx="1660">
                  <c:v>761</c:v>
                </c:pt>
                <c:pt idx="1661">
                  <c:v>762</c:v>
                </c:pt>
                <c:pt idx="1662">
                  <c:v>763</c:v>
                </c:pt>
                <c:pt idx="1663">
                  <c:v>764</c:v>
                </c:pt>
                <c:pt idx="1664">
                  <c:v>765</c:v>
                </c:pt>
                <c:pt idx="1665">
                  <c:v>766</c:v>
                </c:pt>
                <c:pt idx="1666">
                  <c:v>767</c:v>
                </c:pt>
                <c:pt idx="1667">
                  <c:v>768</c:v>
                </c:pt>
                <c:pt idx="1668">
                  <c:v>769</c:v>
                </c:pt>
                <c:pt idx="1669">
                  <c:v>770</c:v>
                </c:pt>
                <c:pt idx="1670">
                  <c:v>771</c:v>
                </c:pt>
                <c:pt idx="1671">
                  <c:v>772</c:v>
                </c:pt>
                <c:pt idx="1672">
                  <c:v>773</c:v>
                </c:pt>
                <c:pt idx="1673">
                  <c:v>774</c:v>
                </c:pt>
                <c:pt idx="1674">
                  <c:v>775</c:v>
                </c:pt>
                <c:pt idx="1675">
                  <c:v>776</c:v>
                </c:pt>
                <c:pt idx="1676">
                  <c:v>777</c:v>
                </c:pt>
                <c:pt idx="1677">
                  <c:v>778</c:v>
                </c:pt>
                <c:pt idx="1678">
                  <c:v>779</c:v>
                </c:pt>
                <c:pt idx="1679">
                  <c:v>780</c:v>
                </c:pt>
                <c:pt idx="1680">
                  <c:v>781</c:v>
                </c:pt>
                <c:pt idx="1681">
                  <c:v>782</c:v>
                </c:pt>
                <c:pt idx="1682">
                  <c:v>783</c:v>
                </c:pt>
                <c:pt idx="1683">
                  <c:v>784</c:v>
                </c:pt>
                <c:pt idx="1684">
                  <c:v>785</c:v>
                </c:pt>
                <c:pt idx="1685">
                  <c:v>786</c:v>
                </c:pt>
                <c:pt idx="1686">
                  <c:v>787</c:v>
                </c:pt>
                <c:pt idx="1687">
                  <c:v>788</c:v>
                </c:pt>
                <c:pt idx="1688">
                  <c:v>789</c:v>
                </c:pt>
                <c:pt idx="1689">
                  <c:v>790</c:v>
                </c:pt>
                <c:pt idx="1690">
                  <c:v>791</c:v>
                </c:pt>
                <c:pt idx="1691">
                  <c:v>792</c:v>
                </c:pt>
                <c:pt idx="1692">
                  <c:v>793</c:v>
                </c:pt>
                <c:pt idx="1693">
                  <c:v>794</c:v>
                </c:pt>
                <c:pt idx="1694">
                  <c:v>795</c:v>
                </c:pt>
                <c:pt idx="1695">
                  <c:v>796</c:v>
                </c:pt>
                <c:pt idx="1696">
                  <c:v>797</c:v>
                </c:pt>
                <c:pt idx="1697">
                  <c:v>798</c:v>
                </c:pt>
                <c:pt idx="1698">
                  <c:v>799</c:v>
                </c:pt>
                <c:pt idx="1699">
                  <c:v>800</c:v>
                </c:pt>
                <c:pt idx="1700">
                  <c:v>801</c:v>
                </c:pt>
                <c:pt idx="1701">
                  <c:v>802</c:v>
                </c:pt>
                <c:pt idx="1702">
                  <c:v>803</c:v>
                </c:pt>
                <c:pt idx="1703">
                  <c:v>804</c:v>
                </c:pt>
                <c:pt idx="1704">
                  <c:v>805</c:v>
                </c:pt>
                <c:pt idx="1705">
                  <c:v>806</c:v>
                </c:pt>
                <c:pt idx="1706">
                  <c:v>807</c:v>
                </c:pt>
                <c:pt idx="1707">
                  <c:v>808</c:v>
                </c:pt>
                <c:pt idx="1708">
                  <c:v>809</c:v>
                </c:pt>
                <c:pt idx="1709">
                  <c:v>810</c:v>
                </c:pt>
                <c:pt idx="1710">
                  <c:v>811</c:v>
                </c:pt>
                <c:pt idx="1711">
                  <c:v>812</c:v>
                </c:pt>
                <c:pt idx="1712">
                  <c:v>813</c:v>
                </c:pt>
                <c:pt idx="1713">
                  <c:v>814</c:v>
                </c:pt>
                <c:pt idx="1714">
                  <c:v>815</c:v>
                </c:pt>
                <c:pt idx="1715">
                  <c:v>816</c:v>
                </c:pt>
                <c:pt idx="1716">
                  <c:v>817</c:v>
                </c:pt>
                <c:pt idx="1717">
                  <c:v>818</c:v>
                </c:pt>
                <c:pt idx="1718">
                  <c:v>819</c:v>
                </c:pt>
                <c:pt idx="1719">
                  <c:v>820</c:v>
                </c:pt>
                <c:pt idx="1720">
                  <c:v>821</c:v>
                </c:pt>
                <c:pt idx="1721">
                  <c:v>822</c:v>
                </c:pt>
                <c:pt idx="1722">
                  <c:v>823</c:v>
                </c:pt>
                <c:pt idx="1723">
                  <c:v>824</c:v>
                </c:pt>
                <c:pt idx="1724">
                  <c:v>825</c:v>
                </c:pt>
                <c:pt idx="1725">
                  <c:v>826</c:v>
                </c:pt>
                <c:pt idx="1726">
                  <c:v>827</c:v>
                </c:pt>
                <c:pt idx="1727">
                  <c:v>828</c:v>
                </c:pt>
                <c:pt idx="1728">
                  <c:v>829</c:v>
                </c:pt>
                <c:pt idx="1729">
                  <c:v>830</c:v>
                </c:pt>
                <c:pt idx="1730">
                  <c:v>831</c:v>
                </c:pt>
                <c:pt idx="1731">
                  <c:v>832</c:v>
                </c:pt>
                <c:pt idx="1732">
                  <c:v>833</c:v>
                </c:pt>
                <c:pt idx="1733">
                  <c:v>834</c:v>
                </c:pt>
                <c:pt idx="1734">
                  <c:v>835</c:v>
                </c:pt>
                <c:pt idx="1735">
                  <c:v>836</c:v>
                </c:pt>
                <c:pt idx="1736">
                  <c:v>837</c:v>
                </c:pt>
                <c:pt idx="1737">
                  <c:v>838</c:v>
                </c:pt>
                <c:pt idx="1738">
                  <c:v>839</c:v>
                </c:pt>
                <c:pt idx="1739">
                  <c:v>840</c:v>
                </c:pt>
                <c:pt idx="1740">
                  <c:v>841</c:v>
                </c:pt>
                <c:pt idx="1741">
                  <c:v>842</c:v>
                </c:pt>
                <c:pt idx="1742">
                  <c:v>843</c:v>
                </c:pt>
                <c:pt idx="1743">
                  <c:v>844</c:v>
                </c:pt>
                <c:pt idx="1744">
                  <c:v>845</c:v>
                </c:pt>
                <c:pt idx="1745">
                  <c:v>846</c:v>
                </c:pt>
                <c:pt idx="1746">
                  <c:v>847</c:v>
                </c:pt>
                <c:pt idx="1747">
                  <c:v>848</c:v>
                </c:pt>
                <c:pt idx="1748">
                  <c:v>849</c:v>
                </c:pt>
                <c:pt idx="1749">
                  <c:v>850</c:v>
                </c:pt>
                <c:pt idx="1750">
                  <c:v>851</c:v>
                </c:pt>
                <c:pt idx="1751">
                  <c:v>852</c:v>
                </c:pt>
                <c:pt idx="1752">
                  <c:v>853</c:v>
                </c:pt>
                <c:pt idx="1753">
                  <c:v>854</c:v>
                </c:pt>
                <c:pt idx="1754">
                  <c:v>855</c:v>
                </c:pt>
                <c:pt idx="1755">
                  <c:v>856</c:v>
                </c:pt>
                <c:pt idx="1756">
                  <c:v>857</c:v>
                </c:pt>
                <c:pt idx="1757">
                  <c:v>858</c:v>
                </c:pt>
                <c:pt idx="1758">
                  <c:v>859</c:v>
                </c:pt>
                <c:pt idx="1759">
                  <c:v>860</c:v>
                </c:pt>
                <c:pt idx="1760">
                  <c:v>861</c:v>
                </c:pt>
                <c:pt idx="1761">
                  <c:v>862</c:v>
                </c:pt>
                <c:pt idx="1762">
                  <c:v>863</c:v>
                </c:pt>
                <c:pt idx="1763">
                  <c:v>864</c:v>
                </c:pt>
                <c:pt idx="1764">
                  <c:v>865</c:v>
                </c:pt>
                <c:pt idx="1765">
                  <c:v>866</c:v>
                </c:pt>
                <c:pt idx="1766">
                  <c:v>867</c:v>
                </c:pt>
                <c:pt idx="1767">
                  <c:v>868</c:v>
                </c:pt>
                <c:pt idx="1768">
                  <c:v>869</c:v>
                </c:pt>
                <c:pt idx="1769">
                  <c:v>870</c:v>
                </c:pt>
                <c:pt idx="1770">
                  <c:v>871</c:v>
                </c:pt>
                <c:pt idx="1771">
                  <c:v>872</c:v>
                </c:pt>
                <c:pt idx="1772">
                  <c:v>873</c:v>
                </c:pt>
                <c:pt idx="1773">
                  <c:v>874</c:v>
                </c:pt>
                <c:pt idx="1774">
                  <c:v>875</c:v>
                </c:pt>
                <c:pt idx="1775">
                  <c:v>876</c:v>
                </c:pt>
                <c:pt idx="1776">
                  <c:v>877</c:v>
                </c:pt>
                <c:pt idx="1777">
                  <c:v>878</c:v>
                </c:pt>
                <c:pt idx="1778">
                  <c:v>879</c:v>
                </c:pt>
                <c:pt idx="1779">
                  <c:v>880</c:v>
                </c:pt>
                <c:pt idx="1780">
                  <c:v>881</c:v>
                </c:pt>
                <c:pt idx="1781">
                  <c:v>882</c:v>
                </c:pt>
                <c:pt idx="1782">
                  <c:v>883</c:v>
                </c:pt>
                <c:pt idx="1783">
                  <c:v>884</c:v>
                </c:pt>
                <c:pt idx="1784">
                  <c:v>885</c:v>
                </c:pt>
                <c:pt idx="1785">
                  <c:v>886</c:v>
                </c:pt>
                <c:pt idx="1786">
                  <c:v>887</c:v>
                </c:pt>
                <c:pt idx="1787">
                  <c:v>888</c:v>
                </c:pt>
                <c:pt idx="1788">
                  <c:v>889</c:v>
                </c:pt>
                <c:pt idx="1789">
                  <c:v>890</c:v>
                </c:pt>
                <c:pt idx="1790">
                  <c:v>891</c:v>
                </c:pt>
                <c:pt idx="1791">
                  <c:v>892</c:v>
                </c:pt>
                <c:pt idx="1792">
                  <c:v>893</c:v>
                </c:pt>
                <c:pt idx="1793">
                  <c:v>894</c:v>
                </c:pt>
                <c:pt idx="1794">
                  <c:v>895</c:v>
                </c:pt>
                <c:pt idx="1795">
                  <c:v>896</c:v>
                </c:pt>
                <c:pt idx="1796">
                  <c:v>897</c:v>
                </c:pt>
                <c:pt idx="1797">
                  <c:v>898</c:v>
                </c:pt>
                <c:pt idx="1798">
                  <c:v>899</c:v>
                </c:pt>
                <c:pt idx="1799">
                  <c:v>900</c:v>
                </c:pt>
                <c:pt idx="1800">
                  <c:v>901</c:v>
                </c:pt>
                <c:pt idx="1801">
                  <c:v>902</c:v>
                </c:pt>
                <c:pt idx="1802">
                  <c:v>903</c:v>
                </c:pt>
                <c:pt idx="1803">
                  <c:v>904</c:v>
                </c:pt>
                <c:pt idx="1804">
                  <c:v>905</c:v>
                </c:pt>
                <c:pt idx="1805">
                  <c:v>906</c:v>
                </c:pt>
                <c:pt idx="1806">
                  <c:v>907</c:v>
                </c:pt>
                <c:pt idx="1807">
                  <c:v>908</c:v>
                </c:pt>
                <c:pt idx="1808">
                  <c:v>909</c:v>
                </c:pt>
                <c:pt idx="1809">
                  <c:v>910</c:v>
                </c:pt>
                <c:pt idx="1810">
                  <c:v>911</c:v>
                </c:pt>
                <c:pt idx="1811">
                  <c:v>912</c:v>
                </c:pt>
                <c:pt idx="1812">
                  <c:v>913</c:v>
                </c:pt>
                <c:pt idx="1813">
                  <c:v>914</c:v>
                </c:pt>
                <c:pt idx="1814">
                  <c:v>915</c:v>
                </c:pt>
                <c:pt idx="1815">
                  <c:v>916</c:v>
                </c:pt>
                <c:pt idx="1816">
                  <c:v>917</c:v>
                </c:pt>
                <c:pt idx="1817">
                  <c:v>918</c:v>
                </c:pt>
                <c:pt idx="1818">
                  <c:v>919</c:v>
                </c:pt>
                <c:pt idx="1819">
                  <c:v>920</c:v>
                </c:pt>
                <c:pt idx="1820">
                  <c:v>921</c:v>
                </c:pt>
                <c:pt idx="1821">
                  <c:v>922</c:v>
                </c:pt>
                <c:pt idx="1822">
                  <c:v>923</c:v>
                </c:pt>
                <c:pt idx="1823">
                  <c:v>924</c:v>
                </c:pt>
                <c:pt idx="1824">
                  <c:v>925</c:v>
                </c:pt>
                <c:pt idx="1825">
                  <c:v>926</c:v>
                </c:pt>
                <c:pt idx="1826">
                  <c:v>927</c:v>
                </c:pt>
                <c:pt idx="1827">
                  <c:v>928</c:v>
                </c:pt>
                <c:pt idx="1828">
                  <c:v>929</c:v>
                </c:pt>
                <c:pt idx="1829">
                  <c:v>930</c:v>
                </c:pt>
                <c:pt idx="1830">
                  <c:v>931</c:v>
                </c:pt>
                <c:pt idx="1831">
                  <c:v>932</c:v>
                </c:pt>
                <c:pt idx="1832">
                  <c:v>933</c:v>
                </c:pt>
                <c:pt idx="1833">
                  <c:v>934</c:v>
                </c:pt>
                <c:pt idx="1834">
                  <c:v>935</c:v>
                </c:pt>
                <c:pt idx="1835">
                  <c:v>936</c:v>
                </c:pt>
                <c:pt idx="1836">
                  <c:v>937</c:v>
                </c:pt>
                <c:pt idx="1837">
                  <c:v>938</c:v>
                </c:pt>
                <c:pt idx="1838">
                  <c:v>939</c:v>
                </c:pt>
                <c:pt idx="1839">
                  <c:v>940</c:v>
                </c:pt>
                <c:pt idx="1840">
                  <c:v>941</c:v>
                </c:pt>
                <c:pt idx="1841">
                  <c:v>942</c:v>
                </c:pt>
                <c:pt idx="1842">
                  <c:v>943</c:v>
                </c:pt>
                <c:pt idx="1843">
                  <c:v>944</c:v>
                </c:pt>
                <c:pt idx="1844">
                  <c:v>945</c:v>
                </c:pt>
                <c:pt idx="1845">
                  <c:v>946</c:v>
                </c:pt>
                <c:pt idx="1846">
                  <c:v>947</c:v>
                </c:pt>
                <c:pt idx="1847">
                  <c:v>948</c:v>
                </c:pt>
                <c:pt idx="1848">
                  <c:v>949</c:v>
                </c:pt>
                <c:pt idx="1849">
                  <c:v>950</c:v>
                </c:pt>
                <c:pt idx="1850">
                  <c:v>951</c:v>
                </c:pt>
                <c:pt idx="1851">
                  <c:v>952</c:v>
                </c:pt>
                <c:pt idx="1852">
                  <c:v>953</c:v>
                </c:pt>
                <c:pt idx="1853">
                  <c:v>954</c:v>
                </c:pt>
                <c:pt idx="1854">
                  <c:v>955</c:v>
                </c:pt>
                <c:pt idx="1855">
                  <c:v>956</c:v>
                </c:pt>
                <c:pt idx="1856">
                  <c:v>957</c:v>
                </c:pt>
                <c:pt idx="1857">
                  <c:v>958</c:v>
                </c:pt>
                <c:pt idx="1858">
                  <c:v>959</c:v>
                </c:pt>
                <c:pt idx="1859">
                  <c:v>960</c:v>
                </c:pt>
                <c:pt idx="1860">
                  <c:v>961</c:v>
                </c:pt>
                <c:pt idx="1861">
                  <c:v>962</c:v>
                </c:pt>
                <c:pt idx="1862">
                  <c:v>963</c:v>
                </c:pt>
                <c:pt idx="1863">
                  <c:v>964</c:v>
                </c:pt>
                <c:pt idx="1864">
                  <c:v>965</c:v>
                </c:pt>
                <c:pt idx="1865">
                  <c:v>966</c:v>
                </c:pt>
                <c:pt idx="1866">
                  <c:v>967</c:v>
                </c:pt>
                <c:pt idx="1867">
                  <c:v>968</c:v>
                </c:pt>
                <c:pt idx="1868">
                  <c:v>969</c:v>
                </c:pt>
                <c:pt idx="1869">
                  <c:v>970</c:v>
                </c:pt>
                <c:pt idx="1870">
                  <c:v>971</c:v>
                </c:pt>
                <c:pt idx="1871">
                  <c:v>972</c:v>
                </c:pt>
                <c:pt idx="1872">
                  <c:v>973</c:v>
                </c:pt>
                <c:pt idx="1873">
                  <c:v>974</c:v>
                </c:pt>
                <c:pt idx="1874">
                  <c:v>975</c:v>
                </c:pt>
                <c:pt idx="1875">
                  <c:v>976</c:v>
                </c:pt>
                <c:pt idx="1876">
                  <c:v>977</c:v>
                </c:pt>
                <c:pt idx="1877">
                  <c:v>978</c:v>
                </c:pt>
                <c:pt idx="1878">
                  <c:v>979</c:v>
                </c:pt>
                <c:pt idx="1879">
                  <c:v>980</c:v>
                </c:pt>
                <c:pt idx="1880">
                  <c:v>981</c:v>
                </c:pt>
                <c:pt idx="1881">
                  <c:v>982</c:v>
                </c:pt>
                <c:pt idx="1882">
                  <c:v>983</c:v>
                </c:pt>
                <c:pt idx="1883">
                  <c:v>984</c:v>
                </c:pt>
                <c:pt idx="1884">
                  <c:v>985</c:v>
                </c:pt>
                <c:pt idx="1885">
                  <c:v>986</c:v>
                </c:pt>
                <c:pt idx="1886">
                  <c:v>987</c:v>
                </c:pt>
                <c:pt idx="1887">
                  <c:v>988</c:v>
                </c:pt>
                <c:pt idx="1888">
                  <c:v>989</c:v>
                </c:pt>
                <c:pt idx="1889">
                  <c:v>990</c:v>
                </c:pt>
                <c:pt idx="1890">
                  <c:v>991</c:v>
                </c:pt>
                <c:pt idx="1891">
                  <c:v>992</c:v>
                </c:pt>
                <c:pt idx="1892">
                  <c:v>993</c:v>
                </c:pt>
                <c:pt idx="1893">
                  <c:v>994</c:v>
                </c:pt>
                <c:pt idx="1894">
                  <c:v>995</c:v>
                </c:pt>
                <c:pt idx="1895">
                  <c:v>996</c:v>
                </c:pt>
                <c:pt idx="1896">
                  <c:v>997</c:v>
                </c:pt>
                <c:pt idx="1897">
                  <c:v>998</c:v>
                </c:pt>
                <c:pt idx="1898">
                  <c:v>999</c:v>
                </c:pt>
                <c:pt idx="1899">
                  <c:v>1000</c:v>
                </c:pt>
                <c:pt idx="1900">
                  <c:v>1010</c:v>
                </c:pt>
                <c:pt idx="1901">
                  <c:v>1020</c:v>
                </c:pt>
                <c:pt idx="1902">
                  <c:v>1030</c:v>
                </c:pt>
                <c:pt idx="1903">
                  <c:v>1040</c:v>
                </c:pt>
                <c:pt idx="1904">
                  <c:v>1050</c:v>
                </c:pt>
                <c:pt idx="1905">
                  <c:v>1060</c:v>
                </c:pt>
                <c:pt idx="1906">
                  <c:v>1070</c:v>
                </c:pt>
                <c:pt idx="1907">
                  <c:v>1080</c:v>
                </c:pt>
                <c:pt idx="1908">
                  <c:v>1090</c:v>
                </c:pt>
                <c:pt idx="1909">
                  <c:v>1100</c:v>
                </c:pt>
                <c:pt idx="1910">
                  <c:v>1110</c:v>
                </c:pt>
                <c:pt idx="1911">
                  <c:v>1120</c:v>
                </c:pt>
                <c:pt idx="1912">
                  <c:v>1130</c:v>
                </c:pt>
                <c:pt idx="1913">
                  <c:v>1140</c:v>
                </c:pt>
                <c:pt idx="1914">
                  <c:v>1150</c:v>
                </c:pt>
                <c:pt idx="1915">
                  <c:v>1160</c:v>
                </c:pt>
                <c:pt idx="1916">
                  <c:v>1170</c:v>
                </c:pt>
                <c:pt idx="1917">
                  <c:v>1180</c:v>
                </c:pt>
                <c:pt idx="1918">
                  <c:v>1190</c:v>
                </c:pt>
                <c:pt idx="1919">
                  <c:v>1200</c:v>
                </c:pt>
                <c:pt idx="1920">
                  <c:v>1210</c:v>
                </c:pt>
                <c:pt idx="1921">
                  <c:v>1220</c:v>
                </c:pt>
                <c:pt idx="1922">
                  <c:v>1230</c:v>
                </c:pt>
                <c:pt idx="1923">
                  <c:v>1240</c:v>
                </c:pt>
                <c:pt idx="1924">
                  <c:v>1250</c:v>
                </c:pt>
                <c:pt idx="1925">
                  <c:v>1260</c:v>
                </c:pt>
                <c:pt idx="1926">
                  <c:v>1270</c:v>
                </c:pt>
                <c:pt idx="1927">
                  <c:v>1280</c:v>
                </c:pt>
                <c:pt idx="1928">
                  <c:v>1290</c:v>
                </c:pt>
                <c:pt idx="1929">
                  <c:v>1300</c:v>
                </c:pt>
                <c:pt idx="1930">
                  <c:v>1310</c:v>
                </c:pt>
                <c:pt idx="1931">
                  <c:v>1320</c:v>
                </c:pt>
                <c:pt idx="1932">
                  <c:v>1330</c:v>
                </c:pt>
                <c:pt idx="1933">
                  <c:v>1340</c:v>
                </c:pt>
                <c:pt idx="1934">
                  <c:v>1350</c:v>
                </c:pt>
                <c:pt idx="1935">
                  <c:v>1360</c:v>
                </c:pt>
                <c:pt idx="1936">
                  <c:v>1370</c:v>
                </c:pt>
                <c:pt idx="1937">
                  <c:v>1380</c:v>
                </c:pt>
                <c:pt idx="1938">
                  <c:v>1390</c:v>
                </c:pt>
                <c:pt idx="1939">
                  <c:v>1400</c:v>
                </c:pt>
                <c:pt idx="1940">
                  <c:v>1410</c:v>
                </c:pt>
                <c:pt idx="1941">
                  <c:v>1420</c:v>
                </c:pt>
                <c:pt idx="1942">
                  <c:v>1430</c:v>
                </c:pt>
                <c:pt idx="1943">
                  <c:v>1440</c:v>
                </c:pt>
                <c:pt idx="1944">
                  <c:v>1450</c:v>
                </c:pt>
                <c:pt idx="1945">
                  <c:v>1460</c:v>
                </c:pt>
                <c:pt idx="1946">
                  <c:v>1470</c:v>
                </c:pt>
                <c:pt idx="1947">
                  <c:v>1480</c:v>
                </c:pt>
                <c:pt idx="1948">
                  <c:v>1490</c:v>
                </c:pt>
                <c:pt idx="1949">
                  <c:v>1500</c:v>
                </c:pt>
                <c:pt idx="1950">
                  <c:v>1510</c:v>
                </c:pt>
                <c:pt idx="1951">
                  <c:v>1520</c:v>
                </c:pt>
                <c:pt idx="1952">
                  <c:v>1530</c:v>
                </c:pt>
                <c:pt idx="1953">
                  <c:v>1540</c:v>
                </c:pt>
                <c:pt idx="1954">
                  <c:v>1550</c:v>
                </c:pt>
                <c:pt idx="1955">
                  <c:v>1560</c:v>
                </c:pt>
                <c:pt idx="1956">
                  <c:v>1570</c:v>
                </c:pt>
                <c:pt idx="1957">
                  <c:v>1580</c:v>
                </c:pt>
                <c:pt idx="1958">
                  <c:v>1590</c:v>
                </c:pt>
                <c:pt idx="1959">
                  <c:v>1600</c:v>
                </c:pt>
                <c:pt idx="1960">
                  <c:v>1610</c:v>
                </c:pt>
                <c:pt idx="1961">
                  <c:v>1620</c:v>
                </c:pt>
                <c:pt idx="1962">
                  <c:v>1630</c:v>
                </c:pt>
                <c:pt idx="1963">
                  <c:v>1640</c:v>
                </c:pt>
                <c:pt idx="1964">
                  <c:v>1650</c:v>
                </c:pt>
                <c:pt idx="1965">
                  <c:v>1660</c:v>
                </c:pt>
                <c:pt idx="1966">
                  <c:v>1670</c:v>
                </c:pt>
                <c:pt idx="1967">
                  <c:v>1680</c:v>
                </c:pt>
                <c:pt idx="1968">
                  <c:v>1690</c:v>
                </c:pt>
                <c:pt idx="1969">
                  <c:v>1700</c:v>
                </c:pt>
                <c:pt idx="1970">
                  <c:v>1710</c:v>
                </c:pt>
                <c:pt idx="1971">
                  <c:v>1720</c:v>
                </c:pt>
                <c:pt idx="1972">
                  <c:v>1730</c:v>
                </c:pt>
                <c:pt idx="1973">
                  <c:v>1740</c:v>
                </c:pt>
                <c:pt idx="1974">
                  <c:v>1750</c:v>
                </c:pt>
                <c:pt idx="1975">
                  <c:v>1760</c:v>
                </c:pt>
                <c:pt idx="1976">
                  <c:v>1770</c:v>
                </c:pt>
                <c:pt idx="1977">
                  <c:v>1780</c:v>
                </c:pt>
                <c:pt idx="1978">
                  <c:v>1790</c:v>
                </c:pt>
                <c:pt idx="1979">
                  <c:v>1800</c:v>
                </c:pt>
                <c:pt idx="1980">
                  <c:v>1810</c:v>
                </c:pt>
                <c:pt idx="1981">
                  <c:v>1820</c:v>
                </c:pt>
                <c:pt idx="1982">
                  <c:v>1830</c:v>
                </c:pt>
                <c:pt idx="1983">
                  <c:v>1840</c:v>
                </c:pt>
                <c:pt idx="1984">
                  <c:v>1850</c:v>
                </c:pt>
                <c:pt idx="1985">
                  <c:v>1860</c:v>
                </c:pt>
                <c:pt idx="1986">
                  <c:v>1870</c:v>
                </c:pt>
                <c:pt idx="1987">
                  <c:v>1880</c:v>
                </c:pt>
                <c:pt idx="1988">
                  <c:v>1890</c:v>
                </c:pt>
                <c:pt idx="1989">
                  <c:v>1900</c:v>
                </c:pt>
                <c:pt idx="1990">
                  <c:v>1910</c:v>
                </c:pt>
                <c:pt idx="1991">
                  <c:v>1920</c:v>
                </c:pt>
                <c:pt idx="1992">
                  <c:v>1930</c:v>
                </c:pt>
                <c:pt idx="1993">
                  <c:v>1940</c:v>
                </c:pt>
                <c:pt idx="1994">
                  <c:v>1950</c:v>
                </c:pt>
                <c:pt idx="1995">
                  <c:v>1960</c:v>
                </c:pt>
                <c:pt idx="1996">
                  <c:v>1970</c:v>
                </c:pt>
                <c:pt idx="1997">
                  <c:v>1980</c:v>
                </c:pt>
                <c:pt idx="1998">
                  <c:v>1990</c:v>
                </c:pt>
                <c:pt idx="1999">
                  <c:v>2000</c:v>
                </c:pt>
                <c:pt idx="2000">
                  <c:v>2010</c:v>
                </c:pt>
                <c:pt idx="2001">
                  <c:v>2020</c:v>
                </c:pt>
                <c:pt idx="2002">
                  <c:v>2030</c:v>
                </c:pt>
                <c:pt idx="2003">
                  <c:v>2040</c:v>
                </c:pt>
                <c:pt idx="2004">
                  <c:v>2050</c:v>
                </c:pt>
                <c:pt idx="2005">
                  <c:v>2060</c:v>
                </c:pt>
                <c:pt idx="2006">
                  <c:v>2070</c:v>
                </c:pt>
                <c:pt idx="2007">
                  <c:v>2080</c:v>
                </c:pt>
                <c:pt idx="2008">
                  <c:v>2090</c:v>
                </c:pt>
                <c:pt idx="2009">
                  <c:v>2100</c:v>
                </c:pt>
                <c:pt idx="2010">
                  <c:v>2110</c:v>
                </c:pt>
                <c:pt idx="2011">
                  <c:v>2120</c:v>
                </c:pt>
                <c:pt idx="2012">
                  <c:v>2130</c:v>
                </c:pt>
                <c:pt idx="2013">
                  <c:v>2140</c:v>
                </c:pt>
                <c:pt idx="2014">
                  <c:v>2150</c:v>
                </c:pt>
                <c:pt idx="2015">
                  <c:v>2160</c:v>
                </c:pt>
                <c:pt idx="2016">
                  <c:v>2170</c:v>
                </c:pt>
                <c:pt idx="2017">
                  <c:v>2180</c:v>
                </c:pt>
                <c:pt idx="2018">
                  <c:v>2190</c:v>
                </c:pt>
                <c:pt idx="2019">
                  <c:v>2200</c:v>
                </c:pt>
                <c:pt idx="2020">
                  <c:v>2210</c:v>
                </c:pt>
                <c:pt idx="2021">
                  <c:v>2220</c:v>
                </c:pt>
                <c:pt idx="2022">
                  <c:v>2230</c:v>
                </c:pt>
                <c:pt idx="2023">
                  <c:v>2240</c:v>
                </c:pt>
                <c:pt idx="2024">
                  <c:v>2250</c:v>
                </c:pt>
                <c:pt idx="2025">
                  <c:v>2260</c:v>
                </c:pt>
                <c:pt idx="2026">
                  <c:v>2270</c:v>
                </c:pt>
                <c:pt idx="2027">
                  <c:v>2280</c:v>
                </c:pt>
                <c:pt idx="2028">
                  <c:v>2290</c:v>
                </c:pt>
                <c:pt idx="2029">
                  <c:v>2300</c:v>
                </c:pt>
                <c:pt idx="2030">
                  <c:v>2310</c:v>
                </c:pt>
                <c:pt idx="2031">
                  <c:v>2320</c:v>
                </c:pt>
                <c:pt idx="2032">
                  <c:v>2330</c:v>
                </c:pt>
                <c:pt idx="2033">
                  <c:v>2340</c:v>
                </c:pt>
                <c:pt idx="2034">
                  <c:v>2350</c:v>
                </c:pt>
                <c:pt idx="2035">
                  <c:v>2360</c:v>
                </c:pt>
                <c:pt idx="2036">
                  <c:v>2370</c:v>
                </c:pt>
                <c:pt idx="2037">
                  <c:v>2380</c:v>
                </c:pt>
                <c:pt idx="2038">
                  <c:v>2390</c:v>
                </c:pt>
                <c:pt idx="2039">
                  <c:v>2400</c:v>
                </c:pt>
                <c:pt idx="2040">
                  <c:v>2410</c:v>
                </c:pt>
                <c:pt idx="2041">
                  <c:v>2420</c:v>
                </c:pt>
                <c:pt idx="2042">
                  <c:v>2430</c:v>
                </c:pt>
                <c:pt idx="2043">
                  <c:v>2440</c:v>
                </c:pt>
                <c:pt idx="2044">
                  <c:v>2450</c:v>
                </c:pt>
                <c:pt idx="2045">
                  <c:v>2460</c:v>
                </c:pt>
                <c:pt idx="2046">
                  <c:v>2470</c:v>
                </c:pt>
                <c:pt idx="2047">
                  <c:v>2480</c:v>
                </c:pt>
                <c:pt idx="2048">
                  <c:v>2490</c:v>
                </c:pt>
                <c:pt idx="2049">
                  <c:v>2500</c:v>
                </c:pt>
                <c:pt idx="2050">
                  <c:v>2510</c:v>
                </c:pt>
                <c:pt idx="2051">
                  <c:v>2520</c:v>
                </c:pt>
                <c:pt idx="2052">
                  <c:v>2530</c:v>
                </c:pt>
                <c:pt idx="2053">
                  <c:v>2540</c:v>
                </c:pt>
                <c:pt idx="2054">
                  <c:v>2550</c:v>
                </c:pt>
                <c:pt idx="2055">
                  <c:v>2560</c:v>
                </c:pt>
                <c:pt idx="2056">
                  <c:v>2570</c:v>
                </c:pt>
                <c:pt idx="2057">
                  <c:v>2580</c:v>
                </c:pt>
                <c:pt idx="2058">
                  <c:v>2590</c:v>
                </c:pt>
                <c:pt idx="2059">
                  <c:v>2600</c:v>
                </c:pt>
                <c:pt idx="2060">
                  <c:v>2610</c:v>
                </c:pt>
                <c:pt idx="2061">
                  <c:v>2620</c:v>
                </c:pt>
                <c:pt idx="2062">
                  <c:v>2630</c:v>
                </c:pt>
                <c:pt idx="2063">
                  <c:v>2640</c:v>
                </c:pt>
                <c:pt idx="2064">
                  <c:v>2650</c:v>
                </c:pt>
                <c:pt idx="2065">
                  <c:v>2660</c:v>
                </c:pt>
                <c:pt idx="2066">
                  <c:v>2670</c:v>
                </c:pt>
                <c:pt idx="2067">
                  <c:v>2680</c:v>
                </c:pt>
                <c:pt idx="2068">
                  <c:v>2690</c:v>
                </c:pt>
                <c:pt idx="2069">
                  <c:v>2700</c:v>
                </c:pt>
                <c:pt idx="2070">
                  <c:v>2710</c:v>
                </c:pt>
                <c:pt idx="2071">
                  <c:v>2720</c:v>
                </c:pt>
                <c:pt idx="2072">
                  <c:v>2730</c:v>
                </c:pt>
                <c:pt idx="2073">
                  <c:v>2740</c:v>
                </c:pt>
                <c:pt idx="2074">
                  <c:v>2750</c:v>
                </c:pt>
                <c:pt idx="2075">
                  <c:v>2760</c:v>
                </c:pt>
                <c:pt idx="2076">
                  <c:v>2770</c:v>
                </c:pt>
                <c:pt idx="2077">
                  <c:v>2780</c:v>
                </c:pt>
                <c:pt idx="2078">
                  <c:v>2790</c:v>
                </c:pt>
                <c:pt idx="2079">
                  <c:v>2800</c:v>
                </c:pt>
                <c:pt idx="2080">
                  <c:v>2810</c:v>
                </c:pt>
                <c:pt idx="2081">
                  <c:v>2820</c:v>
                </c:pt>
                <c:pt idx="2082">
                  <c:v>2830</c:v>
                </c:pt>
                <c:pt idx="2083">
                  <c:v>2840</c:v>
                </c:pt>
                <c:pt idx="2084">
                  <c:v>2850</c:v>
                </c:pt>
                <c:pt idx="2085">
                  <c:v>2860</c:v>
                </c:pt>
                <c:pt idx="2086">
                  <c:v>2870</c:v>
                </c:pt>
                <c:pt idx="2087">
                  <c:v>2880</c:v>
                </c:pt>
                <c:pt idx="2088">
                  <c:v>2890</c:v>
                </c:pt>
                <c:pt idx="2089">
                  <c:v>2900</c:v>
                </c:pt>
                <c:pt idx="2090">
                  <c:v>2910</c:v>
                </c:pt>
                <c:pt idx="2091">
                  <c:v>2920</c:v>
                </c:pt>
                <c:pt idx="2092">
                  <c:v>2930</c:v>
                </c:pt>
                <c:pt idx="2093">
                  <c:v>2940</c:v>
                </c:pt>
                <c:pt idx="2094">
                  <c:v>2950</c:v>
                </c:pt>
                <c:pt idx="2095">
                  <c:v>2960</c:v>
                </c:pt>
                <c:pt idx="2096">
                  <c:v>2970</c:v>
                </c:pt>
                <c:pt idx="2097">
                  <c:v>2980</c:v>
                </c:pt>
                <c:pt idx="2098">
                  <c:v>2990</c:v>
                </c:pt>
                <c:pt idx="2099">
                  <c:v>3000</c:v>
                </c:pt>
                <c:pt idx="2100">
                  <c:v>3010</c:v>
                </c:pt>
                <c:pt idx="2101">
                  <c:v>3020</c:v>
                </c:pt>
                <c:pt idx="2102">
                  <c:v>3030</c:v>
                </c:pt>
                <c:pt idx="2103">
                  <c:v>3040</c:v>
                </c:pt>
                <c:pt idx="2104">
                  <c:v>3050</c:v>
                </c:pt>
                <c:pt idx="2105">
                  <c:v>3060</c:v>
                </c:pt>
                <c:pt idx="2106">
                  <c:v>3070</c:v>
                </c:pt>
                <c:pt idx="2107">
                  <c:v>3080</c:v>
                </c:pt>
                <c:pt idx="2108">
                  <c:v>3090</c:v>
                </c:pt>
                <c:pt idx="2109">
                  <c:v>3100</c:v>
                </c:pt>
                <c:pt idx="2110">
                  <c:v>3110</c:v>
                </c:pt>
                <c:pt idx="2111">
                  <c:v>3120</c:v>
                </c:pt>
                <c:pt idx="2112">
                  <c:v>3130</c:v>
                </c:pt>
                <c:pt idx="2113">
                  <c:v>3140</c:v>
                </c:pt>
                <c:pt idx="2114">
                  <c:v>3150</c:v>
                </c:pt>
                <c:pt idx="2115">
                  <c:v>3160</c:v>
                </c:pt>
                <c:pt idx="2116">
                  <c:v>3170</c:v>
                </c:pt>
                <c:pt idx="2117">
                  <c:v>3180</c:v>
                </c:pt>
                <c:pt idx="2118">
                  <c:v>3190</c:v>
                </c:pt>
                <c:pt idx="2119">
                  <c:v>3200</c:v>
                </c:pt>
                <c:pt idx="2120">
                  <c:v>3210</c:v>
                </c:pt>
                <c:pt idx="2121">
                  <c:v>3220</c:v>
                </c:pt>
                <c:pt idx="2122">
                  <c:v>3230</c:v>
                </c:pt>
                <c:pt idx="2123">
                  <c:v>3240</c:v>
                </c:pt>
                <c:pt idx="2124">
                  <c:v>3250</c:v>
                </c:pt>
                <c:pt idx="2125">
                  <c:v>3260</c:v>
                </c:pt>
                <c:pt idx="2126">
                  <c:v>3270</c:v>
                </c:pt>
                <c:pt idx="2127">
                  <c:v>3280</c:v>
                </c:pt>
                <c:pt idx="2128">
                  <c:v>3290</c:v>
                </c:pt>
                <c:pt idx="2129">
                  <c:v>3300</c:v>
                </c:pt>
                <c:pt idx="2130">
                  <c:v>3310</c:v>
                </c:pt>
                <c:pt idx="2131">
                  <c:v>3320</c:v>
                </c:pt>
                <c:pt idx="2132">
                  <c:v>3330</c:v>
                </c:pt>
                <c:pt idx="2133">
                  <c:v>3340</c:v>
                </c:pt>
                <c:pt idx="2134">
                  <c:v>3350</c:v>
                </c:pt>
                <c:pt idx="2135">
                  <c:v>3360</c:v>
                </c:pt>
                <c:pt idx="2136">
                  <c:v>3370</c:v>
                </c:pt>
                <c:pt idx="2137">
                  <c:v>3380</c:v>
                </c:pt>
                <c:pt idx="2138">
                  <c:v>3390</c:v>
                </c:pt>
                <c:pt idx="2139">
                  <c:v>3400</c:v>
                </c:pt>
                <c:pt idx="2140">
                  <c:v>3410</c:v>
                </c:pt>
                <c:pt idx="2141">
                  <c:v>3420</c:v>
                </c:pt>
                <c:pt idx="2142">
                  <c:v>3430</c:v>
                </c:pt>
                <c:pt idx="2143">
                  <c:v>3440</c:v>
                </c:pt>
                <c:pt idx="2144">
                  <c:v>3450</c:v>
                </c:pt>
                <c:pt idx="2145">
                  <c:v>3460</c:v>
                </c:pt>
                <c:pt idx="2146">
                  <c:v>3470</c:v>
                </c:pt>
                <c:pt idx="2147">
                  <c:v>3480</c:v>
                </c:pt>
                <c:pt idx="2148">
                  <c:v>3490</c:v>
                </c:pt>
                <c:pt idx="2149">
                  <c:v>3500</c:v>
                </c:pt>
                <c:pt idx="2150">
                  <c:v>3510</c:v>
                </c:pt>
                <c:pt idx="2151">
                  <c:v>3520</c:v>
                </c:pt>
                <c:pt idx="2152">
                  <c:v>3530</c:v>
                </c:pt>
                <c:pt idx="2153">
                  <c:v>3540</c:v>
                </c:pt>
                <c:pt idx="2154">
                  <c:v>3550</c:v>
                </c:pt>
                <c:pt idx="2155">
                  <c:v>3560</c:v>
                </c:pt>
                <c:pt idx="2156">
                  <c:v>3570</c:v>
                </c:pt>
                <c:pt idx="2157">
                  <c:v>3580</c:v>
                </c:pt>
                <c:pt idx="2158">
                  <c:v>3590</c:v>
                </c:pt>
                <c:pt idx="2159">
                  <c:v>3600</c:v>
                </c:pt>
                <c:pt idx="2160">
                  <c:v>3610</c:v>
                </c:pt>
                <c:pt idx="2161">
                  <c:v>3620</c:v>
                </c:pt>
                <c:pt idx="2162">
                  <c:v>3630</c:v>
                </c:pt>
                <c:pt idx="2163">
                  <c:v>3640</c:v>
                </c:pt>
                <c:pt idx="2164">
                  <c:v>3650</c:v>
                </c:pt>
                <c:pt idx="2165">
                  <c:v>3660</c:v>
                </c:pt>
                <c:pt idx="2166">
                  <c:v>3670</c:v>
                </c:pt>
                <c:pt idx="2167">
                  <c:v>3680</c:v>
                </c:pt>
                <c:pt idx="2168">
                  <c:v>3690</c:v>
                </c:pt>
                <c:pt idx="2169">
                  <c:v>3700</c:v>
                </c:pt>
                <c:pt idx="2170">
                  <c:v>3710</c:v>
                </c:pt>
                <c:pt idx="2171">
                  <c:v>3720</c:v>
                </c:pt>
                <c:pt idx="2172">
                  <c:v>3730</c:v>
                </c:pt>
                <c:pt idx="2173">
                  <c:v>3740</c:v>
                </c:pt>
                <c:pt idx="2174">
                  <c:v>3750</c:v>
                </c:pt>
                <c:pt idx="2175">
                  <c:v>3760</c:v>
                </c:pt>
                <c:pt idx="2176">
                  <c:v>3770</c:v>
                </c:pt>
                <c:pt idx="2177">
                  <c:v>3780</c:v>
                </c:pt>
                <c:pt idx="2178">
                  <c:v>3790</c:v>
                </c:pt>
                <c:pt idx="2179">
                  <c:v>3800</c:v>
                </c:pt>
                <c:pt idx="2180">
                  <c:v>3810</c:v>
                </c:pt>
                <c:pt idx="2181">
                  <c:v>3820</c:v>
                </c:pt>
                <c:pt idx="2182">
                  <c:v>3830</c:v>
                </c:pt>
                <c:pt idx="2183">
                  <c:v>3840</c:v>
                </c:pt>
                <c:pt idx="2184">
                  <c:v>3850</c:v>
                </c:pt>
                <c:pt idx="2185">
                  <c:v>3860</c:v>
                </c:pt>
                <c:pt idx="2186">
                  <c:v>3870</c:v>
                </c:pt>
                <c:pt idx="2187">
                  <c:v>3880</c:v>
                </c:pt>
                <c:pt idx="2188">
                  <c:v>3890</c:v>
                </c:pt>
                <c:pt idx="2189">
                  <c:v>3900</c:v>
                </c:pt>
                <c:pt idx="2190">
                  <c:v>3910</c:v>
                </c:pt>
                <c:pt idx="2191">
                  <c:v>3920</c:v>
                </c:pt>
                <c:pt idx="2192">
                  <c:v>3930</c:v>
                </c:pt>
                <c:pt idx="2193">
                  <c:v>3940</c:v>
                </c:pt>
                <c:pt idx="2194">
                  <c:v>3950</c:v>
                </c:pt>
                <c:pt idx="2195">
                  <c:v>3960</c:v>
                </c:pt>
                <c:pt idx="2196">
                  <c:v>3970</c:v>
                </c:pt>
                <c:pt idx="2197">
                  <c:v>3980</c:v>
                </c:pt>
                <c:pt idx="2198">
                  <c:v>3990</c:v>
                </c:pt>
                <c:pt idx="2199">
                  <c:v>4000</c:v>
                </c:pt>
                <c:pt idx="2200">
                  <c:v>4010</c:v>
                </c:pt>
                <c:pt idx="2201">
                  <c:v>4020</c:v>
                </c:pt>
                <c:pt idx="2202">
                  <c:v>4030</c:v>
                </c:pt>
                <c:pt idx="2203">
                  <c:v>4040</c:v>
                </c:pt>
                <c:pt idx="2204">
                  <c:v>4050</c:v>
                </c:pt>
                <c:pt idx="2205">
                  <c:v>4060</c:v>
                </c:pt>
                <c:pt idx="2206">
                  <c:v>4070</c:v>
                </c:pt>
                <c:pt idx="2207">
                  <c:v>4080</c:v>
                </c:pt>
                <c:pt idx="2208">
                  <c:v>4090</c:v>
                </c:pt>
                <c:pt idx="2209">
                  <c:v>4100</c:v>
                </c:pt>
                <c:pt idx="2210">
                  <c:v>4110</c:v>
                </c:pt>
                <c:pt idx="2211">
                  <c:v>4120</c:v>
                </c:pt>
                <c:pt idx="2212">
                  <c:v>4130</c:v>
                </c:pt>
                <c:pt idx="2213">
                  <c:v>4140</c:v>
                </c:pt>
                <c:pt idx="2214">
                  <c:v>4150</c:v>
                </c:pt>
                <c:pt idx="2215">
                  <c:v>4160</c:v>
                </c:pt>
                <c:pt idx="2216">
                  <c:v>4170</c:v>
                </c:pt>
                <c:pt idx="2217">
                  <c:v>4180</c:v>
                </c:pt>
                <c:pt idx="2218">
                  <c:v>4190</c:v>
                </c:pt>
                <c:pt idx="2219">
                  <c:v>4200</c:v>
                </c:pt>
                <c:pt idx="2220">
                  <c:v>4210</c:v>
                </c:pt>
                <c:pt idx="2221">
                  <c:v>4220</c:v>
                </c:pt>
                <c:pt idx="2222">
                  <c:v>4230</c:v>
                </c:pt>
                <c:pt idx="2223">
                  <c:v>4240</c:v>
                </c:pt>
                <c:pt idx="2224">
                  <c:v>4250</c:v>
                </c:pt>
                <c:pt idx="2225">
                  <c:v>4260</c:v>
                </c:pt>
                <c:pt idx="2226">
                  <c:v>4270</c:v>
                </c:pt>
                <c:pt idx="2227">
                  <c:v>4280</c:v>
                </c:pt>
                <c:pt idx="2228">
                  <c:v>4290</c:v>
                </c:pt>
                <c:pt idx="2229">
                  <c:v>4300</c:v>
                </c:pt>
                <c:pt idx="2230">
                  <c:v>4310</c:v>
                </c:pt>
                <c:pt idx="2231">
                  <c:v>4320</c:v>
                </c:pt>
                <c:pt idx="2232">
                  <c:v>4330</c:v>
                </c:pt>
                <c:pt idx="2233">
                  <c:v>4340</c:v>
                </c:pt>
                <c:pt idx="2234">
                  <c:v>4350</c:v>
                </c:pt>
                <c:pt idx="2235">
                  <c:v>4360</c:v>
                </c:pt>
                <c:pt idx="2236">
                  <c:v>4370</c:v>
                </c:pt>
                <c:pt idx="2237">
                  <c:v>4380</c:v>
                </c:pt>
                <c:pt idx="2238">
                  <c:v>4390</c:v>
                </c:pt>
                <c:pt idx="2239">
                  <c:v>4400</c:v>
                </c:pt>
                <c:pt idx="2240">
                  <c:v>4410</c:v>
                </c:pt>
                <c:pt idx="2241">
                  <c:v>4420</c:v>
                </c:pt>
                <c:pt idx="2242">
                  <c:v>4430</c:v>
                </c:pt>
                <c:pt idx="2243">
                  <c:v>4440</c:v>
                </c:pt>
                <c:pt idx="2244">
                  <c:v>4450</c:v>
                </c:pt>
                <c:pt idx="2245">
                  <c:v>4460</c:v>
                </c:pt>
                <c:pt idx="2246">
                  <c:v>4470</c:v>
                </c:pt>
                <c:pt idx="2247">
                  <c:v>4480</c:v>
                </c:pt>
                <c:pt idx="2248">
                  <c:v>4490</c:v>
                </c:pt>
                <c:pt idx="2249">
                  <c:v>4500</c:v>
                </c:pt>
                <c:pt idx="2250">
                  <c:v>4510</c:v>
                </c:pt>
                <c:pt idx="2251">
                  <c:v>4520</c:v>
                </c:pt>
                <c:pt idx="2252">
                  <c:v>4530</c:v>
                </c:pt>
                <c:pt idx="2253">
                  <c:v>4540</c:v>
                </c:pt>
                <c:pt idx="2254">
                  <c:v>4550</c:v>
                </c:pt>
                <c:pt idx="2255">
                  <c:v>4560</c:v>
                </c:pt>
                <c:pt idx="2256">
                  <c:v>4570</c:v>
                </c:pt>
                <c:pt idx="2257">
                  <c:v>4580</c:v>
                </c:pt>
                <c:pt idx="2258">
                  <c:v>4590</c:v>
                </c:pt>
                <c:pt idx="2259">
                  <c:v>4600</c:v>
                </c:pt>
                <c:pt idx="2260">
                  <c:v>4610</c:v>
                </c:pt>
                <c:pt idx="2261">
                  <c:v>4620</c:v>
                </c:pt>
                <c:pt idx="2262">
                  <c:v>4630</c:v>
                </c:pt>
                <c:pt idx="2263">
                  <c:v>4640</c:v>
                </c:pt>
                <c:pt idx="2264">
                  <c:v>4650</c:v>
                </c:pt>
                <c:pt idx="2265">
                  <c:v>4660</c:v>
                </c:pt>
                <c:pt idx="2266">
                  <c:v>4670</c:v>
                </c:pt>
                <c:pt idx="2267">
                  <c:v>4680</c:v>
                </c:pt>
                <c:pt idx="2268">
                  <c:v>4690</c:v>
                </c:pt>
                <c:pt idx="2269">
                  <c:v>4700</c:v>
                </c:pt>
                <c:pt idx="2270">
                  <c:v>4710</c:v>
                </c:pt>
                <c:pt idx="2271">
                  <c:v>4720</c:v>
                </c:pt>
                <c:pt idx="2272">
                  <c:v>4730</c:v>
                </c:pt>
                <c:pt idx="2273">
                  <c:v>4740</c:v>
                </c:pt>
                <c:pt idx="2274">
                  <c:v>4750</c:v>
                </c:pt>
                <c:pt idx="2275">
                  <c:v>4760</c:v>
                </c:pt>
                <c:pt idx="2276">
                  <c:v>4770</c:v>
                </c:pt>
                <c:pt idx="2277">
                  <c:v>4780</c:v>
                </c:pt>
                <c:pt idx="2278">
                  <c:v>4790</c:v>
                </c:pt>
                <c:pt idx="2279">
                  <c:v>4800</c:v>
                </c:pt>
                <c:pt idx="2280">
                  <c:v>4810</c:v>
                </c:pt>
                <c:pt idx="2281">
                  <c:v>4820</c:v>
                </c:pt>
                <c:pt idx="2282">
                  <c:v>4830</c:v>
                </c:pt>
                <c:pt idx="2283">
                  <c:v>4840</c:v>
                </c:pt>
                <c:pt idx="2284">
                  <c:v>4850</c:v>
                </c:pt>
                <c:pt idx="2285">
                  <c:v>4860</c:v>
                </c:pt>
                <c:pt idx="2286">
                  <c:v>4870</c:v>
                </c:pt>
                <c:pt idx="2287">
                  <c:v>4880</c:v>
                </c:pt>
                <c:pt idx="2288">
                  <c:v>4890</c:v>
                </c:pt>
                <c:pt idx="2289">
                  <c:v>4900</c:v>
                </c:pt>
                <c:pt idx="2290">
                  <c:v>4910</c:v>
                </c:pt>
                <c:pt idx="2291">
                  <c:v>4920</c:v>
                </c:pt>
                <c:pt idx="2292">
                  <c:v>4930</c:v>
                </c:pt>
                <c:pt idx="2293">
                  <c:v>4940</c:v>
                </c:pt>
                <c:pt idx="2294">
                  <c:v>4950</c:v>
                </c:pt>
                <c:pt idx="2295">
                  <c:v>4960</c:v>
                </c:pt>
                <c:pt idx="2296">
                  <c:v>4970</c:v>
                </c:pt>
                <c:pt idx="2297">
                  <c:v>4980</c:v>
                </c:pt>
                <c:pt idx="2298">
                  <c:v>4990</c:v>
                </c:pt>
                <c:pt idx="2299">
                  <c:v>5000</c:v>
                </c:pt>
                <c:pt idx="2300">
                  <c:v>5010</c:v>
                </c:pt>
                <c:pt idx="2301">
                  <c:v>5020</c:v>
                </c:pt>
                <c:pt idx="2302">
                  <c:v>5030</c:v>
                </c:pt>
                <c:pt idx="2303">
                  <c:v>5040</c:v>
                </c:pt>
                <c:pt idx="2304">
                  <c:v>5050</c:v>
                </c:pt>
                <c:pt idx="2305">
                  <c:v>5060</c:v>
                </c:pt>
                <c:pt idx="2306">
                  <c:v>5070</c:v>
                </c:pt>
                <c:pt idx="2307">
                  <c:v>5080</c:v>
                </c:pt>
                <c:pt idx="2308">
                  <c:v>5090</c:v>
                </c:pt>
                <c:pt idx="2309">
                  <c:v>5100</c:v>
                </c:pt>
                <c:pt idx="2310">
                  <c:v>5110</c:v>
                </c:pt>
                <c:pt idx="2311">
                  <c:v>5120</c:v>
                </c:pt>
                <c:pt idx="2312">
                  <c:v>5130</c:v>
                </c:pt>
                <c:pt idx="2313">
                  <c:v>5140</c:v>
                </c:pt>
                <c:pt idx="2314">
                  <c:v>5150</c:v>
                </c:pt>
                <c:pt idx="2315">
                  <c:v>5160</c:v>
                </c:pt>
                <c:pt idx="2316">
                  <c:v>5170</c:v>
                </c:pt>
                <c:pt idx="2317">
                  <c:v>5180</c:v>
                </c:pt>
                <c:pt idx="2318">
                  <c:v>5190</c:v>
                </c:pt>
                <c:pt idx="2319">
                  <c:v>5200</c:v>
                </c:pt>
                <c:pt idx="2320">
                  <c:v>5210</c:v>
                </c:pt>
                <c:pt idx="2321">
                  <c:v>5220</c:v>
                </c:pt>
                <c:pt idx="2322">
                  <c:v>5230</c:v>
                </c:pt>
                <c:pt idx="2323">
                  <c:v>5240</c:v>
                </c:pt>
                <c:pt idx="2324">
                  <c:v>5250</c:v>
                </c:pt>
                <c:pt idx="2325">
                  <c:v>5260</c:v>
                </c:pt>
                <c:pt idx="2326">
                  <c:v>5270</c:v>
                </c:pt>
                <c:pt idx="2327">
                  <c:v>5280</c:v>
                </c:pt>
                <c:pt idx="2328">
                  <c:v>5290</c:v>
                </c:pt>
                <c:pt idx="2329">
                  <c:v>5300</c:v>
                </c:pt>
                <c:pt idx="2330">
                  <c:v>5310</c:v>
                </c:pt>
                <c:pt idx="2331">
                  <c:v>5320</c:v>
                </c:pt>
                <c:pt idx="2332">
                  <c:v>5330</c:v>
                </c:pt>
                <c:pt idx="2333">
                  <c:v>5340</c:v>
                </c:pt>
                <c:pt idx="2334">
                  <c:v>5350</c:v>
                </c:pt>
                <c:pt idx="2335">
                  <c:v>5360</c:v>
                </c:pt>
                <c:pt idx="2336">
                  <c:v>5370</c:v>
                </c:pt>
                <c:pt idx="2337">
                  <c:v>5380</c:v>
                </c:pt>
                <c:pt idx="2338">
                  <c:v>5390</c:v>
                </c:pt>
                <c:pt idx="2339">
                  <c:v>5400</c:v>
                </c:pt>
                <c:pt idx="2340">
                  <c:v>5410</c:v>
                </c:pt>
                <c:pt idx="2341">
                  <c:v>5420</c:v>
                </c:pt>
                <c:pt idx="2342">
                  <c:v>5430</c:v>
                </c:pt>
                <c:pt idx="2343">
                  <c:v>5440</c:v>
                </c:pt>
                <c:pt idx="2344">
                  <c:v>5450</c:v>
                </c:pt>
                <c:pt idx="2345">
                  <c:v>5460</c:v>
                </c:pt>
                <c:pt idx="2346">
                  <c:v>5470</c:v>
                </c:pt>
                <c:pt idx="2347">
                  <c:v>5480</c:v>
                </c:pt>
                <c:pt idx="2348">
                  <c:v>5490</c:v>
                </c:pt>
                <c:pt idx="2349">
                  <c:v>5500</c:v>
                </c:pt>
                <c:pt idx="2350">
                  <c:v>5510</c:v>
                </c:pt>
                <c:pt idx="2351">
                  <c:v>5520</c:v>
                </c:pt>
                <c:pt idx="2352">
                  <c:v>5530</c:v>
                </c:pt>
                <c:pt idx="2353">
                  <c:v>5540</c:v>
                </c:pt>
                <c:pt idx="2354">
                  <c:v>5550</c:v>
                </c:pt>
                <c:pt idx="2355">
                  <c:v>5560</c:v>
                </c:pt>
                <c:pt idx="2356">
                  <c:v>5570</c:v>
                </c:pt>
                <c:pt idx="2357">
                  <c:v>5580</c:v>
                </c:pt>
                <c:pt idx="2358">
                  <c:v>5590</c:v>
                </c:pt>
                <c:pt idx="2359">
                  <c:v>5600</c:v>
                </c:pt>
                <c:pt idx="2360">
                  <c:v>5610</c:v>
                </c:pt>
                <c:pt idx="2361">
                  <c:v>5620</c:v>
                </c:pt>
                <c:pt idx="2362">
                  <c:v>5630</c:v>
                </c:pt>
                <c:pt idx="2363">
                  <c:v>5640</c:v>
                </c:pt>
                <c:pt idx="2364">
                  <c:v>5650</c:v>
                </c:pt>
                <c:pt idx="2365">
                  <c:v>5660</c:v>
                </c:pt>
                <c:pt idx="2366">
                  <c:v>5670</c:v>
                </c:pt>
                <c:pt idx="2367">
                  <c:v>5680</c:v>
                </c:pt>
                <c:pt idx="2368">
                  <c:v>5690</c:v>
                </c:pt>
                <c:pt idx="2369">
                  <c:v>5700</c:v>
                </c:pt>
                <c:pt idx="2370">
                  <c:v>5710</c:v>
                </c:pt>
                <c:pt idx="2371">
                  <c:v>5720</c:v>
                </c:pt>
                <c:pt idx="2372">
                  <c:v>5730</c:v>
                </c:pt>
                <c:pt idx="2373">
                  <c:v>5740</c:v>
                </c:pt>
                <c:pt idx="2374">
                  <c:v>5750</c:v>
                </c:pt>
                <c:pt idx="2375">
                  <c:v>5760</c:v>
                </c:pt>
                <c:pt idx="2376">
                  <c:v>5770</c:v>
                </c:pt>
                <c:pt idx="2377">
                  <c:v>5780</c:v>
                </c:pt>
                <c:pt idx="2378">
                  <c:v>5790</c:v>
                </c:pt>
                <c:pt idx="2379">
                  <c:v>5800</c:v>
                </c:pt>
                <c:pt idx="2380">
                  <c:v>5810</c:v>
                </c:pt>
                <c:pt idx="2381">
                  <c:v>5820</c:v>
                </c:pt>
                <c:pt idx="2382">
                  <c:v>5830</c:v>
                </c:pt>
                <c:pt idx="2383">
                  <c:v>5840</c:v>
                </c:pt>
                <c:pt idx="2384">
                  <c:v>5850</c:v>
                </c:pt>
                <c:pt idx="2385">
                  <c:v>5860</c:v>
                </c:pt>
                <c:pt idx="2386">
                  <c:v>5870</c:v>
                </c:pt>
                <c:pt idx="2387">
                  <c:v>5880</c:v>
                </c:pt>
                <c:pt idx="2388">
                  <c:v>5890</c:v>
                </c:pt>
                <c:pt idx="2389">
                  <c:v>5900</c:v>
                </c:pt>
                <c:pt idx="2390">
                  <c:v>5910</c:v>
                </c:pt>
                <c:pt idx="2391">
                  <c:v>5920</c:v>
                </c:pt>
                <c:pt idx="2392">
                  <c:v>5930</c:v>
                </c:pt>
                <c:pt idx="2393">
                  <c:v>5940</c:v>
                </c:pt>
                <c:pt idx="2394">
                  <c:v>5950</c:v>
                </c:pt>
                <c:pt idx="2395">
                  <c:v>5960</c:v>
                </c:pt>
                <c:pt idx="2396">
                  <c:v>5970</c:v>
                </c:pt>
                <c:pt idx="2397">
                  <c:v>5980</c:v>
                </c:pt>
                <c:pt idx="2398">
                  <c:v>5990</c:v>
                </c:pt>
                <c:pt idx="2399">
                  <c:v>6000</c:v>
                </c:pt>
                <c:pt idx="2400">
                  <c:v>6010</c:v>
                </c:pt>
                <c:pt idx="2401">
                  <c:v>6020</c:v>
                </c:pt>
                <c:pt idx="2402">
                  <c:v>6030</c:v>
                </c:pt>
                <c:pt idx="2403">
                  <c:v>6040</c:v>
                </c:pt>
                <c:pt idx="2404">
                  <c:v>6050</c:v>
                </c:pt>
                <c:pt idx="2405">
                  <c:v>6060</c:v>
                </c:pt>
                <c:pt idx="2406">
                  <c:v>6070</c:v>
                </c:pt>
                <c:pt idx="2407">
                  <c:v>6080</c:v>
                </c:pt>
                <c:pt idx="2408">
                  <c:v>6090</c:v>
                </c:pt>
                <c:pt idx="2409">
                  <c:v>6100</c:v>
                </c:pt>
                <c:pt idx="2410">
                  <c:v>6110</c:v>
                </c:pt>
                <c:pt idx="2411">
                  <c:v>6120</c:v>
                </c:pt>
                <c:pt idx="2412">
                  <c:v>6130</c:v>
                </c:pt>
                <c:pt idx="2413">
                  <c:v>6140</c:v>
                </c:pt>
                <c:pt idx="2414">
                  <c:v>6150</c:v>
                </c:pt>
                <c:pt idx="2415">
                  <c:v>6160</c:v>
                </c:pt>
                <c:pt idx="2416">
                  <c:v>6170</c:v>
                </c:pt>
                <c:pt idx="2417">
                  <c:v>6180</c:v>
                </c:pt>
                <c:pt idx="2418">
                  <c:v>6190</c:v>
                </c:pt>
                <c:pt idx="2419">
                  <c:v>6200</c:v>
                </c:pt>
                <c:pt idx="2420">
                  <c:v>6210</c:v>
                </c:pt>
                <c:pt idx="2421">
                  <c:v>6220</c:v>
                </c:pt>
                <c:pt idx="2422">
                  <c:v>6230</c:v>
                </c:pt>
                <c:pt idx="2423">
                  <c:v>6240</c:v>
                </c:pt>
                <c:pt idx="2424">
                  <c:v>6250</c:v>
                </c:pt>
                <c:pt idx="2425">
                  <c:v>6260</c:v>
                </c:pt>
                <c:pt idx="2426">
                  <c:v>6270</c:v>
                </c:pt>
                <c:pt idx="2427">
                  <c:v>6280</c:v>
                </c:pt>
                <c:pt idx="2428">
                  <c:v>6290</c:v>
                </c:pt>
                <c:pt idx="2429">
                  <c:v>6300</c:v>
                </c:pt>
                <c:pt idx="2430">
                  <c:v>6310</c:v>
                </c:pt>
                <c:pt idx="2431">
                  <c:v>6320</c:v>
                </c:pt>
                <c:pt idx="2432">
                  <c:v>6330</c:v>
                </c:pt>
                <c:pt idx="2433">
                  <c:v>6340</c:v>
                </c:pt>
                <c:pt idx="2434">
                  <c:v>6350</c:v>
                </c:pt>
                <c:pt idx="2435">
                  <c:v>6360</c:v>
                </c:pt>
                <c:pt idx="2436">
                  <c:v>6370</c:v>
                </c:pt>
                <c:pt idx="2437">
                  <c:v>6380</c:v>
                </c:pt>
                <c:pt idx="2438">
                  <c:v>6390</c:v>
                </c:pt>
                <c:pt idx="2439">
                  <c:v>6400</c:v>
                </c:pt>
                <c:pt idx="2440">
                  <c:v>6410</c:v>
                </c:pt>
                <c:pt idx="2441">
                  <c:v>6420</c:v>
                </c:pt>
                <c:pt idx="2442">
                  <c:v>6430</c:v>
                </c:pt>
                <c:pt idx="2443">
                  <c:v>6440</c:v>
                </c:pt>
                <c:pt idx="2444">
                  <c:v>6450</c:v>
                </c:pt>
                <c:pt idx="2445">
                  <c:v>6460</c:v>
                </c:pt>
                <c:pt idx="2446">
                  <c:v>6470</c:v>
                </c:pt>
                <c:pt idx="2447">
                  <c:v>6480</c:v>
                </c:pt>
                <c:pt idx="2448">
                  <c:v>6490</c:v>
                </c:pt>
                <c:pt idx="2449">
                  <c:v>6500</c:v>
                </c:pt>
                <c:pt idx="2450">
                  <c:v>6510</c:v>
                </c:pt>
                <c:pt idx="2451">
                  <c:v>6520</c:v>
                </c:pt>
                <c:pt idx="2452">
                  <c:v>6530</c:v>
                </c:pt>
                <c:pt idx="2453">
                  <c:v>6540</c:v>
                </c:pt>
                <c:pt idx="2454">
                  <c:v>6550</c:v>
                </c:pt>
                <c:pt idx="2455">
                  <c:v>6560</c:v>
                </c:pt>
                <c:pt idx="2456">
                  <c:v>6570</c:v>
                </c:pt>
                <c:pt idx="2457">
                  <c:v>6580</c:v>
                </c:pt>
                <c:pt idx="2458">
                  <c:v>6590</c:v>
                </c:pt>
                <c:pt idx="2459">
                  <c:v>6600</c:v>
                </c:pt>
                <c:pt idx="2460">
                  <c:v>6610</c:v>
                </c:pt>
                <c:pt idx="2461">
                  <c:v>6620</c:v>
                </c:pt>
                <c:pt idx="2462">
                  <c:v>6630</c:v>
                </c:pt>
                <c:pt idx="2463">
                  <c:v>6640</c:v>
                </c:pt>
                <c:pt idx="2464">
                  <c:v>6650</c:v>
                </c:pt>
                <c:pt idx="2465">
                  <c:v>6660</c:v>
                </c:pt>
                <c:pt idx="2466">
                  <c:v>6670</c:v>
                </c:pt>
                <c:pt idx="2467">
                  <c:v>6680</c:v>
                </c:pt>
                <c:pt idx="2468">
                  <c:v>6690</c:v>
                </c:pt>
                <c:pt idx="2469">
                  <c:v>6700</c:v>
                </c:pt>
                <c:pt idx="2470">
                  <c:v>6710</c:v>
                </c:pt>
                <c:pt idx="2471">
                  <c:v>6720</c:v>
                </c:pt>
                <c:pt idx="2472">
                  <c:v>6730</c:v>
                </c:pt>
                <c:pt idx="2473">
                  <c:v>6740</c:v>
                </c:pt>
                <c:pt idx="2474">
                  <c:v>6750</c:v>
                </c:pt>
                <c:pt idx="2475">
                  <c:v>6760</c:v>
                </c:pt>
                <c:pt idx="2476">
                  <c:v>6770</c:v>
                </c:pt>
                <c:pt idx="2477">
                  <c:v>6780</c:v>
                </c:pt>
                <c:pt idx="2478">
                  <c:v>6790</c:v>
                </c:pt>
                <c:pt idx="2479">
                  <c:v>6800</c:v>
                </c:pt>
                <c:pt idx="2480">
                  <c:v>6810</c:v>
                </c:pt>
                <c:pt idx="2481">
                  <c:v>6820</c:v>
                </c:pt>
                <c:pt idx="2482">
                  <c:v>6830</c:v>
                </c:pt>
                <c:pt idx="2483">
                  <c:v>6840</c:v>
                </c:pt>
                <c:pt idx="2484">
                  <c:v>6850</c:v>
                </c:pt>
                <c:pt idx="2485">
                  <c:v>6860</c:v>
                </c:pt>
                <c:pt idx="2486">
                  <c:v>6870</c:v>
                </c:pt>
                <c:pt idx="2487">
                  <c:v>6880</c:v>
                </c:pt>
                <c:pt idx="2488">
                  <c:v>6890</c:v>
                </c:pt>
                <c:pt idx="2489">
                  <c:v>6900</c:v>
                </c:pt>
                <c:pt idx="2490">
                  <c:v>6910</c:v>
                </c:pt>
                <c:pt idx="2491">
                  <c:v>6920</c:v>
                </c:pt>
                <c:pt idx="2492">
                  <c:v>6930</c:v>
                </c:pt>
                <c:pt idx="2493">
                  <c:v>6940</c:v>
                </c:pt>
                <c:pt idx="2494">
                  <c:v>6950</c:v>
                </c:pt>
                <c:pt idx="2495">
                  <c:v>6960</c:v>
                </c:pt>
                <c:pt idx="2496">
                  <c:v>6970</c:v>
                </c:pt>
                <c:pt idx="2497">
                  <c:v>6980</c:v>
                </c:pt>
                <c:pt idx="2498">
                  <c:v>6990</c:v>
                </c:pt>
                <c:pt idx="2499">
                  <c:v>7000</c:v>
                </c:pt>
                <c:pt idx="2500">
                  <c:v>7010</c:v>
                </c:pt>
                <c:pt idx="2501">
                  <c:v>7020</c:v>
                </c:pt>
                <c:pt idx="2502">
                  <c:v>7030</c:v>
                </c:pt>
                <c:pt idx="2503">
                  <c:v>7040</c:v>
                </c:pt>
                <c:pt idx="2504">
                  <c:v>7050</c:v>
                </c:pt>
                <c:pt idx="2505">
                  <c:v>7060</c:v>
                </c:pt>
                <c:pt idx="2506">
                  <c:v>7070</c:v>
                </c:pt>
                <c:pt idx="2507">
                  <c:v>7080</c:v>
                </c:pt>
                <c:pt idx="2508">
                  <c:v>7090</c:v>
                </c:pt>
                <c:pt idx="2509">
                  <c:v>7100</c:v>
                </c:pt>
                <c:pt idx="2510">
                  <c:v>7110</c:v>
                </c:pt>
                <c:pt idx="2511">
                  <c:v>7120</c:v>
                </c:pt>
                <c:pt idx="2512">
                  <c:v>7130</c:v>
                </c:pt>
                <c:pt idx="2513">
                  <c:v>7140</c:v>
                </c:pt>
                <c:pt idx="2514">
                  <c:v>7150</c:v>
                </c:pt>
                <c:pt idx="2515">
                  <c:v>7160</c:v>
                </c:pt>
                <c:pt idx="2516">
                  <c:v>7170</c:v>
                </c:pt>
                <c:pt idx="2517">
                  <c:v>7180</c:v>
                </c:pt>
                <c:pt idx="2518">
                  <c:v>7190</c:v>
                </c:pt>
                <c:pt idx="2519">
                  <c:v>7200</c:v>
                </c:pt>
                <c:pt idx="2520">
                  <c:v>7210</c:v>
                </c:pt>
                <c:pt idx="2521">
                  <c:v>7220</c:v>
                </c:pt>
                <c:pt idx="2522">
                  <c:v>7230</c:v>
                </c:pt>
                <c:pt idx="2523">
                  <c:v>7240</c:v>
                </c:pt>
                <c:pt idx="2524">
                  <c:v>7250</c:v>
                </c:pt>
                <c:pt idx="2525">
                  <c:v>7260</c:v>
                </c:pt>
                <c:pt idx="2526">
                  <c:v>7270</c:v>
                </c:pt>
                <c:pt idx="2527">
                  <c:v>7280</c:v>
                </c:pt>
                <c:pt idx="2528">
                  <c:v>7290</c:v>
                </c:pt>
                <c:pt idx="2529">
                  <c:v>7300</c:v>
                </c:pt>
                <c:pt idx="2530">
                  <c:v>7310</c:v>
                </c:pt>
                <c:pt idx="2531">
                  <c:v>7320</c:v>
                </c:pt>
                <c:pt idx="2532">
                  <c:v>7330</c:v>
                </c:pt>
                <c:pt idx="2533">
                  <c:v>7340</c:v>
                </c:pt>
                <c:pt idx="2534">
                  <c:v>7350</c:v>
                </c:pt>
                <c:pt idx="2535">
                  <c:v>7360</c:v>
                </c:pt>
                <c:pt idx="2536">
                  <c:v>7370</c:v>
                </c:pt>
                <c:pt idx="2537">
                  <c:v>7380</c:v>
                </c:pt>
                <c:pt idx="2538">
                  <c:v>7390</c:v>
                </c:pt>
                <c:pt idx="2539">
                  <c:v>7400</c:v>
                </c:pt>
                <c:pt idx="2540">
                  <c:v>7410</c:v>
                </c:pt>
                <c:pt idx="2541">
                  <c:v>7420</c:v>
                </c:pt>
                <c:pt idx="2542">
                  <c:v>7430</c:v>
                </c:pt>
                <c:pt idx="2543">
                  <c:v>7440</c:v>
                </c:pt>
                <c:pt idx="2544">
                  <c:v>7450</c:v>
                </c:pt>
                <c:pt idx="2545">
                  <c:v>7460</c:v>
                </c:pt>
                <c:pt idx="2546">
                  <c:v>7470</c:v>
                </c:pt>
                <c:pt idx="2547">
                  <c:v>7480</c:v>
                </c:pt>
                <c:pt idx="2548">
                  <c:v>7490</c:v>
                </c:pt>
                <c:pt idx="2549">
                  <c:v>7500</c:v>
                </c:pt>
                <c:pt idx="2550">
                  <c:v>7510</c:v>
                </c:pt>
                <c:pt idx="2551">
                  <c:v>7520</c:v>
                </c:pt>
                <c:pt idx="2552">
                  <c:v>7530</c:v>
                </c:pt>
                <c:pt idx="2553">
                  <c:v>7540</c:v>
                </c:pt>
                <c:pt idx="2554">
                  <c:v>7550</c:v>
                </c:pt>
                <c:pt idx="2555">
                  <c:v>7560</c:v>
                </c:pt>
                <c:pt idx="2556">
                  <c:v>7570</c:v>
                </c:pt>
                <c:pt idx="2557">
                  <c:v>7580</c:v>
                </c:pt>
                <c:pt idx="2558">
                  <c:v>7590</c:v>
                </c:pt>
                <c:pt idx="2559">
                  <c:v>7600</c:v>
                </c:pt>
                <c:pt idx="2560">
                  <c:v>7610</c:v>
                </c:pt>
                <c:pt idx="2561">
                  <c:v>7620</c:v>
                </c:pt>
                <c:pt idx="2562">
                  <c:v>7630</c:v>
                </c:pt>
                <c:pt idx="2563">
                  <c:v>7640</c:v>
                </c:pt>
                <c:pt idx="2564">
                  <c:v>7650</c:v>
                </c:pt>
                <c:pt idx="2565">
                  <c:v>7660</c:v>
                </c:pt>
                <c:pt idx="2566">
                  <c:v>7670</c:v>
                </c:pt>
                <c:pt idx="2567">
                  <c:v>7680</c:v>
                </c:pt>
                <c:pt idx="2568">
                  <c:v>7690</c:v>
                </c:pt>
                <c:pt idx="2569">
                  <c:v>7700</c:v>
                </c:pt>
                <c:pt idx="2570">
                  <c:v>7710</c:v>
                </c:pt>
                <c:pt idx="2571">
                  <c:v>7720</c:v>
                </c:pt>
                <c:pt idx="2572">
                  <c:v>7730</c:v>
                </c:pt>
                <c:pt idx="2573">
                  <c:v>7740</c:v>
                </c:pt>
                <c:pt idx="2574">
                  <c:v>7750</c:v>
                </c:pt>
                <c:pt idx="2575">
                  <c:v>7760</c:v>
                </c:pt>
                <c:pt idx="2576">
                  <c:v>7770</c:v>
                </c:pt>
                <c:pt idx="2577">
                  <c:v>7780</c:v>
                </c:pt>
                <c:pt idx="2578">
                  <c:v>7790</c:v>
                </c:pt>
                <c:pt idx="2579">
                  <c:v>7800</c:v>
                </c:pt>
                <c:pt idx="2580">
                  <c:v>7810</c:v>
                </c:pt>
                <c:pt idx="2581">
                  <c:v>7820</c:v>
                </c:pt>
                <c:pt idx="2582">
                  <c:v>7830</c:v>
                </c:pt>
                <c:pt idx="2583">
                  <c:v>7840</c:v>
                </c:pt>
                <c:pt idx="2584">
                  <c:v>7850</c:v>
                </c:pt>
                <c:pt idx="2585">
                  <c:v>7860</c:v>
                </c:pt>
                <c:pt idx="2586">
                  <c:v>7870</c:v>
                </c:pt>
                <c:pt idx="2587">
                  <c:v>7880</c:v>
                </c:pt>
                <c:pt idx="2588">
                  <c:v>7890</c:v>
                </c:pt>
                <c:pt idx="2589">
                  <c:v>7900</c:v>
                </c:pt>
                <c:pt idx="2590">
                  <c:v>7910</c:v>
                </c:pt>
                <c:pt idx="2591">
                  <c:v>7920</c:v>
                </c:pt>
                <c:pt idx="2592">
                  <c:v>7930</c:v>
                </c:pt>
                <c:pt idx="2593">
                  <c:v>7940</c:v>
                </c:pt>
                <c:pt idx="2594">
                  <c:v>7950</c:v>
                </c:pt>
                <c:pt idx="2595">
                  <c:v>7960</c:v>
                </c:pt>
                <c:pt idx="2596">
                  <c:v>7970</c:v>
                </c:pt>
                <c:pt idx="2597">
                  <c:v>7980</c:v>
                </c:pt>
                <c:pt idx="2598">
                  <c:v>7990</c:v>
                </c:pt>
                <c:pt idx="2599">
                  <c:v>8000</c:v>
                </c:pt>
                <c:pt idx="2600">
                  <c:v>8010</c:v>
                </c:pt>
                <c:pt idx="2601">
                  <c:v>8020</c:v>
                </c:pt>
                <c:pt idx="2602">
                  <c:v>8030</c:v>
                </c:pt>
                <c:pt idx="2603">
                  <c:v>8040</c:v>
                </c:pt>
                <c:pt idx="2604">
                  <c:v>8050</c:v>
                </c:pt>
                <c:pt idx="2605">
                  <c:v>8060</c:v>
                </c:pt>
                <c:pt idx="2606">
                  <c:v>8070</c:v>
                </c:pt>
                <c:pt idx="2607">
                  <c:v>8080</c:v>
                </c:pt>
                <c:pt idx="2608">
                  <c:v>8090</c:v>
                </c:pt>
                <c:pt idx="2609">
                  <c:v>8100</c:v>
                </c:pt>
                <c:pt idx="2610">
                  <c:v>8110</c:v>
                </c:pt>
                <c:pt idx="2611">
                  <c:v>8120</c:v>
                </c:pt>
                <c:pt idx="2612">
                  <c:v>8130</c:v>
                </c:pt>
                <c:pt idx="2613">
                  <c:v>8140</c:v>
                </c:pt>
                <c:pt idx="2614">
                  <c:v>8150</c:v>
                </c:pt>
                <c:pt idx="2615">
                  <c:v>8160</c:v>
                </c:pt>
                <c:pt idx="2616">
                  <c:v>8170</c:v>
                </c:pt>
                <c:pt idx="2617">
                  <c:v>8180</c:v>
                </c:pt>
                <c:pt idx="2618">
                  <c:v>8190</c:v>
                </c:pt>
                <c:pt idx="2619">
                  <c:v>8200</c:v>
                </c:pt>
                <c:pt idx="2620">
                  <c:v>8210</c:v>
                </c:pt>
                <c:pt idx="2621">
                  <c:v>8220</c:v>
                </c:pt>
                <c:pt idx="2622">
                  <c:v>8230</c:v>
                </c:pt>
                <c:pt idx="2623">
                  <c:v>8240</c:v>
                </c:pt>
                <c:pt idx="2624">
                  <c:v>8250</c:v>
                </c:pt>
                <c:pt idx="2625">
                  <c:v>8260</c:v>
                </c:pt>
                <c:pt idx="2626">
                  <c:v>8270</c:v>
                </c:pt>
                <c:pt idx="2627">
                  <c:v>8280</c:v>
                </c:pt>
                <c:pt idx="2628">
                  <c:v>8290</c:v>
                </c:pt>
                <c:pt idx="2629">
                  <c:v>8300</c:v>
                </c:pt>
                <c:pt idx="2630">
                  <c:v>8310</c:v>
                </c:pt>
                <c:pt idx="2631">
                  <c:v>8320</c:v>
                </c:pt>
                <c:pt idx="2632">
                  <c:v>8330</c:v>
                </c:pt>
                <c:pt idx="2633">
                  <c:v>8340</c:v>
                </c:pt>
                <c:pt idx="2634">
                  <c:v>8350</c:v>
                </c:pt>
                <c:pt idx="2635">
                  <c:v>8360</c:v>
                </c:pt>
                <c:pt idx="2636">
                  <c:v>8370</c:v>
                </c:pt>
                <c:pt idx="2637">
                  <c:v>8380</c:v>
                </c:pt>
                <c:pt idx="2638">
                  <c:v>8390</c:v>
                </c:pt>
                <c:pt idx="2639">
                  <c:v>8400</c:v>
                </c:pt>
                <c:pt idx="2640">
                  <c:v>8410</c:v>
                </c:pt>
                <c:pt idx="2641">
                  <c:v>8420</c:v>
                </c:pt>
                <c:pt idx="2642">
                  <c:v>8430</c:v>
                </c:pt>
                <c:pt idx="2643">
                  <c:v>8440</c:v>
                </c:pt>
                <c:pt idx="2644">
                  <c:v>8450</c:v>
                </c:pt>
                <c:pt idx="2645">
                  <c:v>8460</c:v>
                </c:pt>
                <c:pt idx="2646">
                  <c:v>8470</c:v>
                </c:pt>
                <c:pt idx="2647">
                  <c:v>8480</c:v>
                </c:pt>
                <c:pt idx="2648">
                  <c:v>8490</c:v>
                </c:pt>
                <c:pt idx="2649">
                  <c:v>8500</c:v>
                </c:pt>
                <c:pt idx="2650">
                  <c:v>8510</c:v>
                </c:pt>
                <c:pt idx="2651">
                  <c:v>8520</c:v>
                </c:pt>
                <c:pt idx="2652">
                  <c:v>8530</c:v>
                </c:pt>
                <c:pt idx="2653">
                  <c:v>8540</c:v>
                </c:pt>
                <c:pt idx="2654">
                  <c:v>8550</c:v>
                </c:pt>
                <c:pt idx="2655">
                  <c:v>8560</c:v>
                </c:pt>
                <c:pt idx="2656">
                  <c:v>8570</c:v>
                </c:pt>
                <c:pt idx="2657">
                  <c:v>8580</c:v>
                </c:pt>
                <c:pt idx="2658">
                  <c:v>8590</c:v>
                </c:pt>
                <c:pt idx="2659">
                  <c:v>8600</c:v>
                </c:pt>
                <c:pt idx="2660">
                  <c:v>8610</c:v>
                </c:pt>
                <c:pt idx="2661">
                  <c:v>8620</c:v>
                </c:pt>
                <c:pt idx="2662">
                  <c:v>8630</c:v>
                </c:pt>
                <c:pt idx="2663">
                  <c:v>8640</c:v>
                </c:pt>
                <c:pt idx="2664">
                  <c:v>8650</c:v>
                </c:pt>
                <c:pt idx="2665">
                  <c:v>8660</c:v>
                </c:pt>
                <c:pt idx="2666">
                  <c:v>8670</c:v>
                </c:pt>
                <c:pt idx="2667">
                  <c:v>8680</c:v>
                </c:pt>
                <c:pt idx="2668">
                  <c:v>8690</c:v>
                </c:pt>
                <c:pt idx="2669">
                  <c:v>8700</c:v>
                </c:pt>
                <c:pt idx="2670">
                  <c:v>8710</c:v>
                </c:pt>
                <c:pt idx="2671">
                  <c:v>8720</c:v>
                </c:pt>
                <c:pt idx="2672">
                  <c:v>8730</c:v>
                </c:pt>
                <c:pt idx="2673">
                  <c:v>8740</c:v>
                </c:pt>
                <c:pt idx="2674">
                  <c:v>8750</c:v>
                </c:pt>
                <c:pt idx="2675">
                  <c:v>8760</c:v>
                </c:pt>
                <c:pt idx="2676">
                  <c:v>8770</c:v>
                </c:pt>
                <c:pt idx="2677">
                  <c:v>8780</c:v>
                </c:pt>
                <c:pt idx="2678">
                  <c:v>8790</c:v>
                </c:pt>
                <c:pt idx="2679">
                  <c:v>8800</c:v>
                </c:pt>
                <c:pt idx="2680">
                  <c:v>8810</c:v>
                </c:pt>
                <c:pt idx="2681">
                  <c:v>8820</c:v>
                </c:pt>
                <c:pt idx="2682">
                  <c:v>8830</c:v>
                </c:pt>
                <c:pt idx="2683">
                  <c:v>8840</c:v>
                </c:pt>
                <c:pt idx="2684">
                  <c:v>8850</c:v>
                </c:pt>
                <c:pt idx="2685">
                  <c:v>8860</c:v>
                </c:pt>
                <c:pt idx="2686">
                  <c:v>8870</c:v>
                </c:pt>
                <c:pt idx="2687">
                  <c:v>8880</c:v>
                </c:pt>
                <c:pt idx="2688">
                  <c:v>8890</c:v>
                </c:pt>
                <c:pt idx="2689">
                  <c:v>8900</c:v>
                </c:pt>
                <c:pt idx="2690">
                  <c:v>8910</c:v>
                </c:pt>
                <c:pt idx="2691">
                  <c:v>8920</c:v>
                </c:pt>
                <c:pt idx="2692">
                  <c:v>8930</c:v>
                </c:pt>
                <c:pt idx="2693">
                  <c:v>8940</c:v>
                </c:pt>
                <c:pt idx="2694">
                  <c:v>8950</c:v>
                </c:pt>
                <c:pt idx="2695">
                  <c:v>8960</c:v>
                </c:pt>
                <c:pt idx="2696">
                  <c:v>8970</c:v>
                </c:pt>
                <c:pt idx="2697">
                  <c:v>8980</c:v>
                </c:pt>
                <c:pt idx="2698">
                  <c:v>8990</c:v>
                </c:pt>
                <c:pt idx="2699">
                  <c:v>9000</c:v>
                </c:pt>
                <c:pt idx="2700">
                  <c:v>9010</c:v>
                </c:pt>
                <c:pt idx="2701">
                  <c:v>9020</c:v>
                </c:pt>
                <c:pt idx="2702">
                  <c:v>9030</c:v>
                </c:pt>
                <c:pt idx="2703">
                  <c:v>9040</c:v>
                </c:pt>
                <c:pt idx="2704">
                  <c:v>9050</c:v>
                </c:pt>
                <c:pt idx="2705">
                  <c:v>9060</c:v>
                </c:pt>
                <c:pt idx="2706">
                  <c:v>9070</c:v>
                </c:pt>
                <c:pt idx="2707">
                  <c:v>9080</c:v>
                </c:pt>
                <c:pt idx="2708">
                  <c:v>9090</c:v>
                </c:pt>
                <c:pt idx="2709">
                  <c:v>9100</c:v>
                </c:pt>
                <c:pt idx="2710">
                  <c:v>9110</c:v>
                </c:pt>
                <c:pt idx="2711">
                  <c:v>9120</c:v>
                </c:pt>
                <c:pt idx="2712">
                  <c:v>9130</c:v>
                </c:pt>
                <c:pt idx="2713">
                  <c:v>9140</c:v>
                </c:pt>
                <c:pt idx="2714">
                  <c:v>9150</c:v>
                </c:pt>
                <c:pt idx="2715">
                  <c:v>9160</c:v>
                </c:pt>
                <c:pt idx="2716">
                  <c:v>9170</c:v>
                </c:pt>
                <c:pt idx="2717">
                  <c:v>9180</c:v>
                </c:pt>
                <c:pt idx="2718">
                  <c:v>9190</c:v>
                </c:pt>
                <c:pt idx="2719">
                  <c:v>9200</c:v>
                </c:pt>
                <c:pt idx="2720">
                  <c:v>9210</c:v>
                </c:pt>
                <c:pt idx="2721">
                  <c:v>9220</c:v>
                </c:pt>
                <c:pt idx="2722">
                  <c:v>9230</c:v>
                </c:pt>
                <c:pt idx="2723">
                  <c:v>9240</c:v>
                </c:pt>
                <c:pt idx="2724">
                  <c:v>9250</c:v>
                </c:pt>
                <c:pt idx="2725">
                  <c:v>9260</c:v>
                </c:pt>
                <c:pt idx="2726">
                  <c:v>9270</c:v>
                </c:pt>
                <c:pt idx="2727">
                  <c:v>9280</c:v>
                </c:pt>
                <c:pt idx="2728">
                  <c:v>9290</c:v>
                </c:pt>
                <c:pt idx="2729">
                  <c:v>9300</c:v>
                </c:pt>
                <c:pt idx="2730">
                  <c:v>9310</c:v>
                </c:pt>
                <c:pt idx="2731">
                  <c:v>9320</c:v>
                </c:pt>
                <c:pt idx="2732">
                  <c:v>9330</c:v>
                </c:pt>
                <c:pt idx="2733">
                  <c:v>9340</c:v>
                </c:pt>
                <c:pt idx="2734">
                  <c:v>9350</c:v>
                </c:pt>
                <c:pt idx="2735">
                  <c:v>9360</c:v>
                </c:pt>
                <c:pt idx="2736">
                  <c:v>9370</c:v>
                </c:pt>
                <c:pt idx="2737">
                  <c:v>9380</c:v>
                </c:pt>
                <c:pt idx="2738">
                  <c:v>9390</c:v>
                </c:pt>
                <c:pt idx="2739">
                  <c:v>9400</c:v>
                </c:pt>
                <c:pt idx="2740">
                  <c:v>9410</c:v>
                </c:pt>
                <c:pt idx="2741">
                  <c:v>9420</c:v>
                </c:pt>
                <c:pt idx="2742">
                  <c:v>9430</c:v>
                </c:pt>
                <c:pt idx="2743">
                  <c:v>9440</c:v>
                </c:pt>
                <c:pt idx="2744">
                  <c:v>9450</c:v>
                </c:pt>
                <c:pt idx="2745">
                  <c:v>9460</c:v>
                </c:pt>
                <c:pt idx="2746">
                  <c:v>9470</c:v>
                </c:pt>
                <c:pt idx="2747">
                  <c:v>9480</c:v>
                </c:pt>
                <c:pt idx="2748">
                  <c:v>9490</c:v>
                </c:pt>
                <c:pt idx="2749">
                  <c:v>9500</c:v>
                </c:pt>
                <c:pt idx="2750">
                  <c:v>9510</c:v>
                </c:pt>
                <c:pt idx="2751">
                  <c:v>9520</c:v>
                </c:pt>
                <c:pt idx="2752">
                  <c:v>9530</c:v>
                </c:pt>
                <c:pt idx="2753">
                  <c:v>9540</c:v>
                </c:pt>
                <c:pt idx="2754">
                  <c:v>9550</c:v>
                </c:pt>
                <c:pt idx="2755">
                  <c:v>9560</c:v>
                </c:pt>
                <c:pt idx="2756">
                  <c:v>9570</c:v>
                </c:pt>
                <c:pt idx="2757">
                  <c:v>9580</c:v>
                </c:pt>
                <c:pt idx="2758">
                  <c:v>9590</c:v>
                </c:pt>
                <c:pt idx="2759">
                  <c:v>9600</c:v>
                </c:pt>
                <c:pt idx="2760">
                  <c:v>9610</c:v>
                </c:pt>
                <c:pt idx="2761">
                  <c:v>9620</c:v>
                </c:pt>
                <c:pt idx="2762">
                  <c:v>9630</c:v>
                </c:pt>
                <c:pt idx="2763">
                  <c:v>9640</c:v>
                </c:pt>
                <c:pt idx="2764">
                  <c:v>9650</c:v>
                </c:pt>
                <c:pt idx="2765">
                  <c:v>9660</c:v>
                </c:pt>
                <c:pt idx="2766">
                  <c:v>9670</c:v>
                </c:pt>
                <c:pt idx="2767">
                  <c:v>9680</c:v>
                </c:pt>
                <c:pt idx="2768">
                  <c:v>9690</c:v>
                </c:pt>
                <c:pt idx="2769">
                  <c:v>9700</c:v>
                </c:pt>
                <c:pt idx="2770">
                  <c:v>9710</c:v>
                </c:pt>
                <c:pt idx="2771">
                  <c:v>9720</c:v>
                </c:pt>
                <c:pt idx="2772">
                  <c:v>9730</c:v>
                </c:pt>
                <c:pt idx="2773">
                  <c:v>9740</c:v>
                </c:pt>
                <c:pt idx="2774">
                  <c:v>9750</c:v>
                </c:pt>
                <c:pt idx="2775">
                  <c:v>9760</c:v>
                </c:pt>
                <c:pt idx="2776">
                  <c:v>9770</c:v>
                </c:pt>
                <c:pt idx="2777">
                  <c:v>9780</c:v>
                </c:pt>
                <c:pt idx="2778">
                  <c:v>9790</c:v>
                </c:pt>
                <c:pt idx="2779">
                  <c:v>9800</c:v>
                </c:pt>
                <c:pt idx="2780">
                  <c:v>9810</c:v>
                </c:pt>
                <c:pt idx="2781">
                  <c:v>9820</c:v>
                </c:pt>
                <c:pt idx="2782">
                  <c:v>9830</c:v>
                </c:pt>
                <c:pt idx="2783">
                  <c:v>9840</c:v>
                </c:pt>
                <c:pt idx="2784">
                  <c:v>9850</c:v>
                </c:pt>
                <c:pt idx="2785">
                  <c:v>9860</c:v>
                </c:pt>
                <c:pt idx="2786">
                  <c:v>9870</c:v>
                </c:pt>
                <c:pt idx="2787">
                  <c:v>9880</c:v>
                </c:pt>
                <c:pt idx="2788">
                  <c:v>9890</c:v>
                </c:pt>
                <c:pt idx="2789">
                  <c:v>9900</c:v>
                </c:pt>
                <c:pt idx="2790">
                  <c:v>9910</c:v>
                </c:pt>
                <c:pt idx="2791">
                  <c:v>9920</c:v>
                </c:pt>
                <c:pt idx="2792">
                  <c:v>9930</c:v>
                </c:pt>
                <c:pt idx="2793">
                  <c:v>9940</c:v>
                </c:pt>
                <c:pt idx="2794">
                  <c:v>9950</c:v>
                </c:pt>
                <c:pt idx="2795">
                  <c:v>9960</c:v>
                </c:pt>
                <c:pt idx="2796">
                  <c:v>9970</c:v>
                </c:pt>
                <c:pt idx="2797">
                  <c:v>9980</c:v>
                </c:pt>
                <c:pt idx="2798">
                  <c:v>9990</c:v>
                </c:pt>
                <c:pt idx="2799">
                  <c:v>10000</c:v>
                </c:pt>
                <c:pt idx="2800">
                  <c:v>10100</c:v>
                </c:pt>
                <c:pt idx="2801">
                  <c:v>10200</c:v>
                </c:pt>
                <c:pt idx="2802">
                  <c:v>10300</c:v>
                </c:pt>
                <c:pt idx="2803">
                  <c:v>10400</c:v>
                </c:pt>
                <c:pt idx="2804">
                  <c:v>10500</c:v>
                </c:pt>
                <c:pt idx="2805">
                  <c:v>10600</c:v>
                </c:pt>
                <c:pt idx="2806">
                  <c:v>10700</c:v>
                </c:pt>
                <c:pt idx="2807">
                  <c:v>10800</c:v>
                </c:pt>
                <c:pt idx="2808">
                  <c:v>10900</c:v>
                </c:pt>
                <c:pt idx="2809">
                  <c:v>11000</c:v>
                </c:pt>
                <c:pt idx="2810">
                  <c:v>11100</c:v>
                </c:pt>
                <c:pt idx="2811">
                  <c:v>11200</c:v>
                </c:pt>
                <c:pt idx="2812">
                  <c:v>11300</c:v>
                </c:pt>
                <c:pt idx="2813">
                  <c:v>11400</c:v>
                </c:pt>
                <c:pt idx="2814">
                  <c:v>11500</c:v>
                </c:pt>
                <c:pt idx="2815">
                  <c:v>11600</c:v>
                </c:pt>
                <c:pt idx="2816">
                  <c:v>11700</c:v>
                </c:pt>
                <c:pt idx="2817">
                  <c:v>11800</c:v>
                </c:pt>
                <c:pt idx="2818">
                  <c:v>11900</c:v>
                </c:pt>
                <c:pt idx="2819">
                  <c:v>12000</c:v>
                </c:pt>
                <c:pt idx="2820">
                  <c:v>12100</c:v>
                </c:pt>
                <c:pt idx="2821">
                  <c:v>12200</c:v>
                </c:pt>
                <c:pt idx="2822">
                  <c:v>12300</c:v>
                </c:pt>
                <c:pt idx="2823">
                  <c:v>12400</c:v>
                </c:pt>
                <c:pt idx="2824">
                  <c:v>12500</c:v>
                </c:pt>
                <c:pt idx="2825">
                  <c:v>12600</c:v>
                </c:pt>
                <c:pt idx="2826">
                  <c:v>12700</c:v>
                </c:pt>
                <c:pt idx="2827">
                  <c:v>12800</c:v>
                </c:pt>
                <c:pt idx="2828">
                  <c:v>12900</c:v>
                </c:pt>
                <c:pt idx="2829">
                  <c:v>13000</c:v>
                </c:pt>
                <c:pt idx="2830">
                  <c:v>13100</c:v>
                </c:pt>
                <c:pt idx="2831">
                  <c:v>13200</c:v>
                </c:pt>
                <c:pt idx="2832">
                  <c:v>13300</c:v>
                </c:pt>
                <c:pt idx="2833">
                  <c:v>13400</c:v>
                </c:pt>
                <c:pt idx="2834">
                  <c:v>13500</c:v>
                </c:pt>
                <c:pt idx="2835">
                  <c:v>13600</c:v>
                </c:pt>
                <c:pt idx="2836">
                  <c:v>13700</c:v>
                </c:pt>
                <c:pt idx="2837">
                  <c:v>13800</c:v>
                </c:pt>
                <c:pt idx="2838">
                  <c:v>13900</c:v>
                </c:pt>
                <c:pt idx="2839">
                  <c:v>14000</c:v>
                </c:pt>
                <c:pt idx="2840">
                  <c:v>14100</c:v>
                </c:pt>
                <c:pt idx="2841">
                  <c:v>14200</c:v>
                </c:pt>
                <c:pt idx="2842">
                  <c:v>14300</c:v>
                </c:pt>
                <c:pt idx="2843">
                  <c:v>14400</c:v>
                </c:pt>
                <c:pt idx="2844">
                  <c:v>14500</c:v>
                </c:pt>
                <c:pt idx="2845">
                  <c:v>14600</c:v>
                </c:pt>
                <c:pt idx="2846">
                  <c:v>14700</c:v>
                </c:pt>
                <c:pt idx="2847">
                  <c:v>14800</c:v>
                </c:pt>
                <c:pt idx="2848">
                  <c:v>14900</c:v>
                </c:pt>
                <c:pt idx="2849">
                  <c:v>15000</c:v>
                </c:pt>
                <c:pt idx="2850">
                  <c:v>15100</c:v>
                </c:pt>
                <c:pt idx="2851">
                  <c:v>15200</c:v>
                </c:pt>
                <c:pt idx="2852">
                  <c:v>15300</c:v>
                </c:pt>
                <c:pt idx="2853">
                  <c:v>15400</c:v>
                </c:pt>
                <c:pt idx="2854">
                  <c:v>15500</c:v>
                </c:pt>
                <c:pt idx="2855">
                  <c:v>15600</c:v>
                </c:pt>
                <c:pt idx="2856">
                  <c:v>15700</c:v>
                </c:pt>
                <c:pt idx="2857">
                  <c:v>15800</c:v>
                </c:pt>
                <c:pt idx="2858">
                  <c:v>15900</c:v>
                </c:pt>
                <c:pt idx="2859">
                  <c:v>16000</c:v>
                </c:pt>
                <c:pt idx="2860">
                  <c:v>16100</c:v>
                </c:pt>
                <c:pt idx="2861">
                  <c:v>16200</c:v>
                </c:pt>
                <c:pt idx="2862">
                  <c:v>16300</c:v>
                </c:pt>
                <c:pt idx="2863">
                  <c:v>16400</c:v>
                </c:pt>
                <c:pt idx="2864">
                  <c:v>16500</c:v>
                </c:pt>
                <c:pt idx="2865">
                  <c:v>16600</c:v>
                </c:pt>
                <c:pt idx="2866">
                  <c:v>16700</c:v>
                </c:pt>
                <c:pt idx="2867">
                  <c:v>16800</c:v>
                </c:pt>
                <c:pt idx="2868">
                  <c:v>16900</c:v>
                </c:pt>
                <c:pt idx="2869">
                  <c:v>17000</c:v>
                </c:pt>
                <c:pt idx="2870">
                  <c:v>17100</c:v>
                </c:pt>
                <c:pt idx="2871">
                  <c:v>17200</c:v>
                </c:pt>
                <c:pt idx="2872">
                  <c:v>17300</c:v>
                </c:pt>
                <c:pt idx="2873">
                  <c:v>17400</c:v>
                </c:pt>
                <c:pt idx="2874">
                  <c:v>17500</c:v>
                </c:pt>
                <c:pt idx="2875">
                  <c:v>17600</c:v>
                </c:pt>
                <c:pt idx="2876">
                  <c:v>17700</c:v>
                </c:pt>
                <c:pt idx="2877">
                  <c:v>17800</c:v>
                </c:pt>
                <c:pt idx="2878">
                  <c:v>17900</c:v>
                </c:pt>
                <c:pt idx="2879">
                  <c:v>18000</c:v>
                </c:pt>
                <c:pt idx="2880">
                  <c:v>18100</c:v>
                </c:pt>
                <c:pt idx="2881">
                  <c:v>18200</c:v>
                </c:pt>
                <c:pt idx="2882">
                  <c:v>18300</c:v>
                </c:pt>
                <c:pt idx="2883">
                  <c:v>18400</c:v>
                </c:pt>
                <c:pt idx="2884">
                  <c:v>18500</c:v>
                </c:pt>
                <c:pt idx="2885">
                  <c:v>18600</c:v>
                </c:pt>
                <c:pt idx="2886">
                  <c:v>18700</c:v>
                </c:pt>
                <c:pt idx="2887">
                  <c:v>18800</c:v>
                </c:pt>
                <c:pt idx="2888">
                  <c:v>18900</c:v>
                </c:pt>
                <c:pt idx="2889">
                  <c:v>19000</c:v>
                </c:pt>
                <c:pt idx="2890">
                  <c:v>19100</c:v>
                </c:pt>
                <c:pt idx="2891">
                  <c:v>19200</c:v>
                </c:pt>
                <c:pt idx="2892">
                  <c:v>19300</c:v>
                </c:pt>
                <c:pt idx="2893">
                  <c:v>19400</c:v>
                </c:pt>
                <c:pt idx="2894">
                  <c:v>19500</c:v>
                </c:pt>
                <c:pt idx="2895">
                  <c:v>19600</c:v>
                </c:pt>
                <c:pt idx="2896">
                  <c:v>19700</c:v>
                </c:pt>
                <c:pt idx="2897">
                  <c:v>19800</c:v>
                </c:pt>
                <c:pt idx="2898">
                  <c:v>19900</c:v>
                </c:pt>
                <c:pt idx="2899">
                  <c:v>20000</c:v>
                </c:pt>
                <c:pt idx="2900">
                  <c:v>20100</c:v>
                </c:pt>
                <c:pt idx="2901">
                  <c:v>20200</c:v>
                </c:pt>
                <c:pt idx="2902">
                  <c:v>20300</c:v>
                </c:pt>
                <c:pt idx="2903">
                  <c:v>20400</c:v>
                </c:pt>
                <c:pt idx="2904">
                  <c:v>20500</c:v>
                </c:pt>
                <c:pt idx="2905">
                  <c:v>20600</c:v>
                </c:pt>
                <c:pt idx="2906">
                  <c:v>20700</c:v>
                </c:pt>
                <c:pt idx="2907">
                  <c:v>20800</c:v>
                </c:pt>
                <c:pt idx="2908">
                  <c:v>20900</c:v>
                </c:pt>
                <c:pt idx="2909">
                  <c:v>21000</c:v>
                </c:pt>
                <c:pt idx="2910">
                  <c:v>21100</c:v>
                </c:pt>
                <c:pt idx="2911">
                  <c:v>21200</c:v>
                </c:pt>
                <c:pt idx="2912">
                  <c:v>21300</c:v>
                </c:pt>
                <c:pt idx="2913">
                  <c:v>21400</c:v>
                </c:pt>
                <c:pt idx="2914">
                  <c:v>21500</c:v>
                </c:pt>
                <c:pt idx="2915">
                  <c:v>21600</c:v>
                </c:pt>
                <c:pt idx="2916">
                  <c:v>21700</c:v>
                </c:pt>
                <c:pt idx="2917">
                  <c:v>21800</c:v>
                </c:pt>
                <c:pt idx="2918">
                  <c:v>21900</c:v>
                </c:pt>
                <c:pt idx="2919">
                  <c:v>22000</c:v>
                </c:pt>
                <c:pt idx="2920">
                  <c:v>22100</c:v>
                </c:pt>
                <c:pt idx="2921">
                  <c:v>22200</c:v>
                </c:pt>
                <c:pt idx="2922">
                  <c:v>22300</c:v>
                </c:pt>
                <c:pt idx="2923">
                  <c:v>22400</c:v>
                </c:pt>
                <c:pt idx="2924">
                  <c:v>22500</c:v>
                </c:pt>
                <c:pt idx="2925">
                  <c:v>22600</c:v>
                </c:pt>
                <c:pt idx="2926">
                  <c:v>22700</c:v>
                </c:pt>
                <c:pt idx="2927">
                  <c:v>22800</c:v>
                </c:pt>
                <c:pt idx="2928">
                  <c:v>22900</c:v>
                </c:pt>
                <c:pt idx="2929">
                  <c:v>23000</c:v>
                </c:pt>
                <c:pt idx="2930">
                  <c:v>23100</c:v>
                </c:pt>
                <c:pt idx="2931">
                  <c:v>23200</c:v>
                </c:pt>
                <c:pt idx="2932">
                  <c:v>23300</c:v>
                </c:pt>
                <c:pt idx="2933">
                  <c:v>23400</c:v>
                </c:pt>
                <c:pt idx="2934">
                  <c:v>23500</c:v>
                </c:pt>
                <c:pt idx="2935">
                  <c:v>23600</c:v>
                </c:pt>
                <c:pt idx="2936">
                  <c:v>23700</c:v>
                </c:pt>
                <c:pt idx="2937">
                  <c:v>23800</c:v>
                </c:pt>
                <c:pt idx="2938">
                  <c:v>23900</c:v>
                </c:pt>
                <c:pt idx="2939">
                  <c:v>24000</c:v>
                </c:pt>
                <c:pt idx="2940">
                  <c:v>24100</c:v>
                </c:pt>
                <c:pt idx="2941">
                  <c:v>24200</c:v>
                </c:pt>
                <c:pt idx="2942">
                  <c:v>24300</c:v>
                </c:pt>
                <c:pt idx="2943">
                  <c:v>24400</c:v>
                </c:pt>
                <c:pt idx="2944">
                  <c:v>24500</c:v>
                </c:pt>
                <c:pt idx="2945">
                  <c:v>24600</c:v>
                </c:pt>
                <c:pt idx="2946">
                  <c:v>24700</c:v>
                </c:pt>
                <c:pt idx="2947">
                  <c:v>24800</c:v>
                </c:pt>
                <c:pt idx="2948">
                  <c:v>24900</c:v>
                </c:pt>
                <c:pt idx="2949">
                  <c:v>25000</c:v>
                </c:pt>
                <c:pt idx="2950">
                  <c:v>25100</c:v>
                </c:pt>
                <c:pt idx="2951">
                  <c:v>25200</c:v>
                </c:pt>
                <c:pt idx="2952">
                  <c:v>25300</c:v>
                </c:pt>
                <c:pt idx="2953">
                  <c:v>25400</c:v>
                </c:pt>
                <c:pt idx="2954">
                  <c:v>25500</c:v>
                </c:pt>
                <c:pt idx="2955">
                  <c:v>25600</c:v>
                </c:pt>
                <c:pt idx="2956">
                  <c:v>25700</c:v>
                </c:pt>
                <c:pt idx="2957">
                  <c:v>25800</c:v>
                </c:pt>
                <c:pt idx="2958">
                  <c:v>25900</c:v>
                </c:pt>
                <c:pt idx="2959">
                  <c:v>26000</c:v>
                </c:pt>
                <c:pt idx="2960">
                  <c:v>26100</c:v>
                </c:pt>
                <c:pt idx="2961">
                  <c:v>26200</c:v>
                </c:pt>
                <c:pt idx="2962">
                  <c:v>26300</c:v>
                </c:pt>
                <c:pt idx="2963">
                  <c:v>26400</c:v>
                </c:pt>
                <c:pt idx="2964">
                  <c:v>26500</c:v>
                </c:pt>
                <c:pt idx="2965">
                  <c:v>26600</c:v>
                </c:pt>
                <c:pt idx="2966">
                  <c:v>26700</c:v>
                </c:pt>
                <c:pt idx="2967">
                  <c:v>26800</c:v>
                </c:pt>
                <c:pt idx="2968">
                  <c:v>26900</c:v>
                </c:pt>
                <c:pt idx="2969">
                  <c:v>27000</c:v>
                </c:pt>
                <c:pt idx="2970">
                  <c:v>27100</c:v>
                </c:pt>
                <c:pt idx="2971">
                  <c:v>27200</c:v>
                </c:pt>
                <c:pt idx="2972">
                  <c:v>27300</c:v>
                </c:pt>
                <c:pt idx="2973">
                  <c:v>27400</c:v>
                </c:pt>
                <c:pt idx="2974">
                  <c:v>27500</c:v>
                </c:pt>
                <c:pt idx="2975">
                  <c:v>27600</c:v>
                </c:pt>
                <c:pt idx="2976">
                  <c:v>27700</c:v>
                </c:pt>
                <c:pt idx="2977">
                  <c:v>27800</c:v>
                </c:pt>
                <c:pt idx="2978">
                  <c:v>27900</c:v>
                </c:pt>
                <c:pt idx="2979">
                  <c:v>28000</c:v>
                </c:pt>
                <c:pt idx="2980">
                  <c:v>28100</c:v>
                </c:pt>
                <c:pt idx="2981">
                  <c:v>28200</c:v>
                </c:pt>
                <c:pt idx="2982">
                  <c:v>28300</c:v>
                </c:pt>
                <c:pt idx="2983">
                  <c:v>28400</c:v>
                </c:pt>
                <c:pt idx="2984">
                  <c:v>28500</c:v>
                </c:pt>
                <c:pt idx="2985">
                  <c:v>28600</c:v>
                </c:pt>
                <c:pt idx="2986">
                  <c:v>28700</c:v>
                </c:pt>
                <c:pt idx="2987">
                  <c:v>28800</c:v>
                </c:pt>
                <c:pt idx="2988">
                  <c:v>28900</c:v>
                </c:pt>
                <c:pt idx="2989">
                  <c:v>29000</c:v>
                </c:pt>
                <c:pt idx="2990">
                  <c:v>29100</c:v>
                </c:pt>
                <c:pt idx="2991">
                  <c:v>29200</c:v>
                </c:pt>
                <c:pt idx="2992">
                  <c:v>29300</c:v>
                </c:pt>
                <c:pt idx="2993">
                  <c:v>29400</c:v>
                </c:pt>
                <c:pt idx="2994">
                  <c:v>29500</c:v>
                </c:pt>
                <c:pt idx="2995">
                  <c:v>29600</c:v>
                </c:pt>
                <c:pt idx="2996">
                  <c:v>29700</c:v>
                </c:pt>
                <c:pt idx="2997">
                  <c:v>29800</c:v>
                </c:pt>
                <c:pt idx="2998">
                  <c:v>29900</c:v>
                </c:pt>
                <c:pt idx="2999">
                  <c:v>30000</c:v>
                </c:pt>
                <c:pt idx="3000">
                  <c:v>30100</c:v>
                </c:pt>
                <c:pt idx="3001">
                  <c:v>30200</c:v>
                </c:pt>
                <c:pt idx="3002">
                  <c:v>30300</c:v>
                </c:pt>
                <c:pt idx="3003">
                  <c:v>30400</c:v>
                </c:pt>
                <c:pt idx="3004">
                  <c:v>30500</c:v>
                </c:pt>
                <c:pt idx="3005">
                  <c:v>30600</c:v>
                </c:pt>
                <c:pt idx="3006">
                  <c:v>30700</c:v>
                </c:pt>
                <c:pt idx="3007">
                  <c:v>30800</c:v>
                </c:pt>
                <c:pt idx="3008">
                  <c:v>30900</c:v>
                </c:pt>
                <c:pt idx="3009">
                  <c:v>31000</c:v>
                </c:pt>
                <c:pt idx="3010">
                  <c:v>31100</c:v>
                </c:pt>
                <c:pt idx="3011">
                  <c:v>31200</c:v>
                </c:pt>
                <c:pt idx="3012">
                  <c:v>31300</c:v>
                </c:pt>
                <c:pt idx="3013">
                  <c:v>31400</c:v>
                </c:pt>
                <c:pt idx="3014">
                  <c:v>31500</c:v>
                </c:pt>
                <c:pt idx="3015">
                  <c:v>31600</c:v>
                </c:pt>
                <c:pt idx="3016">
                  <c:v>31700</c:v>
                </c:pt>
                <c:pt idx="3017">
                  <c:v>31800</c:v>
                </c:pt>
                <c:pt idx="3018">
                  <c:v>31900</c:v>
                </c:pt>
                <c:pt idx="3019">
                  <c:v>32000</c:v>
                </c:pt>
                <c:pt idx="3020">
                  <c:v>32100</c:v>
                </c:pt>
                <c:pt idx="3021">
                  <c:v>32200</c:v>
                </c:pt>
                <c:pt idx="3022">
                  <c:v>32300</c:v>
                </c:pt>
                <c:pt idx="3023">
                  <c:v>32400</c:v>
                </c:pt>
                <c:pt idx="3024">
                  <c:v>32500</c:v>
                </c:pt>
                <c:pt idx="3025">
                  <c:v>32600</c:v>
                </c:pt>
                <c:pt idx="3026">
                  <c:v>32700</c:v>
                </c:pt>
                <c:pt idx="3027">
                  <c:v>32800</c:v>
                </c:pt>
                <c:pt idx="3028">
                  <c:v>32900</c:v>
                </c:pt>
                <c:pt idx="3029">
                  <c:v>33000</c:v>
                </c:pt>
                <c:pt idx="3030">
                  <c:v>33100</c:v>
                </c:pt>
                <c:pt idx="3031">
                  <c:v>33200</c:v>
                </c:pt>
                <c:pt idx="3032">
                  <c:v>33300</c:v>
                </c:pt>
                <c:pt idx="3033">
                  <c:v>33400</c:v>
                </c:pt>
                <c:pt idx="3034">
                  <c:v>33500</c:v>
                </c:pt>
                <c:pt idx="3035">
                  <c:v>33600</c:v>
                </c:pt>
                <c:pt idx="3036">
                  <c:v>33700</c:v>
                </c:pt>
                <c:pt idx="3037">
                  <c:v>33800</c:v>
                </c:pt>
                <c:pt idx="3038">
                  <c:v>33900</c:v>
                </c:pt>
                <c:pt idx="3039">
                  <c:v>34000</c:v>
                </c:pt>
                <c:pt idx="3040">
                  <c:v>34100</c:v>
                </c:pt>
                <c:pt idx="3041">
                  <c:v>34200</c:v>
                </c:pt>
                <c:pt idx="3042">
                  <c:v>34300</c:v>
                </c:pt>
                <c:pt idx="3043">
                  <c:v>34400</c:v>
                </c:pt>
                <c:pt idx="3044">
                  <c:v>34500</c:v>
                </c:pt>
                <c:pt idx="3045">
                  <c:v>34600</c:v>
                </c:pt>
                <c:pt idx="3046">
                  <c:v>34700</c:v>
                </c:pt>
                <c:pt idx="3047">
                  <c:v>34800</c:v>
                </c:pt>
                <c:pt idx="3048">
                  <c:v>34900</c:v>
                </c:pt>
                <c:pt idx="3049">
                  <c:v>35000</c:v>
                </c:pt>
                <c:pt idx="3050">
                  <c:v>35100</c:v>
                </c:pt>
                <c:pt idx="3051">
                  <c:v>35200</c:v>
                </c:pt>
                <c:pt idx="3052">
                  <c:v>35300</c:v>
                </c:pt>
                <c:pt idx="3053">
                  <c:v>35400</c:v>
                </c:pt>
                <c:pt idx="3054">
                  <c:v>35500</c:v>
                </c:pt>
                <c:pt idx="3055">
                  <c:v>35600</c:v>
                </c:pt>
                <c:pt idx="3056">
                  <c:v>35700</c:v>
                </c:pt>
                <c:pt idx="3057">
                  <c:v>35800</c:v>
                </c:pt>
                <c:pt idx="3058">
                  <c:v>35900</c:v>
                </c:pt>
                <c:pt idx="3059">
                  <c:v>36000</c:v>
                </c:pt>
                <c:pt idx="3060">
                  <c:v>36100</c:v>
                </c:pt>
                <c:pt idx="3061">
                  <c:v>36200</c:v>
                </c:pt>
                <c:pt idx="3062">
                  <c:v>36300</c:v>
                </c:pt>
                <c:pt idx="3063">
                  <c:v>36400</c:v>
                </c:pt>
                <c:pt idx="3064">
                  <c:v>36500</c:v>
                </c:pt>
                <c:pt idx="3065">
                  <c:v>36600</c:v>
                </c:pt>
                <c:pt idx="3066">
                  <c:v>36700</c:v>
                </c:pt>
                <c:pt idx="3067">
                  <c:v>36800</c:v>
                </c:pt>
                <c:pt idx="3068">
                  <c:v>36900</c:v>
                </c:pt>
                <c:pt idx="3069">
                  <c:v>37000</c:v>
                </c:pt>
                <c:pt idx="3070">
                  <c:v>37100</c:v>
                </c:pt>
                <c:pt idx="3071">
                  <c:v>37200</c:v>
                </c:pt>
                <c:pt idx="3072">
                  <c:v>37300</c:v>
                </c:pt>
                <c:pt idx="3073">
                  <c:v>37400</c:v>
                </c:pt>
                <c:pt idx="3074">
                  <c:v>37500</c:v>
                </c:pt>
                <c:pt idx="3075">
                  <c:v>37600</c:v>
                </c:pt>
                <c:pt idx="3076">
                  <c:v>37700</c:v>
                </c:pt>
                <c:pt idx="3077">
                  <c:v>37800</c:v>
                </c:pt>
                <c:pt idx="3078">
                  <c:v>37900</c:v>
                </c:pt>
                <c:pt idx="3079">
                  <c:v>38000</c:v>
                </c:pt>
                <c:pt idx="3080">
                  <c:v>38100</c:v>
                </c:pt>
                <c:pt idx="3081">
                  <c:v>38200</c:v>
                </c:pt>
                <c:pt idx="3082">
                  <c:v>38300</c:v>
                </c:pt>
                <c:pt idx="3083">
                  <c:v>38400</c:v>
                </c:pt>
                <c:pt idx="3084">
                  <c:v>38500</c:v>
                </c:pt>
                <c:pt idx="3085">
                  <c:v>38600</c:v>
                </c:pt>
                <c:pt idx="3086">
                  <c:v>38700</c:v>
                </c:pt>
                <c:pt idx="3087">
                  <c:v>38800</c:v>
                </c:pt>
                <c:pt idx="3088">
                  <c:v>38900</c:v>
                </c:pt>
                <c:pt idx="3089">
                  <c:v>39000</c:v>
                </c:pt>
                <c:pt idx="3090">
                  <c:v>39100</c:v>
                </c:pt>
                <c:pt idx="3091">
                  <c:v>39200</c:v>
                </c:pt>
                <c:pt idx="3092">
                  <c:v>39300</c:v>
                </c:pt>
                <c:pt idx="3093">
                  <c:v>39400</c:v>
                </c:pt>
                <c:pt idx="3094">
                  <c:v>39500</c:v>
                </c:pt>
                <c:pt idx="3095">
                  <c:v>39600</c:v>
                </c:pt>
                <c:pt idx="3096">
                  <c:v>39700</c:v>
                </c:pt>
                <c:pt idx="3097">
                  <c:v>39800</c:v>
                </c:pt>
                <c:pt idx="3098">
                  <c:v>39900</c:v>
                </c:pt>
                <c:pt idx="3099">
                  <c:v>40000</c:v>
                </c:pt>
                <c:pt idx="3100">
                  <c:v>40100</c:v>
                </c:pt>
                <c:pt idx="3101">
                  <c:v>40200</c:v>
                </c:pt>
                <c:pt idx="3102">
                  <c:v>40300</c:v>
                </c:pt>
                <c:pt idx="3103">
                  <c:v>40400</c:v>
                </c:pt>
                <c:pt idx="3104">
                  <c:v>40500</c:v>
                </c:pt>
                <c:pt idx="3105">
                  <c:v>40600</c:v>
                </c:pt>
                <c:pt idx="3106">
                  <c:v>40700</c:v>
                </c:pt>
                <c:pt idx="3107">
                  <c:v>40800</c:v>
                </c:pt>
                <c:pt idx="3108">
                  <c:v>40900</c:v>
                </c:pt>
                <c:pt idx="3109">
                  <c:v>41000</c:v>
                </c:pt>
                <c:pt idx="3110">
                  <c:v>41100</c:v>
                </c:pt>
                <c:pt idx="3111">
                  <c:v>41200</c:v>
                </c:pt>
                <c:pt idx="3112">
                  <c:v>41300</c:v>
                </c:pt>
                <c:pt idx="3113">
                  <c:v>41400</c:v>
                </c:pt>
                <c:pt idx="3114">
                  <c:v>41500</c:v>
                </c:pt>
                <c:pt idx="3115">
                  <c:v>41600</c:v>
                </c:pt>
                <c:pt idx="3116">
                  <c:v>41700</c:v>
                </c:pt>
                <c:pt idx="3117">
                  <c:v>41800</c:v>
                </c:pt>
                <c:pt idx="3118">
                  <c:v>41900</c:v>
                </c:pt>
                <c:pt idx="3119">
                  <c:v>42000</c:v>
                </c:pt>
                <c:pt idx="3120">
                  <c:v>42100</c:v>
                </c:pt>
                <c:pt idx="3121">
                  <c:v>42200</c:v>
                </c:pt>
                <c:pt idx="3122">
                  <c:v>42300</c:v>
                </c:pt>
                <c:pt idx="3123">
                  <c:v>42400</c:v>
                </c:pt>
                <c:pt idx="3124">
                  <c:v>42500</c:v>
                </c:pt>
                <c:pt idx="3125">
                  <c:v>42600</c:v>
                </c:pt>
                <c:pt idx="3126">
                  <c:v>42700</c:v>
                </c:pt>
                <c:pt idx="3127">
                  <c:v>42800</c:v>
                </c:pt>
                <c:pt idx="3128">
                  <c:v>42900</c:v>
                </c:pt>
                <c:pt idx="3129">
                  <c:v>43000</c:v>
                </c:pt>
                <c:pt idx="3130">
                  <c:v>43100</c:v>
                </c:pt>
                <c:pt idx="3131">
                  <c:v>43200</c:v>
                </c:pt>
                <c:pt idx="3132">
                  <c:v>43300</c:v>
                </c:pt>
                <c:pt idx="3133">
                  <c:v>43400</c:v>
                </c:pt>
                <c:pt idx="3134">
                  <c:v>43500</c:v>
                </c:pt>
                <c:pt idx="3135">
                  <c:v>43600</c:v>
                </c:pt>
                <c:pt idx="3136">
                  <c:v>43700</c:v>
                </c:pt>
                <c:pt idx="3137">
                  <c:v>43800</c:v>
                </c:pt>
                <c:pt idx="3138">
                  <c:v>43900</c:v>
                </c:pt>
                <c:pt idx="3139">
                  <c:v>44000</c:v>
                </c:pt>
                <c:pt idx="3140">
                  <c:v>44100</c:v>
                </c:pt>
                <c:pt idx="3141">
                  <c:v>44200</c:v>
                </c:pt>
                <c:pt idx="3142">
                  <c:v>44300</c:v>
                </c:pt>
                <c:pt idx="3143">
                  <c:v>44400</c:v>
                </c:pt>
                <c:pt idx="3144">
                  <c:v>44500</c:v>
                </c:pt>
                <c:pt idx="3145">
                  <c:v>44600</c:v>
                </c:pt>
                <c:pt idx="3146">
                  <c:v>44700</c:v>
                </c:pt>
                <c:pt idx="3147">
                  <c:v>44800</c:v>
                </c:pt>
                <c:pt idx="3148">
                  <c:v>44900</c:v>
                </c:pt>
                <c:pt idx="3149">
                  <c:v>45000</c:v>
                </c:pt>
                <c:pt idx="3150">
                  <c:v>45100</c:v>
                </c:pt>
                <c:pt idx="3151">
                  <c:v>45200</c:v>
                </c:pt>
                <c:pt idx="3152">
                  <c:v>45300</c:v>
                </c:pt>
                <c:pt idx="3153">
                  <c:v>45400</c:v>
                </c:pt>
                <c:pt idx="3154">
                  <c:v>45500</c:v>
                </c:pt>
                <c:pt idx="3155">
                  <c:v>45600</c:v>
                </c:pt>
                <c:pt idx="3156">
                  <c:v>45700</c:v>
                </c:pt>
                <c:pt idx="3157">
                  <c:v>45800</c:v>
                </c:pt>
                <c:pt idx="3158">
                  <c:v>45900</c:v>
                </c:pt>
                <c:pt idx="3159">
                  <c:v>46000</c:v>
                </c:pt>
                <c:pt idx="3160">
                  <c:v>46100</c:v>
                </c:pt>
                <c:pt idx="3161">
                  <c:v>46200</c:v>
                </c:pt>
                <c:pt idx="3162">
                  <c:v>46300</c:v>
                </c:pt>
                <c:pt idx="3163">
                  <c:v>46400</c:v>
                </c:pt>
                <c:pt idx="3164">
                  <c:v>46500</c:v>
                </c:pt>
                <c:pt idx="3165">
                  <c:v>46600</c:v>
                </c:pt>
                <c:pt idx="3166">
                  <c:v>46700</c:v>
                </c:pt>
                <c:pt idx="3167">
                  <c:v>46800</c:v>
                </c:pt>
                <c:pt idx="3168">
                  <c:v>46900</c:v>
                </c:pt>
                <c:pt idx="3169">
                  <c:v>47000</c:v>
                </c:pt>
                <c:pt idx="3170">
                  <c:v>47100</c:v>
                </c:pt>
                <c:pt idx="3171">
                  <c:v>47200</c:v>
                </c:pt>
                <c:pt idx="3172">
                  <c:v>47300</c:v>
                </c:pt>
                <c:pt idx="3173">
                  <c:v>47400</c:v>
                </c:pt>
                <c:pt idx="3174">
                  <c:v>47500</c:v>
                </c:pt>
                <c:pt idx="3175">
                  <c:v>47600</c:v>
                </c:pt>
                <c:pt idx="3176">
                  <c:v>47700</c:v>
                </c:pt>
                <c:pt idx="3177">
                  <c:v>47800</c:v>
                </c:pt>
                <c:pt idx="3178">
                  <c:v>47900</c:v>
                </c:pt>
                <c:pt idx="3179">
                  <c:v>48000</c:v>
                </c:pt>
                <c:pt idx="3180">
                  <c:v>48100</c:v>
                </c:pt>
                <c:pt idx="3181">
                  <c:v>48200</c:v>
                </c:pt>
                <c:pt idx="3182">
                  <c:v>48300</c:v>
                </c:pt>
                <c:pt idx="3183">
                  <c:v>48400</c:v>
                </c:pt>
                <c:pt idx="3184">
                  <c:v>48500</c:v>
                </c:pt>
                <c:pt idx="3185">
                  <c:v>48600</c:v>
                </c:pt>
                <c:pt idx="3186">
                  <c:v>48700</c:v>
                </c:pt>
                <c:pt idx="3187">
                  <c:v>48800</c:v>
                </c:pt>
                <c:pt idx="3188">
                  <c:v>48900</c:v>
                </c:pt>
                <c:pt idx="3189">
                  <c:v>49000</c:v>
                </c:pt>
                <c:pt idx="3190">
                  <c:v>49100</c:v>
                </c:pt>
                <c:pt idx="3191">
                  <c:v>49200</c:v>
                </c:pt>
                <c:pt idx="3192">
                  <c:v>49300</c:v>
                </c:pt>
                <c:pt idx="3193">
                  <c:v>49400</c:v>
                </c:pt>
                <c:pt idx="3194">
                  <c:v>49500</c:v>
                </c:pt>
                <c:pt idx="3195">
                  <c:v>49600</c:v>
                </c:pt>
                <c:pt idx="3196">
                  <c:v>49700</c:v>
                </c:pt>
                <c:pt idx="3197">
                  <c:v>49800</c:v>
                </c:pt>
                <c:pt idx="3198">
                  <c:v>49900</c:v>
                </c:pt>
                <c:pt idx="3199">
                  <c:v>50000</c:v>
                </c:pt>
                <c:pt idx="3200">
                  <c:v>50100</c:v>
                </c:pt>
                <c:pt idx="3201">
                  <c:v>50200</c:v>
                </c:pt>
                <c:pt idx="3202">
                  <c:v>50300</c:v>
                </c:pt>
                <c:pt idx="3203">
                  <c:v>50400</c:v>
                </c:pt>
                <c:pt idx="3204">
                  <c:v>50500</c:v>
                </c:pt>
                <c:pt idx="3205">
                  <c:v>50600</c:v>
                </c:pt>
                <c:pt idx="3206">
                  <c:v>50700</c:v>
                </c:pt>
                <c:pt idx="3207">
                  <c:v>50800</c:v>
                </c:pt>
                <c:pt idx="3208">
                  <c:v>50900</c:v>
                </c:pt>
                <c:pt idx="3209">
                  <c:v>51000</c:v>
                </c:pt>
                <c:pt idx="3210">
                  <c:v>51100</c:v>
                </c:pt>
                <c:pt idx="3211">
                  <c:v>51200</c:v>
                </c:pt>
                <c:pt idx="3212">
                  <c:v>51300</c:v>
                </c:pt>
                <c:pt idx="3213">
                  <c:v>51400</c:v>
                </c:pt>
                <c:pt idx="3214">
                  <c:v>51500</c:v>
                </c:pt>
                <c:pt idx="3215">
                  <c:v>51600</c:v>
                </c:pt>
                <c:pt idx="3216">
                  <c:v>51700</c:v>
                </c:pt>
                <c:pt idx="3217">
                  <c:v>51800</c:v>
                </c:pt>
                <c:pt idx="3218">
                  <c:v>51900</c:v>
                </c:pt>
                <c:pt idx="3219">
                  <c:v>52000</c:v>
                </c:pt>
                <c:pt idx="3220">
                  <c:v>52100</c:v>
                </c:pt>
                <c:pt idx="3221">
                  <c:v>52200</c:v>
                </c:pt>
                <c:pt idx="3222">
                  <c:v>52300</c:v>
                </c:pt>
                <c:pt idx="3223">
                  <c:v>52400</c:v>
                </c:pt>
                <c:pt idx="3224">
                  <c:v>52500</c:v>
                </c:pt>
                <c:pt idx="3225">
                  <c:v>52600</c:v>
                </c:pt>
                <c:pt idx="3226">
                  <c:v>52700</c:v>
                </c:pt>
                <c:pt idx="3227">
                  <c:v>52800</c:v>
                </c:pt>
                <c:pt idx="3228">
                  <c:v>52900</c:v>
                </c:pt>
                <c:pt idx="3229">
                  <c:v>53000</c:v>
                </c:pt>
                <c:pt idx="3230">
                  <c:v>53100</c:v>
                </c:pt>
                <c:pt idx="3231">
                  <c:v>53200</c:v>
                </c:pt>
                <c:pt idx="3232">
                  <c:v>53300</c:v>
                </c:pt>
                <c:pt idx="3233">
                  <c:v>53400</c:v>
                </c:pt>
                <c:pt idx="3234">
                  <c:v>53500</c:v>
                </c:pt>
                <c:pt idx="3235">
                  <c:v>53600</c:v>
                </c:pt>
                <c:pt idx="3236">
                  <c:v>53700</c:v>
                </c:pt>
                <c:pt idx="3237">
                  <c:v>53800</c:v>
                </c:pt>
                <c:pt idx="3238">
                  <c:v>53900</c:v>
                </c:pt>
                <c:pt idx="3239">
                  <c:v>54000</c:v>
                </c:pt>
                <c:pt idx="3240">
                  <c:v>54100</c:v>
                </c:pt>
                <c:pt idx="3241">
                  <c:v>54200</c:v>
                </c:pt>
                <c:pt idx="3242">
                  <c:v>54300</c:v>
                </c:pt>
                <c:pt idx="3243">
                  <c:v>54400</c:v>
                </c:pt>
                <c:pt idx="3244">
                  <c:v>54500</c:v>
                </c:pt>
                <c:pt idx="3245">
                  <c:v>54600</c:v>
                </c:pt>
                <c:pt idx="3246">
                  <c:v>54700</c:v>
                </c:pt>
                <c:pt idx="3247">
                  <c:v>54800</c:v>
                </c:pt>
                <c:pt idx="3248">
                  <c:v>54900</c:v>
                </c:pt>
                <c:pt idx="3249">
                  <c:v>55000</c:v>
                </c:pt>
                <c:pt idx="3250">
                  <c:v>55100</c:v>
                </c:pt>
                <c:pt idx="3251">
                  <c:v>55200</c:v>
                </c:pt>
                <c:pt idx="3252">
                  <c:v>55300</c:v>
                </c:pt>
                <c:pt idx="3253">
                  <c:v>55400</c:v>
                </c:pt>
                <c:pt idx="3254">
                  <c:v>55500</c:v>
                </c:pt>
                <c:pt idx="3255">
                  <c:v>55600</c:v>
                </c:pt>
                <c:pt idx="3256">
                  <c:v>55700</c:v>
                </c:pt>
                <c:pt idx="3257">
                  <c:v>55800</c:v>
                </c:pt>
                <c:pt idx="3258">
                  <c:v>55900</c:v>
                </c:pt>
                <c:pt idx="3259">
                  <c:v>56000</c:v>
                </c:pt>
                <c:pt idx="3260">
                  <c:v>56100</c:v>
                </c:pt>
                <c:pt idx="3261">
                  <c:v>56200</c:v>
                </c:pt>
                <c:pt idx="3262">
                  <c:v>56300</c:v>
                </c:pt>
                <c:pt idx="3263">
                  <c:v>56400</c:v>
                </c:pt>
                <c:pt idx="3264">
                  <c:v>56500</c:v>
                </c:pt>
                <c:pt idx="3265">
                  <c:v>56600</c:v>
                </c:pt>
                <c:pt idx="3266">
                  <c:v>56700</c:v>
                </c:pt>
                <c:pt idx="3267">
                  <c:v>56800</c:v>
                </c:pt>
                <c:pt idx="3268">
                  <c:v>56900</c:v>
                </c:pt>
                <c:pt idx="3269">
                  <c:v>57000</c:v>
                </c:pt>
                <c:pt idx="3270">
                  <c:v>57100</c:v>
                </c:pt>
                <c:pt idx="3271">
                  <c:v>57200</c:v>
                </c:pt>
                <c:pt idx="3272">
                  <c:v>57300</c:v>
                </c:pt>
                <c:pt idx="3273">
                  <c:v>57400</c:v>
                </c:pt>
                <c:pt idx="3274">
                  <c:v>57500</c:v>
                </c:pt>
                <c:pt idx="3275">
                  <c:v>57600</c:v>
                </c:pt>
                <c:pt idx="3276">
                  <c:v>57700</c:v>
                </c:pt>
                <c:pt idx="3277">
                  <c:v>57800</c:v>
                </c:pt>
                <c:pt idx="3278">
                  <c:v>57900</c:v>
                </c:pt>
                <c:pt idx="3279">
                  <c:v>58000</c:v>
                </c:pt>
                <c:pt idx="3280">
                  <c:v>58100</c:v>
                </c:pt>
                <c:pt idx="3281">
                  <c:v>58200</c:v>
                </c:pt>
                <c:pt idx="3282">
                  <c:v>58300</c:v>
                </c:pt>
                <c:pt idx="3283">
                  <c:v>58400</c:v>
                </c:pt>
                <c:pt idx="3284">
                  <c:v>58500</c:v>
                </c:pt>
                <c:pt idx="3285">
                  <c:v>58600</c:v>
                </c:pt>
                <c:pt idx="3286">
                  <c:v>58700</c:v>
                </c:pt>
                <c:pt idx="3287">
                  <c:v>58800</c:v>
                </c:pt>
                <c:pt idx="3288">
                  <c:v>58900</c:v>
                </c:pt>
                <c:pt idx="3289">
                  <c:v>59000</c:v>
                </c:pt>
                <c:pt idx="3290">
                  <c:v>59100</c:v>
                </c:pt>
                <c:pt idx="3291">
                  <c:v>59200</c:v>
                </c:pt>
                <c:pt idx="3292">
                  <c:v>59300</c:v>
                </c:pt>
                <c:pt idx="3293">
                  <c:v>59400</c:v>
                </c:pt>
                <c:pt idx="3294">
                  <c:v>59500</c:v>
                </c:pt>
                <c:pt idx="3295">
                  <c:v>59600</c:v>
                </c:pt>
                <c:pt idx="3296">
                  <c:v>59700</c:v>
                </c:pt>
                <c:pt idx="3297">
                  <c:v>59800</c:v>
                </c:pt>
                <c:pt idx="3298">
                  <c:v>59900</c:v>
                </c:pt>
                <c:pt idx="3299">
                  <c:v>60000</c:v>
                </c:pt>
                <c:pt idx="3300">
                  <c:v>60100</c:v>
                </c:pt>
                <c:pt idx="3301">
                  <c:v>60200</c:v>
                </c:pt>
                <c:pt idx="3302">
                  <c:v>60300</c:v>
                </c:pt>
                <c:pt idx="3303">
                  <c:v>60400</c:v>
                </c:pt>
                <c:pt idx="3304">
                  <c:v>60500</c:v>
                </c:pt>
                <c:pt idx="3305">
                  <c:v>60600</c:v>
                </c:pt>
                <c:pt idx="3306">
                  <c:v>60700</c:v>
                </c:pt>
                <c:pt idx="3307">
                  <c:v>60800</c:v>
                </c:pt>
                <c:pt idx="3308">
                  <c:v>60900</c:v>
                </c:pt>
                <c:pt idx="3309">
                  <c:v>61000</c:v>
                </c:pt>
                <c:pt idx="3310">
                  <c:v>61100</c:v>
                </c:pt>
                <c:pt idx="3311">
                  <c:v>61200</c:v>
                </c:pt>
                <c:pt idx="3312">
                  <c:v>61300</c:v>
                </c:pt>
                <c:pt idx="3313">
                  <c:v>61400</c:v>
                </c:pt>
                <c:pt idx="3314">
                  <c:v>61500</c:v>
                </c:pt>
                <c:pt idx="3315">
                  <c:v>61600</c:v>
                </c:pt>
                <c:pt idx="3316">
                  <c:v>61700</c:v>
                </c:pt>
                <c:pt idx="3317">
                  <c:v>61800</c:v>
                </c:pt>
                <c:pt idx="3318">
                  <c:v>61900</c:v>
                </c:pt>
                <c:pt idx="3319">
                  <c:v>62000</c:v>
                </c:pt>
                <c:pt idx="3320">
                  <c:v>62100</c:v>
                </c:pt>
                <c:pt idx="3321">
                  <c:v>62200</c:v>
                </c:pt>
                <c:pt idx="3322">
                  <c:v>62300</c:v>
                </c:pt>
                <c:pt idx="3323">
                  <c:v>62400</c:v>
                </c:pt>
                <c:pt idx="3324">
                  <c:v>62500</c:v>
                </c:pt>
                <c:pt idx="3325">
                  <c:v>62600</c:v>
                </c:pt>
                <c:pt idx="3326">
                  <c:v>62700</c:v>
                </c:pt>
                <c:pt idx="3327">
                  <c:v>62800</c:v>
                </c:pt>
                <c:pt idx="3328">
                  <c:v>62900</c:v>
                </c:pt>
                <c:pt idx="3329">
                  <c:v>63000</c:v>
                </c:pt>
                <c:pt idx="3330">
                  <c:v>63100</c:v>
                </c:pt>
                <c:pt idx="3331">
                  <c:v>63200</c:v>
                </c:pt>
                <c:pt idx="3332">
                  <c:v>63300</c:v>
                </c:pt>
                <c:pt idx="3333">
                  <c:v>63400</c:v>
                </c:pt>
                <c:pt idx="3334">
                  <c:v>63500</c:v>
                </c:pt>
                <c:pt idx="3335">
                  <c:v>63600</c:v>
                </c:pt>
                <c:pt idx="3336">
                  <c:v>63700</c:v>
                </c:pt>
                <c:pt idx="3337">
                  <c:v>63800</c:v>
                </c:pt>
                <c:pt idx="3338">
                  <c:v>63900</c:v>
                </c:pt>
                <c:pt idx="3339">
                  <c:v>64000</c:v>
                </c:pt>
                <c:pt idx="3340">
                  <c:v>64100</c:v>
                </c:pt>
                <c:pt idx="3341">
                  <c:v>64200</c:v>
                </c:pt>
                <c:pt idx="3342">
                  <c:v>64300</c:v>
                </c:pt>
                <c:pt idx="3343">
                  <c:v>64400</c:v>
                </c:pt>
                <c:pt idx="3344">
                  <c:v>64500</c:v>
                </c:pt>
                <c:pt idx="3345">
                  <c:v>64600</c:v>
                </c:pt>
                <c:pt idx="3346">
                  <c:v>64700</c:v>
                </c:pt>
                <c:pt idx="3347">
                  <c:v>64800</c:v>
                </c:pt>
                <c:pt idx="3348">
                  <c:v>64900</c:v>
                </c:pt>
                <c:pt idx="3349">
                  <c:v>65000</c:v>
                </c:pt>
                <c:pt idx="3350">
                  <c:v>65100</c:v>
                </c:pt>
                <c:pt idx="3351">
                  <c:v>65200</c:v>
                </c:pt>
                <c:pt idx="3352">
                  <c:v>65300</c:v>
                </c:pt>
                <c:pt idx="3353">
                  <c:v>65400</c:v>
                </c:pt>
                <c:pt idx="3354">
                  <c:v>65500</c:v>
                </c:pt>
                <c:pt idx="3355">
                  <c:v>65600</c:v>
                </c:pt>
                <c:pt idx="3356">
                  <c:v>65700</c:v>
                </c:pt>
                <c:pt idx="3357">
                  <c:v>65800</c:v>
                </c:pt>
                <c:pt idx="3358">
                  <c:v>65900</c:v>
                </c:pt>
                <c:pt idx="3359">
                  <c:v>66000</c:v>
                </c:pt>
                <c:pt idx="3360">
                  <c:v>66100</c:v>
                </c:pt>
                <c:pt idx="3361">
                  <c:v>66200</c:v>
                </c:pt>
                <c:pt idx="3362">
                  <c:v>66300</c:v>
                </c:pt>
                <c:pt idx="3363">
                  <c:v>66400</c:v>
                </c:pt>
                <c:pt idx="3364">
                  <c:v>66500</c:v>
                </c:pt>
                <c:pt idx="3365">
                  <c:v>66600</c:v>
                </c:pt>
                <c:pt idx="3366">
                  <c:v>66700</c:v>
                </c:pt>
                <c:pt idx="3367">
                  <c:v>66800</c:v>
                </c:pt>
                <c:pt idx="3368">
                  <c:v>66900</c:v>
                </c:pt>
                <c:pt idx="3369">
                  <c:v>67000</c:v>
                </c:pt>
                <c:pt idx="3370">
                  <c:v>67100</c:v>
                </c:pt>
                <c:pt idx="3371">
                  <c:v>67200</c:v>
                </c:pt>
                <c:pt idx="3372">
                  <c:v>67300</c:v>
                </c:pt>
                <c:pt idx="3373">
                  <c:v>67400</c:v>
                </c:pt>
                <c:pt idx="3374">
                  <c:v>67500</c:v>
                </c:pt>
                <c:pt idx="3375">
                  <c:v>67600</c:v>
                </c:pt>
                <c:pt idx="3376">
                  <c:v>67700</c:v>
                </c:pt>
                <c:pt idx="3377">
                  <c:v>67800</c:v>
                </c:pt>
                <c:pt idx="3378">
                  <c:v>67900</c:v>
                </c:pt>
                <c:pt idx="3379">
                  <c:v>68000</c:v>
                </c:pt>
                <c:pt idx="3380">
                  <c:v>68100</c:v>
                </c:pt>
                <c:pt idx="3381">
                  <c:v>68200</c:v>
                </c:pt>
                <c:pt idx="3382">
                  <c:v>68300</c:v>
                </c:pt>
                <c:pt idx="3383">
                  <c:v>68400</c:v>
                </c:pt>
                <c:pt idx="3384">
                  <c:v>68500</c:v>
                </c:pt>
                <c:pt idx="3385">
                  <c:v>68600</c:v>
                </c:pt>
                <c:pt idx="3386">
                  <c:v>68700</c:v>
                </c:pt>
                <c:pt idx="3387">
                  <c:v>68800</c:v>
                </c:pt>
                <c:pt idx="3388">
                  <c:v>68900</c:v>
                </c:pt>
                <c:pt idx="3389">
                  <c:v>69000</c:v>
                </c:pt>
                <c:pt idx="3390">
                  <c:v>69100</c:v>
                </c:pt>
                <c:pt idx="3391">
                  <c:v>69200</c:v>
                </c:pt>
                <c:pt idx="3392">
                  <c:v>69300</c:v>
                </c:pt>
                <c:pt idx="3393">
                  <c:v>69400</c:v>
                </c:pt>
                <c:pt idx="3394">
                  <c:v>69500</c:v>
                </c:pt>
                <c:pt idx="3395">
                  <c:v>69600</c:v>
                </c:pt>
                <c:pt idx="3396">
                  <c:v>69700</c:v>
                </c:pt>
                <c:pt idx="3397">
                  <c:v>69800</c:v>
                </c:pt>
                <c:pt idx="3398">
                  <c:v>69900</c:v>
                </c:pt>
                <c:pt idx="3399">
                  <c:v>70000</c:v>
                </c:pt>
                <c:pt idx="3400">
                  <c:v>70100</c:v>
                </c:pt>
                <c:pt idx="3401">
                  <c:v>70200</c:v>
                </c:pt>
                <c:pt idx="3402">
                  <c:v>70300</c:v>
                </c:pt>
                <c:pt idx="3403">
                  <c:v>70400</c:v>
                </c:pt>
                <c:pt idx="3404">
                  <c:v>70500</c:v>
                </c:pt>
                <c:pt idx="3405">
                  <c:v>70600</c:v>
                </c:pt>
                <c:pt idx="3406">
                  <c:v>70700</c:v>
                </c:pt>
                <c:pt idx="3407">
                  <c:v>70800</c:v>
                </c:pt>
                <c:pt idx="3408">
                  <c:v>70900</c:v>
                </c:pt>
                <c:pt idx="3409">
                  <c:v>71000</c:v>
                </c:pt>
                <c:pt idx="3410">
                  <c:v>71100</c:v>
                </c:pt>
                <c:pt idx="3411">
                  <c:v>71200</c:v>
                </c:pt>
                <c:pt idx="3412">
                  <c:v>71300</c:v>
                </c:pt>
                <c:pt idx="3413">
                  <c:v>71400</c:v>
                </c:pt>
                <c:pt idx="3414">
                  <c:v>71500</c:v>
                </c:pt>
                <c:pt idx="3415">
                  <c:v>71600</c:v>
                </c:pt>
                <c:pt idx="3416">
                  <c:v>71700</c:v>
                </c:pt>
                <c:pt idx="3417">
                  <c:v>71800</c:v>
                </c:pt>
                <c:pt idx="3418">
                  <c:v>71900</c:v>
                </c:pt>
                <c:pt idx="3419">
                  <c:v>72000</c:v>
                </c:pt>
                <c:pt idx="3420">
                  <c:v>72100</c:v>
                </c:pt>
                <c:pt idx="3421">
                  <c:v>72200</c:v>
                </c:pt>
                <c:pt idx="3422">
                  <c:v>72300</c:v>
                </c:pt>
                <c:pt idx="3423">
                  <c:v>72400</c:v>
                </c:pt>
                <c:pt idx="3424">
                  <c:v>72500</c:v>
                </c:pt>
                <c:pt idx="3425">
                  <c:v>72600</c:v>
                </c:pt>
                <c:pt idx="3426">
                  <c:v>72700</c:v>
                </c:pt>
                <c:pt idx="3427">
                  <c:v>72800</c:v>
                </c:pt>
                <c:pt idx="3428">
                  <c:v>72900</c:v>
                </c:pt>
                <c:pt idx="3429">
                  <c:v>73000</c:v>
                </c:pt>
                <c:pt idx="3430">
                  <c:v>73100</c:v>
                </c:pt>
                <c:pt idx="3431">
                  <c:v>73200</c:v>
                </c:pt>
                <c:pt idx="3432">
                  <c:v>73300</c:v>
                </c:pt>
                <c:pt idx="3433">
                  <c:v>73400</c:v>
                </c:pt>
                <c:pt idx="3434">
                  <c:v>73500</c:v>
                </c:pt>
                <c:pt idx="3435">
                  <c:v>73600</c:v>
                </c:pt>
                <c:pt idx="3436">
                  <c:v>73700</c:v>
                </c:pt>
                <c:pt idx="3437">
                  <c:v>73800</c:v>
                </c:pt>
                <c:pt idx="3438">
                  <c:v>73900</c:v>
                </c:pt>
                <c:pt idx="3439">
                  <c:v>74000</c:v>
                </c:pt>
                <c:pt idx="3440">
                  <c:v>74100</c:v>
                </c:pt>
                <c:pt idx="3441">
                  <c:v>74200</c:v>
                </c:pt>
                <c:pt idx="3442">
                  <c:v>74300</c:v>
                </c:pt>
                <c:pt idx="3443">
                  <c:v>74400</c:v>
                </c:pt>
                <c:pt idx="3444">
                  <c:v>74500</c:v>
                </c:pt>
                <c:pt idx="3445">
                  <c:v>74600</c:v>
                </c:pt>
                <c:pt idx="3446">
                  <c:v>74700</c:v>
                </c:pt>
                <c:pt idx="3447">
                  <c:v>74800</c:v>
                </c:pt>
                <c:pt idx="3448">
                  <c:v>74900</c:v>
                </c:pt>
                <c:pt idx="3449">
                  <c:v>75000</c:v>
                </c:pt>
                <c:pt idx="3450">
                  <c:v>75100</c:v>
                </c:pt>
                <c:pt idx="3451">
                  <c:v>75200</c:v>
                </c:pt>
                <c:pt idx="3452">
                  <c:v>75300</c:v>
                </c:pt>
                <c:pt idx="3453">
                  <c:v>75400</c:v>
                </c:pt>
                <c:pt idx="3454">
                  <c:v>75500</c:v>
                </c:pt>
                <c:pt idx="3455">
                  <c:v>75600</c:v>
                </c:pt>
                <c:pt idx="3456">
                  <c:v>75700</c:v>
                </c:pt>
                <c:pt idx="3457">
                  <c:v>75800</c:v>
                </c:pt>
                <c:pt idx="3458">
                  <c:v>75900</c:v>
                </c:pt>
                <c:pt idx="3459">
                  <c:v>76000</c:v>
                </c:pt>
                <c:pt idx="3460">
                  <c:v>76100</c:v>
                </c:pt>
                <c:pt idx="3461">
                  <c:v>76200</c:v>
                </c:pt>
                <c:pt idx="3462">
                  <c:v>76300</c:v>
                </c:pt>
                <c:pt idx="3463">
                  <c:v>76400</c:v>
                </c:pt>
                <c:pt idx="3464">
                  <c:v>76500</c:v>
                </c:pt>
                <c:pt idx="3465">
                  <c:v>76600</c:v>
                </c:pt>
                <c:pt idx="3466">
                  <c:v>76700</c:v>
                </c:pt>
                <c:pt idx="3467">
                  <c:v>76800</c:v>
                </c:pt>
                <c:pt idx="3468">
                  <c:v>76900</c:v>
                </c:pt>
                <c:pt idx="3469">
                  <c:v>77000</c:v>
                </c:pt>
                <c:pt idx="3470">
                  <c:v>77100</c:v>
                </c:pt>
                <c:pt idx="3471">
                  <c:v>77200</c:v>
                </c:pt>
                <c:pt idx="3472">
                  <c:v>77300</c:v>
                </c:pt>
                <c:pt idx="3473">
                  <c:v>77400</c:v>
                </c:pt>
                <c:pt idx="3474">
                  <c:v>77500</c:v>
                </c:pt>
                <c:pt idx="3475">
                  <c:v>77600</c:v>
                </c:pt>
                <c:pt idx="3476">
                  <c:v>77700</c:v>
                </c:pt>
                <c:pt idx="3477">
                  <c:v>77800</c:v>
                </c:pt>
                <c:pt idx="3478">
                  <c:v>77900</c:v>
                </c:pt>
                <c:pt idx="3479">
                  <c:v>78000</c:v>
                </c:pt>
                <c:pt idx="3480">
                  <c:v>78100</c:v>
                </c:pt>
                <c:pt idx="3481">
                  <c:v>78200</c:v>
                </c:pt>
                <c:pt idx="3482">
                  <c:v>78300</c:v>
                </c:pt>
                <c:pt idx="3483">
                  <c:v>78400</c:v>
                </c:pt>
                <c:pt idx="3484">
                  <c:v>78500</c:v>
                </c:pt>
                <c:pt idx="3485">
                  <c:v>78600</c:v>
                </c:pt>
                <c:pt idx="3486">
                  <c:v>78700</c:v>
                </c:pt>
                <c:pt idx="3487">
                  <c:v>78800</c:v>
                </c:pt>
                <c:pt idx="3488">
                  <c:v>78900</c:v>
                </c:pt>
                <c:pt idx="3489">
                  <c:v>79000</c:v>
                </c:pt>
                <c:pt idx="3490">
                  <c:v>79100</c:v>
                </c:pt>
                <c:pt idx="3491">
                  <c:v>79200</c:v>
                </c:pt>
                <c:pt idx="3492">
                  <c:v>79300</c:v>
                </c:pt>
                <c:pt idx="3493">
                  <c:v>79400</c:v>
                </c:pt>
                <c:pt idx="3494">
                  <c:v>79500</c:v>
                </c:pt>
                <c:pt idx="3495">
                  <c:v>79600</c:v>
                </c:pt>
                <c:pt idx="3496">
                  <c:v>79700</c:v>
                </c:pt>
                <c:pt idx="3497">
                  <c:v>79800</c:v>
                </c:pt>
                <c:pt idx="3498">
                  <c:v>79900</c:v>
                </c:pt>
                <c:pt idx="3499">
                  <c:v>80000</c:v>
                </c:pt>
                <c:pt idx="3500">
                  <c:v>80100</c:v>
                </c:pt>
                <c:pt idx="3501">
                  <c:v>80200</c:v>
                </c:pt>
                <c:pt idx="3502">
                  <c:v>80300</c:v>
                </c:pt>
                <c:pt idx="3503">
                  <c:v>80400</c:v>
                </c:pt>
                <c:pt idx="3504">
                  <c:v>80500</c:v>
                </c:pt>
                <c:pt idx="3505">
                  <c:v>80600</c:v>
                </c:pt>
                <c:pt idx="3506">
                  <c:v>80700</c:v>
                </c:pt>
                <c:pt idx="3507">
                  <c:v>80800</c:v>
                </c:pt>
                <c:pt idx="3508">
                  <c:v>80900</c:v>
                </c:pt>
                <c:pt idx="3509">
                  <c:v>81000</c:v>
                </c:pt>
                <c:pt idx="3510">
                  <c:v>81100</c:v>
                </c:pt>
                <c:pt idx="3511">
                  <c:v>81200</c:v>
                </c:pt>
                <c:pt idx="3512">
                  <c:v>81300</c:v>
                </c:pt>
                <c:pt idx="3513">
                  <c:v>81400</c:v>
                </c:pt>
                <c:pt idx="3514">
                  <c:v>81500</c:v>
                </c:pt>
                <c:pt idx="3515">
                  <c:v>81600</c:v>
                </c:pt>
                <c:pt idx="3516">
                  <c:v>81700</c:v>
                </c:pt>
                <c:pt idx="3517">
                  <c:v>81800</c:v>
                </c:pt>
                <c:pt idx="3518">
                  <c:v>81900</c:v>
                </c:pt>
                <c:pt idx="3519">
                  <c:v>82000</c:v>
                </c:pt>
                <c:pt idx="3520">
                  <c:v>82100</c:v>
                </c:pt>
                <c:pt idx="3521">
                  <c:v>82200</c:v>
                </c:pt>
                <c:pt idx="3522">
                  <c:v>82300</c:v>
                </c:pt>
                <c:pt idx="3523">
                  <c:v>82400</c:v>
                </c:pt>
                <c:pt idx="3524">
                  <c:v>82500</c:v>
                </c:pt>
                <c:pt idx="3525">
                  <c:v>82600</c:v>
                </c:pt>
                <c:pt idx="3526">
                  <c:v>82700</c:v>
                </c:pt>
                <c:pt idx="3527">
                  <c:v>82800</c:v>
                </c:pt>
                <c:pt idx="3528">
                  <c:v>82900</c:v>
                </c:pt>
                <c:pt idx="3529">
                  <c:v>83000</c:v>
                </c:pt>
                <c:pt idx="3530">
                  <c:v>83100</c:v>
                </c:pt>
                <c:pt idx="3531">
                  <c:v>83200</c:v>
                </c:pt>
                <c:pt idx="3532">
                  <c:v>83300</c:v>
                </c:pt>
                <c:pt idx="3533">
                  <c:v>83400</c:v>
                </c:pt>
                <c:pt idx="3534">
                  <c:v>83500</c:v>
                </c:pt>
                <c:pt idx="3535">
                  <c:v>83600</c:v>
                </c:pt>
                <c:pt idx="3536">
                  <c:v>83700</c:v>
                </c:pt>
                <c:pt idx="3537">
                  <c:v>83800</c:v>
                </c:pt>
                <c:pt idx="3538">
                  <c:v>83900</c:v>
                </c:pt>
                <c:pt idx="3539">
                  <c:v>84000</c:v>
                </c:pt>
                <c:pt idx="3540">
                  <c:v>84100</c:v>
                </c:pt>
                <c:pt idx="3541">
                  <c:v>84200</c:v>
                </c:pt>
                <c:pt idx="3542">
                  <c:v>84300</c:v>
                </c:pt>
                <c:pt idx="3543">
                  <c:v>84400</c:v>
                </c:pt>
                <c:pt idx="3544">
                  <c:v>84500</c:v>
                </c:pt>
                <c:pt idx="3545">
                  <c:v>84600</c:v>
                </c:pt>
                <c:pt idx="3546">
                  <c:v>84700</c:v>
                </c:pt>
                <c:pt idx="3547">
                  <c:v>84800</c:v>
                </c:pt>
                <c:pt idx="3548">
                  <c:v>84900</c:v>
                </c:pt>
                <c:pt idx="3549">
                  <c:v>85000</c:v>
                </c:pt>
                <c:pt idx="3550">
                  <c:v>85100</c:v>
                </c:pt>
                <c:pt idx="3551">
                  <c:v>85200</c:v>
                </c:pt>
                <c:pt idx="3552">
                  <c:v>85300</c:v>
                </c:pt>
                <c:pt idx="3553">
                  <c:v>85400</c:v>
                </c:pt>
                <c:pt idx="3554">
                  <c:v>85500</c:v>
                </c:pt>
                <c:pt idx="3555">
                  <c:v>85600</c:v>
                </c:pt>
                <c:pt idx="3556">
                  <c:v>85700</c:v>
                </c:pt>
                <c:pt idx="3557">
                  <c:v>85800</c:v>
                </c:pt>
                <c:pt idx="3558">
                  <c:v>85900</c:v>
                </c:pt>
                <c:pt idx="3559">
                  <c:v>86000</c:v>
                </c:pt>
                <c:pt idx="3560">
                  <c:v>86100</c:v>
                </c:pt>
                <c:pt idx="3561">
                  <c:v>86200</c:v>
                </c:pt>
                <c:pt idx="3562">
                  <c:v>86300</c:v>
                </c:pt>
                <c:pt idx="3563">
                  <c:v>86400</c:v>
                </c:pt>
                <c:pt idx="3564">
                  <c:v>86500</c:v>
                </c:pt>
                <c:pt idx="3565">
                  <c:v>86600</c:v>
                </c:pt>
                <c:pt idx="3566">
                  <c:v>86700</c:v>
                </c:pt>
                <c:pt idx="3567">
                  <c:v>86800</c:v>
                </c:pt>
                <c:pt idx="3568">
                  <c:v>86900</c:v>
                </c:pt>
                <c:pt idx="3569">
                  <c:v>87000</c:v>
                </c:pt>
                <c:pt idx="3570">
                  <c:v>87100</c:v>
                </c:pt>
                <c:pt idx="3571">
                  <c:v>87200</c:v>
                </c:pt>
                <c:pt idx="3572">
                  <c:v>87300</c:v>
                </c:pt>
                <c:pt idx="3573">
                  <c:v>87400</c:v>
                </c:pt>
                <c:pt idx="3574">
                  <c:v>87500</c:v>
                </c:pt>
                <c:pt idx="3575">
                  <c:v>87600</c:v>
                </c:pt>
                <c:pt idx="3576">
                  <c:v>87700</c:v>
                </c:pt>
                <c:pt idx="3577">
                  <c:v>87800</c:v>
                </c:pt>
                <c:pt idx="3578">
                  <c:v>87900</c:v>
                </c:pt>
                <c:pt idx="3579">
                  <c:v>88000</c:v>
                </c:pt>
                <c:pt idx="3580">
                  <c:v>88100</c:v>
                </c:pt>
                <c:pt idx="3581">
                  <c:v>88200</c:v>
                </c:pt>
                <c:pt idx="3582">
                  <c:v>88300</c:v>
                </c:pt>
                <c:pt idx="3583">
                  <c:v>88400</c:v>
                </c:pt>
                <c:pt idx="3584">
                  <c:v>88500</c:v>
                </c:pt>
                <c:pt idx="3585">
                  <c:v>88600</c:v>
                </c:pt>
                <c:pt idx="3586">
                  <c:v>88700</c:v>
                </c:pt>
                <c:pt idx="3587">
                  <c:v>88800</c:v>
                </c:pt>
                <c:pt idx="3588">
                  <c:v>88900</c:v>
                </c:pt>
                <c:pt idx="3589">
                  <c:v>89000</c:v>
                </c:pt>
                <c:pt idx="3590">
                  <c:v>89100</c:v>
                </c:pt>
                <c:pt idx="3591">
                  <c:v>89200</c:v>
                </c:pt>
                <c:pt idx="3592">
                  <c:v>89300</c:v>
                </c:pt>
                <c:pt idx="3593">
                  <c:v>89400</c:v>
                </c:pt>
                <c:pt idx="3594">
                  <c:v>89500</c:v>
                </c:pt>
                <c:pt idx="3595">
                  <c:v>89600</c:v>
                </c:pt>
                <c:pt idx="3596">
                  <c:v>89700</c:v>
                </c:pt>
                <c:pt idx="3597">
                  <c:v>89800</c:v>
                </c:pt>
                <c:pt idx="3598">
                  <c:v>89900</c:v>
                </c:pt>
                <c:pt idx="3599">
                  <c:v>90000</c:v>
                </c:pt>
                <c:pt idx="3600">
                  <c:v>90100</c:v>
                </c:pt>
                <c:pt idx="3601">
                  <c:v>90200</c:v>
                </c:pt>
                <c:pt idx="3602">
                  <c:v>90300</c:v>
                </c:pt>
                <c:pt idx="3603">
                  <c:v>90400</c:v>
                </c:pt>
                <c:pt idx="3604">
                  <c:v>90500</c:v>
                </c:pt>
                <c:pt idx="3605">
                  <c:v>90600</c:v>
                </c:pt>
                <c:pt idx="3606">
                  <c:v>90700</c:v>
                </c:pt>
                <c:pt idx="3607">
                  <c:v>90800</c:v>
                </c:pt>
                <c:pt idx="3608">
                  <c:v>90900</c:v>
                </c:pt>
                <c:pt idx="3609">
                  <c:v>91000</c:v>
                </c:pt>
                <c:pt idx="3610">
                  <c:v>91100</c:v>
                </c:pt>
                <c:pt idx="3611">
                  <c:v>91200</c:v>
                </c:pt>
                <c:pt idx="3612">
                  <c:v>91300</c:v>
                </c:pt>
                <c:pt idx="3613">
                  <c:v>91400</c:v>
                </c:pt>
                <c:pt idx="3614">
                  <c:v>91500</c:v>
                </c:pt>
                <c:pt idx="3615">
                  <c:v>91600</c:v>
                </c:pt>
                <c:pt idx="3616">
                  <c:v>91700</c:v>
                </c:pt>
                <c:pt idx="3617">
                  <c:v>91800</c:v>
                </c:pt>
                <c:pt idx="3618">
                  <c:v>91900</c:v>
                </c:pt>
                <c:pt idx="3619">
                  <c:v>92000</c:v>
                </c:pt>
                <c:pt idx="3620">
                  <c:v>92100</c:v>
                </c:pt>
                <c:pt idx="3621">
                  <c:v>92200</c:v>
                </c:pt>
                <c:pt idx="3622">
                  <c:v>92300</c:v>
                </c:pt>
                <c:pt idx="3623">
                  <c:v>92400</c:v>
                </c:pt>
                <c:pt idx="3624">
                  <c:v>92500</c:v>
                </c:pt>
                <c:pt idx="3625">
                  <c:v>92600</c:v>
                </c:pt>
                <c:pt idx="3626">
                  <c:v>92700</c:v>
                </c:pt>
                <c:pt idx="3627">
                  <c:v>92800</c:v>
                </c:pt>
                <c:pt idx="3628">
                  <c:v>92900</c:v>
                </c:pt>
                <c:pt idx="3629">
                  <c:v>93000</c:v>
                </c:pt>
                <c:pt idx="3630">
                  <c:v>93100</c:v>
                </c:pt>
                <c:pt idx="3631">
                  <c:v>93200</c:v>
                </c:pt>
                <c:pt idx="3632">
                  <c:v>93300</c:v>
                </c:pt>
                <c:pt idx="3633">
                  <c:v>93400</c:v>
                </c:pt>
                <c:pt idx="3634">
                  <c:v>93500</c:v>
                </c:pt>
                <c:pt idx="3635">
                  <c:v>93600</c:v>
                </c:pt>
                <c:pt idx="3636">
                  <c:v>93700</c:v>
                </c:pt>
                <c:pt idx="3637">
                  <c:v>93800</c:v>
                </c:pt>
                <c:pt idx="3638">
                  <c:v>93900</c:v>
                </c:pt>
                <c:pt idx="3639">
                  <c:v>94000</c:v>
                </c:pt>
                <c:pt idx="3640">
                  <c:v>94100</c:v>
                </c:pt>
                <c:pt idx="3641">
                  <c:v>94200</c:v>
                </c:pt>
                <c:pt idx="3642">
                  <c:v>94300</c:v>
                </c:pt>
                <c:pt idx="3643">
                  <c:v>94400</c:v>
                </c:pt>
                <c:pt idx="3644">
                  <c:v>94500</c:v>
                </c:pt>
                <c:pt idx="3645">
                  <c:v>94600</c:v>
                </c:pt>
                <c:pt idx="3646">
                  <c:v>94700</c:v>
                </c:pt>
                <c:pt idx="3647">
                  <c:v>94800</c:v>
                </c:pt>
                <c:pt idx="3648">
                  <c:v>94900</c:v>
                </c:pt>
                <c:pt idx="3649">
                  <c:v>95000</c:v>
                </c:pt>
                <c:pt idx="3650">
                  <c:v>95100</c:v>
                </c:pt>
                <c:pt idx="3651">
                  <c:v>95200</c:v>
                </c:pt>
                <c:pt idx="3652">
                  <c:v>95300</c:v>
                </c:pt>
                <c:pt idx="3653">
                  <c:v>95400</c:v>
                </c:pt>
                <c:pt idx="3654">
                  <c:v>95500</c:v>
                </c:pt>
                <c:pt idx="3655">
                  <c:v>95600</c:v>
                </c:pt>
                <c:pt idx="3656">
                  <c:v>95700</c:v>
                </c:pt>
                <c:pt idx="3657">
                  <c:v>95800</c:v>
                </c:pt>
                <c:pt idx="3658">
                  <c:v>95900</c:v>
                </c:pt>
                <c:pt idx="3659">
                  <c:v>96000</c:v>
                </c:pt>
                <c:pt idx="3660">
                  <c:v>96100</c:v>
                </c:pt>
                <c:pt idx="3661">
                  <c:v>96200</c:v>
                </c:pt>
                <c:pt idx="3662">
                  <c:v>96300</c:v>
                </c:pt>
                <c:pt idx="3663">
                  <c:v>96400</c:v>
                </c:pt>
                <c:pt idx="3664">
                  <c:v>96500</c:v>
                </c:pt>
                <c:pt idx="3665">
                  <c:v>96600</c:v>
                </c:pt>
                <c:pt idx="3666">
                  <c:v>96700</c:v>
                </c:pt>
                <c:pt idx="3667">
                  <c:v>96800</c:v>
                </c:pt>
                <c:pt idx="3668">
                  <c:v>96900</c:v>
                </c:pt>
                <c:pt idx="3669">
                  <c:v>97000</c:v>
                </c:pt>
                <c:pt idx="3670">
                  <c:v>97100</c:v>
                </c:pt>
                <c:pt idx="3671">
                  <c:v>97200</c:v>
                </c:pt>
                <c:pt idx="3672">
                  <c:v>97300</c:v>
                </c:pt>
                <c:pt idx="3673">
                  <c:v>97400</c:v>
                </c:pt>
                <c:pt idx="3674">
                  <c:v>97500</c:v>
                </c:pt>
                <c:pt idx="3675">
                  <c:v>97600</c:v>
                </c:pt>
                <c:pt idx="3676">
                  <c:v>97700</c:v>
                </c:pt>
                <c:pt idx="3677">
                  <c:v>97800</c:v>
                </c:pt>
                <c:pt idx="3678">
                  <c:v>97900</c:v>
                </c:pt>
                <c:pt idx="3679">
                  <c:v>98000</c:v>
                </c:pt>
                <c:pt idx="3680">
                  <c:v>98100</c:v>
                </c:pt>
                <c:pt idx="3681">
                  <c:v>98200</c:v>
                </c:pt>
                <c:pt idx="3682">
                  <c:v>98300</c:v>
                </c:pt>
                <c:pt idx="3683">
                  <c:v>98400</c:v>
                </c:pt>
                <c:pt idx="3684">
                  <c:v>98500</c:v>
                </c:pt>
                <c:pt idx="3685">
                  <c:v>98600</c:v>
                </c:pt>
                <c:pt idx="3686">
                  <c:v>98700</c:v>
                </c:pt>
                <c:pt idx="3687">
                  <c:v>98800</c:v>
                </c:pt>
                <c:pt idx="3688">
                  <c:v>98900</c:v>
                </c:pt>
                <c:pt idx="3689">
                  <c:v>99000</c:v>
                </c:pt>
                <c:pt idx="3690">
                  <c:v>99100</c:v>
                </c:pt>
                <c:pt idx="3691">
                  <c:v>99200</c:v>
                </c:pt>
                <c:pt idx="3692">
                  <c:v>99300</c:v>
                </c:pt>
                <c:pt idx="3693">
                  <c:v>99400</c:v>
                </c:pt>
                <c:pt idx="3694">
                  <c:v>99500</c:v>
                </c:pt>
                <c:pt idx="3695">
                  <c:v>99600</c:v>
                </c:pt>
                <c:pt idx="3696">
                  <c:v>99700</c:v>
                </c:pt>
                <c:pt idx="3697">
                  <c:v>99800</c:v>
                </c:pt>
                <c:pt idx="3698">
                  <c:v>99900</c:v>
                </c:pt>
                <c:pt idx="3699">
                  <c:v>100000</c:v>
                </c:pt>
                <c:pt idx="3700">
                  <c:v>101000</c:v>
                </c:pt>
                <c:pt idx="3701">
                  <c:v>102000</c:v>
                </c:pt>
                <c:pt idx="3702">
                  <c:v>103000</c:v>
                </c:pt>
                <c:pt idx="3703">
                  <c:v>104000</c:v>
                </c:pt>
                <c:pt idx="3704">
                  <c:v>105000</c:v>
                </c:pt>
                <c:pt idx="3705">
                  <c:v>106000</c:v>
                </c:pt>
                <c:pt idx="3706">
                  <c:v>107000</c:v>
                </c:pt>
                <c:pt idx="3707">
                  <c:v>108000</c:v>
                </c:pt>
                <c:pt idx="3708">
                  <c:v>109000</c:v>
                </c:pt>
                <c:pt idx="3709">
                  <c:v>110000</c:v>
                </c:pt>
                <c:pt idx="3710">
                  <c:v>111000</c:v>
                </c:pt>
                <c:pt idx="3711">
                  <c:v>112000</c:v>
                </c:pt>
                <c:pt idx="3712">
                  <c:v>113000</c:v>
                </c:pt>
                <c:pt idx="3713">
                  <c:v>114000</c:v>
                </c:pt>
                <c:pt idx="3714">
                  <c:v>115000</c:v>
                </c:pt>
                <c:pt idx="3715">
                  <c:v>116000</c:v>
                </c:pt>
                <c:pt idx="3716">
                  <c:v>117000</c:v>
                </c:pt>
                <c:pt idx="3717">
                  <c:v>118000</c:v>
                </c:pt>
                <c:pt idx="3718">
                  <c:v>119000</c:v>
                </c:pt>
                <c:pt idx="3719">
                  <c:v>120000</c:v>
                </c:pt>
              </c:numCache>
            </c:numRef>
          </c:xVal>
          <c:yVal>
            <c:numRef>
              <c:f>'ADC1 SINCx Filter'!$H$66:$H$3785</c:f>
              <c:numCache>
                <c:formatCode>0.000</c:formatCode>
                <c:ptCount val="3720"/>
                <c:pt idx="0">
                  <c:v>-1.5875323067049345E-4</c:v>
                </c:pt>
                <c:pt idx="1">
                  <c:v>-6.3501466361187014E-4</c:v>
                </c:pt>
                <c:pt idx="2">
                  <c:v>-1.428789521704821E-3</c:v>
                </c:pt>
                <c:pt idx="3">
                  <c:v>-2.5400865100687507E-3</c:v>
                </c:pt>
                <c:pt idx="4">
                  <c:v>-3.9689178164553432E-3</c:v>
                </c:pt>
                <c:pt idx="5">
                  <c:v>-5.7152991119863083E-3</c:v>
                </c:pt>
                <c:pt idx="6">
                  <c:v>-7.7792495518747701E-3</c:v>
                </c:pt>
                <c:pt idx="7">
                  <c:v>-1.0160791776517238E-2</c:v>
                </c:pt>
                <c:pt idx="8">
                  <c:v>-1.285995191257416E-2</c:v>
                </c:pt>
                <c:pt idx="9">
                  <c:v>-1.5876759574396975E-2</c:v>
                </c:pt>
                <c:pt idx="10">
                  <c:v>-1.921124786559128E-2</c:v>
                </c:pt>
                <c:pt idx="11">
                  <c:v>-2.286345338071483E-2</c:v>
                </c:pt>
                <c:pt idx="12">
                  <c:v>-2.6833416207185379E-2</c:v>
                </c:pt>
                <c:pt idx="13">
                  <c:v>-3.1121179927419362E-2</c:v>
                </c:pt>
                <c:pt idx="14">
                  <c:v>-3.5726791621042357E-2</c:v>
                </c:pt>
                <c:pt idx="15">
                  <c:v>-4.0650301867408617E-2</c:v>
                </c:pt>
                <c:pt idx="16">
                  <c:v>-4.5891764748257E-2</c:v>
                </c:pt>
                <c:pt idx="17">
                  <c:v>-5.1451237850468449E-2</c:v>
                </c:pt>
                <c:pt idx="18">
                  <c:v>-5.7328782269186744E-2</c:v>
                </c:pt>
                <c:pt idx="19">
                  <c:v>-6.352446261091009E-2</c:v>
                </c:pt>
                <c:pt idx="20">
                  <c:v>-7.0038346996953799E-2</c:v>
                </c:pt>
                <c:pt idx="21">
                  <c:v>-7.6870507067016369E-2</c:v>
                </c:pt>
                <c:pt idx="22">
                  <c:v>-8.4021017982885193E-2</c:v>
                </c:pt>
                <c:pt idx="23">
                  <c:v>-9.1489958432441926E-2</c:v>
                </c:pt>
                <c:pt idx="24">
                  <c:v>-9.9277410633764024E-2</c:v>
                </c:pt>
                <c:pt idx="25">
                  <c:v>-0.10738346033939597</c:v>
                </c:pt>
                <c:pt idx="26">
                  <c:v>-0.11580819684097937</c:v>
                </c:pt>
                <c:pt idx="27">
                  <c:v>-0.12455171297381806</c:v>
                </c:pt>
                <c:pt idx="28">
                  <c:v>-0.13361410512185865</c:v>
                </c:pt>
                <c:pt idx="29">
                  <c:v>-0.14299547322267567</c:v>
                </c:pt>
                <c:pt idx="30">
                  <c:v>-0.15269592077282904</c:v>
                </c:pt>
                <c:pt idx="31">
                  <c:v>-0.16271555483321504</c:v>
                </c:pt>
                <c:pt idx="32">
                  <c:v>-0.17305448603482987</c:v>
                </c:pt>
                <c:pt idx="33">
                  <c:v>-0.18371282858451729</c:v>
                </c:pt>
                <c:pt idx="34">
                  <c:v>-0.19469070027099694</c:v>
                </c:pt>
                <c:pt idx="35">
                  <c:v>-0.20598822247118459</c:v>
                </c:pt>
                <c:pt idx="36">
                  <c:v>-0.21760552015647644</c:v>
                </c:pt>
                <c:pt idx="37">
                  <c:v>-0.229542721899471</c:v>
                </c:pt>
                <c:pt idx="38">
                  <c:v>-0.24179995988071018</c:v>
                </c:pt>
                <c:pt idx="39">
                  <c:v>-0.25437736989574838</c:v>
                </c:pt>
                <c:pt idx="40">
                  <c:v>-0.26727509136226724</c:v>
                </c:pt>
                <c:pt idx="41">
                  <c:v>-0.28049326732756846</c:v>
                </c:pt>
                <c:pt idx="42">
                  <c:v>-0.29403204447609693</c:v>
                </c:pt>
                <c:pt idx="43">
                  <c:v>-0.30789157313729743</c:v>
                </c:pt>
                <c:pt idx="44">
                  <c:v>-0.32207200729359065</c:v>
                </c:pt>
                <c:pt idx="45">
                  <c:v>-0.33657350458854374</c:v>
                </c:pt>
                <c:pt idx="46">
                  <c:v>-0.35139622633536727</c:v>
                </c:pt>
                <c:pt idx="47">
                  <c:v>-0.366540337525392</c:v>
                </c:pt>
                <c:pt idx="48">
                  <c:v>-0.38200600683703634</c:v>
                </c:pt>
                <c:pt idx="49">
                  <c:v>-0.39779340664467006</c:v>
                </c:pt>
                <c:pt idx="50">
                  <c:v>-0.41390271302794074</c:v>
                </c:pt>
                <c:pt idx="51">
                  <c:v>-0.43033410578119846</c:v>
                </c:pt>
                <c:pt idx="52">
                  <c:v>-0.44708776842310566</c:v>
                </c:pt>
                <c:pt idx="53">
                  <c:v>-0.46416388820650245</c:v>
                </c:pt>
                <c:pt idx="54">
                  <c:v>-0.48156265612850568</c:v>
                </c:pt>
                <c:pt idx="55">
                  <c:v>-0.49928426694069278</c:v>
                </c:pt>
                <c:pt idx="56">
                  <c:v>-0.51732891915973056</c:v>
                </c:pt>
                <c:pt idx="57">
                  <c:v>-0.53569681507798772</c:v>
                </c:pt>
                <c:pt idx="58">
                  <c:v>-0.55438816077444897</c:v>
                </c:pt>
                <c:pt idx="59">
                  <c:v>-0.57340316612589148</c:v>
                </c:pt>
                <c:pt idx="60">
                  <c:v>-0.59274204481827386</c:v>
                </c:pt>
                <c:pt idx="61">
                  <c:v>-0.61240501435825656</c:v>
                </c:pt>
                <c:pt idx="62">
                  <c:v>-0.63239229608503056</c:v>
                </c:pt>
                <c:pt idx="63">
                  <c:v>-0.65270411518233851</c:v>
                </c:pt>
                <c:pt idx="64">
                  <c:v>-0.67334070069074237</c:v>
                </c:pt>
                <c:pt idx="65">
                  <c:v>-0.69430228552007733</c:v>
                </c:pt>
                <c:pt idx="66">
                  <c:v>-0.71558910646213991</c:v>
                </c:pt>
                <c:pt idx="67">
                  <c:v>-0.73720140420370828</c:v>
                </c:pt>
                <c:pt idx="68">
                  <c:v>-0.75913942333955164</c:v>
                </c:pt>
                <c:pt idx="69">
                  <c:v>-0.78140341238600086</c:v>
                </c:pt>
                <c:pt idx="70">
                  <c:v>-0.8039936237944727</c:v>
                </c:pt>
                <c:pt idx="71">
                  <c:v>-0.82691031396533388</c:v>
                </c:pt>
                <c:pt idx="72">
                  <c:v>-0.85015374326205917</c:v>
                </c:pt>
                <c:pt idx="73">
                  <c:v>-0.87372417602555752</c:v>
                </c:pt>
                <c:pt idx="74">
                  <c:v>-0.89762188058871806</c:v>
                </c:pt>
                <c:pt idx="75">
                  <c:v>-0.92184712929130985</c:v>
                </c:pt>
                <c:pt idx="76">
                  <c:v>-0.94640019849495094</c:v>
                </c:pt>
                <c:pt idx="77">
                  <c:v>-0.97128136859854108</c:v>
                </c:pt>
                <c:pt idx="78">
                  <c:v>-0.99649092405375617</c:v>
                </c:pt>
                <c:pt idx="79">
                  <c:v>-1.0220291533808865</c:v>
                </c:pt>
                <c:pt idx="80">
                  <c:v>-1.0478963491848912</c:v>
                </c:pt>
                <c:pt idx="81">
                  <c:v>-1.0740928081717547</c:v>
                </c:pt>
                <c:pt idx="82">
                  <c:v>-1.10061883116504</c:v>
                </c:pt>
                <c:pt idx="83">
                  <c:v>-1.1274747231227458</c:v>
                </c:pt>
                <c:pt idx="84">
                  <c:v>-1.1546607931543829</c:v>
                </c:pt>
                <c:pt idx="85">
                  <c:v>-1.1821773545383647</c:v>
                </c:pt>
                <c:pt idx="86">
                  <c:v>-1.2100247247396028</c:v>
                </c:pt>
                <c:pt idx="87">
                  <c:v>-1.2382032254274313</c:v>
                </c:pt>
                <c:pt idx="88">
                  <c:v>-1.2667131824937838</c:v>
                </c:pt>
                <c:pt idx="89">
                  <c:v>-1.295554926071574</c:v>
                </c:pt>
                <c:pt idx="90">
                  <c:v>-1.3247287905534333</c:v>
                </c:pt>
                <c:pt idx="91">
                  <c:v>-1.3542351146107245</c:v>
                </c:pt>
                <c:pt idx="92">
                  <c:v>-1.3840742412127913</c:v>
                </c:pt>
                <c:pt idx="93">
                  <c:v>-1.4142465176464911</c:v>
                </c:pt>
                <c:pt idx="94">
                  <c:v>-1.4447522955360335</c:v>
                </c:pt>
                <c:pt idx="95">
                  <c:v>-1.4755919308630774</c:v>
                </c:pt>
                <c:pt idx="96">
                  <c:v>-1.506765783987225</c:v>
                </c:pt>
                <c:pt idx="97">
                  <c:v>-1.5382742196666106</c:v>
                </c:pt>
                <c:pt idx="98">
                  <c:v>-1.570117607078954</c:v>
                </c:pt>
                <c:pt idx="99">
                  <c:v>-1.6022963198428333</c:v>
                </c:pt>
                <c:pt idx="100">
                  <c:v>-1.6348107360393014</c:v>
                </c:pt>
                <c:pt idx="101">
                  <c:v>-1.6676612382337535</c:v>
                </c:pt>
                <c:pt idx="102">
                  <c:v>-1.7008482134981402</c:v>
                </c:pt>
                <c:pt idx="103">
                  <c:v>-1.7343720534334441</c:v>
                </c:pt>
                <c:pt idx="104">
                  <c:v>-1.7682331541926</c:v>
                </c:pt>
                <c:pt idx="105">
                  <c:v>-1.8024319165034668</c:v>
                </c:pt>
                <c:pt idx="106">
                  <c:v>-1.8369687456924488</c:v>
                </c:pt>
                <c:pt idx="107">
                  <c:v>-1.8718440517081421</c:v>
                </c:pt>
                <c:pt idx="108">
                  <c:v>-1.9070582491455148</c:v>
                </c:pt>
                <c:pt idx="109">
                  <c:v>-1.9426117572703128</c:v>
                </c:pt>
                <c:pt idx="110">
                  <c:v>-1.9785050000437499</c:v>
                </c:pt>
                <c:pt idx="111">
                  <c:v>-2.0147384061477118</c:v>
                </c:pt>
                <c:pt idx="112">
                  <c:v>-2.0513124090101056</c:v>
                </c:pt>
                <c:pt idx="113">
                  <c:v>-2.0882274468306621</c:v>
                </c:pt>
                <c:pt idx="114">
                  <c:v>-2.1254839626070212</c:v>
                </c:pt>
                <c:pt idx="115">
                  <c:v>-2.1630824041611949</c:v>
                </c:pt>
                <c:pt idx="116">
                  <c:v>-2.2010232241664252</c:v>
                </c:pt>
                <c:pt idx="117">
                  <c:v>-2.2393068801743046</c:v>
                </c:pt>
                <c:pt idx="118">
                  <c:v>-2.2779338346423184</c:v>
                </c:pt>
                <c:pt idx="119">
                  <c:v>-2.3169045549617211</c:v>
                </c:pt>
                <c:pt idx="120">
                  <c:v>-2.3562195134858515</c:v>
                </c:pt>
                <c:pt idx="121">
                  <c:v>-2.3958791875586454</c:v>
                </c:pt>
                <c:pt idx="122">
                  <c:v>-2.4358840595437763</c:v>
                </c:pt>
                <c:pt idx="123">
                  <c:v>-2.4762346168539167</c:v>
                </c:pt>
                <c:pt idx="124">
                  <c:v>-2.5169313519805319</c:v>
                </c:pt>
                <c:pt idx="125">
                  <c:v>-2.5579747625241307</c:v>
                </c:pt>
                <c:pt idx="126">
                  <c:v>-2.5993653512246313</c:v>
                </c:pt>
                <c:pt idx="127">
                  <c:v>-2.6411036259924288</c:v>
                </c:pt>
                <c:pt idx="128">
                  <c:v>-2.6831900999397251</c:v>
                </c:pt>
                <c:pt idx="129">
                  <c:v>-2.7256252914121633</c:v>
                </c:pt>
                <c:pt idx="130">
                  <c:v>-2.7684097240211281</c:v>
                </c:pt>
                <c:pt idx="131">
                  <c:v>-2.8115439266761433</c:v>
                </c:pt>
                <c:pt idx="132">
                  <c:v>-2.855028433618036</c:v>
                </c:pt>
                <c:pt idx="133">
                  <c:v>-2.8988637844521898</c:v>
                </c:pt>
                <c:pt idx="134">
                  <c:v>-2.9430505241824276</c:v>
                </c:pt>
                <c:pt idx="135">
                  <c:v>-2.9875892032453222</c:v>
                </c:pt>
                <c:pt idx="136">
                  <c:v>-3.0324803775448315</c:v>
                </c:pt>
                <c:pt idx="137">
                  <c:v>-3.0777246084874927</c:v>
                </c:pt>
                <c:pt idx="138">
                  <c:v>-3.123322463017967</c:v>
                </c:pt>
                <c:pt idx="139">
                  <c:v>-3.1692745136551497</c:v>
                </c:pt>
                <c:pt idx="140">
                  <c:v>-3.2155813385286027</c:v>
                </c:pt>
                <c:pt idx="141">
                  <c:v>-3.2622435214156198</c:v>
                </c:pt>
                <c:pt idx="142">
                  <c:v>-3.3092616517785274</c:v>
                </c:pt>
                <c:pt idx="143">
                  <c:v>-3.3566363248027455</c:v>
                </c:pt>
                <c:pt idx="144">
                  <c:v>-3.4043681414350937</c:v>
                </c:pt>
                <c:pt idx="145">
                  <c:v>-3.4524577084226897</c:v>
                </c:pt>
                <c:pt idx="146">
                  <c:v>-3.5009056383523411</c:v>
                </c:pt>
                <c:pt idx="147">
                  <c:v>-3.5497125496903781</c:v>
                </c:pt>
                <c:pt idx="148">
                  <c:v>-3.5988790668230881</c:v>
                </c:pt>
                <c:pt idx="149">
                  <c:v>-3.6484058200975511</c:v>
                </c:pt>
                <c:pt idx="150">
                  <c:v>-3.6982934458630474</c:v>
                </c:pt>
                <c:pt idx="151">
                  <c:v>-3.7485425865130448</c:v>
                </c:pt>
                <c:pt idx="152">
                  <c:v>-3.7991538905275544</c:v>
                </c:pt>
                <c:pt idx="153">
                  <c:v>-3.8501280125162167</c:v>
                </c:pt>
                <c:pt idx="154">
                  <c:v>-3.9014656132618009</c:v>
                </c:pt>
                <c:pt idx="155">
                  <c:v>-3.9531673597642545</c:v>
                </c:pt>
                <c:pt idx="156">
                  <c:v>-4.0052339252854408</c:v>
                </c:pt>
                <c:pt idx="157">
                  <c:v>-4.0576659893942217</c:v>
                </c:pt>
                <c:pt idx="158">
                  <c:v>-4.110464238012324</c:v>
                </c:pt>
                <c:pt idx="159">
                  <c:v>-4.1636293634606893</c:v>
                </c:pt>
                <c:pt idx="160">
                  <c:v>-4.2171620645063488</c:v>
                </c:pt>
                <c:pt idx="161">
                  <c:v>-4.2710630464100223</c:v>
                </c:pt>
                <c:pt idx="162">
                  <c:v>-4.3253330209742629</c:v>
                </c:pt>
                <c:pt idx="163">
                  <c:v>-4.3799727065921026</c:v>
                </c:pt>
                <c:pt idx="164">
                  <c:v>-4.4349828282965102</c:v>
                </c:pt>
                <c:pt idx="165">
                  <c:v>-4.4903641178103362</c:v>
                </c:pt>
                <c:pt idx="166">
                  <c:v>-4.5461173135969171</c:v>
                </c:pt>
                <c:pt idx="167">
                  <c:v>-4.6022431609113754</c:v>
                </c:pt>
                <c:pt idx="168">
                  <c:v>-4.6587424118524323</c:v>
                </c:pt>
                <c:pt idx="169">
                  <c:v>-4.7156158254150808</c:v>
                </c:pt>
                <c:pt idx="170">
                  <c:v>-4.7728641675437276</c:v>
                </c:pt>
                <c:pt idx="171">
                  <c:v>-4.8304882111861325</c:v>
                </c:pt>
                <c:pt idx="172">
                  <c:v>-4.8884887363480223</c:v>
                </c:pt>
                <c:pt idx="173">
                  <c:v>-4.9468665301483057</c:v>
                </c:pt>
                <c:pt idx="174">
                  <c:v>-5.0056223868751015</c:v>
                </c:pt>
                <c:pt idx="175">
                  <c:v>-5.0647571080424445</c:v>
                </c:pt>
                <c:pt idx="176">
                  <c:v>-5.1242715024476357</c:v>
                </c:pt>
                <c:pt idx="177">
                  <c:v>-5.1841663862294771</c:v>
                </c:pt>
                <c:pt idx="178">
                  <c:v>-5.2444425829270926</c:v>
                </c:pt>
                <c:pt idx="179">
                  <c:v>-5.3051009235396105</c:v>
                </c:pt>
                <c:pt idx="180">
                  <c:v>-5.3661422465865414</c:v>
                </c:pt>
                <c:pt idx="181">
                  <c:v>-5.4275673981689465</c:v>
                </c:pt>
                <c:pt idx="182">
                  <c:v>-5.48937723203146</c:v>
                </c:pt>
                <c:pt idx="183">
                  <c:v>-5.5515726096249285</c:v>
                </c:pt>
                <c:pt idx="184">
                  <c:v>-5.6141544001700447</c:v>
                </c:pt>
                <c:pt idx="185">
                  <c:v>-5.6771234807217219</c:v>
                </c:pt>
                <c:pt idx="186">
                  <c:v>-5.7404807362342316</c:v>
                </c:pt>
                <c:pt idx="187">
                  <c:v>-5.8042270596273413</c:v>
                </c:pt>
                <c:pt idx="188">
                  <c:v>-5.8683633518530627</c:v>
                </c:pt>
                <c:pt idx="189">
                  <c:v>-5.9328905219635519</c:v>
                </c:pt>
                <c:pt idx="190">
                  <c:v>-5.9978094871795884</c:v>
                </c:pt>
                <c:pt idx="191">
                  <c:v>-6.0631211729602157</c:v>
                </c:pt>
                <c:pt idx="192">
                  <c:v>-6.1288265130731077</c:v>
                </c:pt>
                <c:pt idx="193">
                  <c:v>-6.1949264496658252</c:v>
                </c:pt>
                <c:pt idx="194">
                  <c:v>-6.2614219333381946</c:v>
                </c:pt>
                <c:pt idx="195">
                  <c:v>-6.3283139232153562</c:v>
                </c:pt>
                <c:pt idx="196">
                  <c:v>-6.3956033870220494</c:v>
                </c:pt>
                <c:pt idx="197">
                  <c:v>-6.4632913011575841</c:v>
                </c:pt>
                <c:pt idx="198">
                  <c:v>-6.5313786507720302</c:v>
                </c:pt>
                <c:pt idx="199">
                  <c:v>-6.5998664298432903</c:v>
                </c:pt>
                <c:pt idx="200">
                  <c:v>-6.6687556412551032</c:v>
                </c:pt>
                <c:pt idx="201">
                  <c:v>-6.7380472968762639</c:v>
                </c:pt>
                <c:pt idx="202">
                  <c:v>-6.8077424176407426</c:v>
                </c:pt>
                <c:pt idx="203">
                  <c:v>-6.8778420336288608</c:v>
                </c:pt>
                <c:pt idx="204">
                  <c:v>-6.9483471841496405</c:v>
                </c:pt>
                <c:pt idx="205">
                  <c:v>-7.0192589178240894</c:v>
                </c:pt>
                <c:pt idx="206">
                  <c:v>-7.090578292669738</c:v>
                </c:pt>
                <c:pt idx="207">
                  <c:v>-7.1623063761861649</c:v>
                </c:pt>
                <c:pt idx="208">
                  <c:v>-7.2344442454417903</c:v>
                </c:pt>
                <c:pt idx="209">
                  <c:v>-7.306992987161669</c:v>
                </c:pt>
                <c:pt idx="210">
                  <c:v>-7.379953697816549</c:v>
                </c:pt>
                <c:pt idx="211">
                  <c:v>-7.453327483713176</c:v>
                </c:pt>
                <c:pt idx="212">
                  <c:v>-7.5271154610856259</c:v>
                </c:pt>
                <c:pt idx="213">
                  <c:v>-7.6013187561880198</c:v>
                </c:pt>
                <c:pt idx="214">
                  <c:v>-7.6759385053884124</c:v>
                </c:pt>
                <c:pt idx="215">
                  <c:v>-7.7509758552639338</c:v>
                </c:pt>
                <c:pt idx="216">
                  <c:v>-7.8264319626972965</c:v>
                </c:pt>
                <c:pt idx="217">
                  <c:v>-7.9023079949743957</c:v>
                </c:pt>
                <c:pt idx="218">
                  <c:v>-7.9786051298835545</c:v>
                </c:pt>
                <c:pt idx="219">
                  <c:v>-8.0553245558157478</c:v>
                </c:pt>
                <c:pt idx="220">
                  <c:v>-8.1324674718665175</c:v>
                </c:pt>
                <c:pt idx="221">
                  <c:v>-8.2100350879390032</c:v>
                </c:pt>
                <c:pt idx="222">
                  <c:v>-8.2880286248485504</c:v>
                </c:pt>
                <c:pt idx="223">
                  <c:v>-8.3664493144286549</c:v>
                </c:pt>
                <c:pt idx="224">
                  <c:v>-8.4452983996384425</c:v>
                </c:pt>
                <c:pt idx="225">
                  <c:v>-8.5245771346714783</c:v>
                </c:pt>
                <c:pt idx="226">
                  <c:v>-8.6042867850662201</c:v>
                </c:pt>
                <c:pt idx="227">
                  <c:v>-8.6844286278179332</c:v>
                </c:pt>
                <c:pt idx="228">
                  <c:v>-8.7650039514920923</c:v>
                </c:pt>
                <c:pt idx="229">
                  <c:v>-8.8460140563394027</c:v>
                </c:pt>
                <c:pt idx="230">
                  <c:v>-8.9274602544124875</c:v>
                </c:pt>
                <c:pt idx="231">
                  <c:v>-9.0093438696840309</c:v>
                </c:pt>
                <c:pt idx="232">
                  <c:v>-9.0916662381666438</c:v>
                </c:pt>
                <c:pt idx="233">
                  <c:v>-9.174428708034494</c:v>
                </c:pt>
                <c:pt idx="234">
                  <c:v>-9.2576326397464666</c:v>
                </c:pt>
                <c:pt idx="235">
                  <c:v>-9.3412794061711626</c:v>
                </c:pt>
                <c:pt idx="236">
                  <c:v>-9.4253703927135817</c:v>
                </c:pt>
                <c:pt idx="237">
                  <c:v>-9.5099069974436681</c:v>
                </c:pt>
                <c:pt idx="238">
                  <c:v>-9.5948906312265976</c:v>
                </c:pt>
                <c:pt idx="239">
                  <c:v>-9.6803227178549012</c:v>
                </c:pt>
                <c:pt idx="240">
                  <c:v>-9.7662046941825356</c:v>
                </c:pt>
                <c:pt idx="241">
                  <c:v>-9.8525380102607958</c:v>
                </c:pt>
                <c:pt idx="242">
                  <c:v>-9.939324129476109</c:v>
                </c:pt>
                <c:pt idx="243">
                  <c:v>-10.026564528689939</c:v>
                </c:pt>
                <c:pt idx="244">
                  <c:v>-10.11426069838059</c:v>
                </c:pt>
                <c:pt idx="245">
                  <c:v>-10.202414142787028</c:v>
                </c:pt>
                <c:pt idx="246">
                  <c:v>-10.291026380054792</c:v>
                </c:pt>
                <c:pt idx="247">
                  <c:v>-10.380098942384093</c:v>
                </c:pt>
                <c:pt idx="248">
                  <c:v>-10.469633376179868</c:v>
                </c:pt>
                <c:pt idx="249">
                  <c:v>-10.55963124220418</c:v>
                </c:pt>
                <c:pt idx="250">
                  <c:v>-10.650094115730752</c:v>
                </c:pt>
                <c:pt idx="251">
                  <c:v>-10.741023586701692</c:v>
                </c:pt>
                <c:pt idx="252">
                  <c:v>-10.832421259886667</c:v>
                </c:pt>
                <c:pt idx="253">
                  <c:v>-10.924288755044195</c:v>
                </c:pt>
                <c:pt idx="254">
                  <c:v>-11.016627707085478</c:v>
                </c:pt>
                <c:pt idx="255">
                  <c:v>-11.109439766240541</c:v>
                </c:pt>
                <c:pt idx="256">
                  <c:v>-11.202726598226882</c:v>
                </c:pt>
                <c:pt idx="257">
                  <c:v>-11.296489884420517</c:v>
                </c:pt>
                <c:pt idx="258">
                  <c:v>-11.390731322029666</c:v>
                </c:pt>
                <c:pt idx="259">
                  <c:v>-11.485452624270984</c:v>
                </c:pt>
                <c:pt idx="260">
                  <c:v>-11.580655520548335</c:v>
                </c:pt>
                <c:pt idx="261">
                  <c:v>-11.676341756634372</c:v>
                </c:pt>
                <c:pt idx="262">
                  <c:v>-11.772513094854746</c:v>
                </c:pt>
                <c:pt idx="263">
                  <c:v>-11.869171314275043</c:v>
                </c:pt>
                <c:pt idx="264">
                  <c:v>-11.966318210890677</c:v>
                </c:pt>
                <c:pt idx="265">
                  <c:v>-12.063955597819485</c:v>
                </c:pt>
                <c:pt idx="266">
                  <c:v>-12.16208530549733</c:v>
                </c:pt>
                <c:pt idx="267">
                  <c:v>-12.260709181876701</c:v>
                </c:pt>
                <c:pt idx="268">
                  <c:v>-12.359829092628186</c:v>
                </c:pt>
                <c:pt idx="269">
                  <c:v>-12.45944692134522</c:v>
                </c:pt>
                <c:pt idx="270">
                  <c:v>-12.55956456975176</c:v>
                </c:pt>
                <c:pt idx="271">
                  <c:v>-12.660183957913356</c:v>
                </c:pt>
                <c:pt idx="272">
                  <c:v>-12.761307024451259</c:v>
                </c:pt>
                <c:pt idx="273">
                  <c:v>-12.862935726760005</c:v>
                </c:pt>
                <c:pt idx="274">
                  <c:v>-12.965072041228261</c:v>
                </c:pt>
                <c:pt idx="275">
                  <c:v>-13.06771796346313</c:v>
                </c:pt>
                <c:pt idx="276">
                  <c:v>-13.170875508517986</c:v>
                </c:pt>
                <c:pt idx="277">
                  <c:v>-13.274546711123772</c:v>
                </c:pt>
                <c:pt idx="278">
                  <c:v>-13.378733625923998</c:v>
                </c:pt>
                <c:pt idx="279">
                  <c:v>-13.483438327713412</c:v>
                </c:pt>
                <c:pt idx="280">
                  <c:v>-13.588662911680419</c:v>
                </c:pt>
                <c:pt idx="281">
                  <c:v>-13.694409493653303</c:v>
                </c:pt>
                <c:pt idx="282">
                  <c:v>-13.800680210350391</c:v>
                </c:pt>
                <c:pt idx="283">
                  <c:v>-13.907477219634213</c:v>
                </c:pt>
                <c:pt idx="284">
                  <c:v>-14.014802700769575</c:v>
                </c:pt>
                <c:pt idx="285">
                  <c:v>-14.122658854685955</c:v>
                </c:pt>
                <c:pt idx="286">
                  <c:v>-14.231047904243946</c:v>
                </c:pt>
                <c:pt idx="287">
                  <c:v>-14.339972094506059</c:v>
                </c:pt>
                <c:pt idx="288">
                  <c:v>-14.449433693011871</c:v>
                </c:pt>
                <c:pt idx="289">
                  <c:v>-14.559434990057641</c:v>
                </c:pt>
                <c:pt idx="290">
                  <c:v>-14.669978298980402</c:v>
                </c:pt>
                <c:pt idx="291">
                  <c:v>-14.781065956446795</c:v>
                </c:pt>
                <c:pt idx="292">
                  <c:v>-14.892700322746528</c:v>
                </c:pt>
                <c:pt idx="293">
                  <c:v>-15.00488378209058</c:v>
                </c:pt>
                <c:pt idx="294">
                  <c:v>-15.11761874291455</c:v>
                </c:pt>
                <c:pt idx="295">
                  <c:v>-15.230907638186677</c:v>
                </c:pt>
                <c:pt idx="296">
                  <c:v>-15.34475292572122</c:v>
                </c:pt>
                <c:pt idx="297">
                  <c:v>-15.459157088496893</c:v>
                </c:pt>
                <c:pt idx="298">
                  <c:v>-15.574122634980679</c:v>
                </c:pt>
                <c:pt idx="299">
                  <c:v>-15.68965209945695</c:v>
                </c:pt>
                <c:pt idx="300">
                  <c:v>-15.805748042362227</c:v>
                </c:pt>
                <c:pt idx="301">
                  <c:v>-15.922413050625417</c:v>
                </c:pt>
                <c:pt idx="302">
                  <c:v>-16.039649738013967</c:v>
                </c:pt>
                <c:pt idx="303">
                  <c:v>-16.157460745485672</c:v>
                </c:pt>
                <c:pt idx="304">
                  <c:v>-16.275848741546596</c:v>
                </c:pt>
                <c:pt idx="305">
                  <c:v>-16.394816422615079</c:v>
                </c:pt>
                <c:pt idx="306">
                  <c:v>-16.514366513391796</c:v>
                </c:pt>
                <c:pt idx="307">
                  <c:v>-16.63450176723644</c:v>
                </c:pt>
                <c:pt idx="308">
                  <c:v>-16.7552249665506</c:v>
                </c:pt>
                <c:pt idx="309">
                  <c:v>-16.876538923167423</c:v>
                </c:pt>
                <c:pt idx="310">
                  <c:v>-16.998446478747958</c:v>
                </c:pt>
                <c:pt idx="311">
                  <c:v>-17.120950505184382</c:v>
                </c:pt>
                <c:pt idx="312">
                  <c:v>-17.244053905010269</c:v>
                </c:pt>
                <c:pt idx="313">
                  <c:v>-17.367759611817988</c:v>
                </c:pt>
                <c:pt idx="314">
                  <c:v>-17.49207059068355</c:v>
                </c:pt>
                <c:pt idx="315">
                  <c:v>-17.61698983859872</c:v>
                </c:pt>
                <c:pt idx="316">
                  <c:v>-17.742520384910975</c:v>
                </c:pt>
                <c:pt idx="317">
                  <c:v>-17.868665291771173</c:v>
                </c:pt>
                <c:pt idx="318">
                  <c:v>-17.995427654589129</c:v>
                </c:pt>
                <c:pt idx="319">
                  <c:v>-18.122810602497442</c:v>
                </c:pt>
                <c:pt idx="320">
                  <c:v>-18.25081729882352</c:v>
                </c:pt>
                <c:pt idx="321">
                  <c:v>-18.379450941570191</c:v>
                </c:pt>
                <c:pt idx="322">
                  <c:v>-18.508714763904869</c:v>
                </c:pt>
                <c:pt idx="323">
                  <c:v>-18.638612034657704</c:v>
                </c:pt>
                <c:pt idx="324">
                  <c:v>-18.769146058828696</c:v>
                </c:pt>
                <c:pt idx="325">
                  <c:v>-18.900320178104092</c:v>
                </c:pt>
                <c:pt idx="326">
                  <c:v>-19.032137771382168</c:v>
                </c:pt>
                <c:pt idx="327">
                  <c:v>-19.164602255308786</c:v>
                </c:pt>
                <c:pt idx="328">
                  <c:v>-19.297717084822757</c:v>
                </c:pt>
                <c:pt idx="329">
                  <c:v>-19.431485753711261</c:v>
                </c:pt>
                <c:pt idx="330">
                  <c:v>-19.565911795175591</c:v>
                </c:pt>
                <c:pt idx="331">
                  <c:v>-19.700998782407563</c:v>
                </c:pt>
                <c:pt idx="332">
                  <c:v>-19.836750329176493</c:v>
                </c:pt>
                <c:pt idx="333">
                  <c:v>-19.973170090427395</c:v>
                </c:pt>
                <c:pt idx="334">
                  <c:v>-20.110261762890325</c:v>
                </c:pt>
                <c:pt idx="335">
                  <c:v>-20.24802908570129</c:v>
                </c:pt>
                <c:pt idx="336">
                  <c:v>-20.386475841034965</c:v>
                </c:pt>
                <c:pt idx="337">
                  <c:v>-20.525605854749426</c:v>
                </c:pt>
                <c:pt idx="338">
                  <c:v>-20.665422997043294</c:v>
                </c:pt>
                <c:pt idx="339">
                  <c:v>-20.805931183125388</c:v>
                </c:pt>
                <c:pt idx="340">
                  <c:v>-20.947134373897342</c:v>
                </c:pt>
                <c:pt idx="341">
                  <c:v>-21.089036576649494</c:v>
                </c:pt>
                <c:pt idx="342">
                  <c:v>-21.23164184577012</c:v>
                </c:pt>
                <c:pt idx="343">
                  <c:v>-21.374954283468739</c:v>
                </c:pt>
                <c:pt idx="344">
                  <c:v>-21.518978040513353</c:v>
                </c:pt>
                <c:pt idx="345">
                  <c:v>-21.663717316982243</c:v>
                </c:pt>
                <c:pt idx="346">
                  <c:v>-21.809176363030716</c:v>
                </c:pt>
                <c:pt idx="347">
                  <c:v>-21.955359479672843</c:v>
                </c:pt>
                <c:pt idx="348">
                  <c:v>-22.102271019578925</c:v>
                </c:pt>
                <c:pt idx="349">
                  <c:v>-22.249915387888699</c:v>
                </c:pt>
                <c:pt idx="350">
                  <c:v>-22.398297043040998</c:v>
                </c:pt>
                <c:pt idx="351">
                  <c:v>-22.547420497620042</c:v>
                </c:pt>
                <c:pt idx="352">
                  <c:v>-22.697290319218762</c:v>
                </c:pt>
                <c:pt idx="353">
                  <c:v>-22.847911131319812</c:v>
                </c:pt>
                <c:pt idx="354">
                  <c:v>-22.999287614194301</c:v>
                </c:pt>
                <c:pt idx="355">
                  <c:v>-23.151424505819065</c:v>
                </c:pt>
                <c:pt idx="356">
                  <c:v>-23.304326602812736</c:v>
                </c:pt>
                <c:pt idx="357">
                  <c:v>-23.457998761391103</c:v>
                </c:pt>
                <c:pt idx="358">
                  <c:v>-23.61244589834218</c:v>
                </c:pt>
                <c:pt idx="359">
                  <c:v>-23.767672992021694</c:v>
                </c:pt>
                <c:pt idx="360">
                  <c:v>-23.923685083369243</c:v>
                </c:pt>
                <c:pt idx="361">
                  <c:v>-24.080487276945743</c:v>
                </c:pt>
                <c:pt idx="362">
                  <c:v>-24.238084741992786</c:v>
                </c:pt>
                <c:pt idx="363">
                  <c:v>-24.396482713514391</c:v>
                </c:pt>
                <c:pt idx="364">
                  <c:v>-24.555686493381593</c:v>
                </c:pt>
                <c:pt idx="365">
                  <c:v>-24.71570145146076</c:v>
                </c:pt>
                <c:pt idx="366">
                  <c:v>-24.876533026765905</c:v>
                </c:pt>
                <c:pt idx="367">
                  <c:v>-25.038186728635893</c:v>
                </c:pt>
                <c:pt idx="368">
                  <c:v>-25.200668137937026</c:v>
                </c:pt>
                <c:pt idx="369">
                  <c:v>-25.363982908291653</c:v>
                </c:pt>
                <c:pt idx="370">
                  <c:v>-25.528136767333621</c:v>
                </c:pt>
                <c:pt idx="371">
                  <c:v>-25.693135517991191</c:v>
                </c:pt>
                <c:pt idx="372">
                  <c:v>-25.858985039798029</c:v>
                </c:pt>
                <c:pt idx="373">
                  <c:v>-26.025691290233294</c:v>
                </c:pt>
                <c:pt idx="374">
                  <c:v>-26.193260306091307</c:v>
                </c:pt>
                <c:pt idx="375">
                  <c:v>-26.361698204881769</c:v>
                </c:pt>
                <c:pt idx="376">
                  <c:v>-26.531011186261289</c:v>
                </c:pt>
                <c:pt idx="377">
                  <c:v>-26.701205533496996</c:v>
                </c:pt>
                <c:pt idx="378">
                  <c:v>-26.872287614963444</c:v>
                </c:pt>
                <c:pt idx="379">
                  <c:v>-27.044263885673004</c:v>
                </c:pt>
                <c:pt idx="380">
                  <c:v>-27.217140888841516</c:v>
                </c:pt>
                <c:pt idx="381">
                  <c:v>-27.390925257489567</c:v>
                </c:pt>
                <c:pt idx="382">
                  <c:v>-27.565623716080573</c:v>
                </c:pt>
                <c:pt idx="383">
                  <c:v>-27.741243082196775</c:v>
                </c:pt>
                <c:pt idx="384">
                  <c:v>-27.917790268253867</c:v>
                </c:pt>
                <c:pt idx="385">
                  <c:v>-28.095272283256008</c:v>
                </c:pt>
                <c:pt idx="386">
                  <c:v>-28.273696234591409</c:v>
                </c:pt>
                <c:pt idx="387">
                  <c:v>-28.453069329870569</c:v>
                </c:pt>
                <c:pt idx="388">
                  <c:v>-28.633398878807746</c:v>
                </c:pt>
                <c:pt idx="389">
                  <c:v>-28.814692295147136</c:v>
                </c:pt>
                <c:pt idx="390">
                  <c:v>-28.996957098634979</c:v>
                </c:pt>
                <c:pt idx="391">
                  <c:v>-29.180200917039095</c:v>
                </c:pt>
                <c:pt idx="392">
                  <c:v>-29.364431488216841</c:v>
                </c:pt>
                <c:pt idx="393">
                  <c:v>-29.549656662233261</c:v>
                </c:pt>
                <c:pt idx="394">
                  <c:v>-29.735884403530775</c:v>
                </c:pt>
                <c:pt idx="395">
                  <c:v>-29.923122793151762</c:v>
                </c:pt>
                <c:pt idx="396">
                  <c:v>-30.111380031015909</c:v>
                </c:pt>
                <c:pt idx="397">
                  <c:v>-30.300664438253577</c:v>
                </c:pt>
                <c:pt idx="398">
                  <c:v>-30.490984459597236</c:v>
                </c:pt>
                <c:pt idx="399">
                  <c:v>-30.682348665832411</c:v>
                </c:pt>
                <c:pt idx="400">
                  <c:v>-30.874765756309948</c:v>
                </c:pt>
                <c:pt idx="401">
                  <c:v>-31.068244561521819</c:v>
                </c:pt>
                <c:pt idx="402">
                  <c:v>-31.262794045741742</c:v>
                </c:pt>
                <c:pt idx="403">
                  <c:v>-31.458423309733334</c:v>
                </c:pt>
                <c:pt idx="404">
                  <c:v>-31.655141593527205</c:v>
                </c:pt>
                <c:pt idx="405">
                  <c:v>-31.852958279269572</c:v>
                </c:pt>
                <c:pt idx="406">
                  <c:v>-32.051882894144455</c:v>
                </c:pt>
                <c:pt idx="407">
                  <c:v>-32.251925113371634</c:v>
                </c:pt>
                <c:pt idx="408">
                  <c:v>-32.453094763283083</c:v>
                </c:pt>
                <c:pt idx="409">
                  <c:v>-32.655401824479796</c:v>
                </c:pt>
                <c:pt idx="410">
                  <c:v>-32.858856435072219</c:v>
                </c:pt>
                <c:pt idx="411">
                  <c:v>-33.063468894006306</c:v>
                </c:pt>
                <c:pt idx="412">
                  <c:v>-33.269249664478401</c:v>
                </c:pt>
                <c:pt idx="413">
                  <c:v>-33.476209377441798</c:v>
                </c:pt>
                <c:pt idx="414">
                  <c:v>-33.684358835207313</c:v>
                </c:pt>
                <c:pt idx="415">
                  <c:v>-33.893709015141866</c:v>
                </c:pt>
                <c:pt idx="416">
                  <c:v>-34.104271073467658</c:v>
                </c:pt>
                <c:pt idx="417">
                  <c:v>-34.316056349165272</c:v>
                </c:pt>
                <c:pt idx="418">
                  <c:v>-34.529076367984423</c:v>
                </c:pt>
                <c:pt idx="419">
                  <c:v>-34.74334284656576</c:v>
                </c:pt>
                <c:pt idx="420">
                  <c:v>-34.958867696677295</c:v>
                </c:pt>
                <c:pt idx="421">
                  <c:v>-35.175663029569662</c:v>
                </c:pt>
                <c:pt idx="422">
                  <c:v>-35.393741160453907</c:v>
                </c:pt>
                <c:pt idx="423">
                  <c:v>-35.613114613106113</c:v>
                </c:pt>
                <c:pt idx="424">
                  <c:v>-35.833796124603211</c:v>
                </c:pt>
                <c:pt idx="425">
                  <c:v>-36.055798650194262</c:v>
                </c:pt>
                <c:pt idx="426">
                  <c:v>-36.279135368312417</c:v>
                </c:pt>
                <c:pt idx="427">
                  <c:v>-36.503819685731813</c:v>
                </c:pt>
                <c:pt idx="428">
                  <c:v>-36.729865242874943</c:v>
                </c:pt>
                <c:pt idx="429">
                  <c:v>-36.957285919275421</c:v>
                </c:pt>
                <c:pt idx="430">
                  <c:v>-37.18609583920221</c:v>
                </c:pt>
                <c:pt idx="431">
                  <c:v>-37.416309377450247</c:v>
                </c:pt>
                <c:pt idx="432">
                  <c:v>-37.647941165304239</c:v>
                </c:pt>
                <c:pt idx="433">
                  <c:v>-37.881006096681389</c:v>
                </c:pt>
                <c:pt idx="434">
                  <c:v>-38.115519334459464</c:v>
                </c:pt>
                <c:pt idx="435">
                  <c:v>-38.351496316997512</c:v>
                </c:pt>
                <c:pt idx="436">
                  <c:v>-38.588952764855662</c:v>
                </c:pt>
                <c:pt idx="437">
                  <c:v>-38.827904687721698</c:v>
                </c:pt>
                <c:pt idx="438">
                  <c:v>-39.068368391552241</c:v>
                </c:pt>
                <c:pt idx="439">
                  <c:v>-39.310360485935824</c:v>
                </c:pt>
                <c:pt idx="440">
                  <c:v>-39.553897891687406</c:v>
                </c:pt>
                <c:pt idx="441">
                  <c:v>-39.798997848681935</c:v>
                </c:pt>
                <c:pt idx="442">
                  <c:v>-40.045677923936474</c:v>
                </c:pt>
                <c:pt idx="443">
                  <c:v>-40.29395601995116</c:v>
                </c:pt>
                <c:pt idx="444">
                  <c:v>-40.543850383317341</c:v>
                </c:pt>
                <c:pt idx="445">
                  <c:v>-40.795379613604972</c:v>
                </c:pt>
                <c:pt idx="446">
                  <c:v>-41.048562672539155</c:v>
                </c:pt>
                <c:pt idx="447">
                  <c:v>-41.303418893477506</c:v>
                </c:pt>
                <c:pt idx="448">
                  <c:v>-41.559967991200267</c:v>
                </c:pt>
                <c:pt idx="449">
                  <c:v>-41.818230072025671</c:v>
                </c:pt>
                <c:pt idx="450">
                  <c:v>-42.078225644263341</c:v>
                </c:pt>
                <c:pt idx="451">
                  <c:v>-42.339975629019975</c:v>
                </c:pt>
                <c:pt idx="452">
                  <c:v>-42.603501371370676</c:v>
                </c:pt>
                <c:pt idx="453">
                  <c:v>-42.868824651912206</c:v>
                </c:pt>
                <c:pt idx="454">
                  <c:v>-43.135967698712598</c:v>
                </c:pt>
                <c:pt idx="455">
                  <c:v>-43.404953199674445</c:v>
                </c:pt>
                <c:pt idx="456">
                  <c:v>-43.675804315328818</c:v>
                </c:pt>
                <c:pt idx="457">
                  <c:v>-43.948544692078222</c:v>
                </c:pt>
                <c:pt idx="458">
                  <c:v>-44.223198475907154</c:v>
                </c:pt>
                <c:pt idx="459">
                  <c:v>-44.499790326580502</c:v>
                </c:pt>
                <c:pt idx="460">
                  <c:v>-44.77834543235118</c:v>
                </c:pt>
                <c:pt idx="461">
                  <c:v>-45.05888952519804</c:v>
                </c:pt>
                <c:pt idx="462">
                  <c:v>-45.341448896618502</c:v>
                </c:pt>
                <c:pt idx="463">
                  <c:v>-45.626050413998911</c:v>
                </c:pt>
                <c:pt idx="464">
                  <c:v>-45.912721537589334</c:v>
                </c:pt>
                <c:pt idx="465">
                  <c:v>-46.201490338109288</c:v>
                </c:pt>
                <c:pt idx="466">
                  <c:v>-46.492385515012515</c:v>
                </c:pt>
                <c:pt idx="467">
                  <c:v>-46.785436415441033</c:v>
                </c:pt>
                <c:pt idx="468">
                  <c:v>-47.080673053900284</c:v>
                </c:pt>
                <c:pt idx="469">
                  <c:v>-47.378126132686987</c:v>
                </c:pt>
                <c:pt idx="470">
                  <c:v>-47.677827063106591</c:v>
                </c:pt>
                <c:pt idx="471">
                  <c:v>-47.979807987515848</c:v>
                </c:pt>
                <c:pt idx="472">
                  <c:v>-48.284101802229635</c:v>
                </c:pt>
                <c:pt idx="473">
                  <c:v>-48.590742181333326</c:v>
                </c:pt>
                <c:pt idx="474">
                  <c:v>-48.899763601443624</c:v>
                </c:pt>
                <c:pt idx="475">
                  <c:v>-49.211201367463701</c:v>
                </c:pt>
                <c:pt idx="476">
                  <c:v>-49.52509163938111</c:v>
                </c:pt>
                <c:pt idx="477">
                  <c:v>-49.841471460159276</c:v>
                </c:pt>
                <c:pt idx="478">
                  <c:v>-50.160378784776796</c:v>
                </c:pt>
                <c:pt idx="479">
                  <c:v>-50.481852510471612</c:v>
                </c:pt>
                <c:pt idx="480">
                  <c:v>-50.805932508250322</c:v>
                </c:pt>
                <c:pt idx="481">
                  <c:v>-51.132659655727196</c:v>
                </c:pt>
                <c:pt idx="482">
                  <c:v>-51.462075871360469</c:v>
                </c:pt>
                <c:pt idx="483">
                  <c:v>-51.794224150157824</c:v>
                </c:pt>
                <c:pt idx="484">
                  <c:v>-52.129148600927394</c:v>
                </c:pt>
                <c:pt idx="485">
                  <c:v>-52.466894485155741</c:v>
                </c:pt>
                <c:pt idx="486">
                  <c:v>-52.807508257597846</c:v>
                </c:pt>
                <c:pt idx="487">
                  <c:v>-53.151037608671807</c:v>
                </c:pt>
                <c:pt idx="488">
                  <c:v>-53.497531508753802</c:v>
                </c:pt>
                <c:pt idx="489">
                  <c:v>-53.847040254477669</c:v>
                </c:pt>
                <c:pt idx="490">
                  <c:v>-54.199615517148693</c:v>
                </c:pt>
                <c:pt idx="491">
                  <c:v>-54.555310393387913</c:v>
                </c:pt>
                <c:pt idx="492">
                  <c:v>-54.914179458132338</c:v>
                </c:pt>
                <c:pt idx="493">
                  <c:v>-55.276278820123288</c:v>
                </c:pt>
                <c:pt idx="494">
                  <c:v>-55.641666180024174</c:v>
                </c:pt>
                <c:pt idx="495">
                  <c:v>-56.010400891319343</c:v>
                </c:pt>
                <c:pt idx="496">
                  <c:v>-56.382544024154967</c:v>
                </c:pt>
                <c:pt idx="497">
                  <c:v>-56.758158432293293</c:v>
                </c:pt>
                <c:pt idx="498">
                  <c:v>-57.137308823366162</c:v>
                </c:pt>
                <c:pt idx="499">
                  <c:v>-57.520061832623</c:v>
                </c:pt>
                <c:pt idx="500">
                  <c:v>-57.906486100384875</c:v>
                </c:pt>
                <c:pt idx="501">
                  <c:v>-58.296652353430474</c:v>
                </c:pt>
                <c:pt idx="502">
                  <c:v>-58.690633490555413</c:v>
                </c:pt>
                <c:pt idx="503">
                  <c:v>-59.088504672564895</c:v>
                </c:pt>
                <c:pt idx="504">
                  <c:v>-59.490343416978163</c:v>
                </c:pt>
                <c:pt idx="505">
                  <c:v>-59.896229697743351</c:v>
                </c:pt>
                <c:pt idx="506">
                  <c:v>-60.306246050285466</c:v>
                </c:pt>
                <c:pt idx="507">
                  <c:v>-60.72047768223225</c:v>
                </c:pt>
                <c:pt idx="508">
                  <c:v>-61.139012590190951</c:v>
                </c:pt>
                <c:pt idx="509">
                  <c:v>-61.561941682976666</c:v>
                </c:pt>
                <c:pt idx="510">
                  <c:v>-61.98935891172593</c:v>
                </c:pt>
                <c:pt idx="511">
                  <c:v>-62.421361407360465</c:v>
                </c:pt>
                <c:pt idx="512">
                  <c:v>-62.858049625907462</c:v>
                </c:pt>
                <c:pt idx="513">
                  <c:v>-63.299527502219107</c:v>
                </c:pt>
                <c:pt idx="514">
                  <c:v>-63.745902612682393</c:v>
                </c:pt>
                <c:pt idx="515">
                  <c:v>-64.197286347557409</c:v>
                </c:pt>
                <c:pt idx="516">
                  <c:v>-64.653794093634957</c:v>
                </c:pt>
                <c:pt idx="517">
                  <c:v>-65.1155454279656</c:v>
                </c:pt>
                <c:pt idx="518">
                  <c:v>-65.58266432347429</c:v>
                </c:pt>
                <c:pt idx="519">
                  <c:v>-66.055279367346373</c:v>
                </c:pt>
                <c:pt idx="520">
                  <c:v>-66.533523993149686</c:v>
                </c:pt>
                <c:pt idx="521">
                  <c:v>-67.017536727742723</c:v>
                </c:pt>
                <c:pt idx="522">
                  <c:v>-67.507461454112203</c:v>
                </c:pt>
                <c:pt idx="523">
                  <c:v>-68.003447691392424</c:v>
                </c:pt>
                <c:pt idx="524">
                  <c:v>-68.505650893427969</c:v>
                </c:pt>
                <c:pt idx="525">
                  <c:v>-69.014232767377749</c:v>
                </c:pt>
                <c:pt idx="526">
                  <c:v>-69.52936161399299</c:v>
                </c:pt>
                <c:pt idx="527">
                  <c:v>-70.051212691365023</c:v>
                </c:pt>
                <c:pt idx="528">
                  <c:v>-70.579968604111968</c:v>
                </c:pt>
                <c:pt idx="529">
                  <c:v>-71.115819720169867</c:v>
                </c:pt>
                <c:pt idx="530">
                  <c:v>-71.658964617570561</c:v>
                </c:pt>
                <c:pt idx="531">
                  <c:v>-72.209610563835241</c:v>
                </c:pt>
                <c:pt idx="532">
                  <c:v>-72.767974030881106</c:v>
                </c:pt>
                <c:pt idx="533">
                  <c:v>-73.334281248647045</c:v>
                </c:pt>
                <c:pt idx="534">
                  <c:v>-73.908768800985357</c:v>
                </c:pt>
                <c:pt idx="535">
                  <c:v>-74.491684267750571</c:v>
                </c:pt>
                <c:pt idx="536">
                  <c:v>-75.083286917453393</c:v>
                </c:pt>
                <c:pt idx="537">
                  <c:v>-75.683848455332381</c:v>
                </c:pt>
                <c:pt idx="538">
                  <c:v>-76.293653832252303</c:v>
                </c:pt>
                <c:pt idx="539">
                  <c:v>-76.913002120461044</c:v>
                </c:pt>
                <c:pt idx="540">
                  <c:v>-77.542207462950699</c:v>
                </c:pt>
                <c:pt idx="541">
                  <c:v>-78.181600103969188</c:v>
                </c:pt>
                <c:pt idx="542">
                  <c:v>-78.831527509156487</c:v>
                </c:pt>
                <c:pt idx="543">
                  <c:v>-79.492355584820487</c:v>
                </c:pt>
                <c:pt idx="544">
                  <c:v>-80.164470007074996</c:v>
                </c:pt>
                <c:pt idx="545">
                  <c:v>-80.848277672935751</c:v>
                </c:pt>
                <c:pt idx="546">
                  <c:v>-81.544208287055426</c:v>
                </c:pt>
                <c:pt idx="547">
                  <c:v>-82.252716099601002</c:v>
                </c:pt>
                <c:pt idx="548">
                  <c:v>-82.974281812887966</c:v>
                </c:pt>
                <c:pt idx="549">
                  <c:v>-83.709414676823599</c:v>
                </c:pt>
                <c:pt idx="550">
                  <c:v>-84.458654796053025</c:v>
                </c:pt>
                <c:pt idx="551">
                  <c:v>-85.222575675002048</c:v>
                </c:pt>
                <c:pt idx="552">
                  <c:v>-86.001787030874951</c:v>
                </c:pt>
                <c:pt idx="553">
                  <c:v>-86.796937909191655</c:v>
                </c:pt>
                <c:pt idx="554">
                  <c:v>-87.608720141768401</c:v>
                </c:pt>
                <c:pt idx="555">
                  <c:v>-88.437872193328701</c:v>
                </c:pt>
                <c:pt idx="556">
                  <c:v>-89.285183450362936</c:v>
                </c:pt>
                <c:pt idx="557">
                  <c:v>-90.151499014690884</c:v>
                </c:pt>
                <c:pt idx="558">
                  <c:v>-91.037725074720001</c:v>
                </c:pt>
                <c:pt idx="559">
                  <c:v>-91.944834940011333</c:v>
                </c:pt>
                <c:pt idx="560">
                  <c:v>-92.873875839944034</c:v>
                </c:pt>
                <c:pt idx="561">
                  <c:v>-93.825976605603756</c:v>
                </c:pt>
                <c:pt idx="562">
                  <c:v>-94.802356376262509</c:v>
                </c:pt>
                <c:pt idx="563">
                  <c:v>-95.804334498947526</c:v>
                </c:pt>
                <c:pt idx="564">
                  <c:v>-96.83334182282988</c:v>
                </c:pt>
                <c:pt idx="565">
                  <c:v>-97.890933631125733</c:v>
                </c:pt>
                <c:pt idx="566">
                  <c:v>-98.978804503930249</c:v>
                </c:pt>
                <c:pt idx="567">
                  <c:v>-100.09880546865006</c:v>
                </c:pt>
                <c:pt idx="568">
                  <c:v>-101.25296387399874</c:v>
                </c:pt>
                <c:pt idx="569">
                  <c:v>-102.44350652364514</c:v>
                </c:pt>
                <c:pt idx="570">
                  <c:v>-103.67288673290368</c:v>
                </c:pt>
                <c:pt idx="571">
                  <c:v>-104.94381613490296</c:v>
                </c:pt>
                <c:pt idx="572">
                  <c:v>-106.25930227321213</c:v>
                </c:pt>
                <c:pt idx="573">
                  <c:v>-107.62269329204503</c:v>
                </c:pt>
                <c:pt idx="574">
                  <c:v>-109.0377313954089</c:v>
                </c:pt>
                <c:pt idx="575">
                  <c:v>-110.50861722456297</c:v>
                </c:pt>
                <c:pt idx="576">
                  <c:v>-112.04008794407065</c:v>
                </c:pt>
                <c:pt idx="577">
                  <c:v>-113.63751269580391</c:v>
                </c:pt>
                <c:pt idx="578">
                  <c:v>-115.30701027318398</c:v>
                </c:pt>
                <c:pt idx="579">
                  <c:v>-117.05559552706752</c:v>
                </c:pt>
                <c:pt idx="580">
                  <c:v>-118.89136335564415</c:v>
                </c:pt>
                <c:pt idx="581">
                  <c:v>-120.82372248578662</c:v>
                </c:pt>
                <c:pt idx="582">
                  <c:v>-122.86369614525178</c:v>
                </c:pt>
                <c:pt idx="583">
                  <c:v>-125.02431399426435</c:v>
                </c:pt>
                <c:pt idx="584">
                  <c:v>-127.32113071545457</c:v>
                </c:pt>
                <c:pt idx="585">
                  <c:v>-129.77292379466437</c:v>
                </c:pt>
                <c:pt idx="586">
                  <c:v>-132.40265034485287</c:v>
                </c:pt>
                <c:pt idx="587">
                  <c:v>-135.23878769488027</c:v>
                </c:pt>
                <c:pt idx="588">
                  <c:v>-138.31725868322923</c:v>
                </c:pt>
                <c:pt idx="589">
                  <c:v>-141.68427718183455</c:v>
                </c:pt>
                <c:pt idx="590">
                  <c:v>-145.40069798399082</c:v>
                </c:pt>
                <c:pt idx="591">
                  <c:v>-149.54893951281329</c:v>
                </c:pt>
                <c:pt idx="592">
                  <c:v>-154.24455348594589</c:v>
                </c:pt>
                <c:pt idx="593">
                  <c:v>-159.65677366114528</c:v>
                </c:pt>
                <c:pt idx="594">
                  <c:v>-166.04796944928307</c:v>
                </c:pt>
                <c:pt idx="595">
                  <c:v>-173.85768600539228</c:v>
                </c:pt>
                <c:pt idx="596">
                  <c:v>-183.90992017403434</c:v>
                </c:pt>
                <c:pt idx="597">
                  <c:v>-198.0545761781874</c:v>
                </c:pt>
                <c:pt idx="598">
                  <c:v>-222.19455146778003</c:v>
                </c:pt>
                <c:pt idx="599">
                  <c:v>-1312.7171402325639</c:v>
                </c:pt>
                <c:pt idx="600">
                  <c:v>-222.31036508852696</c:v>
                </c:pt>
                <c:pt idx="601">
                  <c:v>-198.28620406308343</c:v>
                </c:pt>
                <c:pt idx="602">
                  <c:v>-184.25736360991061</c:v>
                </c:pt>
                <c:pt idx="603">
                  <c:v>-174.32094692254779</c:v>
                </c:pt>
                <c:pt idx="604">
                  <c:v>-166.62705042155221</c:v>
                </c:pt>
                <c:pt idx="605">
                  <c:v>-160.35167790597933</c:v>
                </c:pt>
                <c:pt idx="606">
                  <c:v>-155.05528486452312</c:v>
                </c:pt>
                <c:pt idx="607">
                  <c:v>-150.47550253016755</c:v>
                </c:pt>
                <c:pt idx="608">
                  <c:v>-146.44309778916013</c:v>
                </c:pt>
                <c:pt idx="609">
                  <c:v>-142.84251956803516</c:v>
                </c:pt>
                <c:pt idx="610">
                  <c:v>-139.59135008804725</c:v>
                </c:pt>
                <c:pt idx="611">
                  <c:v>-136.62873520048697</c:v>
                </c:pt>
                <c:pt idx="612">
                  <c:v>-133.90846167824088</c:v>
                </c:pt>
                <c:pt idx="613">
                  <c:v>-131.39460732790576</c:v>
                </c:pt>
                <c:pt idx="614">
                  <c:v>-129.05869546597981</c:v>
                </c:pt>
                <c:pt idx="615">
                  <c:v>-126.87776962516361</c:v>
                </c:pt>
                <c:pt idx="616">
                  <c:v>-124.83305296559811</c:v>
                </c:pt>
                <c:pt idx="617">
                  <c:v>-122.90899145098018</c:v>
                </c:pt>
                <c:pt idx="618">
                  <c:v>-121.09255606777745</c:v>
                </c:pt>
                <c:pt idx="619">
                  <c:v>-119.37272423531462</c:v>
                </c:pt>
                <c:pt idx="620">
                  <c:v>-117.74008787420809</c:v>
                </c:pt>
                <c:pt idx="621">
                  <c:v>-116.18655273419094</c:v>
                </c:pt>
                <c:pt idx="622">
                  <c:v>-114.70510461278067</c:v>
                </c:pt>
                <c:pt idx="623">
                  <c:v>-113.28962536540604</c:v>
                </c:pt>
                <c:pt idx="624">
                  <c:v>-111.93474649954186</c:v>
                </c:pt>
                <c:pt idx="625">
                  <c:v>-110.63573150049008</c:v>
                </c:pt>
                <c:pt idx="626">
                  <c:v>-109.38838037739785</c:v>
                </c:pt>
                <c:pt idx="627">
                  <c:v>-108.18895157722748</c:v>
                </c:pt>
                <c:pt idx="628">
                  <c:v>-107.0340976073193</c:v>
                </c:pt>
                <c:pt idx="629">
                  <c:v>-105.92081157626551</c:v>
                </c:pt>
                <c:pt idx="630">
                  <c:v>-104.84638250372824</c:v>
                </c:pt>
                <c:pt idx="631">
                  <c:v>-103.808357727835</c:v>
                </c:pt>
                <c:pt idx="632">
                  <c:v>-102.80451109903291</c:v>
                </c:pt>
                <c:pt idx="633">
                  <c:v>-101.83281592342057</c:v>
                </c:pt>
                <c:pt idx="634">
                  <c:v>-100.89142182912209</c:v>
                </c:pt>
                <c:pt idx="635">
                  <c:v>-99.97863489231365</c:v>
                </c:pt>
                <c:pt idx="636">
                  <c:v>-99.092900486814685</c:v>
                </c:pt>
                <c:pt idx="637">
                  <c:v>-98.232788421274805</c:v>
                </c:pt>
                <c:pt idx="638">
                  <c:v>-97.396980007297458</c:v>
                </c:pt>
                <c:pt idx="639">
                  <c:v>-96.584256765071913</c:v>
                </c:pt>
                <c:pt idx="640">
                  <c:v>-95.793490523828538</c:v>
                </c:pt>
                <c:pt idx="641">
                  <c:v>-95.023634715381178</c:v>
                </c:pt>
                <c:pt idx="642">
                  <c:v>-94.273716692261985</c:v>
                </c:pt>
                <c:pt idx="643">
                  <c:v>-93.54283092908004</c:v>
                </c:pt>
                <c:pt idx="644">
                  <c:v>-92.830132987978047</c:v>
                </c:pt>
                <c:pt idx="645">
                  <c:v>-92.134834147397768</c:v>
                </c:pt>
                <c:pt idx="646">
                  <c:v>-91.456196608540225</c:v>
                </c:pt>
                <c:pt idx="647">
                  <c:v>-90.793529206530167</c:v>
                </c:pt>
                <c:pt idx="648">
                  <c:v>-90.146183563827634</c:v>
                </c:pt>
                <c:pt idx="649">
                  <c:v>-89.513550632271915</c:v>
                </c:pt>
                <c:pt idx="650">
                  <c:v>-88.895057577566803</c:v>
                </c:pt>
                <c:pt idx="651">
                  <c:v>-88.290164966307401</c:v>
                </c:pt>
                <c:pt idx="652">
                  <c:v>-87.698364220960741</c:v>
                </c:pt>
                <c:pt idx="653">
                  <c:v>-87.119175312743451</c:v>
                </c:pt>
                <c:pt idx="654">
                  <c:v>-86.552144666203006</c:v>
                </c:pt>
                <c:pt idx="655">
                  <c:v>-85.99684325260732</c:v>
                </c:pt>
                <c:pt idx="656">
                  <c:v>-85.452864852091125</c:v>
                </c:pt>
                <c:pt idx="657">
                  <c:v>-84.919824466946181</c:v>
                </c:pt>
                <c:pt idx="658">
                  <c:v>-84.397356870548947</c:v>
                </c:pt>
                <c:pt idx="659">
                  <c:v>-83.88511527824781</c:v>
                </c:pt>
                <c:pt idx="660">
                  <c:v>-83.382770128110749</c:v>
                </c:pt>
                <c:pt idx="661">
                  <c:v>-82.89000796081524</c:v>
                </c:pt>
                <c:pt idx="662">
                  <c:v>-82.406530389160451</c:v>
                </c:pt>
                <c:pt idx="663">
                  <c:v>-81.932053148731669</c:v>
                </c:pt>
                <c:pt idx="664">
                  <c:v>-81.466305222168543</c:v>
                </c:pt>
                <c:pt idx="665">
                  <c:v>-81.009028030291489</c:v>
                </c:pt>
                <c:pt idx="666">
                  <c:v>-80.559974684055774</c:v>
                </c:pt>
                <c:pt idx="667">
                  <c:v>-80.11890929192333</c:v>
                </c:pt>
                <c:pt idx="668">
                  <c:v>-79.685606317798985</c:v>
                </c:pt>
                <c:pt idx="669">
                  <c:v>-79.259849985164749</c:v>
                </c:pt>
                <c:pt idx="670">
                  <c:v>-78.841433723480307</c:v>
                </c:pt>
                <c:pt idx="671">
                  <c:v>-78.430159653301644</c:v>
                </c:pt>
                <c:pt idx="672">
                  <c:v>-78.025838106914904</c:v>
                </c:pt>
                <c:pt idx="673">
                  <c:v>-77.628287181583573</c:v>
                </c:pt>
                <c:pt idx="674">
                  <c:v>-77.237332322784752</c:v>
                </c:pt>
                <c:pt idx="675">
                  <c:v>-76.85280593504848</c:v>
                </c:pt>
                <c:pt idx="676">
                  <c:v>-76.474547018237104</c:v>
                </c:pt>
                <c:pt idx="677">
                  <c:v>-76.102400827294062</c:v>
                </c:pt>
                <c:pt idx="678">
                  <c:v>-75.736218553667115</c:v>
                </c:pt>
                <c:pt idx="679">
                  <c:v>-75.375857026772636</c:v>
                </c:pt>
                <c:pt idx="680">
                  <c:v>-75.021178434003957</c:v>
                </c:pt>
                <c:pt idx="681">
                  <c:v>-74.672050057920828</c:v>
                </c:pt>
                <c:pt idx="682">
                  <c:v>-74.328344029369802</c:v>
                </c:pt>
                <c:pt idx="683">
                  <c:v>-73.989937095389578</c:v>
                </c:pt>
                <c:pt idx="684">
                  <c:v>-73.656710400853129</c:v>
                </c:pt>
                <c:pt idx="685">
                  <c:v>-73.328549282881397</c:v>
                </c:pt>
                <c:pt idx="686">
                  <c:v>-73.005343077142598</c:v>
                </c:pt>
                <c:pt idx="687">
                  <c:v>-72.68698493522362</c:v>
                </c:pt>
                <c:pt idx="688">
                  <c:v>-72.373371652319889</c:v>
                </c:pt>
                <c:pt idx="689">
                  <c:v>-72.064403504555472</c:v>
                </c:pt>
                <c:pt idx="690">
                  <c:v>-71.759984095291699</c:v>
                </c:pt>
                <c:pt idx="691">
                  <c:v>-71.460020209837339</c:v>
                </c:pt>
                <c:pt idx="692">
                  <c:v>-71.164421678013525</c:v>
                </c:pt>
                <c:pt idx="693">
                  <c:v>-70.873101244070625</c:v>
                </c:pt>
                <c:pt idx="694">
                  <c:v>-70.585974443489647</c:v>
                </c:pt>
                <c:pt idx="695">
                  <c:v>-70.302959486235665</c:v>
                </c:pt>
                <c:pt idx="696">
                  <c:v>-70.023977146062279</c:v>
                </c:pt>
                <c:pt idx="697">
                  <c:v>-69.748950655494667</c:v>
                </c:pt>
                <c:pt idx="698">
                  <c:v>-69.477805606145196</c:v>
                </c:pt>
                <c:pt idx="699">
                  <c:v>-69.210469854040099</c:v>
                </c:pt>
                <c:pt idx="700">
                  <c:v>-68.946873429658396</c:v>
                </c:pt>
                <c:pt idx="701">
                  <c:v>-68.686948452403684</c:v>
                </c:pt>
                <c:pt idx="702">
                  <c:v>-68.430629049250385</c:v>
                </c:pt>
                <c:pt idx="703">
                  <c:v>-68.177851277321338</c:v>
                </c:pt>
                <c:pt idx="704">
                  <c:v>-67.928553050172155</c:v>
                </c:pt>
                <c:pt idx="705">
                  <c:v>-67.682674067570233</c:v>
                </c:pt>
                <c:pt idx="706">
                  <c:v>-67.440155748573147</c:v>
                </c:pt>
                <c:pt idx="707">
                  <c:v>-67.200941167720728</c:v>
                </c:pt>
                <c:pt idx="708">
                  <c:v>-66.964974994169552</c:v>
                </c:pt>
                <c:pt idx="709">
                  <c:v>-66.732203433608561</c:v>
                </c:pt>
                <c:pt idx="710">
                  <c:v>-66.502574172804444</c:v>
                </c:pt>
                <c:pt idx="711">
                  <c:v>-66.276036326635449</c:v>
                </c:pt>
                <c:pt idx="712">
                  <c:v>-66.052540387481358</c:v>
                </c:pt>
                <c:pt idx="713">
                  <c:v>-65.832038176844293</c:v>
                </c:pt>
                <c:pt idx="714">
                  <c:v>-65.614482799083959</c:v>
                </c:pt>
                <c:pt idx="715">
                  <c:v>-65.399828597157665</c:v>
                </c:pt>
                <c:pt idx="716">
                  <c:v>-65.188031110261079</c:v>
                </c:pt>
                <c:pt idx="717">
                  <c:v>-64.979047033274057</c:v>
                </c:pt>
                <c:pt idx="718">
                  <c:v>-64.772834177918426</c:v>
                </c:pt>
                <c:pt idx="719">
                  <c:v>-64.569351435543496</c:v>
                </c:pt>
                <c:pt idx="720">
                  <c:v>-64.368558741456809</c:v>
                </c:pt>
                <c:pt idx="721">
                  <c:v>-64.170417040724999</c:v>
                </c:pt>
                <c:pt idx="722">
                  <c:v>-63.974888255371958</c:v>
                </c:pt>
                <c:pt idx="723">
                  <c:v>-63.781935252906962</c:v>
                </c:pt>
                <c:pt idx="724">
                  <c:v>-63.591521816118245</c:v>
                </c:pt>
                <c:pt idx="725">
                  <c:v>-63.403612614072031</c:v>
                </c:pt>
                <c:pt idx="726">
                  <c:v>-63.218173174259306</c:v>
                </c:pt>
                <c:pt idx="727">
                  <c:v>-63.035169855836983</c:v>
                </c:pt>
                <c:pt idx="728">
                  <c:v>-62.854569823911703</c:v>
                </c:pt>
                <c:pt idx="729">
                  <c:v>-62.676341024818598</c:v>
                </c:pt>
                <c:pt idx="730">
                  <c:v>-62.500452162348729</c:v>
                </c:pt>
                <c:pt idx="731">
                  <c:v>-62.326872674882516</c:v>
                </c:pt>
                <c:pt idx="732">
                  <c:v>-62.155572713387606</c:v>
                </c:pt>
                <c:pt idx="733">
                  <c:v>-61.986523120242623</c:v>
                </c:pt>
                <c:pt idx="734">
                  <c:v>-61.819695408850265</c:v>
                </c:pt>
                <c:pt idx="735">
                  <c:v>-61.65506174400393</c:v>
                </c:pt>
                <c:pt idx="736">
                  <c:v>-61.492594922975947</c:v>
                </c:pt>
                <c:pt idx="737">
                  <c:v>-61.332268357294922</c:v>
                </c:pt>
                <c:pt idx="738">
                  <c:v>-61.174056055183044</c:v>
                </c:pt>
                <c:pt idx="739">
                  <c:v>-61.017932604624477</c:v>
                </c:pt>
                <c:pt idx="740">
                  <c:v>-60.863873157038462</c:v>
                </c:pt>
                <c:pt idx="741">
                  <c:v>-60.71185341153101</c:v>
                </c:pt>
                <c:pt idx="742">
                  <c:v>-60.56184959970124</c:v>
                </c:pt>
                <c:pt idx="743">
                  <c:v>-60.413838470978604</c:v>
                </c:pt>
                <c:pt idx="744">
                  <c:v>-60.267797278470077</c:v>
                </c:pt>
                <c:pt idx="745">
                  <c:v>-60.123703765294835</c:v>
                </c:pt>
                <c:pt idx="746">
                  <c:v>-59.9815361513879</c:v>
                </c:pt>
                <c:pt idx="747">
                  <c:v>-59.841273120752653</c:v>
                </c:pt>
                <c:pt idx="748">
                  <c:v>-59.702893809144719</c:v>
                </c:pt>
                <c:pt idx="749">
                  <c:v>-59.566377792169646</c:v>
                </c:pt>
                <c:pt idx="750">
                  <c:v>-59.43170507377797</c:v>
                </c:pt>
                <c:pt idx="751">
                  <c:v>-59.298856075142112</c:v>
                </c:pt>
                <c:pt idx="752">
                  <c:v>-59.16781162389973</c:v>
                </c:pt>
                <c:pt idx="753">
                  <c:v>-59.038552943749771</c:v>
                </c:pt>
                <c:pt idx="754">
                  <c:v>-58.911061644386933</c:v>
                </c:pt>
                <c:pt idx="755">
                  <c:v>-58.785319711762028</c:v>
                </c:pt>
                <c:pt idx="756">
                  <c:v>-58.661309498655569</c:v>
                </c:pt>
                <c:pt idx="757">
                  <c:v>-58.539013715552628</c:v>
                </c:pt>
                <c:pt idx="758">
                  <c:v>-58.418415421807538</c:v>
                </c:pt>
                <c:pt idx="759">
                  <c:v>-58.299498017087998</c:v>
                </c:pt>
                <c:pt idx="760">
                  <c:v>-58.182245233087315</c:v>
                </c:pt>
                <c:pt idx="761">
                  <c:v>-58.066641125495913</c:v>
                </c:pt>
                <c:pt idx="762">
                  <c:v>-57.952670066221685</c:v>
                </c:pt>
                <c:pt idx="763">
                  <c:v>-57.840316735850415</c:v>
                </c:pt>
                <c:pt idx="764">
                  <c:v>-57.729566116337779</c:v>
                </c:pt>
                <c:pt idx="765">
                  <c:v>-57.620403483924143</c:v>
                </c:pt>
                <c:pt idx="766">
                  <c:v>-57.512814402264198</c:v>
                </c:pt>
                <c:pt idx="767">
                  <c:v>-57.406784715764388</c:v>
                </c:pt>
                <c:pt idx="768">
                  <c:v>-57.302300543119856</c:v>
                </c:pt>
                <c:pt idx="769">
                  <c:v>-57.199348271044343</c:v>
                </c:pt>
                <c:pt idx="770">
                  <c:v>-57.09791454818648</c:v>
                </c:pt>
                <c:pt idx="771">
                  <c:v>-56.997986279225543</c:v>
                </c:pt>
                <c:pt idx="772">
                  <c:v>-56.89955061914084</c:v>
                </c:pt>
                <c:pt idx="773">
                  <c:v>-56.802594967648268</c:v>
                </c:pt>
                <c:pt idx="774">
                  <c:v>-56.707106963799077</c:v>
                </c:pt>
                <c:pt idx="775">
                  <c:v>-56.613074480734475</c:v>
                </c:pt>
                <c:pt idx="776">
                  <c:v>-56.520485620591501</c:v>
                </c:pt>
                <c:pt idx="777">
                  <c:v>-56.42932870955471</c:v>
                </c:pt>
                <c:pt idx="778">
                  <c:v>-56.339592293048895</c:v>
                </c:pt>
                <c:pt idx="779">
                  <c:v>-56.251265131068209</c:v>
                </c:pt>
                <c:pt idx="780">
                  <c:v>-56.164336193637077</c:v>
                </c:pt>
                <c:pt idx="781">
                  <c:v>-56.078794656398763</c:v>
                </c:pt>
                <c:pt idx="782">
                  <c:v>-55.994629896327311</c:v>
                </c:pt>
                <c:pt idx="783">
                  <c:v>-55.911831487558658</c:v>
                </c:pt>
                <c:pt idx="784">
                  <c:v>-55.830389197337638</c:v>
                </c:pt>
                <c:pt idx="785">
                  <c:v>-55.750292982076537</c:v>
                </c:pt>
                <c:pt idx="786">
                  <c:v>-55.671532983522056</c:v>
                </c:pt>
                <c:pt idx="787">
                  <c:v>-55.594099525027111</c:v>
                </c:pt>
                <c:pt idx="788">
                  <c:v>-55.517983107924081</c:v>
                </c:pt>
                <c:pt idx="789">
                  <c:v>-55.443174407996779</c:v>
                </c:pt>
                <c:pt idx="790">
                  <c:v>-55.369664272047132</c:v>
                </c:pt>
                <c:pt idx="791">
                  <c:v>-55.297443714554831</c:v>
                </c:pt>
                <c:pt idx="792">
                  <c:v>-55.226503914426132</c:v>
                </c:pt>
                <c:pt idx="793">
                  <c:v>-55.156836211829692</c:v>
                </c:pt>
                <c:pt idx="794">
                  <c:v>-55.08843210511629</c:v>
                </c:pt>
                <c:pt idx="795">
                  <c:v>-55.021283247820492</c:v>
                </c:pt>
                <c:pt idx="796">
                  <c:v>-54.955381445741125</c:v>
                </c:pt>
                <c:pt idx="797">
                  <c:v>-54.890718654098919</c:v>
                </c:pt>
                <c:pt idx="798">
                  <c:v>-54.827286974768299</c:v>
                </c:pt>
                <c:pt idx="799">
                  <c:v>-54.765078653581853</c:v>
                </c:pt>
                <c:pt idx="800">
                  <c:v>-54.704086077704723</c:v>
                </c:pt>
                <c:pt idx="801">
                  <c:v>-54.644301773077395</c:v>
                </c:pt>
                <c:pt idx="802">
                  <c:v>-54.585718401924446</c:v>
                </c:pt>
                <c:pt idx="803">
                  <c:v>-54.528328760327732</c:v>
                </c:pt>
                <c:pt idx="804">
                  <c:v>-54.472125775861933</c:v>
                </c:pt>
                <c:pt idx="805">
                  <c:v>-54.417102505290785</c:v>
                </c:pt>
                <c:pt idx="806">
                  <c:v>-54.363252132322302</c:v>
                </c:pt>
                <c:pt idx="807">
                  <c:v>-54.310567965421214</c:v>
                </c:pt>
                <c:pt idx="808">
                  <c:v>-54.259043435677114</c:v>
                </c:pt>
                <c:pt idx="809">
                  <c:v>-54.208672094726829</c:v>
                </c:pt>
                <c:pt idx="810">
                  <c:v>-54.159447612729316</c:v>
                </c:pt>
                <c:pt idx="811">
                  <c:v>-54.111363776391805</c:v>
                </c:pt>
                <c:pt idx="812">
                  <c:v>-54.064414487045909</c:v>
                </c:pt>
                <c:pt idx="813">
                  <c:v>-54.0185937587719</c:v>
                </c:pt>
                <c:pt idx="814">
                  <c:v>-53.973895716570446</c:v>
                </c:pt>
                <c:pt idx="815">
                  <c:v>-53.930314594580047</c:v>
                </c:pt>
                <c:pt idx="816">
                  <c:v>-53.887844734339296</c:v>
                </c:pt>
                <c:pt idx="817">
                  <c:v>-53.846480583092514</c:v>
                </c:pt>
                <c:pt idx="818">
                  <c:v>-53.806216692137809</c:v>
                </c:pt>
                <c:pt idx="819">
                  <c:v>-53.767047715216535</c:v>
                </c:pt>
                <c:pt idx="820">
                  <c:v>-53.728968406942641</c:v>
                </c:pt>
                <c:pt idx="821">
                  <c:v>-53.691973621271515</c:v>
                </c:pt>
                <c:pt idx="822">
                  <c:v>-53.656058310006784</c:v>
                </c:pt>
                <c:pt idx="823">
                  <c:v>-53.621217521344406</c:v>
                </c:pt>
                <c:pt idx="824">
                  <c:v>-53.587446398453061</c:v>
                </c:pt>
                <c:pt idx="825">
                  <c:v>-53.554740178089773</c:v>
                </c:pt>
                <c:pt idx="826">
                  <c:v>-53.523094189250202</c:v>
                </c:pt>
                <c:pt idx="827">
                  <c:v>-53.492503851852447</c:v>
                </c:pt>
                <c:pt idx="828">
                  <c:v>-53.462964675453748</c:v>
                </c:pt>
                <c:pt idx="829">
                  <c:v>-53.434472257999232</c:v>
                </c:pt>
                <c:pt idx="830">
                  <c:v>-53.407022284601751</c:v>
                </c:pt>
                <c:pt idx="831">
                  <c:v>-53.380610526352569</c:v>
                </c:pt>
                <c:pt idx="832">
                  <c:v>-53.355232839161502</c:v>
                </c:pt>
                <c:pt idx="833">
                  <c:v>-53.33088516262638</c:v>
                </c:pt>
                <c:pt idx="834">
                  <c:v>-53.30756351893087</c:v>
                </c:pt>
                <c:pt idx="835">
                  <c:v>-53.285264011770096</c:v>
                </c:pt>
                <c:pt idx="836">
                  <c:v>-53.263982825303337</c:v>
                </c:pt>
                <c:pt idx="837">
                  <c:v>-53.243716223133283</c:v>
                </c:pt>
                <c:pt idx="838">
                  <c:v>-53.224460547311317</c:v>
                </c:pt>
                <c:pt idx="839">
                  <c:v>-53.206212217368019</c:v>
                </c:pt>
                <c:pt idx="840">
                  <c:v>-53.188967729368564</c:v>
                </c:pt>
                <c:pt idx="841">
                  <c:v>-53.172723654992282</c:v>
                </c:pt>
                <c:pt idx="842">
                  <c:v>-53.157476640636162</c:v>
                </c:pt>
                <c:pt idx="843">
                  <c:v>-53.143223406541331</c:v>
                </c:pt>
                <c:pt idx="844">
                  <c:v>-53.129960745942498</c:v>
                </c:pt>
                <c:pt idx="845">
                  <c:v>-53.117685524239562</c:v>
                </c:pt>
                <c:pt idx="846">
                  <c:v>-53.106394678191023</c:v>
                </c:pt>
                <c:pt idx="847">
                  <c:v>-53.096085215128866</c:v>
                </c:pt>
                <c:pt idx="848">
                  <c:v>-53.086754212194272</c:v>
                </c:pt>
                <c:pt idx="849">
                  <c:v>-53.078398815593914</c:v>
                </c:pt>
                <c:pt idx="850">
                  <c:v>-53.071016239876343</c:v>
                </c:pt>
                <c:pt idx="851">
                  <c:v>-53.064603767228171</c:v>
                </c:pt>
                <c:pt idx="852">
                  <c:v>-53.059158746789549</c:v>
                </c:pt>
                <c:pt idx="853">
                  <c:v>-53.054678593988569</c:v>
                </c:pt>
                <c:pt idx="854">
                  <c:v>-53.051160789894539</c:v>
                </c:pt>
                <c:pt idx="855">
                  <c:v>-53.048602880589229</c:v>
                </c:pt>
                <c:pt idx="856">
                  <c:v>-53.047002476556386</c:v>
                </c:pt>
                <c:pt idx="857">
                  <c:v>-53.046357252088669</c:v>
                </c:pt>
                <c:pt idx="858">
                  <c:v>-53.046664944712035</c:v>
                </c:pt>
                <c:pt idx="859">
                  <c:v>-53.047923354627173</c:v>
                </c:pt>
                <c:pt idx="860">
                  <c:v>-53.050130344167627</c:v>
                </c:pt>
                <c:pt idx="861">
                  <c:v>-53.053283837274421</c:v>
                </c:pt>
                <c:pt idx="862">
                  <c:v>-53.057381818986869</c:v>
                </c:pt>
                <c:pt idx="863">
                  <c:v>-53.062422334949446</c:v>
                </c:pt>
                <c:pt idx="864">
                  <c:v>-53.068403490934131</c:v>
                </c:pt>
                <c:pt idx="865">
                  <c:v>-53.075323452378413</c:v>
                </c:pt>
                <c:pt idx="866">
                  <c:v>-53.083180443938417</c:v>
                </c:pt>
                <c:pt idx="867">
                  <c:v>-53.091972749057007</c:v>
                </c:pt>
                <c:pt idx="868">
                  <c:v>-53.101698709546817</c:v>
                </c:pt>
                <c:pt idx="869">
                  <c:v>-53.112356725187631</c:v>
                </c:pt>
                <c:pt idx="870">
                  <c:v>-53.123945253338348</c:v>
                </c:pt>
                <c:pt idx="871">
                  <c:v>-53.136462808562975</c:v>
                </c:pt>
                <c:pt idx="872">
                  <c:v>-53.149907962270731</c:v>
                </c:pt>
                <c:pt idx="873">
                  <c:v>-53.164279342369923</c:v>
                </c:pt>
                <c:pt idx="874">
                  <c:v>-53.179575632935439</c:v>
                </c:pt>
                <c:pt idx="875">
                  <c:v>-53.195795573889825</c:v>
                </c:pt>
                <c:pt idx="876">
                  <c:v>-53.212937960697595</c:v>
                </c:pt>
                <c:pt idx="877">
                  <c:v>-53.231001644072819</c:v>
                </c:pt>
                <c:pt idx="878">
                  <c:v>-53.249985529699671</c:v>
                </c:pt>
                <c:pt idx="879">
                  <c:v>-53.269888577965972</c:v>
                </c:pt>
                <c:pt idx="880">
                  <c:v>-53.290709803709433</c:v>
                </c:pt>
                <c:pt idx="881">
                  <c:v>-53.312448275976621</c:v>
                </c:pt>
                <c:pt idx="882">
                  <c:v>-53.335103117794453</c:v>
                </c:pt>
                <c:pt idx="883">
                  <c:v>-53.358673505954073</c:v>
                </c:pt>
                <c:pt idx="884">
                  <c:v>-53.383158670807155</c:v>
                </c:pt>
                <c:pt idx="885">
                  <c:v>-53.40855789607437</c:v>
                </c:pt>
                <c:pt idx="886">
                  <c:v>-53.434870518665974</c:v>
                </c:pt>
                <c:pt idx="887">
                  <c:v>-53.462095928514593</c:v>
                </c:pt>
                <c:pt idx="888">
                  <c:v>-53.490233568419768</c:v>
                </c:pt>
                <c:pt idx="889">
                  <c:v>-53.519282933904591</c:v>
                </c:pt>
                <c:pt idx="890">
                  <c:v>-53.549243573084112</c:v>
                </c:pt>
                <c:pt idx="891">
                  <c:v>-53.580115086545476</c:v>
                </c:pt>
                <c:pt idx="892">
                  <c:v>-53.611897127239857</c:v>
                </c:pt>
                <c:pt idx="893">
                  <c:v>-53.644589400385961</c:v>
                </c:pt>
                <c:pt idx="894">
                  <c:v>-53.67819166338527</c:v>
                </c:pt>
                <c:pt idx="895">
                  <c:v>-53.71270372574876</c:v>
                </c:pt>
                <c:pt idx="896">
                  <c:v>-53.748125449035214</c:v>
                </c:pt>
                <c:pt idx="897">
                  <c:v>-53.784456746800984</c:v>
                </c:pt>
                <c:pt idx="898">
                  <c:v>-53.82169758456142</c:v>
                </c:pt>
                <c:pt idx="899">
                  <c:v>-53.859847979763479</c:v>
                </c:pt>
                <c:pt idx="900">
                  <c:v>-53.898908001770145</c:v>
                </c:pt>
                <c:pt idx="901">
                  <c:v>-53.938877771855985</c:v>
                </c:pt>
                <c:pt idx="902">
                  <c:v>-53.97975746321432</c:v>
                </c:pt>
                <c:pt idx="903">
                  <c:v>-54.021547300975847</c:v>
                </c:pt>
                <c:pt idx="904">
                  <c:v>-54.064247562238627</c:v>
                </c:pt>
                <c:pt idx="905">
                  <c:v>-54.107858576109635</c:v>
                </c:pt>
                <c:pt idx="906">
                  <c:v>-54.152380723757823</c:v>
                </c:pt>
                <c:pt idx="907">
                  <c:v>-54.197814438478517</c:v>
                </c:pt>
                <c:pt idx="908">
                  <c:v>-54.244160205769631</c:v>
                </c:pt>
                <c:pt idx="909">
                  <c:v>-54.291418563419185</c:v>
                </c:pt>
                <c:pt idx="910">
                  <c:v>-54.339590101604678</c:v>
                </c:pt>
                <c:pt idx="911">
                  <c:v>-54.388675463004006</c:v>
                </c:pt>
                <c:pt idx="912">
                  <c:v>-54.438675342918017</c:v>
                </c:pt>
                <c:pt idx="913">
                  <c:v>-54.489590489405103</c:v>
                </c:pt>
                <c:pt idx="914">
                  <c:v>-54.541421703427311</c:v>
                </c:pt>
                <c:pt idx="915">
                  <c:v>-54.59416983900865</c:v>
                </c:pt>
                <c:pt idx="916">
                  <c:v>-54.647835803405123</c:v>
                </c:pt>
                <c:pt idx="917">
                  <c:v>-54.702420557286977</c:v>
                </c:pt>
                <c:pt idx="918">
                  <c:v>-54.757925114933116</c:v>
                </c:pt>
                <c:pt idx="919">
                  <c:v>-54.814350544437616</c:v>
                </c:pt>
                <c:pt idx="920">
                  <c:v>-54.871697967928661</c:v>
                </c:pt>
                <c:pt idx="921">
                  <c:v>-54.929968561799896</c:v>
                </c:pt>
                <c:pt idx="922">
                  <c:v>-54.989163556954367</c:v>
                </c:pt>
                <c:pt idx="923">
                  <c:v>-55.04928423906108</c:v>
                </c:pt>
                <c:pt idx="924">
                  <c:v>-55.110331948824324</c:v>
                </c:pt>
                <c:pt idx="925">
                  <c:v>-55.172308082265914</c:v>
                </c:pt>
                <c:pt idx="926">
                  <c:v>-55.235214091020588</c:v>
                </c:pt>
                <c:pt idx="927">
                  <c:v>-55.299051482644408</c:v>
                </c:pt>
                <c:pt idx="928">
                  <c:v>-55.363821820936685</c:v>
                </c:pt>
                <c:pt idx="929">
                  <c:v>-55.429526726275206</c:v>
                </c:pt>
                <c:pt idx="930">
                  <c:v>-55.496167875965376</c:v>
                </c:pt>
                <c:pt idx="931">
                  <c:v>-55.563747004602895</c:v>
                </c:pt>
                <c:pt idx="932">
                  <c:v>-55.632265904450549</c:v>
                </c:pt>
                <c:pt idx="933">
                  <c:v>-55.701726425829399</c:v>
                </c:pt>
                <c:pt idx="934">
                  <c:v>-55.772130477523937</c:v>
                </c:pt>
                <c:pt idx="935">
                  <c:v>-55.843480027202204</c:v>
                </c:pt>
                <c:pt idx="936">
                  <c:v>-55.915777101850509</c:v>
                </c:pt>
                <c:pt idx="937">
                  <c:v>-55.989023788223015</c:v>
                </c:pt>
                <c:pt idx="938">
                  <c:v>-56.063222233306966</c:v>
                </c:pt>
                <c:pt idx="939">
                  <c:v>-56.138374644802852</c:v>
                </c:pt>
                <c:pt idx="940">
                  <c:v>-56.214483291620809</c:v>
                </c:pt>
                <c:pt idx="941">
                  <c:v>-56.29155050439244</c:v>
                </c:pt>
                <c:pt idx="942">
                  <c:v>-56.36957867599925</c:v>
                </c:pt>
                <c:pt idx="943">
                  <c:v>-56.448570262117393</c:v>
                </c:pt>
                <c:pt idx="944">
                  <c:v>-56.528527781779125</c:v>
                </c:pt>
                <c:pt idx="945">
                  <c:v>-56.609453817951447</c:v>
                </c:pt>
                <c:pt idx="946">
                  <c:v>-56.69135101813194</c:v>
                </c:pt>
                <c:pt idx="947">
                  <c:v>-56.774222094962361</c:v>
                </c:pt>
                <c:pt idx="948">
                  <c:v>-56.858069826860202</c:v>
                </c:pt>
                <c:pt idx="949">
                  <c:v>-56.942897058668358</c:v>
                </c:pt>
                <c:pt idx="950">
                  <c:v>-57.028706702323831</c:v>
                </c:pt>
                <c:pt idx="951">
                  <c:v>-57.115501737544996</c:v>
                </c:pt>
                <c:pt idx="952">
                  <c:v>-57.203285212538518</c:v>
                </c:pt>
                <c:pt idx="953">
                  <c:v>-57.292060244725903</c:v>
                </c:pt>
                <c:pt idx="954">
                  <c:v>-57.38183002149016</c:v>
                </c:pt>
                <c:pt idx="955">
                  <c:v>-57.472597800942992</c:v>
                </c:pt>
                <c:pt idx="956">
                  <c:v>-57.564366912713083</c:v>
                </c:pt>
                <c:pt idx="957">
                  <c:v>-57.657140758755475</c:v>
                </c:pt>
                <c:pt idx="958">
                  <c:v>-57.750922814183099</c:v>
                </c:pt>
                <c:pt idx="959">
                  <c:v>-57.845716628120229</c:v>
                </c:pt>
                <c:pt idx="960">
                  <c:v>-57.941525824579053</c:v>
                </c:pt>
                <c:pt idx="961">
                  <c:v>-58.038354103359239</c:v>
                </c:pt>
                <c:pt idx="962">
                  <c:v>-58.13620524097125</c:v>
                </c:pt>
                <c:pt idx="963">
                  <c:v>-58.235083091584166</c:v>
                </c:pt>
                <c:pt idx="964">
                  <c:v>-58.334991587998026</c:v>
                </c:pt>
                <c:pt idx="965">
                  <c:v>-58.435934742641663</c:v>
                </c:pt>
                <c:pt idx="966">
                  <c:v>-58.537916648596592</c:v>
                </c:pt>
                <c:pt idx="967">
                  <c:v>-58.640941480647193</c:v>
                </c:pt>
                <c:pt idx="968">
                  <c:v>-58.745013496358254</c:v>
                </c:pt>
                <c:pt idx="969">
                  <c:v>-58.85013703718019</c:v>
                </c:pt>
                <c:pt idx="970">
                  <c:v>-58.956316529582736</c:v>
                </c:pt>
                <c:pt idx="971">
                  <c:v>-59.063556486217692</c:v>
                </c:pt>
                <c:pt idx="972">
                  <c:v>-59.171861507111544</c:v>
                </c:pt>
                <c:pt idx="973">
                  <c:v>-59.281236280888649</c:v>
                </c:pt>
                <c:pt idx="974">
                  <c:v>-59.391685586025517</c:v>
                </c:pt>
                <c:pt idx="975">
                  <c:v>-59.503214292137365</c:v>
                </c:pt>
                <c:pt idx="976">
                  <c:v>-59.615827361297313</c:v>
                </c:pt>
                <c:pt idx="977">
                  <c:v>-59.72952984938928</c:v>
                </c:pt>
                <c:pt idx="978">
                  <c:v>-59.844326907495535</c:v>
                </c:pt>
                <c:pt idx="979">
                  <c:v>-59.960223783319421</c:v>
                </c:pt>
                <c:pt idx="980">
                  <c:v>-60.07722582264438</c:v>
                </c:pt>
                <c:pt idx="981">
                  <c:v>-60.195338470830386</c:v>
                </c:pt>
                <c:pt idx="982">
                  <c:v>-60.314567274348256</c:v>
                </c:pt>
                <c:pt idx="983">
                  <c:v>-60.434917882353503</c:v>
                </c:pt>
                <c:pt idx="984">
                  <c:v>-60.556396048299952</c:v>
                </c:pt>
                <c:pt idx="985">
                  <c:v>-60.679007631595113</c:v>
                </c:pt>
                <c:pt idx="986">
                  <c:v>-60.80275859929759</c:v>
                </c:pt>
                <c:pt idx="987">
                  <c:v>-60.927655027858066</c:v>
                </c:pt>
                <c:pt idx="988">
                  <c:v>-61.053703104905075</c:v>
                </c:pt>
                <c:pt idx="989">
                  <c:v>-61.180909131076639</c:v>
                </c:pt>
                <c:pt idx="990">
                  <c:v>-61.309279521899043</c:v>
                </c:pt>
                <c:pt idx="991">
                  <c:v>-61.438820809714286</c:v>
                </c:pt>
                <c:pt idx="992">
                  <c:v>-61.569539645656867</c:v>
                </c:pt>
                <c:pt idx="993">
                  <c:v>-61.701442801682376</c:v>
                </c:pt>
                <c:pt idx="994">
                  <c:v>-61.834537172648389</c:v>
                </c:pt>
                <c:pt idx="995">
                  <c:v>-61.968829778449582</c:v>
                </c:pt>
                <c:pt idx="996">
                  <c:v>-62.104327766208698</c:v>
                </c:pt>
                <c:pt idx="997">
                  <c:v>-62.24103841252451</c:v>
                </c:pt>
                <c:pt idx="998">
                  <c:v>-62.378969125779108</c:v>
                </c:pt>
                <c:pt idx="999">
                  <c:v>-62.518127448505496</c:v>
                </c:pt>
                <c:pt idx="1000">
                  <c:v>-63.978989537098137</c:v>
                </c:pt>
                <c:pt idx="1001">
                  <c:v>-65.572007961959713</c:v>
                </c:pt>
                <c:pt idx="1002">
                  <c:v>-67.307390314293045</c:v>
                </c:pt>
                <c:pt idx="1003">
                  <c:v>-69.197424634623729</c:v>
                </c:pt>
                <c:pt idx="1004">
                  <c:v>-71.256992277994982</c:v>
                </c:pt>
                <c:pt idx="1005">
                  <c:v>-73.50426065437108</c:v>
                </c:pt>
                <c:pt idx="1006">
                  <c:v>-75.961635612526337</c:v>
                </c:pt>
                <c:pt idx="1007">
                  <c:v>-78.657098118017785</c:v>
                </c:pt>
                <c:pt idx="1008">
                  <c:v>-81.626126104853199</c:v>
                </c:pt>
                <c:pt idx="1009">
                  <c:v>-84.914536974588174</c:v>
                </c:pt>
                <c:pt idx="1010">
                  <c:v>-88.582834833057532</c:v>
                </c:pt>
                <c:pt idx="1011">
                  <c:v>-92.713130883967409</c:v>
                </c:pt>
                <c:pt idx="1012">
                  <c:v>-97.420711083390955</c:v>
                </c:pt>
                <c:pt idx="1013">
                  <c:v>-102.87458315298522</c:v>
                </c:pt>
                <c:pt idx="1014">
                  <c:v>-109.33692871586344</c:v>
                </c:pt>
                <c:pt idx="1015">
                  <c:v>-117.24714214681896</c:v>
                </c:pt>
                <c:pt idx="1016">
                  <c:v>-127.4291054975623</c:v>
                </c:pt>
                <c:pt idx="1017">
                  <c:v>-141.73264337343346</c:v>
                </c:pt>
                <c:pt idx="1018">
                  <c:v>-166.06060816767683</c:v>
                </c:pt>
                <c:pt idx="1019">
                  <c:v>-1312.7178834972906</c:v>
                </c:pt>
                <c:pt idx="1020">
                  <c:v>-166.63971391614541</c:v>
                </c:pt>
                <c:pt idx="1021">
                  <c:v>-142.89093531203352</c:v>
                </c:pt>
                <c:pt idx="1022">
                  <c:v>-129.16674457668816</c:v>
                </c:pt>
                <c:pt idx="1023">
                  <c:v>-119.56436995986968</c:v>
                </c:pt>
                <c:pt idx="1024">
                  <c:v>-112.23406770100537</c:v>
                </c:pt>
                <c:pt idx="1025">
                  <c:v>-106.35203686282284</c:v>
                </c:pt>
                <c:pt idx="1026">
                  <c:v>-101.47896452311227</c:v>
                </c:pt>
                <c:pt idx="1027">
                  <c:v>-97.352750918673053</c:v>
                </c:pt>
                <c:pt idx="1028">
                  <c:v>-93.804470665132911</c:v>
                </c:pt>
                <c:pt idx="1029">
                  <c:v>-90.718920692128222</c:v>
                </c:pt>
                <c:pt idx="1030">
                  <c:v>-88.014073302304894</c:v>
                </c:pt>
                <c:pt idx="1031">
                  <c:v>-85.629508590366612</c:v>
                </c:pt>
                <c:pt idx="1032">
                  <c:v>-83.519494124517053</c:v>
                </c:pt>
                <c:pt idx="1033">
                  <c:v>-81.64863778642669</c:v>
                </c:pt>
                <c:pt idx="1034">
                  <c:v>-79.989045350673905</c:v>
                </c:pt>
                <c:pt idx="1035">
                  <c:v>-78.518398713642441</c:v>
                </c:pt>
                <c:pt idx="1036">
                  <c:v>-77.218619298335938</c:v>
                </c:pt>
                <c:pt idx="1037">
                  <c:v>-76.074915755700445</c:v>
                </c:pt>
                <c:pt idx="1038">
                  <c:v>-75.075091312071976</c:v>
                </c:pt>
                <c:pt idx="1039">
                  <c:v>-74.209030994696548</c:v>
                </c:pt>
                <c:pt idx="1040">
                  <c:v>-73.468316302322009</c:v>
                </c:pt>
                <c:pt idx="1041">
                  <c:v>-72.845932039883536</c:v>
                </c:pt>
                <c:pt idx="1042">
                  <c:v>-72.336041089118794</c:v>
                </c:pt>
                <c:pt idx="1043">
                  <c:v>-71.933810183336519</c:v>
                </c:pt>
                <c:pt idx="1044">
                  <c:v>-71.635274679863983</c:v>
                </c:pt>
                <c:pt idx="1045">
                  <c:v>-71.437233719846787</c:v>
                </c:pt>
                <c:pt idx="1046">
                  <c:v>-71.33716955685513</c:v>
                </c:pt>
                <c:pt idx="1047">
                  <c:v>-71.333186558223218</c:v>
                </c:pt>
                <c:pt idx="1048">
                  <c:v>-71.423966655357461</c:v>
                </c:pt>
                <c:pt idx="1049">
                  <c:v>-71.608738988544516</c:v>
                </c:pt>
                <c:pt idx="1050">
                  <c:v>-71.887262260085237</c:v>
                </c:pt>
                <c:pt idx="1051">
                  <c:v>-72.25981895072151</c:v>
                </c:pt>
                <c:pt idx="1052">
                  <c:v>-72.72722112518052</c:v>
                </c:pt>
                <c:pt idx="1053">
                  <c:v>-73.290828101041313</c:v>
                </c:pt>
                <c:pt idx="1054">
                  <c:v>-73.952576825985773</c:v>
                </c:pt>
                <c:pt idx="1055">
                  <c:v>-74.715026449637904</c:v>
                </c:pt>
                <c:pt idx="1056">
                  <c:v>-75.581419344489674</c:v>
                </c:pt>
                <c:pt idx="1057">
                  <c:v>-76.555761799708137</c:v>
                </c:pt>
                <c:pt idx="1058">
                  <c:v>-77.642928883927539</c:v>
                </c:pt>
                <c:pt idx="1059">
                  <c:v>-78.848799695602821</c:v>
                </c:pt>
                <c:pt idx="1060">
                  <c:v>-80.180431611283112</c:v>
                </c:pt>
                <c:pt idx="1061">
                  <c:v>-81.64628553831092</c:v>
                </c:pt>
                <c:pt idx="1062">
                  <c:v>-83.25651910375646</c:v>
                </c:pt>
                <c:pt idx="1063">
                  <c:v>-85.023372007785099</c:v>
                </c:pt>
                <c:pt idx="1064">
                  <c:v>-86.961678822468969</c:v>
                </c:pt>
                <c:pt idx="1065">
                  <c:v>-89.089561669080268</c:v>
                </c:pt>
                <c:pt idx="1066">
                  <c:v>-91.429382541953828</c:v>
                </c:pt>
                <c:pt idx="1067">
                  <c:v>-94.009079929341169</c:v>
                </c:pt>
                <c:pt idx="1068">
                  <c:v>-96.864090610701993</c:v>
                </c:pt>
                <c:pt idx="1069">
                  <c:v>-100.04019210401326</c:v>
                </c:pt>
                <c:pt idx="1070">
                  <c:v>-103.59784985315677</c:v>
                </c:pt>
                <c:pt idx="1071">
                  <c:v>-107.61913757447695</c:v>
                </c:pt>
                <c:pt idx="1072">
                  <c:v>-112.21930486642422</c:v>
                </c:pt>
                <c:pt idx="1073">
                  <c:v>-117.56732417998423</c:v>
                </c:pt>
                <c:pt idx="1074">
                  <c:v>-123.92534291371497</c:v>
                </c:pt>
                <c:pt idx="1075">
                  <c:v>-131.73272222498525</c:v>
                </c:pt>
                <c:pt idx="1076">
                  <c:v>-141.81331191797622</c:v>
                </c:pt>
                <c:pt idx="1077">
                  <c:v>-156.01690528481373</c:v>
                </c:pt>
                <c:pt idx="1078">
                  <c:v>-180.24632430584654</c:v>
                </c:pt>
                <c:pt idx="1079">
                  <c:v>-1312.719122328514</c:v>
                </c:pt>
                <c:pt idx="1080">
                  <c:v>-180.63241737165532</c:v>
                </c:pt>
                <c:pt idx="1081">
                  <c:v>-156.78911524824179</c:v>
                </c:pt>
                <c:pt idx="1082">
                  <c:v>-142.9716864514686</c:v>
                </c:pt>
                <c:pt idx="1083">
                  <c:v>-133.27733285929082</c:v>
                </c:pt>
                <c:pt idx="1084">
                  <c:v>-125.85628506440247</c:v>
                </c:pt>
                <c:pt idx="1085">
                  <c:v>-119.88471718283989</c:v>
                </c:pt>
                <c:pt idx="1086">
                  <c:v>-114.92329202175688</c:v>
                </c:pt>
                <c:pt idx="1087">
                  <c:v>-110.70988620037646</c:v>
                </c:pt>
                <c:pt idx="1088">
                  <c:v>-107.07555134775335</c:v>
                </c:pt>
                <c:pt idx="1089">
                  <c:v>-103.90506201679558</c:v>
                </c:pt>
                <c:pt idx="1090">
                  <c:v>-101.11636872296231</c:v>
                </c:pt>
                <c:pt idx="1091">
                  <c:v>-98.649030343820783</c:v>
                </c:pt>
                <c:pt idx="1092">
                  <c:v>-96.457293781773558</c:v>
                </c:pt>
                <c:pt idx="1093">
                  <c:v>-94.505746786050707</c:v>
                </c:pt>
                <c:pt idx="1094">
                  <c:v>-92.766475514880128</c:v>
                </c:pt>
                <c:pt idx="1095">
                  <c:v>-91.217142747789168</c:v>
                </c:pt>
                <c:pt idx="1096">
                  <c:v>-89.83965127446379</c:v>
                </c:pt>
                <c:pt idx="1097">
                  <c:v>-88.619191580730131</c:v>
                </c:pt>
                <c:pt idx="1098">
                  <c:v>-87.543549181246703</c:v>
                </c:pt>
                <c:pt idx="1099">
                  <c:v>-86.602591830828118</c:v>
                </c:pt>
                <c:pt idx="1100">
                  <c:v>-85.787884181375901</c:v>
                </c:pt>
                <c:pt idx="1101">
                  <c:v>-85.092394603414107</c:v>
                </c:pt>
                <c:pt idx="1102">
                  <c:v>-84.510269944043173</c:v>
                </c:pt>
                <c:pt idx="1103">
                  <c:v>-84.036661289515052</c:v>
                </c:pt>
                <c:pt idx="1104">
                  <c:v>-83.667588725934678</c:v>
                </c:pt>
                <c:pt idx="1105">
                  <c:v>-83.399836487741723</c:v>
                </c:pt>
                <c:pt idx="1106">
                  <c:v>-83.230872275409112</c:v>
                </c:pt>
                <c:pt idx="1107">
                  <c:v>-83.15878624626707</c:v>
                </c:pt>
                <c:pt idx="1108">
                  <c:v>-83.182246454672324</c:v>
                </c:pt>
                <c:pt idx="1109">
                  <c:v>-83.300468487037151</c:v>
                </c:pt>
                <c:pt idx="1110">
                  <c:v>-83.51319780553014</c:v>
                </c:pt>
                <c:pt idx="1111">
                  <c:v>-83.82070395540083</c:v>
                </c:pt>
                <c:pt idx="1112">
                  <c:v>-84.2237863617393</c:v>
                </c:pt>
                <c:pt idx="1113">
                  <c:v>-84.723791989862633</c:v>
                </c:pt>
                <c:pt idx="1114">
                  <c:v>-85.322645714378424</c:v>
                </c:pt>
                <c:pt idx="1115">
                  <c:v>-86.02289488311655</c:v>
                </c:pt>
                <c:pt idx="1116">
                  <c:v>-86.827770330417309</c:v>
                </c:pt>
                <c:pt idx="1117">
                  <c:v>-87.741267063559036</c:v>
                </c:pt>
                <c:pt idx="1118">
                  <c:v>-88.768249118419149</c:v>
                </c:pt>
                <c:pt idx="1119">
                  <c:v>-89.914584802935337</c:v>
                </c:pt>
                <c:pt idx="1120">
                  <c:v>-91.187320938715587</c:v>
                </c:pt>
                <c:pt idx="1121">
                  <c:v>-92.594908107294856</c:v>
                </c:pt>
                <c:pt idx="1122">
                  <c:v>-94.147493832838066</c:v>
                </c:pt>
                <c:pt idx="1123">
                  <c:v>-95.857307929479987</c:v>
                </c:pt>
                <c:pt idx="1124">
                  <c:v>-97.739175294306065</c:v>
                </c:pt>
                <c:pt idx="1125">
                  <c:v>-99.811208579002027</c:v>
                </c:pt>
                <c:pt idx="1126">
                  <c:v>-102.09576050825558</c:v>
                </c:pt>
                <c:pt idx="1127">
                  <c:v>-104.62076049532257</c:v>
                </c:pt>
                <c:pt idx="1128">
                  <c:v>-107.42163643420007</c:v>
                </c:pt>
                <c:pt idx="1129">
                  <c:v>-110.54415714197775</c:v>
                </c:pt>
                <c:pt idx="1130">
                  <c:v>-114.04877954142469</c:v>
                </c:pt>
                <c:pt idx="1131">
                  <c:v>-118.01756900289479</c:v>
                </c:pt>
                <c:pt idx="1132">
                  <c:v>-122.56576694946494</c:v>
                </c:pt>
                <c:pt idx="1133">
                  <c:v>-127.86233782299533</c:v>
                </c:pt>
                <c:pt idx="1134">
                  <c:v>-134.16942117493528</c:v>
                </c:pt>
                <c:pt idx="1135">
                  <c:v>-141.9263704734565</c:v>
                </c:pt>
                <c:pt idx="1136">
                  <c:v>-151.95702798747593</c:v>
                </c:pt>
                <c:pt idx="1137">
                  <c:v>-166.11117962393396</c:v>
                </c:pt>
                <c:pt idx="1138">
                  <c:v>-190.29164012432176</c:v>
                </c:pt>
                <c:pt idx="1139">
                  <c:v>-1312.7208568112724</c:v>
                </c:pt>
                <c:pt idx="1140">
                  <c:v>-190.58123753264053</c:v>
                </c:pt>
                <c:pt idx="1141">
                  <c:v>-166.69038449420842</c:v>
                </c:pt>
                <c:pt idx="1142">
                  <c:v>-152.82586042907684</c:v>
                </c:pt>
                <c:pt idx="1143">
                  <c:v>-143.08486065567774</c:v>
                </c:pt>
                <c:pt idx="1144">
                  <c:v>-135.61760933328239</c:v>
                </c:pt>
                <c:pt idx="1145">
                  <c:v>-129.60027426757659</c:v>
                </c:pt>
                <c:pt idx="1146">
                  <c:v>-124.59351207548495</c:v>
                </c:pt>
                <c:pt idx="1147">
                  <c:v>-120.33519330326348</c:v>
                </c:pt>
                <c:pt idx="1148">
                  <c:v>-116.65636362148028</c:v>
                </c:pt>
                <c:pt idx="1149">
                  <c:v>-113.44179173633805</c:v>
                </c:pt>
                <c:pt idx="1150">
                  <c:v>-110.60942242574555</c:v>
                </c:pt>
                <c:pt idx="1151">
                  <c:v>-108.09880893632622</c:v>
                </c:pt>
                <c:pt idx="1152">
                  <c:v>-105.86419264366558</c:v>
                </c:pt>
                <c:pt idx="1153">
                  <c:v>-103.87015587189376</c:v>
                </c:pt>
                <c:pt idx="1154">
                  <c:v>-102.08877945351423</c:v>
                </c:pt>
                <c:pt idx="1155">
                  <c:v>-100.49772093942659</c:v>
                </c:pt>
                <c:pt idx="1156">
                  <c:v>-99.078877985571467</c:v>
                </c:pt>
                <c:pt idx="1157">
                  <c:v>-97.817436036757414</c:v>
                </c:pt>
                <c:pt idx="1158">
                  <c:v>-96.701175657257352</c:v>
                </c:pt>
                <c:pt idx="1159">
                  <c:v>-95.719959740093842</c:v>
                </c:pt>
                <c:pt idx="1160">
                  <c:v>-94.865348161986049</c:v>
                </c:pt>
                <c:pt idx="1161">
                  <c:v>-94.130304602955007</c:v>
                </c:pt>
                <c:pt idx="1162">
                  <c:v>-93.508971302398862</c:v>
                </c:pt>
                <c:pt idx="1163">
                  <c:v>-92.996494819839398</c:v>
                </c:pt>
                <c:pt idx="1164">
                  <c:v>-92.588890793843248</c:v>
                </c:pt>
                <c:pt idx="1165">
                  <c:v>-92.282939088770661</c:v>
                </c:pt>
                <c:pt idx="1166">
                  <c:v>-92.076103110786264</c:v>
                </c:pt>
                <c:pt idx="1167">
                  <c:v>-91.966468797039909</c:v>
                </c:pt>
                <c:pt idx="1168">
                  <c:v>-91.952700054234839</c:v>
                </c:pt>
                <c:pt idx="1169">
                  <c:v>-92.034008392098031</c:v>
                </c:pt>
                <c:pt idx="1170">
                  <c:v>-92.210135265561647</c:v>
                </c:pt>
                <c:pt idx="1171">
                  <c:v>-92.481346280608108</c:v>
                </c:pt>
                <c:pt idx="1172">
                  <c:v>-92.848436989587384</c:v>
                </c:pt>
                <c:pt idx="1173">
                  <c:v>-93.312750550198473</c:v>
                </c:pt>
                <c:pt idx="1174">
                  <c:v>-93.876208093182939</c:v>
                </c:pt>
                <c:pt idx="1175">
                  <c:v>-94.541353284921911</c:v>
                </c:pt>
                <c:pt idx="1176">
                  <c:v>-95.311413339422472</c:v>
                </c:pt>
                <c:pt idx="1177">
                  <c:v>-96.190379703476495</c:v>
                </c:pt>
                <c:pt idx="1178">
                  <c:v>-97.183112911084478</c:v>
                </c:pt>
                <c:pt idx="1179">
                  <c:v>-98.295477825709824</c:v>
                </c:pt>
                <c:pt idx="1180">
                  <c:v>-99.534517880712471</c:v>
                </c:pt>
                <c:pt idx="1181">
                  <c:v>-100.90868032445734</c:v>
                </c:pt>
                <c:pt idx="1182">
                  <c:v>-102.42810940189824</c:v>
                </c:pt>
                <c:pt idx="1183">
                  <c:v>-104.10503170082487</c:v>
                </c:pt>
                <c:pt idx="1184">
                  <c:v>-105.95426894377772</c:v>
                </c:pt>
                <c:pt idx="1185">
                  <c:v>-107.9939306586585</c:v>
                </c:pt>
                <c:pt idx="1186">
                  <c:v>-110.24636649611568</c:v>
                </c:pt>
                <c:pt idx="1187">
                  <c:v>-112.73950284412139</c:v>
                </c:pt>
                <c:pt idx="1188">
                  <c:v>-115.50876461917611</c:v>
                </c:pt>
                <c:pt idx="1189">
                  <c:v>-118.59991770771754</c:v>
                </c:pt>
                <c:pt idx="1190">
                  <c:v>-122.0734161477848</c:v>
                </c:pt>
                <c:pt idx="1191">
                  <c:v>-126.01132247002505</c:v>
                </c:pt>
                <c:pt idx="1192">
                  <c:v>-130.52887530195167</c:v>
                </c:pt>
                <c:pt idx="1193">
                  <c:v>-135.79503633314863</c:v>
                </c:pt>
                <c:pt idx="1194">
                  <c:v>-142.07194240523557</c:v>
                </c:pt>
                <c:pt idx="1195">
                  <c:v>-149.79894431818465</c:v>
                </c:pt>
                <c:pt idx="1196">
                  <c:v>-159.79988171354418</c:v>
                </c:pt>
                <c:pt idx="1197">
                  <c:v>-173.92453791093229</c:v>
                </c:pt>
                <c:pt idx="1198">
                  <c:v>-198.07572510380703</c:v>
                </c:pt>
                <c:pt idx="1199">
                  <c:v>-1265.4394952825216</c:v>
                </c:pt>
                <c:pt idx="1200">
                  <c:v>-198.30743229159174</c:v>
                </c:pt>
                <c:pt idx="1201">
                  <c:v>-174.38795743386811</c:v>
                </c:pt>
                <c:pt idx="1202">
                  <c:v>-160.49502386705063</c:v>
                </c:pt>
                <c:pt idx="1203">
                  <c:v>-150.72582454710911</c:v>
                </c:pt>
                <c:pt idx="1204">
                  <c:v>-143.23058130591096</c:v>
                </c:pt>
                <c:pt idx="1205">
                  <c:v>-137.18545965614251</c:v>
                </c:pt>
                <c:pt idx="1206">
                  <c:v>-132.15111395550198</c:v>
                </c:pt>
                <c:pt idx="1207">
                  <c:v>-127.86541252416637</c:v>
                </c:pt>
                <c:pt idx="1208">
                  <c:v>-124.15939883916573</c:v>
                </c:pt>
                <c:pt idx="1209">
                  <c:v>-120.91783944511124</c:v>
                </c:pt>
                <c:pt idx="1210">
                  <c:v>-118.05867698968515</c:v>
                </c:pt>
                <c:pt idx="1211">
                  <c:v>-115.52146262007909</c:v>
                </c:pt>
                <c:pt idx="1212">
                  <c:v>-113.2604356426867</c:v>
                </c:pt>
                <c:pt idx="1213">
                  <c:v>-111.24017634214096</c:v>
                </c:pt>
                <c:pt idx="1214">
                  <c:v>-109.43276354060998</c:v>
                </c:pt>
                <c:pt idx="1215">
                  <c:v>-107.81585280729912</c:v>
                </c:pt>
                <c:pt idx="1216">
                  <c:v>-106.37133984458536</c:v>
                </c:pt>
                <c:pt idx="1217">
                  <c:v>-105.08440817134533</c:v>
                </c:pt>
                <c:pt idx="1218">
                  <c:v>-103.94283645306317</c:v>
                </c:pt>
                <c:pt idx="1219">
                  <c:v>-102.93648571063777</c:v>
                </c:pt>
                <c:pt idx="1220">
                  <c:v>-102.05691397486126</c:v>
                </c:pt>
                <c:pt idx="1221">
                  <c:v>-101.29708310556667</c:v>
                </c:pt>
                <c:pt idx="1222">
                  <c:v>-100.6511335472542</c:v>
                </c:pt>
                <c:pt idx="1223">
                  <c:v>-100.11421008939874</c:v>
                </c:pt>
                <c:pt idx="1224">
                  <c:v>-99.68232662494087</c:v>
                </c:pt>
                <c:pt idx="1225">
                  <c:v>-99.352261296614699</c:v>
                </c:pt>
                <c:pt idx="1226">
                  <c:v>-99.121475812546009</c:v>
                </c:pt>
                <c:pt idx="1227">
                  <c:v>-98.988054435029426</c:v>
                </c:pt>
                <c:pt idx="1228">
                  <c:v>-98.950659418700852</c:v>
                </c:pt>
                <c:pt idx="1229">
                  <c:v>-99.008500643620252</c:v>
                </c:pt>
                <c:pt idx="1230">
                  <c:v>-99.161317957073749</c:v>
                </c:pt>
                <c:pt idx="1231">
                  <c:v>-99.409375379046438</c:v>
                </c:pt>
                <c:pt idx="1232">
                  <c:v>-99.753466897175684</c:v>
                </c:pt>
                <c:pt idx="1233">
                  <c:v>-100.19493412537545</c:v>
                </c:pt>
                <c:pt idx="1234">
                  <c:v>-100.73569667117995</c:v>
                </c:pt>
                <c:pt idx="1235">
                  <c:v>-101.37829669799808</c:v>
                </c:pt>
                <c:pt idx="1236">
                  <c:v>-102.12595993676359</c:v>
                </c:pt>
                <c:pt idx="1237">
                  <c:v>-102.98267637076505</c:v>
                </c:pt>
                <c:pt idx="1238">
                  <c:v>-103.95330508974632</c:v>
                </c:pt>
                <c:pt idx="1239">
                  <c:v>-105.04370953184535</c:v>
                </c:pt>
                <c:pt idx="1240">
                  <c:v>-106.26093172371689</c:v>
                </c:pt>
                <c:pt idx="1241">
                  <c:v>-107.61341752533774</c:v>
                </c:pt>
                <c:pt idx="1242">
                  <c:v>-109.11130981129183</c:v>
                </c:pt>
                <c:pt idx="1243">
                  <c:v>-110.76683381672525</c:v>
                </c:pt>
                <c:pt idx="1244">
                  <c:v>-112.59480992897549</c:v>
                </c:pt>
                <c:pt idx="1245">
                  <c:v>-114.61334635789885</c:v>
                </c:pt>
                <c:pt idx="1246">
                  <c:v>-116.84479145298292</c:v>
                </c:pt>
                <c:pt idx="1247">
                  <c:v>-119.31707031765106</c:v>
                </c:pt>
                <c:pt idx="1248">
                  <c:v>-122.06560660020338</c:v>
                </c:pt>
                <c:pt idx="1249">
                  <c:v>-125.13616493496522</c:v>
                </c:pt>
                <c:pt idx="1250">
                  <c:v>-128.58919812369595</c:v>
                </c:pt>
                <c:pt idx="1251">
                  <c:v>-132.50676747634631</c:v>
                </c:pt>
                <c:pt idx="1252">
                  <c:v>-137.00411041507064</c:v>
                </c:pt>
                <c:pt idx="1253">
                  <c:v>-142.25018743918901</c:v>
                </c:pt>
                <c:pt idx="1254">
                  <c:v>-148.50713421491898</c:v>
                </c:pt>
                <c:pt idx="1255">
                  <c:v>-156.21430038145871</c:v>
                </c:pt>
                <c:pt idx="1256">
                  <c:v>-166.19552443398351</c:v>
                </c:pt>
                <c:pt idx="1257">
                  <c:v>-180.30058855991768</c:v>
                </c:pt>
                <c:pt idx="1258">
                  <c:v>-204.43230383447795</c:v>
                </c:pt>
                <c:pt idx="1259">
                  <c:v>-1312.7258132418544</c:v>
                </c:pt>
                <c:pt idx="1260">
                  <c:v>-204.62542324062525</c:v>
                </c:pt>
                <c:pt idx="1261">
                  <c:v>-180.68683035097595</c:v>
                </c:pt>
                <c:pt idx="1262">
                  <c:v>-166.77489456777565</c:v>
                </c:pt>
                <c:pt idx="1263">
                  <c:v>-156.9868077953999</c:v>
                </c:pt>
                <c:pt idx="1264">
                  <c:v>-149.47279082685151</c:v>
                </c:pt>
                <c:pt idx="1265">
                  <c:v>-143.40900814848658</c:v>
                </c:pt>
                <c:pt idx="1266">
                  <c:v>-138.35611310401603</c:v>
                </c:pt>
                <c:pt idx="1267">
                  <c:v>-134.05197301179177</c:v>
                </c:pt>
                <c:pt idx="1268">
                  <c:v>-130.32763035899436</c:v>
                </c:pt>
                <c:pt idx="1269">
                  <c:v>-127.06785071218407</c:v>
                </c:pt>
                <c:pt idx="1270">
                  <c:v>-124.19057575261496</c:v>
                </c:pt>
                <c:pt idx="1271">
                  <c:v>-121.63535567250045</c:v>
                </c:pt>
                <c:pt idx="1272">
                  <c:v>-119.35642883453664</c:v>
                </c:pt>
                <c:pt idx="1273">
                  <c:v>-117.31837459077286</c:v>
                </c:pt>
                <c:pt idx="1274">
                  <c:v>-115.49327084174429</c:v>
                </c:pt>
                <c:pt idx="1275">
                  <c:v>-113.85877224581309</c:v>
                </c:pt>
                <c:pt idx="1276">
                  <c:v>-112.39677360514519</c:v>
                </c:pt>
                <c:pt idx="1277">
                  <c:v>-111.09245754888319</c:v>
                </c:pt>
                <c:pt idx="1278">
                  <c:v>-109.93360186310161</c:v>
                </c:pt>
                <c:pt idx="1279">
                  <c:v>-108.91006669946493</c:v>
                </c:pt>
                <c:pt idx="1280">
                  <c:v>-108.01340922955885</c:v>
                </c:pt>
                <c:pt idx="1281">
                  <c:v>-107.23659046389298</c:v>
                </c:pt>
                <c:pt idx="1282">
                  <c:v>-106.57375000738581</c:v>
                </c:pt>
                <c:pt idx="1283">
                  <c:v>-106.02003181953171</c:v>
                </c:pt>
                <c:pt idx="1284">
                  <c:v>-105.57144897275579</c:v>
                </c:pt>
                <c:pt idx="1285">
                  <c:v>-105.2247787986061</c:v>
                </c:pt>
                <c:pt idx="1286">
                  <c:v>-104.97748220321965</c:v>
                </c:pt>
                <c:pt idx="1287">
                  <c:v>-104.8276426559691</c:v>
                </c:pt>
                <c:pt idx="1288">
                  <c:v>-104.77392162750719</c:v>
                </c:pt>
                <c:pt idx="1289">
                  <c:v>-104.81552822272376</c:v>
                </c:pt>
                <c:pt idx="1290">
                  <c:v>-104.95220152242382</c:v>
                </c:pt>
                <c:pt idx="1291">
                  <c:v>-105.18420478867893</c:v>
                </c:pt>
                <c:pt idx="1292">
                  <c:v>-105.51233125966075</c:v>
                </c:pt>
                <c:pt idx="1293">
                  <c:v>-105.93792180814768</c:v>
                </c:pt>
                <c:pt idx="1294">
                  <c:v>-106.46289530875302</c:v>
                </c:pt>
                <c:pt idx="1295">
                  <c:v>-107.08979320006537</c:v>
                </c:pt>
                <c:pt idx="1296">
                  <c:v>-107.82184049618722</c:v>
                </c:pt>
                <c:pt idx="1297">
                  <c:v>-108.66302647145474</c:v>
                </c:pt>
                <c:pt idx="1298">
                  <c:v>-109.61820951443028</c:v>
                </c:pt>
                <c:pt idx="1299">
                  <c:v>-110.69325236973442</c:v>
                </c:pt>
                <c:pt idx="1300">
                  <c:v>-111.89519637806434</c:v>
                </c:pt>
                <c:pt idx="1301">
                  <c:v>-113.23248672089603</c:v>
                </c:pt>
                <c:pt idx="1302">
                  <c:v>-114.71526560166767</c:v>
                </c:pt>
                <c:pt idx="1303">
                  <c:v>-116.3557575916364</c:v>
                </c:pt>
                <c:pt idx="1304">
                  <c:v>-118.16878242140709</c:v>
                </c:pt>
                <c:pt idx="1305">
                  <c:v>-120.17244765116695</c:v>
                </c:pt>
                <c:pt idx="1306">
                  <c:v>-122.38910098769904</c:v>
                </c:pt>
                <c:pt idx="1307">
                  <c:v>-124.84666689859658</c:v>
                </c:pt>
                <c:pt idx="1308">
                  <c:v>-127.58056840311096</c:v>
                </c:pt>
                <c:pt idx="1309">
                  <c:v>-130.63656951320883</c:v>
                </c:pt>
                <c:pt idx="1310">
                  <c:v>-134.07512241489542</c:v>
                </c:pt>
                <c:pt idx="1311">
                  <c:v>-137.97828780887889</c:v>
                </c:pt>
                <c:pt idx="1312">
                  <c:v>-142.46130251450214</c:v>
                </c:pt>
                <c:pt idx="1313">
                  <c:v>-147.69312643461609</c:v>
                </c:pt>
                <c:pt idx="1314">
                  <c:v>-153.93589464523097</c:v>
                </c:pt>
                <c:pt idx="1315">
                  <c:v>-161.6289562015159</c:v>
                </c:pt>
                <c:pt idx="1316">
                  <c:v>-171.59614902071149</c:v>
                </c:pt>
                <c:pt idx="1317">
                  <c:v>-185.68725471833002</c:v>
                </c:pt>
                <c:pt idx="1318">
                  <c:v>-209.80508380361334</c:v>
                </c:pt>
                <c:pt idx="1319">
                  <c:v>-1312.7290355301911</c:v>
                </c:pt>
                <c:pt idx="1320">
                  <c:v>-209.97064531366124</c:v>
                </c:pt>
                <c:pt idx="1321">
                  <c:v>-186.01837961425656</c:v>
                </c:pt>
                <c:pt idx="1322">
                  <c:v>-172.09284105431504</c:v>
                </c:pt>
                <c:pt idx="1323">
                  <c:v>-162.29122100080519</c:v>
                </c:pt>
                <c:pt idx="1324">
                  <c:v>-154.76373971481797</c:v>
                </c:pt>
                <c:pt idx="1325">
                  <c:v>-148.68656115622082</c:v>
                </c:pt>
                <c:pt idx="1326">
                  <c:v>-143.62033814759405</c:v>
                </c:pt>
                <c:pt idx="1327">
                  <c:v>-139.30293749144337</c:v>
                </c:pt>
                <c:pt idx="1328">
                  <c:v>-135.56540116432549</c:v>
                </c:pt>
                <c:pt idx="1329">
                  <c:v>-132.29249422733113</c:v>
                </c:pt>
                <c:pt idx="1330">
                  <c:v>-129.40215786133422</c:v>
                </c:pt>
                <c:pt idx="1331">
                  <c:v>-126.83394176319453</c:v>
                </c:pt>
                <c:pt idx="1332">
                  <c:v>-124.54208380521516</c:v>
                </c:pt>
                <c:pt idx="1333">
                  <c:v>-122.4911628539549</c:v>
                </c:pt>
                <c:pt idx="1334">
                  <c:v>-120.65325632929616</c:v>
                </c:pt>
                <c:pt idx="1335">
                  <c:v>-119.00601841372831</c:v>
                </c:pt>
                <c:pt idx="1336">
                  <c:v>-117.53134343826375</c:v>
                </c:pt>
                <c:pt idx="1337">
                  <c:v>-116.21441356555232</c:v>
                </c:pt>
                <c:pt idx="1338">
                  <c:v>-115.04300611978033</c:v>
                </c:pt>
                <c:pt idx="1339">
                  <c:v>-114.00698079526993</c:v>
                </c:pt>
                <c:pt idx="1340">
                  <c:v>-113.09789431075598</c:v>
                </c:pt>
                <c:pt idx="1341">
                  <c:v>-112.30870722833296</c:v>
                </c:pt>
                <c:pt idx="1342">
                  <c:v>-111.63355870888549</c:v>
                </c:pt>
                <c:pt idx="1343">
                  <c:v>-111.06759227220265</c:v>
                </c:pt>
                <c:pt idx="1344">
                  <c:v>-110.60682055527928</c:v>
                </c:pt>
                <c:pt idx="1345">
                  <c:v>-110.24802045845674</c:v>
                </c:pt>
                <c:pt idx="1346">
                  <c:v>-109.98865246083776</c:v>
                </c:pt>
                <c:pt idx="1347">
                  <c:v>-109.82679960888227</c:v>
                </c:pt>
                <c:pt idx="1348">
                  <c:v>-109.76112295440282</c:v>
                </c:pt>
                <c:pt idx="1349">
                  <c:v>-109.79083118747197</c:v>
                </c:pt>
                <c:pt idx="1350">
                  <c:v>-109.91566297805255</c:v>
                </c:pt>
                <c:pt idx="1351">
                  <c:v>-110.13588118130116</c:v>
                </c:pt>
                <c:pt idx="1352">
                  <c:v>-110.45227863235507</c:v>
                </c:pt>
                <c:pt idx="1353">
                  <c:v>-110.86619580479235</c:v>
                </c:pt>
                <c:pt idx="1354">
                  <c:v>-111.3795511778148</c:v>
                </c:pt>
                <c:pt idx="1355">
                  <c:v>-111.99488579834312</c:v>
                </c:pt>
                <c:pt idx="1356">
                  <c:v>-112.71542429251173</c:v>
                </c:pt>
                <c:pt idx="1357">
                  <c:v>-113.54515555034402</c:v>
                </c:pt>
                <c:pt idx="1358">
                  <c:v>-114.48893757970271</c:v>
                </c:pt>
                <c:pt idx="1359">
                  <c:v>-115.55263274807911</c:v>
                </c:pt>
                <c:pt idx="1360">
                  <c:v>-116.74328202256959</c:v>
                </c:pt>
                <c:pt idx="1361">
                  <c:v>-118.06933021453672</c:v>
                </c:pt>
                <c:pt idx="1362">
                  <c:v>-119.54091916075194</c:v>
                </c:pt>
                <c:pt idx="1363">
                  <c:v>-121.17027306921187</c:v>
                </c:pt>
                <c:pt idx="1364">
                  <c:v>-122.97221131062889</c:v>
                </c:pt>
                <c:pt idx="1365">
                  <c:v>-124.96484108862431</c:v>
                </c:pt>
                <c:pt idx="1366">
                  <c:v>-127.17050975670611</c:v>
                </c:pt>
                <c:pt idx="1367">
                  <c:v>-129.61714143244347</c:v>
                </c:pt>
                <c:pt idx="1368">
                  <c:v>-132.34015878827842</c:v>
                </c:pt>
                <c:pt idx="1369">
                  <c:v>-135.38532549254643</c:v>
                </c:pt>
                <c:pt idx="1370">
                  <c:v>-138.81309339076017</c:v>
                </c:pt>
                <c:pt idx="1371">
                  <c:v>-142.70552284624341</c:v>
                </c:pt>
                <c:pt idx="1372">
                  <c:v>-147.17785034402181</c:v>
                </c:pt>
                <c:pt idx="1373">
                  <c:v>-152.39903545566725</c:v>
                </c:pt>
                <c:pt idx="1374">
                  <c:v>-158.63121292890881</c:v>
                </c:pt>
                <c:pt idx="1375">
                  <c:v>-166.3137314936003</c:v>
                </c:pt>
                <c:pt idx="1376">
                  <c:v>-176.27042874460562</c:v>
                </c:pt>
                <c:pt idx="1377">
                  <c:v>-190.35108597794965</c:v>
                </c:pt>
                <c:pt idx="1378">
                  <c:v>-214.45851338627125</c:v>
                </c:pt>
                <c:pt idx="1379">
                  <c:v>-1312.7327541511997</c:v>
                </c:pt>
                <c:pt idx="1380">
                  <c:v>-214.60341065200626</c:v>
                </c:pt>
                <c:pt idx="1381">
                  <c:v>-190.64088176607572</c:v>
                </c:pt>
                <c:pt idx="1382">
                  <c:v>-176.70512556850468</c:v>
                </c:pt>
                <c:pt idx="1383">
                  <c:v>-166.89333312350837</c:v>
                </c:pt>
                <c:pt idx="1384">
                  <c:v>-159.35572439211202</c:v>
                </c:pt>
                <c:pt idx="1385">
                  <c:v>-153.26846303676592</c:v>
                </c:pt>
                <c:pt idx="1386">
                  <c:v>-148.19220158525522</c:v>
                </c:pt>
                <c:pt idx="1387">
                  <c:v>-143.86480654788346</c:v>
                </c:pt>
                <c:pt idx="1388">
                  <c:v>-140.1173196115715</c:v>
                </c:pt>
                <c:pt idx="1389">
                  <c:v>-136.83450555030927</c:v>
                </c:pt>
                <c:pt idx="1390">
                  <c:v>-133.93430526037983</c:v>
                </c:pt>
                <c:pt idx="1391">
                  <c:v>-131.35626815653217</c:v>
                </c:pt>
                <c:pt idx="1392">
                  <c:v>-129.05463183141453</c:v>
                </c:pt>
                <c:pt idx="1393">
                  <c:v>-126.99397487435724</c:v>
                </c:pt>
                <c:pt idx="1394">
                  <c:v>-125.14637443041687</c:v>
                </c:pt>
                <c:pt idx="1395">
                  <c:v>-123.48948440963161</c:v>
                </c:pt>
                <c:pt idx="1396">
                  <c:v>-122.00519887291243</c:v>
                </c:pt>
                <c:pt idx="1397">
                  <c:v>-120.67869971513323</c:v>
                </c:pt>
                <c:pt idx="1398">
                  <c:v>-119.49776399500252</c:v>
                </c:pt>
                <c:pt idx="1399">
                  <c:v>-118.45225114364077</c:v>
                </c:pt>
                <c:pt idx="1400">
                  <c:v>-117.53371761883048</c:v>
                </c:pt>
                <c:pt idx="1401">
                  <c:v>-116.73512372394106</c:v>
                </c:pt>
                <c:pt idx="1402">
                  <c:v>-116.05060836333465</c:v>
                </c:pt>
                <c:pt idx="1403">
                  <c:v>-115.47531480245694</c:v>
                </c:pt>
                <c:pt idx="1404">
                  <c:v>-115.00525542611577</c:v>
                </c:pt>
                <c:pt idx="1405">
                  <c:v>-114.63720688459864</c:v>
                </c:pt>
                <c:pt idx="1406">
                  <c:v>-114.36862940906542</c:v>
                </c:pt>
                <c:pt idx="1407">
                  <c:v>-114.19760580012178</c:v>
                </c:pt>
                <c:pt idx="1408">
                  <c:v>-114.12279686579241</c:v>
                </c:pt>
                <c:pt idx="1409">
                  <c:v>-114.1434110544071</c:v>
                </c:pt>
                <c:pt idx="1410">
                  <c:v>-114.25918679620918</c:v>
                </c:pt>
                <c:pt idx="1411">
                  <c:v>-114.47038670863826</c:v>
                </c:pt>
                <c:pt idx="1412">
                  <c:v>-114.77780339109593</c:v>
                </c:pt>
                <c:pt idx="1413">
                  <c:v>-115.18277708338539</c:v>
                </c:pt>
                <c:pt idx="1414">
                  <c:v>-115.68722603287404</c:v>
                </c:pt>
                <c:pt idx="1415">
                  <c:v>-116.29369105656852</c:v>
                </c:pt>
                <c:pt idx="1416">
                  <c:v>-117.00539655258939</c:v>
                </c:pt>
                <c:pt idx="1417">
                  <c:v>-117.82633118482735</c:v>
                </c:pt>
                <c:pt idx="1418">
                  <c:v>-118.7613527368738</c:v>
                </c:pt>
                <c:pt idx="1419">
                  <c:v>-119.81632335379075</c:v>
                </c:pt>
                <c:pt idx="1420">
                  <c:v>-120.99828378206925</c:v>
                </c:pt>
                <c:pt idx="1421">
                  <c:v>-122.31567861427038</c:v>
                </c:pt>
                <c:pt idx="1422">
                  <c:v>-123.77864947015146</c:v>
                </c:pt>
                <c:pt idx="1423">
                  <c:v>-125.39942034246253</c:v>
                </c:pt>
                <c:pt idx="1424">
                  <c:v>-127.19281038841902</c:v>
                </c:pt>
                <c:pt idx="1425">
                  <c:v>-129.1769265998787</c:v>
                </c:pt>
                <c:pt idx="1426">
                  <c:v>-131.37411612029945</c:v>
                </c:pt>
                <c:pt idx="1427">
                  <c:v>-133.81230285889959</c:v>
                </c:pt>
                <c:pt idx="1428">
                  <c:v>-136.52690928144852</c:v>
                </c:pt>
                <c:pt idx="1429">
                  <c:v>-139.56369885127353</c:v>
                </c:pt>
                <c:pt idx="1430">
                  <c:v>-142.98312321052606</c:v>
                </c:pt>
                <c:pt idx="1431">
                  <c:v>-146.86724252079787</c:v>
                </c:pt>
                <c:pt idx="1432">
                  <c:v>-151.33129306699774</c:v>
                </c:pt>
                <c:pt idx="1433">
                  <c:v>-156.5442342221771</c:v>
                </c:pt>
                <c:pt idx="1434">
                  <c:v>-162.76820053712581</c:v>
                </c:pt>
                <c:pt idx="1435">
                  <c:v>-170.44254054632719</c:v>
                </c:pt>
                <c:pt idx="1436">
                  <c:v>-180.39109165082039</c:v>
                </c:pt>
                <c:pt idx="1437">
                  <c:v>-194.46363495434889</c:v>
                </c:pt>
                <c:pt idx="1438">
                  <c:v>-218.56298045877816</c:v>
                </c:pt>
                <c:pt idx="1439">
                  <c:v>-1312.7369693606897</c:v>
                </c:pt>
                <c:pt idx="1440">
                  <c:v>-218.69180923895274</c:v>
                </c:pt>
                <c:pt idx="1441">
                  <c:v>-194.72129339728679</c:v>
                </c:pt>
                <c:pt idx="1442">
                  <c:v>-180.77758152173558</c:v>
                </c:pt>
                <c:pt idx="1443">
                  <c:v>-170.95786449313491</c:v>
                </c:pt>
                <c:pt idx="1444">
                  <c:v>-163.41236209054898</c:v>
                </c:pt>
                <c:pt idx="1445">
                  <c:v>-157.317237795891</c:v>
                </c:pt>
                <c:pt idx="1446">
                  <c:v>-152.23314395781298</c:v>
                </c:pt>
                <c:pt idx="1447">
                  <c:v>-147.89794690887609</c:v>
                </c:pt>
                <c:pt idx="1448">
                  <c:v>-144.14268815963754</c:v>
                </c:pt>
                <c:pt idx="1449">
                  <c:v>-140.8521323090863</c:v>
                </c:pt>
                <c:pt idx="1450">
                  <c:v>-137.94422007985602</c:v>
                </c:pt>
                <c:pt idx="1451">
                  <c:v>-135.35850071438455</c:v>
                </c:pt>
                <c:pt idx="1452">
                  <c:v>-133.04921163433443</c:v>
                </c:pt>
                <c:pt idx="1453">
                  <c:v>-130.98093125936214</c:v>
                </c:pt>
                <c:pt idx="1454">
                  <c:v>-129.12573656615041</c:v>
                </c:pt>
                <c:pt idx="1455">
                  <c:v>-127.461281297651</c:v>
                </c:pt>
                <c:pt idx="1456">
                  <c:v>-125.96945934896355</c:v>
                </c:pt>
                <c:pt idx="1457">
                  <c:v>-124.63545245041354</c:v>
                </c:pt>
                <c:pt idx="1458">
                  <c:v>-123.44703749741234</c:v>
                </c:pt>
                <c:pt idx="1459">
                  <c:v>-122.39407375902152</c:v>
                </c:pt>
                <c:pt idx="1460">
                  <c:v>-121.46811753219299</c:v>
                </c:pt>
                <c:pt idx="1461">
                  <c:v>-120.66212896068065</c:v>
                </c:pt>
                <c:pt idx="1462">
                  <c:v>-119.97024679043537</c:v>
                </c:pt>
                <c:pt idx="1463">
                  <c:v>-119.38761412968492</c:v>
                </c:pt>
                <c:pt idx="1464">
                  <c:v>-118.91024320720021</c:v>
                </c:pt>
                <c:pt idx="1465">
                  <c:v>-118.53491051840305</c:v>
                </c:pt>
                <c:pt idx="1466">
                  <c:v>-118.25907614074674</c:v>
                </c:pt>
                <c:pt idx="1467">
                  <c:v>-118.08082272227938</c:v>
                </c:pt>
                <c:pt idx="1468">
                  <c:v>-117.99881091960611</c:v>
                </c:pt>
                <c:pt idx="1469">
                  <c:v>-118.01224903076444</c:v>
                </c:pt>
                <c:pt idx="1470">
                  <c:v>-118.12087533682258</c:v>
                </c:pt>
                <c:pt idx="1471">
                  <c:v>-118.32495230715152</c:v>
                </c:pt>
                <c:pt idx="1472">
                  <c:v>-118.62527239418046</c:v>
                </c:pt>
                <c:pt idx="1473">
                  <c:v>-119.02317569182662</c:v>
                </c:pt>
                <c:pt idx="1474">
                  <c:v>-119.52058030264736</c:v>
                </c:pt>
                <c:pt idx="1475">
                  <c:v>-120.12002689990568</c:v>
                </c:pt>
                <c:pt idx="1476">
                  <c:v>-120.82473973903495</c:v>
                </c:pt>
                <c:pt idx="1477">
                  <c:v>-121.63870734228524</c:v>
                </c:pt>
                <c:pt idx="1478">
                  <c:v>-122.5667873526447</c:v>
                </c:pt>
                <c:pt idx="1479">
                  <c:v>-123.61484177559974</c:v>
                </c:pt>
                <c:pt idx="1480">
                  <c:v>-124.78991121908386</c:v>
                </c:pt>
                <c:pt idx="1481">
                  <c:v>-126.10044013810997</c:v>
                </c:pt>
                <c:pt idx="1482">
                  <c:v>-127.55657001588676</c:v>
                </c:pt>
                <c:pt idx="1483">
                  <c:v>-129.17052470960652</c:v>
                </c:pt>
                <c:pt idx="1484">
                  <c:v>-130.95712324190907</c:v>
                </c:pt>
                <c:pt idx="1485">
                  <c:v>-132.93447247104805</c:v>
                </c:pt>
                <c:pt idx="1486">
                  <c:v>-135.12491940784403</c:v>
                </c:pt>
                <c:pt idx="1487">
                  <c:v>-137.55638782983024</c:v>
                </c:pt>
                <c:pt idx="1488">
                  <c:v>-140.26430007204016</c:v>
                </c:pt>
                <c:pt idx="1489">
                  <c:v>-143.29441946800273</c:v>
                </c:pt>
                <c:pt idx="1490">
                  <c:v>-146.70719753100008</c:v>
                </c:pt>
                <c:pt idx="1491">
                  <c:v>-150.58469429467877</c:v>
                </c:pt>
                <c:pt idx="1492">
                  <c:v>-155.04214591691229</c:v>
                </c:pt>
                <c:pt idx="1493">
                  <c:v>-160.24851164462484</c:v>
                </c:pt>
                <c:pt idx="1494">
                  <c:v>-166.46592590337451</c:v>
                </c:pt>
                <c:pt idx="1495">
                  <c:v>-174.13373710330347</c:v>
                </c:pt>
                <c:pt idx="1496">
                  <c:v>-184.07578252199059</c:v>
                </c:pt>
                <c:pt idx="1497">
                  <c:v>-198.14184314059102</c:v>
                </c:pt>
                <c:pt idx="1498">
                  <c:v>-222.23472883925183</c:v>
                </c:pt>
                <c:pt idx="1499">
                  <c:v>-1265.4580896666944</c:v>
                </c:pt>
                <c:pt idx="1500">
                  <c:v>-222.35070616275249</c:v>
                </c:pt>
                <c:pt idx="1501">
                  <c:v>-198.37379843100234</c:v>
                </c:pt>
                <c:pt idx="1502">
                  <c:v>-184.42371706614779</c:v>
                </c:pt>
                <c:pt idx="1503">
                  <c:v>-174.59765283151629</c:v>
                </c:pt>
                <c:pt idx="1504">
                  <c:v>-167.04582538948782</c:v>
                </c:pt>
                <c:pt idx="1505">
                  <c:v>-160.94439810610612</c:v>
                </c:pt>
                <c:pt idx="1506">
                  <c:v>-155.85402321495931</c:v>
                </c:pt>
                <c:pt idx="1507">
                  <c:v>-151.51256693434715</c:v>
                </c:pt>
                <c:pt idx="1508">
                  <c:v>-147.75107066135416</c:v>
                </c:pt>
                <c:pt idx="1509">
                  <c:v>-144.45429888228614</c:v>
                </c:pt>
                <c:pt idx="1510">
                  <c:v>-141.54019220787137</c:v>
                </c:pt>
                <c:pt idx="1511">
                  <c:v>-138.94829976941494</c:v>
                </c:pt>
                <c:pt idx="1512">
                  <c:v>-136.63285887821334</c:v>
                </c:pt>
                <c:pt idx="1513">
                  <c:v>-134.55844784431454</c:v>
                </c:pt>
                <c:pt idx="1514">
                  <c:v>-132.69714353554775</c:v>
                </c:pt>
                <c:pt idx="1515">
                  <c:v>-131.02659958675551</c:v>
                </c:pt>
                <c:pt idx="1516">
                  <c:v>-129.52870978566952</c:v>
                </c:pt>
                <c:pt idx="1517">
                  <c:v>-128.18865575598014</c:v>
                </c:pt>
                <c:pt idx="1518">
                  <c:v>-126.994214287191</c:v>
                </c:pt>
                <c:pt idx="1519">
                  <c:v>-125.93524454317799</c:v>
                </c:pt>
                <c:pt idx="1520">
                  <c:v>-125.003302716421</c:v>
                </c:pt>
                <c:pt idx="1521">
                  <c:v>-124.19134884691159</c:v>
                </c:pt>
                <c:pt idx="1522">
                  <c:v>-123.49352157754115</c:v>
                </c:pt>
                <c:pt idx="1523">
                  <c:v>-122.90496391417464</c:v>
                </c:pt>
                <c:pt idx="1524">
                  <c:v>-122.42168798391175</c:v>
                </c:pt>
                <c:pt idx="1525">
                  <c:v>-122.04047018118786</c:v>
                </c:pt>
                <c:pt idx="1526">
                  <c:v>-121.75877048314958</c:v>
                </c:pt>
                <c:pt idx="1527">
                  <c:v>-121.57467143821195</c:v>
                </c:pt>
                <c:pt idx="1528">
                  <c:v>-121.48683360401532</c:v>
                </c:pt>
                <c:pt idx="1529">
                  <c:v>-121.49446518029485</c:v>
                </c:pt>
                <c:pt idx="1530">
                  <c:v>-121.59730435047345</c:v>
                </c:pt>
                <c:pt idx="1531">
                  <c:v>-121.79561348692827</c:v>
                </c:pt>
                <c:pt idx="1532">
                  <c:v>-122.09018494574075</c:v>
                </c:pt>
                <c:pt idx="1533">
                  <c:v>-122.4823587251211</c:v>
                </c:pt>
                <c:pt idx="1534">
                  <c:v>-122.97405283255492</c:v>
                </c:pt>
                <c:pt idx="1535">
                  <c:v>-123.56780784686386</c:v>
                </c:pt>
                <c:pt idx="1536">
                  <c:v>-124.26684792966432</c:v>
                </c:pt>
                <c:pt idx="1537">
                  <c:v>-125.07516151000993</c:v>
                </c:pt>
                <c:pt idx="1538">
                  <c:v>-125.997606138306</c:v>
                </c:pt>
                <c:pt idx="1539">
                  <c:v>-127.04004372806662</c:v>
                </c:pt>
                <c:pt idx="1540">
                  <c:v>-128.2095147958571</c:v>
                </c:pt>
                <c:pt idx="1541">
                  <c:v>-129.51446370592134</c:v>
                </c:pt>
                <c:pt idx="1542">
                  <c:v>-130.9650318512945</c:v>
                </c:pt>
                <c:pt idx="1543">
                  <c:v>-132.57344299958453</c:v>
                </c:pt>
                <c:pt idx="1544">
                  <c:v>-134.35451608443205</c:v>
                </c:pt>
                <c:pt idx="1545">
                  <c:v>-136.32635787567233</c:v>
                </c:pt>
                <c:pt idx="1546">
                  <c:v>-138.51131529628157</c:v>
                </c:pt>
                <c:pt idx="1547">
                  <c:v>-140.93731203652101</c:v>
                </c:pt>
                <c:pt idx="1548">
                  <c:v>-143.6397703447175</c:v>
                </c:pt>
                <c:pt idx="1549">
                  <c:v>-146.66445346825495</c:v>
                </c:pt>
                <c:pt idx="1550">
                  <c:v>-150.07181283482853</c:v>
                </c:pt>
                <c:pt idx="1551">
                  <c:v>-153.94390839304759</c:v>
                </c:pt>
                <c:pt idx="1552">
                  <c:v>-158.39597621630142</c:v>
                </c:pt>
                <c:pt idx="1553">
                  <c:v>-163.59697546756789</c:v>
                </c:pt>
                <c:pt idx="1554">
                  <c:v>-169.80904048900283</c:v>
                </c:pt>
                <c:pt idx="1555">
                  <c:v>-177.47151960787693</c:v>
                </c:pt>
                <c:pt idx="1556">
                  <c:v>-187.4082500194346</c:v>
                </c:pt>
                <c:pt idx="1557">
                  <c:v>-201.46901262301543</c:v>
                </c:pt>
                <c:pt idx="1558">
                  <c:v>-225.55661721747151</c:v>
                </c:pt>
                <c:pt idx="1559">
                  <c:v>-1267.8950436062808</c:v>
                </c:pt>
                <c:pt idx="1560">
                  <c:v>-225.66208274247228</c:v>
                </c:pt>
                <c:pt idx="1561">
                  <c:v>-201.67994415640709</c:v>
                </c:pt>
                <c:pt idx="1562">
                  <c:v>-187.72464852804012</c:v>
                </c:pt>
                <c:pt idx="1563">
                  <c:v>-177.89338654195632</c:v>
                </c:pt>
                <c:pt idx="1564">
                  <c:v>-170.33637778229703</c:v>
                </c:pt>
                <c:pt idx="1565">
                  <c:v>-164.22978553735612</c:v>
                </c:pt>
                <c:pt idx="1566">
                  <c:v>-159.13426196346197</c:v>
                </c:pt>
                <c:pt idx="1567">
                  <c:v>-154.78767320214163</c:v>
                </c:pt>
                <c:pt idx="1568">
                  <c:v>-151.02106057419235</c:v>
                </c:pt>
                <c:pt idx="1569">
                  <c:v>-147.71918849010666</c:v>
                </c:pt>
                <c:pt idx="1570">
                  <c:v>-144.79999748527734</c:v>
                </c:pt>
                <c:pt idx="1571">
                  <c:v>-142.20303661614312</c:v>
                </c:pt>
                <c:pt idx="1572">
                  <c:v>-139.88254311960304</c:v>
                </c:pt>
                <c:pt idx="1573">
                  <c:v>-137.80309523177189</c:v>
                </c:pt>
                <c:pt idx="1574">
                  <c:v>-135.93676974700296</c:v>
                </c:pt>
                <c:pt idx="1575">
                  <c:v>-134.26122022712298</c:v>
                </c:pt>
                <c:pt idx="1576">
                  <c:v>-132.75834038729877</c:v>
                </c:pt>
                <c:pt idx="1577">
                  <c:v>-131.41331177910587</c:v>
                </c:pt>
                <c:pt idx="1578">
                  <c:v>-130.21391112037938</c:v>
                </c:pt>
                <c:pt idx="1579">
                  <c:v>-129.14999750376847</c:v>
                </c:pt>
                <c:pt idx="1580">
                  <c:v>-128.21312705096679</c:v>
                </c:pt>
                <c:pt idx="1581">
                  <c:v>-127.39625973161426</c:v>
                </c:pt>
                <c:pt idx="1582">
                  <c:v>-126.69353411868374</c:v>
                </c:pt>
                <c:pt idx="1583">
                  <c:v>-126.10009314855093</c:v>
                </c:pt>
                <c:pt idx="1584">
                  <c:v>-125.61194887925154</c:v>
                </c:pt>
                <c:pt idx="1585">
                  <c:v>-125.22587763657998</c:v>
                </c:pt>
                <c:pt idx="1586">
                  <c:v>-124.93933932946126</c:v>
                </c:pt>
                <c:pt idx="1587">
                  <c:v>-124.75041643850489</c:v>
                </c:pt>
                <c:pt idx="1588">
                  <c:v>-124.65776945395852</c:v>
                </c:pt>
                <c:pt idx="1589">
                  <c:v>-124.6606065085748</c:v>
                </c:pt>
                <c:pt idx="1590">
                  <c:v>-124.75866571920064</c:v>
                </c:pt>
                <c:pt idx="1591">
                  <c:v>-124.95220939204081</c:v>
                </c:pt>
                <c:pt idx="1592">
                  <c:v>-125.24202981740524</c:v>
                </c:pt>
                <c:pt idx="1593">
                  <c:v>-125.62946692812993</c:v>
                </c:pt>
                <c:pt idx="1594">
                  <c:v>-126.11643866672098</c:v>
                </c:pt>
                <c:pt idx="1595">
                  <c:v>-126.70548554741195</c:v>
                </c:pt>
                <c:pt idx="1596">
                  <c:v>-127.3998316676203</c:v>
                </c:pt>
                <c:pt idx="1597">
                  <c:v>-128.20346539258549</c:v>
                </c:pt>
                <c:pt idx="1598">
                  <c:v>-129.12124420928268</c:v>
                </c:pt>
                <c:pt idx="1599">
                  <c:v>-130.15902996817482</c:v>
                </c:pt>
                <c:pt idx="1600">
                  <c:v>-131.32386312315353</c:v>
                </c:pt>
                <c:pt idx="1601">
                  <c:v>-132.62418797616363</c:v>
                </c:pt>
                <c:pt idx="1602">
                  <c:v>-134.07014585831246</c:v>
                </c:pt>
                <c:pt idx="1603">
                  <c:v>-135.67396047564833</c:v>
                </c:pt>
                <c:pt idx="1604">
                  <c:v>-137.45045070061957</c:v>
                </c:pt>
                <c:pt idx="1605">
                  <c:v>-139.41772324223092</c:v>
                </c:pt>
                <c:pt idx="1606">
                  <c:v>-141.5981249629894</c:v>
                </c:pt>
                <c:pt idx="1607">
                  <c:v>-144.01957949304577</c:v>
                </c:pt>
                <c:pt idx="1608">
                  <c:v>-146.71750902096957</c:v>
                </c:pt>
                <c:pt idx="1609">
                  <c:v>-149.73767673474282</c:v>
                </c:pt>
                <c:pt idx="1610">
                  <c:v>-153.14053400300568</c:v>
                </c:pt>
                <c:pt idx="1611">
                  <c:v>-157.00814071566353</c:v>
                </c:pt>
                <c:pt idx="1612">
                  <c:v>-161.45573288774332</c:v>
                </c:pt>
                <c:pt idx="1613">
                  <c:v>-166.65226962420405</c:v>
                </c:pt>
                <c:pt idx="1614">
                  <c:v>-172.8598852095252</c:v>
                </c:pt>
                <c:pt idx="1615">
                  <c:v>-180.51792791363525</c:v>
                </c:pt>
                <c:pt idx="1616">
                  <c:v>-190.45023487476783</c:v>
                </c:pt>
                <c:pt idx="1617">
                  <c:v>-204.50658693559475</c:v>
                </c:pt>
                <c:pt idx="1618">
                  <c:v>-228.58979383862606</c:v>
                </c:pt>
                <c:pt idx="1619">
                  <c:v>-1312.7525975941287</c:v>
                </c:pt>
                <c:pt idx="1620">
                  <c:v>-228.68650231100258</c:v>
                </c:pt>
                <c:pt idx="1621">
                  <c:v>-204.70000425269066</c:v>
                </c:pt>
                <c:pt idx="1622">
                  <c:v>-190.74036178127315</c:v>
                </c:pt>
                <c:pt idx="1623">
                  <c:v>-180.90476552661931</c:v>
                </c:pt>
                <c:pt idx="1624">
                  <c:v>-173.34343501844904</c:v>
                </c:pt>
                <c:pt idx="1625">
                  <c:v>-167.23253349095629</c:v>
                </c:pt>
                <c:pt idx="1626">
                  <c:v>-162.13271304668592</c:v>
                </c:pt>
                <c:pt idx="1627">
                  <c:v>-157.78183977368491</c:v>
                </c:pt>
                <c:pt idx="1628">
                  <c:v>-154.01095493957763</c:v>
                </c:pt>
                <c:pt idx="1629">
                  <c:v>-150.70482290198981</c:v>
                </c:pt>
                <c:pt idx="1630">
                  <c:v>-147.78138414375033</c:v>
                </c:pt>
                <c:pt idx="1631">
                  <c:v>-145.18018766903495</c:v>
                </c:pt>
                <c:pt idx="1632">
                  <c:v>-142.85547066277522</c:v>
                </c:pt>
                <c:pt idx="1633">
                  <c:v>-140.77181130941659</c:v>
                </c:pt>
                <c:pt idx="1634">
                  <c:v>-138.90128635193847</c:v>
                </c:pt>
                <c:pt idx="1635">
                  <c:v>-137.22154930108246</c:v>
                </c:pt>
                <c:pt idx="1636">
                  <c:v>-135.71449382122216</c:v>
                </c:pt>
                <c:pt idx="1637">
                  <c:v>-134.36530141342783</c:v>
                </c:pt>
                <c:pt idx="1638">
                  <c:v>-133.16174874531399</c:v>
                </c:pt>
                <c:pt idx="1639">
                  <c:v>-132.0936948595938</c:v>
                </c:pt>
                <c:pt idx="1640">
                  <c:v>-131.15269582830618</c:v>
                </c:pt>
                <c:pt idx="1641">
                  <c:v>-130.33171157171711</c:v>
                </c:pt>
                <c:pt idx="1642">
                  <c:v>-129.62488061370212</c:v>
                </c:pt>
                <c:pt idx="1643">
                  <c:v>-129.02734584181565</c:v>
                </c:pt>
                <c:pt idx="1644">
                  <c:v>-128.53511926554685</c:v>
                </c:pt>
                <c:pt idx="1645">
                  <c:v>-128.14497716241493</c:v>
                </c:pt>
                <c:pt idx="1646">
                  <c:v>-127.8543793933399</c:v>
                </c:pt>
                <c:pt idx="1647">
                  <c:v>-127.6614083911946</c:v>
                </c:pt>
                <c:pt idx="1648">
                  <c:v>-127.56472459875637</c:v>
                </c:pt>
                <c:pt idx="1649">
                  <c:v>-127.56353610157191</c:v>
                </c:pt>
                <c:pt idx="1650">
                  <c:v>-127.65758096954494</c:v>
                </c:pt>
                <c:pt idx="1651">
                  <c:v>-127.84712146219789</c:v>
                </c:pt>
                <c:pt idx="1652">
                  <c:v>-128.13294982341716</c:v>
                </c:pt>
                <c:pt idx="1653">
                  <c:v>-128.51640593987275</c:v>
                </c:pt>
                <c:pt idx="1654">
                  <c:v>-128.99940770815991</c:v>
                </c:pt>
                <c:pt idx="1655">
                  <c:v>-129.58449559685525</c:v>
                </c:pt>
                <c:pt idx="1656">
                  <c:v>-130.27489365797109</c:v>
                </c:pt>
                <c:pt idx="1657">
                  <c:v>-131.0745902115919</c:v>
                </c:pt>
                <c:pt idx="1658">
                  <c:v>-131.98844269978662</c:v>
                </c:pt>
                <c:pt idx="1659">
                  <c:v>-133.02231292835802</c:v>
                </c:pt>
                <c:pt idx="1660">
                  <c:v>-134.18324130678346</c:v>
                </c:pt>
                <c:pt idx="1661">
                  <c:v>-135.47967209283661</c:v>
                </c:pt>
                <c:pt idx="1662">
                  <c:v>-136.92174657369475</c:v>
                </c:pt>
                <c:pt idx="1663">
                  <c:v>-138.52168841171763</c:v>
                </c:pt>
                <c:pt idx="1664">
                  <c:v>-140.2943164359011</c:v>
                </c:pt>
                <c:pt idx="1665">
                  <c:v>-142.25773731203674</c:v>
                </c:pt>
                <c:pt idx="1666">
                  <c:v>-144.43429785965344</c:v>
                </c:pt>
                <c:pt idx="1667">
                  <c:v>-146.85192166615391</c:v>
                </c:pt>
                <c:pt idx="1668">
                  <c:v>-149.54603087759642</c:v>
                </c:pt>
                <c:pt idx="1669">
                  <c:v>-152.56238863967926</c:v>
                </c:pt>
                <c:pt idx="1670">
                  <c:v>-155.96144627898906</c:v>
                </c:pt>
                <c:pt idx="1671">
                  <c:v>-159.82526364360342</c:v>
                </c:pt>
                <c:pt idx="1672">
                  <c:v>-164.26907670694746</c:v>
                </c:pt>
                <c:pt idx="1673">
                  <c:v>-169.4618445326081</c:v>
                </c:pt>
                <c:pt idx="1674">
                  <c:v>-175.66570136390374</c:v>
                </c:pt>
                <c:pt idx="1675">
                  <c:v>-183.31999542983419</c:v>
                </c:pt>
                <c:pt idx="1676">
                  <c:v>-193.24856382792365</c:v>
                </c:pt>
                <c:pt idx="1677">
                  <c:v>-207.30118736034339</c:v>
                </c:pt>
                <c:pt idx="1678">
                  <c:v>-231.38067572932385</c:v>
                </c:pt>
                <c:pt idx="1679">
                  <c:v>-1272.0157915075265</c:v>
                </c:pt>
                <c:pt idx="1680">
                  <c:v>-231.46997695665104</c:v>
                </c:pt>
                <c:pt idx="1681">
                  <c:v>-207.47979010785133</c:v>
                </c:pt>
                <c:pt idx="1682">
                  <c:v>-193.51646868134179</c:v>
                </c:pt>
                <c:pt idx="1683">
                  <c:v>-183.67720326776197</c:v>
                </c:pt>
                <c:pt idx="1684">
                  <c:v>-176.11221335783222</c:v>
                </c:pt>
                <c:pt idx="1685">
                  <c:v>-169.9976621469506</c:v>
                </c:pt>
                <c:pt idx="1686">
                  <c:v>-164.89420169906157</c:v>
                </c:pt>
                <c:pt idx="1687">
                  <c:v>-160.53969806382577</c:v>
                </c:pt>
                <c:pt idx="1688">
                  <c:v>-156.76519247067776</c:v>
                </c:pt>
                <c:pt idx="1689">
                  <c:v>-153.45544923925974</c:v>
                </c:pt>
                <c:pt idx="1690">
                  <c:v>-150.52840881461347</c:v>
                </c:pt>
                <c:pt idx="1691">
                  <c:v>-147.92362016332794</c:v>
                </c:pt>
                <c:pt idx="1692">
                  <c:v>-145.5953204329472</c:v>
                </c:pt>
                <c:pt idx="1693">
                  <c:v>-143.50808777072271</c:v>
                </c:pt>
                <c:pt idx="1694">
                  <c:v>-141.63399888263552</c:v>
                </c:pt>
                <c:pt idx="1695">
                  <c:v>-139.95070724262382</c:v>
                </c:pt>
                <c:pt idx="1696">
                  <c:v>-138.44010647844954</c:v>
                </c:pt>
                <c:pt idx="1697">
                  <c:v>-137.08737805476116</c:v>
                </c:pt>
                <c:pt idx="1698">
                  <c:v>-135.88029860294387</c:v>
                </c:pt>
                <c:pt idx="1699">
                  <c:v>-134.80872712966797</c:v>
                </c:pt>
                <c:pt idx="1700">
                  <c:v>-133.86421967111849</c:v>
                </c:pt>
                <c:pt idx="1701">
                  <c:v>-133.03973611189264</c:v>
                </c:pt>
                <c:pt idx="1702">
                  <c:v>-132.32941494038272</c:v>
                </c:pt>
                <c:pt idx="1703">
                  <c:v>-131.72839900884418</c:v>
                </c:pt>
                <c:pt idx="1704">
                  <c:v>-131.23270029164908</c:v>
                </c:pt>
                <c:pt idx="1705">
                  <c:v>-130.83909503138153</c:v>
                </c:pt>
                <c:pt idx="1706">
                  <c:v>-130.5450430542063</c:v>
                </c:pt>
                <c:pt idx="1707">
                  <c:v>-130.34862675842052</c:v>
                </c:pt>
                <c:pt idx="1708">
                  <c:v>-130.24850655240365</c:v>
                </c:pt>
                <c:pt idx="1709">
                  <c:v>-130.24389048748137</c:v>
                </c:pt>
                <c:pt idx="1710">
                  <c:v>-130.334516599512</c:v>
                </c:pt>
                <c:pt idx="1711">
                  <c:v>-130.52064711414718</c:v>
                </c:pt>
                <c:pt idx="1712">
                  <c:v>-130.80307424157616</c:v>
                </c:pt>
                <c:pt idx="1713">
                  <c:v>-131.18313783494378</c:v>
                </c:pt>
                <c:pt idx="1714">
                  <c:v>-131.66275575749177</c:v>
                </c:pt>
                <c:pt idx="1715">
                  <c:v>-132.24446844461303</c:v>
                </c:pt>
                <c:pt idx="1716">
                  <c:v>-132.93149991530521</c:v>
                </c:pt>
                <c:pt idx="1717">
                  <c:v>-133.72783845680706</c:v>
                </c:pt>
                <c:pt idx="1718">
                  <c:v>-134.63834147850679</c:v>
                </c:pt>
                <c:pt idx="1719">
                  <c:v>-135.66887075369434</c:v>
                </c:pt>
                <c:pt idx="1720">
                  <c:v>-136.82646665949807</c:v>
                </c:pt>
                <c:pt idx="1721">
                  <c:v>-138.11957342150617</c:v>
                </c:pt>
                <c:pt idx="1722">
                  <c:v>-139.55833229487374</c:v>
                </c:pt>
                <c:pt idx="1723">
                  <c:v>-141.1549669100994</c:v>
                </c:pt>
                <c:pt idx="1724">
                  <c:v>-142.92429606448036</c:v>
                </c:pt>
                <c:pt idx="1725">
                  <c:v>-144.88442639226679</c:v>
                </c:pt>
                <c:pt idx="1726">
                  <c:v>-147.05770468160497</c:v>
                </c:pt>
                <c:pt idx="1727">
                  <c:v>-149.47205448867595</c:v>
                </c:pt>
                <c:pt idx="1728">
                  <c:v>-152.16289792846999</c:v>
                </c:pt>
                <c:pt idx="1729">
                  <c:v>-155.1759981157719</c:v>
                </c:pt>
                <c:pt idx="1730">
                  <c:v>-158.57180634641364</c:v>
                </c:pt>
                <c:pt idx="1731">
                  <c:v>-162.43238243786959</c:v>
                </c:pt>
                <c:pt idx="1732">
                  <c:v>-166.87296233311346</c:v>
                </c:pt>
                <c:pt idx="1733">
                  <c:v>-172.06250506543282</c:v>
                </c:pt>
                <c:pt idx="1734">
                  <c:v>-178.2631448480021</c:v>
                </c:pt>
                <c:pt idx="1735">
                  <c:v>-185.91422987982293</c:v>
                </c:pt>
                <c:pt idx="1736">
                  <c:v>-195.83959722856466</c:v>
                </c:pt>
                <c:pt idx="1737">
                  <c:v>-209.88902766670503</c:v>
                </c:pt>
                <c:pt idx="1738">
                  <c:v>-233.96533086692298</c:v>
                </c:pt>
                <c:pt idx="1739">
                  <c:v>-1312.7655055995672</c:v>
                </c:pt>
                <c:pt idx="1740">
                  <c:v>-234.04828541577473</c:v>
                </c:pt>
                <c:pt idx="1741">
                  <c:v>-210.05493699888549</c:v>
                </c:pt>
                <c:pt idx="1742">
                  <c:v>-196.08846181303943</c:v>
                </c:pt>
                <c:pt idx="1743">
                  <c:v>-186.24605042004805</c:v>
                </c:pt>
                <c:pt idx="1744">
                  <c:v>-178.67792228194148</c:v>
                </c:pt>
                <c:pt idx="1745">
                  <c:v>-172.5602405655678</c:v>
                </c:pt>
                <c:pt idx="1746">
                  <c:v>-167.45365730646452</c:v>
                </c:pt>
                <c:pt idx="1747">
                  <c:v>-163.09603852602348</c:v>
                </c:pt>
                <c:pt idx="1748">
                  <c:v>-159.31842542554853</c:v>
                </c:pt>
                <c:pt idx="1749">
                  <c:v>-156.00558229669036</c:v>
                </c:pt>
                <c:pt idx="1750">
                  <c:v>-153.0754495566332</c:v>
                </c:pt>
                <c:pt idx="1751">
                  <c:v>-150.46757614424618</c:v>
                </c:pt>
                <c:pt idx="1752">
                  <c:v>-148.13619917948799</c:v>
                </c:pt>
                <c:pt idx="1753">
                  <c:v>-146.04589678215888</c:v>
                </c:pt>
                <c:pt idx="1754">
                  <c:v>-144.16874563092273</c:v>
                </c:pt>
                <c:pt idx="1755">
                  <c:v>-142.48239917253255</c:v>
                </c:pt>
                <c:pt idx="1756">
                  <c:v>-140.96875100769634</c:v>
                </c:pt>
                <c:pt idx="1757">
                  <c:v>-139.61298257414106</c:v>
                </c:pt>
                <c:pt idx="1758">
                  <c:v>-138.40287047645882</c:v>
                </c:pt>
                <c:pt idx="1759">
                  <c:v>-137.32827369465835</c:v>
                </c:pt>
                <c:pt idx="1760">
                  <c:v>-136.38074823838966</c:v>
                </c:pt>
                <c:pt idx="1761">
                  <c:v>-135.55325396584351</c:v>
                </c:pt>
                <c:pt idx="1762">
                  <c:v>-134.83992933913399</c:v>
                </c:pt>
                <c:pt idx="1763">
                  <c:v>-134.2359171843629</c:v>
                </c:pt>
                <c:pt idx="1764">
                  <c:v>-133.73722944987506</c:v>
                </c:pt>
                <c:pt idx="1765">
                  <c:v>-133.34064235235209</c:v>
                </c:pt>
                <c:pt idx="1766">
                  <c:v>-133.04361569218045</c:v>
                </c:pt>
                <c:pt idx="1767">
                  <c:v>-132.84423184200199</c:v>
                </c:pt>
                <c:pt idx="1768">
                  <c:v>-132.74115118466352</c:v>
                </c:pt>
                <c:pt idx="1769">
                  <c:v>-132.73358174608003</c:v>
                </c:pt>
                <c:pt idx="1770">
                  <c:v>-132.8212615368202</c:v>
                </c:pt>
                <c:pt idx="1771">
                  <c:v>-133.00445275736655</c:v>
                </c:pt>
                <c:pt idx="1772">
                  <c:v>-133.2839475928586</c:v>
                </c:pt>
                <c:pt idx="1773">
                  <c:v>-133.66108587151058</c:v>
                </c:pt>
                <c:pt idx="1774">
                  <c:v>-134.13778543175215</c:v>
                </c:pt>
                <c:pt idx="1775">
                  <c:v>-134.71658668428125</c:v>
                </c:pt>
                <c:pt idx="1776">
                  <c:v>-135.40071362351779</c:v>
                </c:pt>
                <c:pt idx="1777">
                  <c:v>-136.1941545122383</c:v>
                </c:pt>
                <c:pt idx="1778">
                  <c:v>-137.10176673548563</c:v>
                </c:pt>
                <c:pt idx="1779">
                  <c:v>-138.12941204231799</c:v>
                </c:pt>
                <c:pt idx="1780">
                  <c:v>-139.28413078574576</c:v>
                </c:pt>
                <c:pt idx="1781">
                  <c:v>-140.57436716735447</c:v>
                </c:pt>
                <c:pt idx="1782">
                  <c:v>-142.01026241840717</c:v>
                </c:pt>
                <c:pt idx="1783">
                  <c:v>-143.60404014562451</c:v>
                </c:pt>
                <c:pt idx="1784">
                  <c:v>-145.37051912263536</c:v>
                </c:pt>
                <c:pt idx="1785">
                  <c:v>-147.32780596013401</c:v>
                </c:pt>
                <c:pt idx="1786">
                  <c:v>-149.49824742282073</c:v>
                </c:pt>
                <c:pt idx="1787">
                  <c:v>-151.90976704353818</c:v>
                </c:pt>
                <c:pt idx="1788">
                  <c:v>-154.59778691404946</c:v>
                </c:pt>
                <c:pt idx="1789">
                  <c:v>-157.60807012602044</c:v>
                </c:pt>
                <c:pt idx="1790">
                  <c:v>-161.00106795226989</c:v>
                </c:pt>
                <c:pt idx="1791">
                  <c:v>-164.85884018736743</c:v>
                </c:pt>
                <c:pt idx="1792">
                  <c:v>-169.29662275148814</c:v>
                </c:pt>
                <c:pt idx="1793">
                  <c:v>-174.48337465522573</c:v>
                </c:pt>
                <c:pt idx="1794">
                  <c:v>-180.6812300891693</c:v>
                </c:pt>
                <c:pt idx="1795">
                  <c:v>-188.32953722983362</c:v>
                </c:pt>
                <c:pt idx="1796">
                  <c:v>-198.25213312251157</c:v>
                </c:pt>
                <c:pt idx="1797">
                  <c:v>-212.29879851740617</c:v>
                </c:pt>
                <c:pt idx="1798">
                  <c:v>-236.37234306502009</c:v>
                </c:pt>
                <c:pt idx="1799">
                  <c:v>-1315.174158150154</c:v>
                </c:pt>
                <c:pt idx="1800">
                  <c:v>-236.44979939240665</c:v>
                </c:pt>
                <c:pt idx="1801">
                  <c:v>-212.4537113628179</c:v>
                </c:pt>
                <c:pt idx="1802">
                  <c:v>-198.48450286723678</c:v>
                </c:pt>
                <c:pt idx="1803">
                  <c:v>-188.6393644458106</c:v>
                </c:pt>
                <c:pt idx="1804">
                  <c:v>-181.06851553899656</c:v>
                </c:pt>
                <c:pt idx="1805">
                  <c:v>-174.94811929216939</c:v>
                </c:pt>
                <c:pt idx="1806">
                  <c:v>-169.83882771950181</c:v>
                </c:pt>
                <c:pt idx="1807">
                  <c:v>-165.47850682110482</c:v>
                </c:pt>
                <c:pt idx="1808">
                  <c:v>-161.69819777710723</c:v>
                </c:pt>
                <c:pt idx="1809">
                  <c:v>-158.38266485807782</c:v>
                </c:pt>
                <c:pt idx="1810">
                  <c:v>-155.44984846021541</c:v>
                </c:pt>
                <c:pt idx="1811">
                  <c:v>-152.83929750149983</c:v>
                </c:pt>
                <c:pt idx="1812">
                  <c:v>-150.5052490810923</c:v>
                </c:pt>
                <c:pt idx="1813">
                  <c:v>-148.41228129809525</c:v>
                </c:pt>
                <c:pt idx="1814">
                  <c:v>-146.53247081056355</c:v>
                </c:pt>
                <c:pt idx="1815">
                  <c:v>-144.84347104473591</c:v>
                </c:pt>
                <c:pt idx="1816">
                  <c:v>-143.32717558090013</c:v>
                </c:pt>
                <c:pt idx="1817">
                  <c:v>-141.96876583645371</c:v>
                </c:pt>
                <c:pt idx="1818">
                  <c:v>-140.75601839575148</c:v>
                </c:pt>
                <c:pt idx="1819">
                  <c:v>-139.67879221865502</c:v>
                </c:pt>
                <c:pt idx="1820">
                  <c:v>-138.72864329475934</c:v>
                </c:pt>
                <c:pt idx="1821">
                  <c:v>-137.89853146228987</c:v>
                </c:pt>
                <c:pt idx="1822">
                  <c:v>-137.18259516348377</c:v>
                </c:pt>
                <c:pt idx="1823">
                  <c:v>-136.5759772046564</c:v>
                </c:pt>
                <c:pt idx="1824">
                  <c:v>-136.07468951445443</c:v>
                </c:pt>
                <c:pt idx="1825">
                  <c:v>-135.67550828994899</c:v>
                </c:pt>
                <c:pt idx="1826">
                  <c:v>-135.37589331200411</c:v>
                </c:pt>
                <c:pt idx="1827">
                  <c:v>-135.17392693382601</c:v>
                </c:pt>
                <c:pt idx="1828">
                  <c:v>-135.06826951891279</c:v>
                </c:pt>
                <c:pt idx="1829">
                  <c:v>-135.05812907391669</c:v>
                </c:pt>
                <c:pt idx="1830">
                  <c:v>-135.14324359022942</c:v>
                </c:pt>
                <c:pt idx="1831">
                  <c:v>-135.32387524924158</c:v>
                </c:pt>
                <c:pt idx="1832">
                  <c:v>-135.60081621708574</c:v>
                </c:pt>
                <c:pt idx="1833">
                  <c:v>-135.97540630305338</c:v>
                </c:pt>
                <c:pt idx="1834">
                  <c:v>-136.44956332673485</c:v>
                </c:pt>
                <c:pt idx="1835">
                  <c:v>-137.02582768007255</c:v>
                </c:pt>
                <c:pt idx="1836">
                  <c:v>-137.70742333881373</c:v>
                </c:pt>
                <c:pt idx="1837">
                  <c:v>-138.49833854714421</c:v>
                </c:pt>
                <c:pt idx="1838">
                  <c:v>-139.40343067159861</c:v>
                </c:pt>
                <c:pt idx="1839">
                  <c:v>-140.42856144280785</c:v>
                </c:pt>
                <c:pt idx="1840">
                  <c:v>-141.58077119543668</c:v>
                </c:pt>
                <c:pt idx="1841">
                  <c:v>-142.8685041128052</c:v>
                </c:pt>
                <c:pt idx="1842">
                  <c:v>-144.30190140799164</c:v>
                </c:pt>
                <c:pt idx="1843">
                  <c:v>-145.8931866696108</c:v>
                </c:pt>
                <c:pt idx="1844">
                  <c:v>-147.65717865326539</c:v>
                </c:pt>
                <c:pt idx="1845">
                  <c:v>-149.61198395170288</c:v>
                </c:pt>
                <c:pt idx="1846">
                  <c:v>-151.77994931175451</c:v>
                </c:pt>
                <c:pt idx="1847">
                  <c:v>-154.18899824847213</c:v>
                </c:pt>
                <c:pt idx="1848">
                  <c:v>-156.8745528359056</c:v>
                </c:pt>
                <c:pt idx="1849">
                  <c:v>-159.88237614808509</c:v>
                </c:pt>
                <c:pt idx="1850">
                  <c:v>-163.27291944026877</c:v>
                </c:pt>
                <c:pt idx="1851">
                  <c:v>-167.12824248954391</c:v>
                </c:pt>
                <c:pt idx="1852">
                  <c:v>-171.56358119867963</c:v>
                </c:pt>
                <c:pt idx="1853">
                  <c:v>-176.74789456093788</c:v>
                </c:pt>
                <c:pt idx="1854">
                  <c:v>-182.94331674964718</c:v>
                </c:pt>
                <c:pt idx="1855">
                  <c:v>-190.5891959241437</c:v>
                </c:pt>
                <c:pt idx="1856">
                  <c:v>-200.50936911261778</c:v>
                </c:pt>
                <c:pt idx="1857">
                  <c:v>-214.55361704822568</c:v>
                </c:pt>
                <c:pt idx="1858">
                  <c:v>-238.62474936451505</c:v>
                </c:pt>
                <c:pt idx="1859">
                  <c:v>-1312.7804090346742</c:v>
                </c:pt>
                <c:pt idx="1860">
                  <c:v>-238.69739684568651</c:v>
                </c:pt>
                <c:pt idx="1861">
                  <c:v>-214.6989121676408</c:v>
                </c:pt>
                <c:pt idx="1862">
                  <c:v>-200.72731218445364</c:v>
                </c:pt>
                <c:pt idx="1863">
                  <c:v>-190.87978741966828</c:v>
                </c:pt>
                <c:pt idx="1864">
                  <c:v>-183.30655729722156</c:v>
                </c:pt>
                <c:pt idx="1865">
                  <c:v>-177.18378494603061</c:v>
                </c:pt>
                <c:pt idx="1866">
                  <c:v>-172.07212236387534</c:v>
                </c:pt>
                <c:pt idx="1867">
                  <c:v>-167.70943553455572</c:v>
                </c:pt>
                <c:pt idx="1868">
                  <c:v>-163.92676562195308</c:v>
                </c:pt>
                <c:pt idx="1869">
                  <c:v>-160.60887688045563</c:v>
                </c:pt>
                <c:pt idx="1870">
                  <c:v>-157.67370969015627</c:v>
                </c:pt>
                <c:pt idx="1871">
                  <c:v>-155.06081295299322</c:v>
                </c:pt>
                <c:pt idx="1872">
                  <c:v>-152.72442375215724</c:v>
                </c:pt>
                <c:pt idx="1873">
                  <c:v>-150.62912017084383</c:v>
                </c:pt>
                <c:pt idx="1874">
                  <c:v>-148.7469788512721</c:v>
                </c:pt>
                <c:pt idx="1875">
                  <c:v>-147.05565320391204</c:v>
                </c:pt>
                <c:pt idx="1876">
                  <c:v>-145.53703679334674</c:v>
                </c:pt>
                <c:pt idx="1877">
                  <c:v>-144.17631102133799</c:v>
                </c:pt>
                <c:pt idx="1878">
                  <c:v>-142.96125245666926</c:v>
                </c:pt>
                <c:pt idx="1879">
                  <c:v>-141.8817200436975</c:v>
                </c:pt>
                <c:pt idx="1880">
                  <c:v>-140.92926975657804</c:v>
                </c:pt>
                <c:pt idx="1881">
                  <c:v>-140.09686141816107</c:v>
                </c:pt>
                <c:pt idx="1882">
                  <c:v>-139.37863345537431</c:v>
                </c:pt>
                <c:pt idx="1883">
                  <c:v>-138.76972865928698</c:v>
                </c:pt>
                <c:pt idx="1884">
                  <c:v>-138.26615894336388</c:v>
                </c:pt>
                <c:pt idx="1885">
                  <c:v>-137.86470048955806</c:v>
                </c:pt>
                <c:pt idx="1886">
                  <c:v>-137.56281306367853</c:v>
                </c:pt>
                <c:pt idx="1887">
                  <c:v>-137.35857900393967</c:v>
                </c:pt>
                <c:pt idx="1888">
                  <c:v>-137.25065865891023</c:v>
                </c:pt>
                <c:pt idx="1889">
                  <c:v>-137.23826002037541</c:v>
                </c:pt>
                <c:pt idx="1890">
                  <c:v>-137.32112106492193</c:v>
                </c:pt>
                <c:pt idx="1891">
                  <c:v>-137.49950395919706</c:v>
                </c:pt>
                <c:pt idx="1892">
                  <c:v>-137.77420085465133</c:v>
                </c:pt>
                <c:pt idx="1893">
                  <c:v>-138.14655154595513</c:v>
                </c:pt>
                <c:pt idx="1894">
                  <c:v>-138.61847383813864</c:v>
                </c:pt>
                <c:pt idx="1895">
                  <c:v>-139.19250810864426</c:v>
                </c:pt>
                <c:pt idx="1896">
                  <c:v>-139.87187831877949</c:v>
                </c:pt>
                <c:pt idx="1897">
                  <c:v>-140.66057269835011</c:v>
                </c:pt>
                <c:pt idx="1898">
                  <c:v>-141.56344859956971</c:v>
                </c:pt>
                <c:pt idx="1899">
                  <c:v>-142.58636773880815</c:v>
                </c:pt>
                <c:pt idx="1900">
                  <c:v>-162.01831554806023</c:v>
                </c:pt>
                <c:pt idx="1901">
                  <c:v>-1278.2052343136188</c:v>
                </c:pt>
                <c:pt idx="1902">
                  <c:v>-162.70240075615783</c:v>
                </c:pt>
                <c:pt idx="1903">
                  <c:v>-143.95466915673725</c:v>
                </c:pt>
                <c:pt idx="1904">
                  <c:v>-139.29103980279908</c:v>
                </c:pt>
                <c:pt idx="1905">
                  <c:v>-144.61937180103041</c:v>
                </c:pt>
                <c:pt idx="1906">
                  <c:v>-164.03192613419148</c:v>
                </c:pt>
                <c:pt idx="1907">
                  <c:v>-1312.7973120307477</c:v>
                </c:pt>
                <c:pt idx="1908">
                  <c:v>-164.67832780478039</c:v>
                </c:pt>
                <c:pt idx="1909">
                  <c:v>-145.91228549858693</c:v>
                </c:pt>
                <c:pt idx="1910">
                  <c:v>-141.23068635367699</c:v>
                </c:pt>
                <c:pt idx="1911">
                  <c:v>-146.54138008475437</c:v>
                </c:pt>
                <c:pt idx="1912">
                  <c:v>-165.93661862456045</c:v>
                </c:pt>
                <c:pt idx="1913">
                  <c:v>-1335.1129527329931</c:v>
                </c:pt>
                <c:pt idx="1914">
                  <c:v>-166.54932154785089</c:v>
                </c:pt>
                <c:pt idx="1915">
                  <c:v>-147.76687976274394</c:v>
                </c:pt>
                <c:pt idx="1916">
                  <c:v>-143.0691705358654</c:v>
                </c:pt>
                <c:pt idx="1917">
                  <c:v>-148.36403602612756</c:v>
                </c:pt>
                <c:pt idx="1918">
                  <c:v>-167.74372087132582</c:v>
                </c:pt>
                <c:pt idx="1919">
                  <c:v>-1265.532627504195</c:v>
                </c:pt>
                <c:pt idx="1920">
                  <c:v>-168.32611210207199</c:v>
                </c:pt>
                <c:pt idx="1921">
                  <c:v>-149.52889893571677</c:v>
                </c:pt>
                <c:pt idx="1922">
                  <c:v>-144.81666608756285</c:v>
                </c:pt>
                <c:pt idx="1923">
                  <c:v>-150.09724956925422</c:v>
                </c:pt>
                <c:pt idx="1924">
                  <c:v>-169.46288807308127</c:v>
                </c:pt>
                <c:pt idx="1925">
                  <c:v>-1346.3644582341353</c:v>
                </c:pt>
                <c:pt idx="1926">
                  <c:v>-170.01787080059543</c:v>
                </c:pt>
                <c:pt idx="1927">
                  <c:v>-151.20728451824061</c:v>
                </c:pt>
                <c:pt idx="1928">
                  <c:v>-146.48189229848597</c:v>
                </c:pt>
                <c:pt idx="1929">
                  <c:v>-151.74952510073678</c:v>
                </c:pt>
                <c:pt idx="1930">
                  <c:v>-171.10241672307924</c:v>
                </c:pt>
                <c:pt idx="1931">
                  <c:v>-1267.9852889395008</c:v>
                </c:pt>
                <c:pt idx="1932">
                  <c:v>-171.63249825833964</c:v>
                </c:pt>
                <c:pt idx="1933">
                  <c:v>-152.80974861319689</c:v>
                </c:pt>
                <c:pt idx="1934">
                  <c:v>-148.0723787136601</c:v>
                </c:pt>
                <c:pt idx="1935">
                  <c:v>-153.32821532856934</c:v>
                </c:pt>
                <c:pt idx="1936">
                  <c:v>-172.66948819064709</c:v>
                </c:pt>
                <c:pt idx="1937">
                  <c:v>-1277.2950614151914</c:v>
                </c:pt>
                <c:pt idx="1938">
                  <c:v>-173.17684882353004</c:v>
                </c:pt>
                <c:pt idx="1939">
                  <c:v>-154.34298949079877</c:v>
                </c:pt>
                <c:pt idx="1940">
                  <c:v>-149.59467223150588</c:v>
                </c:pt>
                <c:pt idx="1941">
                  <c:v>-154.83972030946194</c:v>
                </c:pt>
                <c:pt idx="1942">
                  <c:v>-174.17036005258822</c:v>
                </c:pt>
                <c:pt idx="1943">
                  <c:v>-1312.8600682447513</c:v>
                </c:pt>
                <c:pt idx="1944">
                  <c:v>-174.65690756229876</c:v>
                </c:pt>
                <c:pt idx="1945">
                  <c:v>-155.81286188560426</c:v>
                </c:pt>
                <c:pt idx="1946">
                  <c:v>-151.05450101447221</c:v>
                </c:pt>
                <c:pt idx="1947">
                  <c:v>-156.28964525858319</c:v>
                </c:pt>
                <c:pt idx="1948">
                  <c:v>-175.61051807272725</c:v>
                </c:pt>
                <c:pt idx="1949">
                  <c:v>-1376.558070134736</c:v>
                </c:pt>
                <c:pt idx="1950">
                  <c:v>-176.07793133509568</c:v>
                </c:pt>
                <c:pt idx="1951">
                  <c:v>-157.22451297450522</c:v>
                </c:pt>
                <c:pt idx="1952">
                  <c:v>-152.4569055882925</c:v>
                </c:pt>
                <c:pt idx="1953">
                  <c:v>-157.68292697879696</c:v>
                </c:pt>
                <c:pt idx="1954">
                  <c:v>-176.99479815949729</c:v>
                </c:pt>
                <c:pt idx="1955">
                  <c:v>-1272.1420113443774</c:v>
                </c:pt>
                <c:pt idx="1956">
                  <c:v>-177.4445623675017</c:v>
                </c:pt>
                <c:pt idx="1957">
                  <c:v>-158.5824920145071</c:v>
                </c:pt>
                <c:pt idx="1958">
                  <c:v>-153.80634470916621</c:v>
                </c:pt>
                <c:pt idx="1959">
                  <c:v>-159.02393611189797</c:v>
                </c:pt>
                <c:pt idx="1960">
                  <c:v>-178.32748514852327</c:v>
                </c:pt>
                <c:pt idx="1961">
                  <c:v>-1248.566872613696</c:v>
                </c:pt>
                <c:pt idx="1962">
                  <c:v>-178.76092050997525</c:v>
                </c:pt>
                <c:pt idx="1963">
                  <c:v>-159.89083953545344</c:v>
                </c:pt>
                <c:pt idx="1964">
                  <c:v>-155.10678161107947</c:v>
                </c:pt>
                <c:pt idx="1965">
                  <c:v>-160.31656055655827</c:v>
                </c:pt>
                <c:pt idx="1966">
                  <c:v>-179.61239350192216</c:v>
                </c:pt>
                <c:pt idx="1967">
                  <c:v>-1312.9120051009327</c:v>
                </c:pt>
                <c:pt idx="1968">
                  <c:v>-180.03067881217706</c:v>
                </c:pt>
                <c:pt idx="1969">
                  <c:v>-161.15316049875298</c:v>
                </c:pt>
                <c:pt idx="1970">
                  <c:v>-156.3617548410501</c:v>
                </c:pt>
                <c:pt idx="1971">
                  <c:v>-161.56427406813296</c:v>
                </c:pt>
                <c:pt idx="1972">
                  <c:v>-180.85293375684446</c:v>
                </c:pt>
                <c:pt idx="1973">
                  <c:v>-1650.081975377044</c:v>
                </c:pt>
                <c:pt idx="1974">
                  <c:v>-181.25712590698473</c:v>
                </c:pt>
                <c:pt idx="1975">
                  <c:v>-162.37268476130265</c:v>
                </c:pt>
                <c:pt idx="1976">
                  <c:v>-157.57443687348703</c:v>
                </c:pt>
                <c:pt idx="1977">
                  <c:v>-162.77019309097315</c:v>
                </c:pt>
                <c:pt idx="1978">
                  <c:v>-182.05216764039619</c:v>
                </c:pt>
                <c:pt idx="1979">
                  <c:v>-1315.3424749755322</c:v>
                </c:pt>
                <c:pt idx="1980">
                  <c:v>-182.44321787385604</c:v>
                </c:pt>
                <c:pt idx="1981">
                  <c:v>-163.55231739962113</c:v>
                </c:pt>
                <c:pt idx="1982">
                  <c:v>-158.74768294961416</c:v>
                </c:pt>
                <c:pt idx="1983">
                  <c:v>-163.93712416542394</c:v>
                </c:pt>
                <c:pt idx="1984">
                  <c:v>-183.21285409435745</c:v>
                </c:pt>
                <c:pt idx="1985">
                  <c:v>-1290.0141607756698</c:v>
                </c:pt>
                <c:pt idx="1986">
                  <c:v>-183.59162164136058</c:v>
                </c:pt>
                <c:pt idx="1987">
                  <c:v>-164.69468086869057</c:v>
                </c:pt>
                <c:pt idx="1988">
                  <c:v>-159.88407203516286</c:v>
                </c:pt>
                <c:pt idx="1989">
                  <c:v>-165.06760372521859</c:v>
                </c:pt>
                <c:pt idx="1990">
                  <c:v>-184.33748795152258</c:v>
                </c:pt>
                <c:pt idx="1991">
                  <c:v>-1312.9720886068471</c:v>
                </c:pt>
                <c:pt idx="1992">
                  <c:v>-184.70475153304682</c:v>
                </c:pt>
                <c:pt idx="1993">
                  <c:v>-165.80215053550762</c:v>
                </c:pt>
                <c:pt idx="1994">
                  <c:v>-160.98594137509411</c:v>
                </c:pt>
                <c:pt idx="1995">
                  <c:v>-166.1639317055679</c:v>
                </c:pt>
                <c:pt idx="1996">
                  <c:v>-185.42833262811538</c:v>
                </c:pt>
                <c:pt idx="1997">
                  <c:v>-1386.2893362462573</c:v>
                </c:pt>
                <c:pt idx="1998">
                  <c:v>-185.78480021675352</c:v>
                </c:pt>
                <c:pt idx="1999">
                  <c:v>-166.87688479877659</c:v>
                </c:pt>
                <c:pt idx="2000">
                  <c:v>-162.05541581021876</c:v>
                </c:pt>
                <c:pt idx="2001">
                  <c:v>-167.22820008227544</c:v>
                </c:pt>
                <c:pt idx="2002">
                  <c:v>-186.48744791002844</c:v>
                </c:pt>
                <c:pt idx="2003">
                  <c:v>-1278.4218304119595</c:v>
                </c:pt>
                <c:pt idx="2004">
                  <c:v>-186.83376505538021</c:v>
                </c:pt>
                <c:pt idx="2005">
                  <c:v>-167.92085075538074</c:v>
                </c:pt>
                <c:pt idx="2006">
                  <c:v>-163.09443278060326</c:v>
                </c:pt>
                <c:pt idx="2007">
                  <c:v>-168.26231723253625</c:v>
                </c:pt>
                <c:pt idx="2008">
                  <c:v>-187.51671369073466</c:v>
                </c:pt>
                <c:pt idx="2009">
                  <c:v>-1292.0545448521198</c:v>
                </c:pt>
                <c:pt idx="2010">
                  <c:v>-187.85347065541981</c:v>
                </c:pt>
                <c:pt idx="2011">
                  <c:v>-168.9358461811108</c:v>
                </c:pt>
                <c:pt idx="2012">
                  <c:v>-164.10476375555936</c:v>
                </c:pt>
                <c:pt idx="2013">
                  <c:v>-169.26802883067151</c:v>
                </c:pt>
                <c:pt idx="2014">
                  <c:v>-188.51785034868297</c:v>
                </c:pt>
                <c:pt idx="2015">
                  <c:v>-1313.0403873967155</c:v>
                </c:pt>
                <c:pt idx="2016">
                  <c:v>-188.84558825322418</c:v>
                </c:pt>
                <c:pt idx="2017">
                  <c:v>-169.92351844309337</c:v>
                </c:pt>
                <c:pt idx="2018">
                  <c:v>-165.08803268608287</c:v>
                </c:pt>
                <c:pt idx="2019">
                  <c:v>-170.24693585394036</c:v>
                </c:pt>
                <c:pt idx="2020">
                  <c:v>-189.49243631939424</c:v>
                </c:pt>
                <c:pt idx="2021">
                  <c:v>-1366.2600079346671</c:v>
                </c:pt>
                <c:pt idx="2022">
                  <c:v>-189.81165245670309</c:v>
                </c:pt>
                <c:pt idx="2023">
                  <c:v>-170.88538084398422</c:v>
                </c:pt>
                <c:pt idx="2024">
                  <c:v>-166.04573196281541</c:v>
                </c:pt>
                <c:pt idx="2025">
                  <c:v>-171.20051016517937</c:v>
                </c:pt>
                <c:pt idx="2026">
                  <c:v>-190.44192331332826</c:v>
                </c:pt>
                <c:pt idx="2027">
                  <c:v>-1335.3840796888089</c:v>
                </c:pt>
                <c:pt idx="2028">
                  <c:v>-190.75307576389577</c:v>
                </c:pt>
                <c:pt idx="2029">
                  <c:v>-171.82282680539913</c:v>
                </c:pt>
                <c:pt idx="2030">
                  <c:v>-166.97923627357068</c:v>
                </c:pt>
                <c:pt idx="2031">
                  <c:v>-172.1301080533683</c:v>
                </c:pt>
                <c:pt idx="2032">
                  <c:v>-191.36764954814836</c:v>
                </c:pt>
                <c:pt idx="2033">
                  <c:v>-1305.8867629315207</c:v>
                </c:pt>
                <c:pt idx="2034">
                  <c:v>-191.67116120356849</c:v>
                </c:pt>
                <c:pt idx="2035">
                  <c:v>-172.73714222458244</c:v>
                </c:pt>
                <c:pt idx="2036">
                  <c:v>-167.88981468370619</c:v>
                </c:pt>
                <c:pt idx="2037">
                  <c:v>-173.03698204509058</c:v>
                </c:pt>
                <c:pt idx="2038">
                  <c:v>-192.27085129842476</c:v>
                </c:pt>
                <c:pt idx="2039">
                  <c:v>-1265.833388585726</c:v>
                </c:pt>
                <c:pt idx="2040">
                  <c:v>-192.56711338197672</c:v>
                </c:pt>
                <c:pt idx="2041">
                  <c:v>-173.62951627958455</c:v>
                </c:pt>
                <c:pt idx="2042">
                  <c:v>-168.77864120602223</c:v>
                </c:pt>
                <c:pt idx="2043">
                  <c:v>-173.92229124527893</c:v>
                </c:pt>
                <c:pt idx="2044">
                  <c:v>-193.15267301316968</c:v>
                </c:pt>
                <c:pt idx="2045">
                  <c:v>-1273.5847870731843</c:v>
                </c:pt>
                <c:pt idx="2046">
                  <c:v>-193.44204817106313</c:v>
                </c:pt>
                <c:pt idx="2047">
                  <c:v>-174.50105091100724</c:v>
                </c:pt>
                <c:pt idx="2048">
                  <c:v>-169.64680408131912</c:v>
                </c:pt>
                <c:pt idx="2049">
                  <c:v>-174.78711042168143</c:v>
                </c:pt>
                <c:pt idx="2050">
                  <c:v>-194.01417620915933</c:v>
                </c:pt>
                <c:pt idx="2051">
                  <c:v>-1346.6964468390688</c:v>
                </c:pt>
                <c:pt idx="2052">
                  <c:v>-194.29700123380593</c:v>
                </c:pt>
                <c:pt idx="2053">
                  <c:v>-175.35276917021639</c:v>
                </c:pt>
                <c:pt idx="2054">
                  <c:v>-170.49531395387265</c:v>
                </c:pt>
                <c:pt idx="2055">
                  <c:v>-175.63243801187838</c:v>
                </c:pt>
                <c:pt idx="2056">
                  <c:v>-194.85634731364866</c:v>
                </c:pt>
                <c:pt idx="2057">
                  <c:v>-1295.2716524515083</c:v>
                </c:pt>
                <c:pt idx="2058">
                  <c:v>-195.13293555027147</c:v>
                </c:pt>
                <c:pt idx="2059">
                  <c:v>-176.18562259284542</c:v>
                </c:pt>
                <c:pt idx="2060">
                  <c:v>-171.3251110960812</c:v>
                </c:pt>
                <c:pt idx="2061">
                  <c:v>-176.45920320266322</c:v>
                </c:pt>
                <c:pt idx="2062">
                  <c:v>-195.68010460196587</c:v>
                </c:pt>
                <c:pt idx="2063">
                  <c:v>-1268.3501099919388</c:v>
                </c:pt>
                <c:pt idx="2064">
                  <c:v>-195.95074808177213</c:v>
                </c:pt>
                <c:pt idx="2065">
                  <c:v>-177.00049773107122</c:v>
                </c:pt>
                <c:pt idx="2066">
                  <c:v>-172.13707181198743</c:v>
                </c:pt>
                <c:pt idx="2067">
                  <c:v>-177.26827220784446</c:v>
                </c:pt>
                <c:pt idx="2068">
                  <c:v>-196.48630435256314</c:v>
                </c:pt>
                <c:pt idx="2069">
                  <c:v>-1349.1480822314174</c:v>
                </c:pt>
                <c:pt idx="2070">
                  <c:v>-196.75127568889712</c:v>
                </c:pt>
                <c:pt idx="2071">
                  <c:v>-177.79822195727093</c:v>
                </c:pt>
                <c:pt idx="2072">
                  <c:v>-172.9320141291953</c:v>
                </c:pt>
                <c:pt idx="2073">
                  <c:v>-178.06045385099819</c:v>
                </c:pt>
                <c:pt idx="2074">
                  <c:v>-197.27574632309415</c:v>
                </c:pt>
                <c:pt idx="2075">
                  <c:v>-1277.6943320478429</c:v>
                </c:pt>
                <c:pt idx="2076">
                  <c:v>-197.5353004015202</c:v>
                </c:pt>
                <c:pt idx="2077">
                  <c:v>-178.57956863447785</c:v>
                </c:pt>
                <c:pt idx="2078">
                  <c:v>-173.71070287203094</c:v>
                </c:pt>
                <c:pt idx="2079">
                  <c:v>-178.83650454352016</c:v>
                </c:pt>
                <c:pt idx="2080">
                  <c:v>-198.04917863549889</c:v>
                </c:pt>
                <c:pt idx="2081">
                  <c:v>-1318.8788933829724</c:v>
                </c:pt>
                <c:pt idx="2082">
                  <c:v>-198.30355412411083</c:v>
                </c:pt>
                <c:pt idx="2083">
                  <c:v>-179.34526173478676</c:v>
                </c:pt>
                <c:pt idx="2084">
                  <c:v>-174.47385419496243</c:v>
                </c:pt>
                <c:pt idx="2085">
                  <c:v>-179.59713273493136</c:v>
                </c:pt>
                <c:pt idx="2086">
                  <c:v>-198.80730214500389</c:v>
                </c:pt>
                <c:pt idx="2087">
                  <c:v>-1313.2954184999712</c:v>
                </c:pt>
                <c:pt idx="2088">
                  <c:v>-199.05672284744938</c:v>
                </c:pt>
                <c:pt idx="2089">
                  <c:v>-180.09597997497644</c:v>
                </c:pt>
                <c:pt idx="2090">
                  <c:v>-175.22213964376849</c:v>
                </c:pt>
                <c:pt idx="2091">
                  <c:v>-180.34300290119882</c:v>
                </c:pt>
                <c:pt idx="2092">
                  <c:v>-199.55077435718567</c:v>
                </c:pt>
                <c:pt idx="2093">
                  <c:v>-1277.8540527192813</c:v>
                </c:pt>
                <c:pt idx="2094">
                  <c:v>-199.79545042761538</c:v>
                </c:pt>
                <c:pt idx="2095">
                  <c:v>-180.83236052867647</c:v>
                </c:pt>
                <c:pt idx="2096">
                  <c:v>-175.95618980229983</c:v>
                </c:pt>
                <c:pt idx="2097">
                  <c:v>-181.0747391274657</c:v>
                </c:pt>
                <c:pt idx="2098">
                  <c:v>-200.2802129479814</c:v>
                </c:pt>
                <c:pt idx="2099">
                  <c:v>-1377.0311436857105</c:v>
                </c:pt>
                <c:pt idx="2100">
                  <c:v>-200.52034198457253</c:v>
                </c:pt>
                <c:pt idx="2101">
                  <c:v>-181.55500236610112</c:v>
                </c:pt>
                <c:pt idx="2102">
                  <c:v>-176.67659757457838</c:v>
                </c:pt>
                <c:pt idx="2103">
                  <c:v>-181.79292833371215</c:v>
                </c:pt>
                <c:pt idx="2104">
                  <c:v>-200.99619893409806</c:v>
                </c:pt>
                <c:pt idx="2105">
                  <c:v>-1297.7303336595492</c:v>
                </c:pt>
                <c:pt idx="2106">
                  <c:v>-201.23196696537588</c:v>
                </c:pt>
                <c:pt idx="2107">
                  <c:v>-182.26446926529559</c:v>
                </c:pt>
                <c:pt idx="2108">
                  <c:v>-177.38392114514923</c:v>
                </c:pt>
                <c:pt idx="2109">
                  <c:v>-182.49812318523647</c:v>
                </c:pt>
                <c:pt idx="2110">
                  <c:v>-201.69927953461084</c:v>
                </c:pt>
                <c:pt idx="2111">
                  <c:v>-1272.6544662378367</c:v>
                </c:pt>
                <c:pt idx="2112">
                  <c:v>-201.93086191096538</c:v>
                </c:pt>
                <c:pt idx="2113">
                  <c:v>-182.96129253295535</c:v>
                </c:pt>
                <c:pt idx="2114">
                  <c:v>-178.07868665482161</c:v>
                </c:pt>
                <c:pt idx="2115">
                  <c:v>-183.19084472421343</c:v>
                </c:pt>
                <c:pt idx="2116">
                  <c:v>-202.38997075923021</c:v>
                </c:pt>
                <c:pt idx="2117">
                  <c:v>-1340.9469576109536</c:v>
                </c:pt>
                <c:pt idx="2118">
                  <c:v>-202.61753296035602</c:v>
                </c:pt>
                <c:pt idx="2119">
                  <c:v>-183.64597346779624</c:v>
                </c:pt>
                <c:pt idx="2120">
                  <c:v>-178.7613906240295</c:v>
                </c:pt>
                <c:pt idx="2121">
                  <c:v>-183.87158475382634</c:v>
                </c:pt>
                <c:pt idx="2122">
                  <c:v>-203.06875975394163</c:v>
                </c:pt>
                <c:pt idx="2123">
                  <c:v>-1249.1203820356018</c:v>
                </c:pt>
                <c:pt idx="2124">
                  <c:v>-203.29245812155378</c:v>
                </c:pt>
                <c:pt idx="2125">
                  <c:v>-184.31898559518322</c:v>
                </c:pt>
                <c:pt idx="2126">
                  <c:v>-179.43250215186356</c:v>
                </c:pt>
                <c:pt idx="2127">
                  <c:v>-184.54080800237406</c:v>
                </c:pt>
                <c:pt idx="2128">
                  <c:v>-203.73610693088148</c:v>
                </c:pt>
                <c:pt idx="2129">
                  <c:v>-1332.3025201929786</c:v>
                </c:pt>
                <c:pt idx="2130">
                  <c:v>-203.95608933483931</c:v>
                </c:pt>
                <c:pt idx="2131">
                  <c:v>-184.98077669805997</c:v>
                </c:pt>
                <c:pt idx="2132">
                  <c:v>-180.09246491525522</c:v>
                </c:pt>
                <c:pt idx="2133">
                  <c:v>-185.19895409131249</c:v>
                </c:pt>
                <c:pt idx="2134">
                  <c:v>-204.39244790578897</c:v>
                </c:pt>
                <c:pt idx="2135">
                  <c:v>-1313.5082581666761</c:v>
                </c:pt>
                <c:pt idx="2136">
                  <c:v>-204.60885435077842</c:v>
                </c:pt>
                <c:pt idx="2137">
                  <c:v>-185.63177066607051</c:v>
                </c:pt>
                <c:pt idx="2138">
                  <c:v>-180.74169898973278</c:v>
                </c:pt>
                <c:pt idx="2139">
                  <c:v>-185.84643932815678</c:v>
                </c:pt>
                <c:pt idx="2140">
                  <c:v>-205.03819526357569</c:v>
                </c:pt>
                <c:pt idx="2141">
                  <c:v>-1298.4522009938019</c:v>
                </c:pt>
                <c:pt idx="2142">
                  <c:v>-205.25115844262501</c:v>
                </c:pt>
                <c:pt idx="2143">
                  <c:v>-186.27236918208075</c:v>
                </c:pt>
                <c:pt idx="2144">
                  <c:v>-181.38060251053815</c:v>
                </c:pt>
                <c:pt idx="2145">
                  <c:v>-186.48365834266127</c:v>
                </c:pt>
                <c:pt idx="2146">
                  <c:v>-205.67374017002396</c:v>
                </c:pt>
                <c:pt idx="2147">
                  <c:v>-1650.7226779477733</c:v>
                </c:pt>
                <c:pt idx="2148">
                  <c:v>-205.88338597031549</c:v>
                </c:pt>
                <c:pt idx="2149">
                  <c:v>-186.90295326296598</c:v>
                </c:pt>
                <c:pt idx="2150">
                  <c:v>-182.00955319062646</c:v>
                </c:pt>
                <c:pt idx="2151">
                  <c:v>-187.11098558242585</c:v>
                </c:pt>
                <c:pt idx="2152">
                  <c:v>-206.29945384538431</c:v>
                </c:pt>
                <c:pt idx="2153">
                  <c:v>-1299.7073966980076</c:v>
                </c:pt>
                <c:pt idx="2154">
                  <c:v>-206.50590181124505</c:v>
                </c:pt>
                <c:pt idx="2155">
                  <c:v>-187.5238846695475</c:v>
                </c:pt>
                <c:pt idx="2156">
                  <c:v>-182.62890971010785</c:v>
                </c:pt>
                <c:pt idx="2157">
                  <c:v>-187.72877668220639</c:v>
                </c:pt>
                <c:pt idx="2158">
                  <c:v>-206.91568891391563</c:v>
                </c:pt>
                <c:pt idx="2159">
                  <c:v>-1316.029350502329</c:v>
                </c:pt>
                <c:pt idx="2160">
                  <c:v>-207.11905267126085</c:v>
                </c:pt>
                <c:pt idx="2161">
                  <c:v>-188.13550719879015</c:v>
                </c:pt>
                <c:pt idx="2162">
                  <c:v>-183.2390129899938</c:v>
                </c:pt>
                <c:pt idx="2163">
                  <c:v>-188.33736971952322</c:v>
                </c:pt>
                <c:pt idx="2164">
                  <c:v>-207.52278064164835</c:v>
                </c:pt>
                <c:pt idx="2165">
                  <c:v>-1262.7589156899787</c:v>
                </c:pt>
                <c:pt idx="2166">
                  <c:v>-207.7231682876658</c:v>
                </c:pt>
                <c:pt idx="2167">
                  <c:v>-188.73814786988899</c:v>
                </c:pt>
                <c:pt idx="2168">
                  <c:v>-183.84018736163401</c:v>
                </c:pt>
                <c:pt idx="2169">
                  <c:v>-188.93708636772561</c:v>
                </c:pt>
                <c:pt idx="2170">
                  <c:v>-208.12104807337295</c:v>
                </c:pt>
                <c:pt idx="2171">
                  <c:v>-1290.7489511733954</c:v>
                </c:pt>
                <c:pt idx="2172">
                  <c:v>-208.31856253482289</c:v>
                </c:pt>
                <c:pt idx="2173">
                  <c:v>-189.33211801455298</c:v>
                </c:pt>
                <c:pt idx="2174">
                  <c:v>-184.43274164194287</c:v>
                </c:pt>
                <c:pt idx="2175">
                  <c:v>-189.52823295641883</c:v>
                </c:pt>
                <c:pt idx="2176">
                  <c:v>-208.71079507849419</c:v>
                </c:pt>
                <c:pt idx="2177">
                  <c:v>-1272.2271928560626</c:v>
                </c:pt>
                <c:pt idx="2178">
                  <c:v>-208.90553444160571</c:v>
                </c:pt>
                <c:pt idx="2179">
                  <c:v>-189.91771428061514</c:v>
                </c:pt>
                <c:pt idx="2180">
                  <c:v>-185.01697012339432</c:v>
                </c:pt>
                <c:pt idx="2181">
                  <c:v>-190.11110144805312</c:v>
                </c:pt>
                <c:pt idx="2182">
                  <c:v>-209.29231131443859</c:v>
                </c:pt>
                <c:pt idx="2183">
                  <c:v>-1313.7565551595912</c:v>
                </c:pt>
                <c:pt idx="2184">
                  <c:v>-209.48436912908284</c:v>
                </c:pt>
                <c:pt idx="2185">
                  <c:v>-190.49521955715403</c:v>
                </c:pt>
                <c:pt idx="2186">
                  <c:v>-185.59315348678024</c:v>
                </c:pt>
                <c:pt idx="2187">
                  <c:v>-190.68597033852888</c:v>
                </c:pt>
                <c:pt idx="2188">
                  <c:v>-209.86587311530255</c:v>
                </c:pt>
                <c:pt idx="2189">
                  <c:v>-1306.5798596837308</c:v>
                </c:pt>
                <c:pt idx="2190">
                  <c:v>-210.05533867579319</c:v>
                </c:pt>
                <c:pt idx="2191">
                  <c:v>-191.06490382836671</c:v>
                </c:pt>
                <c:pt idx="2192">
                  <c:v>-186.16155964386761</c:v>
                </c:pt>
                <c:pt idx="2193">
                  <c:v>-191.25310548880481</c:v>
                </c:pt>
                <c:pt idx="2194">
                  <c:v>-210.43174431258223</c:v>
                </c:pt>
                <c:pt idx="2195">
                  <c:v>-1387.1252605464492</c:v>
                </c:pt>
                <c:pt idx="2196">
                  <c:v>-210.61870291724946</c:v>
                </c:pt>
                <c:pt idx="2197">
                  <c:v>-191.62702496271405</c:v>
                </c:pt>
                <c:pt idx="2198">
                  <c:v>-186.72244451633173</c:v>
                </c:pt>
                <c:pt idx="2199">
                  <c:v>-191.81276089378611</c:v>
                </c:pt>
                <c:pt idx="2200">
                  <c:v>-210.99017699417271</c:v>
                </c:pt>
                <c:pt idx="2201">
                  <c:v>-1301.3639879291973</c:v>
                </c:pt>
                <c:pt idx="2202">
                  <c:v>-211.1747101856142</c:v>
                </c:pt>
                <c:pt idx="2203">
                  <c:v>-192.18182944313691</c:v>
                </c:pt>
                <c:pt idx="2204">
                  <c:v>-187.27605275667855</c:v>
                </c:pt>
                <c:pt idx="2205">
                  <c:v>-192.36517939409202</c:v>
                </c:pt>
                <c:pt idx="2206">
                  <c:v>-211.54141220711298</c:v>
                </c:pt>
                <c:pt idx="2207">
                  <c:v>-1279.3110153353268</c:v>
                </c:pt>
                <c:pt idx="2208">
                  <c:v>-211.72359799480662</c:v>
                </c:pt>
                <c:pt idx="2209">
                  <c:v>-192.72955304357117</c:v>
                </c:pt>
                <c:pt idx="2210">
                  <c:v>-187.82261841627837</c:v>
                </c:pt>
                <c:pt idx="2211">
                  <c:v>-192.91059333572875</c:v>
                </c:pt>
                <c:pt idx="2212">
                  <c:v>-212.08568060904994</c:v>
                </c:pt>
                <c:pt idx="2213">
                  <c:v>-1332.8718967440079</c:v>
                </c:pt>
                <c:pt idx="2214">
                  <c:v>-212.26559367588962</c:v>
                </c:pt>
                <c:pt idx="2215">
                  <c:v>-193.27042145645137</c:v>
                </c:pt>
                <c:pt idx="2216">
                  <c:v>-188.36236556511642</c:v>
                </c:pt>
                <c:pt idx="2217">
                  <c:v>-193.44922518221648</c:v>
                </c:pt>
                <c:pt idx="2218">
                  <c:v>-212.62320307282238</c:v>
                </c:pt>
                <c:pt idx="2219">
                  <c:v>-1292.9988155708313</c:v>
                </c:pt>
                <c:pt idx="2220">
                  <c:v>-212.80091496694044</c:v>
                </c:pt>
                <c:pt idx="2221">
                  <c:v>-193.80465087540159</c:v>
                </c:pt>
                <c:pt idx="2222">
                  <c:v>-188.89550886740355</c:v>
                </c:pt>
                <c:pt idx="2223">
                  <c:v>-193.98128808320985</c:v>
                </c:pt>
                <c:pt idx="2224">
                  <c:v>-213.15419124820917</c:v>
                </c:pt>
                <c:pt idx="2225">
                  <c:v>-1365.7865046301415</c:v>
                </c:pt>
                <c:pt idx="2226">
                  <c:v>-213.32977056134038</c:v>
                </c:pt>
                <c:pt idx="2227">
                  <c:v>-194.33244853693682</c:v>
                </c:pt>
                <c:pt idx="2228">
                  <c:v>-189.42225411678237</c:v>
                </c:pt>
                <c:pt idx="2229">
                  <c:v>-194.50698640331194</c:v>
                </c:pt>
                <c:pt idx="2230">
                  <c:v>-213.67884808444359</c:v>
                </c:pt>
                <c:pt idx="2231">
                  <c:v>-1314.0415924331955</c:v>
                </c:pt>
                <c:pt idx="2232">
                  <c:v>-213.85236061794384</c:v>
                </c:pt>
                <c:pt idx="2233">
                  <c:v>-194.85401322458713</c:v>
                </c:pt>
                <c:pt idx="2234">
                  <c:v>-189.94279873450148</c:v>
                </c:pt>
                <c:pt idx="2235">
                  <c:v>-195.02651621437693</c:v>
                </c:pt>
                <c:pt idx="2236">
                  <c:v>-214.19736831672085</c:v>
                </c:pt>
                <c:pt idx="2237">
                  <c:v>-1255.6845482447468</c:v>
                </c:pt>
                <c:pt idx="2238">
                  <c:v>-214.3688772362637</c:v>
                </c:pt>
                <c:pt idx="2239">
                  <c:v>-195.3695357385553</c:v>
                </c:pt>
                <c:pt idx="2240">
                  <c:v>-190.45733223360708</c:v>
                </c:pt>
                <c:pt idx="2241">
                  <c:v>-195.54006575431674</c:v>
                </c:pt>
                <c:pt idx="2242">
                  <c:v>-214.70993891970946</c:v>
                </c:pt>
                <c:pt idx="2243">
                  <c:v>-1367.3200202587427</c:v>
                </c:pt>
                <c:pt idx="2244">
                  <c:v>-214.87950489958001</c:v>
                </c:pt>
                <c:pt idx="2245">
                  <c:v>-195.87919933370586</c:v>
                </c:pt>
                <c:pt idx="2246">
                  <c:v>-190.9660366519125</c:v>
                </c:pt>
                <c:pt idx="2247">
                  <c:v>-196.04781585511773</c:v>
                </c:pt>
                <c:pt idx="2248">
                  <c:v>-215.21673953065743</c:v>
                </c:pt>
                <c:pt idx="2249">
                  <c:v>-1302.8010847066057</c:v>
                </c:pt>
                <c:pt idx="2250">
                  <c:v>-215.38442088846983</c:v>
                </c:pt>
                <c:pt idx="2251">
                  <c:v>-196.38318012844334</c:v>
                </c:pt>
                <c:pt idx="2252">
                  <c:v>-191.46908695624941</c:v>
                </c:pt>
                <c:pt idx="2253">
                  <c:v>-196.5499403425269</c:v>
                </c:pt>
                <c:pt idx="2254">
                  <c:v>-215.71794284460748</c:v>
                </c:pt>
                <c:pt idx="2255">
                  <c:v>-1336.5047978610305</c:v>
                </c:pt>
                <c:pt idx="2256">
                  <c:v>-215.88379566721957</c:v>
                </c:pt>
                <c:pt idx="2257">
                  <c:v>-196.88164748677636</c:v>
                </c:pt>
                <c:pt idx="2258">
                  <c:v>-191.96665142027365</c:v>
                </c:pt>
                <c:pt idx="2259">
                  <c:v>-197.04660640966273</c:v>
                </c:pt>
                <c:pt idx="2260">
                  <c:v>-216.21371498384235</c:v>
                </c:pt>
                <c:pt idx="2261">
                  <c:v>-1330.657749901663</c:v>
                </c:pt>
                <c:pt idx="2262">
                  <c:v>-216.37779324513988</c:v>
                </c:pt>
                <c:pt idx="2263">
                  <c:v>-197.37476437566866</c:v>
                </c:pt>
                <c:pt idx="2264">
                  <c:v>-192.45889197789199</c:v>
                </c:pt>
                <c:pt idx="2265">
                  <c:v>-197.53797496656202</c:v>
                </c:pt>
                <c:pt idx="2266">
                  <c:v>-216.70421584361748</c:v>
                </c:pt>
                <c:pt idx="2267">
                  <c:v>-1307.0701122957064</c:v>
                </c:pt>
                <c:pt idx="2268">
                  <c:v>-216.86657151480276</c:v>
                </c:pt>
                <c:pt idx="2269">
                  <c:v>-197.86268769959963</c:v>
                </c:pt>
                <c:pt idx="2270">
                  <c:v>-192.94596455419185</c:v>
                </c:pt>
                <c:pt idx="2271">
                  <c:v>-198.02420096753303</c:v>
                </c:pt>
                <c:pt idx="2272">
                  <c:v>-217.18959941598527</c:v>
                </c:pt>
                <c:pt idx="2273">
                  <c:v>-1393.9083812580616</c:v>
                </c:pt>
                <c:pt idx="2274">
                  <c:v>-217.35028256894182</c:v>
                </c:pt>
                <c:pt idx="2275">
                  <c:v>-198.34556861405821</c:v>
                </c:pt>
                <c:pt idx="2276">
                  <c:v>-193.42801937558806</c:v>
                </c:pt>
                <c:pt idx="2277">
                  <c:v>-198.50543371799284</c:v>
                </c:pt>
                <c:pt idx="2278">
                  <c:v>-217.67001409335541</c:v>
                </c:pt>
                <c:pt idx="2279">
                  <c:v>-1267.081322513988</c:v>
                </c:pt>
                <c:pt idx="2280">
                  <c:v>-217.82907299760353</c:v>
                </c:pt>
                <c:pt idx="2281">
                  <c:v>-198.82355281957487</c:v>
                </c:pt>
                <c:pt idx="2282">
                  <c:v>-193.90520126075228</c:v>
                </c:pt>
                <c:pt idx="2283">
                  <c:v>-198.98181716234038</c:v>
                </c:pt>
                <c:pt idx="2284">
                  <c:v>-218.14560295336321</c:v>
                </c:pt>
                <c:pt idx="2285">
                  <c:v>-1289.0632669337542</c:v>
                </c:pt>
                <c:pt idx="2286">
                  <c:v>-218.30308416709087</c:v>
                </c:pt>
                <c:pt idx="2287">
                  <c:v>-199.29678083773283</c:v>
                </c:pt>
                <c:pt idx="2288">
                  <c:v>-194.37764989375484</c:v>
                </c:pt>
                <c:pt idx="2289">
                  <c:v>-199.45349015425944</c:v>
                </c:pt>
                <c:pt idx="2290">
                  <c:v>-218.61650402635632</c:v>
                </c:pt>
                <c:pt idx="2291">
                  <c:v>-1274.8992882669436</c:v>
                </c:pt>
                <c:pt idx="2292">
                  <c:v>-218.7724524819572</c:v>
                </c:pt>
                <c:pt idx="2293">
                  <c:v>-199.76538827049313</c:v>
                </c:pt>
                <c:pt idx="2294">
                  <c:v>-194.8455000807277</c:v>
                </c:pt>
                <c:pt idx="2295">
                  <c:v>-199.9205867107548</c:v>
                </c:pt>
                <c:pt idx="2296">
                  <c:v>-219.08285054684782</c:v>
                </c:pt>
                <c:pt idx="2297">
                  <c:v>-1265.0995777381913</c:v>
                </c:pt>
                <c:pt idx="2298">
                  <c:v>-219.23730963138698</c:v>
                </c:pt>
                <c:pt idx="2299">
                  <c:v>-200.22950604404303</c:v>
                </c:pt>
                <c:pt idx="2300">
                  <c:v>-195.30888199124587</c:v>
                </c:pt>
                <c:pt idx="2301">
                  <c:v>-200.38323625109925</c:v>
                </c:pt>
                <c:pt idx="2302">
                  <c:v>-219.54477119005477</c:v>
                </c:pt>
                <c:pt idx="2303">
                  <c:v>-1348.0795286898185</c:v>
                </c:pt>
                <c:pt idx="2304">
                  <c:v>-219.69778282096033</c:v>
                </c:pt>
                <c:pt idx="2305">
                  <c:v>-200.68926063828582</c:v>
                </c:pt>
                <c:pt idx="2306">
                  <c:v>-195.76792138552702</c:v>
                </c:pt>
                <c:pt idx="2307">
                  <c:v>-200.84156382176729</c:v>
                </c:pt>
                <c:pt idx="2308">
                  <c:v>-220.0023902945934</c:v>
                </c:pt>
                <c:pt idx="2309">
                  <c:v>-1329.0846132213223</c:v>
                </c:pt>
                <c:pt idx="2310">
                  <c:v>-220.1539949910005</c:v>
                </c:pt>
                <c:pt idx="2311">
                  <c:v>-201.14477430299675</c:v>
                </c:pt>
                <c:pt idx="2312">
                  <c:v>-196.22273982845667</c:v>
                </c:pt>
                <c:pt idx="2313">
                  <c:v>-201.29569030835887</c:v>
                </c:pt>
                <c:pt idx="2314">
                  <c:v>-220.45582807232773</c:v>
                </c:pt>
                <c:pt idx="2315">
                  <c:v>-1296.7253604653706</c:v>
                </c:pt>
                <c:pt idx="2316">
                  <c:v>-220.60606502233099</c:v>
                </c:pt>
                <c:pt idx="2317">
                  <c:v>-201.59616526158007</c:v>
                </c:pt>
                <c:pt idx="2318">
                  <c:v>-196.67345489136659</c:v>
                </c:pt>
                <c:pt idx="2319">
                  <c:v>-201.74573263541657</c:v>
                </c:pt>
                <c:pt idx="2320">
                  <c:v>-220.90520080624501</c:v>
                </c:pt>
                <c:pt idx="2321">
                  <c:v>-1280.6044985339267</c:v>
                </c:pt>
                <c:pt idx="2322">
                  <c:v>-221.0541079303498</c:v>
                </c:pt>
                <c:pt idx="2323">
                  <c:v>-202.04354790329947</c:v>
                </c:pt>
                <c:pt idx="2324">
                  <c:v>-197.12018034241797</c:v>
                </c:pt>
                <c:pt idx="2325">
                  <c:v>-202.19180395499461</c:v>
                </c:pt>
                <c:pt idx="2326">
                  <c:v>-221.35062103723862</c:v>
                </c:pt>
                <c:pt idx="2327">
                  <c:v>-1269.876523282376</c:v>
                </c:pt>
                <c:pt idx="2328">
                  <c:v>-221.49823504826657</c:v>
                </c:pt>
                <c:pt idx="2329">
                  <c:v>-202.48703296476162</c:v>
                </c:pt>
                <c:pt idx="2330">
                  <c:v>-197.56302632637531</c:v>
                </c:pt>
                <c:pt idx="2331">
                  <c:v>-202.63401382473285</c:v>
                </c:pt>
                <c:pt idx="2332">
                  <c:v>-221.79219774049528</c:v>
                </c:pt>
                <c:pt idx="2333">
                  <c:v>-1261.876775549975</c:v>
                </c:pt>
                <c:pt idx="2334">
                  <c:v>-221.93855420022214</c:v>
                </c:pt>
                <c:pt idx="2335">
                  <c:v>-202.92672770140771</c:v>
                </c:pt>
                <c:pt idx="2336">
                  <c:v>-198.0020995344936</c:v>
                </c:pt>
                <c:pt idx="2337">
                  <c:v>-203.07246837615827</c:v>
                </c:pt>
                <c:pt idx="2338">
                  <c:v>-222.23003649224142</c:v>
                </c:pt>
                <c:pt idx="2339">
                  <c:v>-1350.749315084787</c:v>
                </c:pt>
                <c:pt idx="2340">
                  <c:v>-222.37516986492199</c:v>
                </c:pt>
                <c:pt idx="2341">
                  <c:v>-203.36273604967388</c:v>
                </c:pt>
                <c:pt idx="2342">
                  <c:v>-198.43750336518741</c:v>
                </c:pt>
                <c:pt idx="2343">
                  <c:v>-203.50727047389137</c:v>
                </c:pt>
                <c:pt idx="2344">
                  <c:v>-222.66423962747879</c:v>
                </c:pt>
                <c:pt idx="2345">
                  <c:v>-1305.2647761428357</c:v>
                </c:pt>
                <c:pt idx="2346">
                  <c:v>-222.80818333055618</c:v>
                </c:pt>
                <c:pt idx="2347">
                  <c:v>-203.79515878045106</c:v>
                </c:pt>
                <c:pt idx="2348">
                  <c:v>-198.86933807609805</c:v>
                </c:pt>
                <c:pt idx="2349">
                  <c:v>-203.93851986631901</c:v>
                </c:pt>
                <c:pt idx="2350">
                  <c:v>-223.09490638931663</c:v>
                </c:pt>
                <c:pt idx="2351">
                  <c:v>-1279.3725355668666</c:v>
                </c:pt>
                <c:pt idx="2352">
                  <c:v>-223.23769284139686</c:v>
                </c:pt>
                <c:pt idx="2353">
                  <c:v>-204.22409364442021</c:v>
                </c:pt>
                <c:pt idx="2354">
                  <c:v>-199.29770092812925</c:v>
                </c:pt>
                <c:pt idx="2355">
                  <c:v>-204.36631332836242</c:v>
                </c:pt>
                <c:pt idx="2356">
                  <c:v>-223.52213307043235</c:v>
                </c:pt>
                <c:pt idx="2357">
                  <c:v>-1294.4340645704731</c:v>
                </c:pt>
                <c:pt idx="2358">
                  <c:v>-223.66379373682665</c:v>
                </c:pt>
                <c:pt idx="2359">
                  <c:v>-204.64963550980468</c:v>
                </c:pt>
                <c:pt idx="2360">
                  <c:v>-199.72268632197881</c:v>
                </c:pt>
                <c:pt idx="2361">
                  <c:v>-204.79074479679088</c:v>
                </c:pt>
                <c:pt idx="2362">
                  <c:v>-223.94601314725023</c:v>
                </c:pt>
                <c:pt idx="2363">
                  <c:v>-1320.6362572135927</c:v>
                </c:pt>
                <c:pt idx="2364">
                  <c:v>-224.08657858310403</c:v>
                </c:pt>
                <c:pt idx="2365">
                  <c:v>-205.07187649301557</c:v>
                </c:pt>
                <c:pt idx="2366">
                  <c:v>-200.14438592765586</c:v>
                </c:pt>
                <c:pt idx="2367">
                  <c:v>-205.21190549862223</c:v>
                </c:pt>
                <c:pt idx="2368">
                  <c:v>-224.36663740717424</c:v>
                </c:pt>
                <c:pt idx="2369">
                  <c:v>-1259.385267972664</c:v>
                </c:pt>
                <c:pt idx="2370">
                  <c:v>-224.50613729847447</c:v>
                </c:pt>
                <c:pt idx="2371">
                  <c:v>-205.49090608267974</c:v>
                </c:pt>
                <c:pt idx="2372">
                  <c:v>-200.56288880743557</c:v>
                </c:pt>
                <c:pt idx="2373">
                  <c:v>-205.62988407302637</c:v>
                </c:pt>
                <c:pt idx="2374">
                  <c:v>-224.78409406949251</c:v>
                </c:pt>
                <c:pt idx="2375">
                  <c:v>-1315.1341726475157</c:v>
                </c:pt>
                <c:pt idx="2376">
                  <c:v>-224.92255727198022</c:v>
                </c:pt>
                <c:pt idx="2377">
                  <c:v>-205.90681125744288</c:v>
                </c:pt>
                <c:pt idx="2378">
                  <c:v>-200.9782815326738</c:v>
                </c:pt>
                <c:pt idx="2379">
                  <c:v>-206.04476668715591</c:v>
                </c:pt>
                <c:pt idx="2380">
                  <c:v>-225.19846890019818</c:v>
                </c:pt>
                <c:pt idx="2381">
                  <c:v>-1249.2055432683496</c:v>
                </c:pt>
                <c:pt idx="2382">
                  <c:v>-225.33592347641303</c:v>
                </c:pt>
                <c:pt idx="2383">
                  <c:v>-206.3196765979649</c:v>
                </c:pt>
                <c:pt idx="2384">
                  <c:v>-201.39064829487126</c:v>
                </c:pt>
                <c:pt idx="2385">
                  <c:v>-206.45663714628367</c:v>
                </c:pt>
                <c:pt idx="2386">
                  <c:v>-225.60984532126059</c:v>
                </c:pt>
                <c:pt idx="2387">
                  <c:v>-1279.7764694603441</c:v>
                </c:pt>
                <c:pt idx="2388">
                  <c:v>-225.74631857572825</c:v>
                </c:pt>
                <c:pt idx="2389">
                  <c:v>-206.72958439348267</c:v>
                </c:pt>
                <c:pt idx="2390">
                  <c:v>-201.80007101135121</c:v>
                </c:pt>
                <c:pt idx="2391">
                  <c:v>-206.86557699861606</c:v>
                </c:pt>
                <c:pt idx="2392">
                  <c:v>-226.0183045145358</c:v>
                </c:pt>
                <c:pt idx="2393">
                  <c:v>-1313.5900780786083</c:v>
                </c:pt>
                <c:pt idx="2394">
                  <c:v>-226.15382302733124</c:v>
                </c:pt>
                <c:pt idx="2395">
                  <c:v>-207.13661474324155</c:v>
                </c:pt>
                <c:pt idx="2396">
                  <c:v>-202.2066294258891</c:v>
                </c:pt>
                <c:pt idx="2397">
                  <c:v>-207.27166563511844</c:v>
                </c:pt>
                <c:pt idx="2398">
                  <c:v>-226.42392552082211</c:v>
                </c:pt>
                <c:pt idx="2399">
                  <c:v>-1379.0395395827027</c:v>
                </c:pt>
                <c:pt idx="2400">
                  <c:v>-226.55851517952811</c:v>
                </c:pt>
                <c:pt idx="2401">
                  <c:v>-207.54084565317672</c:v>
                </c:pt>
                <c:pt idx="2402">
                  <c:v>-202.61040120460919</c:v>
                </c:pt>
                <c:pt idx="2403">
                  <c:v>-207.67498038464734</c:v>
                </c:pt>
                <c:pt idx="2404">
                  <c:v>-226.82678533423183</c:v>
                </c:pt>
                <c:pt idx="2405">
                  <c:v>-1327.1687147246971</c:v>
                </c:pt>
                <c:pt idx="2406">
                  <c:v>-226.96047136441123</c:v>
                </c:pt>
                <c:pt idx="2407">
                  <c:v>-207.94235312807896</c:v>
                </c:pt>
                <c:pt idx="2408">
                  <c:v>-203.01146202744224</c:v>
                </c:pt>
                <c:pt idx="2409">
                  <c:v>-208.07559660469786</c:v>
                </c:pt>
                <c:pt idx="2410">
                  <c:v>-227.22695899221765</c:v>
                </c:pt>
                <c:pt idx="2411">
                  <c:v>-1299.8270716854636</c:v>
                </c:pt>
                <c:pt idx="2412">
                  <c:v>-227.35976598652843</c:v>
                </c:pt>
                <c:pt idx="2413">
                  <c:v>-208.34121125956898</c:v>
                </c:pt>
                <c:pt idx="2414">
                  <c:v>-203.40988567541888</c:v>
                </c:pt>
                <c:pt idx="2415">
                  <c:v>-208.47358776802389</c:v>
                </c:pt>
                <c:pt idx="2416">
                  <c:v>-227.62451966157312</c:v>
                </c:pt>
                <c:pt idx="2417">
                  <c:v>-1289.7998654228168</c:v>
                </c:pt>
                <c:pt idx="2418">
                  <c:v>-227.75647160752305</c:v>
                </c:pt>
                <c:pt idx="2419">
                  <c:v>-208.73749231011521</c:v>
                </c:pt>
                <c:pt idx="2420">
                  <c:v>-203.80574411405496</c:v>
                </c:pt>
                <c:pt idx="2421">
                  <c:v>-208.86902554540256</c:v>
                </c:pt>
                <c:pt idx="2422">
                  <c:v>-228.01953872051828</c:v>
                </c:pt>
                <c:pt idx="2423">
                  <c:v>-1274.8419580194268</c:v>
                </c:pt>
                <c:pt idx="2424">
                  <c:v>-228.15065902708241</c:v>
                </c:pt>
                <c:pt idx="2425">
                  <c:v>-209.13126679335079</c:v>
                </c:pt>
                <c:pt idx="2426">
                  <c:v>-204.19910757306883</c:v>
                </c:pt>
                <c:pt idx="2427">
                  <c:v>-209.2619798847592</c:v>
                </c:pt>
                <c:pt idx="2428">
                  <c:v>-228.41208583729974</c:v>
                </c:pt>
                <c:pt idx="2429">
                  <c:v>-1349.1826660161792</c:v>
                </c:pt>
                <c:pt idx="2430">
                  <c:v>-228.54239736030138</c:v>
                </c:pt>
                <c:pt idx="2431">
                  <c:v>-209.5226035508997</c:v>
                </c:pt>
                <c:pt idx="2432">
                  <c:v>-204.59004462265554</c:v>
                </c:pt>
                <c:pt idx="2433">
                  <c:v>-209.65251908688487</c:v>
                </c:pt>
                <c:pt idx="2434">
                  <c:v>-228.80222904531291</c:v>
                </c:pt>
                <c:pt idx="2435">
                  <c:v>-1343.2276657992456</c:v>
                </c:pt>
                <c:pt idx="2436">
                  <c:v>-228.93175411179578</c:v>
                </c:pt>
                <c:pt idx="2437">
                  <c:v>-209.91156982594615</c:v>
                </c:pt>
                <c:pt idx="2438">
                  <c:v>-204.97862224652789</c:v>
                </c:pt>
                <c:pt idx="2439">
                  <c:v>-210.04070987796527</c:v>
                </c:pt>
                <c:pt idx="2440">
                  <c:v>-229.19003481514812</c:v>
                </c:pt>
                <c:pt idx="2441">
                  <c:v>-1276.8498542553639</c:v>
                </c:pt>
                <c:pt idx="2442">
                  <c:v>-229.31879524669228</c:v>
                </c:pt>
                <c:pt idx="2443">
                  <c:v>-210.29823133373702</c:v>
                </c:pt>
                <c:pt idx="2444">
                  <c:v>-205.36490591192293</c:v>
                </c:pt>
                <c:pt idx="2445">
                  <c:v>-210.42661747909378</c:v>
                </c:pt>
                <c:pt idx="2446">
                  <c:v>-229.57556812360986</c:v>
                </c:pt>
                <c:pt idx="2447">
                  <c:v>-1251.4968228134696</c:v>
                </c:pt>
                <c:pt idx="2448">
                  <c:v>-229.70358525872882</c:v>
                </c:pt>
                <c:pt idx="2449">
                  <c:v>-210.68265232919333</c:v>
                </c:pt>
                <c:pt idx="2450">
                  <c:v>-205.74895963675885</c:v>
                </c:pt>
                <c:pt idx="2451">
                  <c:v>-210.81030567297768</c:v>
                </c:pt>
                <c:pt idx="2452">
                  <c:v>-229.95889251996985</c:v>
                </c:pt>
                <c:pt idx="2453">
                  <c:v>-1279.3540847215781</c:v>
                </c:pt>
                <c:pt idx="2454">
                  <c:v>-230.08618723558922</c:v>
                </c:pt>
                <c:pt idx="2455">
                  <c:v>-211.0648956718376</c:v>
                </c:pt>
                <c:pt idx="2456">
                  <c:v>-206.13084605411689</c:v>
                </c:pt>
                <c:pt idx="2457">
                  <c:v>-211.19183686797811</c:v>
                </c:pt>
                <c:pt idx="2458">
                  <c:v>-230.34007018958138</c:v>
                </c:pt>
                <c:pt idx="2459">
                  <c:v>-1334.7772659303839</c:v>
                </c:pt>
                <c:pt idx="2460">
                  <c:v>-230.46666292170417</c:v>
                </c:pt>
                <c:pt idx="2461">
                  <c:v>-211.44502288815531</c:v>
                </c:pt>
                <c:pt idx="2462">
                  <c:v>-206.51062647421381</c:v>
                </c:pt>
                <c:pt idx="2463">
                  <c:v>-211.57127215969641</c:v>
                </c:pt>
                <c:pt idx="2464">
                  <c:v>-230.71916201506983</c:v>
                </c:pt>
                <c:pt idx="2465">
                  <c:v>-1264.5727008277586</c:v>
                </c:pt>
                <c:pt idx="2466">
                  <c:v>-230.84507277864719</c:v>
                </c:pt>
                <c:pt idx="2467">
                  <c:v>-211.82309423161652</c:v>
                </c:pt>
                <c:pt idx="2468">
                  <c:v>-206.88836094401836</c:v>
                </c:pt>
                <c:pt idx="2469">
                  <c:v>-211.94867139019675</c:v>
                </c:pt>
                <c:pt idx="2470">
                  <c:v>-231.09622763518729</c:v>
                </c:pt>
                <c:pt idx="2471">
                  <c:v>-1316.0839402351676</c:v>
                </c:pt>
                <c:pt idx="2472">
                  <c:v>-231.22147604324266</c:v>
                </c:pt>
                <c:pt idx="2473">
                  <c:v>-212.1991687404257</c:v>
                </c:pt>
                <c:pt idx="2474">
                  <c:v>-207.26410830466006</c:v>
                </c:pt>
                <c:pt idx="2475">
                  <c:v>-212.32409320506829</c:v>
                </c:pt>
                <c:pt idx="2476">
                  <c:v>-231.47132550150573</c:v>
                </c:pt>
                <c:pt idx="2477">
                  <c:v>-1296.3146803131121</c:v>
                </c:pt>
                <c:pt idx="2478">
                  <c:v>-231.59593078359291</c:v>
                </c:pt>
                <c:pt idx="2479">
                  <c:v>-212.57330429320237</c:v>
                </c:pt>
                <c:pt idx="2480">
                  <c:v>-207.63792624676739</c:v>
                </c:pt>
                <c:pt idx="2481">
                  <c:v>-212.69759510843267</c:v>
                </c:pt>
                <c:pt idx="2482">
                  <c:v>-231.84451293311531</c:v>
                </c:pt>
                <c:pt idx="2483">
                  <c:v>-1301.1315127529497</c:v>
                </c:pt>
                <c:pt idx="2484">
                  <c:v>-231.96849395310312</c:v>
                </c:pt>
                <c:pt idx="2485">
                  <c:v>-212.94555766269266</c:v>
                </c:pt>
                <c:pt idx="2486">
                  <c:v>-208.00987136386712</c:v>
                </c:pt>
                <c:pt idx="2487">
                  <c:v>-213.06923351602873</c:v>
                </c:pt>
                <c:pt idx="2488">
                  <c:v>-232.21584616938833</c:v>
                </c:pt>
                <c:pt idx="2489">
                  <c:v>-1275.1265060235048</c:v>
                </c:pt>
                <c:pt idx="2490">
                  <c:v>-232.33922144267814</c:v>
                </c:pt>
                <c:pt idx="2491">
                  <c:v>-213.31598456765295</c:v>
                </c:pt>
                <c:pt idx="2492">
                  <c:v>-208.37999920396948</c:v>
                </c:pt>
                <c:pt idx="2493">
                  <c:v>-213.43906380650958</c:v>
                </c:pt>
                <c:pt idx="2494">
                  <c:v>-232.58538042100668</c:v>
                </c:pt>
                <c:pt idx="2495">
                  <c:v>-1653.5083779174363</c:v>
                </c:pt>
                <c:pt idx="2496">
                  <c:v>-232.70816813111253</c:v>
                </c:pt>
                <c:pt idx="2497">
                  <c:v>-213.68463972300643</c:v>
                </c:pt>
                <c:pt idx="2498">
                  <c:v>-208.74836431945675</c:v>
                </c:pt>
                <c:pt idx="2499">
                  <c:v>-213.80714037105466</c:v>
                </c:pt>
                <c:pt idx="2500">
                  <c:v>-232.95316991927578</c:v>
                </c:pt>
                <c:pt idx="2501">
                  <c:v>-1326.3174927612072</c:v>
                </c:pt>
                <c:pt idx="2502">
                  <c:v>-233.07538793397626</c:v>
                </c:pt>
                <c:pt idx="2503">
                  <c:v>-214.05157688840796</c:v>
                </c:pt>
                <c:pt idx="2504">
                  <c:v>-209.11502031538828</c:v>
                </c:pt>
                <c:pt idx="2505">
                  <c:v>-214.17351666142852</c:v>
                </c:pt>
                <c:pt idx="2506">
                  <c:v>-233.31926796396047</c:v>
                </c:pt>
                <c:pt idx="2507">
                  <c:v>-1302.6023119316712</c:v>
                </c:pt>
                <c:pt idx="2508">
                  <c:v>-233.44093385088632</c:v>
                </c:pt>
                <c:pt idx="2509">
                  <c:v>-214.41684891531469</c:v>
                </c:pt>
                <c:pt idx="2510">
                  <c:v>-209.48001989632911</c:v>
                </c:pt>
                <c:pt idx="2511">
                  <c:v>-214.5382452365686</c:v>
                </c:pt>
                <c:pt idx="2512">
                  <c:v>-233.68372696962692</c:v>
                </c:pt>
                <c:pt idx="2513">
                  <c:v>-1298.5278000619576</c:v>
                </c:pt>
                <c:pt idx="2514">
                  <c:v>-233.80485801140793</c:v>
                </c:pt>
                <c:pt idx="2515">
                  <c:v>-214.78050779265624</c:v>
                </c:pt>
                <c:pt idx="2516">
                  <c:v>-209.84341491180444</c:v>
                </c:pt>
                <c:pt idx="2517">
                  <c:v>-214.90137780782283</c:v>
                </c:pt>
                <c:pt idx="2518">
                  <c:v>-234.04659851066833</c:v>
                </c:pt>
                <c:pt idx="2519">
                  <c:v>-1319.0363801782687</c:v>
                </c:pt>
                <c:pt idx="2520">
                  <c:v>-234.16721171965838</c:v>
                </c:pt>
                <c:pt idx="2521">
                  <c:v>-215.14260469122465</c:v>
                </c:pt>
                <c:pt idx="2522">
                  <c:v>-210.2052564004785</c:v>
                </c:pt>
                <c:pt idx="2523">
                  <c:v>-215.26296528291823</c:v>
                </c:pt>
                <c:pt idx="2524">
                  <c:v>-234.40793336506567</c:v>
                </c:pt>
                <c:pt idx="2525">
                  <c:v>-1268.2595735352816</c:v>
                </c:pt>
                <c:pt idx="2526">
                  <c:v>-234.52804549768103</c:v>
                </c:pt>
                <c:pt idx="2527">
                  <c:v>-215.50319000685576</c:v>
                </c:pt>
                <c:pt idx="2528">
                  <c:v>-210.56559463315168</c:v>
                </c:pt>
                <c:pt idx="2529">
                  <c:v>-215.62305780878711</c:v>
                </c:pt>
                <c:pt idx="2530">
                  <c:v>-234.76778155703192</c:v>
                </c:pt>
                <c:pt idx="2531">
                  <c:v>-1265.8810349386792</c:v>
                </c:pt>
                <c:pt idx="2532">
                  <c:v>-234.88740912772221</c:v>
                </c:pt>
                <c:pt idx="2533">
                  <c:v>-215.86231340252215</c:v>
                </c:pt>
                <c:pt idx="2534">
                  <c:v>-210.92447915466676</c:v>
                </c:pt>
                <c:pt idx="2535">
                  <c:v>-215.98170481327833</c:v>
                </c:pt>
                <c:pt idx="2536">
                  <c:v>-235.12619239856403</c:v>
                </c:pt>
                <c:pt idx="2537">
                  <c:v>-1309.5012117620181</c:v>
                </c:pt>
                <c:pt idx="2538">
                  <c:v>-235.2453516934213</c:v>
                </c:pt>
                <c:pt idx="2539">
                  <c:v>-216.2200238493858</c:v>
                </c:pt>
                <c:pt idx="2540">
                  <c:v>-211.28195882481128</c:v>
                </c:pt>
                <c:pt idx="2541">
                  <c:v>-216.33895504591226</c:v>
                </c:pt>
                <c:pt idx="2542">
                  <c:v>-235.48321453001915</c:v>
                </c:pt>
                <c:pt idx="2543">
                  <c:v>-1293.9892151615536</c:v>
                </c:pt>
                <c:pt idx="2544">
                  <c:v>-235.60192162013902</c:v>
                </c:pt>
                <c:pt idx="2545">
                  <c:v>-216.57636966693423</c:v>
                </c:pt>
                <c:pt idx="2546">
                  <c:v>-211.63808185830109</c:v>
                </c:pt>
                <c:pt idx="2547">
                  <c:v>-216.69485661772455</c:v>
                </c:pt>
                <c:pt idx="2548">
                  <c:v>-235.83889595983072</c:v>
                </c:pt>
                <c:pt idx="2549">
                  <c:v>-1283.4919570834268</c:v>
                </c:pt>
                <c:pt idx="2550">
                  <c:v>-235.95716671433254</c:v>
                </c:pt>
                <c:pt idx="2551">
                  <c:v>-216.93139856225869</c:v>
                </c:pt>
                <c:pt idx="2552">
                  <c:v>-211.99289586392612</c:v>
                </c:pt>
                <c:pt idx="2553">
                  <c:v>-217.04945704026568</c:v>
                </c:pt>
                <c:pt idx="2554">
                  <c:v>-236.1932841033794</c:v>
                </c:pt>
                <c:pt idx="2555">
                  <c:v>-1275.5887411496055</c:v>
                </c:pt>
                <c:pt idx="2556">
                  <c:v>-236.31113420222562</c:v>
                </c:pt>
                <c:pt idx="2557">
                  <c:v>-217.28515766856756</c:v>
                </c:pt>
                <c:pt idx="2558">
                  <c:v>-212.34644788293909</c:v>
                </c:pt>
                <c:pt idx="2559">
                  <c:v>-217.40280326388438</c:v>
                </c:pt>
                <c:pt idx="2560">
                  <c:v>-236.54642582115321</c:v>
                </c:pt>
                <c:pt idx="2561">
                  <c:v>-1357.2982568927973</c:v>
                </c:pt>
                <c:pt idx="2562">
                  <c:v>-236.66387076768015</c:v>
                </c:pt>
                <c:pt idx="2563">
                  <c:v>-217.63769358299635</c:v>
                </c:pt>
                <c:pt idx="2564">
                  <c:v>-212.69878442676389</c:v>
                </c:pt>
                <c:pt idx="2565">
                  <c:v>-217.75494171531901</c:v>
                </c:pt>
                <c:pt idx="2566">
                  <c:v>-236.898367456226</c:v>
                </c:pt>
                <c:pt idx="2567">
                  <c:v>-1317.2426163905302</c:v>
                </c:pt>
                <c:pt idx="2568">
                  <c:v>-237.01542258955902</c:v>
                </c:pt>
                <c:pt idx="2569">
                  <c:v>-217.98905240381114</c:v>
                </c:pt>
                <c:pt idx="2570">
                  <c:v>-213.04995151410048</c:v>
                </c:pt>
                <c:pt idx="2571">
                  <c:v>-218.10591833472247</c:v>
                </c:pt>
                <c:pt idx="2572">
                  <c:v>-237.24915487122868</c:v>
                </c:pt>
                <c:pt idx="2573">
                  <c:v>-1299.4145674227029</c:v>
                </c:pt>
                <c:pt idx="2574">
                  <c:v>-237.36583537843572</c:v>
                </c:pt>
                <c:pt idx="2575">
                  <c:v>-218.33927976707056</c:v>
                </c:pt>
                <c:pt idx="2576">
                  <c:v>-213.39999470750007</c:v>
                </c:pt>
                <c:pt idx="2577">
                  <c:v>-218.45577861214085</c:v>
                </c:pt>
                <c:pt idx="2578">
                  <c:v>-237.59883348469992</c:v>
                </c:pt>
                <c:pt idx="2579">
                  <c:v>-1310.1937565483449</c:v>
                </c:pt>
                <c:pt idx="2580">
                  <c:v>-237.71515441284066</c:v>
                </c:pt>
                <c:pt idx="2581">
                  <c:v>-218.68842088280996</c:v>
                </c:pt>
                <c:pt idx="2582">
                  <c:v>-213.7489591494857</c:v>
                </c:pt>
                <c:pt idx="2583">
                  <c:v>-218.80456762357838</c:v>
                </c:pt>
                <c:pt idx="2584">
                  <c:v>-237.94744830710815</c:v>
                </c:pt>
                <c:pt idx="2585">
                  <c:v>-1338.2873327958523</c:v>
                </c:pt>
                <c:pt idx="2586">
                  <c:v>-238.06342457516277</c:v>
                </c:pt>
                <c:pt idx="2587">
                  <c:v>-219.03652057084187</c:v>
                </c:pt>
                <c:pt idx="2588">
                  <c:v>-214.09688959828901</c:v>
                </c:pt>
                <c:pt idx="2589">
                  <c:v>-219.15233006666745</c:v>
                </c:pt>
                <c:pt idx="2590">
                  <c:v>-238.29504397647736</c:v>
                </c:pt>
                <c:pt idx="2591">
                  <c:v>-1390.8704151653196</c:v>
                </c:pt>
                <c:pt idx="2592">
                  <c:v>-238.41069038713047</c:v>
                </c:pt>
                <c:pt idx="2593">
                  <c:v>-219.38362329622734</c:v>
                </c:pt>
                <c:pt idx="2594">
                  <c:v>-214.44383046327741</c:v>
                </c:pt>
                <c:pt idx="2595">
                  <c:v>-219.49911029605909</c:v>
                </c:pt>
                <c:pt idx="2596">
                  <c:v>-238.64166479371602</c:v>
                </c:pt>
                <c:pt idx="2597">
                  <c:v>-1267.2156033773949</c:v>
                </c:pt>
                <c:pt idx="2598">
                  <c:v>-238.75699604510606</c:v>
                </c:pt>
                <c:pt idx="2599">
                  <c:v>-219.72977320450607</c:v>
                </c:pt>
                <c:pt idx="2600">
                  <c:v>-214.78982584014227</c:v>
                </c:pt>
                <c:pt idx="2601">
                  <c:v>-219.84495235857486</c:v>
                </c:pt>
                <c:pt idx="2602">
                  <c:v>-238.9873547577493</c:v>
                </c:pt>
                <c:pt idx="2603">
                  <c:v>-1305.2439276030279</c:v>
                </c:pt>
                <c:pt idx="2604">
                  <c:v>-239.10238545511413</c:v>
                </c:pt>
                <c:pt idx="2605">
                  <c:v>-220.07501415672394</c:v>
                </c:pt>
                <c:pt idx="2606">
                  <c:v>-215.13491954592129</c:v>
                </c:pt>
                <c:pt idx="2607">
                  <c:v>-220.18990002820286</c:v>
                </c:pt>
                <c:pt idx="2608">
                  <c:v>-239.33215760048779</c:v>
                </c:pt>
                <c:pt idx="2609">
                  <c:v>-1292.4805001648613</c:v>
                </c:pt>
                <c:pt idx="2610">
                  <c:v>-239.44690226784073</c:v>
                </c:pt>
                <c:pt idx="2611">
                  <c:v>-220.4193897643936</c:v>
                </c:pt>
                <c:pt idx="2612">
                  <c:v>-215.47915515392657</c:v>
                </c:pt>
                <c:pt idx="2613">
                  <c:v>-220.53399684103439</c:v>
                </c:pt>
                <c:pt idx="2614">
                  <c:v>-239.67611682176118</c:v>
                </c:pt>
                <c:pt idx="2615">
                  <c:v>-1283.329378734368</c:v>
                </c:pt>
                <c:pt idx="2616">
                  <c:v>-239.79058991350203</c:v>
                </c:pt>
                <c:pt idx="2617">
                  <c:v>-220.76294342438771</c:v>
                </c:pt>
                <c:pt idx="2618">
                  <c:v>-215.82257602865198</c:v>
                </c:pt>
                <c:pt idx="2619">
                  <c:v>-220.87728613015202</c:v>
                </c:pt>
                <c:pt idx="2620">
                  <c:v>-240.0192757242215</c:v>
                </c:pt>
                <c:pt idx="2621">
                  <c:v>-1276.2231931145966</c:v>
                </c:pt>
                <c:pt idx="2622">
                  <c:v>-240.1334916367924</c:v>
                </c:pt>
                <c:pt idx="2623">
                  <c:v>-221.10571835388498</c:v>
                </c:pt>
                <c:pt idx="2624">
                  <c:v>-216.16522536073336</c:v>
                </c:pt>
                <c:pt idx="2625">
                  <c:v>-221.21981106062336</c:v>
                </c:pt>
                <c:pt idx="2626">
                  <c:v>-240.36167744834432</c:v>
                </c:pt>
                <c:pt idx="2627">
                  <c:v>-1337.0324405732954</c:v>
                </c:pt>
                <c:pt idx="2628">
                  <c:v>-240.47565053193182</c:v>
                </c:pt>
                <c:pt idx="2629">
                  <c:v>-221.44775762543577</c:v>
                </c:pt>
                <c:pt idx="2630">
                  <c:v>-216.5071462020374</c:v>
                </c:pt>
                <c:pt idx="2631">
                  <c:v>-221.56161466461134</c:v>
                </c:pt>
                <c:pt idx="2632">
                  <c:v>-240.7033650075567</c:v>
                </c:pt>
                <c:pt idx="2633">
                  <c:v>-1311.5983730246469</c:v>
                </c:pt>
                <c:pt idx="2634">
                  <c:v>-240.81710957785873</c:v>
                </c:pt>
                <c:pt idx="2635">
                  <c:v>-221.78910420221359</c:v>
                </c:pt>
                <c:pt idx="2636">
                  <c:v>-216.84838150095456</c:v>
                </c:pt>
                <c:pt idx="2637">
                  <c:v>-221.90273987671176</c:v>
                </c:pt>
                <c:pt idx="2638">
                  <c:v>-241.04438132366749</c:v>
                </c:pt>
                <c:pt idx="2639">
                  <c:v>-1297.3054217584736</c:v>
                </c:pt>
                <c:pt idx="2640">
                  <c:v>-241.1579116737376</c:v>
                </c:pt>
                <c:pt idx="2641">
                  <c:v>-222.12980097354483</c:v>
                </c:pt>
                <c:pt idx="2642">
                  <c:v>-217.1889741379764</c:v>
                </c:pt>
                <c:pt idx="2643">
                  <c:v>-222.24322956958059</c:v>
                </c:pt>
                <c:pt idx="2644">
                  <c:v>-241.38476926249137</c:v>
                </c:pt>
                <c:pt idx="2645">
                  <c:v>-1323.9740581156125</c:v>
                </c:pt>
                <c:pt idx="2646">
                  <c:v>-241.49809967471472</c:v>
                </c:pt>
                <c:pt idx="2647">
                  <c:v>-222.46989079077093</c:v>
                </c:pt>
                <c:pt idx="2648">
                  <c:v>-217.52896696163651</c:v>
                </c:pt>
                <c:pt idx="2649">
                  <c:v>-222.58312658995064</c:v>
                </c:pt>
                <c:pt idx="2650">
                  <c:v>-241.72457166996429</c:v>
                </c:pt>
                <c:pt idx="2651">
                  <c:v>-1370.2431880916026</c:v>
                </c:pt>
                <c:pt idx="2652">
                  <c:v>-241.83771642821696</c:v>
                </c:pt>
                <c:pt idx="2653">
                  <c:v>-222.80941650357275</c:v>
                </c:pt>
                <c:pt idx="2654">
                  <c:v>-217.86840282489936</c:v>
                </c:pt>
                <c:pt idx="2655">
                  <c:v>-222.92247379510002</c:v>
                </c:pt>
                <c:pt idx="2656">
                  <c:v>-242.06383140871762</c:v>
                </c:pt>
                <c:pt idx="2657">
                  <c:v>-1351.1244916925384</c:v>
                </c:pt>
                <c:pt idx="2658">
                  <c:v>-242.17680481063536</c:v>
                </c:pt>
                <c:pt idx="2659">
                  <c:v>-223.14842099678447</c:v>
                </c:pt>
                <c:pt idx="2660">
                  <c:v>-218.20732462208315</c:v>
                </c:pt>
                <c:pt idx="2661">
                  <c:v>-223.2613140898691</c:v>
                </c:pt>
                <c:pt idx="2662">
                  <c:v>-242.40259139515402</c:v>
                </c:pt>
                <c:pt idx="2663">
                  <c:v>-1318.6525094710748</c:v>
                </c:pt>
                <c:pt idx="2664">
                  <c:v>-242.51540776467422</c:v>
                </c:pt>
                <c:pt idx="2665">
                  <c:v>-223.48694722784148</c:v>
                </c:pt>
                <c:pt idx="2666">
                  <c:v>-218.5457753264065</c:v>
                </c:pt>
                <c:pt idx="2667">
                  <c:v>-223.59969046432832</c:v>
                </c:pt>
                <c:pt idx="2668">
                  <c:v>-242.74089463726415</c:v>
                </c:pt>
                <c:pt idx="2669">
                  <c:v>-1302.4241472560414</c:v>
                </c:pt>
                <c:pt idx="2670">
                  <c:v>-242.85356833735878</c:v>
                </c:pt>
                <c:pt idx="2671">
                  <c:v>-223.82503826490449</c:v>
                </c:pt>
                <c:pt idx="2672">
                  <c:v>-218.88379802825287</c:v>
                </c:pt>
                <c:pt idx="2673">
                  <c:v>-223.93764603215985</c:v>
                </c:pt>
                <c:pt idx="2674">
                  <c:v>-243.07878427311732</c:v>
                </c:pt>
                <c:pt idx="2675">
                  <c:v>-1260.454005651068</c:v>
                </c:pt>
                <c:pt idx="2676">
                  <c:v>-243.1913297188423</c:v>
                </c:pt>
                <c:pt idx="2677">
                  <c:v>-224.16273732581163</c:v>
                </c:pt>
                <c:pt idx="2678">
                  <c:v>-219.22143597425037</c:v>
                </c:pt>
                <c:pt idx="2679">
                  <c:v>-224.27522406990187</c:v>
                </c:pt>
                <c:pt idx="2680">
                  <c:v>-243.41630361027697</c:v>
                </c:pt>
                <c:pt idx="2681">
                  <c:v>-1283.4835703417689</c:v>
                </c:pt>
                <c:pt idx="2682">
                  <c:v>-243.52873528208292</c:v>
                </c:pt>
                <c:pt idx="2683">
                  <c:v>-224.50008781791027</c:v>
                </c:pt>
                <c:pt idx="2684">
                  <c:v>-219.55873260727</c:v>
                </c:pt>
                <c:pt idx="2685">
                  <c:v>-224.61246805708703</c:v>
                </c:pt>
                <c:pt idx="2686">
                  <c:v>-243.75349616608079</c:v>
                </c:pt>
                <c:pt idx="2687">
                  <c:v>-1372.2524851954097</c:v>
                </c:pt>
                <c:pt idx="2688">
                  <c:v>-243.86582862349024</c:v>
                </c:pt>
                <c:pt idx="2689">
                  <c:v>-224.83713337889191</c:v>
                </c:pt>
                <c:pt idx="2690">
                  <c:v>-219.89573160745064</c:v>
                </c:pt>
                <c:pt idx="2691">
                  <c:v>-224.94942171746709</c:v>
                </c:pt>
                <c:pt idx="2692">
                  <c:v>-244.09040570907445</c:v>
                </c:pt>
                <c:pt idx="2693">
                  <c:v>-1326.6740237663932</c:v>
                </c:pt>
                <c:pt idx="2694">
                  <c:v>-244.20265360474241</c:v>
                </c:pt>
                <c:pt idx="2695">
                  <c:v>-225.17391791878163</c:v>
                </c:pt>
                <c:pt idx="2696">
                  <c:v>-220.23247693436531</c:v>
                </c:pt>
                <c:pt idx="2697">
                  <c:v>-225.28612906137357</c:v>
                </c:pt>
                <c:pt idx="2698">
                  <c:v>-244.42707630155351</c:v>
                </c:pt>
                <c:pt idx="2699">
                  <c:v>-1307.9011954496607</c:v>
                </c:pt>
                <c:pt idx="2700">
                  <c:v>-244.53925439574206</c:v>
                </c:pt>
                <c:pt idx="2701">
                  <c:v>-225.51048566312875</c:v>
                </c:pt>
                <c:pt idx="2702">
                  <c:v>-220.56901287044937</c:v>
                </c:pt>
                <c:pt idx="2703">
                  <c:v>-225.62263442937126</c:v>
                </c:pt>
                <c:pt idx="2704">
                  <c:v>-244.76355234346471</c:v>
                </c:pt>
                <c:pt idx="2705">
                  <c:v>-1295.9798207865902</c:v>
                </c:pt>
                <c:pt idx="2706">
                  <c:v>-244.87567551897394</c:v>
                </c:pt>
                <c:pt idx="2707">
                  <c:v>-225.84688119759744</c:v>
                </c:pt>
                <c:pt idx="2708">
                  <c:v>-220.90538406581908</c:v>
                </c:pt>
                <c:pt idx="2709">
                  <c:v>-225.95898253731687</c:v>
                </c:pt>
                <c:pt idx="2710">
                  <c:v>-245.09987861770759</c:v>
                </c:pt>
                <c:pt idx="2711">
                  <c:v>-1341.777375505892</c:v>
                </c:pt>
                <c:pt idx="2712">
                  <c:v>-245.21196189531912</c:v>
                </c:pt>
                <c:pt idx="2713">
                  <c:v>-226.1831495140342</c:v>
                </c:pt>
                <c:pt idx="2714">
                  <c:v>-221.24163558461757</c:v>
                </c:pt>
                <c:pt idx="2715">
                  <c:v>-226.29521852298018</c:v>
                </c:pt>
                <c:pt idx="2716">
                  <c:v>-245.43610033700449</c:v>
                </c:pt>
                <c:pt idx="2717">
                  <c:v>-1422.0690224828872</c:v>
                </c:pt>
                <c:pt idx="2718">
                  <c:v>-245.54815889151649</c:v>
                </c:pt>
                <c:pt idx="2719">
                  <c:v>-226.51933605821338</c:v>
                </c:pt>
                <c:pt idx="2720">
                  <c:v>-221.57781295303363</c:v>
                </c:pt>
                <c:pt idx="2721">
                  <c:v>-226.63138799435325</c:v>
                </c:pt>
                <c:pt idx="2722">
                  <c:v>-245.77226319256195</c:v>
                </c:pt>
                <c:pt idx="2723">
                  <c:v>-1336.1078111399279</c:v>
                </c:pt>
                <c:pt idx="2724">
                  <c:v>-245.88431236934812</c:v>
                </c:pt>
                <c:pt idx="2725">
                  <c:v>-226.85548677935569</c:v>
                </c:pt>
                <c:pt idx="2726">
                  <c:v>-221.91396220914865</c:v>
                </c:pt>
                <c:pt idx="2727">
                  <c:v>-226.96753707981443</c:v>
                </c:pt>
                <c:pt idx="2728">
                  <c:v>-246.10841340449568</c:v>
                </c:pt>
                <c:pt idx="2729">
                  <c:v>-1313.8418518645321</c:v>
                </c:pt>
                <c:pt idx="2730">
                  <c:v>-246.22046873683172</c:v>
                </c:pt>
                <c:pt idx="2731">
                  <c:v>-227.19164818163065</c:v>
                </c:pt>
                <c:pt idx="2732">
                  <c:v>-222.2501299547794</c:v>
                </c:pt>
                <c:pt idx="2733">
                  <c:v>-227.30371248032765</c:v>
                </c:pt>
                <c:pt idx="2734">
                  <c:v>-246.44459777442842</c:v>
                </c:pt>
                <c:pt idx="2735">
                  <c:v>-1312.702883389718</c:v>
                </c:pt>
                <c:pt idx="2736">
                  <c:v>-246.55667500147118</c:v>
                </c:pt>
                <c:pt idx="2737">
                  <c:v>-227.52786737780116</c:v>
                </c:pt>
                <c:pt idx="2738">
                  <c:v>-222.58636340949408</c:v>
                </c:pt>
                <c:pt idx="2739">
                  <c:v>-227.63996152383453</c:v>
                </c:pt>
                <c:pt idx="2740">
                  <c:v>-246.78086374025244</c:v>
                </c:pt>
                <c:pt idx="2741">
                  <c:v>-1291.1964180412858</c:v>
                </c:pt>
                <c:pt idx="2742">
                  <c:v>-246.89297882584552</c:v>
                </c:pt>
                <c:pt idx="2743">
                  <c:v>-227.86419214519015</c:v>
                </c:pt>
                <c:pt idx="2744">
                  <c:v>-222.92271046699571</c:v>
                </c:pt>
                <c:pt idx="2745">
                  <c:v>-227.97633222205422</c:v>
                </c:pt>
                <c:pt idx="2746">
                  <c:v>-247.11725943335395</c:v>
                </c:pt>
                <c:pt idx="2747">
                  <c:v>-1399.7293133576768</c:v>
                </c:pt>
                <c:pt idx="2748">
                  <c:v>-247.22942858566319</c:v>
                </c:pt>
                <c:pt idx="2749">
                  <c:v>-228.20067098420438</c:v>
                </c:pt>
                <c:pt idx="2750">
                  <c:v>-223.25921975407852</c:v>
                </c:pt>
                <c:pt idx="2751">
                  <c:v>-228.31287332988427</c:v>
                </c:pt>
                <c:pt idx="2752">
                  <c:v>-247.45383373846212</c:v>
                </c:pt>
                <c:pt idx="2753">
                  <c:v>-1288.9125486084074</c:v>
                </c:pt>
                <c:pt idx="2754">
                  <c:v>-247.56607343056777</c:v>
                </c:pt>
                <c:pt idx="2755">
                  <c:v>-228.53735317958794</c:v>
                </c:pt>
                <c:pt idx="2756">
                  <c:v>-223.59594069238176</c:v>
                </c:pt>
                <c:pt idx="2757">
                  <c:v>-228.64963440765504</c:v>
                </c:pt>
                <c:pt idx="2758">
                  <c:v>-247.79063635640904</c:v>
                </c:pt>
                <c:pt idx="2759">
                  <c:v>-1273.0961084814041</c:v>
                </c:pt>
                <c:pt idx="2760">
                  <c:v>-247.90296334789991</c:v>
                </c:pt>
                <c:pt idx="2761">
                  <c:v>-228.87428886471321</c:v>
                </c:pt>
                <c:pt idx="2762">
                  <c:v>-223.93292356318244</c:v>
                </c:pt>
                <c:pt idx="2763">
                  <c:v>-228.98666588644238</c:v>
                </c:pt>
                <c:pt idx="2764">
                  <c:v>-248.12771786998186</c:v>
                </c:pt>
                <c:pt idx="2765">
                  <c:v>-1305.4910412647939</c:v>
                </c:pt>
                <c:pt idx="2766">
                  <c:v>-248.2401492296394</c:v>
                </c:pt>
                <c:pt idx="2767">
                  <c:v>-229.211529089088</c:v>
                </c:pt>
                <c:pt idx="2768">
                  <c:v>-224.27021957548857</c:v>
                </c:pt>
                <c:pt idx="2769">
                  <c:v>-229.32401913674471</c:v>
                </c:pt>
                <c:pt idx="2770">
                  <c:v>-248.46512981316812</c:v>
                </c:pt>
                <c:pt idx="2771">
                  <c:v>-1295.2778598674299</c:v>
                </c:pt>
                <c:pt idx="2772">
                  <c:v>-248.57768294286868</c:v>
                </c:pt>
                <c:pt idx="2773">
                  <c:v>-229.54912588942199</c:v>
                </c:pt>
                <c:pt idx="2774">
                  <c:v>-224.60788093771654</c:v>
                </c:pt>
                <c:pt idx="2775">
                  <c:v>-229.66174654078151</c:v>
                </c:pt>
                <c:pt idx="2776">
                  <c:v>-248.80292474411908</c:v>
                </c:pt>
                <c:pt idx="2777">
                  <c:v>-1281.5301313267237</c:v>
                </c:pt>
                <c:pt idx="2778">
                  <c:v>-248.91561740400641</c:v>
                </c:pt>
                <c:pt idx="2779">
                  <c:v>-229.88713236452321</c:v>
                </c:pt>
                <c:pt idx="2780">
                  <c:v>-224.94596093326174</c:v>
                </c:pt>
                <c:pt idx="2781">
                  <c:v>-229.99990156875239</c:v>
                </c:pt>
                <c:pt idx="2782">
                  <c:v>-249.14115632205662</c:v>
                </c:pt>
                <c:pt idx="2783">
                  <c:v>-1281.319921945443</c:v>
                </c:pt>
                <c:pt idx="2784">
                  <c:v>-249.25400665715702</c:v>
                </c:pt>
                <c:pt idx="2785">
                  <c:v>-230.22560275436942</c:v>
                </c:pt>
                <c:pt idx="2786">
                  <c:v>-225.28451400029655</c:v>
                </c:pt>
                <c:pt idx="2787">
                  <c:v>-230.33853885936537</c:v>
                </c:pt>
                <c:pt idx="2788">
                  <c:v>-249.47987938861854</c:v>
                </c:pt>
                <c:pt idx="2789">
                  <c:v>-1276.1483252806911</c:v>
                </c:pt>
                <c:pt idx="2790">
                  <c:v>-249.59290595692943</c:v>
                </c:pt>
                <c:pt idx="2791">
                  <c:v>-230.56459252371255</c:v>
                </c:pt>
                <c:pt idx="2792">
                  <c:v>-225.62359581616266</c:v>
                </c:pt>
                <c:pt idx="2793">
                  <c:v>-230.67771430504058</c:v>
                </c:pt>
                <c:pt idx="2794">
                  <c:v>-249.81915005378696</c:v>
                </c:pt>
                <c:pt idx="2795">
                  <c:v>-1271.7327892401167</c:v>
                </c:pt>
                <c:pt idx="2796">
                  <c:v>-249.93237185610352</c:v>
                </c:pt>
                <c:pt idx="2797">
                  <c:v>-230.90415845058357</c:v>
                </c:pt>
                <c:pt idx="2798">
                  <c:v>-225.96326338675553</c:v>
                </c:pt>
                <c:pt idx="2799">
                  <c:v>-231.01748514216385</c:v>
                </c:pt>
                <c:pt idx="2800">
                  <c:v>-231.58525302460924</c:v>
                </c:pt>
                <c:pt idx="2801">
                  <c:v>-1336.163933100727</c:v>
                </c:pt>
                <c:pt idx="2802">
                  <c:v>-232.72738013964022</c:v>
                </c:pt>
                <c:pt idx="2803">
                  <c:v>-233.302343736143</c:v>
                </c:pt>
                <c:pt idx="2804">
                  <c:v>-1282.4740121306281</c:v>
                </c:pt>
                <c:pt idx="2805">
                  <c:v>-234.46170468509084</c:v>
                </c:pt>
                <c:pt idx="2806">
                  <c:v>-235.04681301586271</c:v>
                </c:pt>
                <c:pt idx="2807">
                  <c:v>-1359.0851635106665</c:v>
                </c:pt>
                <c:pt idx="2808">
                  <c:v>-236.22983540038805</c:v>
                </c:pt>
                <c:pt idx="2809">
                  <c:v>-236.82861066356287</c:v>
                </c:pt>
                <c:pt idx="2810">
                  <c:v>-1289.1871083888354</c:v>
                </c:pt>
                <c:pt idx="2811">
                  <c:v>-238.04308791617061</c:v>
                </c:pt>
                <c:pt idx="2812">
                  <c:v>-238.65986590759931</c:v>
                </c:pt>
                <c:pt idx="2813">
                  <c:v>-1269.2350853109024</c:v>
                </c:pt>
                <c:pt idx="2814">
                  <c:v>-239.91554746469336</c:v>
                </c:pt>
                <c:pt idx="2815">
                  <c:v>-240.55584131892431</c:v>
                </c:pt>
                <c:pt idx="2816">
                  <c:v>-1295.2404691537668</c:v>
                </c:pt>
                <c:pt idx="2817">
                  <c:v>-241.86534499717013</c:v>
                </c:pt>
                <c:pt idx="2818">
                  <c:v>-242.53641990568664</c:v>
                </c:pt>
                <c:pt idx="2819">
                  <c:v>-1390.7705304528597</c:v>
                </c:pt>
                <c:pt idx="2820">
                  <c:v>-243.91670992796509</c:v>
                </c:pt>
                <c:pt idx="2821">
                  <c:v>-244.62853827141262</c:v>
                </c:pt>
                <c:pt idx="2822">
                  <c:v>-1263.2414872467889</c:v>
                </c:pt>
                <c:pt idx="2823">
                  <c:v>-246.10345665819688</c:v>
                </c:pt>
                <c:pt idx="2824">
                  <c:v>-246.87040557815311</c:v>
                </c:pt>
                <c:pt idx="2825">
                  <c:v>-1363.3679357514984</c:v>
                </c:pt>
                <c:pt idx="2826">
                  <c:v>-248.47531657776042</c:v>
                </c:pt>
                <c:pt idx="2827">
                  <c:v>-249.31936866832353</c:v>
                </c:pt>
                <c:pt idx="2828">
                  <c:v>-1313.6401835186507</c:v>
                </c:pt>
                <c:pt idx="2829">
                  <c:v>-251.11047048097157</c:v>
                </c:pt>
                <c:pt idx="2830">
                  <c:v>-252.06802649700592</c:v>
                </c:pt>
                <c:pt idx="2831">
                  <c:v>-1352.4523201275588</c:v>
                </c:pt>
                <c:pt idx="2832">
                  <c:v>-254.14340360697324</c:v>
                </c:pt>
                <c:pt idx="2833">
                  <c:v>-255.28182783482777</c:v>
                </c:pt>
                <c:pt idx="2834">
                  <c:v>-1301.290310375588</c:v>
                </c:pt>
                <c:pt idx="2835">
                  <c:v>-257.83811498900195</c:v>
                </c:pt>
                <c:pt idx="2836">
                  <c:v>-259.30553613380584</c:v>
                </c:pt>
                <c:pt idx="2837">
                  <c:v>-1298.8025209225214</c:v>
                </c:pt>
                <c:pt idx="2838">
                  <c:v>-262.8404996444757</c:v>
                </c:pt>
                <c:pt idx="2839">
                  <c:v>-265.08358344146859</c:v>
                </c:pt>
                <c:pt idx="2840">
                  <c:v>-1342.1056763480465</c:v>
                </c:pt>
                <c:pt idx="2841">
                  <c:v>-271.7114687924921</c:v>
                </c:pt>
                <c:pt idx="2842">
                  <c:v>-278.03453101011564</c:v>
                </c:pt>
                <c:pt idx="2843">
                  <c:v>-1643.280123650525</c:v>
                </c:pt>
                <c:pt idx="2844">
                  <c:v>-278.63724293539008</c:v>
                </c:pt>
                <c:pt idx="2845">
                  <c:v>-272.91695082917767</c:v>
                </c:pt>
                <c:pt idx="2846">
                  <c:v>-1350.8855413419396</c:v>
                </c:pt>
                <c:pt idx="2847">
                  <c:v>-267.49501320605157</c:v>
                </c:pt>
                <c:pt idx="2848">
                  <c:v>-265.85522370126603</c:v>
                </c:pt>
                <c:pt idx="2849">
                  <c:v>-1307.165791411401</c:v>
                </c:pt>
                <c:pt idx="2850">
                  <c:v>-263.52778228421187</c:v>
                </c:pt>
                <c:pt idx="2851">
                  <c:v>-262.6647065308407</c:v>
                </c:pt>
                <c:pt idx="2852">
                  <c:v>-1286.7020603311189</c:v>
                </c:pt>
                <c:pt idx="2853">
                  <c:v>-261.31857456111982</c:v>
                </c:pt>
                <c:pt idx="2854">
                  <c:v>-260.78607925346762</c:v>
                </c:pt>
                <c:pt idx="2855">
                  <c:v>-1327.8644495988717</c:v>
                </c:pt>
                <c:pt idx="2856">
                  <c:v>-259.92456299184556</c:v>
                </c:pt>
                <c:pt idx="2857">
                  <c:v>-259.57506021145423</c:v>
                </c:pt>
                <c:pt idx="2858">
                  <c:v>-1360.8799408148539</c:v>
                </c:pt>
                <c:pt idx="2859">
                  <c:v>-259.00261712635137</c:v>
                </c:pt>
                <c:pt idx="2860">
                  <c:v>-258.76929468779599</c:v>
                </c:pt>
                <c:pt idx="2861">
                  <c:v>-1306.659228168799</c:v>
                </c:pt>
                <c:pt idx="2862">
                  <c:v>-258.38895820945424</c:v>
                </c:pt>
                <c:pt idx="2863">
                  <c:v>-258.23598188245899</c:v>
                </c:pt>
                <c:pt idx="2864">
                  <c:v>-1377.4593387388736</c:v>
                </c:pt>
                <c:pt idx="2865">
                  <c:v>-257.9927038302871</c:v>
                </c:pt>
                <c:pt idx="2866">
                  <c:v>-257.89867527600273</c:v>
                </c:pt>
                <c:pt idx="2867">
                  <c:v>-1309.0276902988242</c:v>
                </c:pt>
                <c:pt idx="2868">
                  <c:v>-257.75828037631754</c:v>
                </c:pt>
                <c:pt idx="2869">
                  <c:v>-257.70943799386407</c:v>
                </c:pt>
                <c:pt idx="2870">
                  <c:v>-1287.3313041394135</c:v>
                </c:pt>
                <c:pt idx="2871">
                  <c:v>-257.6493195566016</c:v>
                </c:pt>
                <c:pt idx="2872">
                  <c:v>-257.63632165096294</c:v>
                </c:pt>
                <c:pt idx="2873">
                  <c:v>-1312.2630616477934</c:v>
                </c:pt>
                <c:pt idx="2874">
                  <c:v>-257.64080521291936</c:v>
                </c:pt>
                <c:pt idx="2875">
                  <c:v>-257.65704665271096</c:v>
                </c:pt>
                <c:pt idx="2876">
                  <c:v>-1415.2405439885506</c:v>
                </c:pt>
                <c:pt idx="2877">
                  <c:v>-257.71486747279522</c:v>
                </c:pt>
                <c:pt idx="2878">
                  <c:v>-257.75552923336022</c:v>
                </c:pt>
                <c:pt idx="2879">
                  <c:v>-1316.2239602895545</c:v>
                </c:pt>
                <c:pt idx="2880">
                  <c:v>-257.85836413066443</c:v>
                </c:pt>
                <c:pt idx="2881">
                  <c:v>-257.91984378596902</c:v>
                </c:pt>
                <c:pt idx="2882">
                  <c:v>-1291.338435207877</c:v>
                </c:pt>
                <c:pt idx="2883">
                  <c:v>-258.06140979835453</c:v>
                </c:pt>
                <c:pt idx="2884">
                  <c:v>-258.14096363036691</c:v>
                </c:pt>
                <c:pt idx="2885">
                  <c:v>-1320.9059074910681</c:v>
                </c:pt>
                <c:pt idx="2886">
                  <c:v>-258.31644027774666</c:v>
                </c:pt>
                <c:pt idx="2887">
                  <c:v>-258.41194947325283</c:v>
                </c:pt>
                <c:pt idx="2888">
                  <c:v>-1360.132931534637</c:v>
                </c:pt>
                <c:pt idx="2889">
                  <c:v>-258.61759514620462</c:v>
                </c:pt>
                <c:pt idx="2890">
                  <c:v>-258.72740811446641</c:v>
                </c:pt>
                <c:pt idx="2891">
                  <c:v>-1279.0934494971198</c:v>
                </c:pt>
                <c:pt idx="2892">
                  <c:v>-258.96029788031274</c:v>
                </c:pt>
                <c:pt idx="2893">
                  <c:v>-259.0831211017819</c:v>
                </c:pt>
                <c:pt idx="2894">
                  <c:v>-1349.1388776753688</c:v>
                </c:pt>
                <c:pt idx="2895">
                  <c:v>-259.34096324214744</c:v>
                </c:pt>
                <c:pt idx="2896">
                  <c:v>-259.47578412144043</c:v>
                </c:pt>
                <c:pt idx="2897">
                  <c:v>-1281.2288103367014</c:v>
                </c:pt>
                <c:pt idx="2898">
                  <c:v>-259.75678938629278</c:v>
                </c:pt>
                <c:pt idx="2899">
                  <c:v>-259.9028208657827</c:v>
                </c:pt>
                <c:pt idx="2900">
                  <c:v>-1299.8025237767238</c:v>
                </c:pt>
                <c:pt idx="2901">
                  <c:v>-260.20560808493099</c:v>
                </c:pt>
                <c:pt idx="2902">
                  <c:v>-260.36224848740869</c:v>
                </c:pt>
                <c:pt idx="2903">
                  <c:v>-1340.448732824902</c:v>
                </c:pt>
                <c:pt idx="2904">
                  <c:v>-260.68577598640121</c:v>
                </c:pt>
                <c:pt idx="2905">
                  <c:v>-260.85257982736005</c:v>
                </c:pt>
                <c:pt idx="2906">
                  <c:v>-1272.8162654231701</c:v>
                </c:pt>
                <c:pt idx="2907">
                  <c:v>-261.19609570736776</c:v>
                </c:pt>
                <c:pt idx="2908">
                  <c:v>-261.37275265591791</c:v>
                </c:pt>
                <c:pt idx="2909">
                  <c:v>-1286.0639217097082</c:v>
                </c:pt>
                <c:pt idx="2910">
                  <c:v>-261.73575932191068</c:v>
                </c:pt>
                <c:pt idx="2911">
                  <c:v>-261.92207943120536</c:v>
                </c:pt>
                <c:pt idx="2912">
                  <c:v>-1306.8933923825939</c:v>
                </c:pt>
                <c:pt idx="2913">
                  <c:v>-262.304309302994</c:v>
                </c:pt>
                <c:pt idx="2914">
                  <c:v>-262.50021327237408</c:v>
                </c:pt>
                <c:pt idx="2915">
                  <c:v>-1362.0660250287965</c:v>
                </c:pt>
                <c:pt idx="2916">
                  <c:v>-262.9016136920572</c:v>
                </c:pt>
                <c:pt idx="2917">
                  <c:v>-263.10712738129854</c:v>
                </c:pt>
                <c:pt idx="2918">
                  <c:v>-1326.7632916762445</c:v>
                </c:pt>
                <c:pt idx="2919">
                  <c:v>-263.52785352579082</c:v>
                </c:pt>
                <c:pt idx="2920">
                  <c:v>-263.74310629195583</c:v>
                </c:pt>
                <c:pt idx="2921">
                  <c:v>-1291.6335050413797</c:v>
                </c:pt>
                <c:pt idx="2922">
                  <c:v>-264.1835215324997</c:v>
                </c:pt>
                <c:pt idx="2923">
                  <c:v>-264.40874825283322</c:v>
                </c:pt>
                <c:pt idx="2924">
                  <c:v>-1282.5229231148937</c:v>
                </c:pt>
                <c:pt idx="2925">
                  <c:v>-264.86943196355992</c:v>
                </c:pt>
                <c:pt idx="2926">
                  <c:v>-265.10497888305389</c:v>
                </c:pt>
                <c:pt idx="2927">
                  <c:v>-1271.2129511366397</c:v>
                </c:pt>
                <c:pt idx="2928">
                  <c:v>-265.58674226091011</c:v>
                </c:pt>
                <c:pt idx="2929">
                  <c:v>-265.83307709617526</c:v>
                </c:pt>
                <c:pt idx="2930">
                  <c:v>-1282.3417826131515</c:v>
                </c:pt>
                <c:pt idx="2931">
                  <c:v>-266.33698818779459</c:v>
                </c:pt>
                <c:pt idx="2932">
                  <c:v>-266.59471526904395</c:v>
                </c:pt>
                <c:pt idx="2933">
                  <c:v>-1296.8089908855782</c:v>
                </c:pt>
                <c:pt idx="2934">
                  <c:v>-267.12213519540217</c:v>
                </c:pt>
                <c:pt idx="2935">
                  <c:v>-267.39201688643061</c:v>
                </c:pt>
                <c:pt idx="2936">
                  <c:v>-1266.9804694895256</c:v>
                </c:pt>
                <c:pt idx="2937">
                  <c:v>-267.9446503351968</c:v>
                </c:pt>
                <c:pt idx="2938">
                  <c:v>-268.22763661296739</c:v>
                </c:pt>
                <c:pt idx="2939">
                  <c:v>-1391.9835721407826</c:v>
                </c:pt>
                <c:pt idx="2940">
                  <c:v>-268.80760121909697</c:v>
                </c:pt>
                <c:pt idx="2941">
                  <c:v>-269.10487023628605</c:v>
                </c:pt>
                <c:pt idx="2942">
                  <c:v>-1318.0031124739371</c:v>
                </c:pt>
                <c:pt idx="2943">
                  <c:v>-269.71479179620246</c:v>
                </c:pt>
                <c:pt idx="2944">
                  <c:v>-270.02780568865637</c:v>
                </c:pt>
                <c:pt idx="2945">
                  <c:v>-1264.148684533335</c:v>
                </c:pt>
                <c:pt idx="2946">
                  <c:v>-270.67094976647337</c:v>
                </c:pt>
                <c:pt idx="2947">
                  <c:v>-271.00153224007772</c:v>
                </c:pt>
                <c:pt idx="2948">
                  <c:v>-1338.0153369165239</c:v>
                </c:pt>
                <c:pt idx="2949">
                  <c:v>-271.68198853066019</c:v>
                </c:pt>
                <c:pt idx="2950">
                  <c:v>-272.0324344741087</c:v>
                </c:pt>
                <c:pt idx="2951">
                  <c:v>-1364.0155565766891</c:v>
                </c:pt>
                <c:pt idx="2952">
                  <c:v>-272.75537994415134</c:v>
                </c:pt>
                <c:pt idx="2953">
                  <c:v>-273.12861359771006</c:v>
                </c:pt>
                <c:pt idx="2954">
                  <c:v>-1294.8936064018405</c:v>
                </c:pt>
                <c:pt idx="2955">
                  <c:v>-273.90069709761298</c:v>
                </c:pt>
                <c:pt idx="2956">
                  <c:v>-274.30050637120416</c:v>
                </c:pt>
                <c:pt idx="2957">
                  <c:v>-1314.0718210163936</c:v>
                </c:pt>
                <c:pt idx="2958">
                  <c:v>-275.13042743308768</c:v>
                </c:pt>
                <c:pt idx="2959">
                  <c:v>-275.56182234419214</c:v>
                </c:pt>
                <c:pt idx="2960">
                  <c:v>-1354.7116055616991</c:v>
                </c:pt>
                <c:pt idx="2961">
                  <c:v>-276.46123365354862</c:v>
                </c:pt>
                <c:pt idx="2962">
                  <c:v>-276.93101641928644</c:v>
                </c:pt>
                <c:pt idx="2963">
                  <c:v>-1352.7094637174785</c:v>
                </c:pt>
                <c:pt idx="2964">
                  <c:v>-277.91599318510924</c:v>
                </c:pt>
                <c:pt idx="2965">
                  <c:v>-278.43370930452249</c:v>
                </c:pt>
                <c:pt idx="2966">
                  <c:v>-1303.2304606726389</c:v>
                </c:pt>
                <c:pt idx="2967">
                  <c:v>-279.52727306047785</c:v>
                </c:pt>
                <c:pt idx="2968">
                  <c:v>-280.10689532897726</c:v>
                </c:pt>
                <c:pt idx="2969">
                  <c:v>-1301.4128281796498</c:v>
                </c:pt>
                <c:pt idx="2970">
                  <c:v>-281.34365168584554</c:v>
                </c:pt>
                <c:pt idx="2971">
                  <c:v>-282.00679775226791</c:v>
                </c:pt>
                <c:pt idx="2972">
                  <c:v>-1379.9640303319097</c:v>
                </c:pt>
                <c:pt idx="2973">
                  <c:v>-283.44224222898714</c:v>
                </c:pt>
                <c:pt idx="2974">
                  <c:v>-284.22497453338195</c:v>
                </c:pt>
                <c:pt idx="2975">
                  <c:v>-1298.8290781131032</c:v>
                </c:pt>
                <c:pt idx="2976">
                  <c:v>-285.9565396732836</c:v>
                </c:pt>
                <c:pt idx="2977">
                  <c:v>-286.92590836209172</c:v>
                </c:pt>
                <c:pt idx="2978">
                  <c:v>-1321.9917055675442</c:v>
                </c:pt>
                <c:pt idx="2979">
                  <c:v>-289.14962308188217</c:v>
                </c:pt>
                <c:pt idx="2980">
                  <c:v>-290.45346471271404</c:v>
                </c:pt>
                <c:pt idx="2981">
                  <c:v>-1342.0741083592281</c:v>
                </c:pt>
                <c:pt idx="2982">
                  <c:v>-293.66653148515917</c:v>
                </c:pt>
                <c:pt idx="2983">
                  <c:v>-295.75123969326478</c:v>
                </c:pt>
                <c:pt idx="2984">
                  <c:v>-1304.1192382324512</c:v>
                </c:pt>
                <c:pt idx="2985">
                  <c:v>-302.06737847732234</c:v>
                </c:pt>
                <c:pt idx="2986">
                  <c:v>-308.23701524128671</c:v>
                </c:pt>
                <c:pt idx="2987">
                  <c:v>-1643.2277794464187</c:v>
                </c:pt>
                <c:pt idx="2988">
                  <c:v>-308.53764027262275</c:v>
                </c:pt>
                <c:pt idx="2989">
                  <c:v>-302.66863581243609</c:v>
                </c:pt>
                <c:pt idx="2990">
                  <c:v>-1330.1445962331013</c:v>
                </c:pt>
                <c:pt idx="2991">
                  <c:v>-296.95381254927946</c:v>
                </c:pt>
                <c:pt idx="2992">
                  <c:v>-295.16980211265343</c:v>
                </c:pt>
                <c:pt idx="2993">
                  <c:v>-1350.8496095812734</c:v>
                </c:pt>
                <c:pt idx="2994">
                  <c:v>-292.55824732106436</c:v>
                </c:pt>
                <c:pt idx="2995">
                  <c:v>-291.5552344824232</c:v>
                </c:pt>
                <c:pt idx="2996">
                  <c:v>-1298.2169894391993</c:v>
                </c:pt>
                <c:pt idx="2997">
                  <c:v>-289.93335946128002</c:v>
                </c:pt>
                <c:pt idx="2998">
                  <c:v>-289.26501630925026</c:v>
                </c:pt>
                <c:pt idx="2999">
                  <c:v>-1307.1836210491369</c:v>
                </c:pt>
                <c:pt idx="3000">
                  <c:v>-288.13575027136392</c:v>
                </c:pt>
                <c:pt idx="3001">
                  <c:v>-287.65430622926368</c:v>
                </c:pt>
                <c:pt idx="3002">
                  <c:v>-1314.0743533353336</c:v>
                </c:pt>
                <c:pt idx="3003">
                  <c:v>-286.82175254432434</c:v>
                </c:pt>
                <c:pt idx="3004">
                  <c:v>-286.46022379063248</c:v>
                </c:pt>
                <c:pt idx="3005">
                  <c:v>-1286.8114867830382</c:v>
                </c:pt>
                <c:pt idx="3006">
                  <c:v>-285.82708297752311</c:v>
                </c:pt>
                <c:pt idx="3007">
                  <c:v>-285.5494738292108</c:v>
                </c:pt>
                <c:pt idx="3008">
                  <c:v>-1378.7037515642521</c:v>
                </c:pt>
                <c:pt idx="3009">
                  <c:v>-285.06038438464856</c:v>
                </c:pt>
                <c:pt idx="3010">
                  <c:v>-284.84514447158909</c:v>
                </c:pt>
                <c:pt idx="3011">
                  <c:v>-1328.1041380099034</c:v>
                </c:pt>
                <c:pt idx="3012">
                  <c:v>-284.4656359345625</c:v>
                </c:pt>
                <c:pt idx="3013">
                  <c:v>-284.2988603529077</c:v>
                </c:pt>
                <c:pt idx="3014">
                  <c:v>-1279.1116147043094</c:v>
                </c:pt>
                <c:pt idx="3015">
                  <c:v>-284.00604765819901</c:v>
                </c:pt>
                <c:pt idx="3016">
                  <c:v>-283.87825950672271</c:v>
                </c:pt>
                <c:pt idx="3017">
                  <c:v>-1361.2897592703646</c:v>
                </c:pt>
                <c:pt idx="3018">
                  <c:v>-283.65620542127971</c:v>
                </c:pt>
                <c:pt idx="3019">
                  <c:v>-283.56067188258987</c:v>
                </c:pt>
                <c:pt idx="3020">
                  <c:v>-1359.8726367578111</c:v>
                </c:pt>
                <c:pt idx="3021">
                  <c:v>-283.39786339842942</c:v>
                </c:pt>
                <c:pt idx="3022">
                  <c:v>-283.32964475501717</c:v>
                </c:pt>
                <c:pt idx="3023">
                  <c:v>-1307.2806660426645</c:v>
                </c:pt>
                <c:pt idx="3024">
                  <c:v>-283.2175239188457</c:v>
                </c:pt>
                <c:pt idx="3025">
                  <c:v>-283.17290356252727</c:v>
                </c:pt>
                <c:pt idx="3026">
                  <c:v>-1327.0257593253382</c:v>
                </c:pt>
                <c:pt idx="3027">
                  <c:v>-283.10496521034742</c:v>
                </c:pt>
                <c:pt idx="3028">
                  <c:v>-283.08109130926073</c:v>
                </c:pt>
                <c:pt idx="3029">
                  <c:v>-1378.3359891101018</c:v>
                </c:pt>
                <c:pt idx="3030">
                  <c:v>-283.05230448200871</c:v>
                </c:pt>
                <c:pt idx="3031">
                  <c:v>-283.04695577131662</c:v>
                </c:pt>
                <c:pt idx="3032">
                  <c:v>-1296.6319257404762</c:v>
                </c:pt>
                <c:pt idx="3033">
                  <c:v>-283.05337932466847</c:v>
                </c:pt>
                <c:pt idx="3034">
                  <c:v>-283.06480705080969</c:v>
                </c:pt>
                <c:pt idx="3035">
                  <c:v>-1310.2058210433859</c:v>
                </c:pt>
                <c:pt idx="3036">
                  <c:v>-283.10332674486938</c:v>
                </c:pt>
                <c:pt idx="3037">
                  <c:v>-283.13014517063317</c:v>
                </c:pt>
                <c:pt idx="3038">
                  <c:v>-1301.4663039199083</c:v>
                </c:pt>
                <c:pt idx="3039">
                  <c:v>-283.19828954762056</c:v>
                </c:pt>
                <c:pt idx="3040">
                  <c:v>-283.23939848829008</c:v>
                </c:pt>
                <c:pt idx="3041">
                  <c:v>-1288.8605508266176</c:v>
                </c:pt>
                <c:pt idx="3042">
                  <c:v>-283.33520751795669</c:v>
                </c:pt>
                <c:pt idx="3043">
                  <c:v>-283.38973666260353</c:v>
                </c:pt>
                <c:pt idx="3044">
                  <c:v>-1299.3121318351864</c:v>
                </c:pt>
                <c:pt idx="3045">
                  <c:v>-283.51166679181551</c:v>
                </c:pt>
                <c:pt idx="3046">
                  <c:v>-283.57893527591295</c:v>
                </c:pt>
                <c:pt idx="3047">
                  <c:v>-1314.1972882453226</c:v>
                </c:pt>
                <c:pt idx="3048">
                  <c:v>-283.72579032508577</c:v>
                </c:pt>
                <c:pt idx="3049">
                  <c:v>-283.80527729293243</c:v>
                </c:pt>
                <c:pt idx="3050">
                  <c:v>-1340.3591861140203</c:v>
                </c:pt>
                <c:pt idx="3051">
                  <c:v>-283.97615825515567</c:v>
                </c:pt>
                <c:pt idx="3052">
                  <c:v>-284.06748158950626</c:v>
                </c:pt>
                <c:pt idx="3053">
                  <c:v>-1417.6389371377788</c:v>
                </c:pt>
                <c:pt idx="3054">
                  <c:v>-284.26175071335399</c:v>
                </c:pt>
                <c:pt idx="3055">
                  <c:v>-284.36465205143065</c:v>
                </c:pt>
                <c:pt idx="3056">
                  <c:v>-1334.0900198057032</c:v>
                </c:pt>
                <c:pt idx="3057">
                  <c:v>-284.58190813885415</c:v>
                </c:pt>
                <c:pt idx="3058">
                  <c:v>-284.69624293548031</c:v>
                </c:pt>
                <c:pt idx="3059">
                  <c:v>-1319.1524539285988</c:v>
                </c:pt>
                <c:pt idx="3060">
                  <c:v>-284.93630586576643</c:v>
                </c:pt>
                <c:pt idx="3061">
                  <c:v>-285.0620377228388</c:v>
                </c:pt>
                <c:pt idx="3062">
                  <c:v>-1350.2126478743917</c:v>
                </c:pt>
                <c:pt idx="3063">
                  <c:v>-285.32494100870412</c:v>
                </c:pt>
                <c:pt idx="3064">
                  <c:v>-285.46213984015077</c:v>
                </c:pt>
                <c:pt idx="3065">
                  <c:v>-1294.8716124222858</c:v>
                </c:pt>
                <c:pt idx="3066">
                  <c:v>-285.74813065565968</c:v>
                </c:pt>
                <c:pt idx="3067">
                  <c:v>-285.89697455039709</c:v>
                </c:pt>
                <c:pt idx="3068">
                  <c:v>-1329.9439302009453</c:v>
                </c:pt>
                <c:pt idx="3069">
                  <c:v>-286.20652123082499</c:v>
                </c:pt>
                <c:pt idx="3070">
                  <c:v>-286.36730215134628</c:v>
                </c:pt>
                <c:pt idx="3071">
                  <c:v>-1325.1296102460146</c:v>
                </c:pt>
                <c:pt idx="3072">
                  <c:v>-286.7011097253361</c:v>
                </c:pt>
                <c:pt idx="3073">
                  <c:v>-286.87424347264454</c:v>
                </c:pt>
                <c:pt idx="3074">
                  <c:v>-1289.1567956430265</c:v>
                </c:pt>
                <c:pt idx="3075">
                  <c:v>-287.23327842065197</c:v>
                </c:pt>
                <c:pt idx="3076">
                  <c:v>-287.41931964655191</c:v>
                </c:pt>
                <c:pt idx="3077">
                  <c:v>-1365.1479548887344</c:v>
                </c:pt>
                <c:pt idx="3078">
                  <c:v>-287.80484587492629</c:v>
                </c:pt>
                <c:pt idx="3079">
                  <c:v>-288.00450938097595</c:v>
                </c:pt>
                <c:pt idx="3080">
                  <c:v>-1311.9724562248025</c:v>
                </c:pt>
                <c:pt idx="3081">
                  <c:v>-288.41813848009662</c:v>
                </c:pt>
                <c:pt idx="3082">
                  <c:v>-288.63232868390423</c:v>
                </c:pt>
                <c:pt idx="3083">
                  <c:v>-1285.0209639409527</c:v>
                </c:pt>
                <c:pt idx="3084">
                  <c:v>-289.07608908980313</c:v>
                </c:pt>
                <c:pt idx="3085">
                  <c:v>-289.30594048168621</c:v>
                </c:pt>
                <c:pt idx="3086">
                  <c:v>-1382.9343011338524</c:v>
                </c:pt>
                <c:pt idx="3087">
                  <c:v>-289.78237248520804</c:v>
                </c:pt>
                <c:pt idx="3088">
                  <c:v>-290.02930533647532</c:v>
                </c:pt>
                <c:pt idx="3089">
                  <c:v>-1356.1287417136077</c:v>
                </c:pt>
                <c:pt idx="3090">
                  <c:v>-290.54159249752456</c:v>
                </c:pt>
                <c:pt idx="3091">
                  <c:v>-290.80739035439746</c:v>
                </c:pt>
                <c:pt idx="3092">
                  <c:v>-1317.9337026885739</c:v>
                </c:pt>
                <c:pt idx="3093">
                  <c:v>-291.35954368496465</c:v>
                </c:pt>
                <c:pt idx="3094">
                  <c:v>-291.64646289418454</c:v>
                </c:pt>
                <c:pt idx="3095">
                  <c:v>-1289.47301841628</c:v>
                </c:pt>
                <c:pt idx="3096">
                  <c:v>-292.24358383059501</c:v>
                </c:pt>
                <c:pt idx="3097">
                  <c:v>-292.55451162637945</c:v>
                </c:pt>
                <c:pt idx="3098">
                  <c:v>-1420.9434834525096</c:v>
                </c:pt>
                <c:pt idx="3099">
                  <c:v>-293.20317648262346</c:v>
                </c:pt>
                <c:pt idx="3100">
                  <c:v>-293.5418652279904</c:v>
                </c:pt>
                <c:pt idx="3101">
                  <c:v>-1309.558516071377</c:v>
                </c:pt>
                <c:pt idx="3102">
                  <c:v>-294.25070384478596</c:v>
                </c:pt>
                <c:pt idx="3103">
                  <c:v>-294.62212939719689</c:v>
                </c:pt>
                <c:pt idx="3104">
                  <c:v>-1287.2815884784209</c:v>
                </c:pt>
                <c:pt idx="3105">
                  <c:v>-295.4027274736398</c:v>
                </c:pt>
                <c:pt idx="3106">
                  <c:v>-295.81365920917784</c:v>
                </c:pt>
                <c:pt idx="3107">
                  <c:v>-1352.0837137574424</c:v>
                </c:pt>
                <c:pt idx="3108">
                  <c:v>-296.68202754114623</c:v>
                </c:pt>
                <c:pt idx="3109">
                  <c:v>-297.14197937297735</c:v>
                </c:pt>
                <c:pt idx="3110">
                  <c:v>-1304.8404860588632</c:v>
                </c:pt>
                <c:pt idx="3111">
                  <c:v>-298.12107753023349</c:v>
                </c:pt>
                <c:pt idx="3112">
                  <c:v>-298.64399186279564</c:v>
                </c:pt>
                <c:pt idx="3113">
                  <c:v>-1286.9033401254937</c:v>
                </c:pt>
                <c:pt idx="3114">
                  <c:v>-299.76836582466495</c:v>
                </c:pt>
                <c:pt idx="3115">
                  <c:v>-300.37583105406679</c:v>
                </c:pt>
                <c:pt idx="3116">
                  <c:v>-1335.0238280123644</c:v>
                </c:pt>
                <c:pt idx="3117">
                  <c:v>-301.70091893030735</c:v>
                </c:pt>
                <c:pt idx="3118">
                  <c:v>-302.42896932863198</c:v>
                </c:pt>
                <c:pt idx="3119">
                  <c:v>-1303.6385955725596</c:v>
                </c:pt>
                <c:pt idx="3120">
                  <c:v>-304.05214837186026</c:v>
                </c:pt>
                <c:pt idx="3121">
                  <c:v>-304.96780695189221</c:v>
                </c:pt>
                <c:pt idx="3122">
                  <c:v>-1403.2492628712057</c:v>
                </c:pt>
                <c:pt idx="3123">
                  <c:v>-307.08505280844184</c:v>
                </c:pt>
                <c:pt idx="3124">
                  <c:v>-308.33612998081446</c:v>
                </c:pt>
                <c:pt idx="3125">
                  <c:v>-1330.4668414354064</c:v>
                </c:pt>
                <c:pt idx="3126">
                  <c:v>-311.44459378095866</c:v>
                </c:pt>
                <c:pt idx="3127">
                  <c:v>-313.47745797566728</c:v>
                </c:pt>
                <c:pt idx="3128">
                  <c:v>-1340.3344923196166</c:v>
                </c:pt>
                <c:pt idx="3129">
                  <c:v>-319.69081017616753</c:v>
                </c:pt>
                <c:pt idx="3130">
                  <c:v>-325.80949906569197</c:v>
                </c:pt>
                <c:pt idx="3131">
                  <c:v>-1676.662591833418</c:v>
                </c:pt>
                <c:pt idx="3132">
                  <c:v>-326.00910615771278</c:v>
                </c:pt>
                <c:pt idx="3133">
                  <c:v>-320.09002651491926</c:v>
                </c:pt>
                <c:pt idx="3134">
                  <c:v>-1327.772512999702</c:v>
                </c:pt>
                <c:pt idx="3135">
                  <c:v>-314.2759078915517</c:v>
                </c:pt>
                <c:pt idx="3136">
                  <c:v>-312.4426723379313</c:v>
                </c:pt>
                <c:pt idx="3137">
                  <c:v>-1350.3301884841744</c:v>
                </c:pt>
                <c:pt idx="3138">
                  <c:v>-309.73350030549364</c:v>
                </c:pt>
                <c:pt idx="3139">
                  <c:v>-308.68209057415089</c:v>
                </c:pt>
                <c:pt idx="3140">
                  <c:v>-1350.7896978803044</c:v>
                </c:pt>
                <c:pt idx="3141">
                  <c:v>-306.9642335069928</c:v>
                </c:pt>
                <c:pt idx="3142">
                  <c:v>-306.24830059597878</c:v>
                </c:pt>
                <c:pt idx="3143">
                  <c:v>-1309.1950744006863</c:v>
                </c:pt>
                <c:pt idx="3144">
                  <c:v>-305.02464625120189</c:v>
                </c:pt>
                <c:pt idx="3145">
                  <c:v>-304.49639921169512</c:v>
                </c:pt>
                <c:pt idx="3146">
                  <c:v>-1370.6981486432858</c:v>
                </c:pt>
                <c:pt idx="3147">
                  <c:v>-303.57101090908378</c:v>
                </c:pt>
                <c:pt idx="3148">
                  <c:v>-303.16344623517449</c:v>
                </c:pt>
                <c:pt idx="3149">
                  <c:v>-1296.5903410274509</c:v>
                </c:pt>
                <c:pt idx="3150">
                  <c:v>-302.43898578980344</c:v>
                </c:pt>
                <c:pt idx="3151">
                  <c:v>-302.11608877275552</c:v>
                </c:pt>
                <c:pt idx="3152">
                  <c:v>-1299.2324418262438</c:v>
                </c:pt>
                <c:pt idx="3153">
                  <c:v>-301.53715726691792</c:v>
                </c:pt>
                <c:pt idx="3154">
                  <c:v>-301.2773591418869</c:v>
                </c:pt>
                <c:pt idx="3155">
                  <c:v>-1282.821722951853</c:v>
                </c:pt>
                <c:pt idx="3156">
                  <c:v>-300.80944993573678</c:v>
                </c:pt>
                <c:pt idx="3157">
                  <c:v>-300.59882800904711</c:v>
                </c:pt>
                <c:pt idx="3158">
                  <c:v>-1315.8752267700627</c:v>
                </c:pt>
                <c:pt idx="3159">
                  <c:v>-300.21902104296703</c:v>
                </c:pt>
                <c:pt idx="3160">
                  <c:v>-300.04808120345604</c:v>
                </c:pt>
                <c:pt idx="3161">
                  <c:v>-1292.0650134077973</c:v>
                </c:pt>
                <c:pt idx="3162">
                  <c:v>-299.74040538587559</c:v>
                </c:pt>
                <c:pt idx="3163">
                  <c:v>-299.60239816245314</c:v>
                </c:pt>
                <c:pt idx="3164">
                  <c:v>-1354.7028799962181</c:v>
                </c:pt>
                <c:pt idx="3165">
                  <c:v>-299.35530771657443</c:v>
                </c:pt>
                <c:pt idx="3166">
                  <c:v>-299.24527727174444</c:v>
                </c:pt>
                <c:pt idx="3167">
                  <c:v>-1305.0138850135695</c:v>
                </c:pt>
                <c:pt idx="3168">
                  <c:v>-299.05018252124103</c:v>
                </c:pt>
                <c:pt idx="3169">
                  <c:v>-298.96439663912133</c:v>
                </c:pt>
                <c:pt idx="3170">
                  <c:v>-1349.5584277111316</c:v>
                </c:pt>
                <c:pt idx="3171">
                  <c:v>-298.81476170094112</c:v>
                </c:pt>
                <c:pt idx="3172">
                  <c:v>-298.75035343388868</c:v>
                </c:pt>
                <c:pt idx="3173">
                  <c:v>-1273.9244670419157</c:v>
                </c:pt>
                <c:pt idx="3174">
                  <c:v>-298.64111759407751</c:v>
                </c:pt>
                <c:pt idx="3175">
                  <c:v>-298.59585103392669</c:v>
                </c:pt>
                <c:pt idx="3176">
                  <c:v>-1298.8596859122231</c:v>
                </c:pt>
                <c:pt idx="3177">
                  <c:v>-298.52304431958305</c:v>
                </c:pt>
                <c:pt idx="3178">
                  <c:v>-298.49515652349879</c:v>
                </c:pt>
                <c:pt idx="3179">
                  <c:v>-1397.8586674680423</c:v>
                </c:pt>
                <c:pt idx="3180">
                  <c:v>-298.45563675628659</c:v>
                </c:pt>
                <c:pt idx="3181">
                  <c:v>-298.44372823410947</c:v>
                </c:pt>
                <c:pt idx="3182">
                  <c:v>-1318.9112486047727</c:v>
                </c:pt>
                <c:pt idx="3183">
                  <c:v>-298.43499687360219</c:v>
                </c:pt>
                <c:pt idx="3184">
                  <c:v>-298.4379541072355</c:v>
                </c:pt>
                <c:pt idx="3185">
                  <c:v>-1322.9591639704906</c:v>
                </c:pt>
                <c:pt idx="3186">
                  <c:v>-298.45802486346372</c:v>
                </c:pt>
                <c:pt idx="3187">
                  <c:v>-298.47496461218776</c:v>
                </c:pt>
                <c:pt idx="3188">
                  <c:v>-1283.4409970585975</c:v>
                </c:pt>
                <c:pt idx="3189">
                  <c:v>-298.52226846396627</c:v>
                </c:pt>
                <c:pt idx="3190">
                  <c:v>-298.55249732165225</c:v>
                </c:pt>
                <c:pt idx="3191">
                  <c:v>-1268.306862565737</c:v>
                </c:pt>
                <c:pt idx="3192">
                  <c:v>-298.62581338306114</c:v>
                </c:pt>
                <c:pt idx="3193">
                  <c:v>-298.66879832611039</c:v>
                </c:pt>
                <c:pt idx="3194">
                  <c:v>-1288.4951315598014</c:v>
                </c:pt>
                <c:pt idx="3195">
                  <c:v>-298.7672036171939</c:v>
                </c:pt>
                <c:pt idx="3196">
                  <c:v>-298.82255072016449</c:v>
                </c:pt>
                <c:pt idx="3197">
                  <c:v>-1341.4764364055732</c:v>
                </c:pt>
                <c:pt idx="3198">
                  <c:v>-298.94538422241601</c:v>
                </c:pt>
                <c:pt idx="3199">
                  <c:v>-299.01282366076407</c:v>
                </c:pt>
                <c:pt idx="3200">
                  <c:v>-1302.5360120796072</c:v>
                </c:pt>
                <c:pt idx="3201">
                  <c:v>-299.15966158901301</c:v>
                </c:pt>
                <c:pt idx="3202">
                  <c:v>-299.23903768949339</c:v>
                </c:pt>
                <c:pt idx="3203">
                  <c:v>-1366.8654193359571</c:v>
                </c:pt>
                <c:pt idx="3204">
                  <c:v>-299.4096779910422</c:v>
                </c:pt>
                <c:pt idx="3205">
                  <c:v>-299.50094354899409</c:v>
                </c:pt>
                <c:pt idx="3206">
                  <c:v>-1293.5035888951952</c:v>
                </c:pt>
                <c:pt idx="3207">
                  <c:v>-299.6953984359194</c:v>
                </c:pt>
                <c:pt idx="3208">
                  <c:v>-299.79861286861154</c:v>
                </c:pt>
                <c:pt idx="3209">
                  <c:v>-1297.2068153514895</c:v>
                </c:pt>
                <c:pt idx="3210">
                  <c:v>-300.01710882289365</c:v>
                </c:pt>
                <c:pt idx="3211">
                  <c:v>-300.13244002140959</c:v>
                </c:pt>
                <c:pt idx="3212">
                  <c:v>-1281.9647712947731</c:v>
                </c:pt>
                <c:pt idx="3213">
                  <c:v>-300.37542527306869</c:v>
                </c:pt>
                <c:pt idx="3214">
                  <c:v>-300.50315529017502</c:v>
                </c:pt>
                <c:pt idx="3215">
                  <c:v>-1315.9143099153632</c:v>
                </c:pt>
                <c:pt idx="3216">
                  <c:v>-300.7713153285892</c:v>
                </c:pt>
                <c:pt idx="3217">
                  <c:v>-300.91185033353594</c:v>
                </c:pt>
                <c:pt idx="3218">
                  <c:v>-1332.5147958602888</c:v>
                </c:pt>
                <c:pt idx="3219">
                  <c:v>-301.20613264598086</c:v>
                </c:pt>
                <c:pt idx="3220">
                  <c:v>-301.36001792701501</c:v>
                </c:pt>
                <c:pt idx="3221">
                  <c:v>-1356.1425608583968</c:v>
                </c:pt>
                <c:pt idx="3222">
                  <c:v>-301.68166795358161</c:v>
                </c:pt>
                <c:pt idx="3223">
                  <c:v>-301.84960920756043</c:v>
                </c:pt>
                <c:pt idx="3224">
                  <c:v>-1308.0402571447451</c:v>
                </c:pt>
                <c:pt idx="3225">
                  <c:v>-302.20022058110862</c:v>
                </c:pt>
                <c:pt idx="3226">
                  <c:v>-302.3831133708469</c:v>
                </c:pt>
                <c:pt idx="3227">
                  <c:v>-1353.782749172829</c:v>
                </c:pt>
                <c:pt idx="3228">
                  <c:v>-302.76469706100164</c:v>
                </c:pt>
                <c:pt idx="3229">
                  <c:v>-302.96366726334088</c:v>
                </c:pt>
                <c:pt idx="3230">
                  <c:v>-1278.3392695164339</c:v>
                </c:pt>
                <c:pt idx="3231">
                  <c:v>-303.37874656885202</c:v>
                </c:pt>
                <c:pt idx="3232">
                  <c:v>-303.59520607471461</c:v>
                </c:pt>
                <c:pt idx="3233">
                  <c:v>-1303.9957116353992</c:v>
                </c:pt>
                <c:pt idx="3234">
                  <c:v>-304.04694802167091</c:v>
                </c:pt>
                <c:pt idx="3235">
                  <c:v>-304.28267222208598</c:v>
                </c:pt>
                <c:pt idx="3236">
                  <c:v>-1406.1560839207402</c:v>
                </c:pt>
                <c:pt idx="3237">
                  <c:v>-304.77507173140197</c:v>
                </c:pt>
                <c:pt idx="3238">
                  <c:v>-305.03230903557954</c:v>
                </c:pt>
                <c:pt idx="3239">
                  <c:v>-1301.9163122914438</c:v>
                </c:pt>
                <c:pt idx="3240">
                  <c:v>-305.57045188042133</c:v>
                </c:pt>
                <c:pt idx="3241">
                  <c:v>-305.85208179542008</c:v>
                </c:pt>
                <c:pt idx="3242">
                  <c:v>-1300.6803442017374</c:v>
                </c:pt>
                <c:pt idx="3243">
                  <c:v>-306.44252904033743</c:v>
                </c:pt>
                <c:pt idx="3244">
                  <c:v>-306.75229640536588</c:v>
                </c:pt>
                <c:pt idx="3245">
                  <c:v>-1380.2493404236011</c:v>
                </c:pt>
                <c:pt idx="3246">
                  <c:v>-307.40366304169635</c:v>
                </c:pt>
                <c:pt idx="3247">
                  <c:v>-307.74653638712311</c:v>
                </c:pt>
                <c:pt idx="3248">
                  <c:v>-1318.8626195606707</c:v>
                </c:pt>
                <c:pt idx="3249">
                  <c:v>-308.47039365144462</c:v>
                </c:pt>
                <c:pt idx="3250">
                  <c:v>-308.85313521658179</c:v>
                </c:pt>
                <c:pt idx="3251">
                  <c:v>-1298.9377032966231</c:v>
                </c:pt>
                <c:pt idx="3252">
                  <c:v>-309.66547981656356</c:v>
                </c:pt>
                <c:pt idx="3253">
                  <c:v>-310.09759656180256</c:v>
                </c:pt>
                <c:pt idx="3254">
                  <c:v>-1352.7220520786705</c:v>
                </c:pt>
                <c:pt idx="3255">
                  <c:v>-311.02137434120135</c:v>
                </c:pt>
                <c:pt idx="3256">
                  <c:v>-311.51680189643707</c:v>
                </c:pt>
                <c:pt idx="3257">
                  <c:v>-1321.9635136525144</c:v>
                </c:pt>
                <c:pt idx="3258">
                  <c:v>-312.58654545910395</c:v>
                </c:pt>
                <c:pt idx="3259">
                  <c:v>-313.16686561826992</c:v>
                </c:pt>
                <c:pt idx="3260">
                  <c:v>-1299.213030819928</c:v>
                </c:pt>
                <c:pt idx="3261">
                  <c:v>-314.43800003783406</c:v>
                </c:pt>
                <c:pt idx="3262">
                  <c:v>-315.13924063786357</c:v>
                </c:pt>
                <c:pt idx="3263">
                  <c:v>-1341.9477642010279</c:v>
                </c:pt>
                <c:pt idx="3264">
                  <c:v>-316.70913045938272</c:v>
                </c:pt>
                <c:pt idx="3265">
                  <c:v>-317.59830823951933</c:v>
                </c:pt>
                <c:pt idx="3266">
                  <c:v>-1337.7337967357212</c:v>
                </c:pt>
                <c:pt idx="3267">
                  <c:v>-319.66291672002808</c:v>
                </c:pt>
                <c:pt idx="3268">
                  <c:v>-320.88783597398532</c:v>
                </c:pt>
                <c:pt idx="3269">
                  <c:v>-1303.9325769435052</c:v>
                </c:pt>
                <c:pt idx="3270">
                  <c:v>-323.9443021626621</c:v>
                </c:pt>
                <c:pt idx="3271">
                  <c:v>-325.9513253552401</c:v>
                </c:pt>
                <c:pt idx="3272">
                  <c:v>-1343.6067589804852</c:v>
                </c:pt>
                <c:pt idx="3273">
                  <c:v>-332.11330792646572</c:v>
                </c:pt>
                <c:pt idx="3274">
                  <c:v>-338.20646691192314</c:v>
                </c:pt>
                <c:pt idx="3275">
                  <c:v>-1643.018149664525</c:v>
                </c:pt>
                <c:pt idx="3276">
                  <c:v>-338.35532086388133</c:v>
                </c:pt>
                <c:pt idx="3277">
                  <c:v>-332.41101673933986</c:v>
                </c:pt>
                <c:pt idx="3278">
                  <c:v>-1382.9965128538308</c:v>
                </c:pt>
                <c:pt idx="3279">
                  <c:v>-326.54675025272439</c:v>
                </c:pt>
                <c:pt idx="3280">
                  <c:v>-324.68859010206256</c:v>
                </c:pt>
                <c:pt idx="3281">
                  <c:v>-1329.9491862860114</c:v>
                </c:pt>
                <c:pt idx="3282">
                  <c:v>-321.92986454273552</c:v>
                </c:pt>
                <c:pt idx="3283">
                  <c:v>-320.8538246953305</c:v>
                </c:pt>
                <c:pt idx="3284">
                  <c:v>-1371.6749641759113</c:v>
                </c:pt>
                <c:pt idx="3285">
                  <c:v>-319.08699776097501</c:v>
                </c:pt>
                <c:pt idx="3286">
                  <c:v>-318.34672394102063</c:v>
                </c:pt>
                <c:pt idx="3287">
                  <c:v>-1350.7057680883077</c:v>
                </c:pt>
                <c:pt idx="3288">
                  <c:v>-317.07467296782391</c:v>
                </c:pt>
                <c:pt idx="3289">
                  <c:v>-316.52236907860009</c:v>
                </c:pt>
                <c:pt idx="3290">
                  <c:v>-1316.068774791815</c:v>
                </c:pt>
                <c:pt idx="3291">
                  <c:v>-315.54914721356886</c:v>
                </c:pt>
                <c:pt idx="3292">
                  <c:v>-315.11780472346607</c:v>
                </c:pt>
                <c:pt idx="3293">
                  <c:v>-1298.1625514758298</c:v>
                </c:pt>
                <c:pt idx="3294">
                  <c:v>-314.34606384965724</c:v>
                </c:pt>
                <c:pt idx="3295">
                  <c:v>-313.99966314279362</c:v>
                </c:pt>
                <c:pt idx="3296">
                  <c:v>-1333.7049352659653</c:v>
                </c:pt>
                <c:pt idx="3297">
                  <c:v>-313.37399464406587</c:v>
                </c:pt>
                <c:pt idx="3298">
                  <c:v>-313.09096216356329</c:v>
                </c:pt>
                <c:pt idx="3299">
                  <c:v>-1307.2572514153128</c:v>
                </c:pt>
                <c:pt idx="3300">
                  <c:v>-312.57684992838699</c:v>
                </c:pt>
                <c:pt idx="3301">
                  <c:v>-312.34325830025659</c:v>
                </c:pt>
                <c:pt idx="3302">
                  <c:v>-1384.293095790802</c:v>
                </c:pt>
                <c:pt idx="3303">
                  <c:v>-311.91777301747265</c:v>
                </c:pt>
                <c:pt idx="3304">
                  <c:v>-311.72412355860388</c:v>
                </c:pt>
                <c:pt idx="3305">
                  <c:v>-1314.315919766768</c:v>
                </c:pt>
                <c:pt idx="3306">
                  <c:v>-311.37128509885719</c:v>
                </c:pt>
                <c:pt idx="3307">
                  <c:v>-311.21082387155519</c:v>
                </c:pt>
                <c:pt idx="3308">
                  <c:v>-1351.6040806906051</c:v>
                </c:pt>
                <c:pt idx="3309">
                  <c:v>-310.91907762780238</c:v>
                </c:pt>
                <c:pt idx="3310">
                  <c:v>-310.78684443027782</c:v>
                </c:pt>
                <c:pt idx="3311">
                  <c:v>-1287.2624782992764</c:v>
                </c:pt>
                <c:pt idx="3312">
                  <c:v>-310.54759209751984</c:v>
                </c:pt>
                <c:pt idx="3313">
                  <c:v>-310.43985044890849</c:v>
                </c:pt>
                <c:pt idx="3314">
                  <c:v>-1313.5175943729771</c:v>
                </c:pt>
                <c:pt idx="3315">
                  <c:v>-310.24654771128598</c:v>
                </c:pt>
                <c:pt idx="3316">
                  <c:v>-310.16042649548405</c:v>
                </c:pt>
                <c:pt idx="3317">
                  <c:v>-1379.4077608852926</c:v>
                </c:pt>
                <c:pt idx="3318">
                  <c:v>-310.00800439652699</c:v>
                </c:pt>
                <c:pt idx="3319">
                  <c:v>-309.94126363072672</c:v>
                </c:pt>
                <c:pt idx="3320">
                  <c:v>-1335.6726512817404</c:v>
                </c:pt>
                <c:pt idx="3321">
                  <c:v>-309.82574413990613</c:v>
                </c:pt>
                <c:pt idx="3322">
                  <c:v>-309.77661689776573</c:v>
                </c:pt>
                <c:pt idx="3323">
                  <c:v>-1329.107432648025</c:v>
                </c:pt>
                <c:pt idx="3324">
                  <c:v>-309.69484995895778</c:v>
                </c:pt>
                <c:pt idx="3325">
                  <c:v>-309.66193285538884</c:v>
                </c:pt>
                <c:pt idx="3326">
                  <c:v>-1421.9998456800099</c:v>
                </c:pt>
                <c:pt idx="3327">
                  <c:v>-309.61141222502602</c:v>
                </c:pt>
                <c:pt idx="3328">
                  <c:v>-309.59358793319996</c:v>
                </c:pt>
                <c:pt idx="3329">
                  <c:v>-1280.4638298604432</c:v>
                </c:pt>
                <c:pt idx="3330">
                  <c:v>-309.57231978806652</c:v>
                </c:pt>
                <c:pt idx="3331">
                  <c:v>-309.56870134224721</c:v>
                </c:pt>
                <c:pt idx="3332">
                  <c:v>-1301.4491609592517</c:v>
                </c:pt>
                <c:pt idx="3333">
                  <c:v>-309.575109293124</c:v>
                </c:pt>
                <c:pt idx="3334">
                  <c:v>-309.58499964366217</c:v>
                </c:pt>
                <c:pt idx="3335">
                  <c:v>-1363.0447585391271</c:v>
                </c:pt>
                <c:pt idx="3336">
                  <c:v>-309.61785559727122</c:v>
                </c:pt>
                <c:pt idx="3337">
                  <c:v>-309.64071815624425</c:v>
                </c:pt>
                <c:pt idx="3338">
                  <c:v>-1315.9828227762989</c:v>
                </c:pt>
                <c:pt idx="3339">
                  <c:v>-309.69909208154183</c:v>
                </c:pt>
                <c:pt idx="3340">
                  <c:v>-309.73452943632788</c:v>
                </c:pt>
                <c:pt idx="3341">
                  <c:v>-1362.089606402817</c:v>
                </c:pt>
                <c:pt idx="3342">
                  <c:v>-309.8177534158267</c:v>
                </c:pt>
                <c:pt idx="3343">
                  <c:v>-309.86549232959857</c:v>
                </c:pt>
                <c:pt idx="3344">
                  <c:v>-1301.6021001945642</c:v>
                </c:pt>
                <c:pt idx="3345">
                  <c:v>-309.97313582712974</c:v>
                </c:pt>
                <c:pt idx="3346">
                  <c:v>-310.0330172873953</c:v>
                </c:pt>
                <c:pt idx="3347">
                  <c:v>-1310.025539619578</c:v>
                </c:pt>
                <c:pt idx="3348">
                  <c:v>-310.16487164321575</c:v>
                </c:pt>
                <c:pt idx="3349">
                  <c:v>-310.23684517711678</c:v>
                </c:pt>
                <c:pt idx="3350">
                  <c:v>-1293.6803703206988</c:v>
                </c:pt>
                <c:pt idx="3351">
                  <c:v>-310.39291613640012</c:v>
                </c:pt>
                <c:pt idx="3352">
                  <c:v>-310.47703796215092</c:v>
                </c:pt>
                <c:pt idx="3353">
                  <c:v>-1330.3731195325563</c:v>
                </c:pt>
                <c:pt idx="3354">
                  <c:v>-310.65754567644723</c:v>
                </c:pt>
                <c:pt idx="3355">
                  <c:v>-310.75398055333767</c:v>
                </c:pt>
                <c:pt idx="3356">
                  <c:v>-1336.1322992702369</c:v>
                </c:pt>
                <c:pt idx="3357">
                  <c:v>-310.95936705510348</c:v>
                </c:pt>
                <c:pt idx="3358">
                  <c:v>-311.06839396969741</c:v>
                </c:pt>
                <c:pt idx="3359">
                  <c:v>-1382.3716775209434</c:v>
                </c:pt>
                <c:pt idx="3360">
                  <c:v>-311.29933868006628</c:v>
                </c:pt>
                <c:pt idx="3361">
                  <c:v>-311.42136079927008</c:v>
                </c:pt>
                <c:pt idx="3362">
                  <c:v>-1314.4565923754844</c:v>
                </c:pt>
                <c:pt idx="3363">
                  <c:v>-311.67880526330975</c:v>
                </c:pt>
                <c:pt idx="3364">
                  <c:v>-311.81436493512484</c:v>
                </c:pt>
                <c:pt idx="3365">
                  <c:v>-1301.4567370169962</c:v>
                </c:pt>
                <c:pt idx="3366">
                  <c:v>-312.09954877344995</c:v>
                </c:pt>
                <c:pt idx="3367">
                  <c:v>-312.24934881507812</c:v>
                </c:pt>
                <c:pt idx="3368">
                  <c:v>-1288.9400324676849</c:v>
                </c:pt>
                <c:pt idx="3369">
                  <c:v>-312.56385996057355</c:v>
                </c:pt>
                <c:pt idx="3370">
                  <c:v>-312.72879311423287</c:v>
                </c:pt>
                <c:pt idx="3371">
                  <c:v>-1315.9409252749019</c:v>
                </c:pt>
                <c:pt idx="3372">
                  <c:v>-313.07463695303585</c:v>
                </c:pt>
                <c:pt idx="3373">
                  <c:v>-313.25582633237354</c:v>
                </c:pt>
                <c:pt idx="3374">
                  <c:v>-1383.6969288994667</c:v>
                </c:pt>
                <c:pt idx="3375">
                  <c:v>-313.63552069333201</c:v>
                </c:pt>
                <c:pt idx="3376">
                  <c:v>-313.83437548216955</c:v>
                </c:pt>
                <c:pt idx="3377">
                  <c:v>-1308.2615592051127</c:v>
                </c:pt>
                <c:pt idx="3378">
                  <c:v>-314.25108203202711</c:v>
                </c:pt>
                <c:pt idx="3379">
                  <c:v>-314.46937496890297</c:v>
                </c:pt>
                <c:pt idx="3380">
                  <c:v>-1311.6519202332079</c:v>
                </c:pt>
                <c:pt idx="3381">
                  <c:v>-314.92708337709087</c:v>
                </c:pt>
                <c:pt idx="3382">
                  <c:v>-315.16706027191213</c:v>
                </c:pt>
                <c:pt idx="3383">
                  <c:v>-1296.9079512017502</c:v>
                </c:pt>
                <c:pt idx="3384">
                  <c:v>-315.67085116526448</c:v>
                </c:pt>
                <c:pt idx="3385">
                  <c:v>-315.93538897770452</c:v>
                </c:pt>
                <c:pt idx="3386">
                  <c:v>-1330.9134229900385</c:v>
                </c:pt>
                <c:pt idx="3387">
                  <c:v>-316.49181837690628</c:v>
                </c:pt>
                <c:pt idx="3388">
                  <c:v>-316.78465944942923</c:v>
                </c:pt>
                <c:pt idx="3389">
                  <c:v>-1308.8691170585705</c:v>
                </c:pt>
                <c:pt idx="3390">
                  <c:v>-317.40233740185238</c:v>
                </c:pt>
                <c:pt idx="3391">
                  <c:v>-317.72844781741287</c:v>
                </c:pt>
                <c:pt idx="3392">
                  <c:v>-1370.937908541139</c:v>
                </c:pt>
                <c:pt idx="3393">
                  <c:v>-318.41894071320428</c:v>
                </c:pt>
                <c:pt idx="3394">
                  <c:v>-318.7850803117849</c:v>
                </c:pt>
                <c:pt idx="3395">
                  <c:v>-1325.6310623196359</c:v>
                </c:pt>
                <c:pt idx="3396">
                  <c:v>-319.56438010725253</c:v>
                </c:pt>
                <c:pt idx="3397">
                  <c:v>-319.9800534969271</c:v>
                </c:pt>
                <c:pt idx="3398">
                  <c:v>-1307.692149438559</c:v>
                </c:pt>
                <c:pt idx="3399">
                  <c:v>-320.87110137717963</c:v>
                </c:pt>
                <c:pt idx="3400">
                  <c:v>-321.35024188128875</c:v>
                </c:pt>
                <c:pt idx="3401">
                  <c:v>-1354.2428537462988</c:v>
                </c:pt>
                <c:pt idx="3402">
                  <c:v>-322.38756588201733</c:v>
                </c:pt>
                <c:pt idx="3403">
                  <c:v>-322.95175303264489</c:v>
                </c:pt>
                <c:pt idx="3404">
                  <c:v>-1323.3559196632293</c:v>
                </c:pt>
                <c:pt idx="3405">
                  <c:v>-324.19077374761179</c:v>
                </c:pt>
                <c:pt idx="3406">
                  <c:v>-324.87603316340039</c:v>
                </c:pt>
                <c:pt idx="3407">
                  <c:v>-1435.0080032891776</c:v>
                </c:pt>
                <c:pt idx="3408">
                  <c:v>-326.4141107439217</c:v>
                </c:pt>
                <c:pt idx="3409">
                  <c:v>-327.2874569884703</c:v>
                </c:pt>
                <c:pt idx="3410">
                  <c:v>-1347.8379321156967</c:v>
                </c:pt>
                <c:pt idx="3411">
                  <c:v>-329.32055038194005</c:v>
                </c:pt>
                <c:pt idx="3412">
                  <c:v>-330.52978561477062</c:v>
                </c:pt>
                <c:pt idx="3413">
                  <c:v>-1357.4556600713333</c:v>
                </c:pt>
                <c:pt idx="3414">
                  <c:v>-333.55502964282721</c:v>
                </c:pt>
                <c:pt idx="3415">
                  <c:v>-335.54651423509227</c:v>
                </c:pt>
                <c:pt idx="3416">
                  <c:v>-1408.3374438324881</c:v>
                </c:pt>
                <c:pt idx="3417">
                  <c:v>-341.67756342465123</c:v>
                </c:pt>
                <c:pt idx="3418">
                  <c:v>-347.75532717660951</c:v>
                </c:pt>
                <c:pt idx="3419">
                  <c:v>-1629.102035438922</c:v>
                </c:pt>
                <c:pt idx="3420">
                  <c:v>-347.87353245662314</c:v>
                </c:pt>
                <c:pt idx="3421">
                  <c:v>-341.91397445001223</c:v>
                </c:pt>
                <c:pt idx="3422">
                  <c:v>-1327.8647799606304</c:v>
                </c:pt>
                <c:pt idx="3423">
                  <c:v>-336.01934000834154</c:v>
                </c:pt>
                <c:pt idx="3424">
                  <c:v>-334.14606534935558</c:v>
                </c:pt>
                <c:pt idx="3425">
                  <c:v>-1373.5673324217628</c:v>
                </c:pt>
                <c:pt idx="3426">
                  <c:v>-331.35724863361924</c:v>
                </c:pt>
                <c:pt idx="3427">
                  <c:v>-330.26623171085885</c:v>
                </c:pt>
                <c:pt idx="3428">
                  <c:v>-1332.2196778996772</c:v>
                </c:pt>
                <c:pt idx="3429">
                  <c:v>-328.46958657332033</c:v>
                </c:pt>
                <c:pt idx="3430">
                  <c:v>-327.71447120620172</c:v>
                </c:pt>
                <c:pt idx="3431">
                  <c:v>-1312.218767113902</c:v>
                </c:pt>
                <c:pt idx="3432">
                  <c:v>-326.41287120881327</c:v>
                </c:pt>
                <c:pt idx="3433">
                  <c:v>-325.84585943094879</c:v>
                </c:pt>
                <c:pt idx="3434">
                  <c:v>-1350.5977667947625</c:v>
                </c:pt>
                <c:pt idx="3435">
                  <c:v>-324.84335401599566</c:v>
                </c:pt>
                <c:pt idx="3436">
                  <c:v>-324.3974354605167</c:v>
                </c:pt>
                <c:pt idx="3437">
                  <c:v>-1343.7947305853888</c:v>
                </c:pt>
                <c:pt idx="3438">
                  <c:v>-323.59667287422104</c:v>
                </c:pt>
                <c:pt idx="3439">
                  <c:v>-323.23582612355199</c:v>
                </c:pt>
                <c:pt idx="3440">
                  <c:v>-1429.4597062846358</c:v>
                </c:pt>
                <c:pt idx="3441">
                  <c:v>-322.581394179315</c:v>
                </c:pt>
                <c:pt idx="3442">
                  <c:v>-322.28404390764626</c:v>
                </c:pt>
                <c:pt idx="3443">
                  <c:v>-1336.5195612146479</c:v>
                </c:pt>
                <c:pt idx="3444">
                  <c:v>-321.74142298834596</c:v>
                </c:pt>
                <c:pt idx="3445">
                  <c:v>-321.4936400848004</c:v>
                </c:pt>
                <c:pt idx="3446">
                  <c:v>-1353.9712901255089</c:v>
                </c:pt>
                <c:pt idx="3447">
                  <c:v>-321.03989743704318</c:v>
                </c:pt>
                <c:pt idx="3448">
                  <c:v>-320.83218151303208</c:v>
                </c:pt>
                <c:pt idx="3449">
                  <c:v>-1298.6590018098273</c:v>
                </c:pt>
                <c:pt idx="3450">
                  <c:v>-320.45133362715444</c:v>
                </c:pt>
                <c:pt idx="3451">
                  <c:v>-320.27692907003495</c:v>
                </c:pt>
                <c:pt idx="3452">
                  <c:v>-1326.4248293960882</c:v>
                </c:pt>
                <c:pt idx="3453">
                  <c:v>-319.95741801927454</c:v>
                </c:pt>
                <c:pt idx="3454">
                  <c:v>-319.81136298228085</c:v>
                </c:pt>
                <c:pt idx="3455">
                  <c:v>-1373.1296201400564</c:v>
                </c:pt>
                <c:pt idx="3456">
                  <c:v>-319.54458720108079</c:v>
                </c:pt>
                <c:pt idx="3457">
                  <c:v>-319.42314358764816</c:v>
                </c:pt>
                <c:pt idx="3458">
                  <c:v>-1351.3826460153816</c:v>
                </c:pt>
                <c:pt idx="3459">
                  <c:v>-319.20255555748889</c:v>
                </c:pt>
                <c:pt idx="3460">
                  <c:v>-319.10285066443868</c:v>
                </c:pt>
                <c:pt idx="3461">
                  <c:v>-1318.6910201793771</c:v>
                </c:pt>
                <c:pt idx="3462">
                  <c:v>-318.9233782827954</c:v>
                </c:pt>
                <c:pt idx="3463">
                  <c:v>-318.84317056818276</c:v>
                </c:pt>
                <c:pt idx="3464">
                  <c:v>-1431.1906469065673</c:v>
                </c:pt>
                <c:pt idx="3465">
                  <c:v>-318.7008327138459</c:v>
                </c:pt>
                <c:pt idx="3466">
                  <c:v>-318.63835371956844</c:v>
                </c:pt>
                <c:pt idx="3467">
                  <c:v>-1290.6684204721603</c:v>
                </c:pt>
                <c:pt idx="3468">
                  <c:v>-318.52999729978262</c:v>
                </c:pt>
                <c:pt idx="3469">
                  <c:v>-318.48384213583171</c:v>
                </c:pt>
                <c:pt idx="3470">
                  <c:v>-1312.5578734846451</c:v>
                </c:pt>
                <c:pt idx="3471">
                  <c:v>-318.4069579233813</c:v>
                </c:pt>
                <c:pt idx="3472">
                  <c:v>-318.37600778410882</c:v>
                </c:pt>
                <c:pt idx="3473">
                  <c:v>-1387.6605081542557</c:v>
                </c:pt>
                <c:pt idx="3474">
                  <c:v>-318.32859902395137</c:v>
                </c:pt>
                <c:pt idx="3475">
                  <c:v>-318.31196549044341</c:v>
                </c:pt>
                <c:pt idx="3476">
                  <c:v>-1321.4803469993024</c:v>
                </c:pt>
                <c:pt idx="3477">
                  <c:v>-318.29245291218581</c:v>
                </c:pt>
                <c:pt idx="3478">
                  <c:v>-318.28943750666645</c:v>
                </c:pt>
                <c:pt idx="3479">
                  <c:v>-1360.054869103124</c:v>
                </c:pt>
                <c:pt idx="3480">
                  <c:v>-318.29659018542509</c:v>
                </c:pt>
                <c:pt idx="3481">
                  <c:v>-318.30665491640167</c:v>
                </c:pt>
                <c:pt idx="3482">
                  <c:v>-1358.857743374308</c:v>
                </c:pt>
                <c:pt idx="3483">
                  <c:v>-318.33954003808481</c:v>
                </c:pt>
                <c:pt idx="3484">
                  <c:v>-318.36228611328727</c:v>
                </c:pt>
                <c:pt idx="3485">
                  <c:v>-1321.1605448765843</c:v>
                </c:pt>
                <c:pt idx="3486">
                  <c:v>-318.42023302477861</c:v>
                </c:pt>
                <c:pt idx="3487">
                  <c:v>-318.45538585128696</c:v>
                </c:pt>
                <c:pt idx="3488">
                  <c:v>-1303.5995120641121</c:v>
                </c:pt>
                <c:pt idx="3489">
                  <c:v>-318.53796132722425</c:v>
                </c:pt>
                <c:pt idx="3490">
                  <c:v>-318.58536055944563</c:v>
                </c:pt>
                <c:pt idx="3491">
                  <c:v>-1292.0864167201553</c:v>
                </c:pt>
                <c:pt idx="3492">
                  <c:v>-318.69235329644243</c:v>
                </c:pt>
                <c:pt idx="3493">
                  <c:v>-318.75194715082358</c:v>
                </c:pt>
                <c:pt idx="3494">
                  <c:v>-1338.8481525109344</c:v>
                </c:pt>
                <c:pt idx="3495">
                  <c:v>-318.88336029493593</c:v>
                </c:pt>
                <c:pt idx="3496">
                  <c:v>-318.95520370107346</c:v>
                </c:pt>
                <c:pt idx="3497">
                  <c:v>-1423.0180202914207</c:v>
                </c:pt>
                <c:pt idx="3498">
                  <c:v>-319.11125484825055</c:v>
                </c:pt>
                <c:pt idx="3499">
                  <c:v>-319.19551129841358</c:v>
                </c:pt>
                <c:pt idx="3500">
                  <c:v>-1333.6105849849721</c:v>
                </c:pt>
                <c:pt idx="3501">
                  <c:v>-319.37663996818827</c:v>
                </c:pt>
                <c:pt idx="3502">
                  <c:v>-319.4735872029936</c:v>
                </c:pt>
                <c:pt idx="3503">
                  <c:v>-1311.1601246984822</c:v>
                </c:pt>
                <c:pt idx="3504">
                  <c:v>-319.68047034539961</c:v>
                </c:pt>
                <c:pt idx="3505">
                  <c:v>-319.79051030644075</c:v>
                </c:pt>
                <c:pt idx="3506">
                  <c:v>-1307.3566413876335</c:v>
                </c:pt>
                <c:pt idx="3507">
                  <c:v>-320.02408703631141</c:v>
                </c:pt>
                <c:pt idx="3508">
                  <c:v>-320.14776086659242</c:v>
                </c:pt>
                <c:pt idx="3509">
                  <c:v>-1288.4694548315472</c:v>
                </c:pt>
                <c:pt idx="3510">
                  <c:v>-320.40926841440046</c:v>
                </c:pt>
                <c:pt idx="3511">
                  <c:v>-320.54727774587775</c:v>
                </c:pt>
                <c:pt idx="3512">
                  <c:v>-1374.7304553230958</c:v>
                </c:pt>
                <c:pt idx="3513">
                  <c:v>-320.83830169360658</c:v>
                </c:pt>
                <c:pt idx="3514">
                  <c:v>-320.99153810270701</c:v>
                </c:pt>
                <c:pt idx="3515">
                  <c:v>-1352.9117010821342</c:v>
                </c:pt>
                <c:pt idx="3516">
                  <c:v>-321.31408152401866</c:v>
                </c:pt>
                <c:pt idx="3517">
                  <c:v>-321.48366697765505</c:v>
                </c:pt>
                <c:pt idx="3518">
                  <c:v>-1321.217080318801</c:v>
                </c:pt>
                <c:pt idx="3519">
                  <c:v>-321.84024542655527</c:v>
                </c:pt>
                <c:pt idx="3520">
                  <c:v>-322.02758798040179</c:v>
                </c:pt>
                <c:pt idx="3521">
                  <c:v>-1305.358229183691</c:v>
                </c:pt>
                <c:pt idx="3522">
                  <c:v>-322.42136088569589</c:v>
                </c:pt>
                <c:pt idx="3523">
                  <c:v>-322.62823216838029</c:v>
                </c:pt>
                <c:pt idx="3524">
                  <c:v>-1320.0301519055283</c:v>
                </c:pt>
                <c:pt idx="3525">
                  <c:v>-323.06318699774516</c:v>
                </c:pt>
                <c:pt idx="3526">
                  <c:v>-323.29183172718626</c:v>
                </c:pt>
                <c:pt idx="3527">
                  <c:v>-1287.1571061670838</c:v>
                </c:pt>
                <c:pt idx="3528">
                  <c:v>-323.77304694101144</c:v>
                </c:pt>
                <c:pt idx="3529">
                  <c:v>-324.02634100243847</c:v>
                </c:pt>
                <c:pt idx="3530">
                  <c:v>-1392.6963253981635</c:v>
                </c:pt>
                <c:pt idx="3531">
                  <c:v>-324.56037048971757</c:v>
                </c:pt>
                <c:pt idx="3532">
                  <c:v>-324.84205516827967</c:v>
                </c:pt>
                <c:pt idx="3533">
                  <c:v>-1335.0572092717696</c:v>
                </c:pt>
                <c:pt idx="3534">
                  <c:v>-325.43750687872574</c:v>
                </c:pt>
                <c:pt idx="3535">
                  <c:v>-325.7525472169126</c:v>
                </c:pt>
                <c:pt idx="3536">
                  <c:v>-1302.7440617446871</c:v>
                </c:pt>
                <c:pt idx="3537">
                  <c:v>-326.42098547632247</c:v>
                </c:pt>
                <c:pt idx="3538">
                  <c:v>-326.77614029013989</c:v>
                </c:pt>
                <c:pt idx="3539">
                  <c:v>-1303.49308062708</c:v>
                </c:pt>
                <c:pt idx="3540">
                  <c:v>-327.53355502308307</c:v>
                </c:pt>
                <c:pt idx="3541">
                  <c:v>-327.93832791282603</c:v>
                </c:pt>
                <c:pt idx="3542">
                  <c:v>-1339.1262290653256</c:v>
                </c:pt>
                <c:pt idx="3543">
                  <c:v>-328.80765830477537</c:v>
                </c:pt>
                <c:pt idx="3544">
                  <c:v>-329.27598160183027</c:v>
                </c:pt>
                <c:pt idx="3545">
                  <c:v>-1402.9647189910086</c:v>
                </c:pt>
                <c:pt idx="3546">
                  <c:v>-330.29175372019517</c:v>
                </c:pt>
                <c:pt idx="3547">
                  <c:v>-330.8452059802317</c:v>
                </c:pt>
                <c:pt idx="3548">
                  <c:v>-1284.9479581124415</c:v>
                </c:pt>
                <c:pt idx="3549">
                  <c:v>-332.0628384812494</c:v>
                </c:pt>
                <c:pt idx="3550">
                  <c:v>-332.73744436176918</c:v>
                </c:pt>
                <c:pt idx="3551">
                  <c:v>-1330.0819329315882</c:v>
                </c:pt>
                <c:pt idx="3552">
                  <c:v>-334.25429548945112</c:v>
                </c:pt>
                <c:pt idx="3553">
                  <c:v>-335.11706860776917</c:v>
                </c:pt>
                <c:pt idx="3554">
                  <c:v>-1317.3431129919927</c:v>
                </c:pt>
                <c:pt idx="3555">
                  <c:v>-337.12909543172793</c:v>
                </c:pt>
                <c:pt idx="3556">
                  <c:v>-338.32783701584157</c:v>
                </c:pt>
                <c:pt idx="3557">
                  <c:v>-1339.8870537554872</c:v>
                </c:pt>
                <c:pt idx="3558">
                  <c:v>-341.3321725090214</c:v>
                </c:pt>
                <c:pt idx="3559">
                  <c:v>-343.31324201286975</c:v>
                </c:pt>
                <c:pt idx="3560">
                  <c:v>-1308.4105646193436</c:v>
                </c:pt>
                <c:pt idx="3561">
                  <c:v>-349.42353888186506</c:v>
                </c:pt>
                <c:pt idx="3562">
                  <c:v>-355.49096520254687</c:v>
                </c:pt>
                <c:pt idx="3563">
                  <c:v>-1676.1899712928207</c:v>
                </c:pt>
                <c:pt idx="3564">
                  <c:v>-355.58857258398626</c:v>
                </c:pt>
                <c:pt idx="3565">
                  <c:v>-349.61875391395392</c:v>
                </c:pt>
                <c:pt idx="3566">
                  <c:v>-1352.1642448622333</c:v>
                </c:pt>
                <c:pt idx="3567">
                  <c:v>-343.70367423067592</c:v>
                </c:pt>
                <c:pt idx="3568">
                  <c:v>-341.82021480039236</c:v>
                </c:pt>
                <c:pt idx="3569">
                  <c:v>-1327.3118982515928</c:v>
                </c:pt>
                <c:pt idx="3570">
                  <c:v>-339.01110376187296</c:v>
                </c:pt>
                <c:pt idx="3571">
                  <c:v>-337.90997709746904</c:v>
                </c:pt>
                <c:pt idx="3572">
                  <c:v>-1329.0257708760657</c:v>
                </c:pt>
                <c:pt idx="3573">
                  <c:v>-336.09318684419605</c:v>
                </c:pt>
                <c:pt idx="3574">
                  <c:v>-335.32803591566341</c:v>
                </c:pt>
                <c:pt idx="3575">
                  <c:v>-1349.9189275842309</c:v>
                </c:pt>
                <c:pt idx="3576">
                  <c:v>-334.00643832360237</c:v>
                </c:pt>
                <c:pt idx="3577">
                  <c:v>-333.42946432796407</c:v>
                </c:pt>
                <c:pt idx="3578">
                  <c:v>-1452.3043143624616</c:v>
                </c:pt>
                <c:pt idx="3579">
                  <c:v>-332.40710717879602</c:v>
                </c:pt>
                <c:pt idx="3580">
                  <c:v>-331.95129892516144</c:v>
                </c:pt>
                <c:pt idx="3581">
                  <c:v>-1350.4656253355029</c:v>
                </c:pt>
                <c:pt idx="3582">
                  <c:v>-331.13082882940205</c:v>
                </c:pt>
                <c:pt idx="3583">
                  <c:v>-330.76016408839564</c:v>
                </c:pt>
                <c:pt idx="3584">
                  <c:v>-1304.1541907766168</c:v>
                </c:pt>
                <c:pt idx="3585">
                  <c:v>-330.08616724814487</c:v>
                </c:pt>
                <c:pt idx="3586">
                  <c:v>-329.7790698944047</c:v>
                </c:pt>
                <c:pt idx="3587">
                  <c:v>-1308.9968544376234</c:v>
                </c:pt>
                <c:pt idx="3588">
                  <c:v>-329.21702510516121</c:v>
                </c:pt>
                <c:pt idx="3589">
                  <c:v>-328.95956523997984</c:v>
                </c:pt>
                <c:pt idx="3590">
                  <c:v>-1298.0737685813053</c:v>
                </c:pt>
                <c:pt idx="3591">
                  <c:v>-328.48653818451254</c:v>
                </c:pt>
                <c:pt idx="3592">
                  <c:v>-328.26921464321828</c:v>
                </c:pt>
                <c:pt idx="3593">
                  <c:v>-1370.6656484194609</c:v>
                </c:pt>
                <c:pt idx="3594">
                  <c:v>-327.86922027113263</c:v>
                </c:pt>
                <c:pt idx="3595">
                  <c:v>-327.68527667638728</c:v>
                </c:pt>
                <c:pt idx="3596">
                  <c:v>-1367.2579091939613</c:v>
                </c:pt>
                <c:pt idx="3597">
                  <c:v>-327.34675554277999</c:v>
                </c:pt>
                <c:pt idx="3598">
                  <c:v>-327.19122929434423</c:v>
                </c:pt>
                <c:pt idx="3599">
                  <c:v>-1296.7650489793282</c:v>
                </c:pt>
                <c:pt idx="3600">
                  <c:v>-326.90557833782833</c:v>
                </c:pt>
                <c:pt idx="3601">
                  <c:v>-326.77473059674463</c:v>
                </c:pt>
                <c:pt idx="3602">
                  <c:v>-1311.5946029346264</c:v>
                </c:pt>
                <c:pt idx="3603">
                  <c:v>-326.53540082471045</c:v>
                </c:pt>
                <c:pt idx="3604">
                  <c:v>-326.42635815609526</c:v>
                </c:pt>
                <c:pt idx="3605">
                  <c:v>-1299.6579500858693</c:v>
                </c:pt>
                <c:pt idx="3606">
                  <c:v>-326.22827601346154</c:v>
                </c:pt>
                <c:pt idx="3607">
                  <c:v>-326.13879615440237</c:v>
                </c:pt>
                <c:pt idx="3608">
                  <c:v>-1346.5337541065414</c:v>
                </c:pt>
                <c:pt idx="3609">
                  <c:v>-325.97797908839277</c:v>
                </c:pt>
                <c:pt idx="3610">
                  <c:v>-325.90629287016384</c:v>
                </c:pt>
                <c:pt idx="3611">
                  <c:v>-1283.5442984386755</c:v>
                </c:pt>
                <c:pt idx="3612">
                  <c:v>-325.77958637713778</c:v>
                </c:pt>
                <c:pt idx="3613">
                  <c:v>-325.72428820939075</c:v>
                </c:pt>
                <c:pt idx="3614">
                  <c:v>-1339.6269762095721</c:v>
                </c:pt>
                <c:pt idx="3615">
                  <c:v>-325.62918167153845</c:v>
                </c:pt>
                <c:pt idx="3616">
                  <c:v>-325.5891520583304</c:v>
                </c:pt>
                <c:pt idx="3617">
                  <c:v>-1316.9445040873011</c:v>
                </c:pt>
                <c:pt idx="3618">
                  <c:v>-325.52364734991465</c:v>
                </c:pt>
                <c:pt idx="3619">
                  <c:v>-325.49799719191043</c:v>
                </c:pt>
                <c:pt idx="3620">
                  <c:v>-1303.3020282186851</c:v>
                </c:pt>
                <c:pt idx="3621">
                  <c:v>-325.46051369143174</c:v>
                </c:pt>
                <c:pt idx="3622">
                  <c:v>-325.44854384016787</c:v>
                </c:pt>
                <c:pt idx="3623">
                  <c:v>-1293.5348555474704</c:v>
                </c:pt>
                <c:pt idx="3624">
                  <c:v>-325.43784929083017</c:v>
                </c:pt>
                <c:pt idx="3625">
                  <c:v>-325.4390210935876</c:v>
                </c:pt>
                <c:pt idx="3626">
                  <c:v>-1285.9448304616799</c:v>
                </c:pt>
                <c:pt idx="3627">
                  <c:v>-325.45418136832109</c:v>
                </c:pt>
                <c:pt idx="3628">
                  <c:v>-325.46809538099558</c:v>
                </c:pt>
                <c:pt idx="3629">
                  <c:v>-1356.6324726144489</c:v>
                </c:pt>
                <c:pt idx="3630">
                  <c:v>-325.50843853222437</c:v>
                </c:pt>
                <c:pt idx="3631">
                  <c:v>-325.53481951923396</c:v>
                </c:pt>
                <c:pt idx="3632">
                  <c:v>-1324.8785546662916</c:v>
                </c:pt>
                <c:pt idx="3633">
                  <c:v>-325.59991104537283</c:v>
                </c:pt>
                <c:pt idx="3634">
                  <c:v>-325.63859802746424</c:v>
                </c:pt>
                <c:pt idx="3635">
                  <c:v>-1307.4691610536338</c:v>
                </c:pt>
                <c:pt idx="3636">
                  <c:v>-325.72822536680212</c:v>
                </c:pt>
                <c:pt idx="3637">
                  <c:v>-325.77916593572309</c:v>
                </c:pt>
                <c:pt idx="3638">
                  <c:v>-1323.252531153106</c:v>
                </c:pt>
                <c:pt idx="3639">
                  <c:v>-325.89333099346686</c:v>
                </c:pt>
                <c:pt idx="3640">
                  <c:v>-325.95657946275759</c:v>
                </c:pt>
                <c:pt idx="3641">
                  <c:v>-1352.6139692541346</c:v>
                </c:pt>
                <c:pt idx="3642">
                  <c:v>-326.09549861143142</c:v>
                </c:pt>
                <c:pt idx="3643">
                  <c:v>-326.17121786592259</c:v>
                </c:pt>
                <c:pt idx="3644">
                  <c:v>-1392.9205348072746</c:v>
                </c:pt>
                <c:pt idx="3645">
                  <c:v>-326.33532941855719</c:v>
                </c:pt>
                <c:pt idx="3646">
                  <c:v>-326.4237965997325</c:v>
                </c:pt>
                <c:pt idx="3647">
                  <c:v>-1277.6661150389771</c:v>
                </c:pt>
                <c:pt idx="3648">
                  <c:v>-326.61377631656114</c:v>
                </c:pt>
                <c:pt idx="3649">
                  <c:v>-326.71539277525989</c:v>
                </c:pt>
                <c:pt idx="3650">
                  <c:v>-1315.866780919494</c:v>
                </c:pt>
                <c:pt idx="3651">
                  <c:v>-326.93217859769248</c:v>
                </c:pt>
                <c:pt idx="3652">
                  <c:v>-327.04748489423656</c:v>
                </c:pt>
                <c:pt idx="3653">
                  <c:v>-1303.3882343982848</c:v>
                </c:pt>
                <c:pt idx="3654">
                  <c:v>-327.2923128953995</c:v>
                </c:pt>
                <c:pt idx="3655">
                  <c:v>-327.42201008710515</c:v>
                </c:pt>
                <c:pt idx="3656">
                  <c:v>-1338.6613663235037</c:v>
                </c:pt>
                <c:pt idx="3657">
                  <c:v>-327.69646470750854</c:v>
                </c:pt>
                <c:pt idx="3658">
                  <c:v>-327.84144380397618</c:v>
                </c:pt>
                <c:pt idx="3659">
                  <c:v>-1403.2952859003904</c:v>
                </c:pt>
                <c:pt idx="3660">
                  <c:v>-328.14752699139399</c:v>
                </c:pt>
                <c:pt idx="3661">
                  <c:v>-328.30890940040842</c:v>
                </c:pt>
                <c:pt idx="3662">
                  <c:v>-1352.7340863981451</c:v>
                </c:pt>
                <c:pt idx="3663">
                  <c:v>-328.64913559824083</c:v>
                </c:pt>
                <c:pt idx="3664">
                  <c:v>-328.82832882395206</c:v>
                </c:pt>
                <c:pt idx="3665">
                  <c:v>-1325.4057944451429</c:v>
                </c:pt>
                <c:pt idx="3666">
                  <c:v>-329.205856365459</c:v>
                </c:pt>
                <c:pt idx="3667">
                  <c:v>-329.40463149240878</c:v>
                </c:pt>
                <c:pt idx="3668">
                  <c:v>-1310.7401839495492</c:v>
                </c:pt>
                <c:pt idx="3669">
                  <c:v>-329.82344676445439</c:v>
                </c:pt>
                <c:pt idx="3670">
                  <c:v>-330.04404797387986</c:v>
                </c:pt>
                <c:pt idx="3671">
                  <c:v>-1330.7036306132377</c:v>
                </c:pt>
                <c:pt idx="3672">
                  <c:v>-330.50922837063354</c:v>
                </c:pt>
                <c:pt idx="3673">
                  <c:v>-330.75453101818022</c:v>
                </c:pt>
                <c:pt idx="3674">
                  <c:v>-1365.0200806311973</c:v>
                </c:pt>
                <c:pt idx="3675">
                  <c:v>-331.27262937669138</c:v>
                </c:pt>
                <c:pt idx="3676">
                  <c:v>-331.54637422506624</c:v>
                </c:pt>
                <c:pt idx="3677">
                  <c:v>-1292.6928236152228</c:v>
                </c:pt>
                <c:pt idx="3678">
                  <c:v>-332.12599745717614</c:v>
                </c:pt>
                <c:pt idx="3679">
                  <c:v>-332.43314903341343</c:v>
                </c:pt>
                <c:pt idx="3680">
                  <c:v>-1301.2974852145178</c:v>
                </c:pt>
                <c:pt idx="3681">
                  <c:v>-333.08586044081267</c:v>
                </c:pt>
                <c:pt idx="3682">
                  <c:v>-333.43317705231505</c:v>
                </c:pt>
                <c:pt idx="3683">
                  <c:v>-1279.433252387156</c:v>
                </c:pt>
                <c:pt idx="3684">
                  <c:v>-334.17496554913038</c:v>
                </c:pt>
                <c:pt idx="3685">
                  <c:v>-334.57195029429147</c:v>
                </c:pt>
                <c:pt idx="3686">
                  <c:v>-1309.6755338111259</c:v>
                </c:pt>
                <c:pt idx="3687">
                  <c:v>-335.42575406886323</c:v>
                </c:pt>
                <c:pt idx="3688">
                  <c:v>-335.88633878379528</c:v>
                </c:pt>
                <c:pt idx="3689">
                  <c:v>-1302.0691886963423</c:v>
                </c:pt>
                <c:pt idx="3690">
                  <c:v>-336.88668291954463</c:v>
                </c:pt>
                <c:pt idx="3691">
                  <c:v>-337.43244567119791</c:v>
                </c:pt>
                <c:pt idx="3692">
                  <c:v>-1466.170729409647</c:v>
                </c:pt>
                <c:pt idx="3693">
                  <c:v>-338.63474785337525</c:v>
                </c:pt>
                <c:pt idx="3694">
                  <c:v>-339.30171281690536</c:v>
                </c:pt>
                <c:pt idx="3695">
                  <c:v>-1358.5336651567295</c:v>
                </c:pt>
                <c:pt idx="3696">
                  <c:v>-340.80333033112282</c:v>
                </c:pt>
                <c:pt idx="3697">
                  <c:v>-341.65851064786006</c:v>
                </c:pt>
                <c:pt idx="3698">
                  <c:v>-1316.46097660233</c:v>
                </c:pt>
                <c:pt idx="3699">
                  <c:v>-343.65539961798532</c:v>
                </c:pt>
                <c:pt idx="3700">
                  <c:v>-356.07031046356758</c:v>
                </c:pt>
                <c:pt idx="3701">
                  <c:v>-1314.2332183089902</c:v>
                </c:pt>
                <c:pt idx="3702">
                  <c:v>-336.39277805467805</c:v>
                </c:pt>
                <c:pt idx="3703">
                  <c:v>-333.92159457245293</c:v>
                </c:pt>
                <c:pt idx="3704">
                  <c:v>-1314.4269109638167</c:v>
                </c:pt>
                <c:pt idx="3705">
                  <c:v>-331.72905118046805</c:v>
                </c:pt>
                <c:pt idx="3706">
                  <c:v>-331.47265152732729</c:v>
                </c:pt>
                <c:pt idx="3707">
                  <c:v>-1304.1866242704984</c:v>
                </c:pt>
                <c:pt idx="3708">
                  <c:v>-332.24025536287513</c:v>
                </c:pt>
                <c:pt idx="3709">
                  <c:v>-333.26439661347399</c:v>
                </c:pt>
                <c:pt idx="3710">
                  <c:v>-1352.8855142726504</c:v>
                </c:pt>
                <c:pt idx="3711">
                  <c:v>-336.99338838588579</c:v>
                </c:pt>
                <c:pt idx="3712">
                  <c:v>-340.23355545501386</c:v>
                </c:pt>
                <c:pt idx="3713">
                  <c:v>-1303.1821738533199</c:v>
                </c:pt>
                <c:pt idx="3714">
                  <c:v>-361.45126991335042</c:v>
                </c:pt>
                <c:pt idx="3715">
                  <c:v>-349.80783820450546</c:v>
                </c:pt>
                <c:pt idx="3716">
                  <c:v>-1370.974163702791</c:v>
                </c:pt>
                <c:pt idx="3717">
                  <c:v>-340.13203119032227</c:v>
                </c:pt>
                <c:pt idx="3718">
                  <c:v>-338.29758058022179</c:v>
                </c:pt>
                <c:pt idx="3719">
                  <c:v>-1307.5918453041913</c:v>
                </c:pt>
              </c:numCache>
            </c:numRef>
          </c:yVal>
          <c:smooth val="1"/>
        </c:ser>
        <c:dLbls>
          <c:showLegendKey val="0"/>
          <c:showVal val="0"/>
          <c:showCatName val="0"/>
          <c:showSerName val="0"/>
          <c:showPercent val="0"/>
          <c:showBubbleSize val="0"/>
        </c:dLbls>
        <c:axId val="156586368"/>
        <c:axId val="156588288"/>
      </c:scatterChart>
      <c:valAx>
        <c:axId val="156586368"/>
        <c:scaling>
          <c:orientation val="minMax"/>
          <c:max val="1000"/>
        </c:scaling>
        <c:delete val="0"/>
        <c:axPos val="b"/>
        <c:majorGridlines/>
        <c:title>
          <c:tx>
            <c:rich>
              <a:bodyPr/>
              <a:lstStyle/>
              <a:p>
                <a:pPr>
                  <a:defRPr/>
                </a:pPr>
                <a:r>
                  <a:rPr lang="en-US"/>
                  <a:t>Freq (Hz)</a:t>
                </a:r>
              </a:p>
            </c:rich>
          </c:tx>
          <c:layout/>
          <c:overlay val="0"/>
        </c:title>
        <c:numFmt formatCode="#,##0" sourceLinked="0"/>
        <c:majorTickMark val="none"/>
        <c:minorTickMark val="none"/>
        <c:tickLblPos val="nextTo"/>
        <c:crossAx val="156588288"/>
        <c:crossesAt val="-2000"/>
        <c:crossBetween val="midCat"/>
      </c:valAx>
      <c:valAx>
        <c:axId val="156588288"/>
        <c:scaling>
          <c:orientation val="minMax"/>
          <c:max val="0"/>
          <c:min val="-160"/>
        </c:scaling>
        <c:delete val="0"/>
        <c:axPos val="l"/>
        <c:majorGridlines/>
        <c:title>
          <c:tx>
            <c:rich>
              <a:bodyPr/>
              <a:lstStyle/>
              <a:p>
                <a:pPr>
                  <a:defRPr/>
                </a:pPr>
                <a:r>
                  <a:rPr lang="en-US"/>
                  <a:t>Magnitude (dB)</a:t>
                </a:r>
              </a:p>
            </c:rich>
          </c:tx>
          <c:layout/>
          <c:overlay val="0"/>
        </c:title>
        <c:numFmt formatCode="General" sourceLinked="0"/>
        <c:majorTickMark val="none"/>
        <c:minorTickMark val="none"/>
        <c:tickLblPos val="nextTo"/>
        <c:crossAx val="156586368"/>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ADC1 SINCx</a:t>
            </a:r>
            <a:r>
              <a:rPr lang="en-US" baseline="0"/>
              <a:t> </a:t>
            </a:r>
            <a:r>
              <a:rPr lang="en-US"/>
              <a:t>Filter Response (kHz)</a:t>
            </a:r>
          </a:p>
        </c:rich>
      </c:tx>
      <c:layout/>
      <c:overlay val="0"/>
    </c:title>
    <c:autoTitleDeleted val="0"/>
    <c:plotArea>
      <c:layout/>
      <c:scatterChart>
        <c:scatterStyle val="smoothMarker"/>
        <c:varyColors val="0"/>
        <c:ser>
          <c:idx val="0"/>
          <c:order val="0"/>
          <c:marker>
            <c:symbol val="none"/>
          </c:marker>
          <c:xVal>
            <c:numRef>
              <c:f>'ADC1 SINCx Filter'!$B$66:$B$3785</c:f>
              <c:numCache>
                <c:formatCode>0.0</c:formatCode>
                <c:ptCount val="3720"/>
                <c:pt idx="0">
                  <c:v>1E-4</c:v>
                </c:pt>
                <c:pt idx="1">
                  <c:v>2.0000000000000001E-4</c:v>
                </c:pt>
                <c:pt idx="2">
                  <c:v>2.9999999999999997E-4</c:v>
                </c:pt>
                <c:pt idx="3">
                  <c:v>4.0000000000000002E-4</c:v>
                </c:pt>
                <c:pt idx="4">
                  <c:v>5.0000000000000001E-4</c:v>
                </c:pt>
                <c:pt idx="5">
                  <c:v>5.9999999999999995E-4</c:v>
                </c:pt>
                <c:pt idx="6">
                  <c:v>6.9999999999999999E-4</c:v>
                </c:pt>
                <c:pt idx="7">
                  <c:v>8.0000000000000004E-4</c:v>
                </c:pt>
                <c:pt idx="8">
                  <c:v>8.9999999999999998E-4</c:v>
                </c:pt>
                <c:pt idx="9">
                  <c:v>1E-3</c:v>
                </c:pt>
                <c:pt idx="10">
                  <c:v>1.1000000000000001E-3</c:v>
                </c:pt>
                <c:pt idx="11">
                  <c:v>1.1999999999999999E-3</c:v>
                </c:pt>
                <c:pt idx="12">
                  <c:v>1.2999999999999999E-3</c:v>
                </c:pt>
                <c:pt idx="13">
                  <c:v>1.4E-3</c:v>
                </c:pt>
                <c:pt idx="14">
                  <c:v>1.5E-3</c:v>
                </c:pt>
                <c:pt idx="15">
                  <c:v>1.6000000000000001E-3</c:v>
                </c:pt>
                <c:pt idx="16">
                  <c:v>1.6999999999999999E-3</c:v>
                </c:pt>
                <c:pt idx="17">
                  <c:v>1.8E-3</c:v>
                </c:pt>
                <c:pt idx="18">
                  <c:v>1.9E-3</c:v>
                </c:pt>
                <c:pt idx="19">
                  <c:v>2E-3</c:v>
                </c:pt>
                <c:pt idx="20">
                  <c:v>2.1000000000000003E-3</c:v>
                </c:pt>
                <c:pt idx="21">
                  <c:v>2.2000000000000001E-3</c:v>
                </c:pt>
                <c:pt idx="22">
                  <c:v>2.3E-3</c:v>
                </c:pt>
                <c:pt idx="23">
                  <c:v>2.3999999999999998E-3</c:v>
                </c:pt>
                <c:pt idx="24">
                  <c:v>2.5000000000000001E-3</c:v>
                </c:pt>
                <c:pt idx="25">
                  <c:v>2.5999999999999999E-3</c:v>
                </c:pt>
                <c:pt idx="26">
                  <c:v>2.7000000000000001E-3</c:v>
                </c:pt>
                <c:pt idx="27">
                  <c:v>2.8E-3</c:v>
                </c:pt>
                <c:pt idx="28">
                  <c:v>2.8999999999999998E-3</c:v>
                </c:pt>
                <c:pt idx="29">
                  <c:v>3.0000000000000001E-3</c:v>
                </c:pt>
                <c:pt idx="30">
                  <c:v>3.0999999999999999E-3</c:v>
                </c:pt>
                <c:pt idx="31">
                  <c:v>3.2000000000000002E-3</c:v>
                </c:pt>
                <c:pt idx="32">
                  <c:v>3.3E-3</c:v>
                </c:pt>
                <c:pt idx="33">
                  <c:v>3.3999999999999998E-3</c:v>
                </c:pt>
                <c:pt idx="34">
                  <c:v>3.5000000000000001E-3</c:v>
                </c:pt>
                <c:pt idx="35">
                  <c:v>3.5999999999999999E-3</c:v>
                </c:pt>
                <c:pt idx="36">
                  <c:v>3.7000000000000002E-3</c:v>
                </c:pt>
                <c:pt idx="37">
                  <c:v>3.8E-3</c:v>
                </c:pt>
                <c:pt idx="38">
                  <c:v>3.8999999999999998E-3</c:v>
                </c:pt>
                <c:pt idx="39">
                  <c:v>4.0000000000000001E-3</c:v>
                </c:pt>
                <c:pt idx="40">
                  <c:v>4.0999999999999995E-3</c:v>
                </c:pt>
                <c:pt idx="41">
                  <c:v>4.2000000000000006E-3</c:v>
                </c:pt>
                <c:pt idx="42">
                  <c:v>4.3E-3</c:v>
                </c:pt>
                <c:pt idx="43">
                  <c:v>4.4000000000000003E-3</c:v>
                </c:pt>
                <c:pt idx="44">
                  <c:v>4.4999999999999997E-3</c:v>
                </c:pt>
                <c:pt idx="45">
                  <c:v>4.5999999999999999E-3</c:v>
                </c:pt>
                <c:pt idx="46">
                  <c:v>4.7000000000000002E-3</c:v>
                </c:pt>
                <c:pt idx="47">
                  <c:v>4.7999999999999996E-3</c:v>
                </c:pt>
                <c:pt idx="48">
                  <c:v>4.9000000000000007E-3</c:v>
                </c:pt>
                <c:pt idx="49">
                  <c:v>5.0000000000000001E-3</c:v>
                </c:pt>
                <c:pt idx="50">
                  <c:v>5.0999999999999995E-3</c:v>
                </c:pt>
                <c:pt idx="51">
                  <c:v>5.1999999999999998E-3</c:v>
                </c:pt>
                <c:pt idx="52">
                  <c:v>5.3E-3</c:v>
                </c:pt>
                <c:pt idx="53">
                  <c:v>5.4000000000000003E-3</c:v>
                </c:pt>
                <c:pt idx="54">
                  <c:v>5.4999999999999997E-3</c:v>
                </c:pt>
                <c:pt idx="55">
                  <c:v>5.5999999999999999E-3</c:v>
                </c:pt>
                <c:pt idx="56">
                  <c:v>5.7000000000000002E-3</c:v>
                </c:pt>
                <c:pt idx="57">
                  <c:v>5.7999999999999996E-3</c:v>
                </c:pt>
                <c:pt idx="58">
                  <c:v>5.9000000000000007E-3</c:v>
                </c:pt>
                <c:pt idx="59">
                  <c:v>6.0000000000000001E-3</c:v>
                </c:pt>
                <c:pt idx="60">
                  <c:v>6.0999999999999995E-3</c:v>
                </c:pt>
                <c:pt idx="61">
                  <c:v>6.1999999999999998E-3</c:v>
                </c:pt>
                <c:pt idx="62">
                  <c:v>6.3E-3</c:v>
                </c:pt>
                <c:pt idx="63">
                  <c:v>6.4000000000000003E-3</c:v>
                </c:pt>
                <c:pt idx="64">
                  <c:v>6.4999999999999997E-3</c:v>
                </c:pt>
                <c:pt idx="65">
                  <c:v>6.6E-3</c:v>
                </c:pt>
                <c:pt idx="66">
                  <c:v>6.7000000000000002E-3</c:v>
                </c:pt>
                <c:pt idx="67">
                  <c:v>6.7999999999999996E-3</c:v>
                </c:pt>
                <c:pt idx="68">
                  <c:v>6.9000000000000008E-3</c:v>
                </c:pt>
                <c:pt idx="69">
                  <c:v>7.0000000000000001E-3</c:v>
                </c:pt>
                <c:pt idx="70">
                  <c:v>7.0999999999999995E-3</c:v>
                </c:pt>
                <c:pt idx="71">
                  <c:v>7.1999999999999998E-3</c:v>
                </c:pt>
                <c:pt idx="72">
                  <c:v>7.3000000000000001E-3</c:v>
                </c:pt>
                <c:pt idx="73">
                  <c:v>7.4000000000000003E-3</c:v>
                </c:pt>
                <c:pt idx="74">
                  <c:v>7.4999999999999997E-3</c:v>
                </c:pt>
                <c:pt idx="75">
                  <c:v>7.6E-3</c:v>
                </c:pt>
                <c:pt idx="76">
                  <c:v>7.7000000000000002E-3</c:v>
                </c:pt>
                <c:pt idx="77">
                  <c:v>7.7999999999999996E-3</c:v>
                </c:pt>
                <c:pt idx="78">
                  <c:v>7.9000000000000008E-3</c:v>
                </c:pt>
                <c:pt idx="79">
                  <c:v>8.0000000000000002E-3</c:v>
                </c:pt>
                <c:pt idx="80">
                  <c:v>8.0999999999999996E-3</c:v>
                </c:pt>
                <c:pt idx="81">
                  <c:v>8.199999999999999E-3</c:v>
                </c:pt>
                <c:pt idx="82">
                  <c:v>8.3000000000000001E-3</c:v>
                </c:pt>
                <c:pt idx="83">
                  <c:v>8.4000000000000012E-3</c:v>
                </c:pt>
                <c:pt idx="84">
                  <c:v>8.5000000000000006E-3</c:v>
                </c:pt>
                <c:pt idx="85">
                  <c:v>8.6E-3</c:v>
                </c:pt>
                <c:pt idx="86">
                  <c:v>8.6999999999999994E-3</c:v>
                </c:pt>
                <c:pt idx="87">
                  <c:v>8.8000000000000005E-3</c:v>
                </c:pt>
                <c:pt idx="88">
                  <c:v>8.8999999999999999E-3</c:v>
                </c:pt>
                <c:pt idx="89">
                  <c:v>8.9999999999999993E-3</c:v>
                </c:pt>
                <c:pt idx="90">
                  <c:v>9.1000000000000004E-3</c:v>
                </c:pt>
                <c:pt idx="91">
                  <c:v>9.1999999999999998E-3</c:v>
                </c:pt>
                <c:pt idx="92">
                  <c:v>9.300000000000001E-3</c:v>
                </c:pt>
                <c:pt idx="93">
                  <c:v>9.4000000000000004E-3</c:v>
                </c:pt>
                <c:pt idx="94">
                  <c:v>9.4999999999999998E-3</c:v>
                </c:pt>
                <c:pt idx="95">
                  <c:v>9.5999999999999992E-3</c:v>
                </c:pt>
                <c:pt idx="96">
                  <c:v>9.6999999999999986E-3</c:v>
                </c:pt>
                <c:pt idx="97">
                  <c:v>9.8000000000000014E-3</c:v>
                </c:pt>
                <c:pt idx="98">
                  <c:v>9.9000000000000008E-3</c:v>
                </c:pt>
                <c:pt idx="99">
                  <c:v>0.01</c:v>
                </c:pt>
                <c:pt idx="100">
                  <c:v>1.01E-2</c:v>
                </c:pt>
                <c:pt idx="101">
                  <c:v>1.0199999999999999E-2</c:v>
                </c:pt>
                <c:pt idx="102">
                  <c:v>1.03E-2</c:v>
                </c:pt>
                <c:pt idx="103">
                  <c:v>1.04E-2</c:v>
                </c:pt>
                <c:pt idx="104">
                  <c:v>1.0500000000000001E-2</c:v>
                </c:pt>
                <c:pt idx="105">
                  <c:v>1.06E-2</c:v>
                </c:pt>
                <c:pt idx="106">
                  <c:v>1.0699999999999999E-2</c:v>
                </c:pt>
                <c:pt idx="107">
                  <c:v>1.0800000000000001E-2</c:v>
                </c:pt>
                <c:pt idx="108">
                  <c:v>1.09E-2</c:v>
                </c:pt>
                <c:pt idx="109">
                  <c:v>1.0999999999999999E-2</c:v>
                </c:pt>
                <c:pt idx="110">
                  <c:v>1.11E-2</c:v>
                </c:pt>
                <c:pt idx="111">
                  <c:v>1.12E-2</c:v>
                </c:pt>
                <c:pt idx="112">
                  <c:v>1.1300000000000001E-2</c:v>
                </c:pt>
                <c:pt idx="113">
                  <c:v>1.14E-2</c:v>
                </c:pt>
                <c:pt idx="114">
                  <c:v>1.15E-2</c:v>
                </c:pt>
                <c:pt idx="115">
                  <c:v>1.1599999999999999E-2</c:v>
                </c:pt>
                <c:pt idx="116">
                  <c:v>1.1699999999999999E-2</c:v>
                </c:pt>
                <c:pt idx="117">
                  <c:v>1.1800000000000001E-2</c:v>
                </c:pt>
                <c:pt idx="118">
                  <c:v>1.1900000000000001E-2</c:v>
                </c:pt>
                <c:pt idx="119">
                  <c:v>1.2E-2</c:v>
                </c:pt>
                <c:pt idx="120">
                  <c:v>1.21E-2</c:v>
                </c:pt>
                <c:pt idx="121">
                  <c:v>1.2199999999999999E-2</c:v>
                </c:pt>
                <c:pt idx="122">
                  <c:v>1.23E-2</c:v>
                </c:pt>
                <c:pt idx="123">
                  <c:v>1.24E-2</c:v>
                </c:pt>
                <c:pt idx="124">
                  <c:v>1.2500000000000001E-2</c:v>
                </c:pt>
                <c:pt idx="125">
                  <c:v>1.26E-2</c:v>
                </c:pt>
                <c:pt idx="126">
                  <c:v>1.2699999999999999E-2</c:v>
                </c:pt>
                <c:pt idx="127">
                  <c:v>1.2800000000000001E-2</c:v>
                </c:pt>
                <c:pt idx="128">
                  <c:v>1.29E-2</c:v>
                </c:pt>
                <c:pt idx="129">
                  <c:v>1.2999999999999999E-2</c:v>
                </c:pt>
                <c:pt idx="130">
                  <c:v>1.3099999999999999E-2</c:v>
                </c:pt>
                <c:pt idx="131">
                  <c:v>1.32E-2</c:v>
                </c:pt>
                <c:pt idx="132">
                  <c:v>1.3300000000000001E-2</c:v>
                </c:pt>
                <c:pt idx="133">
                  <c:v>1.34E-2</c:v>
                </c:pt>
                <c:pt idx="134">
                  <c:v>1.35E-2</c:v>
                </c:pt>
                <c:pt idx="135">
                  <c:v>1.3599999999999999E-2</c:v>
                </c:pt>
                <c:pt idx="136">
                  <c:v>1.3699999999999999E-2</c:v>
                </c:pt>
                <c:pt idx="137">
                  <c:v>1.3800000000000002E-2</c:v>
                </c:pt>
                <c:pt idx="138">
                  <c:v>1.3900000000000001E-2</c:v>
                </c:pt>
                <c:pt idx="139">
                  <c:v>1.4E-2</c:v>
                </c:pt>
                <c:pt idx="140">
                  <c:v>1.41E-2</c:v>
                </c:pt>
                <c:pt idx="141">
                  <c:v>1.4199999999999999E-2</c:v>
                </c:pt>
                <c:pt idx="142">
                  <c:v>1.43E-2</c:v>
                </c:pt>
                <c:pt idx="143">
                  <c:v>1.44E-2</c:v>
                </c:pt>
                <c:pt idx="144">
                  <c:v>1.4500000000000001E-2</c:v>
                </c:pt>
                <c:pt idx="145">
                  <c:v>1.46E-2</c:v>
                </c:pt>
                <c:pt idx="146">
                  <c:v>1.47E-2</c:v>
                </c:pt>
                <c:pt idx="147">
                  <c:v>1.4800000000000001E-2</c:v>
                </c:pt>
                <c:pt idx="148">
                  <c:v>1.49E-2</c:v>
                </c:pt>
                <c:pt idx="149">
                  <c:v>1.4999999999999999E-2</c:v>
                </c:pt>
                <c:pt idx="150">
                  <c:v>1.5099999999999999E-2</c:v>
                </c:pt>
                <c:pt idx="151">
                  <c:v>1.52E-2</c:v>
                </c:pt>
                <c:pt idx="152">
                  <c:v>1.5300000000000001E-2</c:v>
                </c:pt>
                <c:pt idx="153">
                  <c:v>1.54E-2</c:v>
                </c:pt>
                <c:pt idx="154">
                  <c:v>1.55E-2</c:v>
                </c:pt>
                <c:pt idx="155">
                  <c:v>1.5599999999999999E-2</c:v>
                </c:pt>
                <c:pt idx="156">
                  <c:v>1.5699999999999999E-2</c:v>
                </c:pt>
                <c:pt idx="157">
                  <c:v>1.5800000000000002E-2</c:v>
                </c:pt>
                <c:pt idx="158">
                  <c:v>1.5900000000000001E-2</c:v>
                </c:pt>
                <c:pt idx="159">
                  <c:v>1.6E-2</c:v>
                </c:pt>
                <c:pt idx="160">
                  <c:v>1.61E-2</c:v>
                </c:pt>
                <c:pt idx="161">
                  <c:v>1.6199999999999999E-2</c:v>
                </c:pt>
                <c:pt idx="162">
                  <c:v>1.6300000000000002E-2</c:v>
                </c:pt>
                <c:pt idx="163">
                  <c:v>1.6399999999999998E-2</c:v>
                </c:pt>
                <c:pt idx="164">
                  <c:v>1.6500000000000001E-2</c:v>
                </c:pt>
                <c:pt idx="165">
                  <c:v>1.66E-2</c:v>
                </c:pt>
                <c:pt idx="166">
                  <c:v>1.67E-2</c:v>
                </c:pt>
                <c:pt idx="167">
                  <c:v>1.6800000000000002E-2</c:v>
                </c:pt>
                <c:pt idx="168">
                  <c:v>1.6899999999999998E-2</c:v>
                </c:pt>
                <c:pt idx="169">
                  <c:v>1.7000000000000001E-2</c:v>
                </c:pt>
                <c:pt idx="170">
                  <c:v>1.7100000000000001E-2</c:v>
                </c:pt>
                <c:pt idx="171">
                  <c:v>1.72E-2</c:v>
                </c:pt>
                <c:pt idx="172">
                  <c:v>1.7299999999999999E-2</c:v>
                </c:pt>
                <c:pt idx="173">
                  <c:v>1.7399999999999999E-2</c:v>
                </c:pt>
                <c:pt idx="174">
                  <c:v>1.7500000000000002E-2</c:v>
                </c:pt>
                <c:pt idx="175">
                  <c:v>1.7600000000000001E-2</c:v>
                </c:pt>
                <c:pt idx="176">
                  <c:v>1.77E-2</c:v>
                </c:pt>
                <c:pt idx="177">
                  <c:v>1.78E-2</c:v>
                </c:pt>
                <c:pt idx="178">
                  <c:v>1.7899999999999999E-2</c:v>
                </c:pt>
                <c:pt idx="179">
                  <c:v>1.7999999999999999E-2</c:v>
                </c:pt>
                <c:pt idx="180">
                  <c:v>1.8100000000000002E-2</c:v>
                </c:pt>
                <c:pt idx="181">
                  <c:v>1.8200000000000001E-2</c:v>
                </c:pt>
                <c:pt idx="182">
                  <c:v>1.83E-2</c:v>
                </c:pt>
                <c:pt idx="183">
                  <c:v>1.84E-2</c:v>
                </c:pt>
                <c:pt idx="184">
                  <c:v>1.8499999999999999E-2</c:v>
                </c:pt>
                <c:pt idx="185">
                  <c:v>1.8600000000000002E-2</c:v>
                </c:pt>
                <c:pt idx="186">
                  <c:v>1.8699999999999998E-2</c:v>
                </c:pt>
                <c:pt idx="187">
                  <c:v>1.8800000000000001E-2</c:v>
                </c:pt>
                <c:pt idx="188">
                  <c:v>1.89E-2</c:v>
                </c:pt>
                <c:pt idx="189">
                  <c:v>1.9E-2</c:v>
                </c:pt>
                <c:pt idx="190">
                  <c:v>1.9100000000000002E-2</c:v>
                </c:pt>
                <c:pt idx="191">
                  <c:v>1.9199999999999998E-2</c:v>
                </c:pt>
                <c:pt idx="192">
                  <c:v>1.9300000000000001E-2</c:v>
                </c:pt>
                <c:pt idx="193">
                  <c:v>1.9399999999999997E-2</c:v>
                </c:pt>
                <c:pt idx="194">
                  <c:v>1.95E-2</c:v>
                </c:pt>
                <c:pt idx="195">
                  <c:v>1.9600000000000003E-2</c:v>
                </c:pt>
                <c:pt idx="196">
                  <c:v>1.9699999999999999E-2</c:v>
                </c:pt>
                <c:pt idx="197">
                  <c:v>1.9800000000000002E-2</c:v>
                </c:pt>
                <c:pt idx="198">
                  <c:v>1.9899999999999998E-2</c:v>
                </c:pt>
                <c:pt idx="199">
                  <c:v>0.02</c:v>
                </c:pt>
                <c:pt idx="200">
                  <c:v>2.01E-2</c:v>
                </c:pt>
                <c:pt idx="201">
                  <c:v>2.0199999999999999E-2</c:v>
                </c:pt>
                <c:pt idx="202">
                  <c:v>2.0300000000000002E-2</c:v>
                </c:pt>
                <c:pt idx="203">
                  <c:v>2.0399999999999998E-2</c:v>
                </c:pt>
                <c:pt idx="204">
                  <c:v>2.0500000000000001E-2</c:v>
                </c:pt>
                <c:pt idx="205">
                  <c:v>2.06E-2</c:v>
                </c:pt>
                <c:pt idx="206">
                  <c:v>2.07E-2</c:v>
                </c:pt>
                <c:pt idx="207">
                  <c:v>2.0799999999999999E-2</c:v>
                </c:pt>
                <c:pt idx="208">
                  <c:v>2.0899999999999998E-2</c:v>
                </c:pt>
                <c:pt idx="209">
                  <c:v>2.1000000000000001E-2</c:v>
                </c:pt>
                <c:pt idx="210">
                  <c:v>2.1100000000000001E-2</c:v>
                </c:pt>
                <c:pt idx="211">
                  <c:v>2.12E-2</c:v>
                </c:pt>
                <c:pt idx="212">
                  <c:v>2.1299999999999999E-2</c:v>
                </c:pt>
                <c:pt idx="213">
                  <c:v>2.1399999999999999E-2</c:v>
                </c:pt>
                <c:pt idx="214">
                  <c:v>2.1499999999999998E-2</c:v>
                </c:pt>
                <c:pt idx="215">
                  <c:v>2.1600000000000001E-2</c:v>
                </c:pt>
                <c:pt idx="216">
                  <c:v>2.1700000000000001E-2</c:v>
                </c:pt>
                <c:pt idx="217">
                  <c:v>2.18E-2</c:v>
                </c:pt>
                <c:pt idx="218">
                  <c:v>2.1899999999999999E-2</c:v>
                </c:pt>
                <c:pt idx="219">
                  <c:v>2.1999999999999999E-2</c:v>
                </c:pt>
                <c:pt idx="220">
                  <c:v>2.2100000000000002E-2</c:v>
                </c:pt>
                <c:pt idx="221">
                  <c:v>2.2200000000000001E-2</c:v>
                </c:pt>
                <c:pt idx="222">
                  <c:v>2.23E-2</c:v>
                </c:pt>
                <c:pt idx="223">
                  <c:v>2.24E-2</c:v>
                </c:pt>
                <c:pt idx="224">
                  <c:v>2.2499999999999999E-2</c:v>
                </c:pt>
                <c:pt idx="225">
                  <c:v>2.2600000000000002E-2</c:v>
                </c:pt>
                <c:pt idx="226">
                  <c:v>2.2699999999999998E-2</c:v>
                </c:pt>
                <c:pt idx="227">
                  <c:v>2.2800000000000001E-2</c:v>
                </c:pt>
                <c:pt idx="228">
                  <c:v>2.29E-2</c:v>
                </c:pt>
                <c:pt idx="229">
                  <c:v>2.3E-2</c:v>
                </c:pt>
                <c:pt idx="230">
                  <c:v>2.3100000000000002E-2</c:v>
                </c:pt>
                <c:pt idx="231">
                  <c:v>2.3199999999999998E-2</c:v>
                </c:pt>
                <c:pt idx="232">
                  <c:v>2.3300000000000001E-2</c:v>
                </c:pt>
                <c:pt idx="233">
                  <c:v>2.3399999999999997E-2</c:v>
                </c:pt>
                <c:pt idx="234">
                  <c:v>2.35E-2</c:v>
                </c:pt>
                <c:pt idx="235">
                  <c:v>2.3600000000000003E-2</c:v>
                </c:pt>
                <c:pt idx="236">
                  <c:v>2.3699999999999999E-2</c:v>
                </c:pt>
                <c:pt idx="237">
                  <c:v>2.3800000000000002E-2</c:v>
                </c:pt>
                <c:pt idx="238">
                  <c:v>2.3899999999999998E-2</c:v>
                </c:pt>
                <c:pt idx="239">
                  <c:v>2.4E-2</c:v>
                </c:pt>
                <c:pt idx="240">
                  <c:v>2.41E-2</c:v>
                </c:pt>
                <c:pt idx="241">
                  <c:v>2.4199999999999999E-2</c:v>
                </c:pt>
                <c:pt idx="242">
                  <c:v>2.4300000000000002E-2</c:v>
                </c:pt>
                <c:pt idx="243">
                  <c:v>2.4399999999999998E-2</c:v>
                </c:pt>
                <c:pt idx="244">
                  <c:v>2.4500000000000001E-2</c:v>
                </c:pt>
                <c:pt idx="245">
                  <c:v>2.46E-2</c:v>
                </c:pt>
                <c:pt idx="246">
                  <c:v>2.47E-2</c:v>
                </c:pt>
                <c:pt idx="247">
                  <c:v>2.4799999999999999E-2</c:v>
                </c:pt>
                <c:pt idx="248">
                  <c:v>2.4899999999999999E-2</c:v>
                </c:pt>
                <c:pt idx="249">
                  <c:v>2.5000000000000001E-2</c:v>
                </c:pt>
                <c:pt idx="250">
                  <c:v>2.5100000000000001E-2</c:v>
                </c:pt>
                <c:pt idx="251">
                  <c:v>2.52E-2</c:v>
                </c:pt>
                <c:pt idx="252">
                  <c:v>2.53E-2</c:v>
                </c:pt>
                <c:pt idx="253">
                  <c:v>2.5399999999999999E-2</c:v>
                </c:pt>
                <c:pt idx="254">
                  <c:v>2.5499999999999998E-2</c:v>
                </c:pt>
                <c:pt idx="255">
                  <c:v>2.5600000000000001E-2</c:v>
                </c:pt>
                <c:pt idx="256">
                  <c:v>2.5700000000000001E-2</c:v>
                </c:pt>
                <c:pt idx="257">
                  <c:v>2.58E-2</c:v>
                </c:pt>
                <c:pt idx="258">
                  <c:v>2.5899999999999999E-2</c:v>
                </c:pt>
                <c:pt idx="259">
                  <c:v>2.5999999999999999E-2</c:v>
                </c:pt>
                <c:pt idx="260">
                  <c:v>2.6100000000000002E-2</c:v>
                </c:pt>
                <c:pt idx="261">
                  <c:v>2.6199999999999998E-2</c:v>
                </c:pt>
                <c:pt idx="262">
                  <c:v>2.63E-2</c:v>
                </c:pt>
                <c:pt idx="263">
                  <c:v>2.64E-2</c:v>
                </c:pt>
                <c:pt idx="264">
                  <c:v>2.6499999999999999E-2</c:v>
                </c:pt>
                <c:pt idx="265">
                  <c:v>2.6600000000000002E-2</c:v>
                </c:pt>
                <c:pt idx="266">
                  <c:v>2.6699999999999998E-2</c:v>
                </c:pt>
                <c:pt idx="267">
                  <c:v>2.6800000000000001E-2</c:v>
                </c:pt>
                <c:pt idx="268">
                  <c:v>2.69E-2</c:v>
                </c:pt>
                <c:pt idx="269">
                  <c:v>2.7E-2</c:v>
                </c:pt>
                <c:pt idx="270">
                  <c:v>2.7100000000000003E-2</c:v>
                </c:pt>
                <c:pt idx="271">
                  <c:v>2.7199999999999998E-2</c:v>
                </c:pt>
                <c:pt idx="272">
                  <c:v>2.7300000000000001E-2</c:v>
                </c:pt>
                <c:pt idx="273">
                  <c:v>2.7399999999999997E-2</c:v>
                </c:pt>
                <c:pt idx="274">
                  <c:v>2.75E-2</c:v>
                </c:pt>
                <c:pt idx="275">
                  <c:v>2.7600000000000003E-2</c:v>
                </c:pt>
                <c:pt idx="276">
                  <c:v>2.7699999999999999E-2</c:v>
                </c:pt>
                <c:pt idx="277">
                  <c:v>2.7800000000000002E-2</c:v>
                </c:pt>
                <c:pt idx="278">
                  <c:v>2.7899999999999998E-2</c:v>
                </c:pt>
                <c:pt idx="279">
                  <c:v>2.8000000000000001E-2</c:v>
                </c:pt>
                <c:pt idx="280">
                  <c:v>2.81E-2</c:v>
                </c:pt>
                <c:pt idx="281">
                  <c:v>2.8199999999999999E-2</c:v>
                </c:pt>
                <c:pt idx="282">
                  <c:v>2.8300000000000002E-2</c:v>
                </c:pt>
                <c:pt idx="283">
                  <c:v>2.8399999999999998E-2</c:v>
                </c:pt>
                <c:pt idx="284">
                  <c:v>2.8500000000000001E-2</c:v>
                </c:pt>
                <c:pt idx="285">
                  <c:v>2.86E-2</c:v>
                </c:pt>
                <c:pt idx="286">
                  <c:v>2.87E-2</c:v>
                </c:pt>
                <c:pt idx="287">
                  <c:v>2.8799999999999999E-2</c:v>
                </c:pt>
                <c:pt idx="288">
                  <c:v>2.8899999999999999E-2</c:v>
                </c:pt>
                <c:pt idx="289">
                  <c:v>2.9000000000000001E-2</c:v>
                </c:pt>
                <c:pt idx="290">
                  <c:v>2.9100000000000001E-2</c:v>
                </c:pt>
                <c:pt idx="291">
                  <c:v>2.92E-2</c:v>
                </c:pt>
                <c:pt idx="292">
                  <c:v>2.93E-2</c:v>
                </c:pt>
                <c:pt idx="293">
                  <c:v>2.9399999999999999E-2</c:v>
                </c:pt>
                <c:pt idx="294">
                  <c:v>2.9499999999999998E-2</c:v>
                </c:pt>
                <c:pt idx="295">
                  <c:v>2.9600000000000001E-2</c:v>
                </c:pt>
                <c:pt idx="296">
                  <c:v>2.9700000000000001E-2</c:v>
                </c:pt>
                <c:pt idx="297">
                  <c:v>2.98E-2</c:v>
                </c:pt>
                <c:pt idx="298">
                  <c:v>2.9899999999999999E-2</c:v>
                </c:pt>
                <c:pt idx="299">
                  <c:v>0.03</c:v>
                </c:pt>
                <c:pt idx="300">
                  <c:v>3.0100000000000002E-2</c:v>
                </c:pt>
                <c:pt idx="301">
                  <c:v>3.0199999999999998E-2</c:v>
                </c:pt>
                <c:pt idx="302">
                  <c:v>3.0300000000000001E-2</c:v>
                </c:pt>
                <c:pt idx="303">
                  <c:v>3.04E-2</c:v>
                </c:pt>
                <c:pt idx="304">
                  <c:v>3.0499999999999999E-2</c:v>
                </c:pt>
                <c:pt idx="305">
                  <c:v>3.0600000000000002E-2</c:v>
                </c:pt>
                <c:pt idx="306">
                  <c:v>3.0699999999999998E-2</c:v>
                </c:pt>
                <c:pt idx="307">
                  <c:v>3.0800000000000001E-2</c:v>
                </c:pt>
                <c:pt idx="308">
                  <c:v>3.0899999999999997E-2</c:v>
                </c:pt>
                <c:pt idx="309">
                  <c:v>3.1E-2</c:v>
                </c:pt>
                <c:pt idx="310">
                  <c:v>3.1100000000000003E-2</c:v>
                </c:pt>
                <c:pt idx="311">
                  <c:v>3.1199999999999999E-2</c:v>
                </c:pt>
                <c:pt idx="312">
                  <c:v>3.1300000000000001E-2</c:v>
                </c:pt>
                <c:pt idx="313">
                  <c:v>3.1399999999999997E-2</c:v>
                </c:pt>
                <c:pt idx="314">
                  <c:v>3.15E-2</c:v>
                </c:pt>
                <c:pt idx="315">
                  <c:v>3.1600000000000003E-2</c:v>
                </c:pt>
                <c:pt idx="316">
                  <c:v>3.1699999999999999E-2</c:v>
                </c:pt>
                <c:pt idx="317">
                  <c:v>3.1800000000000002E-2</c:v>
                </c:pt>
                <c:pt idx="318">
                  <c:v>3.1899999999999998E-2</c:v>
                </c:pt>
                <c:pt idx="319">
                  <c:v>3.2000000000000001E-2</c:v>
                </c:pt>
                <c:pt idx="320">
                  <c:v>3.2100000000000004E-2</c:v>
                </c:pt>
                <c:pt idx="321">
                  <c:v>3.2199999999999999E-2</c:v>
                </c:pt>
                <c:pt idx="322">
                  <c:v>3.2299999999999995E-2</c:v>
                </c:pt>
                <c:pt idx="323">
                  <c:v>3.2399999999999998E-2</c:v>
                </c:pt>
                <c:pt idx="324">
                  <c:v>3.2500000000000001E-2</c:v>
                </c:pt>
                <c:pt idx="325">
                  <c:v>3.2600000000000004E-2</c:v>
                </c:pt>
                <c:pt idx="326">
                  <c:v>3.27E-2</c:v>
                </c:pt>
                <c:pt idx="327">
                  <c:v>3.2799999999999996E-2</c:v>
                </c:pt>
                <c:pt idx="328">
                  <c:v>3.2899999999999999E-2</c:v>
                </c:pt>
                <c:pt idx="329">
                  <c:v>3.3000000000000002E-2</c:v>
                </c:pt>
                <c:pt idx="330">
                  <c:v>3.3100000000000004E-2</c:v>
                </c:pt>
                <c:pt idx="331">
                  <c:v>3.32E-2</c:v>
                </c:pt>
                <c:pt idx="332">
                  <c:v>3.3299999999999996E-2</c:v>
                </c:pt>
                <c:pt idx="333">
                  <c:v>3.3399999999999999E-2</c:v>
                </c:pt>
                <c:pt idx="334">
                  <c:v>3.3500000000000002E-2</c:v>
                </c:pt>
                <c:pt idx="335">
                  <c:v>3.3600000000000005E-2</c:v>
                </c:pt>
                <c:pt idx="336">
                  <c:v>3.3700000000000001E-2</c:v>
                </c:pt>
                <c:pt idx="337">
                  <c:v>3.3799999999999997E-2</c:v>
                </c:pt>
                <c:pt idx="338">
                  <c:v>3.39E-2</c:v>
                </c:pt>
                <c:pt idx="339">
                  <c:v>3.4000000000000002E-2</c:v>
                </c:pt>
                <c:pt idx="340">
                  <c:v>3.4099999999999998E-2</c:v>
                </c:pt>
                <c:pt idx="341">
                  <c:v>3.4200000000000001E-2</c:v>
                </c:pt>
                <c:pt idx="342">
                  <c:v>3.4299999999999997E-2</c:v>
                </c:pt>
                <c:pt idx="343">
                  <c:v>3.44E-2</c:v>
                </c:pt>
                <c:pt idx="344">
                  <c:v>3.4500000000000003E-2</c:v>
                </c:pt>
                <c:pt idx="345">
                  <c:v>3.4599999999999999E-2</c:v>
                </c:pt>
                <c:pt idx="346">
                  <c:v>3.4700000000000002E-2</c:v>
                </c:pt>
                <c:pt idx="347">
                  <c:v>3.4799999999999998E-2</c:v>
                </c:pt>
                <c:pt idx="348">
                  <c:v>3.49E-2</c:v>
                </c:pt>
                <c:pt idx="349">
                  <c:v>3.5000000000000003E-2</c:v>
                </c:pt>
                <c:pt idx="350">
                  <c:v>3.5099999999999999E-2</c:v>
                </c:pt>
                <c:pt idx="351">
                  <c:v>3.5200000000000002E-2</c:v>
                </c:pt>
                <c:pt idx="352">
                  <c:v>3.5299999999999998E-2</c:v>
                </c:pt>
                <c:pt idx="353">
                  <c:v>3.5400000000000001E-2</c:v>
                </c:pt>
                <c:pt idx="354">
                  <c:v>3.5499999999999997E-2</c:v>
                </c:pt>
                <c:pt idx="355">
                  <c:v>3.56E-2</c:v>
                </c:pt>
                <c:pt idx="356">
                  <c:v>3.5700000000000003E-2</c:v>
                </c:pt>
                <c:pt idx="357">
                  <c:v>3.5799999999999998E-2</c:v>
                </c:pt>
                <c:pt idx="358">
                  <c:v>3.5900000000000001E-2</c:v>
                </c:pt>
                <c:pt idx="359">
                  <c:v>3.5999999999999997E-2</c:v>
                </c:pt>
                <c:pt idx="360">
                  <c:v>3.61E-2</c:v>
                </c:pt>
                <c:pt idx="361">
                  <c:v>3.6200000000000003E-2</c:v>
                </c:pt>
                <c:pt idx="362">
                  <c:v>3.6299999999999999E-2</c:v>
                </c:pt>
                <c:pt idx="363">
                  <c:v>3.6400000000000002E-2</c:v>
                </c:pt>
                <c:pt idx="364">
                  <c:v>3.6499999999999998E-2</c:v>
                </c:pt>
                <c:pt idx="365">
                  <c:v>3.6600000000000001E-2</c:v>
                </c:pt>
                <c:pt idx="366">
                  <c:v>3.6700000000000003E-2</c:v>
                </c:pt>
                <c:pt idx="367">
                  <c:v>3.6799999999999999E-2</c:v>
                </c:pt>
                <c:pt idx="368">
                  <c:v>3.6899999999999995E-2</c:v>
                </c:pt>
                <c:pt idx="369">
                  <c:v>3.6999999999999998E-2</c:v>
                </c:pt>
                <c:pt idx="370">
                  <c:v>3.7100000000000001E-2</c:v>
                </c:pt>
                <c:pt idx="371">
                  <c:v>3.7200000000000004E-2</c:v>
                </c:pt>
                <c:pt idx="372">
                  <c:v>3.73E-2</c:v>
                </c:pt>
                <c:pt idx="373">
                  <c:v>3.7399999999999996E-2</c:v>
                </c:pt>
                <c:pt idx="374">
                  <c:v>3.7499999999999999E-2</c:v>
                </c:pt>
                <c:pt idx="375">
                  <c:v>3.7600000000000001E-2</c:v>
                </c:pt>
                <c:pt idx="376">
                  <c:v>3.7700000000000004E-2</c:v>
                </c:pt>
                <c:pt idx="377">
                  <c:v>3.78E-2</c:v>
                </c:pt>
                <c:pt idx="378">
                  <c:v>3.7899999999999996E-2</c:v>
                </c:pt>
                <c:pt idx="379">
                  <c:v>3.7999999999999999E-2</c:v>
                </c:pt>
                <c:pt idx="380">
                  <c:v>3.8100000000000002E-2</c:v>
                </c:pt>
                <c:pt idx="381">
                  <c:v>3.8200000000000005E-2</c:v>
                </c:pt>
                <c:pt idx="382">
                  <c:v>3.8299999999999994E-2</c:v>
                </c:pt>
                <c:pt idx="383">
                  <c:v>3.8399999999999997E-2</c:v>
                </c:pt>
                <c:pt idx="384">
                  <c:v>3.85E-2</c:v>
                </c:pt>
                <c:pt idx="385">
                  <c:v>3.8600000000000002E-2</c:v>
                </c:pt>
                <c:pt idx="386">
                  <c:v>3.8700000000000005E-2</c:v>
                </c:pt>
                <c:pt idx="387">
                  <c:v>3.8799999999999994E-2</c:v>
                </c:pt>
                <c:pt idx="388">
                  <c:v>3.8899999999999997E-2</c:v>
                </c:pt>
                <c:pt idx="389">
                  <c:v>3.9E-2</c:v>
                </c:pt>
                <c:pt idx="390">
                  <c:v>3.9100000000000003E-2</c:v>
                </c:pt>
                <c:pt idx="391">
                  <c:v>3.9200000000000006E-2</c:v>
                </c:pt>
                <c:pt idx="392">
                  <c:v>3.9299999999999995E-2</c:v>
                </c:pt>
                <c:pt idx="393">
                  <c:v>3.9399999999999998E-2</c:v>
                </c:pt>
                <c:pt idx="394">
                  <c:v>3.95E-2</c:v>
                </c:pt>
                <c:pt idx="395">
                  <c:v>3.9600000000000003E-2</c:v>
                </c:pt>
                <c:pt idx="396">
                  <c:v>3.9700000000000006E-2</c:v>
                </c:pt>
                <c:pt idx="397">
                  <c:v>3.9799999999999995E-2</c:v>
                </c:pt>
                <c:pt idx="398">
                  <c:v>3.9899999999999998E-2</c:v>
                </c:pt>
                <c:pt idx="399">
                  <c:v>0.04</c:v>
                </c:pt>
                <c:pt idx="400">
                  <c:v>4.0100000000000004E-2</c:v>
                </c:pt>
                <c:pt idx="401">
                  <c:v>4.02E-2</c:v>
                </c:pt>
                <c:pt idx="402">
                  <c:v>4.0299999999999996E-2</c:v>
                </c:pt>
                <c:pt idx="403">
                  <c:v>4.0399999999999998E-2</c:v>
                </c:pt>
                <c:pt idx="404">
                  <c:v>4.0500000000000001E-2</c:v>
                </c:pt>
                <c:pt idx="405">
                  <c:v>4.0600000000000004E-2</c:v>
                </c:pt>
                <c:pt idx="406">
                  <c:v>4.07E-2</c:v>
                </c:pt>
                <c:pt idx="407">
                  <c:v>4.0799999999999996E-2</c:v>
                </c:pt>
                <c:pt idx="408">
                  <c:v>4.0899999999999999E-2</c:v>
                </c:pt>
                <c:pt idx="409">
                  <c:v>4.1000000000000002E-2</c:v>
                </c:pt>
                <c:pt idx="410">
                  <c:v>4.1100000000000005E-2</c:v>
                </c:pt>
                <c:pt idx="411">
                  <c:v>4.1200000000000001E-2</c:v>
                </c:pt>
                <c:pt idx="412">
                  <c:v>4.1299999999999996E-2</c:v>
                </c:pt>
                <c:pt idx="413">
                  <c:v>4.1399999999999999E-2</c:v>
                </c:pt>
                <c:pt idx="414">
                  <c:v>4.1500000000000002E-2</c:v>
                </c:pt>
                <c:pt idx="415">
                  <c:v>4.1599999999999998E-2</c:v>
                </c:pt>
                <c:pt idx="416">
                  <c:v>4.1700000000000001E-2</c:v>
                </c:pt>
                <c:pt idx="417">
                  <c:v>4.1799999999999997E-2</c:v>
                </c:pt>
                <c:pt idx="418">
                  <c:v>4.19E-2</c:v>
                </c:pt>
                <c:pt idx="419">
                  <c:v>4.2000000000000003E-2</c:v>
                </c:pt>
                <c:pt idx="420">
                  <c:v>4.2099999999999999E-2</c:v>
                </c:pt>
                <c:pt idx="421">
                  <c:v>4.2200000000000001E-2</c:v>
                </c:pt>
                <c:pt idx="422">
                  <c:v>4.2299999999999997E-2</c:v>
                </c:pt>
                <c:pt idx="423">
                  <c:v>4.24E-2</c:v>
                </c:pt>
                <c:pt idx="424">
                  <c:v>4.2500000000000003E-2</c:v>
                </c:pt>
                <c:pt idx="425">
                  <c:v>4.2599999999999999E-2</c:v>
                </c:pt>
                <c:pt idx="426">
                  <c:v>4.2700000000000002E-2</c:v>
                </c:pt>
                <c:pt idx="427">
                  <c:v>4.2799999999999998E-2</c:v>
                </c:pt>
                <c:pt idx="428">
                  <c:v>4.2900000000000001E-2</c:v>
                </c:pt>
                <c:pt idx="429">
                  <c:v>4.2999999999999997E-2</c:v>
                </c:pt>
                <c:pt idx="430">
                  <c:v>4.3099999999999999E-2</c:v>
                </c:pt>
                <c:pt idx="431">
                  <c:v>4.3200000000000002E-2</c:v>
                </c:pt>
                <c:pt idx="432">
                  <c:v>4.3299999999999998E-2</c:v>
                </c:pt>
                <c:pt idx="433">
                  <c:v>4.3400000000000001E-2</c:v>
                </c:pt>
                <c:pt idx="434">
                  <c:v>4.3499999999999997E-2</c:v>
                </c:pt>
                <c:pt idx="435">
                  <c:v>4.36E-2</c:v>
                </c:pt>
                <c:pt idx="436">
                  <c:v>4.3700000000000003E-2</c:v>
                </c:pt>
                <c:pt idx="437">
                  <c:v>4.3799999999999999E-2</c:v>
                </c:pt>
                <c:pt idx="438">
                  <c:v>4.3900000000000002E-2</c:v>
                </c:pt>
                <c:pt idx="439">
                  <c:v>4.3999999999999997E-2</c:v>
                </c:pt>
                <c:pt idx="440">
                  <c:v>4.41E-2</c:v>
                </c:pt>
                <c:pt idx="441">
                  <c:v>4.4200000000000003E-2</c:v>
                </c:pt>
                <c:pt idx="442">
                  <c:v>4.4299999999999999E-2</c:v>
                </c:pt>
                <c:pt idx="443">
                  <c:v>4.4400000000000002E-2</c:v>
                </c:pt>
                <c:pt idx="444">
                  <c:v>4.4499999999999998E-2</c:v>
                </c:pt>
                <c:pt idx="445">
                  <c:v>4.4600000000000001E-2</c:v>
                </c:pt>
                <c:pt idx="446">
                  <c:v>4.4700000000000004E-2</c:v>
                </c:pt>
                <c:pt idx="447">
                  <c:v>4.48E-2</c:v>
                </c:pt>
                <c:pt idx="448">
                  <c:v>4.4899999999999995E-2</c:v>
                </c:pt>
                <c:pt idx="449">
                  <c:v>4.4999999999999998E-2</c:v>
                </c:pt>
                <c:pt idx="450">
                  <c:v>4.5100000000000001E-2</c:v>
                </c:pt>
                <c:pt idx="451">
                  <c:v>4.5200000000000004E-2</c:v>
                </c:pt>
                <c:pt idx="452">
                  <c:v>4.53E-2</c:v>
                </c:pt>
                <c:pt idx="453">
                  <c:v>4.5399999999999996E-2</c:v>
                </c:pt>
                <c:pt idx="454">
                  <c:v>4.5499999999999999E-2</c:v>
                </c:pt>
                <c:pt idx="455">
                  <c:v>4.5600000000000002E-2</c:v>
                </c:pt>
                <c:pt idx="456">
                  <c:v>4.5700000000000005E-2</c:v>
                </c:pt>
                <c:pt idx="457">
                  <c:v>4.58E-2</c:v>
                </c:pt>
                <c:pt idx="458">
                  <c:v>4.5899999999999996E-2</c:v>
                </c:pt>
                <c:pt idx="459">
                  <c:v>4.5999999999999999E-2</c:v>
                </c:pt>
                <c:pt idx="460">
                  <c:v>4.6100000000000002E-2</c:v>
                </c:pt>
                <c:pt idx="461">
                  <c:v>4.6200000000000005E-2</c:v>
                </c:pt>
                <c:pt idx="462">
                  <c:v>4.6299999999999994E-2</c:v>
                </c:pt>
                <c:pt idx="463">
                  <c:v>4.6399999999999997E-2</c:v>
                </c:pt>
                <c:pt idx="464">
                  <c:v>4.65E-2</c:v>
                </c:pt>
                <c:pt idx="465">
                  <c:v>4.6600000000000003E-2</c:v>
                </c:pt>
                <c:pt idx="466">
                  <c:v>4.6700000000000005E-2</c:v>
                </c:pt>
                <c:pt idx="467">
                  <c:v>4.6799999999999994E-2</c:v>
                </c:pt>
                <c:pt idx="468">
                  <c:v>4.6899999999999997E-2</c:v>
                </c:pt>
                <c:pt idx="469">
                  <c:v>4.7E-2</c:v>
                </c:pt>
                <c:pt idx="470">
                  <c:v>4.7100000000000003E-2</c:v>
                </c:pt>
                <c:pt idx="471">
                  <c:v>4.7200000000000006E-2</c:v>
                </c:pt>
                <c:pt idx="472">
                  <c:v>4.7299999999999995E-2</c:v>
                </c:pt>
                <c:pt idx="473">
                  <c:v>4.7399999999999998E-2</c:v>
                </c:pt>
                <c:pt idx="474">
                  <c:v>4.7500000000000001E-2</c:v>
                </c:pt>
                <c:pt idx="475">
                  <c:v>4.7600000000000003E-2</c:v>
                </c:pt>
                <c:pt idx="476">
                  <c:v>4.7700000000000006E-2</c:v>
                </c:pt>
                <c:pt idx="477">
                  <c:v>4.7799999999999995E-2</c:v>
                </c:pt>
                <c:pt idx="478">
                  <c:v>4.7899999999999998E-2</c:v>
                </c:pt>
                <c:pt idx="479">
                  <c:v>4.8000000000000001E-2</c:v>
                </c:pt>
                <c:pt idx="480">
                  <c:v>4.8100000000000004E-2</c:v>
                </c:pt>
                <c:pt idx="481">
                  <c:v>4.82E-2</c:v>
                </c:pt>
                <c:pt idx="482">
                  <c:v>4.8299999999999996E-2</c:v>
                </c:pt>
                <c:pt idx="483">
                  <c:v>4.8399999999999999E-2</c:v>
                </c:pt>
                <c:pt idx="484">
                  <c:v>4.8500000000000001E-2</c:v>
                </c:pt>
                <c:pt idx="485">
                  <c:v>4.8600000000000004E-2</c:v>
                </c:pt>
                <c:pt idx="486">
                  <c:v>4.87E-2</c:v>
                </c:pt>
                <c:pt idx="487">
                  <c:v>4.8799999999999996E-2</c:v>
                </c:pt>
                <c:pt idx="488">
                  <c:v>4.8899999999999999E-2</c:v>
                </c:pt>
                <c:pt idx="489">
                  <c:v>4.9000000000000002E-2</c:v>
                </c:pt>
                <c:pt idx="490">
                  <c:v>4.9100000000000005E-2</c:v>
                </c:pt>
                <c:pt idx="491">
                  <c:v>4.9200000000000001E-2</c:v>
                </c:pt>
                <c:pt idx="492">
                  <c:v>4.9299999999999997E-2</c:v>
                </c:pt>
                <c:pt idx="493">
                  <c:v>4.9399999999999999E-2</c:v>
                </c:pt>
                <c:pt idx="494">
                  <c:v>4.9500000000000002E-2</c:v>
                </c:pt>
                <c:pt idx="495">
                  <c:v>4.9599999999999998E-2</c:v>
                </c:pt>
                <c:pt idx="496">
                  <c:v>4.9700000000000001E-2</c:v>
                </c:pt>
                <c:pt idx="497">
                  <c:v>4.9799999999999997E-2</c:v>
                </c:pt>
                <c:pt idx="498">
                  <c:v>4.99E-2</c:v>
                </c:pt>
                <c:pt idx="499">
                  <c:v>0.05</c:v>
                </c:pt>
                <c:pt idx="500">
                  <c:v>5.0099999999999999E-2</c:v>
                </c:pt>
                <c:pt idx="501">
                  <c:v>5.0200000000000002E-2</c:v>
                </c:pt>
                <c:pt idx="502">
                  <c:v>5.0299999999999997E-2</c:v>
                </c:pt>
                <c:pt idx="503">
                  <c:v>5.04E-2</c:v>
                </c:pt>
                <c:pt idx="504">
                  <c:v>5.0500000000000003E-2</c:v>
                </c:pt>
                <c:pt idx="505">
                  <c:v>5.0599999999999999E-2</c:v>
                </c:pt>
                <c:pt idx="506">
                  <c:v>5.0700000000000002E-2</c:v>
                </c:pt>
                <c:pt idx="507">
                  <c:v>5.0799999999999998E-2</c:v>
                </c:pt>
                <c:pt idx="508">
                  <c:v>5.0900000000000001E-2</c:v>
                </c:pt>
                <c:pt idx="509">
                  <c:v>5.0999999999999997E-2</c:v>
                </c:pt>
                <c:pt idx="510">
                  <c:v>5.11E-2</c:v>
                </c:pt>
                <c:pt idx="511">
                  <c:v>5.1200000000000002E-2</c:v>
                </c:pt>
                <c:pt idx="512">
                  <c:v>5.1299999999999998E-2</c:v>
                </c:pt>
                <c:pt idx="513">
                  <c:v>5.1400000000000001E-2</c:v>
                </c:pt>
                <c:pt idx="514">
                  <c:v>5.1499999999999997E-2</c:v>
                </c:pt>
                <c:pt idx="515">
                  <c:v>5.16E-2</c:v>
                </c:pt>
                <c:pt idx="516">
                  <c:v>5.1700000000000003E-2</c:v>
                </c:pt>
                <c:pt idx="517">
                  <c:v>5.1799999999999999E-2</c:v>
                </c:pt>
                <c:pt idx="518">
                  <c:v>5.1900000000000002E-2</c:v>
                </c:pt>
                <c:pt idx="519">
                  <c:v>5.1999999999999998E-2</c:v>
                </c:pt>
                <c:pt idx="520">
                  <c:v>5.21E-2</c:v>
                </c:pt>
                <c:pt idx="521">
                  <c:v>5.2200000000000003E-2</c:v>
                </c:pt>
                <c:pt idx="522">
                  <c:v>5.2299999999999999E-2</c:v>
                </c:pt>
                <c:pt idx="523">
                  <c:v>5.2399999999999995E-2</c:v>
                </c:pt>
                <c:pt idx="524">
                  <c:v>5.2499999999999998E-2</c:v>
                </c:pt>
                <c:pt idx="525">
                  <c:v>5.2600000000000001E-2</c:v>
                </c:pt>
                <c:pt idx="526">
                  <c:v>5.2700000000000004E-2</c:v>
                </c:pt>
                <c:pt idx="527">
                  <c:v>5.28E-2</c:v>
                </c:pt>
                <c:pt idx="528">
                  <c:v>5.2899999999999996E-2</c:v>
                </c:pt>
                <c:pt idx="529">
                  <c:v>5.2999999999999999E-2</c:v>
                </c:pt>
                <c:pt idx="530">
                  <c:v>5.3100000000000001E-2</c:v>
                </c:pt>
                <c:pt idx="531">
                  <c:v>5.3200000000000004E-2</c:v>
                </c:pt>
                <c:pt idx="532">
                  <c:v>5.33E-2</c:v>
                </c:pt>
                <c:pt idx="533">
                  <c:v>5.3399999999999996E-2</c:v>
                </c:pt>
                <c:pt idx="534">
                  <c:v>5.3499999999999999E-2</c:v>
                </c:pt>
                <c:pt idx="535">
                  <c:v>5.3600000000000002E-2</c:v>
                </c:pt>
                <c:pt idx="536">
                  <c:v>5.3700000000000005E-2</c:v>
                </c:pt>
                <c:pt idx="537">
                  <c:v>5.3800000000000001E-2</c:v>
                </c:pt>
                <c:pt idx="538">
                  <c:v>5.3899999999999997E-2</c:v>
                </c:pt>
                <c:pt idx="539">
                  <c:v>5.3999999999999999E-2</c:v>
                </c:pt>
                <c:pt idx="540">
                  <c:v>5.4100000000000002E-2</c:v>
                </c:pt>
                <c:pt idx="541">
                  <c:v>5.4200000000000005E-2</c:v>
                </c:pt>
                <c:pt idx="542">
                  <c:v>5.4299999999999994E-2</c:v>
                </c:pt>
                <c:pt idx="543">
                  <c:v>5.4399999999999997E-2</c:v>
                </c:pt>
                <c:pt idx="544">
                  <c:v>5.45E-2</c:v>
                </c:pt>
                <c:pt idx="545">
                  <c:v>5.4600000000000003E-2</c:v>
                </c:pt>
                <c:pt idx="546">
                  <c:v>5.4700000000000006E-2</c:v>
                </c:pt>
                <c:pt idx="547">
                  <c:v>5.4799999999999995E-2</c:v>
                </c:pt>
                <c:pt idx="548">
                  <c:v>5.4899999999999997E-2</c:v>
                </c:pt>
                <c:pt idx="549">
                  <c:v>5.5E-2</c:v>
                </c:pt>
                <c:pt idx="550">
                  <c:v>5.5100000000000003E-2</c:v>
                </c:pt>
                <c:pt idx="551">
                  <c:v>5.5200000000000006E-2</c:v>
                </c:pt>
                <c:pt idx="552">
                  <c:v>5.5299999999999995E-2</c:v>
                </c:pt>
                <c:pt idx="553">
                  <c:v>5.5399999999999998E-2</c:v>
                </c:pt>
                <c:pt idx="554">
                  <c:v>5.5500000000000001E-2</c:v>
                </c:pt>
                <c:pt idx="555">
                  <c:v>5.5600000000000004E-2</c:v>
                </c:pt>
                <c:pt idx="556">
                  <c:v>5.57E-2</c:v>
                </c:pt>
                <c:pt idx="557">
                  <c:v>5.5799999999999995E-2</c:v>
                </c:pt>
                <c:pt idx="558">
                  <c:v>5.5899999999999998E-2</c:v>
                </c:pt>
                <c:pt idx="559">
                  <c:v>5.6000000000000001E-2</c:v>
                </c:pt>
                <c:pt idx="560">
                  <c:v>5.6100000000000004E-2</c:v>
                </c:pt>
                <c:pt idx="561">
                  <c:v>5.62E-2</c:v>
                </c:pt>
                <c:pt idx="562">
                  <c:v>5.6299999999999996E-2</c:v>
                </c:pt>
                <c:pt idx="563">
                  <c:v>5.6399999999999999E-2</c:v>
                </c:pt>
                <c:pt idx="564">
                  <c:v>5.6500000000000002E-2</c:v>
                </c:pt>
                <c:pt idx="565">
                  <c:v>5.6600000000000004E-2</c:v>
                </c:pt>
                <c:pt idx="566">
                  <c:v>5.67E-2</c:v>
                </c:pt>
                <c:pt idx="567">
                  <c:v>5.6799999999999996E-2</c:v>
                </c:pt>
                <c:pt idx="568">
                  <c:v>5.6899999999999999E-2</c:v>
                </c:pt>
                <c:pt idx="569">
                  <c:v>5.7000000000000002E-2</c:v>
                </c:pt>
                <c:pt idx="570">
                  <c:v>5.7099999999999998E-2</c:v>
                </c:pt>
                <c:pt idx="571">
                  <c:v>5.7200000000000001E-2</c:v>
                </c:pt>
                <c:pt idx="572">
                  <c:v>5.7299999999999997E-2</c:v>
                </c:pt>
                <c:pt idx="573">
                  <c:v>5.74E-2</c:v>
                </c:pt>
                <c:pt idx="574">
                  <c:v>5.7500000000000002E-2</c:v>
                </c:pt>
                <c:pt idx="575">
                  <c:v>5.7599999999999998E-2</c:v>
                </c:pt>
                <c:pt idx="576">
                  <c:v>5.7700000000000001E-2</c:v>
                </c:pt>
                <c:pt idx="577">
                  <c:v>5.7799999999999997E-2</c:v>
                </c:pt>
                <c:pt idx="578">
                  <c:v>5.79E-2</c:v>
                </c:pt>
                <c:pt idx="579">
                  <c:v>5.8000000000000003E-2</c:v>
                </c:pt>
                <c:pt idx="580">
                  <c:v>5.8099999999999999E-2</c:v>
                </c:pt>
                <c:pt idx="581">
                  <c:v>5.8200000000000002E-2</c:v>
                </c:pt>
                <c:pt idx="582">
                  <c:v>5.8299999999999998E-2</c:v>
                </c:pt>
                <c:pt idx="583">
                  <c:v>5.8400000000000001E-2</c:v>
                </c:pt>
                <c:pt idx="584">
                  <c:v>5.8500000000000003E-2</c:v>
                </c:pt>
                <c:pt idx="585">
                  <c:v>5.8599999999999999E-2</c:v>
                </c:pt>
                <c:pt idx="586">
                  <c:v>5.8700000000000002E-2</c:v>
                </c:pt>
                <c:pt idx="587">
                  <c:v>5.8799999999999998E-2</c:v>
                </c:pt>
                <c:pt idx="588">
                  <c:v>5.8900000000000001E-2</c:v>
                </c:pt>
                <c:pt idx="589">
                  <c:v>5.8999999999999997E-2</c:v>
                </c:pt>
                <c:pt idx="590">
                  <c:v>5.91E-2</c:v>
                </c:pt>
                <c:pt idx="591">
                  <c:v>5.9200000000000003E-2</c:v>
                </c:pt>
                <c:pt idx="592">
                  <c:v>5.9299999999999999E-2</c:v>
                </c:pt>
                <c:pt idx="593">
                  <c:v>5.9400000000000001E-2</c:v>
                </c:pt>
                <c:pt idx="594">
                  <c:v>5.9499999999999997E-2</c:v>
                </c:pt>
                <c:pt idx="595">
                  <c:v>5.96E-2</c:v>
                </c:pt>
                <c:pt idx="596">
                  <c:v>5.9700000000000003E-2</c:v>
                </c:pt>
                <c:pt idx="597">
                  <c:v>5.9799999999999999E-2</c:v>
                </c:pt>
                <c:pt idx="598">
                  <c:v>5.9900000000000002E-2</c:v>
                </c:pt>
                <c:pt idx="599">
                  <c:v>0.06</c:v>
                </c:pt>
                <c:pt idx="600">
                  <c:v>6.0100000000000001E-2</c:v>
                </c:pt>
                <c:pt idx="601">
                  <c:v>6.0200000000000004E-2</c:v>
                </c:pt>
                <c:pt idx="602">
                  <c:v>6.0299999999999999E-2</c:v>
                </c:pt>
                <c:pt idx="603">
                  <c:v>6.0399999999999995E-2</c:v>
                </c:pt>
                <c:pt idx="604">
                  <c:v>6.0499999999999998E-2</c:v>
                </c:pt>
                <c:pt idx="605">
                  <c:v>6.0600000000000001E-2</c:v>
                </c:pt>
                <c:pt idx="606">
                  <c:v>6.0700000000000004E-2</c:v>
                </c:pt>
                <c:pt idx="607">
                  <c:v>6.08E-2</c:v>
                </c:pt>
                <c:pt idx="608">
                  <c:v>6.0899999999999996E-2</c:v>
                </c:pt>
                <c:pt idx="609">
                  <c:v>6.0999999999999999E-2</c:v>
                </c:pt>
                <c:pt idx="610">
                  <c:v>6.1100000000000002E-2</c:v>
                </c:pt>
                <c:pt idx="611">
                  <c:v>6.1200000000000004E-2</c:v>
                </c:pt>
                <c:pt idx="612">
                  <c:v>6.13E-2</c:v>
                </c:pt>
                <c:pt idx="613">
                  <c:v>6.1399999999999996E-2</c:v>
                </c:pt>
                <c:pt idx="614">
                  <c:v>6.1499999999999999E-2</c:v>
                </c:pt>
                <c:pt idx="615">
                  <c:v>6.1600000000000002E-2</c:v>
                </c:pt>
                <c:pt idx="616">
                  <c:v>6.1700000000000005E-2</c:v>
                </c:pt>
                <c:pt idx="617">
                  <c:v>6.1799999999999994E-2</c:v>
                </c:pt>
                <c:pt idx="618">
                  <c:v>6.1899999999999997E-2</c:v>
                </c:pt>
                <c:pt idx="619">
                  <c:v>6.2E-2</c:v>
                </c:pt>
                <c:pt idx="620">
                  <c:v>6.2100000000000002E-2</c:v>
                </c:pt>
                <c:pt idx="621">
                  <c:v>6.2200000000000005E-2</c:v>
                </c:pt>
                <c:pt idx="622">
                  <c:v>6.2299999999999994E-2</c:v>
                </c:pt>
                <c:pt idx="623">
                  <c:v>6.2399999999999997E-2</c:v>
                </c:pt>
                <c:pt idx="624">
                  <c:v>6.25E-2</c:v>
                </c:pt>
                <c:pt idx="625">
                  <c:v>6.2600000000000003E-2</c:v>
                </c:pt>
                <c:pt idx="626">
                  <c:v>6.2700000000000006E-2</c:v>
                </c:pt>
                <c:pt idx="627">
                  <c:v>6.2799999999999995E-2</c:v>
                </c:pt>
                <c:pt idx="628">
                  <c:v>6.2899999999999998E-2</c:v>
                </c:pt>
                <c:pt idx="629">
                  <c:v>6.3E-2</c:v>
                </c:pt>
                <c:pt idx="630">
                  <c:v>6.3100000000000003E-2</c:v>
                </c:pt>
                <c:pt idx="631">
                  <c:v>6.3200000000000006E-2</c:v>
                </c:pt>
                <c:pt idx="632">
                  <c:v>6.3299999999999995E-2</c:v>
                </c:pt>
                <c:pt idx="633">
                  <c:v>6.3399999999999998E-2</c:v>
                </c:pt>
                <c:pt idx="634">
                  <c:v>6.3500000000000001E-2</c:v>
                </c:pt>
                <c:pt idx="635">
                  <c:v>6.3600000000000004E-2</c:v>
                </c:pt>
                <c:pt idx="636">
                  <c:v>6.3700000000000007E-2</c:v>
                </c:pt>
                <c:pt idx="637">
                  <c:v>6.3799999999999996E-2</c:v>
                </c:pt>
                <c:pt idx="638">
                  <c:v>6.3899999999999998E-2</c:v>
                </c:pt>
                <c:pt idx="639">
                  <c:v>6.4000000000000001E-2</c:v>
                </c:pt>
                <c:pt idx="640">
                  <c:v>6.409999999999999E-2</c:v>
                </c:pt>
                <c:pt idx="641">
                  <c:v>6.4200000000000007E-2</c:v>
                </c:pt>
                <c:pt idx="642">
                  <c:v>6.4299999999999996E-2</c:v>
                </c:pt>
                <c:pt idx="643">
                  <c:v>6.4399999999999999E-2</c:v>
                </c:pt>
                <c:pt idx="644">
                  <c:v>6.4500000000000002E-2</c:v>
                </c:pt>
                <c:pt idx="645">
                  <c:v>6.4599999999999991E-2</c:v>
                </c:pt>
                <c:pt idx="646">
                  <c:v>6.4700000000000008E-2</c:v>
                </c:pt>
                <c:pt idx="647">
                  <c:v>6.4799999999999996E-2</c:v>
                </c:pt>
                <c:pt idx="648">
                  <c:v>6.4899999999999999E-2</c:v>
                </c:pt>
                <c:pt idx="649">
                  <c:v>6.5000000000000002E-2</c:v>
                </c:pt>
                <c:pt idx="650">
                  <c:v>6.5099999999999991E-2</c:v>
                </c:pt>
                <c:pt idx="651">
                  <c:v>6.5200000000000008E-2</c:v>
                </c:pt>
                <c:pt idx="652">
                  <c:v>6.5299999999999997E-2</c:v>
                </c:pt>
                <c:pt idx="653">
                  <c:v>6.54E-2</c:v>
                </c:pt>
                <c:pt idx="654">
                  <c:v>6.5500000000000003E-2</c:v>
                </c:pt>
                <c:pt idx="655">
                  <c:v>6.5599999999999992E-2</c:v>
                </c:pt>
                <c:pt idx="656">
                  <c:v>6.5700000000000008E-2</c:v>
                </c:pt>
                <c:pt idx="657">
                  <c:v>6.5799999999999997E-2</c:v>
                </c:pt>
                <c:pt idx="658">
                  <c:v>6.59E-2</c:v>
                </c:pt>
                <c:pt idx="659">
                  <c:v>6.6000000000000003E-2</c:v>
                </c:pt>
                <c:pt idx="660">
                  <c:v>6.6099999999999992E-2</c:v>
                </c:pt>
                <c:pt idx="661">
                  <c:v>6.6200000000000009E-2</c:v>
                </c:pt>
                <c:pt idx="662">
                  <c:v>6.6299999999999998E-2</c:v>
                </c:pt>
                <c:pt idx="663">
                  <c:v>6.6400000000000001E-2</c:v>
                </c:pt>
                <c:pt idx="664">
                  <c:v>6.6500000000000004E-2</c:v>
                </c:pt>
                <c:pt idx="665">
                  <c:v>6.6599999999999993E-2</c:v>
                </c:pt>
                <c:pt idx="666">
                  <c:v>6.6700000000000009E-2</c:v>
                </c:pt>
                <c:pt idx="667">
                  <c:v>6.6799999999999998E-2</c:v>
                </c:pt>
                <c:pt idx="668">
                  <c:v>6.6900000000000001E-2</c:v>
                </c:pt>
                <c:pt idx="669">
                  <c:v>6.7000000000000004E-2</c:v>
                </c:pt>
                <c:pt idx="670">
                  <c:v>6.7099999999999993E-2</c:v>
                </c:pt>
                <c:pt idx="671">
                  <c:v>6.720000000000001E-2</c:v>
                </c:pt>
                <c:pt idx="672">
                  <c:v>6.7299999999999999E-2</c:v>
                </c:pt>
                <c:pt idx="673">
                  <c:v>6.7400000000000002E-2</c:v>
                </c:pt>
                <c:pt idx="674">
                  <c:v>6.7500000000000004E-2</c:v>
                </c:pt>
                <c:pt idx="675">
                  <c:v>6.7599999999999993E-2</c:v>
                </c:pt>
                <c:pt idx="676">
                  <c:v>6.7699999999999996E-2</c:v>
                </c:pt>
                <c:pt idx="677">
                  <c:v>6.7799999999999999E-2</c:v>
                </c:pt>
                <c:pt idx="678">
                  <c:v>6.7900000000000002E-2</c:v>
                </c:pt>
                <c:pt idx="679">
                  <c:v>6.8000000000000005E-2</c:v>
                </c:pt>
                <c:pt idx="680">
                  <c:v>6.8099999999999994E-2</c:v>
                </c:pt>
                <c:pt idx="681">
                  <c:v>6.8199999999999997E-2</c:v>
                </c:pt>
                <c:pt idx="682">
                  <c:v>6.83E-2</c:v>
                </c:pt>
                <c:pt idx="683">
                  <c:v>6.8400000000000002E-2</c:v>
                </c:pt>
                <c:pt idx="684">
                  <c:v>6.8500000000000005E-2</c:v>
                </c:pt>
                <c:pt idx="685">
                  <c:v>6.8599999999999994E-2</c:v>
                </c:pt>
                <c:pt idx="686">
                  <c:v>6.8699999999999997E-2</c:v>
                </c:pt>
                <c:pt idx="687">
                  <c:v>6.88E-2</c:v>
                </c:pt>
                <c:pt idx="688">
                  <c:v>6.8900000000000003E-2</c:v>
                </c:pt>
                <c:pt idx="689">
                  <c:v>6.9000000000000006E-2</c:v>
                </c:pt>
                <c:pt idx="690">
                  <c:v>6.9099999999999995E-2</c:v>
                </c:pt>
                <c:pt idx="691">
                  <c:v>6.9199999999999998E-2</c:v>
                </c:pt>
                <c:pt idx="692">
                  <c:v>6.93E-2</c:v>
                </c:pt>
                <c:pt idx="693">
                  <c:v>6.9400000000000003E-2</c:v>
                </c:pt>
                <c:pt idx="694">
                  <c:v>6.9500000000000006E-2</c:v>
                </c:pt>
                <c:pt idx="695">
                  <c:v>6.9599999999999995E-2</c:v>
                </c:pt>
                <c:pt idx="696">
                  <c:v>6.9699999999999998E-2</c:v>
                </c:pt>
                <c:pt idx="697">
                  <c:v>6.9800000000000001E-2</c:v>
                </c:pt>
                <c:pt idx="698">
                  <c:v>6.9900000000000004E-2</c:v>
                </c:pt>
                <c:pt idx="699">
                  <c:v>7.0000000000000007E-2</c:v>
                </c:pt>
                <c:pt idx="700">
                  <c:v>7.0099999999999996E-2</c:v>
                </c:pt>
                <c:pt idx="701">
                  <c:v>7.0199999999999999E-2</c:v>
                </c:pt>
                <c:pt idx="702">
                  <c:v>7.0300000000000001E-2</c:v>
                </c:pt>
                <c:pt idx="703">
                  <c:v>7.0400000000000004E-2</c:v>
                </c:pt>
                <c:pt idx="704">
                  <c:v>7.0499999999999993E-2</c:v>
                </c:pt>
                <c:pt idx="705">
                  <c:v>7.0599999999999996E-2</c:v>
                </c:pt>
                <c:pt idx="706">
                  <c:v>7.0699999999999999E-2</c:v>
                </c:pt>
                <c:pt idx="707">
                  <c:v>7.0800000000000002E-2</c:v>
                </c:pt>
                <c:pt idx="708">
                  <c:v>7.0900000000000005E-2</c:v>
                </c:pt>
                <c:pt idx="709">
                  <c:v>7.0999999999999994E-2</c:v>
                </c:pt>
                <c:pt idx="710">
                  <c:v>7.1099999999999997E-2</c:v>
                </c:pt>
                <c:pt idx="711">
                  <c:v>7.1199999999999999E-2</c:v>
                </c:pt>
                <c:pt idx="712">
                  <c:v>7.1300000000000002E-2</c:v>
                </c:pt>
                <c:pt idx="713">
                  <c:v>7.1400000000000005E-2</c:v>
                </c:pt>
                <c:pt idx="714">
                  <c:v>7.1499999999999994E-2</c:v>
                </c:pt>
                <c:pt idx="715">
                  <c:v>7.1599999999999997E-2</c:v>
                </c:pt>
                <c:pt idx="716">
                  <c:v>7.17E-2</c:v>
                </c:pt>
                <c:pt idx="717">
                  <c:v>7.1800000000000003E-2</c:v>
                </c:pt>
                <c:pt idx="718">
                  <c:v>7.1900000000000006E-2</c:v>
                </c:pt>
                <c:pt idx="719">
                  <c:v>7.1999999999999995E-2</c:v>
                </c:pt>
                <c:pt idx="720">
                  <c:v>7.2099999999999997E-2</c:v>
                </c:pt>
                <c:pt idx="721">
                  <c:v>7.22E-2</c:v>
                </c:pt>
                <c:pt idx="722">
                  <c:v>7.2300000000000003E-2</c:v>
                </c:pt>
                <c:pt idx="723">
                  <c:v>7.2400000000000006E-2</c:v>
                </c:pt>
                <c:pt idx="724">
                  <c:v>7.2499999999999995E-2</c:v>
                </c:pt>
                <c:pt idx="725">
                  <c:v>7.2599999999999998E-2</c:v>
                </c:pt>
                <c:pt idx="726">
                  <c:v>7.2700000000000001E-2</c:v>
                </c:pt>
                <c:pt idx="727">
                  <c:v>7.2800000000000004E-2</c:v>
                </c:pt>
                <c:pt idx="728">
                  <c:v>7.2900000000000006E-2</c:v>
                </c:pt>
                <c:pt idx="729">
                  <c:v>7.2999999999999995E-2</c:v>
                </c:pt>
                <c:pt idx="730">
                  <c:v>7.3099999999999998E-2</c:v>
                </c:pt>
                <c:pt idx="731">
                  <c:v>7.3200000000000001E-2</c:v>
                </c:pt>
                <c:pt idx="732">
                  <c:v>7.3300000000000004E-2</c:v>
                </c:pt>
                <c:pt idx="733">
                  <c:v>7.3400000000000007E-2</c:v>
                </c:pt>
                <c:pt idx="734">
                  <c:v>7.3499999999999996E-2</c:v>
                </c:pt>
                <c:pt idx="735">
                  <c:v>7.3599999999999999E-2</c:v>
                </c:pt>
                <c:pt idx="736">
                  <c:v>7.3700000000000002E-2</c:v>
                </c:pt>
                <c:pt idx="737">
                  <c:v>7.3799999999999991E-2</c:v>
                </c:pt>
                <c:pt idx="738">
                  <c:v>7.3900000000000007E-2</c:v>
                </c:pt>
                <c:pt idx="739">
                  <c:v>7.3999999999999996E-2</c:v>
                </c:pt>
                <c:pt idx="740">
                  <c:v>7.4099999999999999E-2</c:v>
                </c:pt>
                <c:pt idx="741">
                  <c:v>7.4200000000000002E-2</c:v>
                </c:pt>
                <c:pt idx="742">
                  <c:v>7.4299999999999991E-2</c:v>
                </c:pt>
                <c:pt idx="743">
                  <c:v>7.4400000000000008E-2</c:v>
                </c:pt>
                <c:pt idx="744">
                  <c:v>7.4499999999999997E-2</c:v>
                </c:pt>
                <c:pt idx="745">
                  <c:v>7.46E-2</c:v>
                </c:pt>
                <c:pt idx="746">
                  <c:v>7.4700000000000003E-2</c:v>
                </c:pt>
                <c:pt idx="747">
                  <c:v>7.4799999999999991E-2</c:v>
                </c:pt>
                <c:pt idx="748">
                  <c:v>7.4900000000000008E-2</c:v>
                </c:pt>
                <c:pt idx="749">
                  <c:v>7.4999999999999997E-2</c:v>
                </c:pt>
                <c:pt idx="750">
                  <c:v>7.51E-2</c:v>
                </c:pt>
                <c:pt idx="751">
                  <c:v>7.5200000000000003E-2</c:v>
                </c:pt>
                <c:pt idx="752">
                  <c:v>7.5299999999999992E-2</c:v>
                </c:pt>
                <c:pt idx="753">
                  <c:v>7.5400000000000009E-2</c:v>
                </c:pt>
                <c:pt idx="754">
                  <c:v>7.5499999999999998E-2</c:v>
                </c:pt>
                <c:pt idx="755">
                  <c:v>7.5600000000000001E-2</c:v>
                </c:pt>
                <c:pt idx="756">
                  <c:v>7.5700000000000003E-2</c:v>
                </c:pt>
                <c:pt idx="757">
                  <c:v>7.5799999999999992E-2</c:v>
                </c:pt>
                <c:pt idx="758">
                  <c:v>7.5900000000000009E-2</c:v>
                </c:pt>
                <c:pt idx="759">
                  <c:v>7.5999999999999998E-2</c:v>
                </c:pt>
                <c:pt idx="760">
                  <c:v>7.6100000000000001E-2</c:v>
                </c:pt>
                <c:pt idx="761">
                  <c:v>7.6200000000000004E-2</c:v>
                </c:pt>
                <c:pt idx="762">
                  <c:v>7.6299999999999993E-2</c:v>
                </c:pt>
                <c:pt idx="763">
                  <c:v>7.640000000000001E-2</c:v>
                </c:pt>
                <c:pt idx="764">
                  <c:v>7.6499999999999999E-2</c:v>
                </c:pt>
                <c:pt idx="765">
                  <c:v>7.6599999999999988E-2</c:v>
                </c:pt>
                <c:pt idx="766">
                  <c:v>7.6700000000000004E-2</c:v>
                </c:pt>
                <c:pt idx="767">
                  <c:v>7.6799999999999993E-2</c:v>
                </c:pt>
                <c:pt idx="768">
                  <c:v>7.690000000000001E-2</c:v>
                </c:pt>
                <c:pt idx="769">
                  <c:v>7.6999999999999999E-2</c:v>
                </c:pt>
                <c:pt idx="770">
                  <c:v>7.7099999999999988E-2</c:v>
                </c:pt>
                <c:pt idx="771">
                  <c:v>7.7200000000000005E-2</c:v>
                </c:pt>
                <c:pt idx="772">
                  <c:v>7.7299999999999994E-2</c:v>
                </c:pt>
                <c:pt idx="773">
                  <c:v>7.740000000000001E-2</c:v>
                </c:pt>
                <c:pt idx="774">
                  <c:v>7.7499999999999999E-2</c:v>
                </c:pt>
                <c:pt idx="775">
                  <c:v>7.7599999999999988E-2</c:v>
                </c:pt>
                <c:pt idx="776">
                  <c:v>7.7700000000000005E-2</c:v>
                </c:pt>
                <c:pt idx="777">
                  <c:v>7.7799999999999994E-2</c:v>
                </c:pt>
                <c:pt idx="778">
                  <c:v>7.7900000000000011E-2</c:v>
                </c:pt>
                <c:pt idx="779">
                  <c:v>7.8E-2</c:v>
                </c:pt>
                <c:pt idx="780">
                  <c:v>7.8099999999999989E-2</c:v>
                </c:pt>
                <c:pt idx="781">
                  <c:v>7.8200000000000006E-2</c:v>
                </c:pt>
                <c:pt idx="782">
                  <c:v>7.8299999999999995E-2</c:v>
                </c:pt>
                <c:pt idx="783">
                  <c:v>7.8400000000000011E-2</c:v>
                </c:pt>
                <c:pt idx="784">
                  <c:v>7.85E-2</c:v>
                </c:pt>
                <c:pt idx="785">
                  <c:v>7.8599999999999989E-2</c:v>
                </c:pt>
                <c:pt idx="786">
                  <c:v>7.8700000000000006E-2</c:v>
                </c:pt>
                <c:pt idx="787">
                  <c:v>7.8799999999999995E-2</c:v>
                </c:pt>
                <c:pt idx="788">
                  <c:v>7.8900000000000012E-2</c:v>
                </c:pt>
                <c:pt idx="789">
                  <c:v>7.9000000000000001E-2</c:v>
                </c:pt>
                <c:pt idx="790">
                  <c:v>7.909999999999999E-2</c:v>
                </c:pt>
                <c:pt idx="791">
                  <c:v>7.9200000000000007E-2</c:v>
                </c:pt>
                <c:pt idx="792">
                  <c:v>7.9299999999999995E-2</c:v>
                </c:pt>
                <c:pt idx="793">
                  <c:v>7.9400000000000012E-2</c:v>
                </c:pt>
                <c:pt idx="794">
                  <c:v>7.9500000000000001E-2</c:v>
                </c:pt>
                <c:pt idx="795">
                  <c:v>7.959999999999999E-2</c:v>
                </c:pt>
                <c:pt idx="796">
                  <c:v>7.9700000000000007E-2</c:v>
                </c:pt>
                <c:pt idx="797">
                  <c:v>7.9799999999999996E-2</c:v>
                </c:pt>
                <c:pt idx="798">
                  <c:v>7.9899999999999999E-2</c:v>
                </c:pt>
                <c:pt idx="799">
                  <c:v>0.08</c:v>
                </c:pt>
                <c:pt idx="800">
                  <c:v>8.0099999999999991E-2</c:v>
                </c:pt>
                <c:pt idx="801">
                  <c:v>8.0200000000000007E-2</c:v>
                </c:pt>
                <c:pt idx="802">
                  <c:v>8.0299999999999996E-2</c:v>
                </c:pt>
                <c:pt idx="803">
                  <c:v>8.0399999999999999E-2</c:v>
                </c:pt>
                <c:pt idx="804">
                  <c:v>8.0500000000000002E-2</c:v>
                </c:pt>
                <c:pt idx="805">
                  <c:v>8.0599999999999991E-2</c:v>
                </c:pt>
                <c:pt idx="806">
                  <c:v>8.0700000000000008E-2</c:v>
                </c:pt>
                <c:pt idx="807">
                  <c:v>8.0799999999999997E-2</c:v>
                </c:pt>
                <c:pt idx="808">
                  <c:v>8.09E-2</c:v>
                </c:pt>
                <c:pt idx="809">
                  <c:v>8.1000000000000003E-2</c:v>
                </c:pt>
                <c:pt idx="810">
                  <c:v>8.1099999999999992E-2</c:v>
                </c:pt>
                <c:pt idx="811">
                  <c:v>8.1200000000000008E-2</c:v>
                </c:pt>
                <c:pt idx="812">
                  <c:v>8.1299999999999997E-2</c:v>
                </c:pt>
                <c:pt idx="813">
                  <c:v>8.14E-2</c:v>
                </c:pt>
                <c:pt idx="814">
                  <c:v>8.1500000000000003E-2</c:v>
                </c:pt>
                <c:pt idx="815">
                  <c:v>8.1599999999999992E-2</c:v>
                </c:pt>
                <c:pt idx="816">
                  <c:v>8.1700000000000009E-2</c:v>
                </c:pt>
                <c:pt idx="817">
                  <c:v>8.1799999999999998E-2</c:v>
                </c:pt>
                <c:pt idx="818">
                  <c:v>8.1900000000000001E-2</c:v>
                </c:pt>
                <c:pt idx="819">
                  <c:v>8.2000000000000003E-2</c:v>
                </c:pt>
                <c:pt idx="820">
                  <c:v>8.2099999999999992E-2</c:v>
                </c:pt>
                <c:pt idx="821">
                  <c:v>8.2200000000000009E-2</c:v>
                </c:pt>
                <c:pt idx="822">
                  <c:v>8.2299999999999998E-2</c:v>
                </c:pt>
                <c:pt idx="823">
                  <c:v>8.2400000000000001E-2</c:v>
                </c:pt>
                <c:pt idx="824">
                  <c:v>8.2500000000000004E-2</c:v>
                </c:pt>
                <c:pt idx="825">
                  <c:v>8.2599999999999993E-2</c:v>
                </c:pt>
                <c:pt idx="826">
                  <c:v>8.270000000000001E-2</c:v>
                </c:pt>
                <c:pt idx="827">
                  <c:v>8.2799999999999999E-2</c:v>
                </c:pt>
                <c:pt idx="828">
                  <c:v>8.2900000000000001E-2</c:v>
                </c:pt>
                <c:pt idx="829">
                  <c:v>8.3000000000000004E-2</c:v>
                </c:pt>
                <c:pt idx="830">
                  <c:v>8.3099999999999993E-2</c:v>
                </c:pt>
                <c:pt idx="831">
                  <c:v>8.3199999999999996E-2</c:v>
                </c:pt>
                <c:pt idx="832">
                  <c:v>8.3299999999999999E-2</c:v>
                </c:pt>
                <c:pt idx="833">
                  <c:v>8.3400000000000002E-2</c:v>
                </c:pt>
                <c:pt idx="834">
                  <c:v>8.3500000000000005E-2</c:v>
                </c:pt>
                <c:pt idx="835">
                  <c:v>8.3599999999999994E-2</c:v>
                </c:pt>
                <c:pt idx="836">
                  <c:v>8.3699999999999997E-2</c:v>
                </c:pt>
                <c:pt idx="837">
                  <c:v>8.3799999999999999E-2</c:v>
                </c:pt>
                <c:pt idx="838">
                  <c:v>8.3900000000000002E-2</c:v>
                </c:pt>
                <c:pt idx="839">
                  <c:v>8.4000000000000005E-2</c:v>
                </c:pt>
                <c:pt idx="840">
                  <c:v>8.4099999999999994E-2</c:v>
                </c:pt>
                <c:pt idx="841">
                  <c:v>8.4199999999999997E-2</c:v>
                </c:pt>
                <c:pt idx="842">
                  <c:v>8.43E-2</c:v>
                </c:pt>
                <c:pt idx="843">
                  <c:v>8.4400000000000003E-2</c:v>
                </c:pt>
                <c:pt idx="844">
                  <c:v>8.4500000000000006E-2</c:v>
                </c:pt>
                <c:pt idx="845">
                  <c:v>8.4599999999999995E-2</c:v>
                </c:pt>
                <c:pt idx="846">
                  <c:v>8.4699999999999998E-2</c:v>
                </c:pt>
                <c:pt idx="847">
                  <c:v>8.48E-2</c:v>
                </c:pt>
                <c:pt idx="848">
                  <c:v>8.4900000000000003E-2</c:v>
                </c:pt>
                <c:pt idx="849">
                  <c:v>8.5000000000000006E-2</c:v>
                </c:pt>
                <c:pt idx="850">
                  <c:v>8.5099999999999995E-2</c:v>
                </c:pt>
                <c:pt idx="851">
                  <c:v>8.5199999999999998E-2</c:v>
                </c:pt>
                <c:pt idx="852">
                  <c:v>8.5300000000000001E-2</c:v>
                </c:pt>
                <c:pt idx="853">
                  <c:v>8.5400000000000004E-2</c:v>
                </c:pt>
                <c:pt idx="854">
                  <c:v>8.5500000000000007E-2</c:v>
                </c:pt>
                <c:pt idx="855">
                  <c:v>8.5599999999999996E-2</c:v>
                </c:pt>
                <c:pt idx="856">
                  <c:v>8.5699999999999998E-2</c:v>
                </c:pt>
                <c:pt idx="857">
                  <c:v>8.5800000000000001E-2</c:v>
                </c:pt>
                <c:pt idx="858">
                  <c:v>8.5900000000000004E-2</c:v>
                </c:pt>
                <c:pt idx="859">
                  <c:v>8.5999999999999993E-2</c:v>
                </c:pt>
                <c:pt idx="860">
                  <c:v>8.6099999999999996E-2</c:v>
                </c:pt>
                <c:pt idx="861">
                  <c:v>8.6199999999999999E-2</c:v>
                </c:pt>
                <c:pt idx="862">
                  <c:v>8.6300000000000002E-2</c:v>
                </c:pt>
                <c:pt idx="863">
                  <c:v>8.6400000000000005E-2</c:v>
                </c:pt>
                <c:pt idx="864">
                  <c:v>8.6499999999999994E-2</c:v>
                </c:pt>
                <c:pt idx="865">
                  <c:v>8.6599999999999996E-2</c:v>
                </c:pt>
                <c:pt idx="866">
                  <c:v>8.6699999999999999E-2</c:v>
                </c:pt>
                <c:pt idx="867">
                  <c:v>8.6800000000000002E-2</c:v>
                </c:pt>
                <c:pt idx="868">
                  <c:v>8.6900000000000005E-2</c:v>
                </c:pt>
                <c:pt idx="869">
                  <c:v>8.6999999999999994E-2</c:v>
                </c:pt>
                <c:pt idx="870">
                  <c:v>8.7099999999999997E-2</c:v>
                </c:pt>
                <c:pt idx="871">
                  <c:v>8.72E-2</c:v>
                </c:pt>
                <c:pt idx="872">
                  <c:v>8.7300000000000003E-2</c:v>
                </c:pt>
                <c:pt idx="873">
                  <c:v>8.7400000000000005E-2</c:v>
                </c:pt>
                <c:pt idx="874">
                  <c:v>8.7499999999999994E-2</c:v>
                </c:pt>
                <c:pt idx="875">
                  <c:v>8.7599999999999997E-2</c:v>
                </c:pt>
                <c:pt idx="876">
                  <c:v>8.77E-2</c:v>
                </c:pt>
                <c:pt idx="877">
                  <c:v>8.7800000000000003E-2</c:v>
                </c:pt>
                <c:pt idx="878">
                  <c:v>8.7900000000000006E-2</c:v>
                </c:pt>
                <c:pt idx="879">
                  <c:v>8.7999999999999995E-2</c:v>
                </c:pt>
                <c:pt idx="880">
                  <c:v>8.8099999999999998E-2</c:v>
                </c:pt>
                <c:pt idx="881">
                  <c:v>8.8200000000000001E-2</c:v>
                </c:pt>
                <c:pt idx="882">
                  <c:v>8.8300000000000003E-2</c:v>
                </c:pt>
                <c:pt idx="883">
                  <c:v>8.8400000000000006E-2</c:v>
                </c:pt>
                <c:pt idx="884">
                  <c:v>8.8499999999999995E-2</c:v>
                </c:pt>
                <c:pt idx="885">
                  <c:v>8.8599999999999998E-2</c:v>
                </c:pt>
                <c:pt idx="886">
                  <c:v>8.8700000000000001E-2</c:v>
                </c:pt>
                <c:pt idx="887">
                  <c:v>8.8800000000000004E-2</c:v>
                </c:pt>
                <c:pt idx="888">
                  <c:v>8.8900000000000007E-2</c:v>
                </c:pt>
                <c:pt idx="889">
                  <c:v>8.8999999999999996E-2</c:v>
                </c:pt>
                <c:pt idx="890">
                  <c:v>8.9099999999999999E-2</c:v>
                </c:pt>
                <c:pt idx="891">
                  <c:v>8.9200000000000002E-2</c:v>
                </c:pt>
                <c:pt idx="892">
                  <c:v>8.929999999999999E-2</c:v>
                </c:pt>
                <c:pt idx="893">
                  <c:v>8.9400000000000007E-2</c:v>
                </c:pt>
                <c:pt idx="894">
                  <c:v>8.9499999999999996E-2</c:v>
                </c:pt>
                <c:pt idx="895">
                  <c:v>8.9599999999999999E-2</c:v>
                </c:pt>
                <c:pt idx="896">
                  <c:v>8.9700000000000002E-2</c:v>
                </c:pt>
                <c:pt idx="897">
                  <c:v>8.9799999999999991E-2</c:v>
                </c:pt>
                <c:pt idx="898">
                  <c:v>8.9900000000000008E-2</c:v>
                </c:pt>
                <c:pt idx="899">
                  <c:v>0.09</c:v>
                </c:pt>
                <c:pt idx="900">
                  <c:v>9.01E-2</c:v>
                </c:pt>
                <c:pt idx="901">
                  <c:v>9.0200000000000002E-2</c:v>
                </c:pt>
                <c:pt idx="902">
                  <c:v>9.0299999999999991E-2</c:v>
                </c:pt>
                <c:pt idx="903">
                  <c:v>9.0400000000000008E-2</c:v>
                </c:pt>
                <c:pt idx="904">
                  <c:v>9.0499999999999997E-2</c:v>
                </c:pt>
                <c:pt idx="905">
                  <c:v>9.06E-2</c:v>
                </c:pt>
                <c:pt idx="906">
                  <c:v>9.0700000000000003E-2</c:v>
                </c:pt>
                <c:pt idx="907">
                  <c:v>9.0799999999999992E-2</c:v>
                </c:pt>
                <c:pt idx="908">
                  <c:v>9.0900000000000009E-2</c:v>
                </c:pt>
                <c:pt idx="909">
                  <c:v>9.0999999999999998E-2</c:v>
                </c:pt>
                <c:pt idx="910">
                  <c:v>9.11E-2</c:v>
                </c:pt>
                <c:pt idx="911">
                  <c:v>9.1200000000000003E-2</c:v>
                </c:pt>
                <c:pt idx="912">
                  <c:v>9.1299999999999992E-2</c:v>
                </c:pt>
                <c:pt idx="913">
                  <c:v>9.1400000000000009E-2</c:v>
                </c:pt>
                <c:pt idx="914">
                  <c:v>9.1499999999999998E-2</c:v>
                </c:pt>
                <c:pt idx="915">
                  <c:v>9.1600000000000001E-2</c:v>
                </c:pt>
                <c:pt idx="916">
                  <c:v>9.1700000000000004E-2</c:v>
                </c:pt>
                <c:pt idx="917">
                  <c:v>9.1799999999999993E-2</c:v>
                </c:pt>
                <c:pt idx="918">
                  <c:v>9.1900000000000009E-2</c:v>
                </c:pt>
                <c:pt idx="919">
                  <c:v>9.1999999999999998E-2</c:v>
                </c:pt>
                <c:pt idx="920">
                  <c:v>9.2099999999999987E-2</c:v>
                </c:pt>
                <c:pt idx="921">
                  <c:v>9.2200000000000004E-2</c:v>
                </c:pt>
                <c:pt idx="922">
                  <c:v>9.2299999999999993E-2</c:v>
                </c:pt>
                <c:pt idx="923">
                  <c:v>9.240000000000001E-2</c:v>
                </c:pt>
                <c:pt idx="924">
                  <c:v>9.2499999999999999E-2</c:v>
                </c:pt>
                <c:pt idx="925">
                  <c:v>9.2599999999999988E-2</c:v>
                </c:pt>
                <c:pt idx="926">
                  <c:v>9.2700000000000005E-2</c:v>
                </c:pt>
                <c:pt idx="927">
                  <c:v>9.2799999999999994E-2</c:v>
                </c:pt>
                <c:pt idx="928">
                  <c:v>9.290000000000001E-2</c:v>
                </c:pt>
                <c:pt idx="929">
                  <c:v>9.2999999999999999E-2</c:v>
                </c:pt>
                <c:pt idx="930">
                  <c:v>9.3099999999999988E-2</c:v>
                </c:pt>
                <c:pt idx="931">
                  <c:v>9.3200000000000005E-2</c:v>
                </c:pt>
                <c:pt idx="932">
                  <c:v>9.3299999999999994E-2</c:v>
                </c:pt>
                <c:pt idx="933">
                  <c:v>9.3400000000000011E-2</c:v>
                </c:pt>
                <c:pt idx="934">
                  <c:v>9.35E-2</c:v>
                </c:pt>
                <c:pt idx="935">
                  <c:v>9.3599999999999989E-2</c:v>
                </c:pt>
                <c:pt idx="936">
                  <c:v>9.3700000000000006E-2</c:v>
                </c:pt>
                <c:pt idx="937">
                  <c:v>9.3799999999999994E-2</c:v>
                </c:pt>
                <c:pt idx="938">
                  <c:v>9.3900000000000011E-2</c:v>
                </c:pt>
                <c:pt idx="939">
                  <c:v>9.4E-2</c:v>
                </c:pt>
                <c:pt idx="940">
                  <c:v>9.4099999999999989E-2</c:v>
                </c:pt>
                <c:pt idx="941">
                  <c:v>9.4200000000000006E-2</c:v>
                </c:pt>
                <c:pt idx="942">
                  <c:v>9.4299999999999995E-2</c:v>
                </c:pt>
                <c:pt idx="943">
                  <c:v>9.4400000000000012E-2</c:v>
                </c:pt>
                <c:pt idx="944">
                  <c:v>9.4500000000000001E-2</c:v>
                </c:pt>
                <c:pt idx="945">
                  <c:v>9.459999999999999E-2</c:v>
                </c:pt>
                <c:pt idx="946">
                  <c:v>9.4700000000000006E-2</c:v>
                </c:pt>
                <c:pt idx="947">
                  <c:v>9.4799999999999995E-2</c:v>
                </c:pt>
                <c:pt idx="948">
                  <c:v>9.4900000000000012E-2</c:v>
                </c:pt>
                <c:pt idx="949">
                  <c:v>9.5000000000000001E-2</c:v>
                </c:pt>
                <c:pt idx="950">
                  <c:v>9.509999999999999E-2</c:v>
                </c:pt>
                <c:pt idx="951">
                  <c:v>9.5200000000000007E-2</c:v>
                </c:pt>
                <c:pt idx="952">
                  <c:v>9.5299999999999996E-2</c:v>
                </c:pt>
                <c:pt idx="953">
                  <c:v>9.5400000000000013E-2</c:v>
                </c:pt>
                <c:pt idx="954">
                  <c:v>9.5500000000000002E-2</c:v>
                </c:pt>
                <c:pt idx="955">
                  <c:v>9.5599999999999991E-2</c:v>
                </c:pt>
                <c:pt idx="956">
                  <c:v>9.5700000000000007E-2</c:v>
                </c:pt>
                <c:pt idx="957">
                  <c:v>9.5799999999999996E-2</c:v>
                </c:pt>
                <c:pt idx="958">
                  <c:v>9.5899999999999999E-2</c:v>
                </c:pt>
                <c:pt idx="959">
                  <c:v>9.6000000000000002E-2</c:v>
                </c:pt>
                <c:pt idx="960">
                  <c:v>9.6099999999999991E-2</c:v>
                </c:pt>
                <c:pt idx="961">
                  <c:v>9.6200000000000008E-2</c:v>
                </c:pt>
                <c:pt idx="962">
                  <c:v>9.6299999999999997E-2</c:v>
                </c:pt>
                <c:pt idx="963">
                  <c:v>9.64E-2</c:v>
                </c:pt>
                <c:pt idx="964">
                  <c:v>9.6500000000000002E-2</c:v>
                </c:pt>
                <c:pt idx="965">
                  <c:v>9.6599999999999991E-2</c:v>
                </c:pt>
                <c:pt idx="966">
                  <c:v>9.6700000000000008E-2</c:v>
                </c:pt>
                <c:pt idx="967">
                  <c:v>9.6799999999999997E-2</c:v>
                </c:pt>
                <c:pt idx="968">
                  <c:v>9.69E-2</c:v>
                </c:pt>
                <c:pt idx="969">
                  <c:v>9.7000000000000003E-2</c:v>
                </c:pt>
                <c:pt idx="970">
                  <c:v>9.7099999999999992E-2</c:v>
                </c:pt>
                <c:pt idx="971">
                  <c:v>9.7200000000000009E-2</c:v>
                </c:pt>
                <c:pt idx="972">
                  <c:v>9.7299999999999998E-2</c:v>
                </c:pt>
                <c:pt idx="973">
                  <c:v>9.74E-2</c:v>
                </c:pt>
                <c:pt idx="974">
                  <c:v>9.7500000000000003E-2</c:v>
                </c:pt>
                <c:pt idx="975">
                  <c:v>9.7599999999999992E-2</c:v>
                </c:pt>
                <c:pt idx="976">
                  <c:v>9.7700000000000009E-2</c:v>
                </c:pt>
                <c:pt idx="977">
                  <c:v>9.7799999999999998E-2</c:v>
                </c:pt>
                <c:pt idx="978">
                  <c:v>9.7900000000000001E-2</c:v>
                </c:pt>
                <c:pt idx="979">
                  <c:v>9.8000000000000004E-2</c:v>
                </c:pt>
                <c:pt idx="980">
                  <c:v>9.8099999999999993E-2</c:v>
                </c:pt>
                <c:pt idx="981">
                  <c:v>9.820000000000001E-2</c:v>
                </c:pt>
                <c:pt idx="982">
                  <c:v>9.8299999999999998E-2</c:v>
                </c:pt>
                <c:pt idx="983">
                  <c:v>9.8400000000000001E-2</c:v>
                </c:pt>
                <c:pt idx="984">
                  <c:v>9.8500000000000004E-2</c:v>
                </c:pt>
                <c:pt idx="985">
                  <c:v>9.8599999999999993E-2</c:v>
                </c:pt>
                <c:pt idx="986">
                  <c:v>9.8699999999999996E-2</c:v>
                </c:pt>
                <c:pt idx="987">
                  <c:v>9.8799999999999999E-2</c:v>
                </c:pt>
                <c:pt idx="988">
                  <c:v>9.8900000000000002E-2</c:v>
                </c:pt>
                <c:pt idx="989">
                  <c:v>9.9000000000000005E-2</c:v>
                </c:pt>
                <c:pt idx="990">
                  <c:v>9.9099999999999994E-2</c:v>
                </c:pt>
                <c:pt idx="991">
                  <c:v>9.9199999999999997E-2</c:v>
                </c:pt>
                <c:pt idx="992">
                  <c:v>9.9299999999999999E-2</c:v>
                </c:pt>
                <c:pt idx="993">
                  <c:v>9.9400000000000002E-2</c:v>
                </c:pt>
                <c:pt idx="994">
                  <c:v>9.9500000000000005E-2</c:v>
                </c:pt>
                <c:pt idx="995">
                  <c:v>9.9599999999999994E-2</c:v>
                </c:pt>
                <c:pt idx="996">
                  <c:v>9.9699999999999997E-2</c:v>
                </c:pt>
                <c:pt idx="997">
                  <c:v>9.98E-2</c:v>
                </c:pt>
                <c:pt idx="998">
                  <c:v>9.9900000000000003E-2</c:v>
                </c:pt>
                <c:pt idx="999">
                  <c:v>0.1</c:v>
                </c:pt>
                <c:pt idx="1000">
                  <c:v>0.10100000000000001</c:v>
                </c:pt>
                <c:pt idx="1001">
                  <c:v>0.10199999999999999</c:v>
                </c:pt>
                <c:pt idx="1002">
                  <c:v>0.10299999999999999</c:v>
                </c:pt>
                <c:pt idx="1003">
                  <c:v>0.104</c:v>
                </c:pt>
                <c:pt idx="1004">
                  <c:v>0.105</c:v>
                </c:pt>
                <c:pt idx="1005">
                  <c:v>0.106</c:v>
                </c:pt>
                <c:pt idx="1006">
                  <c:v>0.107</c:v>
                </c:pt>
                <c:pt idx="1007">
                  <c:v>0.108</c:v>
                </c:pt>
                <c:pt idx="1008">
                  <c:v>0.109</c:v>
                </c:pt>
                <c:pt idx="1009">
                  <c:v>0.11</c:v>
                </c:pt>
                <c:pt idx="1010">
                  <c:v>0.111</c:v>
                </c:pt>
                <c:pt idx="1011">
                  <c:v>0.112</c:v>
                </c:pt>
                <c:pt idx="1012">
                  <c:v>0.113</c:v>
                </c:pt>
                <c:pt idx="1013">
                  <c:v>0.114</c:v>
                </c:pt>
                <c:pt idx="1014">
                  <c:v>0.115</c:v>
                </c:pt>
                <c:pt idx="1015">
                  <c:v>0.11600000000000001</c:v>
                </c:pt>
                <c:pt idx="1016">
                  <c:v>0.11700000000000001</c:v>
                </c:pt>
                <c:pt idx="1017">
                  <c:v>0.11799999999999999</c:v>
                </c:pt>
                <c:pt idx="1018">
                  <c:v>0.11899999999999999</c:v>
                </c:pt>
                <c:pt idx="1019">
                  <c:v>0.12</c:v>
                </c:pt>
                <c:pt idx="1020">
                  <c:v>0.121</c:v>
                </c:pt>
                <c:pt idx="1021">
                  <c:v>0.122</c:v>
                </c:pt>
                <c:pt idx="1022">
                  <c:v>0.123</c:v>
                </c:pt>
                <c:pt idx="1023">
                  <c:v>0.124</c:v>
                </c:pt>
                <c:pt idx="1024">
                  <c:v>0.125</c:v>
                </c:pt>
                <c:pt idx="1025">
                  <c:v>0.126</c:v>
                </c:pt>
                <c:pt idx="1026">
                  <c:v>0.127</c:v>
                </c:pt>
                <c:pt idx="1027">
                  <c:v>0.128</c:v>
                </c:pt>
                <c:pt idx="1028">
                  <c:v>0.129</c:v>
                </c:pt>
                <c:pt idx="1029">
                  <c:v>0.13</c:v>
                </c:pt>
                <c:pt idx="1030">
                  <c:v>0.13100000000000001</c:v>
                </c:pt>
                <c:pt idx="1031">
                  <c:v>0.13200000000000001</c:v>
                </c:pt>
                <c:pt idx="1032">
                  <c:v>0.13300000000000001</c:v>
                </c:pt>
                <c:pt idx="1033">
                  <c:v>0.13400000000000001</c:v>
                </c:pt>
                <c:pt idx="1034">
                  <c:v>0.13500000000000001</c:v>
                </c:pt>
                <c:pt idx="1035">
                  <c:v>0.13600000000000001</c:v>
                </c:pt>
                <c:pt idx="1036">
                  <c:v>0.13700000000000001</c:v>
                </c:pt>
                <c:pt idx="1037">
                  <c:v>0.13800000000000001</c:v>
                </c:pt>
                <c:pt idx="1038">
                  <c:v>0.13900000000000001</c:v>
                </c:pt>
                <c:pt idx="1039">
                  <c:v>0.14000000000000001</c:v>
                </c:pt>
                <c:pt idx="1040">
                  <c:v>0.14099999999999999</c:v>
                </c:pt>
                <c:pt idx="1041">
                  <c:v>0.14199999999999999</c:v>
                </c:pt>
                <c:pt idx="1042">
                  <c:v>0.14299999999999999</c:v>
                </c:pt>
                <c:pt idx="1043">
                  <c:v>0.14399999999999999</c:v>
                </c:pt>
                <c:pt idx="1044">
                  <c:v>0.14499999999999999</c:v>
                </c:pt>
                <c:pt idx="1045">
                  <c:v>0.14599999999999999</c:v>
                </c:pt>
                <c:pt idx="1046">
                  <c:v>0.14699999999999999</c:v>
                </c:pt>
                <c:pt idx="1047">
                  <c:v>0.14799999999999999</c:v>
                </c:pt>
                <c:pt idx="1048">
                  <c:v>0.14899999999999999</c:v>
                </c:pt>
                <c:pt idx="1049">
                  <c:v>0.15</c:v>
                </c:pt>
                <c:pt idx="1050">
                  <c:v>0.151</c:v>
                </c:pt>
                <c:pt idx="1051">
                  <c:v>0.152</c:v>
                </c:pt>
                <c:pt idx="1052">
                  <c:v>0.153</c:v>
                </c:pt>
                <c:pt idx="1053">
                  <c:v>0.154</c:v>
                </c:pt>
                <c:pt idx="1054">
                  <c:v>0.155</c:v>
                </c:pt>
                <c:pt idx="1055">
                  <c:v>0.156</c:v>
                </c:pt>
                <c:pt idx="1056">
                  <c:v>0.157</c:v>
                </c:pt>
                <c:pt idx="1057">
                  <c:v>0.158</c:v>
                </c:pt>
                <c:pt idx="1058">
                  <c:v>0.159</c:v>
                </c:pt>
                <c:pt idx="1059">
                  <c:v>0.16</c:v>
                </c:pt>
                <c:pt idx="1060">
                  <c:v>0.161</c:v>
                </c:pt>
                <c:pt idx="1061">
                  <c:v>0.16200000000000001</c:v>
                </c:pt>
                <c:pt idx="1062">
                  <c:v>0.16300000000000001</c:v>
                </c:pt>
                <c:pt idx="1063">
                  <c:v>0.16400000000000001</c:v>
                </c:pt>
                <c:pt idx="1064">
                  <c:v>0.16500000000000001</c:v>
                </c:pt>
                <c:pt idx="1065">
                  <c:v>0.16600000000000001</c:v>
                </c:pt>
                <c:pt idx="1066">
                  <c:v>0.16700000000000001</c:v>
                </c:pt>
                <c:pt idx="1067">
                  <c:v>0.16800000000000001</c:v>
                </c:pt>
                <c:pt idx="1068">
                  <c:v>0.16900000000000001</c:v>
                </c:pt>
                <c:pt idx="1069">
                  <c:v>0.17</c:v>
                </c:pt>
                <c:pt idx="1070">
                  <c:v>0.17100000000000001</c:v>
                </c:pt>
                <c:pt idx="1071">
                  <c:v>0.17199999999999999</c:v>
                </c:pt>
                <c:pt idx="1072">
                  <c:v>0.17299999999999999</c:v>
                </c:pt>
                <c:pt idx="1073">
                  <c:v>0.17399999999999999</c:v>
                </c:pt>
                <c:pt idx="1074">
                  <c:v>0.17499999999999999</c:v>
                </c:pt>
                <c:pt idx="1075">
                  <c:v>0.17599999999999999</c:v>
                </c:pt>
                <c:pt idx="1076">
                  <c:v>0.17699999999999999</c:v>
                </c:pt>
                <c:pt idx="1077">
                  <c:v>0.17799999999999999</c:v>
                </c:pt>
                <c:pt idx="1078">
                  <c:v>0.17899999999999999</c:v>
                </c:pt>
                <c:pt idx="1079">
                  <c:v>0.18</c:v>
                </c:pt>
                <c:pt idx="1080">
                  <c:v>0.18099999999999999</c:v>
                </c:pt>
                <c:pt idx="1081">
                  <c:v>0.182</c:v>
                </c:pt>
                <c:pt idx="1082">
                  <c:v>0.183</c:v>
                </c:pt>
                <c:pt idx="1083">
                  <c:v>0.184</c:v>
                </c:pt>
                <c:pt idx="1084">
                  <c:v>0.185</c:v>
                </c:pt>
                <c:pt idx="1085">
                  <c:v>0.186</c:v>
                </c:pt>
                <c:pt idx="1086">
                  <c:v>0.187</c:v>
                </c:pt>
                <c:pt idx="1087">
                  <c:v>0.188</c:v>
                </c:pt>
                <c:pt idx="1088">
                  <c:v>0.189</c:v>
                </c:pt>
                <c:pt idx="1089">
                  <c:v>0.19</c:v>
                </c:pt>
                <c:pt idx="1090">
                  <c:v>0.191</c:v>
                </c:pt>
                <c:pt idx="1091">
                  <c:v>0.192</c:v>
                </c:pt>
                <c:pt idx="1092">
                  <c:v>0.193</c:v>
                </c:pt>
                <c:pt idx="1093">
                  <c:v>0.19400000000000001</c:v>
                </c:pt>
                <c:pt idx="1094">
                  <c:v>0.19500000000000001</c:v>
                </c:pt>
                <c:pt idx="1095">
                  <c:v>0.19600000000000001</c:v>
                </c:pt>
                <c:pt idx="1096">
                  <c:v>0.19700000000000001</c:v>
                </c:pt>
                <c:pt idx="1097">
                  <c:v>0.19800000000000001</c:v>
                </c:pt>
                <c:pt idx="1098">
                  <c:v>0.19900000000000001</c:v>
                </c:pt>
                <c:pt idx="1099">
                  <c:v>0.2</c:v>
                </c:pt>
                <c:pt idx="1100">
                  <c:v>0.20100000000000001</c:v>
                </c:pt>
                <c:pt idx="1101">
                  <c:v>0.20200000000000001</c:v>
                </c:pt>
                <c:pt idx="1102">
                  <c:v>0.20300000000000001</c:v>
                </c:pt>
                <c:pt idx="1103">
                  <c:v>0.20399999999999999</c:v>
                </c:pt>
                <c:pt idx="1104">
                  <c:v>0.20499999999999999</c:v>
                </c:pt>
                <c:pt idx="1105">
                  <c:v>0.20599999999999999</c:v>
                </c:pt>
                <c:pt idx="1106">
                  <c:v>0.20699999999999999</c:v>
                </c:pt>
                <c:pt idx="1107">
                  <c:v>0.20799999999999999</c:v>
                </c:pt>
                <c:pt idx="1108">
                  <c:v>0.20899999999999999</c:v>
                </c:pt>
                <c:pt idx="1109">
                  <c:v>0.21</c:v>
                </c:pt>
                <c:pt idx="1110">
                  <c:v>0.21099999999999999</c:v>
                </c:pt>
                <c:pt idx="1111">
                  <c:v>0.21199999999999999</c:v>
                </c:pt>
                <c:pt idx="1112">
                  <c:v>0.21299999999999999</c:v>
                </c:pt>
                <c:pt idx="1113">
                  <c:v>0.214</c:v>
                </c:pt>
                <c:pt idx="1114">
                  <c:v>0.215</c:v>
                </c:pt>
                <c:pt idx="1115">
                  <c:v>0.216</c:v>
                </c:pt>
                <c:pt idx="1116">
                  <c:v>0.217</c:v>
                </c:pt>
                <c:pt idx="1117">
                  <c:v>0.218</c:v>
                </c:pt>
                <c:pt idx="1118">
                  <c:v>0.219</c:v>
                </c:pt>
                <c:pt idx="1119">
                  <c:v>0.22</c:v>
                </c:pt>
                <c:pt idx="1120">
                  <c:v>0.221</c:v>
                </c:pt>
                <c:pt idx="1121">
                  <c:v>0.222</c:v>
                </c:pt>
                <c:pt idx="1122">
                  <c:v>0.223</c:v>
                </c:pt>
                <c:pt idx="1123">
                  <c:v>0.224</c:v>
                </c:pt>
                <c:pt idx="1124">
                  <c:v>0.22500000000000001</c:v>
                </c:pt>
                <c:pt idx="1125">
                  <c:v>0.22600000000000001</c:v>
                </c:pt>
                <c:pt idx="1126">
                  <c:v>0.22700000000000001</c:v>
                </c:pt>
                <c:pt idx="1127">
                  <c:v>0.22800000000000001</c:v>
                </c:pt>
                <c:pt idx="1128">
                  <c:v>0.22900000000000001</c:v>
                </c:pt>
                <c:pt idx="1129">
                  <c:v>0.23</c:v>
                </c:pt>
                <c:pt idx="1130">
                  <c:v>0.23100000000000001</c:v>
                </c:pt>
                <c:pt idx="1131">
                  <c:v>0.23200000000000001</c:v>
                </c:pt>
                <c:pt idx="1132">
                  <c:v>0.23300000000000001</c:v>
                </c:pt>
                <c:pt idx="1133">
                  <c:v>0.23400000000000001</c:v>
                </c:pt>
                <c:pt idx="1134">
                  <c:v>0.23499999999999999</c:v>
                </c:pt>
                <c:pt idx="1135">
                  <c:v>0.23599999999999999</c:v>
                </c:pt>
                <c:pt idx="1136">
                  <c:v>0.23699999999999999</c:v>
                </c:pt>
                <c:pt idx="1137">
                  <c:v>0.23799999999999999</c:v>
                </c:pt>
                <c:pt idx="1138">
                  <c:v>0.23899999999999999</c:v>
                </c:pt>
                <c:pt idx="1139">
                  <c:v>0.24</c:v>
                </c:pt>
                <c:pt idx="1140">
                  <c:v>0.24099999999999999</c:v>
                </c:pt>
                <c:pt idx="1141">
                  <c:v>0.24199999999999999</c:v>
                </c:pt>
                <c:pt idx="1142">
                  <c:v>0.24299999999999999</c:v>
                </c:pt>
                <c:pt idx="1143">
                  <c:v>0.24399999999999999</c:v>
                </c:pt>
                <c:pt idx="1144">
                  <c:v>0.245</c:v>
                </c:pt>
                <c:pt idx="1145">
                  <c:v>0.246</c:v>
                </c:pt>
                <c:pt idx="1146">
                  <c:v>0.247</c:v>
                </c:pt>
                <c:pt idx="1147">
                  <c:v>0.248</c:v>
                </c:pt>
                <c:pt idx="1148">
                  <c:v>0.249</c:v>
                </c:pt>
                <c:pt idx="1149">
                  <c:v>0.25</c:v>
                </c:pt>
                <c:pt idx="1150">
                  <c:v>0.251</c:v>
                </c:pt>
                <c:pt idx="1151">
                  <c:v>0.252</c:v>
                </c:pt>
                <c:pt idx="1152">
                  <c:v>0.253</c:v>
                </c:pt>
                <c:pt idx="1153">
                  <c:v>0.254</c:v>
                </c:pt>
                <c:pt idx="1154">
                  <c:v>0.255</c:v>
                </c:pt>
                <c:pt idx="1155">
                  <c:v>0.25600000000000001</c:v>
                </c:pt>
                <c:pt idx="1156">
                  <c:v>0.25700000000000001</c:v>
                </c:pt>
                <c:pt idx="1157">
                  <c:v>0.25800000000000001</c:v>
                </c:pt>
                <c:pt idx="1158">
                  <c:v>0.25900000000000001</c:v>
                </c:pt>
                <c:pt idx="1159">
                  <c:v>0.26</c:v>
                </c:pt>
                <c:pt idx="1160">
                  <c:v>0.26100000000000001</c:v>
                </c:pt>
                <c:pt idx="1161">
                  <c:v>0.26200000000000001</c:v>
                </c:pt>
                <c:pt idx="1162">
                  <c:v>0.26300000000000001</c:v>
                </c:pt>
                <c:pt idx="1163">
                  <c:v>0.26400000000000001</c:v>
                </c:pt>
                <c:pt idx="1164">
                  <c:v>0.26500000000000001</c:v>
                </c:pt>
                <c:pt idx="1165">
                  <c:v>0.26600000000000001</c:v>
                </c:pt>
                <c:pt idx="1166">
                  <c:v>0.26700000000000002</c:v>
                </c:pt>
                <c:pt idx="1167">
                  <c:v>0.26800000000000002</c:v>
                </c:pt>
                <c:pt idx="1168">
                  <c:v>0.26900000000000002</c:v>
                </c:pt>
                <c:pt idx="1169">
                  <c:v>0.27</c:v>
                </c:pt>
                <c:pt idx="1170">
                  <c:v>0.27100000000000002</c:v>
                </c:pt>
                <c:pt idx="1171">
                  <c:v>0.27200000000000002</c:v>
                </c:pt>
                <c:pt idx="1172">
                  <c:v>0.27300000000000002</c:v>
                </c:pt>
                <c:pt idx="1173">
                  <c:v>0.27400000000000002</c:v>
                </c:pt>
                <c:pt idx="1174">
                  <c:v>0.27500000000000002</c:v>
                </c:pt>
                <c:pt idx="1175">
                  <c:v>0.27600000000000002</c:v>
                </c:pt>
                <c:pt idx="1176">
                  <c:v>0.27700000000000002</c:v>
                </c:pt>
                <c:pt idx="1177">
                  <c:v>0.27800000000000002</c:v>
                </c:pt>
                <c:pt idx="1178">
                  <c:v>0.27900000000000003</c:v>
                </c:pt>
                <c:pt idx="1179">
                  <c:v>0.28000000000000003</c:v>
                </c:pt>
                <c:pt idx="1180">
                  <c:v>0.28100000000000003</c:v>
                </c:pt>
                <c:pt idx="1181">
                  <c:v>0.28199999999999997</c:v>
                </c:pt>
                <c:pt idx="1182">
                  <c:v>0.28299999999999997</c:v>
                </c:pt>
                <c:pt idx="1183">
                  <c:v>0.28399999999999997</c:v>
                </c:pt>
                <c:pt idx="1184">
                  <c:v>0.28499999999999998</c:v>
                </c:pt>
                <c:pt idx="1185">
                  <c:v>0.28599999999999998</c:v>
                </c:pt>
                <c:pt idx="1186">
                  <c:v>0.28699999999999998</c:v>
                </c:pt>
                <c:pt idx="1187">
                  <c:v>0.28799999999999998</c:v>
                </c:pt>
                <c:pt idx="1188">
                  <c:v>0.28899999999999998</c:v>
                </c:pt>
                <c:pt idx="1189">
                  <c:v>0.28999999999999998</c:v>
                </c:pt>
                <c:pt idx="1190">
                  <c:v>0.29099999999999998</c:v>
                </c:pt>
                <c:pt idx="1191">
                  <c:v>0.29199999999999998</c:v>
                </c:pt>
                <c:pt idx="1192">
                  <c:v>0.29299999999999998</c:v>
                </c:pt>
                <c:pt idx="1193">
                  <c:v>0.29399999999999998</c:v>
                </c:pt>
                <c:pt idx="1194">
                  <c:v>0.29499999999999998</c:v>
                </c:pt>
                <c:pt idx="1195">
                  <c:v>0.29599999999999999</c:v>
                </c:pt>
                <c:pt idx="1196">
                  <c:v>0.29699999999999999</c:v>
                </c:pt>
                <c:pt idx="1197">
                  <c:v>0.29799999999999999</c:v>
                </c:pt>
                <c:pt idx="1198">
                  <c:v>0.29899999999999999</c:v>
                </c:pt>
                <c:pt idx="1199">
                  <c:v>0.3</c:v>
                </c:pt>
                <c:pt idx="1200">
                  <c:v>0.30099999999999999</c:v>
                </c:pt>
                <c:pt idx="1201">
                  <c:v>0.30199999999999999</c:v>
                </c:pt>
                <c:pt idx="1202">
                  <c:v>0.30299999999999999</c:v>
                </c:pt>
                <c:pt idx="1203">
                  <c:v>0.30399999999999999</c:v>
                </c:pt>
                <c:pt idx="1204">
                  <c:v>0.30499999999999999</c:v>
                </c:pt>
                <c:pt idx="1205">
                  <c:v>0.30599999999999999</c:v>
                </c:pt>
                <c:pt idx="1206">
                  <c:v>0.307</c:v>
                </c:pt>
                <c:pt idx="1207">
                  <c:v>0.308</c:v>
                </c:pt>
                <c:pt idx="1208">
                  <c:v>0.309</c:v>
                </c:pt>
                <c:pt idx="1209">
                  <c:v>0.31</c:v>
                </c:pt>
                <c:pt idx="1210">
                  <c:v>0.311</c:v>
                </c:pt>
                <c:pt idx="1211">
                  <c:v>0.312</c:v>
                </c:pt>
                <c:pt idx="1212">
                  <c:v>0.313</c:v>
                </c:pt>
                <c:pt idx="1213">
                  <c:v>0.314</c:v>
                </c:pt>
                <c:pt idx="1214">
                  <c:v>0.315</c:v>
                </c:pt>
                <c:pt idx="1215">
                  <c:v>0.316</c:v>
                </c:pt>
                <c:pt idx="1216">
                  <c:v>0.317</c:v>
                </c:pt>
                <c:pt idx="1217">
                  <c:v>0.318</c:v>
                </c:pt>
                <c:pt idx="1218">
                  <c:v>0.31900000000000001</c:v>
                </c:pt>
                <c:pt idx="1219">
                  <c:v>0.32</c:v>
                </c:pt>
                <c:pt idx="1220">
                  <c:v>0.32100000000000001</c:v>
                </c:pt>
                <c:pt idx="1221">
                  <c:v>0.32200000000000001</c:v>
                </c:pt>
                <c:pt idx="1222">
                  <c:v>0.32300000000000001</c:v>
                </c:pt>
                <c:pt idx="1223">
                  <c:v>0.32400000000000001</c:v>
                </c:pt>
                <c:pt idx="1224">
                  <c:v>0.32500000000000001</c:v>
                </c:pt>
                <c:pt idx="1225">
                  <c:v>0.32600000000000001</c:v>
                </c:pt>
                <c:pt idx="1226">
                  <c:v>0.32700000000000001</c:v>
                </c:pt>
                <c:pt idx="1227">
                  <c:v>0.32800000000000001</c:v>
                </c:pt>
                <c:pt idx="1228">
                  <c:v>0.32900000000000001</c:v>
                </c:pt>
                <c:pt idx="1229">
                  <c:v>0.33</c:v>
                </c:pt>
                <c:pt idx="1230">
                  <c:v>0.33100000000000002</c:v>
                </c:pt>
                <c:pt idx="1231">
                  <c:v>0.33200000000000002</c:v>
                </c:pt>
                <c:pt idx="1232">
                  <c:v>0.33300000000000002</c:v>
                </c:pt>
                <c:pt idx="1233">
                  <c:v>0.33400000000000002</c:v>
                </c:pt>
                <c:pt idx="1234">
                  <c:v>0.33500000000000002</c:v>
                </c:pt>
                <c:pt idx="1235">
                  <c:v>0.33600000000000002</c:v>
                </c:pt>
                <c:pt idx="1236">
                  <c:v>0.33700000000000002</c:v>
                </c:pt>
                <c:pt idx="1237">
                  <c:v>0.33800000000000002</c:v>
                </c:pt>
                <c:pt idx="1238">
                  <c:v>0.33900000000000002</c:v>
                </c:pt>
                <c:pt idx="1239">
                  <c:v>0.34</c:v>
                </c:pt>
                <c:pt idx="1240">
                  <c:v>0.34100000000000003</c:v>
                </c:pt>
                <c:pt idx="1241">
                  <c:v>0.34200000000000003</c:v>
                </c:pt>
                <c:pt idx="1242">
                  <c:v>0.34300000000000003</c:v>
                </c:pt>
                <c:pt idx="1243">
                  <c:v>0.34399999999999997</c:v>
                </c:pt>
                <c:pt idx="1244">
                  <c:v>0.34499999999999997</c:v>
                </c:pt>
                <c:pt idx="1245">
                  <c:v>0.34599999999999997</c:v>
                </c:pt>
                <c:pt idx="1246">
                  <c:v>0.34699999999999998</c:v>
                </c:pt>
                <c:pt idx="1247">
                  <c:v>0.34799999999999998</c:v>
                </c:pt>
                <c:pt idx="1248">
                  <c:v>0.34899999999999998</c:v>
                </c:pt>
                <c:pt idx="1249">
                  <c:v>0.35</c:v>
                </c:pt>
                <c:pt idx="1250">
                  <c:v>0.35099999999999998</c:v>
                </c:pt>
                <c:pt idx="1251">
                  <c:v>0.35199999999999998</c:v>
                </c:pt>
                <c:pt idx="1252">
                  <c:v>0.35299999999999998</c:v>
                </c:pt>
                <c:pt idx="1253">
                  <c:v>0.35399999999999998</c:v>
                </c:pt>
                <c:pt idx="1254">
                  <c:v>0.35499999999999998</c:v>
                </c:pt>
                <c:pt idx="1255">
                  <c:v>0.35599999999999998</c:v>
                </c:pt>
                <c:pt idx="1256">
                  <c:v>0.35699999999999998</c:v>
                </c:pt>
                <c:pt idx="1257">
                  <c:v>0.35799999999999998</c:v>
                </c:pt>
                <c:pt idx="1258">
                  <c:v>0.35899999999999999</c:v>
                </c:pt>
                <c:pt idx="1259">
                  <c:v>0.36</c:v>
                </c:pt>
                <c:pt idx="1260">
                  <c:v>0.36099999999999999</c:v>
                </c:pt>
                <c:pt idx="1261">
                  <c:v>0.36199999999999999</c:v>
                </c:pt>
                <c:pt idx="1262">
                  <c:v>0.36299999999999999</c:v>
                </c:pt>
                <c:pt idx="1263">
                  <c:v>0.36399999999999999</c:v>
                </c:pt>
                <c:pt idx="1264">
                  <c:v>0.36499999999999999</c:v>
                </c:pt>
                <c:pt idx="1265">
                  <c:v>0.36599999999999999</c:v>
                </c:pt>
                <c:pt idx="1266">
                  <c:v>0.36699999999999999</c:v>
                </c:pt>
                <c:pt idx="1267">
                  <c:v>0.36799999999999999</c:v>
                </c:pt>
                <c:pt idx="1268">
                  <c:v>0.36899999999999999</c:v>
                </c:pt>
                <c:pt idx="1269">
                  <c:v>0.37</c:v>
                </c:pt>
                <c:pt idx="1270">
                  <c:v>0.371</c:v>
                </c:pt>
                <c:pt idx="1271">
                  <c:v>0.372</c:v>
                </c:pt>
                <c:pt idx="1272">
                  <c:v>0.373</c:v>
                </c:pt>
                <c:pt idx="1273">
                  <c:v>0.374</c:v>
                </c:pt>
                <c:pt idx="1274">
                  <c:v>0.375</c:v>
                </c:pt>
                <c:pt idx="1275">
                  <c:v>0.376</c:v>
                </c:pt>
                <c:pt idx="1276">
                  <c:v>0.377</c:v>
                </c:pt>
                <c:pt idx="1277">
                  <c:v>0.378</c:v>
                </c:pt>
                <c:pt idx="1278">
                  <c:v>0.379</c:v>
                </c:pt>
                <c:pt idx="1279">
                  <c:v>0.38</c:v>
                </c:pt>
                <c:pt idx="1280">
                  <c:v>0.38100000000000001</c:v>
                </c:pt>
                <c:pt idx="1281">
                  <c:v>0.38200000000000001</c:v>
                </c:pt>
                <c:pt idx="1282">
                  <c:v>0.38300000000000001</c:v>
                </c:pt>
                <c:pt idx="1283">
                  <c:v>0.38400000000000001</c:v>
                </c:pt>
                <c:pt idx="1284">
                  <c:v>0.38500000000000001</c:v>
                </c:pt>
                <c:pt idx="1285">
                  <c:v>0.38600000000000001</c:v>
                </c:pt>
                <c:pt idx="1286">
                  <c:v>0.38700000000000001</c:v>
                </c:pt>
                <c:pt idx="1287">
                  <c:v>0.38800000000000001</c:v>
                </c:pt>
                <c:pt idx="1288">
                  <c:v>0.38900000000000001</c:v>
                </c:pt>
                <c:pt idx="1289">
                  <c:v>0.39</c:v>
                </c:pt>
                <c:pt idx="1290">
                  <c:v>0.39100000000000001</c:v>
                </c:pt>
                <c:pt idx="1291">
                  <c:v>0.39200000000000002</c:v>
                </c:pt>
                <c:pt idx="1292">
                  <c:v>0.39300000000000002</c:v>
                </c:pt>
                <c:pt idx="1293">
                  <c:v>0.39400000000000002</c:v>
                </c:pt>
                <c:pt idx="1294">
                  <c:v>0.39500000000000002</c:v>
                </c:pt>
                <c:pt idx="1295">
                  <c:v>0.39600000000000002</c:v>
                </c:pt>
                <c:pt idx="1296">
                  <c:v>0.39700000000000002</c:v>
                </c:pt>
                <c:pt idx="1297">
                  <c:v>0.39800000000000002</c:v>
                </c:pt>
                <c:pt idx="1298">
                  <c:v>0.39900000000000002</c:v>
                </c:pt>
                <c:pt idx="1299">
                  <c:v>0.4</c:v>
                </c:pt>
                <c:pt idx="1300">
                  <c:v>0.40100000000000002</c:v>
                </c:pt>
                <c:pt idx="1301">
                  <c:v>0.40200000000000002</c:v>
                </c:pt>
                <c:pt idx="1302">
                  <c:v>0.40300000000000002</c:v>
                </c:pt>
                <c:pt idx="1303">
                  <c:v>0.40400000000000003</c:v>
                </c:pt>
                <c:pt idx="1304">
                  <c:v>0.40500000000000003</c:v>
                </c:pt>
                <c:pt idx="1305">
                  <c:v>0.40600000000000003</c:v>
                </c:pt>
                <c:pt idx="1306">
                  <c:v>0.40699999999999997</c:v>
                </c:pt>
                <c:pt idx="1307">
                  <c:v>0.40799999999999997</c:v>
                </c:pt>
                <c:pt idx="1308">
                  <c:v>0.40899999999999997</c:v>
                </c:pt>
                <c:pt idx="1309">
                  <c:v>0.41</c:v>
                </c:pt>
                <c:pt idx="1310">
                  <c:v>0.41099999999999998</c:v>
                </c:pt>
                <c:pt idx="1311">
                  <c:v>0.41199999999999998</c:v>
                </c:pt>
                <c:pt idx="1312">
                  <c:v>0.41299999999999998</c:v>
                </c:pt>
                <c:pt idx="1313">
                  <c:v>0.41399999999999998</c:v>
                </c:pt>
                <c:pt idx="1314">
                  <c:v>0.41499999999999998</c:v>
                </c:pt>
                <c:pt idx="1315">
                  <c:v>0.41599999999999998</c:v>
                </c:pt>
                <c:pt idx="1316">
                  <c:v>0.41699999999999998</c:v>
                </c:pt>
                <c:pt idx="1317">
                  <c:v>0.41799999999999998</c:v>
                </c:pt>
                <c:pt idx="1318">
                  <c:v>0.41899999999999998</c:v>
                </c:pt>
                <c:pt idx="1319">
                  <c:v>0.42</c:v>
                </c:pt>
                <c:pt idx="1320">
                  <c:v>0.42099999999999999</c:v>
                </c:pt>
                <c:pt idx="1321">
                  <c:v>0.42199999999999999</c:v>
                </c:pt>
                <c:pt idx="1322">
                  <c:v>0.42299999999999999</c:v>
                </c:pt>
                <c:pt idx="1323">
                  <c:v>0.42399999999999999</c:v>
                </c:pt>
                <c:pt idx="1324">
                  <c:v>0.42499999999999999</c:v>
                </c:pt>
                <c:pt idx="1325">
                  <c:v>0.42599999999999999</c:v>
                </c:pt>
                <c:pt idx="1326">
                  <c:v>0.42699999999999999</c:v>
                </c:pt>
                <c:pt idx="1327">
                  <c:v>0.42799999999999999</c:v>
                </c:pt>
                <c:pt idx="1328">
                  <c:v>0.42899999999999999</c:v>
                </c:pt>
                <c:pt idx="1329">
                  <c:v>0.43</c:v>
                </c:pt>
                <c:pt idx="1330">
                  <c:v>0.43099999999999999</c:v>
                </c:pt>
                <c:pt idx="1331">
                  <c:v>0.432</c:v>
                </c:pt>
                <c:pt idx="1332">
                  <c:v>0.433</c:v>
                </c:pt>
                <c:pt idx="1333">
                  <c:v>0.434</c:v>
                </c:pt>
                <c:pt idx="1334">
                  <c:v>0.435</c:v>
                </c:pt>
                <c:pt idx="1335">
                  <c:v>0.436</c:v>
                </c:pt>
                <c:pt idx="1336">
                  <c:v>0.437</c:v>
                </c:pt>
                <c:pt idx="1337">
                  <c:v>0.438</c:v>
                </c:pt>
                <c:pt idx="1338">
                  <c:v>0.439</c:v>
                </c:pt>
                <c:pt idx="1339">
                  <c:v>0.44</c:v>
                </c:pt>
                <c:pt idx="1340">
                  <c:v>0.441</c:v>
                </c:pt>
                <c:pt idx="1341">
                  <c:v>0.442</c:v>
                </c:pt>
                <c:pt idx="1342">
                  <c:v>0.443</c:v>
                </c:pt>
                <c:pt idx="1343">
                  <c:v>0.44400000000000001</c:v>
                </c:pt>
                <c:pt idx="1344">
                  <c:v>0.44500000000000001</c:v>
                </c:pt>
                <c:pt idx="1345">
                  <c:v>0.44600000000000001</c:v>
                </c:pt>
                <c:pt idx="1346">
                  <c:v>0.44700000000000001</c:v>
                </c:pt>
                <c:pt idx="1347">
                  <c:v>0.44800000000000001</c:v>
                </c:pt>
                <c:pt idx="1348">
                  <c:v>0.44900000000000001</c:v>
                </c:pt>
                <c:pt idx="1349">
                  <c:v>0.45</c:v>
                </c:pt>
                <c:pt idx="1350">
                  <c:v>0.45100000000000001</c:v>
                </c:pt>
                <c:pt idx="1351">
                  <c:v>0.45200000000000001</c:v>
                </c:pt>
                <c:pt idx="1352">
                  <c:v>0.45300000000000001</c:v>
                </c:pt>
                <c:pt idx="1353">
                  <c:v>0.45400000000000001</c:v>
                </c:pt>
                <c:pt idx="1354">
                  <c:v>0.45500000000000002</c:v>
                </c:pt>
                <c:pt idx="1355">
                  <c:v>0.45600000000000002</c:v>
                </c:pt>
                <c:pt idx="1356">
                  <c:v>0.45700000000000002</c:v>
                </c:pt>
                <c:pt idx="1357">
                  <c:v>0.45800000000000002</c:v>
                </c:pt>
                <c:pt idx="1358">
                  <c:v>0.45900000000000002</c:v>
                </c:pt>
                <c:pt idx="1359">
                  <c:v>0.46</c:v>
                </c:pt>
                <c:pt idx="1360">
                  <c:v>0.46100000000000002</c:v>
                </c:pt>
                <c:pt idx="1361">
                  <c:v>0.46200000000000002</c:v>
                </c:pt>
                <c:pt idx="1362">
                  <c:v>0.46300000000000002</c:v>
                </c:pt>
                <c:pt idx="1363">
                  <c:v>0.46400000000000002</c:v>
                </c:pt>
                <c:pt idx="1364">
                  <c:v>0.46500000000000002</c:v>
                </c:pt>
                <c:pt idx="1365">
                  <c:v>0.46600000000000003</c:v>
                </c:pt>
                <c:pt idx="1366">
                  <c:v>0.46700000000000003</c:v>
                </c:pt>
                <c:pt idx="1367">
                  <c:v>0.46800000000000003</c:v>
                </c:pt>
                <c:pt idx="1368">
                  <c:v>0.46899999999999997</c:v>
                </c:pt>
                <c:pt idx="1369">
                  <c:v>0.47</c:v>
                </c:pt>
                <c:pt idx="1370">
                  <c:v>0.47099999999999997</c:v>
                </c:pt>
                <c:pt idx="1371">
                  <c:v>0.47199999999999998</c:v>
                </c:pt>
                <c:pt idx="1372">
                  <c:v>0.47299999999999998</c:v>
                </c:pt>
                <c:pt idx="1373">
                  <c:v>0.47399999999999998</c:v>
                </c:pt>
                <c:pt idx="1374">
                  <c:v>0.47499999999999998</c:v>
                </c:pt>
                <c:pt idx="1375">
                  <c:v>0.47599999999999998</c:v>
                </c:pt>
                <c:pt idx="1376">
                  <c:v>0.47699999999999998</c:v>
                </c:pt>
                <c:pt idx="1377">
                  <c:v>0.47799999999999998</c:v>
                </c:pt>
                <c:pt idx="1378">
                  <c:v>0.47899999999999998</c:v>
                </c:pt>
                <c:pt idx="1379">
                  <c:v>0.48</c:v>
                </c:pt>
                <c:pt idx="1380">
                  <c:v>0.48099999999999998</c:v>
                </c:pt>
                <c:pt idx="1381">
                  <c:v>0.48199999999999998</c:v>
                </c:pt>
                <c:pt idx="1382">
                  <c:v>0.48299999999999998</c:v>
                </c:pt>
                <c:pt idx="1383">
                  <c:v>0.48399999999999999</c:v>
                </c:pt>
                <c:pt idx="1384">
                  <c:v>0.48499999999999999</c:v>
                </c:pt>
                <c:pt idx="1385">
                  <c:v>0.48599999999999999</c:v>
                </c:pt>
                <c:pt idx="1386">
                  <c:v>0.48699999999999999</c:v>
                </c:pt>
                <c:pt idx="1387">
                  <c:v>0.48799999999999999</c:v>
                </c:pt>
                <c:pt idx="1388">
                  <c:v>0.48899999999999999</c:v>
                </c:pt>
                <c:pt idx="1389">
                  <c:v>0.49</c:v>
                </c:pt>
                <c:pt idx="1390">
                  <c:v>0.49099999999999999</c:v>
                </c:pt>
                <c:pt idx="1391">
                  <c:v>0.49199999999999999</c:v>
                </c:pt>
                <c:pt idx="1392">
                  <c:v>0.49299999999999999</c:v>
                </c:pt>
                <c:pt idx="1393">
                  <c:v>0.49399999999999999</c:v>
                </c:pt>
                <c:pt idx="1394">
                  <c:v>0.495</c:v>
                </c:pt>
                <c:pt idx="1395">
                  <c:v>0.496</c:v>
                </c:pt>
                <c:pt idx="1396">
                  <c:v>0.497</c:v>
                </c:pt>
                <c:pt idx="1397">
                  <c:v>0.498</c:v>
                </c:pt>
                <c:pt idx="1398">
                  <c:v>0.499</c:v>
                </c:pt>
                <c:pt idx="1399">
                  <c:v>0.5</c:v>
                </c:pt>
                <c:pt idx="1400">
                  <c:v>0.501</c:v>
                </c:pt>
                <c:pt idx="1401">
                  <c:v>0.502</c:v>
                </c:pt>
                <c:pt idx="1402">
                  <c:v>0.503</c:v>
                </c:pt>
                <c:pt idx="1403">
                  <c:v>0.504</c:v>
                </c:pt>
                <c:pt idx="1404">
                  <c:v>0.505</c:v>
                </c:pt>
                <c:pt idx="1405">
                  <c:v>0.50600000000000001</c:v>
                </c:pt>
                <c:pt idx="1406">
                  <c:v>0.50700000000000001</c:v>
                </c:pt>
                <c:pt idx="1407">
                  <c:v>0.50800000000000001</c:v>
                </c:pt>
                <c:pt idx="1408">
                  <c:v>0.50900000000000001</c:v>
                </c:pt>
                <c:pt idx="1409">
                  <c:v>0.51</c:v>
                </c:pt>
                <c:pt idx="1410">
                  <c:v>0.51100000000000001</c:v>
                </c:pt>
                <c:pt idx="1411">
                  <c:v>0.51200000000000001</c:v>
                </c:pt>
                <c:pt idx="1412">
                  <c:v>0.51300000000000001</c:v>
                </c:pt>
                <c:pt idx="1413">
                  <c:v>0.51400000000000001</c:v>
                </c:pt>
                <c:pt idx="1414">
                  <c:v>0.51500000000000001</c:v>
                </c:pt>
                <c:pt idx="1415">
                  <c:v>0.51600000000000001</c:v>
                </c:pt>
                <c:pt idx="1416">
                  <c:v>0.51700000000000002</c:v>
                </c:pt>
                <c:pt idx="1417">
                  <c:v>0.51800000000000002</c:v>
                </c:pt>
                <c:pt idx="1418">
                  <c:v>0.51900000000000002</c:v>
                </c:pt>
                <c:pt idx="1419">
                  <c:v>0.52</c:v>
                </c:pt>
                <c:pt idx="1420">
                  <c:v>0.52100000000000002</c:v>
                </c:pt>
                <c:pt idx="1421">
                  <c:v>0.52200000000000002</c:v>
                </c:pt>
                <c:pt idx="1422">
                  <c:v>0.52300000000000002</c:v>
                </c:pt>
                <c:pt idx="1423">
                  <c:v>0.52400000000000002</c:v>
                </c:pt>
                <c:pt idx="1424">
                  <c:v>0.52500000000000002</c:v>
                </c:pt>
                <c:pt idx="1425">
                  <c:v>0.52600000000000002</c:v>
                </c:pt>
                <c:pt idx="1426">
                  <c:v>0.52700000000000002</c:v>
                </c:pt>
                <c:pt idx="1427">
                  <c:v>0.52800000000000002</c:v>
                </c:pt>
                <c:pt idx="1428">
                  <c:v>0.52900000000000003</c:v>
                </c:pt>
                <c:pt idx="1429">
                  <c:v>0.53</c:v>
                </c:pt>
                <c:pt idx="1430">
                  <c:v>0.53100000000000003</c:v>
                </c:pt>
                <c:pt idx="1431">
                  <c:v>0.53200000000000003</c:v>
                </c:pt>
                <c:pt idx="1432">
                  <c:v>0.53300000000000003</c:v>
                </c:pt>
                <c:pt idx="1433">
                  <c:v>0.53400000000000003</c:v>
                </c:pt>
                <c:pt idx="1434">
                  <c:v>0.53500000000000003</c:v>
                </c:pt>
                <c:pt idx="1435">
                  <c:v>0.53600000000000003</c:v>
                </c:pt>
                <c:pt idx="1436">
                  <c:v>0.53700000000000003</c:v>
                </c:pt>
                <c:pt idx="1437">
                  <c:v>0.53800000000000003</c:v>
                </c:pt>
                <c:pt idx="1438">
                  <c:v>0.53900000000000003</c:v>
                </c:pt>
                <c:pt idx="1439">
                  <c:v>0.54</c:v>
                </c:pt>
                <c:pt idx="1440">
                  <c:v>0.54100000000000004</c:v>
                </c:pt>
                <c:pt idx="1441">
                  <c:v>0.54200000000000004</c:v>
                </c:pt>
                <c:pt idx="1442">
                  <c:v>0.54300000000000004</c:v>
                </c:pt>
                <c:pt idx="1443">
                  <c:v>0.54400000000000004</c:v>
                </c:pt>
                <c:pt idx="1444">
                  <c:v>0.54500000000000004</c:v>
                </c:pt>
                <c:pt idx="1445">
                  <c:v>0.54600000000000004</c:v>
                </c:pt>
                <c:pt idx="1446">
                  <c:v>0.54700000000000004</c:v>
                </c:pt>
                <c:pt idx="1447">
                  <c:v>0.54800000000000004</c:v>
                </c:pt>
                <c:pt idx="1448">
                  <c:v>0.54900000000000004</c:v>
                </c:pt>
                <c:pt idx="1449">
                  <c:v>0.55000000000000004</c:v>
                </c:pt>
                <c:pt idx="1450">
                  <c:v>0.55100000000000005</c:v>
                </c:pt>
                <c:pt idx="1451">
                  <c:v>0.55200000000000005</c:v>
                </c:pt>
                <c:pt idx="1452">
                  <c:v>0.55300000000000005</c:v>
                </c:pt>
                <c:pt idx="1453">
                  <c:v>0.55400000000000005</c:v>
                </c:pt>
                <c:pt idx="1454">
                  <c:v>0.55500000000000005</c:v>
                </c:pt>
                <c:pt idx="1455">
                  <c:v>0.55600000000000005</c:v>
                </c:pt>
                <c:pt idx="1456">
                  <c:v>0.55700000000000005</c:v>
                </c:pt>
                <c:pt idx="1457">
                  <c:v>0.55800000000000005</c:v>
                </c:pt>
                <c:pt idx="1458">
                  <c:v>0.55900000000000005</c:v>
                </c:pt>
                <c:pt idx="1459">
                  <c:v>0.56000000000000005</c:v>
                </c:pt>
                <c:pt idx="1460">
                  <c:v>0.56100000000000005</c:v>
                </c:pt>
                <c:pt idx="1461">
                  <c:v>0.56200000000000006</c:v>
                </c:pt>
                <c:pt idx="1462">
                  <c:v>0.56299999999999994</c:v>
                </c:pt>
                <c:pt idx="1463">
                  <c:v>0.56399999999999995</c:v>
                </c:pt>
                <c:pt idx="1464">
                  <c:v>0.56499999999999995</c:v>
                </c:pt>
                <c:pt idx="1465">
                  <c:v>0.56599999999999995</c:v>
                </c:pt>
                <c:pt idx="1466">
                  <c:v>0.56699999999999995</c:v>
                </c:pt>
                <c:pt idx="1467">
                  <c:v>0.56799999999999995</c:v>
                </c:pt>
                <c:pt idx="1468">
                  <c:v>0.56899999999999995</c:v>
                </c:pt>
                <c:pt idx="1469">
                  <c:v>0.56999999999999995</c:v>
                </c:pt>
                <c:pt idx="1470">
                  <c:v>0.57099999999999995</c:v>
                </c:pt>
                <c:pt idx="1471">
                  <c:v>0.57199999999999995</c:v>
                </c:pt>
                <c:pt idx="1472">
                  <c:v>0.57299999999999995</c:v>
                </c:pt>
                <c:pt idx="1473">
                  <c:v>0.57399999999999995</c:v>
                </c:pt>
                <c:pt idx="1474">
                  <c:v>0.57499999999999996</c:v>
                </c:pt>
                <c:pt idx="1475">
                  <c:v>0.57599999999999996</c:v>
                </c:pt>
                <c:pt idx="1476">
                  <c:v>0.57699999999999996</c:v>
                </c:pt>
                <c:pt idx="1477">
                  <c:v>0.57799999999999996</c:v>
                </c:pt>
                <c:pt idx="1478">
                  <c:v>0.57899999999999996</c:v>
                </c:pt>
                <c:pt idx="1479">
                  <c:v>0.57999999999999996</c:v>
                </c:pt>
                <c:pt idx="1480">
                  <c:v>0.58099999999999996</c:v>
                </c:pt>
                <c:pt idx="1481">
                  <c:v>0.58199999999999996</c:v>
                </c:pt>
                <c:pt idx="1482">
                  <c:v>0.58299999999999996</c:v>
                </c:pt>
                <c:pt idx="1483">
                  <c:v>0.58399999999999996</c:v>
                </c:pt>
                <c:pt idx="1484">
                  <c:v>0.58499999999999996</c:v>
                </c:pt>
                <c:pt idx="1485">
                  <c:v>0.58599999999999997</c:v>
                </c:pt>
                <c:pt idx="1486">
                  <c:v>0.58699999999999997</c:v>
                </c:pt>
                <c:pt idx="1487">
                  <c:v>0.58799999999999997</c:v>
                </c:pt>
                <c:pt idx="1488">
                  <c:v>0.58899999999999997</c:v>
                </c:pt>
                <c:pt idx="1489">
                  <c:v>0.59</c:v>
                </c:pt>
                <c:pt idx="1490">
                  <c:v>0.59099999999999997</c:v>
                </c:pt>
                <c:pt idx="1491">
                  <c:v>0.59199999999999997</c:v>
                </c:pt>
                <c:pt idx="1492">
                  <c:v>0.59299999999999997</c:v>
                </c:pt>
                <c:pt idx="1493">
                  <c:v>0.59399999999999997</c:v>
                </c:pt>
                <c:pt idx="1494">
                  <c:v>0.59499999999999997</c:v>
                </c:pt>
                <c:pt idx="1495">
                  <c:v>0.59599999999999997</c:v>
                </c:pt>
                <c:pt idx="1496">
                  <c:v>0.59699999999999998</c:v>
                </c:pt>
                <c:pt idx="1497">
                  <c:v>0.59799999999999998</c:v>
                </c:pt>
                <c:pt idx="1498">
                  <c:v>0.59899999999999998</c:v>
                </c:pt>
                <c:pt idx="1499">
                  <c:v>0.6</c:v>
                </c:pt>
                <c:pt idx="1500">
                  <c:v>0.60099999999999998</c:v>
                </c:pt>
                <c:pt idx="1501">
                  <c:v>0.60199999999999998</c:v>
                </c:pt>
                <c:pt idx="1502">
                  <c:v>0.60299999999999998</c:v>
                </c:pt>
                <c:pt idx="1503">
                  <c:v>0.60399999999999998</c:v>
                </c:pt>
                <c:pt idx="1504">
                  <c:v>0.60499999999999998</c:v>
                </c:pt>
                <c:pt idx="1505">
                  <c:v>0.60599999999999998</c:v>
                </c:pt>
                <c:pt idx="1506">
                  <c:v>0.60699999999999998</c:v>
                </c:pt>
                <c:pt idx="1507">
                  <c:v>0.60799999999999998</c:v>
                </c:pt>
                <c:pt idx="1508">
                  <c:v>0.60899999999999999</c:v>
                </c:pt>
                <c:pt idx="1509">
                  <c:v>0.61</c:v>
                </c:pt>
                <c:pt idx="1510">
                  <c:v>0.61099999999999999</c:v>
                </c:pt>
                <c:pt idx="1511">
                  <c:v>0.61199999999999999</c:v>
                </c:pt>
                <c:pt idx="1512">
                  <c:v>0.61299999999999999</c:v>
                </c:pt>
                <c:pt idx="1513">
                  <c:v>0.61399999999999999</c:v>
                </c:pt>
                <c:pt idx="1514">
                  <c:v>0.61499999999999999</c:v>
                </c:pt>
                <c:pt idx="1515">
                  <c:v>0.61599999999999999</c:v>
                </c:pt>
                <c:pt idx="1516">
                  <c:v>0.61699999999999999</c:v>
                </c:pt>
                <c:pt idx="1517">
                  <c:v>0.61799999999999999</c:v>
                </c:pt>
                <c:pt idx="1518">
                  <c:v>0.61899999999999999</c:v>
                </c:pt>
                <c:pt idx="1519">
                  <c:v>0.62</c:v>
                </c:pt>
                <c:pt idx="1520">
                  <c:v>0.621</c:v>
                </c:pt>
                <c:pt idx="1521">
                  <c:v>0.622</c:v>
                </c:pt>
                <c:pt idx="1522">
                  <c:v>0.623</c:v>
                </c:pt>
                <c:pt idx="1523">
                  <c:v>0.624</c:v>
                </c:pt>
                <c:pt idx="1524">
                  <c:v>0.625</c:v>
                </c:pt>
                <c:pt idx="1525">
                  <c:v>0.626</c:v>
                </c:pt>
                <c:pt idx="1526">
                  <c:v>0.627</c:v>
                </c:pt>
                <c:pt idx="1527">
                  <c:v>0.628</c:v>
                </c:pt>
                <c:pt idx="1528">
                  <c:v>0.629</c:v>
                </c:pt>
                <c:pt idx="1529">
                  <c:v>0.63</c:v>
                </c:pt>
                <c:pt idx="1530">
                  <c:v>0.63100000000000001</c:v>
                </c:pt>
                <c:pt idx="1531">
                  <c:v>0.63200000000000001</c:v>
                </c:pt>
                <c:pt idx="1532">
                  <c:v>0.63300000000000001</c:v>
                </c:pt>
                <c:pt idx="1533">
                  <c:v>0.63400000000000001</c:v>
                </c:pt>
                <c:pt idx="1534">
                  <c:v>0.63500000000000001</c:v>
                </c:pt>
                <c:pt idx="1535">
                  <c:v>0.63600000000000001</c:v>
                </c:pt>
                <c:pt idx="1536">
                  <c:v>0.63700000000000001</c:v>
                </c:pt>
                <c:pt idx="1537">
                  <c:v>0.63800000000000001</c:v>
                </c:pt>
                <c:pt idx="1538">
                  <c:v>0.63900000000000001</c:v>
                </c:pt>
                <c:pt idx="1539">
                  <c:v>0.64</c:v>
                </c:pt>
                <c:pt idx="1540">
                  <c:v>0.64100000000000001</c:v>
                </c:pt>
                <c:pt idx="1541">
                  <c:v>0.64200000000000002</c:v>
                </c:pt>
                <c:pt idx="1542">
                  <c:v>0.64300000000000002</c:v>
                </c:pt>
                <c:pt idx="1543">
                  <c:v>0.64400000000000002</c:v>
                </c:pt>
                <c:pt idx="1544">
                  <c:v>0.64500000000000002</c:v>
                </c:pt>
                <c:pt idx="1545">
                  <c:v>0.64600000000000002</c:v>
                </c:pt>
                <c:pt idx="1546">
                  <c:v>0.64700000000000002</c:v>
                </c:pt>
                <c:pt idx="1547">
                  <c:v>0.64800000000000002</c:v>
                </c:pt>
                <c:pt idx="1548">
                  <c:v>0.64900000000000002</c:v>
                </c:pt>
                <c:pt idx="1549">
                  <c:v>0.65</c:v>
                </c:pt>
                <c:pt idx="1550">
                  <c:v>0.65100000000000002</c:v>
                </c:pt>
                <c:pt idx="1551">
                  <c:v>0.65200000000000002</c:v>
                </c:pt>
                <c:pt idx="1552">
                  <c:v>0.65300000000000002</c:v>
                </c:pt>
                <c:pt idx="1553">
                  <c:v>0.65400000000000003</c:v>
                </c:pt>
                <c:pt idx="1554">
                  <c:v>0.65500000000000003</c:v>
                </c:pt>
                <c:pt idx="1555">
                  <c:v>0.65600000000000003</c:v>
                </c:pt>
                <c:pt idx="1556">
                  <c:v>0.65700000000000003</c:v>
                </c:pt>
                <c:pt idx="1557">
                  <c:v>0.65800000000000003</c:v>
                </c:pt>
                <c:pt idx="1558">
                  <c:v>0.65900000000000003</c:v>
                </c:pt>
                <c:pt idx="1559">
                  <c:v>0.66</c:v>
                </c:pt>
                <c:pt idx="1560">
                  <c:v>0.66100000000000003</c:v>
                </c:pt>
                <c:pt idx="1561">
                  <c:v>0.66200000000000003</c:v>
                </c:pt>
                <c:pt idx="1562">
                  <c:v>0.66300000000000003</c:v>
                </c:pt>
                <c:pt idx="1563">
                  <c:v>0.66400000000000003</c:v>
                </c:pt>
                <c:pt idx="1564">
                  <c:v>0.66500000000000004</c:v>
                </c:pt>
                <c:pt idx="1565">
                  <c:v>0.66600000000000004</c:v>
                </c:pt>
                <c:pt idx="1566">
                  <c:v>0.66700000000000004</c:v>
                </c:pt>
                <c:pt idx="1567">
                  <c:v>0.66800000000000004</c:v>
                </c:pt>
                <c:pt idx="1568">
                  <c:v>0.66900000000000004</c:v>
                </c:pt>
                <c:pt idx="1569">
                  <c:v>0.67</c:v>
                </c:pt>
                <c:pt idx="1570">
                  <c:v>0.67100000000000004</c:v>
                </c:pt>
                <c:pt idx="1571">
                  <c:v>0.67200000000000004</c:v>
                </c:pt>
                <c:pt idx="1572">
                  <c:v>0.67300000000000004</c:v>
                </c:pt>
                <c:pt idx="1573">
                  <c:v>0.67400000000000004</c:v>
                </c:pt>
                <c:pt idx="1574">
                  <c:v>0.67500000000000004</c:v>
                </c:pt>
                <c:pt idx="1575">
                  <c:v>0.67600000000000005</c:v>
                </c:pt>
                <c:pt idx="1576">
                  <c:v>0.67700000000000005</c:v>
                </c:pt>
                <c:pt idx="1577">
                  <c:v>0.67800000000000005</c:v>
                </c:pt>
                <c:pt idx="1578">
                  <c:v>0.67900000000000005</c:v>
                </c:pt>
                <c:pt idx="1579">
                  <c:v>0.68</c:v>
                </c:pt>
                <c:pt idx="1580">
                  <c:v>0.68100000000000005</c:v>
                </c:pt>
                <c:pt idx="1581">
                  <c:v>0.68200000000000005</c:v>
                </c:pt>
                <c:pt idx="1582">
                  <c:v>0.68300000000000005</c:v>
                </c:pt>
                <c:pt idx="1583">
                  <c:v>0.68400000000000005</c:v>
                </c:pt>
                <c:pt idx="1584">
                  <c:v>0.68500000000000005</c:v>
                </c:pt>
                <c:pt idx="1585">
                  <c:v>0.68600000000000005</c:v>
                </c:pt>
                <c:pt idx="1586">
                  <c:v>0.68700000000000006</c:v>
                </c:pt>
                <c:pt idx="1587">
                  <c:v>0.68799999999999994</c:v>
                </c:pt>
                <c:pt idx="1588">
                  <c:v>0.68899999999999995</c:v>
                </c:pt>
                <c:pt idx="1589">
                  <c:v>0.69</c:v>
                </c:pt>
                <c:pt idx="1590">
                  <c:v>0.69099999999999995</c:v>
                </c:pt>
                <c:pt idx="1591">
                  <c:v>0.69199999999999995</c:v>
                </c:pt>
                <c:pt idx="1592">
                  <c:v>0.69299999999999995</c:v>
                </c:pt>
                <c:pt idx="1593">
                  <c:v>0.69399999999999995</c:v>
                </c:pt>
                <c:pt idx="1594">
                  <c:v>0.69499999999999995</c:v>
                </c:pt>
                <c:pt idx="1595">
                  <c:v>0.69599999999999995</c:v>
                </c:pt>
                <c:pt idx="1596">
                  <c:v>0.69699999999999995</c:v>
                </c:pt>
                <c:pt idx="1597">
                  <c:v>0.69799999999999995</c:v>
                </c:pt>
                <c:pt idx="1598">
                  <c:v>0.69899999999999995</c:v>
                </c:pt>
                <c:pt idx="1599">
                  <c:v>0.7</c:v>
                </c:pt>
                <c:pt idx="1600">
                  <c:v>0.70099999999999996</c:v>
                </c:pt>
                <c:pt idx="1601">
                  <c:v>0.70199999999999996</c:v>
                </c:pt>
                <c:pt idx="1602">
                  <c:v>0.70299999999999996</c:v>
                </c:pt>
                <c:pt idx="1603">
                  <c:v>0.70399999999999996</c:v>
                </c:pt>
                <c:pt idx="1604">
                  <c:v>0.70499999999999996</c:v>
                </c:pt>
                <c:pt idx="1605">
                  <c:v>0.70599999999999996</c:v>
                </c:pt>
                <c:pt idx="1606">
                  <c:v>0.70699999999999996</c:v>
                </c:pt>
                <c:pt idx="1607">
                  <c:v>0.70799999999999996</c:v>
                </c:pt>
                <c:pt idx="1608">
                  <c:v>0.70899999999999996</c:v>
                </c:pt>
                <c:pt idx="1609">
                  <c:v>0.71</c:v>
                </c:pt>
                <c:pt idx="1610">
                  <c:v>0.71099999999999997</c:v>
                </c:pt>
                <c:pt idx="1611">
                  <c:v>0.71199999999999997</c:v>
                </c:pt>
                <c:pt idx="1612">
                  <c:v>0.71299999999999997</c:v>
                </c:pt>
                <c:pt idx="1613">
                  <c:v>0.71399999999999997</c:v>
                </c:pt>
                <c:pt idx="1614">
                  <c:v>0.71499999999999997</c:v>
                </c:pt>
                <c:pt idx="1615">
                  <c:v>0.71599999999999997</c:v>
                </c:pt>
                <c:pt idx="1616">
                  <c:v>0.71699999999999997</c:v>
                </c:pt>
                <c:pt idx="1617">
                  <c:v>0.71799999999999997</c:v>
                </c:pt>
                <c:pt idx="1618">
                  <c:v>0.71899999999999997</c:v>
                </c:pt>
                <c:pt idx="1619">
                  <c:v>0.72</c:v>
                </c:pt>
                <c:pt idx="1620">
                  <c:v>0.72099999999999997</c:v>
                </c:pt>
                <c:pt idx="1621">
                  <c:v>0.72199999999999998</c:v>
                </c:pt>
                <c:pt idx="1622">
                  <c:v>0.72299999999999998</c:v>
                </c:pt>
                <c:pt idx="1623">
                  <c:v>0.72399999999999998</c:v>
                </c:pt>
                <c:pt idx="1624">
                  <c:v>0.72499999999999998</c:v>
                </c:pt>
                <c:pt idx="1625">
                  <c:v>0.72599999999999998</c:v>
                </c:pt>
                <c:pt idx="1626">
                  <c:v>0.72699999999999998</c:v>
                </c:pt>
                <c:pt idx="1627">
                  <c:v>0.72799999999999998</c:v>
                </c:pt>
                <c:pt idx="1628">
                  <c:v>0.72899999999999998</c:v>
                </c:pt>
                <c:pt idx="1629">
                  <c:v>0.73</c:v>
                </c:pt>
                <c:pt idx="1630">
                  <c:v>0.73099999999999998</c:v>
                </c:pt>
                <c:pt idx="1631">
                  <c:v>0.73199999999999998</c:v>
                </c:pt>
                <c:pt idx="1632">
                  <c:v>0.73299999999999998</c:v>
                </c:pt>
                <c:pt idx="1633">
                  <c:v>0.73399999999999999</c:v>
                </c:pt>
                <c:pt idx="1634">
                  <c:v>0.73499999999999999</c:v>
                </c:pt>
                <c:pt idx="1635">
                  <c:v>0.73599999999999999</c:v>
                </c:pt>
                <c:pt idx="1636">
                  <c:v>0.73699999999999999</c:v>
                </c:pt>
                <c:pt idx="1637">
                  <c:v>0.73799999999999999</c:v>
                </c:pt>
                <c:pt idx="1638">
                  <c:v>0.73899999999999999</c:v>
                </c:pt>
                <c:pt idx="1639">
                  <c:v>0.74</c:v>
                </c:pt>
                <c:pt idx="1640">
                  <c:v>0.74099999999999999</c:v>
                </c:pt>
                <c:pt idx="1641">
                  <c:v>0.74199999999999999</c:v>
                </c:pt>
                <c:pt idx="1642">
                  <c:v>0.74299999999999999</c:v>
                </c:pt>
                <c:pt idx="1643">
                  <c:v>0.74399999999999999</c:v>
                </c:pt>
                <c:pt idx="1644">
                  <c:v>0.745</c:v>
                </c:pt>
                <c:pt idx="1645">
                  <c:v>0.746</c:v>
                </c:pt>
                <c:pt idx="1646">
                  <c:v>0.747</c:v>
                </c:pt>
                <c:pt idx="1647">
                  <c:v>0.748</c:v>
                </c:pt>
                <c:pt idx="1648">
                  <c:v>0.749</c:v>
                </c:pt>
                <c:pt idx="1649">
                  <c:v>0.75</c:v>
                </c:pt>
                <c:pt idx="1650">
                  <c:v>0.751</c:v>
                </c:pt>
                <c:pt idx="1651">
                  <c:v>0.752</c:v>
                </c:pt>
                <c:pt idx="1652">
                  <c:v>0.753</c:v>
                </c:pt>
                <c:pt idx="1653">
                  <c:v>0.754</c:v>
                </c:pt>
                <c:pt idx="1654">
                  <c:v>0.755</c:v>
                </c:pt>
                <c:pt idx="1655">
                  <c:v>0.75600000000000001</c:v>
                </c:pt>
                <c:pt idx="1656">
                  <c:v>0.75700000000000001</c:v>
                </c:pt>
                <c:pt idx="1657">
                  <c:v>0.75800000000000001</c:v>
                </c:pt>
                <c:pt idx="1658">
                  <c:v>0.75900000000000001</c:v>
                </c:pt>
                <c:pt idx="1659">
                  <c:v>0.76</c:v>
                </c:pt>
                <c:pt idx="1660">
                  <c:v>0.76100000000000001</c:v>
                </c:pt>
                <c:pt idx="1661">
                  <c:v>0.76200000000000001</c:v>
                </c:pt>
                <c:pt idx="1662">
                  <c:v>0.76300000000000001</c:v>
                </c:pt>
                <c:pt idx="1663">
                  <c:v>0.76400000000000001</c:v>
                </c:pt>
                <c:pt idx="1664">
                  <c:v>0.76500000000000001</c:v>
                </c:pt>
                <c:pt idx="1665">
                  <c:v>0.76600000000000001</c:v>
                </c:pt>
                <c:pt idx="1666">
                  <c:v>0.76700000000000002</c:v>
                </c:pt>
                <c:pt idx="1667">
                  <c:v>0.76800000000000002</c:v>
                </c:pt>
                <c:pt idx="1668">
                  <c:v>0.76900000000000002</c:v>
                </c:pt>
                <c:pt idx="1669">
                  <c:v>0.77</c:v>
                </c:pt>
                <c:pt idx="1670">
                  <c:v>0.77100000000000002</c:v>
                </c:pt>
                <c:pt idx="1671">
                  <c:v>0.77200000000000002</c:v>
                </c:pt>
                <c:pt idx="1672">
                  <c:v>0.77300000000000002</c:v>
                </c:pt>
                <c:pt idx="1673">
                  <c:v>0.77400000000000002</c:v>
                </c:pt>
                <c:pt idx="1674">
                  <c:v>0.77500000000000002</c:v>
                </c:pt>
                <c:pt idx="1675">
                  <c:v>0.77600000000000002</c:v>
                </c:pt>
                <c:pt idx="1676">
                  <c:v>0.77700000000000002</c:v>
                </c:pt>
                <c:pt idx="1677">
                  <c:v>0.77800000000000002</c:v>
                </c:pt>
                <c:pt idx="1678">
                  <c:v>0.77900000000000003</c:v>
                </c:pt>
                <c:pt idx="1679">
                  <c:v>0.78</c:v>
                </c:pt>
                <c:pt idx="1680">
                  <c:v>0.78100000000000003</c:v>
                </c:pt>
                <c:pt idx="1681">
                  <c:v>0.78200000000000003</c:v>
                </c:pt>
                <c:pt idx="1682">
                  <c:v>0.78300000000000003</c:v>
                </c:pt>
                <c:pt idx="1683">
                  <c:v>0.78400000000000003</c:v>
                </c:pt>
                <c:pt idx="1684">
                  <c:v>0.78500000000000003</c:v>
                </c:pt>
                <c:pt idx="1685">
                  <c:v>0.78600000000000003</c:v>
                </c:pt>
                <c:pt idx="1686">
                  <c:v>0.78700000000000003</c:v>
                </c:pt>
                <c:pt idx="1687">
                  <c:v>0.78800000000000003</c:v>
                </c:pt>
                <c:pt idx="1688">
                  <c:v>0.78900000000000003</c:v>
                </c:pt>
                <c:pt idx="1689">
                  <c:v>0.79</c:v>
                </c:pt>
                <c:pt idx="1690">
                  <c:v>0.79100000000000004</c:v>
                </c:pt>
                <c:pt idx="1691">
                  <c:v>0.79200000000000004</c:v>
                </c:pt>
                <c:pt idx="1692">
                  <c:v>0.79300000000000004</c:v>
                </c:pt>
                <c:pt idx="1693">
                  <c:v>0.79400000000000004</c:v>
                </c:pt>
                <c:pt idx="1694">
                  <c:v>0.79500000000000004</c:v>
                </c:pt>
                <c:pt idx="1695">
                  <c:v>0.79600000000000004</c:v>
                </c:pt>
                <c:pt idx="1696">
                  <c:v>0.79700000000000004</c:v>
                </c:pt>
                <c:pt idx="1697">
                  <c:v>0.79800000000000004</c:v>
                </c:pt>
                <c:pt idx="1698">
                  <c:v>0.79900000000000004</c:v>
                </c:pt>
                <c:pt idx="1699">
                  <c:v>0.8</c:v>
                </c:pt>
                <c:pt idx="1700">
                  <c:v>0.80100000000000005</c:v>
                </c:pt>
                <c:pt idx="1701">
                  <c:v>0.80200000000000005</c:v>
                </c:pt>
                <c:pt idx="1702">
                  <c:v>0.80300000000000005</c:v>
                </c:pt>
                <c:pt idx="1703">
                  <c:v>0.80400000000000005</c:v>
                </c:pt>
                <c:pt idx="1704">
                  <c:v>0.80500000000000005</c:v>
                </c:pt>
                <c:pt idx="1705">
                  <c:v>0.80600000000000005</c:v>
                </c:pt>
                <c:pt idx="1706">
                  <c:v>0.80700000000000005</c:v>
                </c:pt>
                <c:pt idx="1707">
                  <c:v>0.80800000000000005</c:v>
                </c:pt>
                <c:pt idx="1708">
                  <c:v>0.80900000000000005</c:v>
                </c:pt>
                <c:pt idx="1709">
                  <c:v>0.81</c:v>
                </c:pt>
                <c:pt idx="1710">
                  <c:v>0.81100000000000005</c:v>
                </c:pt>
                <c:pt idx="1711">
                  <c:v>0.81200000000000006</c:v>
                </c:pt>
                <c:pt idx="1712">
                  <c:v>0.81299999999999994</c:v>
                </c:pt>
                <c:pt idx="1713">
                  <c:v>0.81399999999999995</c:v>
                </c:pt>
                <c:pt idx="1714">
                  <c:v>0.81499999999999995</c:v>
                </c:pt>
                <c:pt idx="1715">
                  <c:v>0.81599999999999995</c:v>
                </c:pt>
                <c:pt idx="1716">
                  <c:v>0.81699999999999995</c:v>
                </c:pt>
                <c:pt idx="1717">
                  <c:v>0.81799999999999995</c:v>
                </c:pt>
                <c:pt idx="1718">
                  <c:v>0.81899999999999995</c:v>
                </c:pt>
                <c:pt idx="1719">
                  <c:v>0.82</c:v>
                </c:pt>
                <c:pt idx="1720">
                  <c:v>0.82099999999999995</c:v>
                </c:pt>
                <c:pt idx="1721">
                  <c:v>0.82199999999999995</c:v>
                </c:pt>
                <c:pt idx="1722">
                  <c:v>0.82299999999999995</c:v>
                </c:pt>
                <c:pt idx="1723">
                  <c:v>0.82399999999999995</c:v>
                </c:pt>
                <c:pt idx="1724">
                  <c:v>0.82499999999999996</c:v>
                </c:pt>
                <c:pt idx="1725">
                  <c:v>0.82599999999999996</c:v>
                </c:pt>
                <c:pt idx="1726">
                  <c:v>0.82699999999999996</c:v>
                </c:pt>
                <c:pt idx="1727">
                  <c:v>0.82799999999999996</c:v>
                </c:pt>
                <c:pt idx="1728">
                  <c:v>0.82899999999999996</c:v>
                </c:pt>
                <c:pt idx="1729">
                  <c:v>0.83</c:v>
                </c:pt>
                <c:pt idx="1730">
                  <c:v>0.83099999999999996</c:v>
                </c:pt>
                <c:pt idx="1731">
                  <c:v>0.83199999999999996</c:v>
                </c:pt>
                <c:pt idx="1732">
                  <c:v>0.83299999999999996</c:v>
                </c:pt>
                <c:pt idx="1733">
                  <c:v>0.83399999999999996</c:v>
                </c:pt>
                <c:pt idx="1734">
                  <c:v>0.83499999999999996</c:v>
                </c:pt>
                <c:pt idx="1735">
                  <c:v>0.83599999999999997</c:v>
                </c:pt>
                <c:pt idx="1736">
                  <c:v>0.83699999999999997</c:v>
                </c:pt>
                <c:pt idx="1737">
                  <c:v>0.83799999999999997</c:v>
                </c:pt>
                <c:pt idx="1738">
                  <c:v>0.83899999999999997</c:v>
                </c:pt>
                <c:pt idx="1739">
                  <c:v>0.84</c:v>
                </c:pt>
                <c:pt idx="1740">
                  <c:v>0.84099999999999997</c:v>
                </c:pt>
                <c:pt idx="1741">
                  <c:v>0.84199999999999997</c:v>
                </c:pt>
                <c:pt idx="1742">
                  <c:v>0.84299999999999997</c:v>
                </c:pt>
                <c:pt idx="1743">
                  <c:v>0.84399999999999997</c:v>
                </c:pt>
                <c:pt idx="1744">
                  <c:v>0.84499999999999997</c:v>
                </c:pt>
                <c:pt idx="1745">
                  <c:v>0.84599999999999997</c:v>
                </c:pt>
                <c:pt idx="1746">
                  <c:v>0.84699999999999998</c:v>
                </c:pt>
                <c:pt idx="1747">
                  <c:v>0.84799999999999998</c:v>
                </c:pt>
                <c:pt idx="1748">
                  <c:v>0.84899999999999998</c:v>
                </c:pt>
                <c:pt idx="1749">
                  <c:v>0.85</c:v>
                </c:pt>
                <c:pt idx="1750">
                  <c:v>0.85099999999999998</c:v>
                </c:pt>
                <c:pt idx="1751">
                  <c:v>0.85199999999999998</c:v>
                </c:pt>
                <c:pt idx="1752">
                  <c:v>0.85299999999999998</c:v>
                </c:pt>
                <c:pt idx="1753">
                  <c:v>0.85399999999999998</c:v>
                </c:pt>
                <c:pt idx="1754">
                  <c:v>0.85499999999999998</c:v>
                </c:pt>
                <c:pt idx="1755">
                  <c:v>0.85599999999999998</c:v>
                </c:pt>
                <c:pt idx="1756">
                  <c:v>0.85699999999999998</c:v>
                </c:pt>
                <c:pt idx="1757">
                  <c:v>0.85799999999999998</c:v>
                </c:pt>
                <c:pt idx="1758">
                  <c:v>0.85899999999999999</c:v>
                </c:pt>
                <c:pt idx="1759">
                  <c:v>0.86</c:v>
                </c:pt>
                <c:pt idx="1760">
                  <c:v>0.86099999999999999</c:v>
                </c:pt>
                <c:pt idx="1761">
                  <c:v>0.86199999999999999</c:v>
                </c:pt>
                <c:pt idx="1762">
                  <c:v>0.86299999999999999</c:v>
                </c:pt>
                <c:pt idx="1763">
                  <c:v>0.86399999999999999</c:v>
                </c:pt>
                <c:pt idx="1764">
                  <c:v>0.86499999999999999</c:v>
                </c:pt>
                <c:pt idx="1765">
                  <c:v>0.86599999999999999</c:v>
                </c:pt>
                <c:pt idx="1766">
                  <c:v>0.86699999999999999</c:v>
                </c:pt>
                <c:pt idx="1767">
                  <c:v>0.86799999999999999</c:v>
                </c:pt>
                <c:pt idx="1768">
                  <c:v>0.86899999999999999</c:v>
                </c:pt>
                <c:pt idx="1769">
                  <c:v>0.87</c:v>
                </c:pt>
                <c:pt idx="1770">
                  <c:v>0.871</c:v>
                </c:pt>
                <c:pt idx="1771">
                  <c:v>0.872</c:v>
                </c:pt>
                <c:pt idx="1772">
                  <c:v>0.873</c:v>
                </c:pt>
                <c:pt idx="1773">
                  <c:v>0.874</c:v>
                </c:pt>
                <c:pt idx="1774">
                  <c:v>0.875</c:v>
                </c:pt>
                <c:pt idx="1775">
                  <c:v>0.876</c:v>
                </c:pt>
                <c:pt idx="1776">
                  <c:v>0.877</c:v>
                </c:pt>
                <c:pt idx="1777">
                  <c:v>0.878</c:v>
                </c:pt>
                <c:pt idx="1778">
                  <c:v>0.879</c:v>
                </c:pt>
                <c:pt idx="1779">
                  <c:v>0.88</c:v>
                </c:pt>
                <c:pt idx="1780">
                  <c:v>0.88100000000000001</c:v>
                </c:pt>
                <c:pt idx="1781">
                  <c:v>0.88200000000000001</c:v>
                </c:pt>
                <c:pt idx="1782">
                  <c:v>0.88300000000000001</c:v>
                </c:pt>
                <c:pt idx="1783">
                  <c:v>0.88400000000000001</c:v>
                </c:pt>
                <c:pt idx="1784">
                  <c:v>0.88500000000000001</c:v>
                </c:pt>
                <c:pt idx="1785">
                  <c:v>0.88600000000000001</c:v>
                </c:pt>
                <c:pt idx="1786">
                  <c:v>0.88700000000000001</c:v>
                </c:pt>
                <c:pt idx="1787">
                  <c:v>0.88800000000000001</c:v>
                </c:pt>
                <c:pt idx="1788">
                  <c:v>0.88900000000000001</c:v>
                </c:pt>
                <c:pt idx="1789">
                  <c:v>0.89</c:v>
                </c:pt>
                <c:pt idx="1790">
                  <c:v>0.89100000000000001</c:v>
                </c:pt>
                <c:pt idx="1791">
                  <c:v>0.89200000000000002</c:v>
                </c:pt>
                <c:pt idx="1792">
                  <c:v>0.89300000000000002</c:v>
                </c:pt>
                <c:pt idx="1793">
                  <c:v>0.89400000000000002</c:v>
                </c:pt>
                <c:pt idx="1794">
                  <c:v>0.89500000000000002</c:v>
                </c:pt>
                <c:pt idx="1795">
                  <c:v>0.89600000000000002</c:v>
                </c:pt>
                <c:pt idx="1796">
                  <c:v>0.89700000000000002</c:v>
                </c:pt>
                <c:pt idx="1797">
                  <c:v>0.89800000000000002</c:v>
                </c:pt>
                <c:pt idx="1798">
                  <c:v>0.89900000000000002</c:v>
                </c:pt>
                <c:pt idx="1799">
                  <c:v>0.9</c:v>
                </c:pt>
                <c:pt idx="1800">
                  <c:v>0.90100000000000002</c:v>
                </c:pt>
                <c:pt idx="1801">
                  <c:v>0.90200000000000002</c:v>
                </c:pt>
                <c:pt idx="1802">
                  <c:v>0.90300000000000002</c:v>
                </c:pt>
                <c:pt idx="1803">
                  <c:v>0.90400000000000003</c:v>
                </c:pt>
                <c:pt idx="1804">
                  <c:v>0.90500000000000003</c:v>
                </c:pt>
                <c:pt idx="1805">
                  <c:v>0.90600000000000003</c:v>
                </c:pt>
                <c:pt idx="1806">
                  <c:v>0.90700000000000003</c:v>
                </c:pt>
                <c:pt idx="1807">
                  <c:v>0.90800000000000003</c:v>
                </c:pt>
                <c:pt idx="1808">
                  <c:v>0.90900000000000003</c:v>
                </c:pt>
                <c:pt idx="1809">
                  <c:v>0.91</c:v>
                </c:pt>
                <c:pt idx="1810">
                  <c:v>0.91100000000000003</c:v>
                </c:pt>
                <c:pt idx="1811">
                  <c:v>0.91200000000000003</c:v>
                </c:pt>
                <c:pt idx="1812">
                  <c:v>0.91300000000000003</c:v>
                </c:pt>
                <c:pt idx="1813">
                  <c:v>0.91400000000000003</c:v>
                </c:pt>
                <c:pt idx="1814">
                  <c:v>0.91500000000000004</c:v>
                </c:pt>
                <c:pt idx="1815">
                  <c:v>0.91600000000000004</c:v>
                </c:pt>
                <c:pt idx="1816">
                  <c:v>0.91700000000000004</c:v>
                </c:pt>
                <c:pt idx="1817">
                  <c:v>0.91800000000000004</c:v>
                </c:pt>
                <c:pt idx="1818">
                  <c:v>0.91900000000000004</c:v>
                </c:pt>
                <c:pt idx="1819">
                  <c:v>0.92</c:v>
                </c:pt>
                <c:pt idx="1820">
                  <c:v>0.92100000000000004</c:v>
                </c:pt>
                <c:pt idx="1821">
                  <c:v>0.92200000000000004</c:v>
                </c:pt>
                <c:pt idx="1822">
                  <c:v>0.92300000000000004</c:v>
                </c:pt>
                <c:pt idx="1823">
                  <c:v>0.92400000000000004</c:v>
                </c:pt>
                <c:pt idx="1824">
                  <c:v>0.92500000000000004</c:v>
                </c:pt>
                <c:pt idx="1825">
                  <c:v>0.92600000000000005</c:v>
                </c:pt>
                <c:pt idx="1826">
                  <c:v>0.92700000000000005</c:v>
                </c:pt>
                <c:pt idx="1827">
                  <c:v>0.92800000000000005</c:v>
                </c:pt>
                <c:pt idx="1828">
                  <c:v>0.92900000000000005</c:v>
                </c:pt>
                <c:pt idx="1829">
                  <c:v>0.93</c:v>
                </c:pt>
                <c:pt idx="1830">
                  <c:v>0.93100000000000005</c:v>
                </c:pt>
                <c:pt idx="1831">
                  <c:v>0.93200000000000005</c:v>
                </c:pt>
                <c:pt idx="1832">
                  <c:v>0.93300000000000005</c:v>
                </c:pt>
                <c:pt idx="1833">
                  <c:v>0.93400000000000005</c:v>
                </c:pt>
                <c:pt idx="1834">
                  <c:v>0.93500000000000005</c:v>
                </c:pt>
                <c:pt idx="1835">
                  <c:v>0.93600000000000005</c:v>
                </c:pt>
                <c:pt idx="1836">
                  <c:v>0.93700000000000006</c:v>
                </c:pt>
                <c:pt idx="1837">
                  <c:v>0.93799999999999994</c:v>
                </c:pt>
                <c:pt idx="1838">
                  <c:v>0.93899999999999995</c:v>
                </c:pt>
                <c:pt idx="1839">
                  <c:v>0.94</c:v>
                </c:pt>
                <c:pt idx="1840">
                  <c:v>0.94099999999999995</c:v>
                </c:pt>
                <c:pt idx="1841">
                  <c:v>0.94199999999999995</c:v>
                </c:pt>
                <c:pt idx="1842">
                  <c:v>0.94299999999999995</c:v>
                </c:pt>
                <c:pt idx="1843">
                  <c:v>0.94399999999999995</c:v>
                </c:pt>
                <c:pt idx="1844">
                  <c:v>0.94499999999999995</c:v>
                </c:pt>
                <c:pt idx="1845">
                  <c:v>0.94599999999999995</c:v>
                </c:pt>
                <c:pt idx="1846">
                  <c:v>0.94699999999999995</c:v>
                </c:pt>
                <c:pt idx="1847">
                  <c:v>0.94799999999999995</c:v>
                </c:pt>
                <c:pt idx="1848">
                  <c:v>0.94899999999999995</c:v>
                </c:pt>
                <c:pt idx="1849">
                  <c:v>0.95</c:v>
                </c:pt>
                <c:pt idx="1850">
                  <c:v>0.95099999999999996</c:v>
                </c:pt>
                <c:pt idx="1851">
                  <c:v>0.95199999999999996</c:v>
                </c:pt>
                <c:pt idx="1852">
                  <c:v>0.95299999999999996</c:v>
                </c:pt>
                <c:pt idx="1853">
                  <c:v>0.95399999999999996</c:v>
                </c:pt>
                <c:pt idx="1854">
                  <c:v>0.95499999999999996</c:v>
                </c:pt>
                <c:pt idx="1855">
                  <c:v>0.95599999999999996</c:v>
                </c:pt>
                <c:pt idx="1856">
                  <c:v>0.95699999999999996</c:v>
                </c:pt>
                <c:pt idx="1857">
                  <c:v>0.95799999999999996</c:v>
                </c:pt>
                <c:pt idx="1858">
                  <c:v>0.95899999999999996</c:v>
                </c:pt>
                <c:pt idx="1859">
                  <c:v>0.96</c:v>
                </c:pt>
                <c:pt idx="1860">
                  <c:v>0.96099999999999997</c:v>
                </c:pt>
                <c:pt idx="1861">
                  <c:v>0.96199999999999997</c:v>
                </c:pt>
                <c:pt idx="1862">
                  <c:v>0.96299999999999997</c:v>
                </c:pt>
                <c:pt idx="1863">
                  <c:v>0.96399999999999997</c:v>
                </c:pt>
                <c:pt idx="1864">
                  <c:v>0.96499999999999997</c:v>
                </c:pt>
                <c:pt idx="1865">
                  <c:v>0.96599999999999997</c:v>
                </c:pt>
                <c:pt idx="1866">
                  <c:v>0.96699999999999997</c:v>
                </c:pt>
                <c:pt idx="1867">
                  <c:v>0.96799999999999997</c:v>
                </c:pt>
                <c:pt idx="1868">
                  <c:v>0.96899999999999997</c:v>
                </c:pt>
                <c:pt idx="1869">
                  <c:v>0.97</c:v>
                </c:pt>
                <c:pt idx="1870">
                  <c:v>0.97099999999999997</c:v>
                </c:pt>
                <c:pt idx="1871">
                  <c:v>0.97199999999999998</c:v>
                </c:pt>
                <c:pt idx="1872">
                  <c:v>0.97299999999999998</c:v>
                </c:pt>
                <c:pt idx="1873">
                  <c:v>0.97399999999999998</c:v>
                </c:pt>
                <c:pt idx="1874">
                  <c:v>0.97499999999999998</c:v>
                </c:pt>
                <c:pt idx="1875">
                  <c:v>0.97599999999999998</c:v>
                </c:pt>
                <c:pt idx="1876">
                  <c:v>0.97699999999999998</c:v>
                </c:pt>
                <c:pt idx="1877">
                  <c:v>0.97799999999999998</c:v>
                </c:pt>
                <c:pt idx="1878">
                  <c:v>0.97899999999999998</c:v>
                </c:pt>
                <c:pt idx="1879">
                  <c:v>0.98</c:v>
                </c:pt>
                <c:pt idx="1880">
                  <c:v>0.98099999999999998</c:v>
                </c:pt>
                <c:pt idx="1881">
                  <c:v>0.98199999999999998</c:v>
                </c:pt>
                <c:pt idx="1882">
                  <c:v>0.98299999999999998</c:v>
                </c:pt>
                <c:pt idx="1883">
                  <c:v>0.98399999999999999</c:v>
                </c:pt>
                <c:pt idx="1884">
                  <c:v>0.98499999999999999</c:v>
                </c:pt>
                <c:pt idx="1885">
                  <c:v>0.98599999999999999</c:v>
                </c:pt>
                <c:pt idx="1886">
                  <c:v>0.98699999999999999</c:v>
                </c:pt>
                <c:pt idx="1887">
                  <c:v>0.98799999999999999</c:v>
                </c:pt>
                <c:pt idx="1888">
                  <c:v>0.98899999999999999</c:v>
                </c:pt>
                <c:pt idx="1889">
                  <c:v>0.99</c:v>
                </c:pt>
                <c:pt idx="1890">
                  <c:v>0.99099999999999999</c:v>
                </c:pt>
                <c:pt idx="1891">
                  <c:v>0.99199999999999999</c:v>
                </c:pt>
                <c:pt idx="1892">
                  <c:v>0.99299999999999999</c:v>
                </c:pt>
                <c:pt idx="1893">
                  <c:v>0.99399999999999999</c:v>
                </c:pt>
                <c:pt idx="1894">
                  <c:v>0.995</c:v>
                </c:pt>
                <c:pt idx="1895">
                  <c:v>0.996</c:v>
                </c:pt>
                <c:pt idx="1896">
                  <c:v>0.997</c:v>
                </c:pt>
                <c:pt idx="1897">
                  <c:v>0.998</c:v>
                </c:pt>
                <c:pt idx="1898">
                  <c:v>0.999</c:v>
                </c:pt>
                <c:pt idx="1899">
                  <c:v>1</c:v>
                </c:pt>
                <c:pt idx="1900">
                  <c:v>1.01</c:v>
                </c:pt>
                <c:pt idx="1901">
                  <c:v>1.02</c:v>
                </c:pt>
                <c:pt idx="1902">
                  <c:v>1.03</c:v>
                </c:pt>
                <c:pt idx="1903">
                  <c:v>1.04</c:v>
                </c:pt>
                <c:pt idx="1904">
                  <c:v>1.05</c:v>
                </c:pt>
                <c:pt idx="1905">
                  <c:v>1.06</c:v>
                </c:pt>
                <c:pt idx="1906">
                  <c:v>1.07</c:v>
                </c:pt>
                <c:pt idx="1907">
                  <c:v>1.08</c:v>
                </c:pt>
                <c:pt idx="1908">
                  <c:v>1.0900000000000001</c:v>
                </c:pt>
                <c:pt idx="1909">
                  <c:v>1.1000000000000001</c:v>
                </c:pt>
                <c:pt idx="1910">
                  <c:v>1.1100000000000001</c:v>
                </c:pt>
                <c:pt idx="1911">
                  <c:v>1.1200000000000001</c:v>
                </c:pt>
                <c:pt idx="1912">
                  <c:v>1.1299999999999999</c:v>
                </c:pt>
                <c:pt idx="1913">
                  <c:v>1.1399999999999999</c:v>
                </c:pt>
                <c:pt idx="1914">
                  <c:v>1.1499999999999999</c:v>
                </c:pt>
                <c:pt idx="1915">
                  <c:v>1.1599999999999999</c:v>
                </c:pt>
                <c:pt idx="1916">
                  <c:v>1.17</c:v>
                </c:pt>
                <c:pt idx="1917">
                  <c:v>1.18</c:v>
                </c:pt>
                <c:pt idx="1918">
                  <c:v>1.19</c:v>
                </c:pt>
                <c:pt idx="1919">
                  <c:v>1.2</c:v>
                </c:pt>
                <c:pt idx="1920">
                  <c:v>1.21</c:v>
                </c:pt>
                <c:pt idx="1921">
                  <c:v>1.22</c:v>
                </c:pt>
                <c:pt idx="1922">
                  <c:v>1.23</c:v>
                </c:pt>
                <c:pt idx="1923">
                  <c:v>1.24</c:v>
                </c:pt>
                <c:pt idx="1924">
                  <c:v>1.25</c:v>
                </c:pt>
                <c:pt idx="1925">
                  <c:v>1.26</c:v>
                </c:pt>
                <c:pt idx="1926">
                  <c:v>1.27</c:v>
                </c:pt>
                <c:pt idx="1927">
                  <c:v>1.28</c:v>
                </c:pt>
                <c:pt idx="1928">
                  <c:v>1.29</c:v>
                </c:pt>
                <c:pt idx="1929">
                  <c:v>1.3</c:v>
                </c:pt>
                <c:pt idx="1930">
                  <c:v>1.31</c:v>
                </c:pt>
                <c:pt idx="1931">
                  <c:v>1.32</c:v>
                </c:pt>
                <c:pt idx="1932">
                  <c:v>1.33</c:v>
                </c:pt>
                <c:pt idx="1933">
                  <c:v>1.34</c:v>
                </c:pt>
                <c:pt idx="1934">
                  <c:v>1.35</c:v>
                </c:pt>
                <c:pt idx="1935">
                  <c:v>1.36</c:v>
                </c:pt>
                <c:pt idx="1936">
                  <c:v>1.37</c:v>
                </c:pt>
                <c:pt idx="1937">
                  <c:v>1.38</c:v>
                </c:pt>
                <c:pt idx="1938">
                  <c:v>1.39</c:v>
                </c:pt>
                <c:pt idx="1939">
                  <c:v>1.4</c:v>
                </c:pt>
                <c:pt idx="1940">
                  <c:v>1.41</c:v>
                </c:pt>
                <c:pt idx="1941">
                  <c:v>1.42</c:v>
                </c:pt>
                <c:pt idx="1942">
                  <c:v>1.43</c:v>
                </c:pt>
                <c:pt idx="1943">
                  <c:v>1.44</c:v>
                </c:pt>
                <c:pt idx="1944">
                  <c:v>1.45</c:v>
                </c:pt>
                <c:pt idx="1945">
                  <c:v>1.46</c:v>
                </c:pt>
                <c:pt idx="1946">
                  <c:v>1.47</c:v>
                </c:pt>
                <c:pt idx="1947">
                  <c:v>1.48</c:v>
                </c:pt>
                <c:pt idx="1948">
                  <c:v>1.49</c:v>
                </c:pt>
                <c:pt idx="1949">
                  <c:v>1.5</c:v>
                </c:pt>
                <c:pt idx="1950">
                  <c:v>1.51</c:v>
                </c:pt>
                <c:pt idx="1951">
                  <c:v>1.52</c:v>
                </c:pt>
                <c:pt idx="1952">
                  <c:v>1.53</c:v>
                </c:pt>
                <c:pt idx="1953">
                  <c:v>1.54</c:v>
                </c:pt>
                <c:pt idx="1954">
                  <c:v>1.55</c:v>
                </c:pt>
                <c:pt idx="1955">
                  <c:v>1.56</c:v>
                </c:pt>
                <c:pt idx="1956">
                  <c:v>1.57</c:v>
                </c:pt>
                <c:pt idx="1957">
                  <c:v>1.58</c:v>
                </c:pt>
                <c:pt idx="1958">
                  <c:v>1.59</c:v>
                </c:pt>
                <c:pt idx="1959">
                  <c:v>1.6</c:v>
                </c:pt>
                <c:pt idx="1960">
                  <c:v>1.61</c:v>
                </c:pt>
                <c:pt idx="1961">
                  <c:v>1.62</c:v>
                </c:pt>
                <c:pt idx="1962">
                  <c:v>1.63</c:v>
                </c:pt>
                <c:pt idx="1963">
                  <c:v>1.64</c:v>
                </c:pt>
                <c:pt idx="1964">
                  <c:v>1.65</c:v>
                </c:pt>
                <c:pt idx="1965">
                  <c:v>1.66</c:v>
                </c:pt>
                <c:pt idx="1966">
                  <c:v>1.67</c:v>
                </c:pt>
                <c:pt idx="1967">
                  <c:v>1.68</c:v>
                </c:pt>
                <c:pt idx="1968">
                  <c:v>1.69</c:v>
                </c:pt>
                <c:pt idx="1969">
                  <c:v>1.7</c:v>
                </c:pt>
                <c:pt idx="1970">
                  <c:v>1.71</c:v>
                </c:pt>
                <c:pt idx="1971">
                  <c:v>1.72</c:v>
                </c:pt>
                <c:pt idx="1972">
                  <c:v>1.73</c:v>
                </c:pt>
                <c:pt idx="1973">
                  <c:v>1.74</c:v>
                </c:pt>
                <c:pt idx="1974">
                  <c:v>1.75</c:v>
                </c:pt>
                <c:pt idx="1975">
                  <c:v>1.76</c:v>
                </c:pt>
                <c:pt idx="1976">
                  <c:v>1.77</c:v>
                </c:pt>
                <c:pt idx="1977">
                  <c:v>1.78</c:v>
                </c:pt>
                <c:pt idx="1978">
                  <c:v>1.79</c:v>
                </c:pt>
                <c:pt idx="1979">
                  <c:v>1.8</c:v>
                </c:pt>
                <c:pt idx="1980">
                  <c:v>1.81</c:v>
                </c:pt>
                <c:pt idx="1981">
                  <c:v>1.82</c:v>
                </c:pt>
                <c:pt idx="1982">
                  <c:v>1.83</c:v>
                </c:pt>
                <c:pt idx="1983">
                  <c:v>1.84</c:v>
                </c:pt>
                <c:pt idx="1984">
                  <c:v>1.85</c:v>
                </c:pt>
                <c:pt idx="1985">
                  <c:v>1.86</c:v>
                </c:pt>
                <c:pt idx="1986">
                  <c:v>1.87</c:v>
                </c:pt>
                <c:pt idx="1987">
                  <c:v>1.88</c:v>
                </c:pt>
                <c:pt idx="1988">
                  <c:v>1.89</c:v>
                </c:pt>
                <c:pt idx="1989">
                  <c:v>1.9</c:v>
                </c:pt>
                <c:pt idx="1990">
                  <c:v>1.91</c:v>
                </c:pt>
                <c:pt idx="1991">
                  <c:v>1.92</c:v>
                </c:pt>
                <c:pt idx="1992">
                  <c:v>1.93</c:v>
                </c:pt>
                <c:pt idx="1993">
                  <c:v>1.94</c:v>
                </c:pt>
                <c:pt idx="1994">
                  <c:v>1.95</c:v>
                </c:pt>
                <c:pt idx="1995">
                  <c:v>1.96</c:v>
                </c:pt>
                <c:pt idx="1996">
                  <c:v>1.97</c:v>
                </c:pt>
                <c:pt idx="1997">
                  <c:v>1.98</c:v>
                </c:pt>
                <c:pt idx="1998">
                  <c:v>1.99</c:v>
                </c:pt>
                <c:pt idx="1999">
                  <c:v>2</c:v>
                </c:pt>
                <c:pt idx="2000">
                  <c:v>2.0099999999999998</c:v>
                </c:pt>
                <c:pt idx="2001">
                  <c:v>2.02</c:v>
                </c:pt>
                <c:pt idx="2002">
                  <c:v>2.0299999999999998</c:v>
                </c:pt>
                <c:pt idx="2003">
                  <c:v>2.04</c:v>
                </c:pt>
                <c:pt idx="2004">
                  <c:v>2.0499999999999998</c:v>
                </c:pt>
                <c:pt idx="2005">
                  <c:v>2.06</c:v>
                </c:pt>
                <c:pt idx="2006">
                  <c:v>2.0699999999999998</c:v>
                </c:pt>
                <c:pt idx="2007">
                  <c:v>2.08</c:v>
                </c:pt>
                <c:pt idx="2008">
                  <c:v>2.09</c:v>
                </c:pt>
                <c:pt idx="2009">
                  <c:v>2.1</c:v>
                </c:pt>
                <c:pt idx="2010">
                  <c:v>2.11</c:v>
                </c:pt>
                <c:pt idx="2011">
                  <c:v>2.12</c:v>
                </c:pt>
                <c:pt idx="2012">
                  <c:v>2.13</c:v>
                </c:pt>
                <c:pt idx="2013">
                  <c:v>2.14</c:v>
                </c:pt>
                <c:pt idx="2014">
                  <c:v>2.15</c:v>
                </c:pt>
                <c:pt idx="2015">
                  <c:v>2.16</c:v>
                </c:pt>
                <c:pt idx="2016">
                  <c:v>2.17</c:v>
                </c:pt>
                <c:pt idx="2017">
                  <c:v>2.1800000000000002</c:v>
                </c:pt>
                <c:pt idx="2018">
                  <c:v>2.19</c:v>
                </c:pt>
                <c:pt idx="2019">
                  <c:v>2.2000000000000002</c:v>
                </c:pt>
                <c:pt idx="2020">
                  <c:v>2.21</c:v>
                </c:pt>
                <c:pt idx="2021">
                  <c:v>2.2200000000000002</c:v>
                </c:pt>
                <c:pt idx="2022">
                  <c:v>2.23</c:v>
                </c:pt>
                <c:pt idx="2023">
                  <c:v>2.2400000000000002</c:v>
                </c:pt>
                <c:pt idx="2024">
                  <c:v>2.25</c:v>
                </c:pt>
                <c:pt idx="2025">
                  <c:v>2.2599999999999998</c:v>
                </c:pt>
                <c:pt idx="2026">
                  <c:v>2.27</c:v>
                </c:pt>
                <c:pt idx="2027">
                  <c:v>2.2799999999999998</c:v>
                </c:pt>
                <c:pt idx="2028">
                  <c:v>2.29</c:v>
                </c:pt>
                <c:pt idx="2029">
                  <c:v>2.2999999999999998</c:v>
                </c:pt>
                <c:pt idx="2030">
                  <c:v>2.31</c:v>
                </c:pt>
                <c:pt idx="2031">
                  <c:v>2.3199999999999998</c:v>
                </c:pt>
                <c:pt idx="2032">
                  <c:v>2.33</c:v>
                </c:pt>
                <c:pt idx="2033">
                  <c:v>2.34</c:v>
                </c:pt>
                <c:pt idx="2034">
                  <c:v>2.35</c:v>
                </c:pt>
                <c:pt idx="2035">
                  <c:v>2.36</c:v>
                </c:pt>
                <c:pt idx="2036">
                  <c:v>2.37</c:v>
                </c:pt>
                <c:pt idx="2037">
                  <c:v>2.38</c:v>
                </c:pt>
                <c:pt idx="2038">
                  <c:v>2.39</c:v>
                </c:pt>
                <c:pt idx="2039">
                  <c:v>2.4</c:v>
                </c:pt>
                <c:pt idx="2040">
                  <c:v>2.41</c:v>
                </c:pt>
                <c:pt idx="2041">
                  <c:v>2.42</c:v>
                </c:pt>
                <c:pt idx="2042">
                  <c:v>2.4300000000000002</c:v>
                </c:pt>
                <c:pt idx="2043">
                  <c:v>2.44</c:v>
                </c:pt>
                <c:pt idx="2044">
                  <c:v>2.4500000000000002</c:v>
                </c:pt>
                <c:pt idx="2045">
                  <c:v>2.46</c:v>
                </c:pt>
                <c:pt idx="2046">
                  <c:v>2.4700000000000002</c:v>
                </c:pt>
                <c:pt idx="2047">
                  <c:v>2.48</c:v>
                </c:pt>
                <c:pt idx="2048">
                  <c:v>2.4900000000000002</c:v>
                </c:pt>
                <c:pt idx="2049">
                  <c:v>2.5</c:v>
                </c:pt>
                <c:pt idx="2050">
                  <c:v>2.5099999999999998</c:v>
                </c:pt>
                <c:pt idx="2051">
                  <c:v>2.52</c:v>
                </c:pt>
                <c:pt idx="2052">
                  <c:v>2.5299999999999998</c:v>
                </c:pt>
                <c:pt idx="2053">
                  <c:v>2.54</c:v>
                </c:pt>
                <c:pt idx="2054">
                  <c:v>2.5499999999999998</c:v>
                </c:pt>
                <c:pt idx="2055">
                  <c:v>2.56</c:v>
                </c:pt>
                <c:pt idx="2056">
                  <c:v>2.57</c:v>
                </c:pt>
                <c:pt idx="2057">
                  <c:v>2.58</c:v>
                </c:pt>
                <c:pt idx="2058">
                  <c:v>2.59</c:v>
                </c:pt>
                <c:pt idx="2059">
                  <c:v>2.6</c:v>
                </c:pt>
                <c:pt idx="2060">
                  <c:v>2.61</c:v>
                </c:pt>
                <c:pt idx="2061">
                  <c:v>2.62</c:v>
                </c:pt>
                <c:pt idx="2062">
                  <c:v>2.63</c:v>
                </c:pt>
                <c:pt idx="2063">
                  <c:v>2.64</c:v>
                </c:pt>
                <c:pt idx="2064">
                  <c:v>2.65</c:v>
                </c:pt>
                <c:pt idx="2065">
                  <c:v>2.66</c:v>
                </c:pt>
                <c:pt idx="2066">
                  <c:v>2.67</c:v>
                </c:pt>
                <c:pt idx="2067">
                  <c:v>2.68</c:v>
                </c:pt>
                <c:pt idx="2068">
                  <c:v>2.69</c:v>
                </c:pt>
                <c:pt idx="2069">
                  <c:v>2.7</c:v>
                </c:pt>
                <c:pt idx="2070">
                  <c:v>2.71</c:v>
                </c:pt>
                <c:pt idx="2071">
                  <c:v>2.72</c:v>
                </c:pt>
                <c:pt idx="2072">
                  <c:v>2.73</c:v>
                </c:pt>
                <c:pt idx="2073">
                  <c:v>2.74</c:v>
                </c:pt>
                <c:pt idx="2074">
                  <c:v>2.75</c:v>
                </c:pt>
                <c:pt idx="2075">
                  <c:v>2.76</c:v>
                </c:pt>
                <c:pt idx="2076">
                  <c:v>2.77</c:v>
                </c:pt>
                <c:pt idx="2077">
                  <c:v>2.78</c:v>
                </c:pt>
                <c:pt idx="2078">
                  <c:v>2.79</c:v>
                </c:pt>
                <c:pt idx="2079">
                  <c:v>2.8</c:v>
                </c:pt>
                <c:pt idx="2080">
                  <c:v>2.81</c:v>
                </c:pt>
                <c:pt idx="2081">
                  <c:v>2.82</c:v>
                </c:pt>
                <c:pt idx="2082">
                  <c:v>2.83</c:v>
                </c:pt>
                <c:pt idx="2083">
                  <c:v>2.84</c:v>
                </c:pt>
                <c:pt idx="2084">
                  <c:v>2.85</c:v>
                </c:pt>
                <c:pt idx="2085">
                  <c:v>2.86</c:v>
                </c:pt>
                <c:pt idx="2086">
                  <c:v>2.87</c:v>
                </c:pt>
                <c:pt idx="2087">
                  <c:v>2.88</c:v>
                </c:pt>
                <c:pt idx="2088">
                  <c:v>2.89</c:v>
                </c:pt>
                <c:pt idx="2089">
                  <c:v>2.9</c:v>
                </c:pt>
                <c:pt idx="2090">
                  <c:v>2.91</c:v>
                </c:pt>
                <c:pt idx="2091">
                  <c:v>2.92</c:v>
                </c:pt>
                <c:pt idx="2092">
                  <c:v>2.93</c:v>
                </c:pt>
                <c:pt idx="2093">
                  <c:v>2.94</c:v>
                </c:pt>
                <c:pt idx="2094">
                  <c:v>2.95</c:v>
                </c:pt>
                <c:pt idx="2095">
                  <c:v>2.96</c:v>
                </c:pt>
                <c:pt idx="2096">
                  <c:v>2.97</c:v>
                </c:pt>
                <c:pt idx="2097">
                  <c:v>2.98</c:v>
                </c:pt>
                <c:pt idx="2098">
                  <c:v>2.99</c:v>
                </c:pt>
                <c:pt idx="2099">
                  <c:v>3</c:v>
                </c:pt>
                <c:pt idx="2100">
                  <c:v>3.01</c:v>
                </c:pt>
                <c:pt idx="2101">
                  <c:v>3.02</c:v>
                </c:pt>
                <c:pt idx="2102">
                  <c:v>3.03</c:v>
                </c:pt>
                <c:pt idx="2103">
                  <c:v>3.04</c:v>
                </c:pt>
                <c:pt idx="2104">
                  <c:v>3.05</c:v>
                </c:pt>
                <c:pt idx="2105">
                  <c:v>3.06</c:v>
                </c:pt>
                <c:pt idx="2106">
                  <c:v>3.07</c:v>
                </c:pt>
                <c:pt idx="2107">
                  <c:v>3.08</c:v>
                </c:pt>
                <c:pt idx="2108">
                  <c:v>3.09</c:v>
                </c:pt>
                <c:pt idx="2109">
                  <c:v>3.1</c:v>
                </c:pt>
                <c:pt idx="2110">
                  <c:v>3.11</c:v>
                </c:pt>
                <c:pt idx="2111">
                  <c:v>3.12</c:v>
                </c:pt>
                <c:pt idx="2112">
                  <c:v>3.13</c:v>
                </c:pt>
                <c:pt idx="2113">
                  <c:v>3.14</c:v>
                </c:pt>
                <c:pt idx="2114">
                  <c:v>3.15</c:v>
                </c:pt>
                <c:pt idx="2115">
                  <c:v>3.16</c:v>
                </c:pt>
                <c:pt idx="2116">
                  <c:v>3.17</c:v>
                </c:pt>
                <c:pt idx="2117">
                  <c:v>3.18</c:v>
                </c:pt>
                <c:pt idx="2118">
                  <c:v>3.19</c:v>
                </c:pt>
                <c:pt idx="2119">
                  <c:v>3.2</c:v>
                </c:pt>
                <c:pt idx="2120">
                  <c:v>3.21</c:v>
                </c:pt>
                <c:pt idx="2121">
                  <c:v>3.22</c:v>
                </c:pt>
                <c:pt idx="2122">
                  <c:v>3.23</c:v>
                </c:pt>
                <c:pt idx="2123">
                  <c:v>3.24</c:v>
                </c:pt>
                <c:pt idx="2124">
                  <c:v>3.25</c:v>
                </c:pt>
                <c:pt idx="2125">
                  <c:v>3.26</c:v>
                </c:pt>
                <c:pt idx="2126">
                  <c:v>3.27</c:v>
                </c:pt>
                <c:pt idx="2127">
                  <c:v>3.28</c:v>
                </c:pt>
                <c:pt idx="2128">
                  <c:v>3.29</c:v>
                </c:pt>
                <c:pt idx="2129">
                  <c:v>3.3</c:v>
                </c:pt>
                <c:pt idx="2130">
                  <c:v>3.31</c:v>
                </c:pt>
                <c:pt idx="2131">
                  <c:v>3.32</c:v>
                </c:pt>
                <c:pt idx="2132">
                  <c:v>3.33</c:v>
                </c:pt>
                <c:pt idx="2133">
                  <c:v>3.34</c:v>
                </c:pt>
                <c:pt idx="2134">
                  <c:v>3.35</c:v>
                </c:pt>
                <c:pt idx="2135">
                  <c:v>3.36</c:v>
                </c:pt>
                <c:pt idx="2136">
                  <c:v>3.37</c:v>
                </c:pt>
                <c:pt idx="2137">
                  <c:v>3.38</c:v>
                </c:pt>
                <c:pt idx="2138">
                  <c:v>3.39</c:v>
                </c:pt>
                <c:pt idx="2139">
                  <c:v>3.4</c:v>
                </c:pt>
                <c:pt idx="2140">
                  <c:v>3.41</c:v>
                </c:pt>
                <c:pt idx="2141">
                  <c:v>3.42</c:v>
                </c:pt>
                <c:pt idx="2142">
                  <c:v>3.43</c:v>
                </c:pt>
                <c:pt idx="2143">
                  <c:v>3.44</c:v>
                </c:pt>
                <c:pt idx="2144">
                  <c:v>3.45</c:v>
                </c:pt>
                <c:pt idx="2145">
                  <c:v>3.46</c:v>
                </c:pt>
                <c:pt idx="2146">
                  <c:v>3.47</c:v>
                </c:pt>
                <c:pt idx="2147">
                  <c:v>3.48</c:v>
                </c:pt>
                <c:pt idx="2148">
                  <c:v>3.49</c:v>
                </c:pt>
                <c:pt idx="2149">
                  <c:v>3.5</c:v>
                </c:pt>
                <c:pt idx="2150">
                  <c:v>3.51</c:v>
                </c:pt>
                <c:pt idx="2151">
                  <c:v>3.52</c:v>
                </c:pt>
                <c:pt idx="2152">
                  <c:v>3.53</c:v>
                </c:pt>
                <c:pt idx="2153">
                  <c:v>3.54</c:v>
                </c:pt>
                <c:pt idx="2154">
                  <c:v>3.55</c:v>
                </c:pt>
                <c:pt idx="2155">
                  <c:v>3.56</c:v>
                </c:pt>
                <c:pt idx="2156">
                  <c:v>3.57</c:v>
                </c:pt>
                <c:pt idx="2157">
                  <c:v>3.58</c:v>
                </c:pt>
                <c:pt idx="2158">
                  <c:v>3.59</c:v>
                </c:pt>
                <c:pt idx="2159">
                  <c:v>3.6</c:v>
                </c:pt>
                <c:pt idx="2160">
                  <c:v>3.61</c:v>
                </c:pt>
                <c:pt idx="2161">
                  <c:v>3.62</c:v>
                </c:pt>
                <c:pt idx="2162">
                  <c:v>3.63</c:v>
                </c:pt>
                <c:pt idx="2163">
                  <c:v>3.64</c:v>
                </c:pt>
                <c:pt idx="2164">
                  <c:v>3.65</c:v>
                </c:pt>
                <c:pt idx="2165">
                  <c:v>3.66</c:v>
                </c:pt>
                <c:pt idx="2166">
                  <c:v>3.67</c:v>
                </c:pt>
                <c:pt idx="2167">
                  <c:v>3.68</c:v>
                </c:pt>
                <c:pt idx="2168">
                  <c:v>3.69</c:v>
                </c:pt>
                <c:pt idx="2169">
                  <c:v>3.7</c:v>
                </c:pt>
                <c:pt idx="2170">
                  <c:v>3.71</c:v>
                </c:pt>
                <c:pt idx="2171">
                  <c:v>3.72</c:v>
                </c:pt>
                <c:pt idx="2172">
                  <c:v>3.73</c:v>
                </c:pt>
                <c:pt idx="2173">
                  <c:v>3.74</c:v>
                </c:pt>
                <c:pt idx="2174">
                  <c:v>3.75</c:v>
                </c:pt>
                <c:pt idx="2175">
                  <c:v>3.76</c:v>
                </c:pt>
                <c:pt idx="2176">
                  <c:v>3.77</c:v>
                </c:pt>
                <c:pt idx="2177">
                  <c:v>3.78</c:v>
                </c:pt>
                <c:pt idx="2178">
                  <c:v>3.79</c:v>
                </c:pt>
                <c:pt idx="2179">
                  <c:v>3.8</c:v>
                </c:pt>
                <c:pt idx="2180">
                  <c:v>3.81</c:v>
                </c:pt>
                <c:pt idx="2181">
                  <c:v>3.82</c:v>
                </c:pt>
                <c:pt idx="2182">
                  <c:v>3.83</c:v>
                </c:pt>
                <c:pt idx="2183">
                  <c:v>3.84</c:v>
                </c:pt>
                <c:pt idx="2184">
                  <c:v>3.85</c:v>
                </c:pt>
                <c:pt idx="2185">
                  <c:v>3.86</c:v>
                </c:pt>
                <c:pt idx="2186">
                  <c:v>3.87</c:v>
                </c:pt>
                <c:pt idx="2187">
                  <c:v>3.88</c:v>
                </c:pt>
                <c:pt idx="2188">
                  <c:v>3.89</c:v>
                </c:pt>
                <c:pt idx="2189">
                  <c:v>3.9</c:v>
                </c:pt>
                <c:pt idx="2190">
                  <c:v>3.91</c:v>
                </c:pt>
                <c:pt idx="2191">
                  <c:v>3.92</c:v>
                </c:pt>
                <c:pt idx="2192">
                  <c:v>3.93</c:v>
                </c:pt>
                <c:pt idx="2193">
                  <c:v>3.94</c:v>
                </c:pt>
                <c:pt idx="2194">
                  <c:v>3.95</c:v>
                </c:pt>
                <c:pt idx="2195">
                  <c:v>3.96</c:v>
                </c:pt>
                <c:pt idx="2196">
                  <c:v>3.97</c:v>
                </c:pt>
                <c:pt idx="2197">
                  <c:v>3.98</c:v>
                </c:pt>
                <c:pt idx="2198">
                  <c:v>3.99</c:v>
                </c:pt>
                <c:pt idx="2199">
                  <c:v>4</c:v>
                </c:pt>
                <c:pt idx="2200">
                  <c:v>4.01</c:v>
                </c:pt>
                <c:pt idx="2201">
                  <c:v>4.0199999999999996</c:v>
                </c:pt>
                <c:pt idx="2202">
                  <c:v>4.03</c:v>
                </c:pt>
                <c:pt idx="2203">
                  <c:v>4.04</c:v>
                </c:pt>
                <c:pt idx="2204">
                  <c:v>4.05</c:v>
                </c:pt>
                <c:pt idx="2205">
                  <c:v>4.0599999999999996</c:v>
                </c:pt>
                <c:pt idx="2206">
                  <c:v>4.07</c:v>
                </c:pt>
                <c:pt idx="2207">
                  <c:v>4.08</c:v>
                </c:pt>
                <c:pt idx="2208">
                  <c:v>4.09</c:v>
                </c:pt>
                <c:pt idx="2209">
                  <c:v>4.0999999999999996</c:v>
                </c:pt>
                <c:pt idx="2210">
                  <c:v>4.1100000000000003</c:v>
                </c:pt>
                <c:pt idx="2211">
                  <c:v>4.12</c:v>
                </c:pt>
                <c:pt idx="2212">
                  <c:v>4.13</c:v>
                </c:pt>
                <c:pt idx="2213">
                  <c:v>4.1399999999999997</c:v>
                </c:pt>
                <c:pt idx="2214">
                  <c:v>4.1500000000000004</c:v>
                </c:pt>
                <c:pt idx="2215">
                  <c:v>4.16</c:v>
                </c:pt>
                <c:pt idx="2216">
                  <c:v>4.17</c:v>
                </c:pt>
                <c:pt idx="2217">
                  <c:v>4.18</c:v>
                </c:pt>
                <c:pt idx="2218">
                  <c:v>4.1900000000000004</c:v>
                </c:pt>
                <c:pt idx="2219">
                  <c:v>4.2</c:v>
                </c:pt>
                <c:pt idx="2220">
                  <c:v>4.21</c:v>
                </c:pt>
                <c:pt idx="2221">
                  <c:v>4.22</c:v>
                </c:pt>
                <c:pt idx="2222">
                  <c:v>4.2300000000000004</c:v>
                </c:pt>
                <c:pt idx="2223">
                  <c:v>4.24</c:v>
                </c:pt>
                <c:pt idx="2224">
                  <c:v>4.25</c:v>
                </c:pt>
                <c:pt idx="2225">
                  <c:v>4.26</c:v>
                </c:pt>
                <c:pt idx="2226">
                  <c:v>4.2699999999999996</c:v>
                </c:pt>
                <c:pt idx="2227">
                  <c:v>4.28</c:v>
                </c:pt>
                <c:pt idx="2228">
                  <c:v>4.29</c:v>
                </c:pt>
                <c:pt idx="2229">
                  <c:v>4.3</c:v>
                </c:pt>
                <c:pt idx="2230">
                  <c:v>4.3099999999999996</c:v>
                </c:pt>
                <c:pt idx="2231">
                  <c:v>4.32</c:v>
                </c:pt>
                <c:pt idx="2232">
                  <c:v>4.33</c:v>
                </c:pt>
                <c:pt idx="2233">
                  <c:v>4.34</c:v>
                </c:pt>
                <c:pt idx="2234">
                  <c:v>4.3499999999999996</c:v>
                </c:pt>
                <c:pt idx="2235">
                  <c:v>4.3600000000000003</c:v>
                </c:pt>
                <c:pt idx="2236">
                  <c:v>4.37</c:v>
                </c:pt>
                <c:pt idx="2237">
                  <c:v>4.38</c:v>
                </c:pt>
                <c:pt idx="2238">
                  <c:v>4.3899999999999997</c:v>
                </c:pt>
                <c:pt idx="2239">
                  <c:v>4.4000000000000004</c:v>
                </c:pt>
                <c:pt idx="2240">
                  <c:v>4.41</c:v>
                </c:pt>
                <c:pt idx="2241">
                  <c:v>4.42</c:v>
                </c:pt>
                <c:pt idx="2242">
                  <c:v>4.43</c:v>
                </c:pt>
                <c:pt idx="2243">
                  <c:v>4.4400000000000004</c:v>
                </c:pt>
                <c:pt idx="2244">
                  <c:v>4.45</c:v>
                </c:pt>
                <c:pt idx="2245">
                  <c:v>4.46</c:v>
                </c:pt>
                <c:pt idx="2246">
                  <c:v>4.47</c:v>
                </c:pt>
                <c:pt idx="2247">
                  <c:v>4.4800000000000004</c:v>
                </c:pt>
                <c:pt idx="2248">
                  <c:v>4.49</c:v>
                </c:pt>
                <c:pt idx="2249">
                  <c:v>4.5</c:v>
                </c:pt>
                <c:pt idx="2250">
                  <c:v>4.51</c:v>
                </c:pt>
                <c:pt idx="2251">
                  <c:v>4.5199999999999996</c:v>
                </c:pt>
                <c:pt idx="2252">
                  <c:v>4.53</c:v>
                </c:pt>
                <c:pt idx="2253">
                  <c:v>4.54</c:v>
                </c:pt>
                <c:pt idx="2254">
                  <c:v>4.55</c:v>
                </c:pt>
                <c:pt idx="2255">
                  <c:v>4.5599999999999996</c:v>
                </c:pt>
                <c:pt idx="2256">
                  <c:v>4.57</c:v>
                </c:pt>
                <c:pt idx="2257">
                  <c:v>4.58</c:v>
                </c:pt>
                <c:pt idx="2258">
                  <c:v>4.59</c:v>
                </c:pt>
                <c:pt idx="2259">
                  <c:v>4.5999999999999996</c:v>
                </c:pt>
                <c:pt idx="2260">
                  <c:v>4.6100000000000003</c:v>
                </c:pt>
                <c:pt idx="2261">
                  <c:v>4.62</c:v>
                </c:pt>
                <c:pt idx="2262">
                  <c:v>4.63</c:v>
                </c:pt>
                <c:pt idx="2263">
                  <c:v>4.6399999999999997</c:v>
                </c:pt>
                <c:pt idx="2264">
                  <c:v>4.6500000000000004</c:v>
                </c:pt>
                <c:pt idx="2265">
                  <c:v>4.66</c:v>
                </c:pt>
                <c:pt idx="2266">
                  <c:v>4.67</c:v>
                </c:pt>
                <c:pt idx="2267">
                  <c:v>4.68</c:v>
                </c:pt>
                <c:pt idx="2268">
                  <c:v>4.6900000000000004</c:v>
                </c:pt>
                <c:pt idx="2269">
                  <c:v>4.7</c:v>
                </c:pt>
                <c:pt idx="2270">
                  <c:v>4.71</c:v>
                </c:pt>
                <c:pt idx="2271">
                  <c:v>4.72</c:v>
                </c:pt>
                <c:pt idx="2272">
                  <c:v>4.7300000000000004</c:v>
                </c:pt>
                <c:pt idx="2273">
                  <c:v>4.74</c:v>
                </c:pt>
                <c:pt idx="2274">
                  <c:v>4.75</c:v>
                </c:pt>
                <c:pt idx="2275">
                  <c:v>4.76</c:v>
                </c:pt>
                <c:pt idx="2276">
                  <c:v>4.7699999999999996</c:v>
                </c:pt>
                <c:pt idx="2277">
                  <c:v>4.78</c:v>
                </c:pt>
                <c:pt idx="2278">
                  <c:v>4.79</c:v>
                </c:pt>
                <c:pt idx="2279">
                  <c:v>4.8</c:v>
                </c:pt>
                <c:pt idx="2280">
                  <c:v>4.8099999999999996</c:v>
                </c:pt>
                <c:pt idx="2281">
                  <c:v>4.82</c:v>
                </c:pt>
                <c:pt idx="2282">
                  <c:v>4.83</c:v>
                </c:pt>
                <c:pt idx="2283">
                  <c:v>4.84</c:v>
                </c:pt>
                <c:pt idx="2284">
                  <c:v>4.8499999999999996</c:v>
                </c:pt>
                <c:pt idx="2285">
                  <c:v>4.8600000000000003</c:v>
                </c:pt>
                <c:pt idx="2286">
                  <c:v>4.87</c:v>
                </c:pt>
                <c:pt idx="2287">
                  <c:v>4.88</c:v>
                </c:pt>
                <c:pt idx="2288">
                  <c:v>4.8899999999999997</c:v>
                </c:pt>
                <c:pt idx="2289">
                  <c:v>4.9000000000000004</c:v>
                </c:pt>
                <c:pt idx="2290">
                  <c:v>4.91</c:v>
                </c:pt>
                <c:pt idx="2291">
                  <c:v>4.92</c:v>
                </c:pt>
                <c:pt idx="2292">
                  <c:v>4.93</c:v>
                </c:pt>
                <c:pt idx="2293">
                  <c:v>4.9400000000000004</c:v>
                </c:pt>
                <c:pt idx="2294">
                  <c:v>4.95</c:v>
                </c:pt>
                <c:pt idx="2295">
                  <c:v>4.96</c:v>
                </c:pt>
                <c:pt idx="2296">
                  <c:v>4.97</c:v>
                </c:pt>
                <c:pt idx="2297">
                  <c:v>4.9800000000000004</c:v>
                </c:pt>
                <c:pt idx="2298">
                  <c:v>4.99</c:v>
                </c:pt>
                <c:pt idx="2299">
                  <c:v>5</c:v>
                </c:pt>
                <c:pt idx="2300">
                  <c:v>5.01</c:v>
                </c:pt>
                <c:pt idx="2301">
                  <c:v>5.0199999999999996</c:v>
                </c:pt>
                <c:pt idx="2302">
                  <c:v>5.03</c:v>
                </c:pt>
                <c:pt idx="2303">
                  <c:v>5.04</c:v>
                </c:pt>
                <c:pt idx="2304">
                  <c:v>5.05</c:v>
                </c:pt>
                <c:pt idx="2305">
                  <c:v>5.0599999999999996</c:v>
                </c:pt>
                <c:pt idx="2306">
                  <c:v>5.07</c:v>
                </c:pt>
                <c:pt idx="2307">
                  <c:v>5.08</c:v>
                </c:pt>
                <c:pt idx="2308">
                  <c:v>5.09</c:v>
                </c:pt>
                <c:pt idx="2309">
                  <c:v>5.0999999999999996</c:v>
                </c:pt>
                <c:pt idx="2310">
                  <c:v>5.1100000000000003</c:v>
                </c:pt>
                <c:pt idx="2311">
                  <c:v>5.12</c:v>
                </c:pt>
                <c:pt idx="2312">
                  <c:v>5.13</c:v>
                </c:pt>
                <c:pt idx="2313">
                  <c:v>5.14</c:v>
                </c:pt>
                <c:pt idx="2314">
                  <c:v>5.15</c:v>
                </c:pt>
                <c:pt idx="2315">
                  <c:v>5.16</c:v>
                </c:pt>
                <c:pt idx="2316">
                  <c:v>5.17</c:v>
                </c:pt>
                <c:pt idx="2317">
                  <c:v>5.18</c:v>
                </c:pt>
                <c:pt idx="2318">
                  <c:v>5.19</c:v>
                </c:pt>
                <c:pt idx="2319">
                  <c:v>5.2</c:v>
                </c:pt>
                <c:pt idx="2320">
                  <c:v>5.21</c:v>
                </c:pt>
                <c:pt idx="2321">
                  <c:v>5.22</c:v>
                </c:pt>
                <c:pt idx="2322">
                  <c:v>5.23</c:v>
                </c:pt>
                <c:pt idx="2323">
                  <c:v>5.24</c:v>
                </c:pt>
                <c:pt idx="2324">
                  <c:v>5.25</c:v>
                </c:pt>
                <c:pt idx="2325">
                  <c:v>5.26</c:v>
                </c:pt>
                <c:pt idx="2326">
                  <c:v>5.27</c:v>
                </c:pt>
                <c:pt idx="2327">
                  <c:v>5.28</c:v>
                </c:pt>
                <c:pt idx="2328">
                  <c:v>5.29</c:v>
                </c:pt>
                <c:pt idx="2329">
                  <c:v>5.3</c:v>
                </c:pt>
                <c:pt idx="2330">
                  <c:v>5.31</c:v>
                </c:pt>
                <c:pt idx="2331">
                  <c:v>5.32</c:v>
                </c:pt>
                <c:pt idx="2332">
                  <c:v>5.33</c:v>
                </c:pt>
                <c:pt idx="2333">
                  <c:v>5.34</c:v>
                </c:pt>
                <c:pt idx="2334">
                  <c:v>5.35</c:v>
                </c:pt>
                <c:pt idx="2335">
                  <c:v>5.36</c:v>
                </c:pt>
                <c:pt idx="2336">
                  <c:v>5.37</c:v>
                </c:pt>
                <c:pt idx="2337">
                  <c:v>5.38</c:v>
                </c:pt>
                <c:pt idx="2338">
                  <c:v>5.39</c:v>
                </c:pt>
                <c:pt idx="2339">
                  <c:v>5.4</c:v>
                </c:pt>
                <c:pt idx="2340">
                  <c:v>5.41</c:v>
                </c:pt>
                <c:pt idx="2341">
                  <c:v>5.42</c:v>
                </c:pt>
                <c:pt idx="2342">
                  <c:v>5.43</c:v>
                </c:pt>
                <c:pt idx="2343">
                  <c:v>5.44</c:v>
                </c:pt>
                <c:pt idx="2344">
                  <c:v>5.45</c:v>
                </c:pt>
                <c:pt idx="2345">
                  <c:v>5.46</c:v>
                </c:pt>
                <c:pt idx="2346">
                  <c:v>5.47</c:v>
                </c:pt>
                <c:pt idx="2347">
                  <c:v>5.48</c:v>
                </c:pt>
                <c:pt idx="2348">
                  <c:v>5.49</c:v>
                </c:pt>
                <c:pt idx="2349">
                  <c:v>5.5</c:v>
                </c:pt>
                <c:pt idx="2350">
                  <c:v>5.51</c:v>
                </c:pt>
                <c:pt idx="2351">
                  <c:v>5.52</c:v>
                </c:pt>
                <c:pt idx="2352">
                  <c:v>5.53</c:v>
                </c:pt>
                <c:pt idx="2353">
                  <c:v>5.54</c:v>
                </c:pt>
                <c:pt idx="2354">
                  <c:v>5.55</c:v>
                </c:pt>
                <c:pt idx="2355">
                  <c:v>5.56</c:v>
                </c:pt>
                <c:pt idx="2356">
                  <c:v>5.57</c:v>
                </c:pt>
                <c:pt idx="2357">
                  <c:v>5.58</c:v>
                </c:pt>
                <c:pt idx="2358">
                  <c:v>5.59</c:v>
                </c:pt>
                <c:pt idx="2359">
                  <c:v>5.6</c:v>
                </c:pt>
                <c:pt idx="2360">
                  <c:v>5.61</c:v>
                </c:pt>
                <c:pt idx="2361">
                  <c:v>5.62</c:v>
                </c:pt>
                <c:pt idx="2362">
                  <c:v>5.63</c:v>
                </c:pt>
                <c:pt idx="2363">
                  <c:v>5.64</c:v>
                </c:pt>
                <c:pt idx="2364">
                  <c:v>5.65</c:v>
                </c:pt>
                <c:pt idx="2365">
                  <c:v>5.66</c:v>
                </c:pt>
                <c:pt idx="2366">
                  <c:v>5.67</c:v>
                </c:pt>
                <c:pt idx="2367">
                  <c:v>5.68</c:v>
                </c:pt>
                <c:pt idx="2368">
                  <c:v>5.69</c:v>
                </c:pt>
                <c:pt idx="2369">
                  <c:v>5.7</c:v>
                </c:pt>
                <c:pt idx="2370">
                  <c:v>5.71</c:v>
                </c:pt>
                <c:pt idx="2371">
                  <c:v>5.72</c:v>
                </c:pt>
                <c:pt idx="2372">
                  <c:v>5.73</c:v>
                </c:pt>
                <c:pt idx="2373">
                  <c:v>5.74</c:v>
                </c:pt>
                <c:pt idx="2374">
                  <c:v>5.75</c:v>
                </c:pt>
                <c:pt idx="2375">
                  <c:v>5.76</c:v>
                </c:pt>
                <c:pt idx="2376">
                  <c:v>5.77</c:v>
                </c:pt>
                <c:pt idx="2377">
                  <c:v>5.78</c:v>
                </c:pt>
                <c:pt idx="2378">
                  <c:v>5.79</c:v>
                </c:pt>
                <c:pt idx="2379">
                  <c:v>5.8</c:v>
                </c:pt>
                <c:pt idx="2380">
                  <c:v>5.81</c:v>
                </c:pt>
                <c:pt idx="2381">
                  <c:v>5.82</c:v>
                </c:pt>
                <c:pt idx="2382">
                  <c:v>5.83</c:v>
                </c:pt>
                <c:pt idx="2383">
                  <c:v>5.84</c:v>
                </c:pt>
                <c:pt idx="2384">
                  <c:v>5.85</c:v>
                </c:pt>
                <c:pt idx="2385">
                  <c:v>5.86</c:v>
                </c:pt>
                <c:pt idx="2386">
                  <c:v>5.87</c:v>
                </c:pt>
                <c:pt idx="2387">
                  <c:v>5.88</c:v>
                </c:pt>
                <c:pt idx="2388">
                  <c:v>5.89</c:v>
                </c:pt>
                <c:pt idx="2389">
                  <c:v>5.9</c:v>
                </c:pt>
                <c:pt idx="2390">
                  <c:v>5.91</c:v>
                </c:pt>
                <c:pt idx="2391">
                  <c:v>5.92</c:v>
                </c:pt>
                <c:pt idx="2392">
                  <c:v>5.93</c:v>
                </c:pt>
                <c:pt idx="2393">
                  <c:v>5.94</c:v>
                </c:pt>
                <c:pt idx="2394">
                  <c:v>5.95</c:v>
                </c:pt>
                <c:pt idx="2395">
                  <c:v>5.96</c:v>
                </c:pt>
                <c:pt idx="2396">
                  <c:v>5.97</c:v>
                </c:pt>
                <c:pt idx="2397">
                  <c:v>5.98</c:v>
                </c:pt>
                <c:pt idx="2398">
                  <c:v>5.99</c:v>
                </c:pt>
                <c:pt idx="2399">
                  <c:v>6</c:v>
                </c:pt>
                <c:pt idx="2400">
                  <c:v>6.01</c:v>
                </c:pt>
                <c:pt idx="2401">
                  <c:v>6.02</c:v>
                </c:pt>
                <c:pt idx="2402">
                  <c:v>6.03</c:v>
                </c:pt>
                <c:pt idx="2403">
                  <c:v>6.04</c:v>
                </c:pt>
                <c:pt idx="2404">
                  <c:v>6.05</c:v>
                </c:pt>
                <c:pt idx="2405">
                  <c:v>6.06</c:v>
                </c:pt>
                <c:pt idx="2406">
                  <c:v>6.07</c:v>
                </c:pt>
                <c:pt idx="2407">
                  <c:v>6.08</c:v>
                </c:pt>
                <c:pt idx="2408">
                  <c:v>6.09</c:v>
                </c:pt>
                <c:pt idx="2409">
                  <c:v>6.1</c:v>
                </c:pt>
                <c:pt idx="2410">
                  <c:v>6.11</c:v>
                </c:pt>
                <c:pt idx="2411">
                  <c:v>6.12</c:v>
                </c:pt>
                <c:pt idx="2412">
                  <c:v>6.13</c:v>
                </c:pt>
                <c:pt idx="2413">
                  <c:v>6.14</c:v>
                </c:pt>
                <c:pt idx="2414">
                  <c:v>6.15</c:v>
                </c:pt>
                <c:pt idx="2415">
                  <c:v>6.16</c:v>
                </c:pt>
                <c:pt idx="2416">
                  <c:v>6.17</c:v>
                </c:pt>
                <c:pt idx="2417">
                  <c:v>6.18</c:v>
                </c:pt>
                <c:pt idx="2418">
                  <c:v>6.19</c:v>
                </c:pt>
                <c:pt idx="2419">
                  <c:v>6.2</c:v>
                </c:pt>
                <c:pt idx="2420">
                  <c:v>6.21</c:v>
                </c:pt>
                <c:pt idx="2421">
                  <c:v>6.22</c:v>
                </c:pt>
                <c:pt idx="2422">
                  <c:v>6.23</c:v>
                </c:pt>
                <c:pt idx="2423">
                  <c:v>6.24</c:v>
                </c:pt>
                <c:pt idx="2424">
                  <c:v>6.25</c:v>
                </c:pt>
                <c:pt idx="2425">
                  <c:v>6.26</c:v>
                </c:pt>
                <c:pt idx="2426">
                  <c:v>6.27</c:v>
                </c:pt>
                <c:pt idx="2427">
                  <c:v>6.28</c:v>
                </c:pt>
                <c:pt idx="2428">
                  <c:v>6.29</c:v>
                </c:pt>
                <c:pt idx="2429">
                  <c:v>6.3</c:v>
                </c:pt>
                <c:pt idx="2430">
                  <c:v>6.31</c:v>
                </c:pt>
                <c:pt idx="2431">
                  <c:v>6.32</c:v>
                </c:pt>
                <c:pt idx="2432">
                  <c:v>6.33</c:v>
                </c:pt>
                <c:pt idx="2433">
                  <c:v>6.34</c:v>
                </c:pt>
                <c:pt idx="2434">
                  <c:v>6.35</c:v>
                </c:pt>
                <c:pt idx="2435">
                  <c:v>6.36</c:v>
                </c:pt>
                <c:pt idx="2436">
                  <c:v>6.37</c:v>
                </c:pt>
                <c:pt idx="2437">
                  <c:v>6.38</c:v>
                </c:pt>
                <c:pt idx="2438">
                  <c:v>6.39</c:v>
                </c:pt>
                <c:pt idx="2439">
                  <c:v>6.4</c:v>
                </c:pt>
                <c:pt idx="2440">
                  <c:v>6.41</c:v>
                </c:pt>
                <c:pt idx="2441">
                  <c:v>6.42</c:v>
                </c:pt>
                <c:pt idx="2442">
                  <c:v>6.43</c:v>
                </c:pt>
                <c:pt idx="2443">
                  <c:v>6.44</c:v>
                </c:pt>
                <c:pt idx="2444">
                  <c:v>6.45</c:v>
                </c:pt>
                <c:pt idx="2445">
                  <c:v>6.46</c:v>
                </c:pt>
                <c:pt idx="2446">
                  <c:v>6.47</c:v>
                </c:pt>
                <c:pt idx="2447">
                  <c:v>6.48</c:v>
                </c:pt>
                <c:pt idx="2448">
                  <c:v>6.49</c:v>
                </c:pt>
                <c:pt idx="2449">
                  <c:v>6.5</c:v>
                </c:pt>
                <c:pt idx="2450">
                  <c:v>6.51</c:v>
                </c:pt>
                <c:pt idx="2451">
                  <c:v>6.52</c:v>
                </c:pt>
                <c:pt idx="2452">
                  <c:v>6.53</c:v>
                </c:pt>
                <c:pt idx="2453">
                  <c:v>6.54</c:v>
                </c:pt>
                <c:pt idx="2454">
                  <c:v>6.55</c:v>
                </c:pt>
                <c:pt idx="2455">
                  <c:v>6.56</c:v>
                </c:pt>
                <c:pt idx="2456">
                  <c:v>6.57</c:v>
                </c:pt>
                <c:pt idx="2457">
                  <c:v>6.58</c:v>
                </c:pt>
                <c:pt idx="2458">
                  <c:v>6.59</c:v>
                </c:pt>
                <c:pt idx="2459">
                  <c:v>6.6</c:v>
                </c:pt>
                <c:pt idx="2460">
                  <c:v>6.61</c:v>
                </c:pt>
                <c:pt idx="2461">
                  <c:v>6.62</c:v>
                </c:pt>
                <c:pt idx="2462">
                  <c:v>6.63</c:v>
                </c:pt>
                <c:pt idx="2463">
                  <c:v>6.64</c:v>
                </c:pt>
                <c:pt idx="2464">
                  <c:v>6.65</c:v>
                </c:pt>
                <c:pt idx="2465">
                  <c:v>6.66</c:v>
                </c:pt>
                <c:pt idx="2466">
                  <c:v>6.67</c:v>
                </c:pt>
                <c:pt idx="2467">
                  <c:v>6.68</c:v>
                </c:pt>
                <c:pt idx="2468">
                  <c:v>6.69</c:v>
                </c:pt>
                <c:pt idx="2469">
                  <c:v>6.7</c:v>
                </c:pt>
                <c:pt idx="2470">
                  <c:v>6.71</c:v>
                </c:pt>
                <c:pt idx="2471">
                  <c:v>6.72</c:v>
                </c:pt>
                <c:pt idx="2472">
                  <c:v>6.73</c:v>
                </c:pt>
                <c:pt idx="2473">
                  <c:v>6.74</c:v>
                </c:pt>
                <c:pt idx="2474">
                  <c:v>6.75</c:v>
                </c:pt>
                <c:pt idx="2475">
                  <c:v>6.76</c:v>
                </c:pt>
                <c:pt idx="2476">
                  <c:v>6.77</c:v>
                </c:pt>
                <c:pt idx="2477">
                  <c:v>6.78</c:v>
                </c:pt>
                <c:pt idx="2478">
                  <c:v>6.79</c:v>
                </c:pt>
                <c:pt idx="2479">
                  <c:v>6.8</c:v>
                </c:pt>
                <c:pt idx="2480">
                  <c:v>6.81</c:v>
                </c:pt>
                <c:pt idx="2481">
                  <c:v>6.82</c:v>
                </c:pt>
                <c:pt idx="2482">
                  <c:v>6.83</c:v>
                </c:pt>
                <c:pt idx="2483">
                  <c:v>6.84</c:v>
                </c:pt>
                <c:pt idx="2484">
                  <c:v>6.85</c:v>
                </c:pt>
                <c:pt idx="2485">
                  <c:v>6.86</c:v>
                </c:pt>
                <c:pt idx="2486">
                  <c:v>6.87</c:v>
                </c:pt>
                <c:pt idx="2487">
                  <c:v>6.88</c:v>
                </c:pt>
                <c:pt idx="2488">
                  <c:v>6.89</c:v>
                </c:pt>
                <c:pt idx="2489">
                  <c:v>6.9</c:v>
                </c:pt>
                <c:pt idx="2490">
                  <c:v>6.91</c:v>
                </c:pt>
                <c:pt idx="2491">
                  <c:v>6.92</c:v>
                </c:pt>
                <c:pt idx="2492">
                  <c:v>6.93</c:v>
                </c:pt>
                <c:pt idx="2493">
                  <c:v>6.94</c:v>
                </c:pt>
                <c:pt idx="2494">
                  <c:v>6.95</c:v>
                </c:pt>
                <c:pt idx="2495">
                  <c:v>6.96</c:v>
                </c:pt>
                <c:pt idx="2496">
                  <c:v>6.97</c:v>
                </c:pt>
                <c:pt idx="2497">
                  <c:v>6.98</c:v>
                </c:pt>
                <c:pt idx="2498">
                  <c:v>6.99</c:v>
                </c:pt>
                <c:pt idx="2499">
                  <c:v>7</c:v>
                </c:pt>
                <c:pt idx="2500">
                  <c:v>7.01</c:v>
                </c:pt>
                <c:pt idx="2501">
                  <c:v>7.02</c:v>
                </c:pt>
                <c:pt idx="2502">
                  <c:v>7.03</c:v>
                </c:pt>
                <c:pt idx="2503">
                  <c:v>7.04</c:v>
                </c:pt>
                <c:pt idx="2504">
                  <c:v>7.05</c:v>
                </c:pt>
                <c:pt idx="2505">
                  <c:v>7.06</c:v>
                </c:pt>
                <c:pt idx="2506">
                  <c:v>7.07</c:v>
                </c:pt>
                <c:pt idx="2507">
                  <c:v>7.08</c:v>
                </c:pt>
                <c:pt idx="2508">
                  <c:v>7.09</c:v>
                </c:pt>
                <c:pt idx="2509">
                  <c:v>7.1</c:v>
                </c:pt>
                <c:pt idx="2510">
                  <c:v>7.11</c:v>
                </c:pt>
                <c:pt idx="2511">
                  <c:v>7.12</c:v>
                </c:pt>
                <c:pt idx="2512">
                  <c:v>7.13</c:v>
                </c:pt>
                <c:pt idx="2513">
                  <c:v>7.14</c:v>
                </c:pt>
                <c:pt idx="2514">
                  <c:v>7.15</c:v>
                </c:pt>
                <c:pt idx="2515">
                  <c:v>7.16</c:v>
                </c:pt>
                <c:pt idx="2516">
                  <c:v>7.17</c:v>
                </c:pt>
                <c:pt idx="2517">
                  <c:v>7.18</c:v>
                </c:pt>
                <c:pt idx="2518">
                  <c:v>7.19</c:v>
                </c:pt>
                <c:pt idx="2519">
                  <c:v>7.2</c:v>
                </c:pt>
                <c:pt idx="2520">
                  <c:v>7.21</c:v>
                </c:pt>
                <c:pt idx="2521">
                  <c:v>7.22</c:v>
                </c:pt>
                <c:pt idx="2522">
                  <c:v>7.23</c:v>
                </c:pt>
                <c:pt idx="2523">
                  <c:v>7.24</c:v>
                </c:pt>
                <c:pt idx="2524">
                  <c:v>7.25</c:v>
                </c:pt>
                <c:pt idx="2525">
                  <c:v>7.26</c:v>
                </c:pt>
                <c:pt idx="2526">
                  <c:v>7.27</c:v>
                </c:pt>
                <c:pt idx="2527">
                  <c:v>7.28</c:v>
                </c:pt>
                <c:pt idx="2528">
                  <c:v>7.29</c:v>
                </c:pt>
                <c:pt idx="2529">
                  <c:v>7.3</c:v>
                </c:pt>
                <c:pt idx="2530">
                  <c:v>7.31</c:v>
                </c:pt>
                <c:pt idx="2531">
                  <c:v>7.32</c:v>
                </c:pt>
                <c:pt idx="2532">
                  <c:v>7.33</c:v>
                </c:pt>
                <c:pt idx="2533">
                  <c:v>7.34</c:v>
                </c:pt>
                <c:pt idx="2534">
                  <c:v>7.35</c:v>
                </c:pt>
                <c:pt idx="2535">
                  <c:v>7.36</c:v>
                </c:pt>
                <c:pt idx="2536">
                  <c:v>7.37</c:v>
                </c:pt>
                <c:pt idx="2537">
                  <c:v>7.38</c:v>
                </c:pt>
                <c:pt idx="2538">
                  <c:v>7.39</c:v>
                </c:pt>
                <c:pt idx="2539">
                  <c:v>7.4</c:v>
                </c:pt>
                <c:pt idx="2540">
                  <c:v>7.41</c:v>
                </c:pt>
                <c:pt idx="2541">
                  <c:v>7.42</c:v>
                </c:pt>
                <c:pt idx="2542">
                  <c:v>7.43</c:v>
                </c:pt>
                <c:pt idx="2543">
                  <c:v>7.44</c:v>
                </c:pt>
                <c:pt idx="2544">
                  <c:v>7.45</c:v>
                </c:pt>
                <c:pt idx="2545">
                  <c:v>7.46</c:v>
                </c:pt>
                <c:pt idx="2546">
                  <c:v>7.47</c:v>
                </c:pt>
                <c:pt idx="2547">
                  <c:v>7.48</c:v>
                </c:pt>
                <c:pt idx="2548">
                  <c:v>7.49</c:v>
                </c:pt>
                <c:pt idx="2549">
                  <c:v>7.5</c:v>
                </c:pt>
                <c:pt idx="2550">
                  <c:v>7.51</c:v>
                </c:pt>
                <c:pt idx="2551">
                  <c:v>7.52</c:v>
                </c:pt>
                <c:pt idx="2552">
                  <c:v>7.53</c:v>
                </c:pt>
                <c:pt idx="2553">
                  <c:v>7.54</c:v>
                </c:pt>
                <c:pt idx="2554">
                  <c:v>7.55</c:v>
                </c:pt>
                <c:pt idx="2555">
                  <c:v>7.56</c:v>
                </c:pt>
                <c:pt idx="2556">
                  <c:v>7.57</c:v>
                </c:pt>
                <c:pt idx="2557">
                  <c:v>7.58</c:v>
                </c:pt>
                <c:pt idx="2558">
                  <c:v>7.59</c:v>
                </c:pt>
                <c:pt idx="2559">
                  <c:v>7.6</c:v>
                </c:pt>
                <c:pt idx="2560">
                  <c:v>7.61</c:v>
                </c:pt>
                <c:pt idx="2561">
                  <c:v>7.62</c:v>
                </c:pt>
                <c:pt idx="2562">
                  <c:v>7.63</c:v>
                </c:pt>
                <c:pt idx="2563">
                  <c:v>7.64</c:v>
                </c:pt>
                <c:pt idx="2564">
                  <c:v>7.65</c:v>
                </c:pt>
                <c:pt idx="2565">
                  <c:v>7.66</c:v>
                </c:pt>
                <c:pt idx="2566">
                  <c:v>7.67</c:v>
                </c:pt>
                <c:pt idx="2567">
                  <c:v>7.68</c:v>
                </c:pt>
                <c:pt idx="2568">
                  <c:v>7.69</c:v>
                </c:pt>
                <c:pt idx="2569">
                  <c:v>7.7</c:v>
                </c:pt>
                <c:pt idx="2570">
                  <c:v>7.71</c:v>
                </c:pt>
                <c:pt idx="2571">
                  <c:v>7.72</c:v>
                </c:pt>
                <c:pt idx="2572">
                  <c:v>7.73</c:v>
                </c:pt>
                <c:pt idx="2573">
                  <c:v>7.74</c:v>
                </c:pt>
                <c:pt idx="2574">
                  <c:v>7.75</c:v>
                </c:pt>
                <c:pt idx="2575">
                  <c:v>7.76</c:v>
                </c:pt>
                <c:pt idx="2576">
                  <c:v>7.77</c:v>
                </c:pt>
                <c:pt idx="2577">
                  <c:v>7.78</c:v>
                </c:pt>
                <c:pt idx="2578">
                  <c:v>7.79</c:v>
                </c:pt>
                <c:pt idx="2579">
                  <c:v>7.8</c:v>
                </c:pt>
                <c:pt idx="2580">
                  <c:v>7.81</c:v>
                </c:pt>
                <c:pt idx="2581">
                  <c:v>7.82</c:v>
                </c:pt>
                <c:pt idx="2582">
                  <c:v>7.83</c:v>
                </c:pt>
                <c:pt idx="2583">
                  <c:v>7.84</c:v>
                </c:pt>
                <c:pt idx="2584">
                  <c:v>7.85</c:v>
                </c:pt>
                <c:pt idx="2585">
                  <c:v>7.86</c:v>
                </c:pt>
                <c:pt idx="2586">
                  <c:v>7.87</c:v>
                </c:pt>
                <c:pt idx="2587">
                  <c:v>7.88</c:v>
                </c:pt>
                <c:pt idx="2588">
                  <c:v>7.89</c:v>
                </c:pt>
                <c:pt idx="2589">
                  <c:v>7.9</c:v>
                </c:pt>
                <c:pt idx="2590">
                  <c:v>7.91</c:v>
                </c:pt>
                <c:pt idx="2591">
                  <c:v>7.92</c:v>
                </c:pt>
                <c:pt idx="2592">
                  <c:v>7.93</c:v>
                </c:pt>
                <c:pt idx="2593">
                  <c:v>7.94</c:v>
                </c:pt>
                <c:pt idx="2594">
                  <c:v>7.95</c:v>
                </c:pt>
                <c:pt idx="2595">
                  <c:v>7.96</c:v>
                </c:pt>
                <c:pt idx="2596">
                  <c:v>7.97</c:v>
                </c:pt>
                <c:pt idx="2597">
                  <c:v>7.98</c:v>
                </c:pt>
                <c:pt idx="2598">
                  <c:v>7.99</c:v>
                </c:pt>
                <c:pt idx="2599">
                  <c:v>8</c:v>
                </c:pt>
                <c:pt idx="2600">
                  <c:v>8.01</c:v>
                </c:pt>
                <c:pt idx="2601">
                  <c:v>8.02</c:v>
                </c:pt>
                <c:pt idx="2602">
                  <c:v>8.0299999999999994</c:v>
                </c:pt>
                <c:pt idx="2603">
                  <c:v>8.0399999999999991</c:v>
                </c:pt>
                <c:pt idx="2604">
                  <c:v>8.0500000000000007</c:v>
                </c:pt>
                <c:pt idx="2605">
                  <c:v>8.06</c:v>
                </c:pt>
                <c:pt idx="2606">
                  <c:v>8.07</c:v>
                </c:pt>
                <c:pt idx="2607">
                  <c:v>8.08</c:v>
                </c:pt>
                <c:pt idx="2608">
                  <c:v>8.09</c:v>
                </c:pt>
                <c:pt idx="2609">
                  <c:v>8.1</c:v>
                </c:pt>
                <c:pt idx="2610">
                  <c:v>8.11</c:v>
                </c:pt>
                <c:pt idx="2611">
                  <c:v>8.1199999999999992</c:v>
                </c:pt>
                <c:pt idx="2612">
                  <c:v>8.1300000000000008</c:v>
                </c:pt>
                <c:pt idx="2613">
                  <c:v>8.14</c:v>
                </c:pt>
                <c:pt idx="2614">
                  <c:v>8.15</c:v>
                </c:pt>
                <c:pt idx="2615">
                  <c:v>8.16</c:v>
                </c:pt>
                <c:pt idx="2616">
                  <c:v>8.17</c:v>
                </c:pt>
                <c:pt idx="2617">
                  <c:v>8.18</c:v>
                </c:pt>
                <c:pt idx="2618">
                  <c:v>8.19</c:v>
                </c:pt>
                <c:pt idx="2619">
                  <c:v>8.1999999999999993</c:v>
                </c:pt>
                <c:pt idx="2620">
                  <c:v>8.2100000000000009</c:v>
                </c:pt>
                <c:pt idx="2621">
                  <c:v>8.2200000000000006</c:v>
                </c:pt>
                <c:pt idx="2622">
                  <c:v>8.23</c:v>
                </c:pt>
                <c:pt idx="2623">
                  <c:v>8.24</c:v>
                </c:pt>
                <c:pt idx="2624">
                  <c:v>8.25</c:v>
                </c:pt>
                <c:pt idx="2625">
                  <c:v>8.26</c:v>
                </c:pt>
                <c:pt idx="2626">
                  <c:v>8.27</c:v>
                </c:pt>
                <c:pt idx="2627">
                  <c:v>8.2799999999999994</c:v>
                </c:pt>
                <c:pt idx="2628">
                  <c:v>8.2899999999999991</c:v>
                </c:pt>
                <c:pt idx="2629">
                  <c:v>8.3000000000000007</c:v>
                </c:pt>
                <c:pt idx="2630">
                  <c:v>8.31</c:v>
                </c:pt>
                <c:pt idx="2631">
                  <c:v>8.32</c:v>
                </c:pt>
                <c:pt idx="2632">
                  <c:v>8.33</c:v>
                </c:pt>
                <c:pt idx="2633">
                  <c:v>8.34</c:v>
                </c:pt>
                <c:pt idx="2634">
                  <c:v>8.35</c:v>
                </c:pt>
                <c:pt idx="2635">
                  <c:v>8.36</c:v>
                </c:pt>
                <c:pt idx="2636">
                  <c:v>8.3699999999999992</c:v>
                </c:pt>
                <c:pt idx="2637">
                  <c:v>8.3800000000000008</c:v>
                </c:pt>
                <c:pt idx="2638">
                  <c:v>8.39</c:v>
                </c:pt>
                <c:pt idx="2639">
                  <c:v>8.4</c:v>
                </c:pt>
                <c:pt idx="2640">
                  <c:v>8.41</c:v>
                </c:pt>
                <c:pt idx="2641">
                  <c:v>8.42</c:v>
                </c:pt>
                <c:pt idx="2642">
                  <c:v>8.43</c:v>
                </c:pt>
                <c:pt idx="2643">
                  <c:v>8.44</c:v>
                </c:pt>
                <c:pt idx="2644">
                  <c:v>8.4499999999999993</c:v>
                </c:pt>
                <c:pt idx="2645">
                  <c:v>8.4600000000000009</c:v>
                </c:pt>
                <c:pt idx="2646">
                  <c:v>8.4700000000000006</c:v>
                </c:pt>
                <c:pt idx="2647">
                  <c:v>8.48</c:v>
                </c:pt>
                <c:pt idx="2648">
                  <c:v>8.49</c:v>
                </c:pt>
                <c:pt idx="2649">
                  <c:v>8.5</c:v>
                </c:pt>
                <c:pt idx="2650">
                  <c:v>8.51</c:v>
                </c:pt>
                <c:pt idx="2651">
                  <c:v>8.52</c:v>
                </c:pt>
                <c:pt idx="2652">
                  <c:v>8.5299999999999994</c:v>
                </c:pt>
                <c:pt idx="2653">
                  <c:v>8.5399999999999991</c:v>
                </c:pt>
                <c:pt idx="2654">
                  <c:v>8.5500000000000007</c:v>
                </c:pt>
                <c:pt idx="2655">
                  <c:v>8.56</c:v>
                </c:pt>
                <c:pt idx="2656">
                  <c:v>8.57</c:v>
                </c:pt>
                <c:pt idx="2657">
                  <c:v>8.58</c:v>
                </c:pt>
                <c:pt idx="2658">
                  <c:v>8.59</c:v>
                </c:pt>
                <c:pt idx="2659">
                  <c:v>8.6</c:v>
                </c:pt>
                <c:pt idx="2660">
                  <c:v>8.61</c:v>
                </c:pt>
                <c:pt idx="2661">
                  <c:v>8.6199999999999992</c:v>
                </c:pt>
                <c:pt idx="2662">
                  <c:v>8.6300000000000008</c:v>
                </c:pt>
                <c:pt idx="2663">
                  <c:v>8.64</c:v>
                </c:pt>
                <c:pt idx="2664">
                  <c:v>8.65</c:v>
                </c:pt>
                <c:pt idx="2665">
                  <c:v>8.66</c:v>
                </c:pt>
                <c:pt idx="2666">
                  <c:v>8.67</c:v>
                </c:pt>
                <c:pt idx="2667">
                  <c:v>8.68</c:v>
                </c:pt>
                <c:pt idx="2668">
                  <c:v>8.69</c:v>
                </c:pt>
                <c:pt idx="2669">
                  <c:v>8.6999999999999993</c:v>
                </c:pt>
                <c:pt idx="2670">
                  <c:v>8.7100000000000009</c:v>
                </c:pt>
                <c:pt idx="2671">
                  <c:v>8.7200000000000006</c:v>
                </c:pt>
                <c:pt idx="2672">
                  <c:v>8.73</c:v>
                </c:pt>
                <c:pt idx="2673">
                  <c:v>8.74</c:v>
                </c:pt>
                <c:pt idx="2674">
                  <c:v>8.75</c:v>
                </c:pt>
                <c:pt idx="2675">
                  <c:v>8.76</c:v>
                </c:pt>
                <c:pt idx="2676">
                  <c:v>8.77</c:v>
                </c:pt>
                <c:pt idx="2677">
                  <c:v>8.7799999999999994</c:v>
                </c:pt>
                <c:pt idx="2678">
                  <c:v>8.7899999999999991</c:v>
                </c:pt>
                <c:pt idx="2679">
                  <c:v>8.8000000000000007</c:v>
                </c:pt>
                <c:pt idx="2680">
                  <c:v>8.81</c:v>
                </c:pt>
                <c:pt idx="2681">
                  <c:v>8.82</c:v>
                </c:pt>
                <c:pt idx="2682">
                  <c:v>8.83</c:v>
                </c:pt>
                <c:pt idx="2683">
                  <c:v>8.84</c:v>
                </c:pt>
                <c:pt idx="2684">
                  <c:v>8.85</c:v>
                </c:pt>
                <c:pt idx="2685">
                  <c:v>8.86</c:v>
                </c:pt>
                <c:pt idx="2686">
                  <c:v>8.8699999999999992</c:v>
                </c:pt>
                <c:pt idx="2687">
                  <c:v>8.8800000000000008</c:v>
                </c:pt>
                <c:pt idx="2688">
                  <c:v>8.89</c:v>
                </c:pt>
                <c:pt idx="2689">
                  <c:v>8.9</c:v>
                </c:pt>
                <c:pt idx="2690">
                  <c:v>8.91</c:v>
                </c:pt>
                <c:pt idx="2691">
                  <c:v>8.92</c:v>
                </c:pt>
                <c:pt idx="2692">
                  <c:v>8.93</c:v>
                </c:pt>
                <c:pt idx="2693">
                  <c:v>8.94</c:v>
                </c:pt>
                <c:pt idx="2694">
                  <c:v>8.9499999999999993</c:v>
                </c:pt>
                <c:pt idx="2695">
                  <c:v>8.9600000000000009</c:v>
                </c:pt>
                <c:pt idx="2696">
                  <c:v>8.9700000000000006</c:v>
                </c:pt>
                <c:pt idx="2697">
                  <c:v>8.98</c:v>
                </c:pt>
                <c:pt idx="2698">
                  <c:v>8.99</c:v>
                </c:pt>
                <c:pt idx="2699">
                  <c:v>9</c:v>
                </c:pt>
                <c:pt idx="2700">
                  <c:v>9.01</c:v>
                </c:pt>
                <c:pt idx="2701">
                  <c:v>9.02</c:v>
                </c:pt>
                <c:pt idx="2702">
                  <c:v>9.0299999999999994</c:v>
                </c:pt>
                <c:pt idx="2703">
                  <c:v>9.0399999999999991</c:v>
                </c:pt>
                <c:pt idx="2704">
                  <c:v>9.0500000000000007</c:v>
                </c:pt>
                <c:pt idx="2705">
                  <c:v>9.06</c:v>
                </c:pt>
                <c:pt idx="2706">
                  <c:v>9.07</c:v>
                </c:pt>
                <c:pt idx="2707">
                  <c:v>9.08</c:v>
                </c:pt>
                <c:pt idx="2708">
                  <c:v>9.09</c:v>
                </c:pt>
                <c:pt idx="2709">
                  <c:v>9.1</c:v>
                </c:pt>
                <c:pt idx="2710">
                  <c:v>9.11</c:v>
                </c:pt>
                <c:pt idx="2711">
                  <c:v>9.1199999999999992</c:v>
                </c:pt>
                <c:pt idx="2712">
                  <c:v>9.1300000000000008</c:v>
                </c:pt>
                <c:pt idx="2713">
                  <c:v>9.14</c:v>
                </c:pt>
                <c:pt idx="2714">
                  <c:v>9.15</c:v>
                </c:pt>
                <c:pt idx="2715">
                  <c:v>9.16</c:v>
                </c:pt>
                <c:pt idx="2716">
                  <c:v>9.17</c:v>
                </c:pt>
                <c:pt idx="2717">
                  <c:v>9.18</c:v>
                </c:pt>
                <c:pt idx="2718">
                  <c:v>9.19</c:v>
                </c:pt>
                <c:pt idx="2719">
                  <c:v>9.1999999999999993</c:v>
                </c:pt>
                <c:pt idx="2720">
                  <c:v>9.2100000000000009</c:v>
                </c:pt>
                <c:pt idx="2721">
                  <c:v>9.2200000000000006</c:v>
                </c:pt>
                <c:pt idx="2722">
                  <c:v>9.23</c:v>
                </c:pt>
                <c:pt idx="2723">
                  <c:v>9.24</c:v>
                </c:pt>
                <c:pt idx="2724">
                  <c:v>9.25</c:v>
                </c:pt>
                <c:pt idx="2725">
                  <c:v>9.26</c:v>
                </c:pt>
                <c:pt idx="2726">
                  <c:v>9.27</c:v>
                </c:pt>
                <c:pt idx="2727">
                  <c:v>9.2799999999999994</c:v>
                </c:pt>
                <c:pt idx="2728">
                  <c:v>9.2899999999999991</c:v>
                </c:pt>
                <c:pt idx="2729">
                  <c:v>9.3000000000000007</c:v>
                </c:pt>
                <c:pt idx="2730">
                  <c:v>9.31</c:v>
                </c:pt>
                <c:pt idx="2731">
                  <c:v>9.32</c:v>
                </c:pt>
                <c:pt idx="2732">
                  <c:v>9.33</c:v>
                </c:pt>
                <c:pt idx="2733">
                  <c:v>9.34</c:v>
                </c:pt>
                <c:pt idx="2734">
                  <c:v>9.35</c:v>
                </c:pt>
                <c:pt idx="2735">
                  <c:v>9.36</c:v>
                </c:pt>
                <c:pt idx="2736">
                  <c:v>9.3699999999999992</c:v>
                </c:pt>
                <c:pt idx="2737">
                  <c:v>9.3800000000000008</c:v>
                </c:pt>
                <c:pt idx="2738">
                  <c:v>9.39</c:v>
                </c:pt>
                <c:pt idx="2739">
                  <c:v>9.4</c:v>
                </c:pt>
                <c:pt idx="2740">
                  <c:v>9.41</c:v>
                </c:pt>
                <c:pt idx="2741">
                  <c:v>9.42</c:v>
                </c:pt>
                <c:pt idx="2742">
                  <c:v>9.43</c:v>
                </c:pt>
                <c:pt idx="2743">
                  <c:v>9.44</c:v>
                </c:pt>
                <c:pt idx="2744">
                  <c:v>9.4499999999999993</c:v>
                </c:pt>
                <c:pt idx="2745">
                  <c:v>9.4600000000000009</c:v>
                </c:pt>
                <c:pt idx="2746">
                  <c:v>9.4700000000000006</c:v>
                </c:pt>
                <c:pt idx="2747">
                  <c:v>9.48</c:v>
                </c:pt>
                <c:pt idx="2748">
                  <c:v>9.49</c:v>
                </c:pt>
                <c:pt idx="2749">
                  <c:v>9.5</c:v>
                </c:pt>
                <c:pt idx="2750">
                  <c:v>9.51</c:v>
                </c:pt>
                <c:pt idx="2751">
                  <c:v>9.52</c:v>
                </c:pt>
                <c:pt idx="2752">
                  <c:v>9.5299999999999994</c:v>
                </c:pt>
                <c:pt idx="2753">
                  <c:v>9.5399999999999991</c:v>
                </c:pt>
                <c:pt idx="2754">
                  <c:v>9.5500000000000007</c:v>
                </c:pt>
                <c:pt idx="2755">
                  <c:v>9.56</c:v>
                </c:pt>
                <c:pt idx="2756">
                  <c:v>9.57</c:v>
                </c:pt>
                <c:pt idx="2757">
                  <c:v>9.58</c:v>
                </c:pt>
                <c:pt idx="2758">
                  <c:v>9.59</c:v>
                </c:pt>
                <c:pt idx="2759">
                  <c:v>9.6</c:v>
                </c:pt>
                <c:pt idx="2760">
                  <c:v>9.61</c:v>
                </c:pt>
                <c:pt idx="2761">
                  <c:v>9.6199999999999992</c:v>
                </c:pt>
                <c:pt idx="2762">
                  <c:v>9.6300000000000008</c:v>
                </c:pt>
                <c:pt idx="2763">
                  <c:v>9.64</c:v>
                </c:pt>
                <c:pt idx="2764">
                  <c:v>9.65</c:v>
                </c:pt>
                <c:pt idx="2765">
                  <c:v>9.66</c:v>
                </c:pt>
                <c:pt idx="2766">
                  <c:v>9.67</c:v>
                </c:pt>
                <c:pt idx="2767">
                  <c:v>9.68</c:v>
                </c:pt>
                <c:pt idx="2768">
                  <c:v>9.69</c:v>
                </c:pt>
                <c:pt idx="2769">
                  <c:v>9.6999999999999993</c:v>
                </c:pt>
                <c:pt idx="2770">
                  <c:v>9.7100000000000009</c:v>
                </c:pt>
                <c:pt idx="2771">
                  <c:v>9.7200000000000006</c:v>
                </c:pt>
                <c:pt idx="2772">
                  <c:v>9.73</c:v>
                </c:pt>
                <c:pt idx="2773">
                  <c:v>9.74</c:v>
                </c:pt>
                <c:pt idx="2774">
                  <c:v>9.75</c:v>
                </c:pt>
                <c:pt idx="2775">
                  <c:v>9.76</c:v>
                </c:pt>
                <c:pt idx="2776">
                  <c:v>9.77</c:v>
                </c:pt>
                <c:pt idx="2777">
                  <c:v>9.7799999999999994</c:v>
                </c:pt>
                <c:pt idx="2778">
                  <c:v>9.7899999999999991</c:v>
                </c:pt>
                <c:pt idx="2779">
                  <c:v>9.8000000000000007</c:v>
                </c:pt>
                <c:pt idx="2780">
                  <c:v>9.81</c:v>
                </c:pt>
                <c:pt idx="2781">
                  <c:v>9.82</c:v>
                </c:pt>
                <c:pt idx="2782">
                  <c:v>9.83</c:v>
                </c:pt>
                <c:pt idx="2783">
                  <c:v>9.84</c:v>
                </c:pt>
                <c:pt idx="2784">
                  <c:v>9.85</c:v>
                </c:pt>
                <c:pt idx="2785">
                  <c:v>9.86</c:v>
                </c:pt>
                <c:pt idx="2786">
                  <c:v>9.8699999999999992</c:v>
                </c:pt>
                <c:pt idx="2787">
                  <c:v>9.8800000000000008</c:v>
                </c:pt>
                <c:pt idx="2788">
                  <c:v>9.89</c:v>
                </c:pt>
                <c:pt idx="2789">
                  <c:v>9.9</c:v>
                </c:pt>
                <c:pt idx="2790">
                  <c:v>9.91</c:v>
                </c:pt>
                <c:pt idx="2791">
                  <c:v>9.92</c:v>
                </c:pt>
                <c:pt idx="2792">
                  <c:v>9.93</c:v>
                </c:pt>
                <c:pt idx="2793">
                  <c:v>9.94</c:v>
                </c:pt>
                <c:pt idx="2794">
                  <c:v>9.9499999999999993</c:v>
                </c:pt>
                <c:pt idx="2795">
                  <c:v>9.9600000000000009</c:v>
                </c:pt>
                <c:pt idx="2796">
                  <c:v>9.9700000000000006</c:v>
                </c:pt>
                <c:pt idx="2797">
                  <c:v>9.98</c:v>
                </c:pt>
                <c:pt idx="2798">
                  <c:v>9.99</c:v>
                </c:pt>
                <c:pt idx="2799">
                  <c:v>10</c:v>
                </c:pt>
                <c:pt idx="2800">
                  <c:v>10.1</c:v>
                </c:pt>
                <c:pt idx="2801">
                  <c:v>10.199999999999999</c:v>
                </c:pt>
                <c:pt idx="2802">
                  <c:v>10.3</c:v>
                </c:pt>
                <c:pt idx="2803">
                  <c:v>10.4</c:v>
                </c:pt>
                <c:pt idx="2804">
                  <c:v>10.5</c:v>
                </c:pt>
                <c:pt idx="2805">
                  <c:v>10.6</c:v>
                </c:pt>
                <c:pt idx="2806">
                  <c:v>10.7</c:v>
                </c:pt>
                <c:pt idx="2807">
                  <c:v>10.8</c:v>
                </c:pt>
                <c:pt idx="2808">
                  <c:v>10.9</c:v>
                </c:pt>
                <c:pt idx="2809">
                  <c:v>11</c:v>
                </c:pt>
                <c:pt idx="2810">
                  <c:v>11.1</c:v>
                </c:pt>
                <c:pt idx="2811">
                  <c:v>11.2</c:v>
                </c:pt>
                <c:pt idx="2812">
                  <c:v>11.3</c:v>
                </c:pt>
                <c:pt idx="2813">
                  <c:v>11.4</c:v>
                </c:pt>
                <c:pt idx="2814">
                  <c:v>11.5</c:v>
                </c:pt>
                <c:pt idx="2815">
                  <c:v>11.6</c:v>
                </c:pt>
                <c:pt idx="2816">
                  <c:v>11.7</c:v>
                </c:pt>
                <c:pt idx="2817">
                  <c:v>11.8</c:v>
                </c:pt>
                <c:pt idx="2818">
                  <c:v>11.9</c:v>
                </c:pt>
                <c:pt idx="2819">
                  <c:v>12</c:v>
                </c:pt>
                <c:pt idx="2820">
                  <c:v>12.1</c:v>
                </c:pt>
                <c:pt idx="2821">
                  <c:v>12.2</c:v>
                </c:pt>
                <c:pt idx="2822">
                  <c:v>12.3</c:v>
                </c:pt>
                <c:pt idx="2823">
                  <c:v>12.4</c:v>
                </c:pt>
                <c:pt idx="2824">
                  <c:v>12.5</c:v>
                </c:pt>
                <c:pt idx="2825">
                  <c:v>12.6</c:v>
                </c:pt>
                <c:pt idx="2826">
                  <c:v>12.7</c:v>
                </c:pt>
                <c:pt idx="2827">
                  <c:v>12.8</c:v>
                </c:pt>
                <c:pt idx="2828">
                  <c:v>12.9</c:v>
                </c:pt>
                <c:pt idx="2829">
                  <c:v>13</c:v>
                </c:pt>
                <c:pt idx="2830">
                  <c:v>13.1</c:v>
                </c:pt>
                <c:pt idx="2831">
                  <c:v>13.2</c:v>
                </c:pt>
                <c:pt idx="2832">
                  <c:v>13.3</c:v>
                </c:pt>
                <c:pt idx="2833">
                  <c:v>13.4</c:v>
                </c:pt>
                <c:pt idx="2834">
                  <c:v>13.5</c:v>
                </c:pt>
                <c:pt idx="2835">
                  <c:v>13.6</c:v>
                </c:pt>
                <c:pt idx="2836">
                  <c:v>13.7</c:v>
                </c:pt>
                <c:pt idx="2837">
                  <c:v>13.8</c:v>
                </c:pt>
                <c:pt idx="2838">
                  <c:v>13.9</c:v>
                </c:pt>
                <c:pt idx="2839">
                  <c:v>14</c:v>
                </c:pt>
                <c:pt idx="2840">
                  <c:v>14.1</c:v>
                </c:pt>
                <c:pt idx="2841">
                  <c:v>14.2</c:v>
                </c:pt>
                <c:pt idx="2842">
                  <c:v>14.3</c:v>
                </c:pt>
                <c:pt idx="2843">
                  <c:v>14.4</c:v>
                </c:pt>
                <c:pt idx="2844">
                  <c:v>14.5</c:v>
                </c:pt>
                <c:pt idx="2845">
                  <c:v>14.6</c:v>
                </c:pt>
                <c:pt idx="2846">
                  <c:v>14.7</c:v>
                </c:pt>
                <c:pt idx="2847">
                  <c:v>14.8</c:v>
                </c:pt>
                <c:pt idx="2848">
                  <c:v>14.9</c:v>
                </c:pt>
                <c:pt idx="2849">
                  <c:v>15</c:v>
                </c:pt>
                <c:pt idx="2850">
                  <c:v>15.1</c:v>
                </c:pt>
                <c:pt idx="2851">
                  <c:v>15.2</c:v>
                </c:pt>
                <c:pt idx="2852">
                  <c:v>15.3</c:v>
                </c:pt>
                <c:pt idx="2853">
                  <c:v>15.4</c:v>
                </c:pt>
                <c:pt idx="2854">
                  <c:v>15.5</c:v>
                </c:pt>
                <c:pt idx="2855">
                  <c:v>15.6</c:v>
                </c:pt>
                <c:pt idx="2856">
                  <c:v>15.7</c:v>
                </c:pt>
                <c:pt idx="2857">
                  <c:v>15.8</c:v>
                </c:pt>
                <c:pt idx="2858">
                  <c:v>15.9</c:v>
                </c:pt>
                <c:pt idx="2859">
                  <c:v>16</c:v>
                </c:pt>
                <c:pt idx="2860">
                  <c:v>16.100000000000001</c:v>
                </c:pt>
                <c:pt idx="2861">
                  <c:v>16.2</c:v>
                </c:pt>
                <c:pt idx="2862">
                  <c:v>16.3</c:v>
                </c:pt>
                <c:pt idx="2863">
                  <c:v>16.399999999999999</c:v>
                </c:pt>
                <c:pt idx="2864">
                  <c:v>16.5</c:v>
                </c:pt>
                <c:pt idx="2865">
                  <c:v>16.600000000000001</c:v>
                </c:pt>
                <c:pt idx="2866">
                  <c:v>16.7</c:v>
                </c:pt>
                <c:pt idx="2867">
                  <c:v>16.8</c:v>
                </c:pt>
                <c:pt idx="2868">
                  <c:v>16.899999999999999</c:v>
                </c:pt>
                <c:pt idx="2869">
                  <c:v>17</c:v>
                </c:pt>
                <c:pt idx="2870">
                  <c:v>17.100000000000001</c:v>
                </c:pt>
                <c:pt idx="2871">
                  <c:v>17.2</c:v>
                </c:pt>
                <c:pt idx="2872">
                  <c:v>17.3</c:v>
                </c:pt>
                <c:pt idx="2873">
                  <c:v>17.399999999999999</c:v>
                </c:pt>
                <c:pt idx="2874">
                  <c:v>17.5</c:v>
                </c:pt>
                <c:pt idx="2875">
                  <c:v>17.600000000000001</c:v>
                </c:pt>
                <c:pt idx="2876">
                  <c:v>17.7</c:v>
                </c:pt>
                <c:pt idx="2877">
                  <c:v>17.8</c:v>
                </c:pt>
                <c:pt idx="2878">
                  <c:v>17.899999999999999</c:v>
                </c:pt>
                <c:pt idx="2879">
                  <c:v>18</c:v>
                </c:pt>
                <c:pt idx="2880">
                  <c:v>18.100000000000001</c:v>
                </c:pt>
                <c:pt idx="2881">
                  <c:v>18.2</c:v>
                </c:pt>
                <c:pt idx="2882">
                  <c:v>18.3</c:v>
                </c:pt>
                <c:pt idx="2883">
                  <c:v>18.399999999999999</c:v>
                </c:pt>
                <c:pt idx="2884">
                  <c:v>18.5</c:v>
                </c:pt>
                <c:pt idx="2885">
                  <c:v>18.600000000000001</c:v>
                </c:pt>
                <c:pt idx="2886">
                  <c:v>18.7</c:v>
                </c:pt>
                <c:pt idx="2887">
                  <c:v>18.8</c:v>
                </c:pt>
                <c:pt idx="2888">
                  <c:v>18.899999999999999</c:v>
                </c:pt>
                <c:pt idx="2889">
                  <c:v>19</c:v>
                </c:pt>
                <c:pt idx="2890">
                  <c:v>19.100000000000001</c:v>
                </c:pt>
                <c:pt idx="2891">
                  <c:v>19.2</c:v>
                </c:pt>
                <c:pt idx="2892">
                  <c:v>19.3</c:v>
                </c:pt>
                <c:pt idx="2893">
                  <c:v>19.399999999999999</c:v>
                </c:pt>
                <c:pt idx="2894">
                  <c:v>19.5</c:v>
                </c:pt>
                <c:pt idx="2895">
                  <c:v>19.600000000000001</c:v>
                </c:pt>
                <c:pt idx="2896">
                  <c:v>19.7</c:v>
                </c:pt>
                <c:pt idx="2897">
                  <c:v>19.8</c:v>
                </c:pt>
                <c:pt idx="2898">
                  <c:v>19.899999999999999</c:v>
                </c:pt>
                <c:pt idx="2899">
                  <c:v>20</c:v>
                </c:pt>
                <c:pt idx="2900">
                  <c:v>20.100000000000001</c:v>
                </c:pt>
                <c:pt idx="2901">
                  <c:v>20.2</c:v>
                </c:pt>
                <c:pt idx="2902">
                  <c:v>20.3</c:v>
                </c:pt>
                <c:pt idx="2903">
                  <c:v>20.399999999999999</c:v>
                </c:pt>
                <c:pt idx="2904">
                  <c:v>20.5</c:v>
                </c:pt>
                <c:pt idx="2905">
                  <c:v>20.6</c:v>
                </c:pt>
                <c:pt idx="2906">
                  <c:v>20.7</c:v>
                </c:pt>
                <c:pt idx="2907">
                  <c:v>20.8</c:v>
                </c:pt>
                <c:pt idx="2908">
                  <c:v>20.9</c:v>
                </c:pt>
                <c:pt idx="2909">
                  <c:v>21</c:v>
                </c:pt>
                <c:pt idx="2910">
                  <c:v>21.1</c:v>
                </c:pt>
                <c:pt idx="2911">
                  <c:v>21.2</c:v>
                </c:pt>
                <c:pt idx="2912">
                  <c:v>21.3</c:v>
                </c:pt>
                <c:pt idx="2913">
                  <c:v>21.4</c:v>
                </c:pt>
                <c:pt idx="2914">
                  <c:v>21.5</c:v>
                </c:pt>
                <c:pt idx="2915">
                  <c:v>21.6</c:v>
                </c:pt>
                <c:pt idx="2916">
                  <c:v>21.7</c:v>
                </c:pt>
                <c:pt idx="2917">
                  <c:v>21.8</c:v>
                </c:pt>
                <c:pt idx="2918">
                  <c:v>21.9</c:v>
                </c:pt>
                <c:pt idx="2919">
                  <c:v>22</c:v>
                </c:pt>
                <c:pt idx="2920">
                  <c:v>22.1</c:v>
                </c:pt>
                <c:pt idx="2921">
                  <c:v>22.2</c:v>
                </c:pt>
                <c:pt idx="2922">
                  <c:v>22.3</c:v>
                </c:pt>
                <c:pt idx="2923">
                  <c:v>22.4</c:v>
                </c:pt>
                <c:pt idx="2924">
                  <c:v>22.5</c:v>
                </c:pt>
                <c:pt idx="2925">
                  <c:v>22.6</c:v>
                </c:pt>
                <c:pt idx="2926">
                  <c:v>22.7</c:v>
                </c:pt>
                <c:pt idx="2927">
                  <c:v>22.8</c:v>
                </c:pt>
                <c:pt idx="2928">
                  <c:v>22.9</c:v>
                </c:pt>
                <c:pt idx="2929">
                  <c:v>23</c:v>
                </c:pt>
                <c:pt idx="2930">
                  <c:v>23.1</c:v>
                </c:pt>
                <c:pt idx="2931">
                  <c:v>23.2</c:v>
                </c:pt>
                <c:pt idx="2932">
                  <c:v>23.3</c:v>
                </c:pt>
                <c:pt idx="2933">
                  <c:v>23.4</c:v>
                </c:pt>
                <c:pt idx="2934">
                  <c:v>23.5</c:v>
                </c:pt>
                <c:pt idx="2935">
                  <c:v>23.6</c:v>
                </c:pt>
                <c:pt idx="2936">
                  <c:v>23.7</c:v>
                </c:pt>
                <c:pt idx="2937">
                  <c:v>23.8</c:v>
                </c:pt>
                <c:pt idx="2938">
                  <c:v>23.9</c:v>
                </c:pt>
                <c:pt idx="2939">
                  <c:v>24</c:v>
                </c:pt>
                <c:pt idx="2940">
                  <c:v>24.1</c:v>
                </c:pt>
                <c:pt idx="2941">
                  <c:v>24.2</c:v>
                </c:pt>
                <c:pt idx="2942">
                  <c:v>24.3</c:v>
                </c:pt>
                <c:pt idx="2943">
                  <c:v>24.4</c:v>
                </c:pt>
                <c:pt idx="2944">
                  <c:v>24.5</c:v>
                </c:pt>
                <c:pt idx="2945">
                  <c:v>24.6</c:v>
                </c:pt>
                <c:pt idx="2946">
                  <c:v>24.7</c:v>
                </c:pt>
                <c:pt idx="2947">
                  <c:v>24.8</c:v>
                </c:pt>
                <c:pt idx="2948">
                  <c:v>24.9</c:v>
                </c:pt>
                <c:pt idx="2949">
                  <c:v>25</c:v>
                </c:pt>
                <c:pt idx="2950">
                  <c:v>25.1</c:v>
                </c:pt>
                <c:pt idx="2951">
                  <c:v>25.2</c:v>
                </c:pt>
                <c:pt idx="2952">
                  <c:v>25.3</c:v>
                </c:pt>
                <c:pt idx="2953">
                  <c:v>25.4</c:v>
                </c:pt>
                <c:pt idx="2954">
                  <c:v>25.5</c:v>
                </c:pt>
                <c:pt idx="2955">
                  <c:v>25.6</c:v>
                </c:pt>
                <c:pt idx="2956">
                  <c:v>25.7</c:v>
                </c:pt>
                <c:pt idx="2957">
                  <c:v>25.8</c:v>
                </c:pt>
                <c:pt idx="2958">
                  <c:v>25.9</c:v>
                </c:pt>
                <c:pt idx="2959">
                  <c:v>26</c:v>
                </c:pt>
                <c:pt idx="2960">
                  <c:v>26.1</c:v>
                </c:pt>
                <c:pt idx="2961">
                  <c:v>26.2</c:v>
                </c:pt>
                <c:pt idx="2962">
                  <c:v>26.3</c:v>
                </c:pt>
                <c:pt idx="2963">
                  <c:v>26.4</c:v>
                </c:pt>
                <c:pt idx="2964">
                  <c:v>26.5</c:v>
                </c:pt>
                <c:pt idx="2965">
                  <c:v>26.6</c:v>
                </c:pt>
                <c:pt idx="2966">
                  <c:v>26.7</c:v>
                </c:pt>
                <c:pt idx="2967">
                  <c:v>26.8</c:v>
                </c:pt>
                <c:pt idx="2968">
                  <c:v>26.9</c:v>
                </c:pt>
                <c:pt idx="2969">
                  <c:v>27</c:v>
                </c:pt>
                <c:pt idx="2970">
                  <c:v>27.1</c:v>
                </c:pt>
                <c:pt idx="2971">
                  <c:v>27.2</c:v>
                </c:pt>
                <c:pt idx="2972">
                  <c:v>27.3</c:v>
                </c:pt>
                <c:pt idx="2973">
                  <c:v>27.4</c:v>
                </c:pt>
                <c:pt idx="2974">
                  <c:v>27.5</c:v>
                </c:pt>
                <c:pt idx="2975">
                  <c:v>27.6</c:v>
                </c:pt>
                <c:pt idx="2976">
                  <c:v>27.7</c:v>
                </c:pt>
                <c:pt idx="2977">
                  <c:v>27.8</c:v>
                </c:pt>
                <c:pt idx="2978">
                  <c:v>27.9</c:v>
                </c:pt>
                <c:pt idx="2979">
                  <c:v>28</c:v>
                </c:pt>
                <c:pt idx="2980">
                  <c:v>28.1</c:v>
                </c:pt>
                <c:pt idx="2981">
                  <c:v>28.2</c:v>
                </c:pt>
                <c:pt idx="2982">
                  <c:v>28.3</c:v>
                </c:pt>
                <c:pt idx="2983">
                  <c:v>28.4</c:v>
                </c:pt>
                <c:pt idx="2984">
                  <c:v>28.5</c:v>
                </c:pt>
                <c:pt idx="2985">
                  <c:v>28.6</c:v>
                </c:pt>
                <c:pt idx="2986">
                  <c:v>28.7</c:v>
                </c:pt>
                <c:pt idx="2987">
                  <c:v>28.8</c:v>
                </c:pt>
                <c:pt idx="2988">
                  <c:v>28.9</c:v>
                </c:pt>
                <c:pt idx="2989">
                  <c:v>29</c:v>
                </c:pt>
                <c:pt idx="2990">
                  <c:v>29.1</c:v>
                </c:pt>
                <c:pt idx="2991">
                  <c:v>29.2</c:v>
                </c:pt>
                <c:pt idx="2992">
                  <c:v>29.3</c:v>
                </c:pt>
                <c:pt idx="2993">
                  <c:v>29.4</c:v>
                </c:pt>
                <c:pt idx="2994">
                  <c:v>29.5</c:v>
                </c:pt>
                <c:pt idx="2995">
                  <c:v>29.6</c:v>
                </c:pt>
                <c:pt idx="2996">
                  <c:v>29.7</c:v>
                </c:pt>
                <c:pt idx="2997">
                  <c:v>29.8</c:v>
                </c:pt>
                <c:pt idx="2998">
                  <c:v>29.9</c:v>
                </c:pt>
                <c:pt idx="2999">
                  <c:v>30</c:v>
                </c:pt>
                <c:pt idx="3000">
                  <c:v>30.1</c:v>
                </c:pt>
                <c:pt idx="3001">
                  <c:v>30.2</c:v>
                </c:pt>
                <c:pt idx="3002">
                  <c:v>30.3</c:v>
                </c:pt>
                <c:pt idx="3003">
                  <c:v>30.4</c:v>
                </c:pt>
                <c:pt idx="3004">
                  <c:v>30.5</c:v>
                </c:pt>
                <c:pt idx="3005">
                  <c:v>30.6</c:v>
                </c:pt>
                <c:pt idx="3006">
                  <c:v>30.7</c:v>
                </c:pt>
                <c:pt idx="3007">
                  <c:v>30.8</c:v>
                </c:pt>
                <c:pt idx="3008">
                  <c:v>30.9</c:v>
                </c:pt>
                <c:pt idx="3009">
                  <c:v>31</c:v>
                </c:pt>
                <c:pt idx="3010">
                  <c:v>31.1</c:v>
                </c:pt>
                <c:pt idx="3011">
                  <c:v>31.2</c:v>
                </c:pt>
                <c:pt idx="3012">
                  <c:v>31.3</c:v>
                </c:pt>
                <c:pt idx="3013">
                  <c:v>31.4</c:v>
                </c:pt>
                <c:pt idx="3014">
                  <c:v>31.5</c:v>
                </c:pt>
                <c:pt idx="3015">
                  <c:v>31.6</c:v>
                </c:pt>
                <c:pt idx="3016">
                  <c:v>31.7</c:v>
                </c:pt>
                <c:pt idx="3017">
                  <c:v>31.8</c:v>
                </c:pt>
                <c:pt idx="3018">
                  <c:v>31.9</c:v>
                </c:pt>
                <c:pt idx="3019">
                  <c:v>32</c:v>
                </c:pt>
                <c:pt idx="3020">
                  <c:v>32.1</c:v>
                </c:pt>
                <c:pt idx="3021">
                  <c:v>32.200000000000003</c:v>
                </c:pt>
                <c:pt idx="3022">
                  <c:v>32.299999999999997</c:v>
                </c:pt>
                <c:pt idx="3023">
                  <c:v>32.4</c:v>
                </c:pt>
                <c:pt idx="3024">
                  <c:v>32.5</c:v>
                </c:pt>
                <c:pt idx="3025">
                  <c:v>32.6</c:v>
                </c:pt>
                <c:pt idx="3026">
                  <c:v>32.700000000000003</c:v>
                </c:pt>
                <c:pt idx="3027">
                  <c:v>32.799999999999997</c:v>
                </c:pt>
                <c:pt idx="3028">
                  <c:v>32.9</c:v>
                </c:pt>
                <c:pt idx="3029">
                  <c:v>33</c:v>
                </c:pt>
                <c:pt idx="3030">
                  <c:v>33.1</c:v>
                </c:pt>
                <c:pt idx="3031">
                  <c:v>33.200000000000003</c:v>
                </c:pt>
                <c:pt idx="3032">
                  <c:v>33.299999999999997</c:v>
                </c:pt>
                <c:pt idx="3033">
                  <c:v>33.4</c:v>
                </c:pt>
                <c:pt idx="3034">
                  <c:v>33.5</c:v>
                </c:pt>
                <c:pt idx="3035">
                  <c:v>33.6</c:v>
                </c:pt>
                <c:pt idx="3036">
                  <c:v>33.700000000000003</c:v>
                </c:pt>
                <c:pt idx="3037">
                  <c:v>33.799999999999997</c:v>
                </c:pt>
                <c:pt idx="3038">
                  <c:v>33.9</c:v>
                </c:pt>
                <c:pt idx="3039">
                  <c:v>34</c:v>
                </c:pt>
                <c:pt idx="3040">
                  <c:v>34.1</c:v>
                </c:pt>
                <c:pt idx="3041">
                  <c:v>34.200000000000003</c:v>
                </c:pt>
                <c:pt idx="3042">
                  <c:v>34.299999999999997</c:v>
                </c:pt>
                <c:pt idx="3043">
                  <c:v>34.4</c:v>
                </c:pt>
                <c:pt idx="3044">
                  <c:v>34.5</c:v>
                </c:pt>
                <c:pt idx="3045">
                  <c:v>34.6</c:v>
                </c:pt>
                <c:pt idx="3046">
                  <c:v>34.700000000000003</c:v>
                </c:pt>
                <c:pt idx="3047">
                  <c:v>34.799999999999997</c:v>
                </c:pt>
                <c:pt idx="3048">
                  <c:v>34.9</c:v>
                </c:pt>
                <c:pt idx="3049">
                  <c:v>35</c:v>
                </c:pt>
                <c:pt idx="3050">
                  <c:v>35.1</c:v>
                </c:pt>
                <c:pt idx="3051">
                  <c:v>35.200000000000003</c:v>
                </c:pt>
                <c:pt idx="3052">
                  <c:v>35.299999999999997</c:v>
                </c:pt>
                <c:pt idx="3053">
                  <c:v>35.4</c:v>
                </c:pt>
                <c:pt idx="3054">
                  <c:v>35.5</c:v>
                </c:pt>
                <c:pt idx="3055">
                  <c:v>35.6</c:v>
                </c:pt>
                <c:pt idx="3056">
                  <c:v>35.700000000000003</c:v>
                </c:pt>
                <c:pt idx="3057">
                  <c:v>35.799999999999997</c:v>
                </c:pt>
                <c:pt idx="3058">
                  <c:v>35.9</c:v>
                </c:pt>
                <c:pt idx="3059">
                  <c:v>36</c:v>
                </c:pt>
                <c:pt idx="3060">
                  <c:v>36.1</c:v>
                </c:pt>
                <c:pt idx="3061">
                  <c:v>36.200000000000003</c:v>
                </c:pt>
                <c:pt idx="3062">
                  <c:v>36.299999999999997</c:v>
                </c:pt>
                <c:pt idx="3063">
                  <c:v>36.4</c:v>
                </c:pt>
                <c:pt idx="3064">
                  <c:v>36.5</c:v>
                </c:pt>
                <c:pt idx="3065">
                  <c:v>36.6</c:v>
                </c:pt>
                <c:pt idx="3066">
                  <c:v>36.700000000000003</c:v>
                </c:pt>
                <c:pt idx="3067">
                  <c:v>36.799999999999997</c:v>
                </c:pt>
                <c:pt idx="3068">
                  <c:v>36.9</c:v>
                </c:pt>
                <c:pt idx="3069">
                  <c:v>37</c:v>
                </c:pt>
                <c:pt idx="3070">
                  <c:v>37.1</c:v>
                </c:pt>
                <c:pt idx="3071">
                  <c:v>37.200000000000003</c:v>
                </c:pt>
                <c:pt idx="3072">
                  <c:v>37.299999999999997</c:v>
                </c:pt>
                <c:pt idx="3073">
                  <c:v>37.4</c:v>
                </c:pt>
                <c:pt idx="3074">
                  <c:v>37.5</c:v>
                </c:pt>
                <c:pt idx="3075">
                  <c:v>37.6</c:v>
                </c:pt>
                <c:pt idx="3076">
                  <c:v>37.700000000000003</c:v>
                </c:pt>
                <c:pt idx="3077">
                  <c:v>37.799999999999997</c:v>
                </c:pt>
                <c:pt idx="3078">
                  <c:v>37.9</c:v>
                </c:pt>
                <c:pt idx="3079">
                  <c:v>38</c:v>
                </c:pt>
                <c:pt idx="3080">
                  <c:v>38.1</c:v>
                </c:pt>
                <c:pt idx="3081">
                  <c:v>38.200000000000003</c:v>
                </c:pt>
                <c:pt idx="3082">
                  <c:v>38.299999999999997</c:v>
                </c:pt>
                <c:pt idx="3083">
                  <c:v>38.4</c:v>
                </c:pt>
                <c:pt idx="3084">
                  <c:v>38.5</c:v>
                </c:pt>
                <c:pt idx="3085">
                  <c:v>38.6</c:v>
                </c:pt>
                <c:pt idx="3086">
                  <c:v>38.700000000000003</c:v>
                </c:pt>
                <c:pt idx="3087">
                  <c:v>38.799999999999997</c:v>
                </c:pt>
                <c:pt idx="3088">
                  <c:v>38.9</c:v>
                </c:pt>
                <c:pt idx="3089">
                  <c:v>39</c:v>
                </c:pt>
                <c:pt idx="3090">
                  <c:v>39.1</c:v>
                </c:pt>
                <c:pt idx="3091">
                  <c:v>39.200000000000003</c:v>
                </c:pt>
                <c:pt idx="3092">
                  <c:v>39.299999999999997</c:v>
                </c:pt>
                <c:pt idx="3093">
                  <c:v>39.4</c:v>
                </c:pt>
                <c:pt idx="3094">
                  <c:v>39.5</c:v>
                </c:pt>
                <c:pt idx="3095">
                  <c:v>39.6</c:v>
                </c:pt>
                <c:pt idx="3096">
                  <c:v>39.700000000000003</c:v>
                </c:pt>
                <c:pt idx="3097">
                  <c:v>39.799999999999997</c:v>
                </c:pt>
                <c:pt idx="3098">
                  <c:v>39.9</c:v>
                </c:pt>
                <c:pt idx="3099">
                  <c:v>40</c:v>
                </c:pt>
                <c:pt idx="3100">
                  <c:v>40.1</c:v>
                </c:pt>
                <c:pt idx="3101">
                  <c:v>40.200000000000003</c:v>
                </c:pt>
                <c:pt idx="3102">
                  <c:v>40.299999999999997</c:v>
                </c:pt>
                <c:pt idx="3103">
                  <c:v>40.4</c:v>
                </c:pt>
                <c:pt idx="3104">
                  <c:v>40.5</c:v>
                </c:pt>
                <c:pt idx="3105">
                  <c:v>40.6</c:v>
                </c:pt>
                <c:pt idx="3106">
                  <c:v>40.700000000000003</c:v>
                </c:pt>
                <c:pt idx="3107">
                  <c:v>40.799999999999997</c:v>
                </c:pt>
                <c:pt idx="3108">
                  <c:v>40.9</c:v>
                </c:pt>
                <c:pt idx="3109">
                  <c:v>41</c:v>
                </c:pt>
                <c:pt idx="3110">
                  <c:v>41.1</c:v>
                </c:pt>
                <c:pt idx="3111">
                  <c:v>41.2</c:v>
                </c:pt>
                <c:pt idx="3112">
                  <c:v>41.3</c:v>
                </c:pt>
                <c:pt idx="3113">
                  <c:v>41.4</c:v>
                </c:pt>
                <c:pt idx="3114">
                  <c:v>41.5</c:v>
                </c:pt>
                <c:pt idx="3115">
                  <c:v>41.6</c:v>
                </c:pt>
                <c:pt idx="3116">
                  <c:v>41.7</c:v>
                </c:pt>
                <c:pt idx="3117">
                  <c:v>41.8</c:v>
                </c:pt>
                <c:pt idx="3118">
                  <c:v>41.9</c:v>
                </c:pt>
                <c:pt idx="3119">
                  <c:v>42</c:v>
                </c:pt>
                <c:pt idx="3120">
                  <c:v>42.1</c:v>
                </c:pt>
                <c:pt idx="3121">
                  <c:v>42.2</c:v>
                </c:pt>
                <c:pt idx="3122">
                  <c:v>42.3</c:v>
                </c:pt>
                <c:pt idx="3123">
                  <c:v>42.4</c:v>
                </c:pt>
                <c:pt idx="3124">
                  <c:v>42.5</c:v>
                </c:pt>
                <c:pt idx="3125">
                  <c:v>42.6</c:v>
                </c:pt>
                <c:pt idx="3126">
                  <c:v>42.7</c:v>
                </c:pt>
                <c:pt idx="3127">
                  <c:v>42.8</c:v>
                </c:pt>
                <c:pt idx="3128">
                  <c:v>42.9</c:v>
                </c:pt>
                <c:pt idx="3129">
                  <c:v>43</c:v>
                </c:pt>
                <c:pt idx="3130">
                  <c:v>43.1</c:v>
                </c:pt>
                <c:pt idx="3131">
                  <c:v>43.2</c:v>
                </c:pt>
                <c:pt idx="3132">
                  <c:v>43.3</c:v>
                </c:pt>
                <c:pt idx="3133">
                  <c:v>43.4</c:v>
                </c:pt>
                <c:pt idx="3134">
                  <c:v>43.5</c:v>
                </c:pt>
                <c:pt idx="3135">
                  <c:v>43.6</c:v>
                </c:pt>
                <c:pt idx="3136">
                  <c:v>43.7</c:v>
                </c:pt>
                <c:pt idx="3137">
                  <c:v>43.8</c:v>
                </c:pt>
                <c:pt idx="3138">
                  <c:v>43.9</c:v>
                </c:pt>
                <c:pt idx="3139">
                  <c:v>44</c:v>
                </c:pt>
                <c:pt idx="3140">
                  <c:v>44.1</c:v>
                </c:pt>
                <c:pt idx="3141">
                  <c:v>44.2</c:v>
                </c:pt>
                <c:pt idx="3142">
                  <c:v>44.3</c:v>
                </c:pt>
                <c:pt idx="3143">
                  <c:v>44.4</c:v>
                </c:pt>
                <c:pt idx="3144">
                  <c:v>44.5</c:v>
                </c:pt>
                <c:pt idx="3145">
                  <c:v>44.6</c:v>
                </c:pt>
                <c:pt idx="3146">
                  <c:v>44.7</c:v>
                </c:pt>
                <c:pt idx="3147">
                  <c:v>44.8</c:v>
                </c:pt>
                <c:pt idx="3148">
                  <c:v>44.9</c:v>
                </c:pt>
                <c:pt idx="3149">
                  <c:v>45</c:v>
                </c:pt>
                <c:pt idx="3150">
                  <c:v>45.1</c:v>
                </c:pt>
                <c:pt idx="3151">
                  <c:v>45.2</c:v>
                </c:pt>
                <c:pt idx="3152">
                  <c:v>45.3</c:v>
                </c:pt>
                <c:pt idx="3153">
                  <c:v>45.4</c:v>
                </c:pt>
                <c:pt idx="3154">
                  <c:v>45.5</c:v>
                </c:pt>
                <c:pt idx="3155">
                  <c:v>45.6</c:v>
                </c:pt>
                <c:pt idx="3156">
                  <c:v>45.7</c:v>
                </c:pt>
                <c:pt idx="3157">
                  <c:v>45.8</c:v>
                </c:pt>
                <c:pt idx="3158">
                  <c:v>45.9</c:v>
                </c:pt>
                <c:pt idx="3159">
                  <c:v>46</c:v>
                </c:pt>
                <c:pt idx="3160">
                  <c:v>46.1</c:v>
                </c:pt>
                <c:pt idx="3161">
                  <c:v>46.2</c:v>
                </c:pt>
                <c:pt idx="3162">
                  <c:v>46.3</c:v>
                </c:pt>
                <c:pt idx="3163">
                  <c:v>46.4</c:v>
                </c:pt>
                <c:pt idx="3164">
                  <c:v>46.5</c:v>
                </c:pt>
                <c:pt idx="3165">
                  <c:v>46.6</c:v>
                </c:pt>
                <c:pt idx="3166">
                  <c:v>46.7</c:v>
                </c:pt>
                <c:pt idx="3167">
                  <c:v>46.8</c:v>
                </c:pt>
                <c:pt idx="3168">
                  <c:v>46.9</c:v>
                </c:pt>
                <c:pt idx="3169">
                  <c:v>47</c:v>
                </c:pt>
                <c:pt idx="3170">
                  <c:v>47.1</c:v>
                </c:pt>
                <c:pt idx="3171">
                  <c:v>47.2</c:v>
                </c:pt>
                <c:pt idx="3172">
                  <c:v>47.3</c:v>
                </c:pt>
                <c:pt idx="3173">
                  <c:v>47.4</c:v>
                </c:pt>
                <c:pt idx="3174">
                  <c:v>47.5</c:v>
                </c:pt>
                <c:pt idx="3175">
                  <c:v>47.6</c:v>
                </c:pt>
                <c:pt idx="3176">
                  <c:v>47.7</c:v>
                </c:pt>
                <c:pt idx="3177">
                  <c:v>47.8</c:v>
                </c:pt>
                <c:pt idx="3178">
                  <c:v>47.9</c:v>
                </c:pt>
                <c:pt idx="3179">
                  <c:v>48</c:v>
                </c:pt>
                <c:pt idx="3180">
                  <c:v>48.1</c:v>
                </c:pt>
                <c:pt idx="3181">
                  <c:v>48.2</c:v>
                </c:pt>
                <c:pt idx="3182">
                  <c:v>48.3</c:v>
                </c:pt>
                <c:pt idx="3183">
                  <c:v>48.4</c:v>
                </c:pt>
                <c:pt idx="3184">
                  <c:v>48.5</c:v>
                </c:pt>
                <c:pt idx="3185">
                  <c:v>48.6</c:v>
                </c:pt>
                <c:pt idx="3186">
                  <c:v>48.7</c:v>
                </c:pt>
                <c:pt idx="3187">
                  <c:v>48.8</c:v>
                </c:pt>
                <c:pt idx="3188">
                  <c:v>48.9</c:v>
                </c:pt>
                <c:pt idx="3189">
                  <c:v>49</c:v>
                </c:pt>
                <c:pt idx="3190">
                  <c:v>49.1</c:v>
                </c:pt>
                <c:pt idx="3191">
                  <c:v>49.2</c:v>
                </c:pt>
                <c:pt idx="3192">
                  <c:v>49.3</c:v>
                </c:pt>
                <c:pt idx="3193">
                  <c:v>49.4</c:v>
                </c:pt>
                <c:pt idx="3194">
                  <c:v>49.5</c:v>
                </c:pt>
                <c:pt idx="3195">
                  <c:v>49.6</c:v>
                </c:pt>
                <c:pt idx="3196">
                  <c:v>49.7</c:v>
                </c:pt>
                <c:pt idx="3197">
                  <c:v>49.8</c:v>
                </c:pt>
                <c:pt idx="3198">
                  <c:v>49.9</c:v>
                </c:pt>
                <c:pt idx="3199">
                  <c:v>50</c:v>
                </c:pt>
                <c:pt idx="3200">
                  <c:v>50.1</c:v>
                </c:pt>
                <c:pt idx="3201">
                  <c:v>50.2</c:v>
                </c:pt>
                <c:pt idx="3202">
                  <c:v>50.3</c:v>
                </c:pt>
                <c:pt idx="3203">
                  <c:v>50.4</c:v>
                </c:pt>
                <c:pt idx="3204">
                  <c:v>50.5</c:v>
                </c:pt>
                <c:pt idx="3205">
                  <c:v>50.6</c:v>
                </c:pt>
                <c:pt idx="3206">
                  <c:v>50.7</c:v>
                </c:pt>
                <c:pt idx="3207">
                  <c:v>50.8</c:v>
                </c:pt>
                <c:pt idx="3208">
                  <c:v>50.9</c:v>
                </c:pt>
                <c:pt idx="3209">
                  <c:v>51</c:v>
                </c:pt>
                <c:pt idx="3210">
                  <c:v>51.1</c:v>
                </c:pt>
                <c:pt idx="3211">
                  <c:v>51.2</c:v>
                </c:pt>
                <c:pt idx="3212">
                  <c:v>51.3</c:v>
                </c:pt>
                <c:pt idx="3213">
                  <c:v>51.4</c:v>
                </c:pt>
                <c:pt idx="3214">
                  <c:v>51.5</c:v>
                </c:pt>
                <c:pt idx="3215">
                  <c:v>51.6</c:v>
                </c:pt>
                <c:pt idx="3216">
                  <c:v>51.7</c:v>
                </c:pt>
                <c:pt idx="3217">
                  <c:v>51.8</c:v>
                </c:pt>
                <c:pt idx="3218">
                  <c:v>51.9</c:v>
                </c:pt>
                <c:pt idx="3219">
                  <c:v>52</c:v>
                </c:pt>
                <c:pt idx="3220">
                  <c:v>52.1</c:v>
                </c:pt>
                <c:pt idx="3221">
                  <c:v>52.2</c:v>
                </c:pt>
                <c:pt idx="3222">
                  <c:v>52.3</c:v>
                </c:pt>
                <c:pt idx="3223">
                  <c:v>52.4</c:v>
                </c:pt>
                <c:pt idx="3224">
                  <c:v>52.5</c:v>
                </c:pt>
                <c:pt idx="3225">
                  <c:v>52.6</c:v>
                </c:pt>
                <c:pt idx="3226">
                  <c:v>52.7</c:v>
                </c:pt>
                <c:pt idx="3227">
                  <c:v>52.8</c:v>
                </c:pt>
                <c:pt idx="3228">
                  <c:v>52.9</c:v>
                </c:pt>
                <c:pt idx="3229">
                  <c:v>53</c:v>
                </c:pt>
                <c:pt idx="3230">
                  <c:v>53.1</c:v>
                </c:pt>
                <c:pt idx="3231">
                  <c:v>53.2</c:v>
                </c:pt>
                <c:pt idx="3232">
                  <c:v>53.3</c:v>
                </c:pt>
                <c:pt idx="3233">
                  <c:v>53.4</c:v>
                </c:pt>
                <c:pt idx="3234">
                  <c:v>53.5</c:v>
                </c:pt>
                <c:pt idx="3235">
                  <c:v>53.6</c:v>
                </c:pt>
                <c:pt idx="3236">
                  <c:v>53.7</c:v>
                </c:pt>
                <c:pt idx="3237">
                  <c:v>53.8</c:v>
                </c:pt>
                <c:pt idx="3238">
                  <c:v>53.9</c:v>
                </c:pt>
                <c:pt idx="3239">
                  <c:v>54</c:v>
                </c:pt>
                <c:pt idx="3240">
                  <c:v>54.1</c:v>
                </c:pt>
                <c:pt idx="3241">
                  <c:v>54.2</c:v>
                </c:pt>
                <c:pt idx="3242">
                  <c:v>54.3</c:v>
                </c:pt>
                <c:pt idx="3243">
                  <c:v>54.4</c:v>
                </c:pt>
                <c:pt idx="3244">
                  <c:v>54.5</c:v>
                </c:pt>
                <c:pt idx="3245">
                  <c:v>54.6</c:v>
                </c:pt>
                <c:pt idx="3246">
                  <c:v>54.7</c:v>
                </c:pt>
                <c:pt idx="3247">
                  <c:v>54.8</c:v>
                </c:pt>
                <c:pt idx="3248">
                  <c:v>54.9</c:v>
                </c:pt>
                <c:pt idx="3249">
                  <c:v>55</c:v>
                </c:pt>
                <c:pt idx="3250">
                  <c:v>55.1</c:v>
                </c:pt>
                <c:pt idx="3251">
                  <c:v>55.2</c:v>
                </c:pt>
                <c:pt idx="3252">
                  <c:v>55.3</c:v>
                </c:pt>
                <c:pt idx="3253">
                  <c:v>55.4</c:v>
                </c:pt>
                <c:pt idx="3254">
                  <c:v>55.5</c:v>
                </c:pt>
                <c:pt idx="3255">
                  <c:v>55.6</c:v>
                </c:pt>
                <c:pt idx="3256">
                  <c:v>55.7</c:v>
                </c:pt>
                <c:pt idx="3257">
                  <c:v>55.8</c:v>
                </c:pt>
                <c:pt idx="3258">
                  <c:v>55.9</c:v>
                </c:pt>
                <c:pt idx="3259">
                  <c:v>56</c:v>
                </c:pt>
                <c:pt idx="3260">
                  <c:v>56.1</c:v>
                </c:pt>
                <c:pt idx="3261">
                  <c:v>56.2</c:v>
                </c:pt>
                <c:pt idx="3262">
                  <c:v>56.3</c:v>
                </c:pt>
                <c:pt idx="3263">
                  <c:v>56.4</c:v>
                </c:pt>
                <c:pt idx="3264">
                  <c:v>56.5</c:v>
                </c:pt>
                <c:pt idx="3265">
                  <c:v>56.6</c:v>
                </c:pt>
                <c:pt idx="3266">
                  <c:v>56.7</c:v>
                </c:pt>
                <c:pt idx="3267">
                  <c:v>56.8</c:v>
                </c:pt>
                <c:pt idx="3268">
                  <c:v>56.9</c:v>
                </c:pt>
                <c:pt idx="3269">
                  <c:v>57</c:v>
                </c:pt>
                <c:pt idx="3270">
                  <c:v>57.1</c:v>
                </c:pt>
                <c:pt idx="3271">
                  <c:v>57.2</c:v>
                </c:pt>
                <c:pt idx="3272">
                  <c:v>57.3</c:v>
                </c:pt>
                <c:pt idx="3273">
                  <c:v>57.4</c:v>
                </c:pt>
                <c:pt idx="3274">
                  <c:v>57.5</c:v>
                </c:pt>
                <c:pt idx="3275">
                  <c:v>57.6</c:v>
                </c:pt>
                <c:pt idx="3276">
                  <c:v>57.7</c:v>
                </c:pt>
                <c:pt idx="3277">
                  <c:v>57.8</c:v>
                </c:pt>
                <c:pt idx="3278">
                  <c:v>57.9</c:v>
                </c:pt>
                <c:pt idx="3279">
                  <c:v>58</c:v>
                </c:pt>
                <c:pt idx="3280">
                  <c:v>58.1</c:v>
                </c:pt>
                <c:pt idx="3281">
                  <c:v>58.2</c:v>
                </c:pt>
                <c:pt idx="3282">
                  <c:v>58.3</c:v>
                </c:pt>
                <c:pt idx="3283">
                  <c:v>58.4</c:v>
                </c:pt>
                <c:pt idx="3284">
                  <c:v>58.5</c:v>
                </c:pt>
                <c:pt idx="3285">
                  <c:v>58.6</c:v>
                </c:pt>
                <c:pt idx="3286">
                  <c:v>58.7</c:v>
                </c:pt>
                <c:pt idx="3287">
                  <c:v>58.8</c:v>
                </c:pt>
                <c:pt idx="3288">
                  <c:v>58.9</c:v>
                </c:pt>
                <c:pt idx="3289">
                  <c:v>59</c:v>
                </c:pt>
                <c:pt idx="3290">
                  <c:v>59.1</c:v>
                </c:pt>
                <c:pt idx="3291">
                  <c:v>59.2</c:v>
                </c:pt>
                <c:pt idx="3292">
                  <c:v>59.3</c:v>
                </c:pt>
                <c:pt idx="3293">
                  <c:v>59.4</c:v>
                </c:pt>
                <c:pt idx="3294">
                  <c:v>59.5</c:v>
                </c:pt>
                <c:pt idx="3295">
                  <c:v>59.6</c:v>
                </c:pt>
                <c:pt idx="3296">
                  <c:v>59.7</c:v>
                </c:pt>
                <c:pt idx="3297">
                  <c:v>59.8</c:v>
                </c:pt>
                <c:pt idx="3298">
                  <c:v>59.9</c:v>
                </c:pt>
                <c:pt idx="3299">
                  <c:v>60</c:v>
                </c:pt>
                <c:pt idx="3300">
                  <c:v>60.1</c:v>
                </c:pt>
                <c:pt idx="3301">
                  <c:v>60.2</c:v>
                </c:pt>
                <c:pt idx="3302">
                  <c:v>60.3</c:v>
                </c:pt>
                <c:pt idx="3303">
                  <c:v>60.4</c:v>
                </c:pt>
                <c:pt idx="3304">
                  <c:v>60.5</c:v>
                </c:pt>
                <c:pt idx="3305">
                  <c:v>60.6</c:v>
                </c:pt>
                <c:pt idx="3306">
                  <c:v>60.7</c:v>
                </c:pt>
                <c:pt idx="3307">
                  <c:v>60.8</c:v>
                </c:pt>
                <c:pt idx="3308">
                  <c:v>60.9</c:v>
                </c:pt>
                <c:pt idx="3309">
                  <c:v>61</c:v>
                </c:pt>
                <c:pt idx="3310">
                  <c:v>61.1</c:v>
                </c:pt>
                <c:pt idx="3311">
                  <c:v>61.2</c:v>
                </c:pt>
                <c:pt idx="3312">
                  <c:v>61.3</c:v>
                </c:pt>
                <c:pt idx="3313">
                  <c:v>61.4</c:v>
                </c:pt>
                <c:pt idx="3314">
                  <c:v>61.5</c:v>
                </c:pt>
                <c:pt idx="3315">
                  <c:v>61.6</c:v>
                </c:pt>
                <c:pt idx="3316">
                  <c:v>61.7</c:v>
                </c:pt>
                <c:pt idx="3317">
                  <c:v>61.8</c:v>
                </c:pt>
                <c:pt idx="3318">
                  <c:v>61.9</c:v>
                </c:pt>
                <c:pt idx="3319">
                  <c:v>62</c:v>
                </c:pt>
                <c:pt idx="3320">
                  <c:v>62.1</c:v>
                </c:pt>
                <c:pt idx="3321">
                  <c:v>62.2</c:v>
                </c:pt>
                <c:pt idx="3322">
                  <c:v>62.3</c:v>
                </c:pt>
                <c:pt idx="3323">
                  <c:v>62.4</c:v>
                </c:pt>
                <c:pt idx="3324">
                  <c:v>62.5</c:v>
                </c:pt>
                <c:pt idx="3325">
                  <c:v>62.6</c:v>
                </c:pt>
                <c:pt idx="3326">
                  <c:v>62.7</c:v>
                </c:pt>
                <c:pt idx="3327">
                  <c:v>62.8</c:v>
                </c:pt>
                <c:pt idx="3328">
                  <c:v>62.9</c:v>
                </c:pt>
                <c:pt idx="3329">
                  <c:v>63</c:v>
                </c:pt>
                <c:pt idx="3330">
                  <c:v>63.1</c:v>
                </c:pt>
                <c:pt idx="3331">
                  <c:v>63.2</c:v>
                </c:pt>
                <c:pt idx="3332">
                  <c:v>63.3</c:v>
                </c:pt>
                <c:pt idx="3333">
                  <c:v>63.4</c:v>
                </c:pt>
                <c:pt idx="3334">
                  <c:v>63.5</c:v>
                </c:pt>
                <c:pt idx="3335">
                  <c:v>63.6</c:v>
                </c:pt>
                <c:pt idx="3336">
                  <c:v>63.7</c:v>
                </c:pt>
                <c:pt idx="3337">
                  <c:v>63.8</c:v>
                </c:pt>
                <c:pt idx="3338">
                  <c:v>63.9</c:v>
                </c:pt>
                <c:pt idx="3339">
                  <c:v>64</c:v>
                </c:pt>
                <c:pt idx="3340">
                  <c:v>64.099999999999994</c:v>
                </c:pt>
                <c:pt idx="3341">
                  <c:v>64.2</c:v>
                </c:pt>
                <c:pt idx="3342">
                  <c:v>64.3</c:v>
                </c:pt>
                <c:pt idx="3343">
                  <c:v>64.400000000000006</c:v>
                </c:pt>
                <c:pt idx="3344">
                  <c:v>64.5</c:v>
                </c:pt>
                <c:pt idx="3345">
                  <c:v>64.599999999999994</c:v>
                </c:pt>
                <c:pt idx="3346">
                  <c:v>64.7</c:v>
                </c:pt>
                <c:pt idx="3347">
                  <c:v>64.8</c:v>
                </c:pt>
                <c:pt idx="3348">
                  <c:v>64.900000000000006</c:v>
                </c:pt>
                <c:pt idx="3349">
                  <c:v>65</c:v>
                </c:pt>
                <c:pt idx="3350">
                  <c:v>65.099999999999994</c:v>
                </c:pt>
                <c:pt idx="3351">
                  <c:v>65.2</c:v>
                </c:pt>
                <c:pt idx="3352">
                  <c:v>65.3</c:v>
                </c:pt>
                <c:pt idx="3353">
                  <c:v>65.400000000000006</c:v>
                </c:pt>
                <c:pt idx="3354">
                  <c:v>65.5</c:v>
                </c:pt>
                <c:pt idx="3355">
                  <c:v>65.599999999999994</c:v>
                </c:pt>
                <c:pt idx="3356">
                  <c:v>65.7</c:v>
                </c:pt>
                <c:pt idx="3357">
                  <c:v>65.8</c:v>
                </c:pt>
                <c:pt idx="3358">
                  <c:v>65.900000000000006</c:v>
                </c:pt>
                <c:pt idx="3359">
                  <c:v>66</c:v>
                </c:pt>
                <c:pt idx="3360">
                  <c:v>66.099999999999994</c:v>
                </c:pt>
                <c:pt idx="3361">
                  <c:v>66.2</c:v>
                </c:pt>
                <c:pt idx="3362">
                  <c:v>66.3</c:v>
                </c:pt>
                <c:pt idx="3363">
                  <c:v>66.400000000000006</c:v>
                </c:pt>
                <c:pt idx="3364">
                  <c:v>66.5</c:v>
                </c:pt>
                <c:pt idx="3365">
                  <c:v>66.599999999999994</c:v>
                </c:pt>
                <c:pt idx="3366">
                  <c:v>66.7</c:v>
                </c:pt>
                <c:pt idx="3367">
                  <c:v>66.8</c:v>
                </c:pt>
                <c:pt idx="3368">
                  <c:v>66.900000000000006</c:v>
                </c:pt>
                <c:pt idx="3369">
                  <c:v>67</c:v>
                </c:pt>
                <c:pt idx="3370">
                  <c:v>67.099999999999994</c:v>
                </c:pt>
                <c:pt idx="3371">
                  <c:v>67.2</c:v>
                </c:pt>
                <c:pt idx="3372">
                  <c:v>67.3</c:v>
                </c:pt>
                <c:pt idx="3373">
                  <c:v>67.400000000000006</c:v>
                </c:pt>
                <c:pt idx="3374">
                  <c:v>67.5</c:v>
                </c:pt>
                <c:pt idx="3375">
                  <c:v>67.599999999999994</c:v>
                </c:pt>
                <c:pt idx="3376">
                  <c:v>67.7</c:v>
                </c:pt>
                <c:pt idx="3377">
                  <c:v>67.8</c:v>
                </c:pt>
                <c:pt idx="3378">
                  <c:v>67.900000000000006</c:v>
                </c:pt>
                <c:pt idx="3379">
                  <c:v>68</c:v>
                </c:pt>
                <c:pt idx="3380">
                  <c:v>68.099999999999994</c:v>
                </c:pt>
                <c:pt idx="3381">
                  <c:v>68.2</c:v>
                </c:pt>
                <c:pt idx="3382">
                  <c:v>68.3</c:v>
                </c:pt>
                <c:pt idx="3383">
                  <c:v>68.400000000000006</c:v>
                </c:pt>
                <c:pt idx="3384">
                  <c:v>68.5</c:v>
                </c:pt>
                <c:pt idx="3385">
                  <c:v>68.599999999999994</c:v>
                </c:pt>
                <c:pt idx="3386">
                  <c:v>68.7</c:v>
                </c:pt>
                <c:pt idx="3387">
                  <c:v>68.8</c:v>
                </c:pt>
                <c:pt idx="3388">
                  <c:v>68.900000000000006</c:v>
                </c:pt>
                <c:pt idx="3389">
                  <c:v>69</c:v>
                </c:pt>
                <c:pt idx="3390">
                  <c:v>69.099999999999994</c:v>
                </c:pt>
                <c:pt idx="3391">
                  <c:v>69.2</c:v>
                </c:pt>
                <c:pt idx="3392">
                  <c:v>69.3</c:v>
                </c:pt>
                <c:pt idx="3393">
                  <c:v>69.400000000000006</c:v>
                </c:pt>
                <c:pt idx="3394">
                  <c:v>69.5</c:v>
                </c:pt>
                <c:pt idx="3395">
                  <c:v>69.599999999999994</c:v>
                </c:pt>
                <c:pt idx="3396">
                  <c:v>69.7</c:v>
                </c:pt>
                <c:pt idx="3397">
                  <c:v>69.8</c:v>
                </c:pt>
                <c:pt idx="3398">
                  <c:v>69.900000000000006</c:v>
                </c:pt>
                <c:pt idx="3399">
                  <c:v>70</c:v>
                </c:pt>
                <c:pt idx="3400">
                  <c:v>70.099999999999994</c:v>
                </c:pt>
                <c:pt idx="3401">
                  <c:v>70.2</c:v>
                </c:pt>
                <c:pt idx="3402">
                  <c:v>70.3</c:v>
                </c:pt>
                <c:pt idx="3403">
                  <c:v>70.400000000000006</c:v>
                </c:pt>
                <c:pt idx="3404">
                  <c:v>70.5</c:v>
                </c:pt>
                <c:pt idx="3405">
                  <c:v>70.599999999999994</c:v>
                </c:pt>
                <c:pt idx="3406">
                  <c:v>70.7</c:v>
                </c:pt>
                <c:pt idx="3407">
                  <c:v>70.8</c:v>
                </c:pt>
                <c:pt idx="3408">
                  <c:v>70.900000000000006</c:v>
                </c:pt>
                <c:pt idx="3409">
                  <c:v>71</c:v>
                </c:pt>
                <c:pt idx="3410">
                  <c:v>71.099999999999994</c:v>
                </c:pt>
                <c:pt idx="3411">
                  <c:v>71.2</c:v>
                </c:pt>
                <c:pt idx="3412">
                  <c:v>71.3</c:v>
                </c:pt>
                <c:pt idx="3413">
                  <c:v>71.400000000000006</c:v>
                </c:pt>
                <c:pt idx="3414">
                  <c:v>71.5</c:v>
                </c:pt>
                <c:pt idx="3415">
                  <c:v>71.599999999999994</c:v>
                </c:pt>
                <c:pt idx="3416">
                  <c:v>71.7</c:v>
                </c:pt>
                <c:pt idx="3417">
                  <c:v>71.8</c:v>
                </c:pt>
                <c:pt idx="3418">
                  <c:v>71.900000000000006</c:v>
                </c:pt>
                <c:pt idx="3419">
                  <c:v>72</c:v>
                </c:pt>
                <c:pt idx="3420">
                  <c:v>72.099999999999994</c:v>
                </c:pt>
                <c:pt idx="3421">
                  <c:v>72.2</c:v>
                </c:pt>
                <c:pt idx="3422">
                  <c:v>72.3</c:v>
                </c:pt>
                <c:pt idx="3423">
                  <c:v>72.400000000000006</c:v>
                </c:pt>
                <c:pt idx="3424">
                  <c:v>72.5</c:v>
                </c:pt>
                <c:pt idx="3425">
                  <c:v>72.599999999999994</c:v>
                </c:pt>
                <c:pt idx="3426">
                  <c:v>72.7</c:v>
                </c:pt>
                <c:pt idx="3427">
                  <c:v>72.8</c:v>
                </c:pt>
                <c:pt idx="3428">
                  <c:v>72.900000000000006</c:v>
                </c:pt>
                <c:pt idx="3429">
                  <c:v>73</c:v>
                </c:pt>
                <c:pt idx="3430">
                  <c:v>73.099999999999994</c:v>
                </c:pt>
                <c:pt idx="3431">
                  <c:v>73.2</c:v>
                </c:pt>
                <c:pt idx="3432">
                  <c:v>73.3</c:v>
                </c:pt>
                <c:pt idx="3433">
                  <c:v>73.400000000000006</c:v>
                </c:pt>
                <c:pt idx="3434">
                  <c:v>73.5</c:v>
                </c:pt>
                <c:pt idx="3435">
                  <c:v>73.599999999999994</c:v>
                </c:pt>
                <c:pt idx="3436">
                  <c:v>73.7</c:v>
                </c:pt>
                <c:pt idx="3437">
                  <c:v>73.8</c:v>
                </c:pt>
                <c:pt idx="3438">
                  <c:v>73.900000000000006</c:v>
                </c:pt>
                <c:pt idx="3439">
                  <c:v>74</c:v>
                </c:pt>
                <c:pt idx="3440">
                  <c:v>74.099999999999994</c:v>
                </c:pt>
                <c:pt idx="3441">
                  <c:v>74.2</c:v>
                </c:pt>
                <c:pt idx="3442">
                  <c:v>74.3</c:v>
                </c:pt>
                <c:pt idx="3443">
                  <c:v>74.400000000000006</c:v>
                </c:pt>
                <c:pt idx="3444">
                  <c:v>74.5</c:v>
                </c:pt>
                <c:pt idx="3445">
                  <c:v>74.599999999999994</c:v>
                </c:pt>
                <c:pt idx="3446">
                  <c:v>74.7</c:v>
                </c:pt>
                <c:pt idx="3447">
                  <c:v>74.8</c:v>
                </c:pt>
                <c:pt idx="3448">
                  <c:v>74.900000000000006</c:v>
                </c:pt>
                <c:pt idx="3449">
                  <c:v>75</c:v>
                </c:pt>
                <c:pt idx="3450">
                  <c:v>75.099999999999994</c:v>
                </c:pt>
                <c:pt idx="3451">
                  <c:v>75.2</c:v>
                </c:pt>
                <c:pt idx="3452">
                  <c:v>75.3</c:v>
                </c:pt>
                <c:pt idx="3453">
                  <c:v>75.400000000000006</c:v>
                </c:pt>
                <c:pt idx="3454">
                  <c:v>75.5</c:v>
                </c:pt>
                <c:pt idx="3455">
                  <c:v>75.599999999999994</c:v>
                </c:pt>
                <c:pt idx="3456">
                  <c:v>75.7</c:v>
                </c:pt>
                <c:pt idx="3457">
                  <c:v>75.8</c:v>
                </c:pt>
                <c:pt idx="3458">
                  <c:v>75.900000000000006</c:v>
                </c:pt>
                <c:pt idx="3459">
                  <c:v>76</c:v>
                </c:pt>
                <c:pt idx="3460">
                  <c:v>76.099999999999994</c:v>
                </c:pt>
                <c:pt idx="3461">
                  <c:v>76.2</c:v>
                </c:pt>
                <c:pt idx="3462">
                  <c:v>76.3</c:v>
                </c:pt>
                <c:pt idx="3463">
                  <c:v>76.400000000000006</c:v>
                </c:pt>
                <c:pt idx="3464">
                  <c:v>76.5</c:v>
                </c:pt>
                <c:pt idx="3465">
                  <c:v>76.599999999999994</c:v>
                </c:pt>
                <c:pt idx="3466">
                  <c:v>76.7</c:v>
                </c:pt>
                <c:pt idx="3467">
                  <c:v>76.8</c:v>
                </c:pt>
                <c:pt idx="3468">
                  <c:v>76.900000000000006</c:v>
                </c:pt>
                <c:pt idx="3469">
                  <c:v>77</c:v>
                </c:pt>
                <c:pt idx="3470">
                  <c:v>77.099999999999994</c:v>
                </c:pt>
                <c:pt idx="3471">
                  <c:v>77.2</c:v>
                </c:pt>
                <c:pt idx="3472">
                  <c:v>77.3</c:v>
                </c:pt>
                <c:pt idx="3473">
                  <c:v>77.400000000000006</c:v>
                </c:pt>
                <c:pt idx="3474">
                  <c:v>77.5</c:v>
                </c:pt>
                <c:pt idx="3475">
                  <c:v>77.599999999999994</c:v>
                </c:pt>
                <c:pt idx="3476">
                  <c:v>77.7</c:v>
                </c:pt>
                <c:pt idx="3477">
                  <c:v>77.8</c:v>
                </c:pt>
                <c:pt idx="3478">
                  <c:v>77.900000000000006</c:v>
                </c:pt>
                <c:pt idx="3479">
                  <c:v>78</c:v>
                </c:pt>
                <c:pt idx="3480">
                  <c:v>78.099999999999994</c:v>
                </c:pt>
                <c:pt idx="3481">
                  <c:v>78.2</c:v>
                </c:pt>
                <c:pt idx="3482">
                  <c:v>78.3</c:v>
                </c:pt>
                <c:pt idx="3483">
                  <c:v>78.400000000000006</c:v>
                </c:pt>
                <c:pt idx="3484">
                  <c:v>78.5</c:v>
                </c:pt>
                <c:pt idx="3485">
                  <c:v>78.599999999999994</c:v>
                </c:pt>
                <c:pt idx="3486">
                  <c:v>78.7</c:v>
                </c:pt>
                <c:pt idx="3487">
                  <c:v>78.8</c:v>
                </c:pt>
                <c:pt idx="3488">
                  <c:v>78.900000000000006</c:v>
                </c:pt>
                <c:pt idx="3489">
                  <c:v>79</c:v>
                </c:pt>
                <c:pt idx="3490">
                  <c:v>79.099999999999994</c:v>
                </c:pt>
                <c:pt idx="3491">
                  <c:v>79.2</c:v>
                </c:pt>
                <c:pt idx="3492">
                  <c:v>79.3</c:v>
                </c:pt>
                <c:pt idx="3493">
                  <c:v>79.400000000000006</c:v>
                </c:pt>
                <c:pt idx="3494">
                  <c:v>79.5</c:v>
                </c:pt>
                <c:pt idx="3495">
                  <c:v>79.599999999999994</c:v>
                </c:pt>
                <c:pt idx="3496">
                  <c:v>79.7</c:v>
                </c:pt>
                <c:pt idx="3497">
                  <c:v>79.8</c:v>
                </c:pt>
                <c:pt idx="3498">
                  <c:v>79.900000000000006</c:v>
                </c:pt>
                <c:pt idx="3499">
                  <c:v>80</c:v>
                </c:pt>
                <c:pt idx="3500">
                  <c:v>80.099999999999994</c:v>
                </c:pt>
                <c:pt idx="3501">
                  <c:v>80.2</c:v>
                </c:pt>
                <c:pt idx="3502">
                  <c:v>80.3</c:v>
                </c:pt>
                <c:pt idx="3503">
                  <c:v>80.400000000000006</c:v>
                </c:pt>
                <c:pt idx="3504">
                  <c:v>80.5</c:v>
                </c:pt>
                <c:pt idx="3505">
                  <c:v>80.599999999999994</c:v>
                </c:pt>
                <c:pt idx="3506">
                  <c:v>80.7</c:v>
                </c:pt>
                <c:pt idx="3507">
                  <c:v>80.8</c:v>
                </c:pt>
                <c:pt idx="3508">
                  <c:v>80.900000000000006</c:v>
                </c:pt>
                <c:pt idx="3509">
                  <c:v>81</c:v>
                </c:pt>
                <c:pt idx="3510">
                  <c:v>81.099999999999994</c:v>
                </c:pt>
                <c:pt idx="3511">
                  <c:v>81.2</c:v>
                </c:pt>
                <c:pt idx="3512">
                  <c:v>81.3</c:v>
                </c:pt>
                <c:pt idx="3513">
                  <c:v>81.400000000000006</c:v>
                </c:pt>
                <c:pt idx="3514">
                  <c:v>81.5</c:v>
                </c:pt>
                <c:pt idx="3515">
                  <c:v>81.599999999999994</c:v>
                </c:pt>
                <c:pt idx="3516">
                  <c:v>81.7</c:v>
                </c:pt>
                <c:pt idx="3517">
                  <c:v>81.8</c:v>
                </c:pt>
                <c:pt idx="3518">
                  <c:v>81.900000000000006</c:v>
                </c:pt>
                <c:pt idx="3519">
                  <c:v>82</c:v>
                </c:pt>
                <c:pt idx="3520">
                  <c:v>82.1</c:v>
                </c:pt>
                <c:pt idx="3521">
                  <c:v>82.2</c:v>
                </c:pt>
                <c:pt idx="3522">
                  <c:v>82.3</c:v>
                </c:pt>
                <c:pt idx="3523">
                  <c:v>82.4</c:v>
                </c:pt>
                <c:pt idx="3524">
                  <c:v>82.5</c:v>
                </c:pt>
                <c:pt idx="3525">
                  <c:v>82.6</c:v>
                </c:pt>
                <c:pt idx="3526">
                  <c:v>82.7</c:v>
                </c:pt>
                <c:pt idx="3527">
                  <c:v>82.8</c:v>
                </c:pt>
                <c:pt idx="3528">
                  <c:v>82.9</c:v>
                </c:pt>
                <c:pt idx="3529">
                  <c:v>83</c:v>
                </c:pt>
                <c:pt idx="3530">
                  <c:v>83.1</c:v>
                </c:pt>
                <c:pt idx="3531">
                  <c:v>83.2</c:v>
                </c:pt>
                <c:pt idx="3532">
                  <c:v>83.3</c:v>
                </c:pt>
                <c:pt idx="3533">
                  <c:v>83.4</c:v>
                </c:pt>
                <c:pt idx="3534">
                  <c:v>83.5</c:v>
                </c:pt>
                <c:pt idx="3535">
                  <c:v>83.6</c:v>
                </c:pt>
                <c:pt idx="3536">
                  <c:v>83.7</c:v>
                </c:pt>
                <c:pt idx="3537">
                  <c:v>83.8</c:v>
                </c:pt>
                <c:pt idx="3538">
                  <c:v>83.9</c:v>
                </c:pt>
                <c:pt idx="3539">
                  <c:v>84</c:v>
                </c:pt>
                <c:pt idx="3540">
                  <c:v>84.1</c:v>
                </c:pt>
                <c:pt idx="3541">
                  <c:v>84.2</c:v>
                </c:pt>
                <c:pt idx="3542">
                  <c:v>84.3</c:v>
                </c:pt>
                <c:pt idx="3543">
                  <c:v>84.4</c:v>
                </c:pt>
                <c:pt idx="3544">
                  <c:v>84.5</c:v>
                </c:pt>
                <c:pt idx="3545">
                  <c:v>84.6</c:v>
                </c:pt>
                <c:pt idx="3546">
                  <c:v>84.7</c:v>
                </c:pt>
                <c:pt idx="3547">
                  <c:v>84.8</c:v>
                </c:pt>
                <c:pt idx="3548">
                  <c:v>84.9</c:v>
                </c:pt>
                <c:pt idx="3549">
                  <c:v>85</c:v>
                </c:pt>
                <c:pt idx="3550">
                  <c:v>85.1</c:v>
                </c:pt>
                <c:pt idx="3551">
                  <c:v>85.2</c:v>
                </c:pt>
                <c:pt idx="3552">
                  <c:v>85.3</c:v>
                </c:pt>
                <c:pt idx="3553">
                  <c:v>85.4</c:v>
                </c:pt>
                <c:pt idx="3554">
                  <c:v>85.5</c:v>
                </c:pt>
                <c:pt idx="3555">
                  <c:v>85.6</c:v>
                </c:pt>
                <c:pt idx="3556">
                  <c:v>85.7</c:v>
                </c:pt>
                <c:pt idx="3557">
                  <c:v>85.8</c:v>
                </c:pt>
                <c:pt idx="3558">
                  <c:v>85.9</c:v>
                </c:pt>
                <c:pt idx="3559">
                  <c:v>86</c:v>
                </c:pt>
                <c:pt idx="3560">
                  <c:v>86.1</c:v>
                </c:pt>
                <c:pt idx="3561">
                  <c:v>86.2</c:v>
                </c:pt>
                <c:pt idx="3562">
                  <c:v>86.3</c:v>
                </c:pt>
                <c:pt idx="3563">
                  <c:v>86.4</c:v>
                </c:pt>
                <c:pt idx="3564">
                  <c:v>86.5</c:v>
                </c:pt>
                <c:pt idx="3565">
                  <c:v>86.6</c:v>
                </c:pt>
                <c:pt idx="3566">
                  <c:v>86.7</c:v>
                </c:pt>
                <c:pt idx="3567">
                  <c:v>86.8</c:v>
                </c:pt>
                <c:pt idx="3568">
                  <c:v>86.9</c:v>
                </c:pt>
                <c:pt idx="3569">
                  <c:v>87</c:v>
                </c:pt>
                <c:pt idx="3570">
                  <c:v>87.1</c:v>
                </c:pt>
                <c:pt idx="3571">
                  <c:v>87.2</c:v>
                </c:pt>
                <c:pt idx="3572">
                  <c:v>87.3</c:v>
                </c:pt>
                <c:pt idx="3573">
                  <c:v>87.4</c:v>
                </c:pt>
                <c:pt idx="3574">
                  <c:v>87.5</c:v>
                </c:pt>
                <c:pt idx="3575">
                  <c:v>87.6</c:v>
                </c:pt>
                <c:pt idx="3576">
                  <c:v>87.7</c:v>
                </c:pt>
                <c:pt idx="3577">
                  <c:v>87.8</c:v>
                </c:pt>
                <c:pt idx="3578">
                  <c:v>87.9</c:v>
                </c:pt>
                <c:pt idx="3579">
                  <c:v>88</c:v>
                </c:pt>
                <c:pt idx="3580">
                  <c:v>88.1</c:v>
                </c:pt>
                <c:pt idx="3581">
                  <c:v>88.2</c:v>
                </c:pt>
                <c:pt idx="3582">
                  <c:v>88.3</c:v>
                </c:pt>
                <c:pt idx="3583">
                  <c:v>88.4</c:v>
                </c:pt>
                <c:pt idx="3584">
                  <c:v>88.5</c:v>
                </c:pt>
                <c:pt idx="3585">
                  <c:v>88.6</c:v>
                </c:pt>
                <c:pt idx="3586">
                  <c:v>88.7</c:v>
                </c:pt>
                <c:pt idx="3587">
                  <c:v>88.8</c:v>
                </c:pt>
                <c:pt idx="3588">
                  <c:v>88.9</c:v>
                </c:pt>
                <c:pt idx="3589">
                  <c:v>89</c:v>
                </c:pt>
                <c:pt idx="3590">
                  <c:v>89.1</c:v>
                </c:pt>
                <c:pt idx="3591">
                  <c:v>89.2</c:v>
                </c:pt>
                <c:pt idx="3592">
                  <c:v>89.3</c:v>
                </c:pt>
                <c:pt idx="3593">
                  <c:v>89.4</c:v>
                </c:pt>
                <c:pt idx="3594">
                  <c:v>89.5</c:v>
                </c:pt>
                <c:pt idx="3595">
                  <c:v>89.6</c:v>
                </c:pt>
                <c:pt idx="3596">
                  <c:v>89.7</c:v>
                </c:pt>
                <c:pt idx="3597">
                  <c:v>89.8</c:v>
                </c:pt>
                <c:pt idx="3598">
                  <c:v>89.9</c:v>
                </c:pt>
                <c:pt idx="3599">
                  <c:v>90</c:v>
                </c:pt>
                <c:pt idx="3600">
                  <c:v>90.1</c:v>
                </c:pt>
                <c:pt idx="3601">
                  <c:v>90.2</c:v>
                </c:pt>
                <c:pt idx="3602">
                  <c:v>90.3</c:v>
                </c:pt>
                <c:pt idx="3603">
                  <c:v>90.4</c:v>
                </c:pt>
                <c:pt idx="3604">
                  <c:v>90.5</c:v>
                </c:pt>
                <c:pt idx="3605">
                  <c:v>90.6</c:v>
                </c:pt>
                <c:pt idx="3606">
                  <c:v>90.7</c:v>
                </c:pt>
                <c:pt idx="3607">
                  <c:v>90.8</c:v>
                </c:pt>
                <c:pt idx="3608">
                  <c:v>90.9</c:v>
                </c:pt>
                <c:pt idx="3609">
                  <c:v>91</c:v>
                </c:pt>
                <c:pt idx="3610">
                  <c:v>91.1</c:v>
                </c:pt>
                <c:pt idx="3611">
                  <c:v>91.2</c:v>
                </c:pt>
                <c:pt idx="3612">
                  <c:v>91.3</c:v>
                </c:pt>
                <c:pt idx="3613">
                  <c:v>91.4</c:v>
                </c:pt>
                <c:pt idx="3614">
                  <c:v>91.5</c:v>
                </c:pt>
                <c:pt idx="3615">
                  <c:v>91.6</c:v>
                </c:pt>
                <c:pt idx="3616">
                  <c:v>91.7</c:v>
                </c:pt>
                <c:pt idx="3617">
                  <c:v>91.8</c:v>
                </c:pt>
                <c:pt idx="3618">
                  <c:v>91.9</c:v>
                </c:pt>
                <c:pt idx="3619">
                  <c:v>92</c:v>
                </c:pt>
                <c:pt idx="3620">
                  <c:v>92.1</c:v>
                </c:pt>
                <c:pt idx="3621">
                  <c:v>92.2</c:v>
                </c:pt>
                <c:pt idx="3622">
                  <c:v>92.3</c:v>
                </c:pt>
                <c:pt idx="3623">
                  <c:v>92.4</c:v>
                </c:pt>
                <c:pt idx="3624">
                  <c:v>92.5</c:v>
                </c:pt>
                <c:pt idx="3625">
                  <c:v>92.6</c:v>
                </c:pt>
                <c:pt idx="3626">
                  <c:v>92.7</c:v>
                </c:pt>
                <c:pt idx="3627">
                  <c:v>92.8</c:v>
                </c:pt>
                <c:pt idx="3628">
                  <c:v>92.9</c:v>
                </c:pt>
                <c:pt idx="3629">
                  <c:v>93</c:v>
                </c:pt>
                <c:pt idx="3630">
                  <c:v>93.1</c:v>
                </c:pt>
                <c:pt idx="3631">
                  <c:v>93.2</c:v>
                </c:pt>
                <c:pt idx="3632">
                  <c:v>93.3</c:v>
                </c:pt>
                <c:pt idx="3633">
                  <c:v>93.4</c:v>
                </c:pt>
                <c:pt idx="3634">
                  <c:v>93.5</c:v>
                </c:pt>
                <c:pt idx="3635">
                  <c:v>93.6</c:v>
                </c:pt>
                <c:pt idx="3636">
                  <c:v>93.7</c:v>
                </c:pt>
                <c:pt idx="3637">
                  <c:v>93.8</c:v>
                </c:pt>
                <c:pt idx="3638">
                  <c:v>93.9</c:v>
                </c:pt>
                <c:pt idx="3639">
                  <c:v>94</c:v>
                </c:pt>
                <c:pt idx="3640">
                  <c:v>94.1</c:v>
                </c:pt>
                <c:pt idx="3641">
                  <c:v>94.2</c:v>
                </c:pt>
                <c:pt idx="3642">
                  <c:v>94.3</c:v>
                </c:pt>
                <c:pt idx="3643">
                  <c:v>94.4</c:v>
                </c:pt>
                <c:pt idx="3644">
                  <c:v>94.5</c:v>
                </c:pt>
                <c:pt idx="3645">
                  <c:v>94.6</c:v>
                </c:pt>
                <c:pt idx="3646">
                  <c:v>94.7</c:v>
                </c:pt>
                <c:pt idx="3647">
                  <c:v>94.8</c:v>
                </c:pt>
                <c:pt idx="3648">
                  <c:v>94.9</c:v>
                </c:pt>
                <c:pt idx="3649">
                  <c:v>95</c:v>
                </c:pt>
                <c:pt idx="3650">
                  <c:v>95.1</c:v>
                </c:pt>
                <c:pt idx="3651">
                  <c:v>95.2</c:v>
                </c:pt>
                <c:pt idx="3652">
                  <c:v>95.3</c:v>
                </c:pt>
                <c:pt idx="3653">
                  <c:v>95.4</c:v>
                </c:pt>
                <c:pt idx="3654">
                  <c:v>95.5</c:v>
                </c:pt>
                <c:pt idx="3655">
                  <c:v>95.6</c:v>
                </c:pt>
                <c:pt idx="3656">
                  <c:v>95.7</c:v>
                </c:pt>
                <c:pt idx="3657">
                  <c:v>95.8</c:v>
                </c:pt>
                <c:pt idx="3658">
                  <c:v>95.9</c:v>
                </c:pt>
                <c:pt idx="3659">
                  <c:v>96</c:v>
                </c:pt>
                <c:pt idx="3660">
                  <c:v>96.1</c:v>
                </c:pt>
                <c:pt idx="3661">
                  <c:v>96.2</c:v>
                </c:pt>
                <c:pt idx="3662">
                  <c:v>96.3</c:v>
                </c:pt>
                <c:pt idx="3663">
                  <c:v>96.4</c:v>
                </c:pt>
                <c:pt idx="3664">
                  <c:v>96.5</c:v>
                </c:pt>
                <c:pt idx="3665">
                  <c:v>96.6</c:v>
                </c:pt>
                <c:pt idx="3666">
                  <c:v>96.7</c:v>
                </c:pt>
                <c:pt idx="3667">
                  <c:v>96.8</c:v>
                </c:pt>
                <c:pt idx="3668">
                  <c:v>96.9</c:v>
                </c:pt>
                <c:pt idx="3669">
                  <c:v>97</c:v>
                </c:pt>
                <c:pt idx="3670">
                  <c:v>97.1</c:v>
                </c:pt>
                <c:pt idx="3671">
                  <c:v>97.2</c:v>
                </c:pt>
                <c:pt idx="3672">
                  <c:v>97.3</c:v>
                </c:pt>
                <c:pt idx="3673">
                  <c:v>97.4</c:v>
                </c:pt>
                <c:pt idx="3674">
                  <c:v>97.5</c:v>
                </c:pt>
                <c:pt idx="3675">
                  <c:v>97.6</c:v>
                </c:pt>
                <c:pt idx="3676">
                  <c:v>97.7</c:v>
                </c:pt>
                <c:pt idx="3677">
                  <c:v>97.8</c:v>
                </c:pt>
                <c:pt idx="3678">
                  <c:v>97.9</c:v>
                </c:pt>
                <c:pt idx="3679">
                  <c:v>98</c:v>
                </c:pt>
                <c:pt idx="3680">
                  <c:v>98.1</c:v>
                </c:pt>
                <c:pt idx="3681">
                  <c:v>98.2</c:v>
                </c:pt>
                <c:pt idx="3682">
                  <c:v>98.3</c:v>
                </c:pt>
                <c:pt idx="3683">
                  <c:v>98.4</c:v>
                </c:pt>
                <c:pt idx="3684">
                  <c:v>98.5</c:v>
                </c:pt>
                <c:pt idx="3685">
                  <c:v>98.6</c:v>
                </c:pt>
                <c:pt idx="3686">
                  <c:v>98.7</c:v>
                </c:pt>
                <c:pt idx="3687">
                  <c:v>98.8</c:v>
                </c:pt>
                <c:pt idx="3688">
                  <c:v>98.9</c:v>
                </c:pt>
                <c:pt idx="3689">
                  <c:v>99</c:v>
                </c:pt>
                <c:pt idx="3690">
                  <c:v>99.1</c:v>
                </c:pt>
                <c:pt idx="3691">
                  <c:v>99.2</c:v>
                </c:pt>
                <c:pt idx="3692">
                  <c:v>99.3</c:v>
                </c:pt>
                <c:pt idx="3693">
                  <c:v>99.4</c:v>
                </c:pt>
                <c:pt idx="3694">
                  <c:v>99.5</c:v>
                </c:pt>
                <c:pt idx="3695">
                  <c:v>99.6</c:v>
                </c:pt>
                <c:pt idx="3696">
                  <c:v>99.7</c:v>
                </c:pt>
                <c:pt idx="3697">
                  <c:v>99.8</c:v>
                </c:pt>
                <c:pt idx="3698">
                  <c:v>99.9</c:v>
                </c:pt>
                <c:pt idx="3699">
                  <c:v>100</c:v>
                </c:pt>
                <c:pt idx="3700">
                  <c:v>101</c:v>
                </c:pt>
                <c:pt idx="3701">
                  <c:v>102</c:v>
                </c:pt>
                <c:pt idx="3702">
                  <c:v>103</c:v>
                </c:pt>
                <c:pt idx="3703">
                  <c:v>104</c:v>
                </c:pt>
                <c:pt idx="3704">
                  <c:v>105</c:v>
                </c:pt>
                <c:pt idx="3705">
                  <c:v>106</c:v>
                </c:pt>
                <c:pt idx="3706">
                  <c:v>107</c:v>
                </c:pt>
                <c:pt idx="3707">
                  <c:v>108</c:v>
                </c:pt>
                <c:pt idx="3708">
                  <c:v>109</c:v>
                </c:pt>
                <c:pt idx="3709">
                  <c:v>110</c:v>
                </c:pt>
                <c:pt idx="3710">
                  <c:v>111</c:v>
                </c:pt>
                <c:pt idx="3711">
                  <c:v>112</c:v>
                </c:pt>
                <c:pt idx="3712">
                  <c:v>113</c:v>
                </c:pt>
                <c:pt idx="3713">
                  <c:v>114</c:v>
                </c:pt>
                <c:pt idx="3714">
                  <c:v>115</c:v>
                </c:pt>
                <c:pt idx="3715">
                  <c:v>116</c:v>
                </c:pt>
                <c:pt idx="3716">
                  <c:v>117</c:v>
                </c:pt>
                <c:pt idx="3717">
                  <c:v>118</c:v>
                </c:pt>
                <c:pt idx="3718">
                  <c:v>119</c:v>
                </c:pt>
                <c:pt idx="3719">
                  <c:v>120</c:v>
                </c:pt>
              </c:numCache>
            </c:numRef>
          </c:xVal>
          <c:yVal>
            <c:numRef>
              <c:f>'ADC1 SINCx Filter'!$H$66:$H$3785</c:f>
              <c:numCache>
                <c:formatCode>0.000</c:formatCode>
                <c:ptCount val="3720"/>
                <c:pt idx="0">
                  <c:v>-1.5875323067049345E-4</c:v>
                </c:pt>
                <c:pt idx="1">
                  <c:v>-6.3501466361187014E-4</c:v>
                </c:pt>
                <c:pt idx="2">
                  <c:v>-1.428789521704821E-3</c:v>
                </c:pt>
                <c:pt idx="3">
                  <c:v>-2.5400865100687507E-3</c:v>
                </c:pt>
                <c:pt idx="4">
                  <c:v>-3.9689178164553432E-3</c:v>
                </c:pt>
                <c:pt idx="5">
                  <c:v>-5.7152991119863083E-3</c:v>
                </c:pt>
                <c:pt idx="6">
                  <c:v>-7.7792495518747701E-3</c:v>
                </c:pt>
                <c:pt idx="7">
                  <c:v>-1.0160791776517238E-2</c:v>
                </c:pt>
                <c:pt idx="8">
                  <c:v>-1.285995191257416E-2</c:v>
                </c:pt>
                <c:pt idx="9">
                  <c:v>-1.5876759574396975E-2</c:v>
                </c:pt>
                <c:pt idx="10">
                  <c:v>-1.921124786559128E-2</c:v>
                </c:pt>
                <c:pt idx="11">
                  <c:v>-2.286345338071483E-2</c:v>
                </c:pt>
                <c:pt idx="12">
                  <c:v>-2.6833416207185379E-2</c:v>
                </c:pt>
                <c:pt idx="13">
                  <c:v>-3.1121179927419362E-2</c:v>
                </c:pt>
                <c:pt idx="14">
                  <c:v>-3.5726791621042357E-2</c:v>
                </c:pt>
                <c:pt idx="15">
                  <c:v>-4.0650301867408617E-2</c:v>
                </c:pt>
                <c:pt idx="16">
                  <c:v>-4.5891764748257E-2</c:v>
                </c:pt>
                <c:pt idx="17">
                  <c:v>-5.1451237850468449E-2</c:v>
                </c:pt>
                <c:pt idx="18">
                  <c:v>-5.7328782269186744E-2</c:v>
                </c:pt>
                <c:pt idx="19">
                  <c:v>-6.352446261091009E-2</c:v>
                </c:pt>
                <c:pt idx="20">
                  <c:v>-7.0038346996953799E-2</c:v>
                </c:pt>
                <c:pt idx="21">
                  <c:v>-7.6870507067016369E-2</c:v>
                </c:pt>
                <c:pt idx="22">
                  <c:v>-8.4021017982885193E-2</c:v>
                </c:pt>
                <c:pt idx="23">
                  <c:v>-9.1489958432441926E-2</c:v>
                </c:pt>
                <c:pt idx="24">
                  <c:v>-9.9277410633764024E-2</c:v>
                </c:pt>
                <c:pt idx="25">
                  <c:v>-0.10738346033939597</c:v>
                </c:pt>
                <c:pt idx="26">
                  <c:v>-0.11580819684097937</c:v>
                </c:pt>
                <c:pt idx="27">
                  <c:v>-0.12455171297381806</c:v>
                </c:pt>
                <c:pt idx="28">
                  <c:v>-0.13361410512185865</c:v>
                </c:pt>
                <c:pt idx="29">
                  <c:v>-0.14299547322267567</c:v>
                </c:pt>
                <c:pt idx="30">
                  <c:v>-0.15269592077282904</c:v>
                </c:pt>
                <c:pt idx="31">
                  <c:v>-0.16271555483321504</c:v>
                </c:pt>
                <c:pt idx="32">
                  <c:v>-0.17305448603482987</c:v>
                </c:pt>
                <c:pt idx="33">
                  <c:v>-0.18371282858451729</c:v>
                </c:pt>
                <c:pt idx="34">
                  <c:v>-0.19469070027099694</c:v>
                </c:pt>
                <c:pt idx="35">
                  <c:v>-0.20598822247118459</c:v>
                </c:pt>
                <c:pt idx="36">
                  <c:v>-0.21760552015647644</c:v>
                </c:pt>
                <c:pt idx="37">
                  <c:v>-0.229542721899471</c:v>
                </c:pt>
                <c:pt idx="38">
                  <c:v>-0.24179995988071018</c:v>
                </c:pt>
                <c:pt idx="39">
                  <c:v>-0.25437736989574838</c:v>
                </c:pt>
                <c:pt idx="40">
                  <c:v>-0.26727509136226724</c:v>
                </c:pt>
                <c:pt idx="41">
                  <c:v>-0.28049326732756846</c:v>
                </c:pt>
                <c:pt idx="42">
                  <c:v>-0.29403204447609693</c:v>
                </c:pt>
                <c:pt idx="43">
                  <c:v>-0.30789157313729743</c:v>
                </c:pt>
                <c:pt idx="44">
                  <c:v>-0.32207200729359065</c:v>
                </c:pt>
                <c:pt idx="45">
                  <c:v>-0.33657350458854374</c:v>
                </c:pt>
                <c:pt idx="46">
                  <c:v>-0.35139622633536727</c:v>
                </c:pt>
                <c:pt idx="47">
                  <c:v>-0.366540337525392</c:v>
                </c:pt>
                <c:pt idx="48">
                  <c:v>-0.38200600683703634</c:v>
                </c:pt>
                <c:pt idx="49">
                  <c:v>-0.39779340664467006</c:v>
                </c:pt>
                <c:pt idx="50">
                  <c:v>-0.41390271302794074</c:v>
                </c:pt>
                <c:pt idx="51">
                  <c:v>-0.43033410578119846</c:v>
                </c:pt>
                <c:pt idx="52">
                  <c:v>-0.44708776842310566</c:v>
                </c:pt>
                <c:pt idx="53">
                  <c:v>-0.46416388820650245</c:v>
                </c:pt>
                <c:pt idx="54">
                  <c:v>-0.48156265612850568</c:v>
                </c:pt>
                <c:pt idx="55">
                  <c:v>-0.49928426694069278</c:v>
                </c:pt>
                <c:pt idx="56">
                  <c:v>-0.51732891915973056</c:v>
                </c:pt>
                <c:pt idx="57">
                  <c:v>-0.53569681507798772</c:v>
                </c:pt>
                <c:pt idx="58">
                  <c:v>-0.55438816077444897</c:v>
                </c:pt>
                <c:pt idx="59">
                  <c:v>-0.57340316612589148</c:v>
                </c:pt>
                <c:pt idx="60">
                  <c:v>-0.59274204481827386</c:v>
                </c:pt>
                <c:pt idx="61">
                  <c:v>-0.61240501435825656</c:v>
                </c:pt>
                <c:pt idx="62">
                  <c:v>-0.63239229608503056</c:v>
                </c:pt>
                <c:pt idx="63">
                  <c:v>-0.65270411518233851</c:v>
                </c:pt>
                <c:pt idx="64">
                  <c:v>-0.67334070069074237</c:v>
                </c:pt>
                <c:pt idx="65">
                  <c:v>-0.69430228552007733</c:v>
                </c:pt>
                <c:pt idx="66">
                  <c:v>-0.71558910646213991</c:v>
                </c:pt>
                <c:pt idx="67">
                  <c:v>-0.73720140420370828</c:v>
                </c:pt>
                <c:pt idx="68">
                  <c:v>-0.75913942333955164</c:v>
                </c:pt>
                <c:pt idx="69">
                  <c:v>-0.78140341238600086</c:v>
                </c:pt>
                <c:pt idx="70">
                  <c:v>-0.8039936237944727</c:v>
                </c:pt>
                <c:pt idx="71">
                  <c:v>-0.82691031396533388</c:v>
                </c:pt>
                <c:pt idx="72">
                  <c:v>-0.85015374326205917</c:v>
                </c:pt>
                <c:pt idx="73">
                  <c:v>-0.87372417602555752</c:v>
                </c:pt>
                <c:pt idx="74">
                  <c:v>-0.89762188058871806</c:v>
                </c:pt>
                <c:pt idx="75">
                  <c:v>-0.92184712929130985</c:v>
                </c:pt>
                <c:pt idx="76">
                  <c:v>-0.94640019849495094</c:v>
                </c:pt>
                <c:pt idx="77">
                  <c:v>-0.97128136859854108</c:v>
                </c:pt>
                <c:pt idx="78">
                  <c:v>-0.99649092405375617</c:v>
                </c:pt>
                <c:pt idx="79">
                  <c:v>-1.0220291533808865</c:v>
                </c:pt>
                <c:pt idx="80">
                  <c:v>-1.0478963491848912</c:v>
                </c:pt>
                <c:pt idx="81">
                  <c:v>-1.0740928081717547</c:v>
                </c:pt>
                <c:pt idx="82">
                  <c:v>-1.10061883116504</c:v>
                </c:pt>
                <c:pt idx="83">
                  <c:v>-1.1274747231227458</c:v>
                </c:pt>
                <c:pt idx="84">
                  <c:v>-1.1546607931543829</c:v>
                </c:pt>
                <c:pt idx="85">
                  <c:v>-1.1821773545383647</c:v>
                </c:pt>
                <c:pt idx="86">
                  <c:v>-1.2100247247396028</c:v>
                </c:pt>
                <c:pt idx="87">
                  <c:v>-1.2382032254274313</c:v>
                </c:pt>
                <c:pt idx="88">
                  <c:v>-1.2667131824937838</c:v>
                </c:pt>
                <c:pt idx="89">
                  <c:v>-1.295554926071574</c:v>
                </c:pt>
                <c:pt idx="90">
                  <c:v>-1.3247287905534333</c:v>
                </c:pt>
                <c:pt idx="91">
                  <c:v>-1.3542351146107245</c:v>
                </c:pt>
                <c:pt idx="92">
                  <c:v>-1.3840742412127913</c:v>
                </c:pt>
                <c:pt idx="93">
                  <c:v>-1.4142465176464911</c:v>
                </c:pt>
                <c:pt idx="94">
                  <c:v>-1.4447522955360335</c:v>
                </c:pt>
                <c:pt idx="95">
                  <c:v>-1.4755919308630774</c:v>
                </c:pt>
                <c:pt idx="96">
                  <c:v>-1.506765783987225</c:v>
                </c:pt>
                <c:pt idx="97">
                  <c:v>-1.5382742196666106</c:v>
                </c:pt>
                <c:pt idx="98">
                  <c:v>-1.570117607078954</c:v>
                </c:pt>
                <c:pt idx="99">
                  <c:v>-1.6022963198428333</c:v>
                </c:pt>
                <c:pt idx="100">
                  <c:v>-1.6348107360393014</c:v>
                </c:pt>
                <c:pt idx="101">
                  <c:v>-1.6676612382337535</c:v>
                </c:pt>
                <c:pt idx="102">
                  <c:v>-1.7008482134981402</c:v>
                </c:pt>
                <c:pt idx="103">
                  <c:v>-1.7343720534334441</c:v>
                </c:pt>
                <c:pt idx="104">
                  <c:v>-1.7682331541926</c:v>
                </c:pt>
                <c:pt idx="105">
                  <c:v>-1.8024319165034668</c:v>
                </c:pt>
                <c:pt idx="106">
                  <c:v>-1.8369687456924488</c:v>
                </c:pt>
                <c:pt idx="107">
                  <c:v>-1.8718440517081421</c:v>
                </c:pt>
                <c:pt idx="108">
                  <c:v>-1.9070582491455148</c:v>
                </c:pt>
                <c:pt idx="109">
                  <c:v>-1.9426117572703128</c:v>
                </c:pt>
                <c:pt idx="110">
                  <c:v>-1.9785050000437499</c:v>
                </c:pt>
                <c:pt idx="111">
                  <c:v>-2.0147384061477118</c:v>
                </c:pt>
                <c:pt idx="112">
                  <c:v>-2.0513124090101056</c:v>
                </c:pt>
                <c:pt idx="113">
                  <c:v>-2.0882274468306621</c:v>
                </c:pt>
                <c:pt idx="114">
                  <c:v>-2.1254839626070212</c:v>
                </c:pt>
                <c:pt idx="115">
                  <c:v>-2.1630824041611949</c:v>
                </c:pt>
                <c:pt idx="116">
                  <c:v>-2.2010232241664252</c:v>
                </c:pt>
                <c:pt idx="117">
                  <c:v>-2.2393068801743046</c:v>
                </c:pt>
                <c:pt idx="118">
                  <c:v>-2.2779338346423184</c:v>
                </c:pt>
                <c:pt idx="119">
                  <c:v>-2.3169045549617211</c:v>
                </c:pt>
                <c:pt idx="120">
                  <c:v>-2.3562195134858515</c:v>
                </c:pt>
                <c:pt idx="121">
                  <c:v>-2.3958791875586454</c:v>
                </c:pt>
                <c:pt idx="122">
                  <c:v>-2.4358840595437763</c:v>
                </c:pt>
                <c:pt idx="123">
                  <c:v>-2.4762346168539167</c:v>
                </c:pt>
                <c:pt idx="124">
                  <c:v>-2.5169313519805319</c:v>
                </c:pt>
                <c:pt idx="125">
                  <c:v>-2.5579747625241307</c:v>
                </c:pt>
                <c:pt idx="126">
                  <c:v>-2.5993653512246313</c:v>
                </c:pt>
                <c:pt idx="127">
                  <c:v>-2.6411036259924288</c:v>
                </c:pt>
                <c:pt idx="128">
                  <c:v>-2.6831900999397251</c:v>
                </c:pt>
                <c:pt idx="129">
                  <c:v>-2.7256252914121633</c:v>
                </c:pt>
                <c:pt idx="130">
                  <c:v>-2.7684097240211281</c:v>
                </c:pt>
                <c:pt idx="131">
                  <c:v>-2.8115439266761433</c:v>
                </c:pt>
                <c:pt idx="132">
                  <c:v>-2.855028433618036</c:v>
                </c:pt>
                <c:pt idx="133">
                  <c:v>-2.8988637844521898</c:v>
                </c:pt>
                <c:pt idx="134">
                  <c:v>-2.9430505241824276</c:v>
                </c:pt>
                <c:pt idx="135">
                  <c:v>-2.9875892032453222</c:v>
                </c:pt>
                <c:pt idx="136">
                  <c:v>-3.0324803775448315</c:v>
                </c:pt>
                <c:pt idx="137">
                  <c:v>-3.0777246084874927</c:v>
                </c:pt>
                <c:pt idx="138">
                  <c:v>-3.123322463017967</c:v>
                </c:pt>
                <c:pt idx="139">
                  <c:v>-3.1692745136551497</c:v>
                </c:pt>
                <c:pt idx="140">
                  <c:v>-3.2155813385286027</c:v>
                </c:pt>
                <c:pt idx="141">
                  <c:v>-3.2622435214156198</c:v>
                </c:pt>
                <c:pt idx="142">
                  <c:v>-3.3092616517785274</c:v>
                </c:pt>
                <c:pt idx="143">
                  <c:v>-3.3566363248027455</c:v>
                </c:pt>
                <c:pt idx="144">
                  <c:v>-3.4043681414350937</c:v>
                </c:pt>
                <c:pt idx="145">
                  <c:v>-3.4524577084226897</c:v>
                </c:pt>
                <c:pt idx="146">
                  <c:v>-3.5009056383523411</c:v>
                </c:pt>
                <c:pt idx="147">
                  <c:v>-3.5497125496903781</c:v>
                </c:pt>
                <c:pt idx="148">
                  <c:v>-3.5988790668230881</c:v>
                </c:pt>
                <c:pt idx="149">
                  <c:v>-3.6484058200975511</c:v>
                </c:pt>
                <c:pt idx="150">
                  <c:v>-3.6982934458630474</c:v>
                </c:pt>
                <c:pt idx="151">
                  <c:v>-3.7485425865130448</c:v>
                </c:pt>
                <c:pt idx="152">
                  <c:v>-3.7991538905275544</c:v>
                </c:pt>
                <c:pt idx="153">
                  <c:v>-3.8501280125162167</c:v>
                </c:pt>
                <c:pt idx="154">
                  <c:v>-3.9014656132618009</c:v>
                </c:pt>
                <c:pt idx="155">
                  <c:v>-3.9531673597642545</c:v>
                </c:pt>
                <c:pt idx="156">
                  <c:v>-4.0052339252854408</c:v>
                </c:pt>
                <c:pt idx="157">
                  <c:v>-4.0576659893942217</c:v>
                </c:pt>
                <c:pt idx="158">
                  <c:v>-4.110464238012324</c:v>
                </c:pt>
                <c:pt idx="159">
                  <c:v>-4.1636293634606893</c:v>
                </c:pt>
                <c:pt idx="160">
                  <c:v>-4.2171620645063488</c:v>
                </c:pt>
                <c:pt idx="161">
                  <c:v>-4.2710630464100223</c:v>
                </c:pt>
                <c:pt idx="162">
                  <c:v>-4.3253330209742629</c:v>
                </c:pt>
                <c:pt idx="163">
                  <c:v>-4.3799727065921026</c:v>
                </c:pt>
                <c:pt idx="164">
                  <c:v>-4.4349828282965102</c:v>
                </c:pt>
                <c:pt idx="165">
                  <c:v>-4.4903641178103362</c:v>
                </c:pt>
                <c:pt idx="166">
                  <c:v>-4.5461173135969171</c:v>
                </c:pt>
                <c:pt idx="167">
                  <c:v>-4.6022431609113754</c:v>
                </c:pt>
                <c:pt idx="168">
                  <c:v>-4.6587424118524323</c:v>
                </c:pt>
                <c:pt idx="169">
                  <c:v>-4.7156158254150808</c:v>
                </c:pt>
                <c:pt idx="170">
                  <c:v>-4.7728641675437276</c:v>
                </c:pt>
                <c:pt idx="171">
                  <c:v>-4.8304882111861325</c:v>
                </c:pt>
                <c:pt idx="172">
                  <c:v>-4.8884887363480223</c:v>
                </c:pt>
                <c:pt idx="173">
                  <c:v>-4.9468665301483057</c:v>
                </c:pt>
                <c:pt idx="174">
                  <c:v>-5.0056223868751015</c:v>
                </c:pt>
                <c:pt idx="175">
                  <c:v>-5.0647571080424445</c:v>
                </c:pt>
                <c:pt idx="176">
                  <c:v>-5.1242715024476357</c:v>
                </c:pt>
                <c:pt idx="177">
                  <c:v>-5.1841663862294771</c:v>
                </c:pt>
                <c:pt idx="178">
                  <c:v>-5.2444425829270926</c:v>
                </c:pt>
                <c:pt idx="179">
                  <c:v>-5.3051009235396105</c:v>
                </c:pt>
                <c:pt idx="180">
                  <c:v>-5.3661422465865414</c:v>
                </c:pt>
                <c:pt idx="181">
                  <c:v>-5.4275673981689465</c:v>
                </c:pt>
                <c:pt idx="182">
                  <c:v>-5.48937723203146</c:v>
                </c:pt>
                <c:pt idx="183">
                  <c:v>-5.5515726096249285</c:v>
                </c:pt>
                <c:pt idx="184">
                  <c:v>-5.6141544001700447</c:v>
                </c:pt>
                <c:pt idx="185">
                  <c:v>-5.6771234807217219</c:v>
                </c:pt>
                <c:pt idx="186">
                  <c:v>-5.7404807362342316</c:v>
                </c:pt>
                <c:pt idx="187">
                  <c:v>-5.8042270596273413</c:v>
                </c:pt>
                <c:pt idx="188">
                  <c:v>-5.8683633518530627</c:v>
                </c:pt>
                <c:pt idx="189">
                  <c:v>-5.9328905219635519</c:v>
                </c:pt>
                <c:pt idx="190">
                  <c:v>-5.9978094871795884</c:v>
                </c:pt>
                <c:pt idx="191">
                  <c:v>-6.0631211729602157</c:v>
                </c:pt>
                <c:pt idx="192">
                  <c:v>-6.1288265130731077</c:v>
                </c:pt>
                <c:pt idx="193">
                  <c:v>-6.1949264496658252</c:v>
                </c:pt>
                <c:pt idx="194">
                  <c:v>-6.2614219333381946</c:v>
                </c:pt>
                <c:pt idx="195">
                  <c:v>-6.3283139232153562</c:v>
                </c:pt>
                <c:pt idx="196">
                  <c:v>-6.3956033870220494</c:v>
                </c:pt>
                <c:pt idx="197">
                  <c:v>-6.4632913011575841</c:v>
                </c:pt>
                <c:pt idx="198">
                  <c:v>-6.5313786507720302</c:v>
                </c:pt>
                <c:pt idx="199">
                  <c:v>-6.5998664298432903</c:v>
                </c:pt>
                <c:pt idx="200">
                  <c:v>-6.6687556412551032</c:v>
                </c:pt>
                <c:pt idx="201">
                  <c:v>-6.7380472968762639</c:v>
                </c:pt>
                <c:pt idx="202">
                  <c:v>-6.8077424176407426</c:v>
                </c:pt>
                <c:pt idx="203">
                  <c:v>-6.8778420336288608</c:v>
                </c:pt>
                <c:pt idx="204">
                  <c:v>-6.9483471841496405</c:v>
                </c:pt>
                <c:pt idx="205">
                  <c:v>-7.0192589178240894</c:v>
                </c:pt>
                <c:pt idx="206">
                  <c:v>-7.090578292669738</c:v>
                </c:pt>
                <c:pt idx="207">
                  <c:v>-7.1623063761861649</c:v>
                </c:pt>
                <c:pt idx="208">
                  <c:v>-7.2344442454417903</c:v>
                </c:pt>
                <c:pt idx="209">
                  <c:v>-7.306992987161669</c:v>
                </c:pt>
                <c:pt idx="210">
                  <c:v>-7.379953697816549</c:v>
                </c:pt>
                <c:pt idx="211">
                  <c:v>-7.453327483713176</c:v>
                </c:pt>
                <c:pt idx="212">
                  <c:v>-7.5271154610856259</c:v>
                </c:pt>
                <c:pt idx="213">
                  <c:v>-7.6013187561880198</c:v>
                </c:pt>
                <c:pt idx="214">
                  <c:v>-7.6759385053884124</c:v>
                </c:pt>
                <c:pt idx="215">
                  <c:v>-7.7509758552639338</c:v>
                </c:pt>
                <c:pt idx="216">
                  <c:v>-7.8264319626972965</c:v>
                </c:pt>
                <c:pt idx="217">
                  <c:v>-7.9023079949743957</c:v>
                </c:pt>
                <c:pt idx="218">
                  <c:v>-7.9786051298835545</c:v>
                </c:pt>
                <c:pt idx="219">
                  <c:v>-8.0553245558157478</c:v>
                </c:pt>
                <c:pt idx="220">
                  <c:v>-8.1324674718665175</c:v>
                </c:pt>
                <c:pt idx="221">
                  <c:v>-8.2100350879390032</c:v>
                </c:pt>
                <c:pt idx="222">
                  <c:v>-8.2880286248485504</c:v>
                </c:pt>
                <c:pt idx="223">
                  <c:v>-8.3664493144286549</c:v>
                </c:pt>
                <c:pt idx="224">
                  <c:v>-8.4452983996384425</c:v>
                </c:pt>
                <c:pt idx="225">
                  <c:v>-8.5245771346714783</c:v>
                </c:pt>
                <c:pt idx="226">
                  <c:v>-8.6042867850662201</c:v>
                </c:pt>
                <c:pt idx="227">
                  <c:v>-8.6844286278179332</c:v>
                </c:pt>
                <c:pt idx="228">
                  <c:v>-8.7650039514920923</c:v>
                </c:pt>
                <c:pt idx="229">
                  <c:v>-8.8460140563394027</c:v>
                </c:pt>
                <c:pt idx="230">
                  <c:v>-8.9274602544124875</c:v>
                </c:pt>
                <c:pt idx="231">
                  <c:v>-9.0093438696840309</c:v>
                </c:pt>
                <c:pt idx="232">
                  <c:v>-9.0916662381666438</c:v>
                </c:pt>
                <c:pt idx="233">
                  <c:v>-9.174428708034494</c:v>
                </c:pt>
                <c:pt idx="234">
                  <c:v>-9.2576326397464666</c:v>
                </c:pt>
                <c:pt idx="235">
                  <c:v>-9.3412794061711626</c:v>
                </c:pt>
                <c:pt idx="236">
                  <c:v>-9.4253703927135817</c:v>
                </c:pt>
                <c:pt idx="237">
                  <c:v>-9.5099069974436681</c:v>
                </c:pt>
                <c:pt idx="238">
                  <c:v>-9.5948906312265976</c:v>
                </c:pt>
                <c:pt idx="239">
                  <c:v>-9.6803227178549012</c:v>
                </c:pt>
                <c:pt idx="240">
                  <c:v>-9.7662046941825356</c:v>
                </c:pt>
                <c:pt idx="241">
                  <c:v>-9.8525380102607958</c:v>
                </c:pt>
                <c:pt idx="242">
                  <c:v>-9.939324129476109</c:v>
                </c:pt>
                <c:pt idx="243">
                  <c:v>-10.026564528689939</c:v>
                </c:pt>
                <c:pt idx="244">
                  <c:v>-10.11426069838059</c:v>
                </c:pt>
                <c:pt idx="245">
                  <c:v>-10.202414142787028</c:v>
                </c:pt>
                <c:pt idx="246">
                  <c:v>-10.291026380054792</c:v>
                </c:pt>
                <c:pt idx="247">
                  <c:v>-10.380098942384093</c:v>
                </c:pt>
                <c:pt idx="248">
                  <c:v>-10.469633376179868</c:v>
                </c:pt>
                <c:pt idx="249">
                  <c:v>-10.55963124220418</c:v>
                </c:pt>
                <c:pt idx="250">
                  <c:v>-10.650094115730752</c:v>
                </c:pt>
                <c:pt idx="251">
                  <c:v>-10.741023586701692</c:v>
                </c:pt>
                <c:pt idx="252">
                  <c:v>-10.832421259886667</c:v>
                </c:pt>
                <c:pt idx="253">
                  <c:v>-10.924288755044195</c:v>
                </c:pt>
                <c:pt idx="254">
                  <c:v>-11.016627707085478</c:v>
                </c:pt>
                <c:pt idx="255">
                  <c:v>-11.109439766240541</c:v>
                </c:pt>
                <c:pt idx="256">
                  <c:v>-11.202726598226882</c:v>
                </c:pt>
                <c:pt idx="257">
                  <c:v>-11.296489884420517</c:v>
                </c:pt>
                <c:pt idx="258">
                  <c:v>-11.390731322029666</c:v>
                </c:pt>
                <c:pt idx="259">
                  <c:v>-11.485452624270984</c:v>
                </c:pt>
                <c:pt idx="260">
                  <c:v>-11.580655520548335</c:v>
                </c:pt>
                <c:pt idx="261">
                  <c:v>-11.676341756634372</c:v>
                </c:pt>
                <c:pt idx="262">
                  <c:v>-11.772513094854746</c:v>
                </c:pt>
                <c:pt idx="263">
                  <c:v>-11.869171314275043</c:v>
                </c:pt>
                <c:pt idx="264">
                  <c:v>-11.966318210890677</c:v>
                </c:pt>
                <c:pt idx="265">
                  <c:v>-12.063955597819485</c:v>
                </c:pt>
                <c:pt idx="266">
                  <c:v>-12.16208530549733</c:v>
                </c:pt>
                <c:pt idx="267">
                  <c:v>-12.260709181876701</c:v>
                </c:pt>
                <c:pt idx="268">
                  <c:v>-12.359829092628186</c:v>
                </c:pt>
                <c:pt idx="269">
                  <c:v>-12.45944692134522</c:v>
                </c:pt>
                <c:pt idx="270">
                  <c:v>-12.55956456975176</c:v>
                </c:pt>
                <c:pt idx="271">
                  <c:v>-12.660183957913356</c:v>
                </c:pt>
                <c:pt idx="272">
                  <c:v>-12.761307024451259</c:v>
                </c:pt>
                <c:pt idx="273">
                  <c:v>-12.862935726760005</c:v>
                </c:pt>
                <c:pt idx="274">
                  <c:v>-12.965072041228261</c:v>
                </c:pt>
                <c:pt idx="275">
                  <c:v>-13.06771796346313</c:v>
                </c:pt>
                <c:pt idx="276">
                  <c:v>-13.170875508517986</c:v>
                </c:pt>
                <c:pt idx="277">
                  <c:v>-13.274546711123772</c:v>
                </c:pt>
                <c:pt idx="278">
                  <c:v>-13.378733625923998</c:v>
                </c:pt>
                <c:pt idx="279">
                  <c:v>-13.483438327713412</c:v>
                </c:pt>
                <c:pt idx="280">
                  <c:v>-13.588662911680419</c:v>
                </c:pt>
                <c:pt idx="281">
                  <c:v>-13.694409493653303</c:v>
                </c:pt>
                <c:pt idx="282">
                  <c:v>-13.800680210350391</c:v>
                </c:pt>
                <c:pt idx="283">
                  <c:v>-13.907477219634213</c:v>
                </c:pt>
                <c:pt idx="284">
                  <c:v>-14.014802700769575</c:v>
                </c:pt>
                <c:pt idx="285">
                  <c:v>-14.122658854685955</c:v>
                </c:pt>
                <c:pt idx="286">
                  <c:v>-14.231047904243946</c:v>
                </c:pt>
                <c:pt idx="287">
                  <c:v>-14.339972094506059</c:v>
                </c:pt>
                <c:pt idx="288">
                  <c:v>-14.449433693011871</c:v>
                </c:pt>
                <c:pt idx="289">
                  <c:v>-14.559434990057641</c:v>
                </c:pt>
                <c:pt idx="290">
                  <c:v>-14.669978298980402</c:v>
                </c:pt>
                <c:pt idx="291">
                  <c:v>-14.781065956446795</c:v>
                </c:pt>
                <c:pt idx="292">
                  <c:v>-14.892700322746528</c:v>
                </c:pt>
                <c:pt idx="293">
                  <c:v>-15.00488378209058</c:v>
                </c:pt>
                <c:pt idx="294">
                  <c:v>-15.11761874291455</c:v>
                </c:pt>
                <c:pt idx="295">
                  <c:v>-15.230907638186677</c:v>
                </c:pt>
                <c:pt idx="296">
                  <c:v>-15.34475292572122</c:v>
                </c:pt>
                <c:pt idx="297">
                  <c:v>-15.459157088496893</c:v>
                </c:pt>
                <c:pt idx="298">
                  <c:v>-15.574122634980679</c:v>
                </c:pt>
                <c:pt idx="299">
                  <c:v>-15.68965209945695</c:v>
                </c:pt>
                <c:pt idx="300">
                  <c:v>-15.805748042362227</c:v>
                </c:pt>
                <c:pt idx="301">
                  <c:v>-15.922413050625417</c:v>
                </c:pt>
                <c:pt idx="302">
                  <c:v>-16.039649738013967</c:v>
                </c:pt>
                <c:pt idx="303">
                  <c:v>-16.157460745485672</c:v>
                </c:pt>
                <c:pt idx="304">
                  <c:v>-16.275848741546596</c:v>
                </c:pt>
                <c:pt idx="305">
                  <c:v>-16.394816422615079</c:v>
                </c:pt>
                <c:pt idx="306">
                  <c:v>-16.514366513391796</c:v>
                </c:pt>
                <c:pt idx="307">
                  <c:v>-16.63450176723644</c:v>
                </c:pt>
                <c:pt idx="308">
                  <c:v>-16.7552249665506</c:v>
                </c:pt>
                <c:pt idx="309">
                  <c:v>-16.876538923167423</c:v>
                </c:pt>
                <c:pt idx="310">
                  <c:v>-16.998446478747958</c:v>
                </c:pt>
                <c:pt idx="311">
                  <c:v>-17.120950505184382</c:v>
                </c:pt>
                <c:pt idx="312">
                  <c:v>-17.244053905010269</c:v>
                </c:pt>
                <c:pt idx="313">
                  <c:v>-17.367759611817988</c:v>
                </c:pt>
                <c:pt idx="314">
                  <c:v>-17.49207059068355</c:v>
                </c:pt>
                <c:pt idx="315">
                  <c:v>-17.61698983859872</c:v>
                </c:pt>
                <c:pt idx="316">
                  <c:v>-17.742520384910975</c:v>
                </c:pt>
                <c:pt idx="317">
                  <c:v>-17.868665291771173</c:v>
                </c:pt>
                <c:pt idx="318">
                  <c:v>-17.995427654589129</c:v>
                </c:pt>
                <c:pt idx="319">
                  <c:v>-18.122810602497442</c:v>
                </c:pt>
                <c:pt idx="320">
                  <c:v>-18.25081729882352</c:v>
                </c:pt>
                <c:pt idx="321">
                  <c:v>-18.379450941570191</c:v>
                </c:pt>
                <c:pt idx="322">
                  <c:v>-18.508714763904869</c:v>
                </c:pt>
                <c:pt idx="323">
                  <c:v>-18.638612034657704</c:v>
                </c:pt>
                <c:pt idx="324">
                  <c:v>-18.769146058828696</c:v>
                </c:pt>
                <c:pt idx="325">
                  <c:v>-18.900320178104092</c:v>
                </c:pt>
                <c:pt idx="326">
                  <c:v>-19.032137771382168</c:v>
                </c:pt>
                <c:pt idx="327">
                  <c:v>-19.164602255308786</c:v>
                </c:pt>
                <c:pt idx="328">
                  <c:v>-19.297717084822757</c:v>
                </c:pt>
                <c:pt idx="329">
                  <c:v>-19.431485753711261</c:v>
                </c:pt>
                <c:pt idx="330">
                  <c:v>-19.565911795175591</c:v>
                </c:pt>
                <c:pt idx="331">
                  <c:v>-19.700998782407563</c:v>
                </c:pt>
                <c:pt idx="332">
                  <c:v>-19.836750329176493</c:v>
                </c:pt>
                <c:pt idx="333">
                  <c:v>-19.973170090427395</c:v>
                </c:pt>
                <c:pt idx="334">
                  <c:v>-20.110261762890325</c:v>
                </c:pt>
                <c:pt idx="335">
                  <c:v>-20.24802908570129</c:v>
                </c:pt>
                <c:pt idx="336">
                  <c:v>-20.386475841034965</c:v>
                </c:pt>
                <c:pt idx="337">
                  <c:v>-20.525605854749426</c:v>
                </c:pt>
                <c:pt idx="338">
                  <c:v>-20.665422997043294</c:v>
                </c:pt>
                <c:pt idx="339">
                  <c:v>-20.805931183125388</c:v>
                </c:pt>
                <c:pt idx="340">
                  <c:v>-20.947134373897342</c:v>
                </c:pt>
                <c:pt idx="341">
                  <c:v>-21.089036576649494</c:v>
                </c:pt>
                <c:pt idx="342">
                  <c:v>-21.23164184577012</c:v>
                </c:pt>
                <c:pt idx="343">
                  <c:v>-21.374954283468739</c:v>
                </c:pt>
                <c:pt idx="344">
                  <c:v>-21.518978040513353</c:v>
                </c:pt>
                <c:pt idx="345">
                  <c:v>-21.663717316982243</c:v>
                </c:pt>
                <c:pt idx="346">
                  <c:v>-21.809176363030716</c:v>
                </c:pt>
                <c:pt idx="347">
                  <c:v>-21.955359479672843</c:v>
                </c:pt>
                <c:pt idx="348">
                  <c:v>-22.102271019578925</c:v>
                </c:pt>
                <c:pt idx="349">
                  <c:v>-22.249915387888699</c:v>
                </c:pt>
                <c:pt idx="350">
                  <c:v>-22.398297043040998</c:v>
                </c:pt>
                <c:pt idx="351">
                  <c:v>-22.547420497620042</c:v>
                </c:pt>
                <c:pt idx="352">
                  <c:v>-22.697290319218762</c:v>
                </c:pt>
                <c:pt idx="353">
                  <c:v>-22.847911131319812</c:v>
                </c:pt>
                <c:pt idx="354">
                  <c:v>-22.999287614194301</c:v>
                </c:pt>
                <c:pt idx="355">
                  <c:v>-23.151424505819065</c:v>
                </c:pt>
                <c:pt idx="356">
                  <c:v>-23.304326602812736</c:v>
                </c:pt>
                <c:pt idx="357">
                  <c:v>-23.457998761391103</c:v>
                </c:pt>
                <c:pt idx="358">
                  <c:v>-23.61244589834218</c:v>
                </c:pt>
                <c:pt idx="359">
                  <c:v>-23.767672992021694</c:v>
                </c:pt>
                <c:pt idx="360">
                  <c:v>-23.923685083369243</c:v>
                </c:pt>
                <c:pt idx="361">
                  <c:v>-24.080487276945743</c:v>
                </c:pt>
                <c:pt idx="362">
                  <c:v>-24.238084741992786</c:v>
                </c:pt>
                <c:pt idx="363">
                  <c:v>-24.396482713514391</c:v>
                </c:pt>
                <c:pt idx="364">
                  <c:v>-24.555686493381593</c:v>
                </c:pt>
                <c:pt idx="365">
                  <c:v>-24.71570145146076</c:v>
                </c:pt>
                <c:pt idx="366">
                  <c:v>-24.876533026765905</c:v>
                </c:pt>
                <c:pt idx="367">
                  <c:v>-25.038186728635893</c:v>
                </c:pt>
                <c:pt idx="368">
                  <c:v>-25.200668137937026</c:v>
                </c:pt>
                <c:pt idx="369">
                  <c:v>-25.363982908291653</c:v>
                </c:pt>
                <c:pt idx="370">
                  <c:v>-25.528136767333621</c:v>
                </c:pt>
                <c:pt idx="371">
                  <c:v>-25.693135517991191</c:v>
                </c:pt>
                <c:pt idx="372">
                  <c:v>-25.858985039798029</c:v>
                </c:pt>
                <c:pt idx="373">
                  <c:v>-26.025691290233294</c:v>
                </c:pt>
                <c:pt idx="374">
                  <c:v>-26.193260306091307</c:v>
                </c:pt>
                <c:pt idx="375">
                  <c:v>-26.361698204881769</c:v>
                </c:pt>
                <c:pt idx="376">
                  <c:v>-26.531011186261289</c:v>
                </c:pt>
                <c:pt idx="377">
                  <c:v>-26.701205533496996</c:v>
                </c:pt>
                <c:pt idx="378">
                  <c:v>-26.872287614963444</c:v>
                </c:pt>
                <c:pt idx="379">
                  <c:v>-27.044263885673004</c:v>
                </c:pt>
                <c:pt idx="380">
                  <c:v>-27.217140888841516</c:v>
                </c:pt>
                <c:pt idx="381">
                  <c:v>-27.390925257489567</c:v>
                </c:pt>
                <c:pt idx="382">
                  <c:v>-27.565623716080573</c:v>
                </c:pt>
                <c:pt idx="383">
                  <c:v>-27.741243082196775</c:v>
                </c:pt>
                <c:pt idx="384">
                  <c:v>-27.917790268253867</c:v>
                </c:pt>
                <c:pt idx="385">
                  <c:v>-28.095272283256008</c:v>
                </c:pt>
                <c:pt idx="386">
                  <c:v>-28.273696234591409</c:v>
                </c:pt>
                <c:pt idx="387">
                  <c:v>-28.453069329870569</c:v>
                </c:pt>
                <c:pt idx="388">
                  <c:v>-28.633398878807746</c:v>
                </c:pt>
                <c:pt idx="389">
                  <c:v>-28.814692295147136</c:v>
                </c:pt>
                <c:pt idx="390">
                  <c:v>-28.996957098634979</c:v>
                </c:pt>
                <c:pt idx="391">
                  <c:v>-29.180200917039095</c:v>
                </c:pt>
                <c:pt idx="392">
                  <c:v>-29.364431488216841</c:v>
                </c:pt>
                <c:pt idx="393">
                  <c:v>-29.549656662233261</c:v>
                </c:pt>
                <c:pt idx="394">
                  <c:v>-29.735884403530775</c:v>
                </c:pt>
                <c:pt idx="395">
                  <c:v>-29.923122793151762</c:v>
                </c:pt>
                <c:pt idx="396">
                  <c:v>-30.111380031015909</c:v>
                </c:pt>
                <c:pt idx="397">
                  <c:v>-30.300664438253577</c:v>
                </c:pt>
                <c:pt idx="398">
                  <c:v>-30.490984459597236</c:v>
                </c:pt>
                <c:pt idx="399">
                  <c:v>-30.682348665832411</c:v>
                </c:pt>
                <c:pt idx="400">
                  <c:v>-30.874765756309948</c:v>
                </c:pt>
                <c:pt idx="401">
                  <c:v>-31.068244561521819</c:v>
                </c:pt>
                <c:pt idx="402">
                  <c:v>-31.262794045741742</c:v>
                </c:pt>
                <c:pt idx="403">
                  <c:v>-31.458423309733334</c:v>
                </c:pt>
                <c:pt idx="404">
                  <c:v>-31.655141593527205</c:v>
                </c:pt>
                <c:pt idx="405">
                  <c:v>-31.852958279269572</c:v>
                </c:pt>
                <c:pt idx="406">
                  <c:v>-32.051882894144455</c:v>
                </c:pt>
                <c:pt idx="407">
                  <c:v>-32.251925113371634</c:v>
                </c:pt>
                <c:pt idx="408">
                  <c:v>-32.453094763283083</c:v>
                </c:pt>
                <c:pt idx="409">
                  <c:v>-32.655401824479796</c:v>
                </c:pt>
                <c:pt idx="410">
                  <c:v>-32.858856435072219</c:v>
                </c:pt>
                <c:pt idx="411">
                  <c:v>-33.063468894006306</c:v>
                </c:pt>
                <c:pt idx="412">
                  <c:v>-33.269249664478401</c:v>
                </c:pt>
                <c:pt idx="413">
                  <c:v>-33.476209377441798</c:v>
                </c:pt>
                <c:pt idx="414">
                  <c:v>-33.684358835207313</c:v>
                </c:pt>
                <c:pt idx="415">
                  <c:v>-33.893709015141866</c:v>
                </c:pt>
                <c:pt idx="416">
                  <c:v>-34.104271073467658</c:v>
                </c:pt>
                <c:pt idx="417">
                  <c:v>-34.316056349165272</c:v>
                </c:pt>
                <c:pt idx="418">
                  <c:v>-34.529076367984423</c:v>
                </c:pt>
                <c:pt idx="419">
                  <c:v>-34.74334284656576</c:v>
                </c:pt>
                <c:pt idx="420">
                  <c:v>-34.958867696677295</c:v>
                </c:pt>
                <c:pt idx="421">
                  <c:v>-35.175663029569662</c:v>
                </c:pt>
                <c:pt idx="422">
                  <c:v>-35.393741160453907</c:v>
                </c:pt>
                <c:pt idx="423">
                  <c:v>-35.613114613106113</c:v>
                </c:pt>
                <c:pt idx="424">
                  <c:v>-35.833796124603211</c:v>
                </c:pt>
                <c:pt idx="425">
                  <c:v>-36.055798650194262</c:v>
                </c:pt>
                <c:pt idx="426">
                  <c:v>-36.279135368312417</c:v>
                </c:pt>
                <c:pt idx="427">
                  <c:v>-36.503819685731813</c:v>
                </c:pt>
                <c:pt idx="428">
                  <c:v>-36.729865242874943</c:v>
                </c:pt>
                <c:pt idx="429">
                  <c:v>-36.957285919275421</c:v>
                </c:pt>
                <c:pt idx="430">
                  <c:v>-37.18609583920221</c:v>
                </c:pt>
                <c:pt idx="431">
                  <c:v>-37.416309377450247</c:v>
                </c:pt>
                <c:pt idx="432">
                  <c:v>-37.647941165304239</c:v>
                </c:pt>
                <c:pt idx="433">
                  <c:v>-37.881006096681389</c:v>
                </c:pt>
                <c:pt idx="434">
                  <c:v>-38.115519334459464</c:v>
                </c:pt>
                <c:pt idx="435">
                  <c:v>-38.351496316997512</c:v>
                </c:pt>
                <c:pt idx="436">
                  <c:v>-38.588952764855662</c:v>
                </c:pt>
                <c:pt idx="437">
                  <c:v>-38.827904687721698</c:v>
                </c:pt>
                <c:pt idx="438">
                  <c:v>-39.068368391552241</c:v>
                </c:pt>
                <c:pt idx="439">
                  <c:v>-39.310360485935824</c:v>
                </c:pt>
                <c:pt idx="440">
                  <c:v>-39.553897891687406</c:v>
                </c:pt>
                <c:pt idx="441">
                  <c:v>-39.798997848681935</c:v>
                </c:pt>
                <c:pt idx="442">
                  <c:v>-40.045677923936474</c:v>
                </c:pt>
                <c:pt idx="443">
                  <c:v>-40.29395601995116</c:v>
                </c:pt>
                <c:pt idx="444">
                  <c:v>-40.543850383317341</c:v>
                </c:pt>
                <c:pt idx="445">
                  <c:v>-40.795379613604972</c:v>
                </c:pt>
                <c:pt idx="446">
                  <c:v>-41.048562672539155</c:v>
                </c:pt>
                <c:pt idx="447">
                  <c:v>-41.303418893477506</c:v>
                </c:pt>
                <c:pt idx="448">
                  <c:v>-41.559967991200267</c:v>
                </c:pt>
                <c:pt idx="449">
                  <c:v>-41.818230072025671</c:v>
                </c:pt>
                <c:pt idx="450">
                  <c:v>-42.078225644263341</c:v>
                </c:pt>
                <c:pt idx="451">
                  <c:v>-42.339975629019975</c:v>
                </c:pt>
                <c:pt idx="452">
                  <c:v>-42.603501371370676</c:v>
                </c:pt>
                <c:pt idx="453">
                  <c:v>-42.868824651912206</c:v>
                </c:pt>
                <c:pt idx="454">
                  <c:v>-43.135967698712598</c:v>
                </c:pt>
                <c:pt idx="455">
                  <c:v>-43.404953199674445</c:v>
                </c:pt>
                <c:pt idx="456">
                  <c:v>-43.675804315328818</c:v>
                </c:pt>
                <c:pt idx="457">
                  <c:v>-43.948544692078222</c:v>
                </c:pt>
                <c:pt idx="458">
                  <c:v>-44.223198475907154</c:v>
                </c:pt>
                <c:pt idx="459">
                  <c:v>-44.499790326580502</c:v>
                </c:pt>
                <c:pt idx="460">
                  <c:v>-44.77834543235118</c:v>
                </c:pt>
                <c:pt idx="461">
                  <c:v>-45.05888952519804</c:v>
                </c:pt>
                <c:pt idx="462">
                  <c:v>-45.341448896618502</c:v>
                </c:pt>
                <c:pt idx="463">
                  <c:v>-45.626050413998911</c:v>
                </c:pt>
                <c:pt idx="464">
                  <c:v>-45.912721537589334</c:v>
                </c:pt>
                <c:pt idx="465">
                  <c:v>-46.201490338109288</c:v>
                </c:pt>
                <c:pt idx="466">
                  <c:v>-46.492385515012515</c:v>
                </c:pt>
                <c:pt idx="467">
                  <c:v>-46.785436415441033</c:v>
                </c:pt>
                <c:pt idx="468">
                  <c:v>-47.080673053900284</c:v>
                </c:pt>
                <c:pt idx="469">
                  <c:v>-47.378126132686987</c:v>
                </c:pt>
                <c:pt idx="470">
                  <c:v>-47.677827063106591</c:v>
                </c:pt>
                <c:pt idx="471">
                  <c:v>-47.979807987515848</c:v>
                </c:pt>
                <c:pt idx="472">
                  <c:v>-48.284101802229635</c:v>
                </c:pt>
                <c:pt idx="473">
                  <c:v>-48.590742181333326</c:v>
                </c:pt>
                <c:pt idx="474">
                  <c:v>-48.899763601443624</c:v>
                </c:pt>
                <c:pt idx="475">
                  <c:v>-49.211201367463701</c:v>
                </c:pt>
                <c:pt idx="476">
                  <c:v>-49.52509163938111</c:v>
                </c:pt>
                <c:pt idx="477">
                  <c:v>-49.841471460159276</c:v>
                </c:pt>
                <c:pt idx="478">
                  <c:v>-50.160378784776796</c:v>
                </c:pt>
                <c:pt idx="479">
                  <c:v>-50.481852510471612</c:v>
                </c:pt>
                <c:pt idx="480">
                  <c:v>-50.805932508250322</c:v>
                </c:pt>
                <c:pt idx="481">
                  <c:v>-51.132659655727196</c:v>
                </c:pt>
                <c:pt idx="482">
                  <c:v>-51.462075871360469</c:v>
                </c:pt>
                <c:pt idx="483">
                  <c:v>-51.794224150157824</c:v>
                </c:pt>
                <c:pt idx="484">
                  <c:v>-52.129148600927394</c:v>
                </c:pt>
                <c:pt idx="485">
                  <c:v>-52.466894485155741</c:v>
                </c:pt>
                <c:pt idx="486">
                  <c:v>-52.807508257597846</c:v>
                </c:pt>
                <c:pt idx="487">
                  <c:v>-53.151037608671807</c:v>
                </c:pt>
                <c:pt idx="488">
                  <c:v>-53.497531508753802</c:v>
                </c:pt>
                <c:pt idx="489">
                  <c:v>-53.847040254477669</c:v>
                </c:pt>
                <c:pt idx="490">
                  <c:v>-54.199615517148693</c:v>
                </c:pt>
                <c:pt idx="491">
                  <c:v>-54.555310393387913</c:v>
                </c:pt>
                <c:pt idx="492">
                  <c:v>-54.914179458132338</c:v>
                </c:pt>
                <c:pt idx="493">
                  <c:v>-55.276278820123288</c:v>
                </c:pt>
                <c:pt idx="494">
                  <c:v>-55.641666180024174</c:v>
                </c:pt>
                <c:pt idx="495">
                  <c:v>-56.010400891319343</c:v>
                </c:pt>
                <c:pt idx="496">
                  <c:v>-56.382544024154967</c:v>
                </c:pt>
                <c:pt idx="497">
                  <c:v>-56.758158432293293</c:v>
                </c:pt>
                <c:pt idx="498">
                  <c:v>-57.137308823366162</c:v>
                </c:pt>
                <c:pt idx="499">
                  <c:v>-57.520061832623</c:v>
                </c:pt>
                <c:pt idx="500">
                  <c:v>-57.906486100384875</c:v>
                </c:pt>
                <c:pt idx="501">
                  <c:v>-58.296652353430474</c:v>
                </c:pt>
                <c:pt idx="502">
                  <c:v>-58.690633490555413</c:v>
                </c:pt>
                <c:pt idx="503">
                  <c:v>-59.088504672564895</c:v>
                </c:pt>
                <c:pt idx="504">
                  <c:v>-59.490343416978163</c:v>
                </c:pt>
                <c:pt idx="505">
                  <c:v>-59.896229697743351</c:v>
                </c:pt>
                <c:pt idx="506">
                  <c:v>-60.306246050285466</c:v>
                </c:pt>
                <c:pt idx="507">
                  <c:v>-60.72047768223225</c:v>
                </c:pt>
                <c:pt idx="508">
                  <c:v>-61.139012590190951</c:v>
                </c:pt>
                <c:pt idx="509">
                  <c:v>-61.561941682976666</c:v>
                </c:pt>
                <c:pt idx="510">
                  <c:v>-61.98935891172593</c:v>
                </c:pt>
                <c:pt idx="511">
                  <c:v>-62.421361407360465</c:v>
                </c:pt>
                <c:pt idx="512">
                  <c:v>-62.858049625907462</c:v>
                </c:pt>
                <c:pt idx="513">
                  <c:v>-63.299527502219107</c:v>
                </c:pt>
                <c:pt idx="514">
                  <c:v>-63.745902612682393</c:v>
                </c:pt>
                <c:pt idx="515">
                  <c:v>-64.197286347557409</c:v>
                </c:pt>
                <c:pt idx="516">
                  <c:v>-64.653794093634957</c:v>
                </c:pt>
                <c:pt idx="517">
                  <c:v>-65.1155454279656</c:v>
                </c:pt>
                <c:pt idx="518">
                  <c:v>-65.58266432347429</c:v>
                </c:pt>
                <c:pt idx="519">
                  <c:v>-66.055279367346373</c:v>
                </c:pt>
                <c:pt idx="520">
                  <c:v>-66.533523993149686</c:v>
                </c:pt>
                <c:pt idx="521">
                  <c:v>-67.017536727742723</c:v>
                </c:pt>
                <c:pt idx="522">
                  <c:v>-67.507461454112203</c:v>
                </c:pt>
                <c:pt idx="523">
                  <c:v>-68.003447691392424</c:v>
                </c:pt>
                <c:pt idx="524">
                  <c:v>-68.505650893427969</c:v>
                </c:pt>
                <c:pt idx="525">
                  <c:v>-69.014232767377749</c:v>
                </c:pt>
                <c:pt idx="526">
                  <c:v>-69.52936161399299</c:v>
                </c:pt>
                <c:pt idx="527">
                  <c:v>-70.051212691365023</c:v>
                </c:pt>
                <c:pt idx="528">
                  <c:v>-70.579968604111968</c:v>
                </c:pt>
                <c:pt idx="529">
                  <c:v>-71.115819720169867</c:v>
                </c:pt>
                <c:pt idx="530">
                  <c:v>-71.658964617570561</c:v>
                </c:pt>
                <c:pt idx="531">
                  <c:v>-72.209610563835241</c:v>
                </c:pt>
                <c:pt idx="532">
                  <c:v>-72.767974030881106</c:v>
                </c:pt>
                <c:pt idx="533">
                  <c:v>-73.334281248647045</c:v>
                </c:pt>
                <c:pt idx="534">
                  <c:v>-73.908768800985357</c:v>
                </c:pt>
                <c:pt idx="535">
                  <c:v>-74.491684267750571</c:v>
                </c:pt>
                <c:pt idx="536">
                  <c:v>-75.083286917453393</c:v>
                </c:pt>
                <c:pt idx="537">
                  <c:v>-75.683848455332381</c:v>
                </c:pt>
                <c:pt idx="538">
                  <c:v>-76.293653832252303</c:v>
                </c:pt>
                <c:pt idx="539">
                  <c:v>-76.913002120461044</c:v>
                </c:pt>
                <c:pt idx="540">
                  <c:v>-77.542207462950699</c:v>
                </c:pt>
                <c:pt idx="541">
                  <c:v>-78.181600103969188</c:v>
                </c:pt>
                <c:pt idx="542">
                  <c:v>-78.831527509156487</c:v>
                </c:pt>
                <c:pt idx="543">
                  <c:v>-79.492355584820487</c:v>
                </c:pt>
                <c:pt idx="544">
                  <c:v>-80.164470007074996</c:v>
                </c:pt>
                <c:pt idx="545">
                  <c:v>-80.848277672935751</c:v>
                </c:pt>
                <c:pt idx="546">
                  <c:v>-81.544208287055426</c:v>
                </c:pt>
                <c:pt idx="547">
                  <c:v>-82.252716099601002</c:v>
                </c:pt>
                <c:pt idx="548">
                  <c:v>-82.974281812887966</c:v>
                </c:pt>
                <c:pt idx="549">
                  <c:v>-83.709414676823599</c:v>
                </c:pt>
                <c:pt idx="550">
                  <c:v>-84.458654796053025</c:v>
                </c:pt>
                <c:pt idx="551">
                  <c:v>-85.222575675002048</c:v>
                </c:pt>
                <c:pt idx="552">
                  <c:v>-86.001787030874951</c:v>
                </c:pt>
                <c:pt idx="553">
                  <c:v>-86.796937909191655</c:v>
                </c:pt>
                <c:pt idx="554">
                  <c:v>-87.608720141768401</c:v>
                </c:pt>
                <c:pt idx="555">
                  <c:v>-88.437872193328701</c:v>
                </c:pt>
                <c:pt idx="556">
                  <c:v>-89.285183450362936</c:v>
                </c:pt>
                <c:pt idx="557">
                  <c:v>-90.151499014690884</c:v>
                </c:pt>
                <c:pt idx="558">
                  <c:v>-91.037725074720001</c:v>
                </c:pt>
                <c:pt idx="559">
                  <c:v>-91.944834940011333</c:v>
                </c:pt>
                <c:pt idx="560">
                  <c:v>-92.873875839944034</c:v>
                </c:pt>
                <c:pt idx="561">
                  <c:v>-93.825976605603756</c:v>
                </c:pt>
                <c:pt idx="562">
                  <c:v>-94.802356376262509</c:v>
                </c:pt>
                <c:pt idx="563">
                  <c:v>-95.804334498947526</c:v>
                </c:pt>
                <c:pt idx="564">
                  <c:v>-96.83334182282988</c:v>
                </c:pt>
                <c:pt idx="565">
                  <c:v>-97.890933631125733</c:v>
                </c:pt>
                <c:pt idx="566">
                  <c:v>-98.978804503930249</c:v>
                </c:pt>
                <c:pt idx="567">
                  <c:v>-100.09880546865006</c:v>
                </c:pt>
                <c:pt idx="568">
                  <c:v>-101.25296387399874</c:v>
                </c:pt>
                <c:pt idx="569">
                  <c:v>-102.44350652364514</c:v>
                </c:pt>
                <c:pt idx="570">
                  <c:v>-103.67288673290368</c:v>
                </c:pt>
                <c:pt idx="571">
                  <c:v>-104.94381613490296</c:v>
                </c:pt>
                <c:pt idx="572">
                  <c:v>-106.25930227321213</c:v>
                </c:pt>
                <c:pt idx="573">
                  <c:v>-107.62269329204503</c:v>
                </c:pt>
                <c:pt idx="574">
                  <c:v>-109.0377313954089</c:v>
                </c:pt>
                <c:pt idx="575">
                  <c:v>-110.50861722456297</c:v>
                </c:pt>
                <c:pt idx="576">
                  <c:v>-112.04008794407065</c:v>
                </c:pt>
                <c:pt idx="577">
                  <c:v>-113.63751269580391</c:v>
                </c:pt>
                <c:pt idx="578">
                  <c:v>-115.30701027318398</c:v>
                </c:pt>
                <c:pt idx="579">
                  <c:v>-117.05559552706752</c:v>
                </c:pt>
                <c:pt idx="580">
                  <c:v>-118.89136335564415</c:v>
                </c:pt>
                <c:pt idx="581">
                  <c:v>-120.82372248578662</c:v>
                </c:pt>
                <c:pt idx="582">
                  <c:v>-122.86369614525178</c:v>
                </c:pt>
                <c:pt idx="583">
                  <c:v>-125.02431399426435</c:v>
                </c:pt>
                <c:pt idx="584">
                  <c:v>-127.32113071545457</c:v>
                </c:pt>
                <c:pt idx="585">
                  <c:v>-129.77292379466437</c:v>
                </c:pt>
                <c:pt idx="586">
                  <c:v>-132.40265034485287</c:v>
                </c:pt>
                <c:pt idx="587">
                  <c:v>-135.23878769488027</c:v>
                </c:pt>
                <c:pt idx="588">
                  <c:v>-138.31725868322923</c:v>
                </c:pt>
                <c:pt idx="589">
                  <c:v>-141.68427718183455</c:v>
                </c:pt>
                <c:pt idx="590">
                  <c:v>-145.40069798399082</c:v>
                </c:pt>
                <c:pt idx="591">
                  <c:v>-149.54893951281329</c:v>
                </c:pt>
                <c:pt idx="592">
                  <c:v>-154.24455348594589</c:v>
                </c:pt>
                <c:pt idx="593">
                  <c:v>-159.65677366114528</c:v>
                </c:pt>
                <c:pt idx="594">
                  <c:v>-166.04796944928307</c:v>
                </c:pt>
                <c:pt idx="595">
                  <c:v>-173.85768600539228</c:v>
                </c:pt>
                <c:pt idx="596">
                  <c:v>-183.90992017403434</c:v>
                </c:pt>
                <c:pt idx="597">
                  <c:v>-198.0545761781874</c:v>
                </c:pt>
                <c:pt idx="598">
                  <c:v>-222.19455146778003</c:v>
                </c:pt>
                <c:pt idx="599">
                  <c:v>-1312.7171402325639</c:v>
                </c:pt>
                <c:pt idx="600">
                  <c:v>-222.31036508852696</c:v>
                </c:pt>
                <c:pt idx="601">
                  <c:v>-198.28620406308343</c:v>
                </c:pt>
                <c:pt idx="602">
                  <c:v>-184.25736360991061</c:v>
                </c:pt>
                <c:pt idx="603">
                  <c:v>-174.32094692254779</c:v>
                </c:pt>
                <c:pt idx="604">
                  <c:v>-166.62705042155221</c:v>
                </c:pt>
                <c:pt idx="605">
                  <c:v>-160.35167790597933</c:v>
                </c:pt>
                <c:pt idx="606">
                  <c:v>-155.05528486452312</c:v>
                </c:pt>
                <c:pt idx="607">
                  <c:v>-150.47550253016755</c:v>
                </c:pt>
                <c:pt idx="608">
                  <c:v>-146.44309778916013</c:v>
                </c:pt>
                <c:pt idx="609">
                  <c:v>-142.84251956803516</c:v>
                </c:pt>
                <c:pt idx="610">
                  <c:v>-139.59135008804725</c:v>
                </c:pt>
                <c:pt idx="611">
                  <c:v>-136.62873520048697</c:v>
                </c:pt>
                <c:pt idx="612">
                  <c:v>-133.90846167824088</c:v>
                </c:pt>
                <c:pt idx="613">
                  <c:v>-131.39460732790576</c:v>
                </c:pt>
                <c:pt idx="614">
                  <c:v>-129.05869546597981</c:v>
                </c:pt>
                <c:pt idx="615">
                  <c:v>-126.87776962516361</c:v>
                </c:pt>
                <c:pt idx="616">
                  <c:v>-124.83305296559811</c:v>
                </c:pt>
                <c:pt idx="617">
                  <c:v>-122.90899145098018</c:v>
                </c:pt>
                <c:pt idx="618">
                  <c:v>-121.09255606777745</c:v>
                </c:pt>
                <c:pt idx="619">
                  <c:v>-119.37272423531462</c:v>
                </c:pt>
                <c:pt idx="620">
                  <c:v>-117.74008787420809</c:v>
                </c:pt>
                <c:pt idx="621">
                  <c:v>-116.18655273419094</c:v>
                </c:pt>
                <c:pt idx="622">
                  <c:v>-114.70510461278067</c:v>
                </c:pt>
                <c:pt idx="623">
                  <c:v>-113.28962536540604</c:v>
                </c:pt>
                <c:pt idx="624">
                  <c:v>-111.93474649954186</c:v>
                </c:pt>
                <c:pt idx="625">
                  <c:v>-110.63573150049008</c:v>
                </c:pt>
                <c:pt idx="626">
                  <c:v>-109.38838037739785</c:v>
                </c:pt>
                <c:pt idx="627">
                  <c:v>-108.18895157722748</c:v>
                </c:pt>
                <c:pt idx="628">
                  <c:v>-107.0340976073193</c:v>
                </c:pt>
                <c:pt idx="629">
                  <c:v>-105.92081157626551</c:v>
                </c:pt>
                <c:pt idx="630">
                  <c:v>-104.84638250372824</c:v>
                </c:pt>
                <c:pt idx="631">
                  <c:v>-103.808357727835</c:v>
                </c:pt>
                <c:pt idx="632">
                  <c:v>-102.80451109903291</c:v>
                </c:pt>
                <c:pt idx="633">
                  <c:v>-101.83281592342057</c:v>
                </c:pt>
                <c:pt idx="634">
                  <c:v>-100.89142182912209</c:v>
                </c:pt>
                <c:pt idx="635">
                  <c:v>-99.97863489231365</c:v>
                </c:pt>
                <c:pt idx="636">
                  <c:v>-99.092900486814685</c:v>
                </c:pt>
                <c:pt idx="637">
                  <c:v>-98.232788421274805</c:v>
                </c:pt>
                <c:pt idx="638">
                  <c:v>-97.396980007297458</c:v>
                </c:pt>
                <c:pt idx="639">
                  <c:v>-96.584256765071913</c:v>
                </c:pt>
                <c:pt idx="640">
                  <c:v>-95.793490523828538</c:v>
                </c:pt>
                <c:pt idx="641">
                  <c:v>-95.023634715381178</c:v>
                </c:pt>
                <c:pt idx="642">
                  <c:v>-94.273716692261985</c:v>
                </c:pt>
                <c:pt idx="643">
                  <c:v>-93.54283092908004</c:v>
                </c:pt>
                <c:pt idx="644">
                  <c:v>-92.830132987978047</c:v>
                </c:pt>
                <c:pt idx="645">
                  <c:v>-92.134834147397768</c:v>
                </c:pt>
                <c:pt idx="646">
                  <c:v>-91.456196608540225</c:v>
                </c:pt>
                <c:pt idx="647">
                  <c:v>-90.793529206530167</c:v>
                </c:pt>
                <c:pt idx="648">
                  <c:v>-90.146183563827634</c:v>
                </c:pt>
                <c:pt idx="649">
                  <c:v>-89.513550632271915</c:v>
                </c:pt>
                <c:pt idx="650">
                  <c:v>-88.895057577566803</c:v>
                </c:pt>
                <c:pt idx="651">
                  <c:v>-88.290164966307401</c:v>
                </c:pt>
                <c:pt idx="652">
                  <c:v>-87.698364220960741</c:v>
                </c:pt>
                <c:pt idx="653">
                  <c:v>-87.119175312743451</c:v>
                </c:pt>
                <c:pt idx="654">
                  <c:v>-86.552144666203006</c:v>
                </c:pt>
                <c:pt idx="655">
                  <c:v>-85.99684325260732</c:v>
                </c:pt>
                <c:pt idx="656">
                  <c:v>-85.452864852091125</c:v>
                </c:pt>
                <c:pt idx="657">
                  <c:v>-84.919824466946181</c:v>
                </c:pt>
                <c:pt idx="658">
                  <c:v>-84.397356870548947</c:v>
                </c:pt>
                <c:pt idx="659">
                  <c:v>-83.88511527824781</c:v>
                </c:pt>
                <c:pt idx="660">
                  <c:v>-83.382770128110749</c:v>
                </c:pt>
                <c:pt idx="661">
                  <c:v>-82.89000796081524</c:v>
                </c:pt>
                <c:pt idx="662">
                  <c:v>-82.406530389160451</c:v>
                </c:pt>
                <c:pt idx="663">
                  <c:v>-81.932053148731669</c:v>
                </c:pt>
                <c:pt idx="664">
                  <c:v>-81.466305222168543</c:v>
                </c:pt>
                <c:pt idx="665">
                  <c:v>-81.009028030291489</c:v>
                </c:pt>
                <c:pt idx="666">
                  <c:v>-80.559974684055774</c:v>
                </c:pt>
                <c:pt idx="667">
                  <c:v>-80.11890929192333</c:v>
                </c:pt>
                <c:pt idx="668">
                  <c:v>-79.685606317798985</c:v>
                </c:pt>
                <c:pt idx="669">
                  <c:v>-79.259849985164749</c:v>
                </c:pt>
                <c:pt idx="670">
                  <c:v>-78.841433723480307</c:v>
                </c:pt>
                <c:pt idx="671">
                  <c:v>-78.430159653301644</c:v>
                </c:pt>
                <c:pt idx="672">
                  <c:v>-78.025838106914904</c:v>
                </c:pt>
                <c:pt idx="673">
                  <c:v>-77.628287181583573</c:v>
                </c:pt>
                <c:pt idx="674">
                  <c:v>-77.237332322784752</c:v>
                </c:pt>
                <c:pt idx="675">
                  <c:v>-76.85280593504848</c:v>
                </c:pt>
                <c:pt idx="676">
                  <c:v>-76.474547018237104</c:v>
                </c:pt>
                <c:pt idx="677">
                  <c:v>-76.102400827294062</c:v>
                </c:pt>
                <c:pt idx="678">
                  <c:v>-75.736218553667115</c:v>
                </c:pt>
                <c:pt idx="679">
                  <c:v>-75.375857026772636</c:v>
                </c:pt>
                <c:pt idx="680">
                  <c:v>-75.021178434003957</c:v>
                </c:pt>
                <c:pt idx="681">
                  <c:v>-74.672050057920828</c:v>
                </c:pt>
                <c:pt idx="682">
                  <c:v>-74.328344029369802</c:v>
                </c:pt>
                <c:pt idx="683">
                  <c:v>-73.989937095389578</c:v>
                </c:pt>
                <c:pt idx="684">
                  <c:v>-73.656710400853129</c:v>
                </c:pt>
                <c:pt idx="685">
                  <c:v>-73.328549282881397</c:v>
                </c:pt>
                <c:pt idx="686">
                  <c:v>-73.005343077142598</c:v>
                </c:pt>
                <c:pt idx="687">
                  <c:v>-72.68698493522362</c:v>
                </c:pt>
                <c:pt idx="688">
                  <c:v>-72.373371652319889</c:v>
                </c:pt>
                <c:pt idx="689">
                  <c:v>-72.064403504555472</c:v>
                </c:pt>
                <c:pt idx="690">
                  <c:v>-71.759984095291699</c:v>
                </c:pt>
                <c:pt idx="691">
                  <c:v>-71.460020209837339</c:v>
                </c:pt>
                <c:pt idx="692">
                  <c:v>-71.164421678013525</c:v>
                </c:pt>
                <c:pt idx="693">
                  <c:v>-70.873101244070625</c:v>
                </c:pt>
                <c:pt idx="694">
                  <c:v>-70.585974443489647</c:v>
                </c:pt>
                <c:pt idx="695">
                  <c:v>-70.302959486235665</c:v>
                </c:pt>
                <c:pt idx="696">
                  <c:v>-70.023977146062279</c:v>
                </c:pt>
                <c:pt idx="697">
                  <c:v>-69.748950655494667</c:v>
                </c:pt>
                <c:pt idx="698">
                  <c:v>-69.477805606145196</c:v>
                </c:pt>
                <c:pt idx="699">
                  <c:v>-69.210469854040099</c:v>
                </c:pt>
                <c:pt idx="700">
                  <c:v>-68.946873429658396</c:v>
                </c:pt>
                <c:pt idx="701">
                  <c:v>-68.686948452403684</c:v>
                </c:pt>
                <c:pt idx="702">
                  <c:v>-68.430629049250385</c:v>
                </c:pt>
                <c:pt idx="703">
                  <c:v>-68.177851277321338</c:v>
                </c:pt>
                <c:pt idx="704">
                  <c:v>-67.928553050172155</c:v>
                </c:pt>
                <c:pt idx="705">
                  <c:v>-67.682674067570233</c:v>
                </c:pt>
                <c:pt idx="706">
                  <c:v>-67.440155748573147</c:v>
                </c:pt>
                <c:pt idx="707">
                  <c:v>-67.200941167720728</c:v>
                </c:pt>
                <c:pt idx="708">
                  <c:v>-66.964974994169552</c:v>
                </c:pt>
                <c:pt idx="709">
                  <c:v>-66.732203433608561</c:v>
                </c:pt>
                <c:pt idx="710">
                  <c:v>-66.502574172804444</c:v>
                </c:pt>
                <c:pt idx="711">
                  <c:v>-66.276036326635449</c:v>
                </c:pt>
                <c:pt idx="712">
                  <c:v>-66.052540387481358</c:v>
                </c:pt>
                <c:pt idx="713">
                  <c:v>-65.832038176844293</c:v>
                </c:pt>
                <c:pt idx="714">
                  <c:v>-65.614482799083959</c:v>
                </c:pt>
                <c:pt idx="715">
                  <c:v>-65.399828597157665</c:v>
                </c:pt>
                <c:pt idx="716">
                  <c:v>-65.188031110261079</c:v>
                </c:pt>
                <c:pt idx="717">
                  <c:v>-64.979047033274057</c:v>
                </c:pt>
                <c:pt idx="718">
                  <c:v>-64.772834177918426</c:v>
                </c:pt>
                <c:pt idx="719">
                  <c:v>-64.569351435543496</c:v>
                </c:pt>
                <c:pt idx="720">
                  <c:v>-64.368558741456809</c:v>
                </c:pt>
                <c:pt idx="721">
                  <c:v>-64.170417040724999</c:v>
                </c:pt>
                <c:pt idx="722">
                  <c:v>-63.974888255371958</c:v>
                </c:pt>
                <c:pt idx="723">
                  <c:v>-63.781935252906962</c:v>
                </c:pt>
                <c:pt idx="724">
                  <c:v>-63.591521816118245</c:v>
                </c:pt>
                <c:pt idx="725">
                  <c:v>-63.403612614072031</c:v>
                </c:pt>
                <c:pt idx="726">
                  <c:v>-63.218173174259306</c:v>
                </c:pt>
                <c:pt idx="727">
                  <c:v>-63.035169855836983</c:v>
                </c:pt>
                <c:pt idx="728">
                  <c:v>-62.854569823911703</c:v>
                </c:pt>
                <c:pt idx="729">
                  <c:v>-62.676341024818598</c:v>
                </c:pt>
                <c:pt idx="730">
                  <c:v>-62.500452162348729</c:v>
                </c:pt>
                <c:pt idx="731">
                  <c:v>-62.326872674882516</c:v>
                </c:pt>
                <c:pt idx="732">
                  <c:v>-62.155572713387606</c:v>
                </c:pt>
                <c:pt idx="733">
                  <c:v>-61.986523120242623</c:v>
                </c:pt>
                <c:pt idx="734">
                  <c:v>-61.819695408850265</c:v>
                </c:pt>
                <c:pt idx="735">
                  <c:v>-61.65506174400393</c:v>
                </c:pt>
                <c:pt idx="736">
                  <c:v>-61.492594922975947</c:v>
                </c:pt>
                <c:pt idx="737">
                  <c:v>-61.332268357294922</c:v>
                </c:pt>
                <c:pt idx="738">
                  <c:v>-61.174056055183044</c:v>
                </c:pt>
                <c:pt idx="739">
                  <c:v>-61.017932604624477</c:v>
                </c:pt>
                <c:pt idx="740">
                  <c:v>-60.863873157038462</c:v>
                </c:pt>
                <c:pt idx="741">
                  <c:v>-60.71185341153101</c:v>
                </c:pt>
                <c:pt idx="742">
                  <c:v>-60.56184959970124</c:v>
                </c:pt>
                <c:pt idx="743">
                  <c:v>-60.413838470978604</c:v>
                </c:pt>
                <c:pt idx="744">
                  <c:v>-60.267797278470077</c:v>
                </c:pt>
                <c:pt idx="745">
                  <c:v>-60.123703765294835</c:v>
                </c:pt>
                <c:pt idx="746">
                  <c:v>-59.9815361513879</c:v>
                </c:pt>
                <c:pt idx="747">
                  <c:v>-59.841273120752653</c:v>
                </c:pt>
                <c:pt idx="748">
                  <c:v>-59.702893809144719</c:v>
                </c:pt>
                <c:pt idx="749">
                  <c:v>-59.566377792169646</c:v>
                </c:pt>
                <c:pt idx="750">
                  <c:v>-59.43170507377797</c:v>
                </c:pt>
                <c:pt idx="751">
                  <c:v>-59.298856075142112</c:v>
                </c:pt>
                <c:pt idx="752">
                  <c:v>-59.16781162389973</c:v>
                </c:pt>
                <c:pt idx="753">
                  <c:v>-59.038552943749771</c:v>
                </c:pt>
                <c:pt idx="754">
                  <c:v>-58.911061644386933</c:v>
                </c:pt>
                <c:pt idx="755">
                  <c:v>-58.785319711762028</c:v>
                </c:pt>
                <c:pt idx="756">
                  <c:v>-58.661309498655569</c:v>
                </c:pt>
                <c:pt idx="757">
                  <c:v>-58.539013715552628</c:v>
                </c:pt>
                <c:pt idx="758">
                  <c:v>-58.418415421807538</c:v>
                </c:pt>
                <c:pt idx="759">
                  <c:v>-58.299498017087998</c:v>
                </c:pt>
                <c:pt idx="760">
                  <c:v>-58.182245233087315</c:v>
                </c:pt>
                <c:pt idx="761">
                  <c:v>-58.066641125495913</c:v>
                </c:pt>
                <c:pt idx="762">
                  <c:v>-57.952670066221685</c:v>
                </c:pt>
                <c:pt idx="763">
                  <c:v>-57.840316735850415</c:v>
                </c:pt>
                <c:pt idx="764">
                  <c:v>-57.729566116337779</c:v>
                </c:pt>
                <c:pt idx="765">
                  <c:v>-57.620403483924143</c:v>
                </c:pt>
                <c:pt idx="766">
                  <c:v>-57.512814402264198</c:v>
                </c:pt>
                <c:pt idx="767">
                  <c:v>-57.406784715764388</c:v>
                </c:pt>
                <c:pt idx="768">
                  <c:v>-57.302300543119856</c:v>
                </c:pt>
                <c:pt idx="769">
                  <c:v>-57.199348271044343</c:v>
                </c:pt>
                <c:pt idx="770">
                  <c:v>-57.09791454818648</c:v>
                </c:pt>
                <c:pt idx="771">
                  <c:v>-56.997986279225543</c:v>
                </c:pt>
                <c:pt idx="772">
                  <c:v>-56.89955061914084</c:v>
                </c:pt>
                <c:pt idx="773">
                  <c:v>-56.802594967648268</c:v>
                </c:pt>
                <c:pt idx="774">
                  <c:v>-56.707106963799077</c:v>
                </c:pt>
                <c:pt idx="775">
                  <c:v>-56.613074480734475</c:v>
                </c:pt>
                <c:pt idx="776">
                  <c:v>-56.520485620591501</c:v>
                </c:pt>
                <c:pt idx="777">
                  <c:v>-56.42932870955471</c:v>
                </c:pt>
                <c:pt idx="778">
                  <c:v>-56.339592293048895</c:v>
                </c:pt>
                <c:pt idx="779">
                  <c:v>-56.251265131068209</c:v>
                </c:pt>
                <c:pt idx="780">
                  <c:v>-56.164336193637077</c:v>
                </c:pt>
                <c:pt idx="781">
                  <c:v>-56.078794656398763</c:v>
                </c:pt>
                <c:pt idx="782">
                  <c:v>-55.994629896327311</c:v>
                </c:pt>
                <c:pt idx="783">
                  <c:v>-55.911831487558658</c:v>
                </c:pt>
                <c:pt idx="784">
                  <c:v>-55.830389197337638</c:v>
                </c:pt>
                <c:pt idx="785">
                  <c:v>-55.750292982076537</c:v>
                </c:pt>
                <c:pt idx="786">
                  <c:v>-55.671532983522056</c:v>
                </c:pt>
                <c:pt idx="787">
                  <c:v>-55.594099525027111</c:v>
                </c:pt>
                <c:pt idx="788">
                  <c:v>-55.517983107924081</c:v>
                </c:pt>
                <c:pt idx="789">
                  <c:v>-55.443174407996779</c:v>
                </c:pt>
                <c:pt idx="790">
                  <c:v>-55.369664272047132</c:v>
                </c:pt>
                <c:pt idx="791">
                  <c:v>-55.297443714554831</c:v>
                </c:pt>
                <c:pt idx="792">
                  <c:v>-55.226503914426132</c:v>
                </c:pt>
                <c:pt idx="793">
                  <c:v>-55.156836211829692</c:v>
                </c:pt>
                <c:pt idx="794">
                  <c:v>-55.08843210511629</c:v>
                </c:pt>
                <c:pt idx="795">
                  <c:v>-55.021283247820492</c:v>
                </c:pt>
                <c:pt idx="796">
                  <c:v>-54.955381445741125</c:v>
                </c:pt>
                <c:pt idx="797">
                  <c:v>-54.890718654098919</c:v>
                </c:pt>
                <c:pt idx="798">
                  <c:v>-54.827286974768299</c:v>
                </c:pt>
                <c:pt idx="799">
                  <c:v>-54.765078653581853</c:v>
                </c:pt>
                <c:pt idx="800">
                  <c:v>-54.704086077704723</c:v>
                </c:pt>
                <c:pt idx="801">
                  <c:v>-54.644301773077395</c:v>
                </c:pt>
                <c:pt idx="802">
                  <c:v>-54.585718401924446</c:v>
                </c:pt>
                <c:pt idx="803">
                  <c:v>-54.528328760327732</c:v>
                </c:pt>
                <c:pt idx="804">
                  <c:v>-54.472125775861933</c:v>
                </c:pt>
                <c:pt idx="805">
                  <c:v>-54.417102505290785</c:v>
                </c:pt>
                <c:pt idx="806">
                  <c:v>-54.363252132322302</c:v>
                </c:pt>
                <c:pt idx="807">
                  <c:v>-54.310567965421214</c:v>
                </c:pt>
                <c:pt idx="808">
                  <c:v>-54.259043435677114</c:v>
                </c:pt>
                <c:pt idx="809">
                  <c:v>-54.208672094726829</c:v>
                </c:pt>
                <c:pt idx="810">
                  <c:v>-54.159447612729316</c:v>
                </c:pt>
                <c:pt idx="811">
                  <c:v>-54.111363776391805</c:v>
                </c:pt>
                <c:pt idx="812">
                  <c:v>-54.064414487045909</c:v>
                </c:pt>
                <c:pt idx="813">
                  <c:v>-54.0185937587719</c:v>
                </c:pt>
                <c:pt idx="814">
                  <c:v>-53.973895716570446</c:v>
                </c:pt>
                <c:pt idx="815">
                  <c:v>-53.930314594580047</c:v>
                </c:pt>
                <c:pt idx="816">
                  <c:v>-53.887844734339296</c:v>
                </c:pt>
                <c:pt idx="817">
                  <c:v>-53.846480583092514</c:v>
                </c:pt>
                <c:pt idx="818">
                  <c:v>-53.806216692137809</c:v>
                </c:pt>
                <c:pt idx="819">
                  <c:v>-53.767047715216535</c:v>
                </c:pt>
                <c:pt idx="820">
                  <c:v>-53.728968406942641</c:v>
                </c:pt>
                <c:pt idx="821">
                  <c:v>-53.691973621271515</c:v>
                </c:pt>
                <c:pt idx="822">
                  <c:v>-53.656058310006784</c:v>
                </c:pt>
                <c:pt idx="823">
                  <c:v>-53.621217521344406</c:v>
                </c:pt>
                <c:pt idx="824">
                  <c:v>-53.587446398453061</c:v>
                </c:pt>
                <c:pt idx="825">
                  <c:v>-53.554740178089773</c:v>
                </c:pt>
                <c:pt idx="826">
                  <c:v>-53.523094189250202</c:v>
                </c:pt>
                <c:pt idx="827">
                  <c:v>-53.492503851852447</c:v>
                </c:pt>
                <c:pt idx="828">
                  <c:v>-53.462964675453748</c:v>
                </c:pt>
                <c:pt idx="829">
                  <c:v>-53.434472257999232</c:v>
                </c:pt>
                <c:pt idx="830">
                  <c:v>-53.407022284601751</c:v>
                </c:pt>
                <c:pt idx="831">
                  <c:v>-53.380610526352569</c:v>
                </c:pt>
                <c:pt idx="832">
                  <c:v>-53.355232839161502</c:v>
                </c:pt>
                <c:pt idx="833">
                  <c:v>-53.33088516262638</c:v>
                </c:pt>
                <c:pt idx="834">
                  <c:v>-53.30756351893087</c:v>
                </c:pt>
                <c:pt idx="835">
                  <c:v>-53.285264011770096</c:v>
                </c:pt>
                <c:pt idx="836">
                  <c:v>-53.263982825303337</c:v>
                </c:pt>
                <c:pt idx="837">
                  <c:v>-53.243716223133283</c:v>
                </c:pt>
                <c:pt idx="838">
                  <c:v>-53.224460547311317</c:v>
                </c:pt>
                <c:pt idx="839">
                  <c:v>-53.206212217368019</c:v>
                </c:pt>
                <c:pt idx="840">
                  <c:v>-53.188967729368564</c:v>
                </c:pt>
                <c:pt idx="841">
                  <c:v>-53.172723654992282</c:v>
                </c:pt>
                <c:pt idx="842">
                  <c:v>-53.157476640636162</c:v>
                </c:pt>
                <c:pt idx="843">
                  <c:v>-53.143223406541331</c:v>
                </c:pt>
                <c:pt idx="844">
                  <c:v>-53.129960745942498</c:v>
                </c:pt>
                <c:pt idx="845">
                  <c:v>-53.117685524239562</c:v>
                </c:pt>
                <c:pt idx="846">
                  <c:v>-53.106394678191023</c:v>
                </c:pt>
                <c:pt idx="847">
                  <c:v>-53.096085215128866</c:v>
                </c:pt>
                <c:pt idx="848">
                  <c:v>-53.086754212194272</c:v>
                </c:pt>
                <c:pt idx="849">
                  <c:v>-53.078398815593914</c:v>
                </c:pt>
                <c:pt idx="850">
                  <c:v>-53.071016239876343</c:v>
                </c:pt>
                <c:pt idx="851">
                  <c:v>-53.064603767228171</c:v>
                </c:pt>
                <c:pt idx="852">
                  <c:v>-53.059158746789549</c:v>
                </c:pt>
                <c:pt idx="853">
                  <c:v>-53.054678593988569</c:v>
                </c:pt>
                <c:pt idx="854">
                  <c:v>-53.051160789894539</c:v>
                </c:pt>
                <c:pt idx="855">
                  <c:v>-53.048602880589229</c:v>
                </c:pt>
                <c:pt idx="856">
                  <c:v>-53.047002476556386</c:v>
                </c:pt>
                <c:pt idx="857">
                  <c:v>-53.046357252088669</c:v>
                </c:pt>
                <c:pt idx="858">
                  <c:v>-53.046664944712035</c:v>
                </c:pt>
                <c:pt idx="859">
                  <c:v>-53.047923354627173</c:v>
                </c:pt>
                <c:pt idx="860">
                  <c:v>-53.050130344167627</c:v>
                </c:pt>
                <c:pt idx="861">
                  <c:v>-53.053283837274421</c:v>
                </c:pt>
                <c:pt idx="862">
                  <c:v>-53.057381818986869</c:v>
                </c:pt>
                <c:pt idx="863">
                  <c:v>-53.062422334949446</c:v>
                </c:pt>
                <c:pt idx="864">
                  <c:v>-53.068403490934131</c:v>
                </c:pt>
                <c:pt idx="865">
                  <c:v>-53.075323452378413</c:v>
                </c:pt>
                <c:pt idx="866">
                  <c:v>-53.083180443938417</c:v>
                </c:pt>
                <c:pt idx="867">
                  <c:v>-53.091972749057007</c:v>
                </c:pt>
                <c:pt idx="868">
                  <c:v>-53.101698709546817</c:v>
                </c:pt>
                <c:pt idx="869">
                  <c:v>-53.112356725187631</c:v>
                </c:pt>
                <c:pt idx="870">
                  <c:v>-53.123945253338348</c:v>
                </c:pt>
                <c:pt idx="871">
                  <c:v>-53.136462808562975</c:v>
                </c:pt>
                <c:pt idx="872">
                  <c:v>-53.149907962270731</c:v>
                </c:pt>
                <c:pt idx="873">
                  <c:v>-53.164279342369923</c:v>
                </c:pt>
                <c:pt idx="874">
                  <c:v>-53.179575632935439</c:v>
                </c:pt>
                <c:pt idx="875">
                  <c:v>-53.195795573889825</c:v>
                </c:pt>
                <c:pt idx="876">
                  <c:v>-53.212937960697595</c:v>
                </c:pt>
                <c:pt idx="877">
                  <c:v>-53.231001644072819</c:v>
                </c:pt>
                <c:pt idx="878">
                  <c:v>-53.249985529699671</c:v>
                </c:pt>
                <c:pt idx="879">
                  <c:v>-53.269888577965972</c:v>
                </c:pt>
                <c:pt idx="880">
                  <c:v>-53.290709803709433</c:v>
                </c:pt>
                <c:pt idx="881">
                  <c:v>-53.312448275976621</c:v>
                </c:pt>
                <c:pt idx="882">
                  <c:v>-53.335103117794453</c:v>
                </c:pt>
                <c:pt idx="883">
                  <c:v>-53.358673505954073</c:v>
                </c:pt>
                <c:pt idx="884">
                  <c:v>-53.383158670807155</c:v>
                </c:pt>
                <c:pt idx="885">
                  <c:v>-53.40855789607437</c:v>
                </c:pt>
                <c:pt idx="886">
                  <c:v>-53.434870518665974</c:v>
                </c:pt>
                <c:pt idx="887">
                  <c:v>-53.462095928514593</c:v>
                </c:pt>
                <c:pt idx="888">
                  <c:v>-53.490233568419768</c:v>
                </c:pt>
                <c:pt idx="889">
                  <c:v>-53.519282933904591</c:v>
                </c:pt>
                <c:pt idx="890">
                  <c:v>-53.549243573084112</c:v>
                </c:pt>
                <c:pt idx="891">
                  <c:v>-53.580115086545476</c:v>
                </c:pt>
                <c:pt idx="892">
                  <c:v>-53.611897127239857</c:v>
                </c:pt>
                <c:pt idx="893">
                  <c:v>-53.644589400385961</c:v>
                </c:pt>
                <c:pt idx="894">
                  <c:v>-53.67819166338527</c:v>
                </c:pt>
                <c:pt idx="895">
                  <c:v>-53.71270372574876</c:v>
                </c:pt>
                <c:pt idx="896">
                  <c:v>-53.748125449035214</c:v>
                </c:pt>
                <c:pt idx="897">
                  <c:v>-53.784456746800984</c:v>
                </c:pt>
                <c:pt idx="898">
                  <c:v>-53.82169758456142</c:v>
                </c:pt>
                <c:pt idx="899">
                  <c:v>-53.859847979763479</c:v>
                </c:pt>
                <c:pt idx="900">
                  <c:v>-53.898908001770145</c:v>
                </c:pt>
                <c:pt idx="901">
                  <c:v>-53.938877771855985</c:v>
                </c:pt>
                <c:pt idx="902">
                  <c:v>-53.97975746321432</c:v>
                </c:pt>
                <c:pt idx="903">
                  <c:v>-54.021547300975847</c:v>
                </c:pt>
                <c:pt idx="904">
                  <c:v>-54.064247562238627</c:v>
                </c:pt>
                <c:pt idx="905">
                  <c:v>-54.107858576109635</c:v>
                </c:pt>
                <c:pt idx="906">
                  <c:v>-54.152380723757823</c:v>
                </c:pt>
                <c:pt idx="907">
                  <c:v>-54.197814438478517</c:v>
                </c:pt>
                <c:pt idx="908">
                  <c:v>-54.244160205769631</c:v>
                </c:pt>
                <c:pt idx="909">
                  <c:v>-54.291418563419185</c:v>
                </c:pt>
                <c:pt idx="910">
                  <c:v>-54.339590101604678</c:v>
                </c:pt>
                <c:pt idx="911">
                  <c:v>-54.388675463004006</c:v>
                </c:pt>
                <c:pt idx="912">
                  <c:v>-54.438675342918017</c:v>
                </c:pt>
                <c:pt idx="913">
                  <c:v>-54.489590489405103</c:v>
                </c:pt>
                <c:pt idx="914">
                  <c:v>-54.541421703427311</c:v>
                </c:pt>
                <c:pt idx="915">
                  <c:v>-54.59416983900865</c:v>
                </c:pt>
                <c:pt idx="916">
                  <c:v>-54.647835803405123</c:v>
                </c:pt>
                <c:pt idx="917">
                  <c:v>-54.702420557286977</c:v>
                </c:pt>
                <c:pt idx="918">
                  <c:v>-54.757925114933116</c:v>
                </c:pt>
                <c:pt idx="919">
                  <c:v>-54.814350544437616</c:v>
                </c:pt>
                <c:pt idx="920">
                  <c:v>-54.871697967928661</c:v>
                </c:pt>
                <c:pt idx="921">
                  <c:v>-54.929968561799896</c:v>
                </c:pt>
                <c:pt idx="922">
                  <c:v>-54.989163556954367</c:v>
                </c:pt>
                <c:pt idx="923">
                  <c:v>-55.04928423906108</c:v>
                </c:pt>
                <c:pt idx="924">
                  <c:v>-55.110331948824324</c:v>
                </c:pt>
                <c:pt idx="925">
                  <c:v>-55.172308082265914</c:v>
                </c:pt>
                <c:pt idx="926">
                  <c:v>-55.235214091020588</c:v>
                </c:pt>
                <c:pt idx="927">
                  <c:v>-55.299051482644408</c:v>
                </c:pt>
                <c:pt idx="928">
                  <c:v>-55.363821820936685</c:v>
                </c:pt>
                <c:pt idx="929">
                  <c:v>-55.429526726275206</c:v>
                </c:pt>
                <c:pt idx="930">
                  <c:v>-55.496167875965376</c:v>
                </c:pt>
                <c:pt idx="931">
                  <c:v>-55.563747004602895</c:v>
                </c:pt>
                <c:pt idx="932">
                  <c:v>-55.632265904450549</c:v>
                </c:pt>
                <c:pt idx="933">
                  <c:v>-55.701726425829399</c:v>
                </c:pt>
                <c:pt idx="934">
                  <c:v>-55.772130477523937</c:v>
                </c:pt>
                <c:pt idx="935">
                  <c:v>-55.843480027202204</c:v>
                </c:pt>
                <c:pt idx="936">
                  <c:v>-55.915777101850509</c:v>
                </c:pt>
                <c:pt idx="937">
                  <c:v>-55.989023788223015</c:v>
                </c:pt>
                <c:pt idx="938">
                  <c:v>-56.063222233306966</c:v>
                </c:pt>
                <c:pt idx="939">
                  <c:v>-56.138374644802852</c:v>
                </c:pt>
                <c:pt idx="940">
                  <c:v>-56.214483291620809</c:v>
                </c:pt>
                <c:pt idx="941">
                  <c:v>-56.29155050439244</c:v>
                </c:pt>
                <c:pt idx="942">
                  <c:v>-56.36957867599925</c:v>
                </c:pt>
                <c:pt idx="943">
                  <c:v>-56.448570262117393</c:v>
                </c:pt>
                <c:pt idx="944">
                  <c:v>-56.528527781779125</c:v>
                </c:pt>
                <c:pt idx="945">
                  <c:v>-56.609453817951447</c:v>
                </c:pt>
                <c:pt idx="946">
                  <c:v>-56.69135101813194</c:v>
                </c:pt>
                <c:pt idx="947">
                  <c:v>-56.774222094962361</c:v>
                </c:pt>
                <c:pt idx="948">
                  <c:v>-56.858069826860202</c:v>
                </c:pt>
                <c:pt idx="949">
                  <c:v>-56.942897058668358</c:v>
                </c:pt>
                <c:pt idx="950">
                  <c:v>-57.028706702323831</c:v>
                </c:pt>
                <c:pt idx="951">
                  <c:v>-57.115501737544996</c:v>
                </c:pt>
                <c:pt idx="952">
                  <c:v>-57.203285212538518</c:v>
                </c:pt>
                <c:pt idx="953">
                  <c:v>-57.292060244725903</c:v>
                </c:pt>
                <c:pt idx="954">
                  <c:v>-57.38183002149016</c:v>
                </c:pt>
                <c:pt idx="955">
                  <c:v>-57.472597800942992</c:v>
                </c:pt>
                <c:pt idx="956">
                  <c:v>-57.564366912713083</c:v>
                </c:pt>
                <c:pt idx="957">
                  <c:v>-57.657140758755475</c:v>
                </c:pt>
                <c:pt idx="958">
                  <c:v>-57.750922814183099</c:v>
                </c:pt>
                <c:pt idx="959">
                  <c:v>-57.845716628120229</c:v>
                </c:pt>
                <c:pt idx="960">
                  <c:v>-57.941525824579053</c:v>
                </c:pt>
                <c:pt idx="961">
                  <c:v>-58.038354103359239</c:v>
                </c:pt>
                <c:pt idx="962">
                  <c:v>-58.13620524097125</c:v>
                </c:pt>
                <c:pt idx="963">
                  <c:v>-58.235083091584166</c:v>
                </c:pt>
                <c:pt idx="964">
                  <c:v>-58.334991587998026</c:v>
                </c:pt>
                <c:pt idx="965">
                  <c:v>-58.435934742641663</c:v>
                </c:pt>
                <c:pt idx="966">
                  <c:v>-58.537916648596592</c:v>
                </c:pt>
                <c:pt idx="967">
                  <c:v>-58.640941480647193</c:v>
                </c:pt>
                <c:pt idx="968">
                  <c:v>-58.745013496358254</c:v>
                </c:pt>
                <c:pt idx="969">
                  <c:v>-58.85013703718019</c:v>
                </c:pt>
                <c:pt idx="970">
                  <c:v>-58.956316529582736</c:v>
                </c:pt>
                <c:pt idx="971">
                  <c:v>-59.063556486217692</c:v>
                </c:pt>
                <c:pt idx="972">
                  <c:v>-59.171861507111544</c:v>
                </c:pt>
                <c:pt idx="973">
                  <c:v>-59.281236280888649</c:v>
                </c:pt>
                <c:pt idx="974">
                  <c:v>-59.391685586025517</c:v>
                </c:pt>
                <c:pt idx="975">
                  <c:v>-59.503214292137365</c:v>
                </c:pt>
                <c:pt idx="976">
                  <c:v>-59.615827361297313</c:v>
                </c:pt>
                <c:pt idx="977">
                  <c:v>-59.72952984938928</c:v>
                </c:pt>
                <c:pt idx="978">
                  <c:v>-59.844326907495535</c:v>
                </c:pt>
                <c:pt idx="979">
                  <c:v>-59.960223783319421</c:v>
                </c:pt>
                <c:pt idx="980">
                  <c:v>-60.07722582264438</c:v>
                </c:pt>
                <c:pt idx="981">
                  <c:v>-60.195338470830386</c:v>
                </c:pt>
                <c:pt idx="982">
                  <c:v>-60.314567274348256</c:v>
                </c:pt>
                <c:pt idx="983">
                  <c:v>-60.434917882353503</c:v>
                </c:pt>
                <c:pt idx="984">
                  <c:v>-60.556396048299952</c:v>
                </c:pt>
                <c:pt idx="985">
                  <c:v>-60.679007631595113</c:v>
                </c:pt>
                <c:pt idx="986">
                  <c:v>-60.80275859929759</c:v>
                </c:pt>
                <c:pt idx="987">
                  <c:v>-60.927655027858066</c:v>
                </c:pt>
                <c:pt idx="988">
                  <c:v>-61.053703104905075</c:v>
                </c:pt>
                <c:pt idx="989">
                  <c:v>-61.180909131076639</c:v>
                </c:pt>
                <c:pt idx="990">
                  <c:v>-61.309279521899043</c:v>
                </c:pt>
                <c:pt idx="991">
                  <c:v>-61.438820809714286</c:v>
                </c:pt>
                <c:pt idx="992">
                  <c:v>-61.569539645656867</c:v>
                </c:pt>
                <c:pt idx="993">
                  <c:v>-61.701442801682376</c:v>
                </c:pt>
                <c:pt idx="994">
                  <c:v>-61.834537172648389</c:v>
                </c:pt>
                <c:pt idx="995">
                  <c:v>-61.968829778449582</c:v>
                </c:pt>
                <c:pt idx="996">
                  <c:v>-62.104327766208698</c:v>
                </c:pt>
                <c:pt idx="997">
                  <c:v>-62.24103841252451</c:v>
                </c:pt>
                <c:pt idx="998">
                  <c:v>-62.378969125779108</c:v>
                </c:pt>
                <c:pt idx="999">
                  <c:v>-62.518127448505496</c:v>
                </c:pt>
                <c:pt idx="1000">
                  <c:v>-63.978989537098137</c:v>
                </c:pt>
                <c:pt idx="1001">
                  <c:v>-65.572007961959713</c:v>
                </c:pt>
                <c:pt idx="1002">
                  <c:v>-67.307390314293045</c:v>
                </c:pt>
                <c:pt idx="1003">
                  <c:v>-69.197424634623729</c:v>
                </c:pt>
                <c:pt idx="1004">
                  <c:v>-71.256992277994982</c:v>
                </c:pt>
                <c:pt idx="1005">
                  <c:v>-73.50426065437108</c:v>
                </c:pt>
                <c:pt idx="1006">
                  <c:v>-75.961635612526337</c:v>
                </c:pt>
                <c:pt idx="1007">
                  <c:v>-78.657098118017785</c:v>
                </c:pt>
                <c:pt idx="1008">
                  <c:v>-81.626126104853199</c:v>
                </c:pt>
                <c:pt idx="1009">
                  <c:v>-84.914536974588174</c:v>
                </c:pt>
                <c:pt idx="1010">
                  <c:v>-88.582834833057532</c:v>
                </c:pt>
                <c:pt idx="1011">
                  <c:v>-92.713130883967409</c:v>
                </c:pt>
                <c:pt idx="1012">
                  <c:v>-97.420711083390955</c:v>
                </c:pt>
                <c:pt idx="1013">
                  <c:v>-102.87458315298522</c:v>
                </c:pt>
                <c:pt idx="1014">
                  <c:v>-109.33692871586344</c:v>
                </c:pt>
                <c:pt idx="1015">
                  <c:v>-117.24714214681896</c:v>
                </c:pt>
                <c:pt idx="1016">
                  <c:v>-127.4291054975623</c:v>
                </c:pt>
                <c:pt idx="1017">
                  <c:v>-141.73264337343346</c:v>
                </c:pt>
                <c:pt idx="1018">
                  <c:v>-166.06060816767683</c:v>
                </c:pt>
                <c:pt idx="1019">
                  <c:v>-1312.7178834972906</c:v>
                </c:pt>
                <c:pt idx="1020">
                  <c:v>-166.63971391614541</c:v>
                </c:pt>
                <c:pt idx="1021">
                  <c:v>-142.89093531203352</c:v>
                </c:pt>
                <c:pt idx="1022">
                  <c:v>-129.16674457668816</c:v>
                </c:pt>
                <c:pt idx="1023">
                  <c:v>-119.56436995986968</c:v>
                </c:pt>
                <c:pt idx="1024">
                  <c:v>-112.23406770100537</c:v>
                </c:pt>
                <c:pt idx="1025">
                  <c:v>-106.35203686282284</c:v>
                </c:pt>
                <c:pt idx="1026">
                  <c:v>-101.47896452311227</c:v>
                </c:pt>
                <c:pt idx="1027">
                  <c:v>-97.352750918673053</c:v>
                </c:pt>
                <c:pt idx="1028">
                  <c:v>-93.804470665132911</c:v>
                </c:pt>
                <c:pt idx="1029">
                  <c:v>-90.718920692128222</c:v>
                </c:pt>
                <c:pt idx="1030">
                  <c:v>-88.014073302304894</c:v>
                </c:pt>
                <c:pt idx="1031">
                  <c:v>-85.629508590366612</c:v>
                </c:pt>
                <c:pt idx="1032">
                  <c:v>-83.519494124517053</c:v>
                </c:pt>
                <c:pt idx="1033">
                  <c:v>-81.64863778642669</c:v>
                </c:pt>
                <c:pt idx="1034">
                  <c:v>-79.989045350673905</c:v>
                </c:pt>
                <c:pt idx="1035">
                  <c:v>-78.518398713642441</c:v>
                </c:pt>
                <c:pt idx="1036">
                  <c:v>-77.218619298335938</c:v>
                </c:pt>
                <c:pt idx="1037">
                  <c:v>-76.074915755700445</c:v>
                </c:pt>
                <c:pt idx="1038">
                  <c:v>-75.075091312071976</c:v>
                </c:pt>
                <c:pt idx="1039">
                  <c:v>-74.209030994696548</c:v>
                </c:pt>
                <c:pt idx="1040">
                  <c:v>-73.468316302322009</c:v>
                </c:pt>
                <c:pt idx="1041">
                  <c:v>-72.845932039883536</c:v>
                </c:pt>
                <c:pt idx="1042">
                  <c:v>-72.336041089118794</c:v>
                </c:pt>
                <c:pt idx="1043">
                  <c:v>-71.933810183336519</c:v>
                </c:pt>
                <c:pt idx="1044">
                  <c:v>-71.635274679863983</c:v>
                </c:pt>
                <c:pt idx="1045">
                  <c:v>-71.437233719846787</c:v>
                </c:pt>
                <c:pt idx="1046">
                  <c:v>-71.33716955685513</c:v>
                </c:pt>
                <c:pt idx="1047">
                  <c:v>-71.333186558223218</c:v>
                </c:pt>
                <c:pt idx="1048">
                  <c:v>-71.423966655357461</c:v>
                </c:pt>
                <c:pt idx="1049">
                  <c:v>-71.608738988544516</c:v>
                </c:pt>
                <c:pt idx="1050">
                  <c:v>-71.887262260085237</c:v>
                </c:pt>
                <c:pt idx="1051">
                  <c:v>-72.25981895072151</c:v>
                </c:pt>
                <c:pt idx="1052">
                  <c:v>-72.72722112518052</c:v>
                </c:pt>
                <c:pt idx="1053">
                  <c:v>-73.290828101041313</c:v>
                </c:pt>
                <c:pt idx="1054">
                  <c:v>-73.952576825985773</c:v>
                </c:pt>
                <c:pt idx="1055">
                  <c:v>-74.715026449637904</c:v>
                </c:pt>
                <c:pt idx="1056">
                  <c:v>-75.581419344489674</c:v>
                </c:pt>
                <c:pt idx="1057">
                  <c:v>-76.555761799708137</c:v>
                </c:pt>
                <c:pt idx="1058">
                  <c:v>-77.642928883927539</c:v>
                </c:pt>
                <c:pt idx="1059">
                  <c:v>-78.848799695602821</c:v>
                </c:pt>
                <c:pt idx="1060">
                  <c:v>-80.180431611283112</c:v>
                </c:pt>
                <c:pt idx="1061">
                  <c:v>-81.64628553831092</c:v>
                </c:pt>
                <c:pt idx="1062">
                  <c:v>-83.25651910375646</c:v>
                </c:pt>
                <c:pt idx="1063">
                  <c:v>-85.023372007785099</c:v>
                </c:pt>
                <c:pt idx="1064">
                  <c:v>-86.961678822468969</c:v>
                </c:pt>
                <c:pt idx="1065">
                  <c:v>-89.089561669080268</c:v>
                </c:pt>
                <c:pt idx="1066">
                  <c:v>-91.429382541953828</c:v>
                </c:pt>
                <c:pt idx="1067">
                  <c:v>-94.009079929341169</c:v>
                </c:pt>
                <c:pt idx="1068">
                  <c:v>-96.864090610701993</c:v>
                </c:pt>
                <c:pt idx="1069">
                  <c:v>-100.04019210401326</c:v>
                </c:pt>
                <c:pt idx="1070">
                  <c:v>-103.59784985315677</c:v>
                </c:pt>
                <c:pt idx="1071">
                  <c:v>-107.61913757447695</c:v>
                </c:pt>
                <c:pt idx="1072">
                  <c:v>-112.21930486642422</c:v>
                </c:pt>
                <c:pt idx="1073">
                  <c:v>-117.56732417998423</c:v>
                </c:pt>
                <c:pt idx="1074">
                  <c:v>-123.92534291371497</c:v>
                </c:pt>
                <c:pt idx="1075">
                  <c:v>-131.73272222498525</c:v>
                </c:pt>
                <c:pt idx="1076">
                  <c:v>-141.81331191797622</c:v>
                </c:pt>
                <c:pt idx="1077">
                  <c:v>-156.01690528481373</c:v>
                </c:pt>
                <c:pt idx="1078">
                  <c:v>-180.24632430584654</c:v>
                </c:pt>
                <c:pt idx="1079">
                  <c:v>-1312.719122328514</c:v>
                </c:pt>
                <c:pt idx="1080">
                  <c:v>-180.63241737165532</c:v>
                </c:pt>
                <c:pt idx="1081">
                  <c:v>-156.78911524824179</c:v>
                </c:pt>
                <c:pt idx="1082">
                  <c:v>-142.9716864514686</c:v>
                </c:pt>
                <c:pt idx="1083">
                  <c:v>-133.27733285929082</c:v>
                </c:pt>
                <c:pt idx="1084">
                  <c:v>-125.85628506440247</c:v>
                </c:pt>
                <c:pt idx="1085">
                  <c:v>-119.88471718283989</c:v>
                </c:pt>
                <c:pt idx="1086">
                  <c:v>-114.92329202175688</c:v>
                </c:pt>
                <c:pt idx="1087">
                  <c:v>-110.70988620037646</c:v>
                </c:pt>
                <c:pt idx="1088">
                  <c:v>-107.07555134775335</c:v>
                </c:pt>
                <c:pt idx="1089">
                  <c:v>-103.90506201679558</c:v>
                </c:pt>
                <c:pt idx="1090">
                  <c:v>-101.11636872296231</c:v>
                </c:pt>
                <c:pt idx="1091">
                  <c:v>-98.649030343820783</c:v>
                </c:pt>
                <c:pt idx="1092">
                  <c:v>-96.457293781773558</c:v>
                </c:pt>
                <c:pt idx="1093">
                  <c:v>-94.505746786050707</c:v>
                </c:pt>
                <c:pt idx="1094">
                  <c:v>-92.766475514880128</c:v>
                </c:pt>
                <c:pt idx="1095">
                  <c:v>-91.217142747789168</c:v>
                </c:pt>
                <c:pt idx="1096">
                  <c:v>-89.83965127446379</c:v>
                </c:pt>
                <c:pt idx="1097">
                  <c:v>-88.619191580730131</c:v>
                </c:pt>
                <c:pt idx="1098">
                  <c:v>-87.543549181246703</c:v>
                </c:pt>
                <c:pt idx="1099">
                  <c:v>-86.602591830828118</c:v>
                </c:pt>
                <c:pt idx="1100">
                  <c:v>-85.787884181375901</c:v>
                </c:pt>
                <c:pt idx="1101">
                  <c:v>-85.092394603414107</c:v>
                </c:pt>
                <c:pt idx="1102">
                  <c:v>-84.510269944043173</c:v>
                </c:pt>
                <c:pt idx="1103">
                  <c:v>-84.036661289515052</c:v>
                </c:pt>
                <c:pt idx="1104">
                  <c:v>-83.667588725934678</c:v>
                </c:pt>
                <c:pt idx="1105">
                  <c:v>-83.399836487741723</c:v>
                </c:pt>
                <c:pt idx="1106">
                  <c:v>-83.230872275409112</c:v>
                </c:pt>
                <c:pt idx="1107">
                  <c:v>-83.15878624626707</c:v>
                </c:pt>
                <c:pt idx="1108">
                  <c:v>-83.182246454672324</c:v>
                </c:pt>
                <c:pt idx="1109">
                  <c:v>-83.300468487037151</c:v>
                </c:pt>
                <c:pt idx="1110">
                  <c:v>-83.51319780553014</c:v>
                </c:pt>
                <c:pt idx="1111">
                  <c:v>-83.82070395540083</c:v>
                </c:pt>
                <c:pt idx="1112">
                  <c:v>-84.2237863617393</c:v>
                </c:pt>
                <c:pt idx="1113">
                  <c:v>-84.723791989862633</c:v>
                </c:pt>
                <c:pt idx="1114">
                  <c:v>-85.322645714378424</c:v>
                </c:pt>
                <c:pt idx="1115">
                  <c:v>-86.02289488311655</c:v>
                </c:pt>
                <c:pt idx="1116">
                  <c:v>-86.827770330417309</c:v>
                </c:pt>
                <c:pt idx="1117">
                  <c:v>-87.741267063559036</c:v>
                </c:pt>
                <c:pt idx="1118">
                  <c:v>-88.768249118419149</c:v>
                </c:pt>
                <c:pt idx="1119">
                  <c:v>-89.914584802935337</c:v>
                </c:pt>
                <c:pt idx="1120">
                  <c:v>-91.187320938715587</c:v>
                </c:pt>
                <c:pt idx="1121">
                  <c:v>-92.594908107294856</c:v>
                </c:pt>
                <c:pt idx="1122">
                  <c:v>-94.147493832838066</c:v>
                </c:pt>
                <c:pt idx="1123">
                  <c:v>-95.857307929479987</c:v>
                </c:pt>
                <c:pt idx="1124">
                  <c:v>-97.739175294306065</c:v>
                </c:pt>
                <c:pt idx="1125">
                  <c:v>-99.811208579002027</c:v>
                </c:pt>
                <c:pt idx="1126">
                  <c:v>-102.09576050825558</c:v>
                </c:pt>
                <c:pt idx="1127">
                  <c:v>-104.62076049532257</c:v>
                </c:pt>
                <c:pt idx="1128">
                  <c:v>-107.42163643420007</c:v>
                </c:pt>
                <c:pt idx="1129">
                  <c:v>-110.54415714197775</c:v>
                </c:pt>
                <c:pt idx="1130">
                  <c:v>-114.04877954142469</c:v>
                </c:pt>
                <c:pt idx="1131">
                  <c:v>-118.01756900289479</c:v>
                </c:pt>
                <c:pt idx="1132">
                  <c:v>-122.56576694946494</c:v>
                </c:pt>
                <c:pt idx="1133">
                  <c:v>-127.86233782299533</c:v>
                </c:pt>
                <c:pt idx="1134">
                  <c:v>-134.16942117493528</c:v>
                </c:pt>
                <c:pt idx="1135">
                  <c:v>-141.9263704734565</c:v>
                </c:pt>
                <c:pt idx="1136">
                  <c:v>-151.95702798747593</c:v>
                </c:pt>
                <c:pt idx="1137">
                  <c:v>-166.11117962393396</c:v>
                </c:pt>
                <c:pt idx="1138">
                  <c:v>-190.29164012432176</c:v>
                </c:pt>
                <c:pt idx="1139">
                  <c:v>-1312.7208568112724</c:v>
                </c:pt>
                <c:pt idx="1140">
                  <c:v>-190.58123753264053</c:v>
                </c:pt>
                <c:pt idx="1141">
                  <c:v>-166.69038449420842</c:v>
                </c:pt>
                <c:pt idx="1142">
                  <c:v>-152.82586042907684</c:v>
                </c:pt>
                <c:pt idx="1143">
                  <c:v>-143.08486065567774</c:v>
                </c:pt>
                <c:pt idx="1144">
                  <c:v>-135.61760933328239</c:v>
                </c:pt>
                <c:pt idx="1145">
                  <c:v>-129.60027426757659</c:v>
                </c:pt>
                <c:pt idx="1146">
                  <c:v>-124.59351207548495</c:v>
                </c:pt>
                <c:pt idx="1147">
                  <c:v>-120.33519330326348</c:v>
                </c:pt>
                <c:pt idx="1148">
                  <c:v>-116.65636362148028</c:v>
                </c:pt>
                <c:pt idx="1149">
                  <c:v>-113.44179173633805</c:v>
                </c:pt>
                <c:pt idx="1150">
                  <c:v>-110.60942242574555</c:v>
                </c:pt>
                <c:pt idx="1151">
                  <c:v>-108.09880893632622</c:v>
                </c:pt>
                <c:pt idx="1152">
                  <c:v>-105.86419264366558</c:v>
                </c:pt>
                <c:pt idx="1153">
                  <c:v>-103.87015587189376</c:v>
                </c:pt>
                <c:pt idx="1154">
                  <c:v>-102.08877945351423</c:v>
                </c:pt>
                <c:pt idx="1155">
                  <c:v>-100.49772093942659</c:v>
                </c:pt>
                <c:pt idx="1156">
                  <c:v>-99.078877985571467</c:v>
                </c:pt>
                <c:pt idx="1157">
                  <c:v>-97.817436036757414</c:v>
                </c:pt>
                <c:pt idx="1158">
                  <c:v>-96.701175657257352</c:v>
                </c:pt>
                <c:pt idx="1159">
                  <c:v>-95.719959740093842</c:v>
                </c:pt>
                <c:pt idx="1160">
                  <c:v>-94.865348161986049</c:v>
                </c:pt>
                <c:pt idx="1161">
                  <c:v>-94.130304602955007</c:v>
                </c:pt>
                <c:pt idx="1162">
                  <c:v>-93.508971302398862</c:v>
                </c:pt>
                <c:pt idx="1163">
                  <c:v>-92.996494819839398</c:v>
                </c:pt>
                <c:pt idx="1164">
                  <c:v>-92.588890793843248</c:v>
                </c:pt>
                <c:pt idx="1165">
                  <c:v>-92.282939088770661</c:v>
                </c:pt>
                <c:pt idx="1166">
                  <c:v>-92.076103110786264</c:v>
                </c:pt>
                <c:pt idx="1167">
                  <c:v>-91.966468797039909</c:v>
                </c:pt>
                <c:pt idx="1168">
                  <c:v>-91.952700054234839</c:v>
                </c:pt>
                <c:pt idx="1169">
                  <c:v>-92.034008392098031</c:v>
                </c:pt>
                <c:pt idx="1170">
                  <c:v>-92.210135265561647</c:v>
                </c:pt>
                <c:pt idx="1171">
                  <c:v>-92.481346280608108</c:v>
                </c:pt>
                <c:pt idx="1172">
                  <c:v>-92.848436989587384</c:v>
                </c:pt>
                <c:pt idx="1173">
                  <c:v>-93.312750550198473</c:v>
                </c:pt>
                <c:pt idx="1174">
                  <c:v>-93.876208093182939</c:v>
                </c:pt>
                <c:pt idx="1175">
                  <c:v>-94.541353284921911</c:v>
                </c:pt>
                <c:pt idx="1176">
                  <c:v>-95.311413339422472</c:v>
                </c:pt>
                <c:pt idx="1177">
                  <c:v>-96.190379703476495</c:v>
                </c:pt>
                <c:pt idx="1178">
                  <c:v>-97.183112911084478</c:v>
                </c:pt>
                <c:pt idx="1179">
                  <c:v>-98.295477825709824</c:v>
                </c:pt>
                <c:pt idx="1180">
                  <c:v>-99.534517880712471</c:v>
                </c:pt>
                <c:pt idx="1181">
                  <c:v>-100.90868032445734</c:v>
                </c:pt>
                <c:pt idx="1182">
                  <c:v>-102.42810940189824</c:v>
                </c:pt>
                <c:pt idx="1183">
                  <c:v>-104.10503170082487</c:v>
                </c:pt>
                <c:pt idx="1184">
                  <c:v>-105.95426894377772</c:v>
                </c:pt>
                <c:pt idx="1185">
                  <c:v>-107.9939306586585</c:v>
                </c:pt>
                <c:pt idx="1186">
                  <c:v>-110.24636649611568</c:v>
                </c:pt>
                <c:pt idx="1187">
                  <c:v>-112.73950284412139</c:v>
                </c:pt>
                <c:pt idx="1188">
                  <c:v>-115.50876461917611</c:v>
                </c:pt>
                <c:pt idx="1189">
                  <c:v>-118.59991770771754</c:v>
                </c:pt>
                <c:pt idx="1190">
                  <c:v>-122.0734161477848</c:v>
                </c:pt>
                <c:pt idx="1191">
                  <c:v>-126.01132247002505</c:v>
                </c:pt>
                <c:pt idx="1192">
                  <c:v>-130.52887530195167</c:v>
                </c:pt>
                <c:pt idx="1193">
                  <c:v>-135.79503633314863</c:v>
                </c:pt>
                <c:pt idx="1194">
                  <c:v>-142.07194240523557</c:v>
                </c:pt>
                <c:pt idx="1195">
                  <c:v>-149.79894431818465</c:v>
                </c:pt>
                <c:pt idx="1196">
                  <c:v>-159.79988171354418</c:v>
                </c:pt>
                <c:pt idx="1197">
                  <c:v>-173.92453791093229</c:v>
                </c:pt>
                <c:pt idx="1198">
                  <c:v>-198.07572510380703</c:v>
                </c:pt>
                <c:pt idx="1199">
                  <c:v>-1265.4394952825216</c:v>
                </c:pt>
                <c:pt idx="1200">
                  <c:v>-198.30743229159174</c:v>
                </c:pt>
                <c:pt idx="1201">
                  <c:v>-174.38795743386811</c:v>
                </c:pt>
                <c:pt idx="1202">
                  <c:v>-160.49502386705063</c:v>
                </c:pt>
                <c:pt idx="1203">
                  <c:v>-150.72582454710911</c:v>
                </c:pt>
                <c:pt idx="1204">
                  <c:v>-143.23058130591096</c:v>
                </c:pt>
                <c:pt idx="1205">
                  <c:v>-137.18545965614251</c:v>
                </c:pt>
                <c:pt idx="1206">
                  <c:v>-132.15111395550198</c:v>
                </c:pt>
                <c:pt idx="1207">
                  <c:v>-127.86541252416637</c:v>
                </c:pt>
                <c:pt idx="1208">
                  <c:v>-124.15939883916573</c:v>
                </c:pt>
                <c:pt idx="1209">
                  <c:v>-120.91783944511124</c:v>
                </c:pt>
                <c:pt idx="1210">
                  <c:v>-118.05867698968515</c:v>
                </c:pt>
                <c:pt idx="1211">
                  <c:v>-115.52146262007909</c:v>
                </c:pt>
                <c:pt idx="1212">
                  <c:v>-113.2604356426867</c:v>
                </c:pt>
                <c:pt idx="1213">
                  <c:v>-111.24017634214096</c:v>
                </c:pt>
                <c:pt idx="1214">
                  <c:v>-109.43276354060998</c:v>
                </c:pt>
                <c:pt idx="1215">
                  <c:v>-107.81585280729912</c:v>
                </c:pt>
                <c:pt idx="1216">
                  <c:v>-106.37133984458536</c:v>
                </c:pt>
                <c:pt idx="1217">
                  <c:v>-105.08440817134533</c:v>
                </c:pt>
                <c:pt idx="1218">
                  <c:v>-103.94283645306317</c:v>
                </c:pt>
                <c:pt idx="1219">
                  <c:v>-102.93648571063777</c:v>
                </c:pt>
                <c:pt idx="1220">
                  <c:v>-102.05691397486126</c:v>
                </c:pt>
                <c:pt idx="1221">
                  <c:v>-101.29708310556667</c:v>
                </c:pt>
                <c:pt idx="1222">
                  <c:v>-100.6511335472542</c:v>
                </c:pt>
                <c:pt idx="1223">
                  <c:v>-100.11421008939874</c:v>
                </c:pt>
                <c:pt idx="1224">
                  <c:v>-99.68232662494087</c:v>
                </c:pt>
                <c:pt idx="1225">
                  <c:v>-99.352261296614699</c:v>
                </c:pt>
                <c:pt idx="1226">
                  <c:v>-99.121475812546009</c:v>
                </c:pt>
                <c:pt idx="1227">
                  <c:v>-98.988054435029426</c:v>
                </c:pt>
                <c:pt idx="1228">
                  <c:v>-98.950659418700852</c:v>
                </c:pt>
                <c:pt idx="1229">
                  <c:v>-99.008500643620252</c:v>
                </c:pt>
                <c:pt idx="1230">
                  <c:v>-99.161317957073749</c:v>
                </c:pt>
                <c:pt idx="1231">
                  <c:v>-99.409375379046438</c:v>
                </c:pt>
                <c:pt idx="1232">
                  <c:v>-99.753466897175684</c:v>
                </c:pt>
                <c:pt idx="1233">
                  <c:v>-100.19493412537545</c:v>
                </c:pt>
                <c:pt idx="1234">
                  <c:v>-100.73569667117995</c:v>
                </c:pt>
                <c:pt idx="1235">
                  <c:v>-101.37829669799808</c:v>
                </c:pt>
                <c:pt idx="1236">
                  <c:v>-102.12595993676359</c:v>
                </c:pt>
                <c:pt idx="1237">
                  <c:v>-102.98267637076505</c:v>
                </c:pt>
                <c:pt idx="1238">
                  <c:v>-103.95330508974632</c:v>
                </c:pt>
                <c:pt idx="1239">
                  <c:v>-105.04370953184535</c:v>
                </c:pt>
                <c:pt idx="1240">
                  <c:v>-106.26093172371689</c:v>
                </c:pt>
                <c:pt idx="1241">
                  <c:v>-107.61341752533774</c:v>
                </c:pt>
                <c:pt idx="1242">
                  <c:v>-109.11130981129183</c:v>
                </c:pt>
                <c:pt idx="1243">
                  <c:v>-110.76683381672525</c:v>
                </c:pt>
                <c:pt idx="1244">
                  <c:v>-112.59480992897549</c:v>
                </c:pt>
                <c:pt idx="1245">
                  <c:v>-114.61334635789885</c:v>
                </c:pt>
                <c:pt idx="1246">
                  <c:v>-116.84479145298292</c:v>
                </c:pt>
                <c:pt idx="1247">
                  <c:v>-119.31707031765106</c:v>
                </c:pt>
                <c:pt idx="1248">
                  <c:v>-122.06560660020338</c:v>
                </c:pt>
                <c:pt idx="1249">
                  <c:v>-125.13616493496522</c:v>
                </c:pt>
                <c:pt idx="1250">
                  <c:v>-128.58919812369595</c:v>
                </c:pt>
                <c:pt idx="1251">
                  <c:v>-132.50676747634631</c:v>
                </c:pt>
                <c:pt idx="1252">
                  <c:v>-137.00411041507064</c:v>
                </c:pt>
                <c:pt idx="1253">
                  <c:v>-142.25018743918901</c:v>
                </c:pt>
                <c:pt idx="1254">
                  <c:v>-148.50713421491898</c:v>
                </c:pt>
                <c:pt idx="1255">
                  <c:v>-156.21430038145871</c:v>
                </c:pt>
                <c:pt idx="1256">
                  <c:v>-166.19552443398351</c:v>
                </c:pt>
                <c:pt idx="1257">
                  <c:v>-180.30058855991768</c:v>
                </c:pt>
                <c:pt idx="1258">
                  <c:v>-204.43230383447795</c:v>
                </c:pt>
                <c:pt idx="1259">
                  <c:v>-1312.7258132418544</c:v>
                </c:pt>
                <c:pt idx="1260">
                  <c:v>-204.62542324062525</c:v>
                </c:pt>
                <c:pt idx="1261">
                  <c:v>-180.68683035097595</c:v>
                </c:pt>
                <c:pt idx="1262">
                  <c:v>-166.77489456777565</c:v>
                </c:pt>
                <c:pt idx="1263">
                  <c:v>-156.9868077953999</c:v>
                </c:pt>
                <c:pt idx="1264">
                  <c:v>-149.47279082685151</c:v>
                </c:pt>
                <c:pt idx="1265">
                  <c:v>-143.40900814848658</c:v>
                </c:pt>
                <c:pt idx="1266">
                  <c:v>-138.35611310401603</c:v>
                </c:pt>
                <c:pt idx="1267">
                  <c:v>-134.05197301179177</c:v>
                </c:pt>
                <c:pt idx="1268">
                  <c:v>-130.32763035899436</c:v>
                </c:pt>
                <c:pt idx="1269">
                  <c:v>-127.06785071218407</c:v>
                </c:pt>
                <c:pt idx="1270">
                  <c:v>-124.19057575261496</c:v>
                </c:pt>
                <c:pt idx="1271">
                  <c:v>-121.63535567250045</c:v>
                </c:pt>
                <c:pt idx="1272">
                  <c:v>-119.35642883453664</c:v>
                </c:pt>
                <c:pt idx="1273">
                  <c:v>-117.31837459077286</c:v>
                </c:pt>
                <c:pt idx="1274">
                  <c:v>-115.49327084174429</c:v>
                </c:pt>
                <c:pt idx="1275">
                  <c:v>-113.85877224581309</c:v>
                </c:pt>
                <c:pt idx="1276">
                  <c:v>-112.39677360514519</c:v>
                </c:pt>
                <c:pt idx="1277">
                  <c:v>-111.09245754888319</c:v>
                </c:pt>
                <c:pt idx="1278">
                  <c:v>-109.93360186310161</c:v>
                </c:pt>
                <c:pt idx="1279">
                  <c:v>-108.91006669946493</c:v>
                </c:pt>
                <c:pt idx="1280">
                  <c:v>-108.01340922955885</c:v>
                </c:pt>
                <c:pt idx="1281">
                  <c:v>-107.23659046389298</c:v>
                </c:pt>
                <c:pt idx="1282">
                  <c:v>-106.57375000738581</c:v>
                </c:pt>
                <c:pt idx="1283">
                  <c:v>-106.02003181953171</c:v>
                </c:pt>
                <c:pt idx="1284">
                  <c:v>-105.57144897275579</c:v>
                </c:pt>
                <c:pt idx="1285">
                  <c:v>-105.2247787986061</c:v>
                </c:pt>
                <c:pt idx="1286">
                  <c:v>-104.97748220321965</c:v>
                </c:pt>
                <c:pt idx="1287">
                  <c:v>-104.8276426559691</c:v>
                </c:pt>
                <c:pt idx="1288">
                  <c:v>-104.77392162750719</c:v>
                </c:pt>
                <c:pt idx="1289">
                  <c:v>-104.81552822272376</c:v>
                </c:pt>
                <c:pt idx="1290">
                  <c:v>-104.95220152242382</c:v>
                </c:pt>
                <c:pt idx="1291">
                  <c:v>-105.18420478867893</c:v>
                </c:pt>
                <c:pt idx="1292">
                  <c:v>-105.51233125966075</c:v>
                </c:pt>
                <c:pt idx="1293">
                  <c:v>-105.93792180814768</c:v>
                </c:pt>
                <c:pt idx="1294">
                  <c:v>-106.46289530875302</c:v>
                </c:pt>
                <c:pt idx="1295">
                  <c:v>-107.08979320006537</c:v>
                </c:pt>
                <c:pt idx="1296">
                  <c:v>-107.82184049618722</c:v>
                </c:pt>
                <c:pt idx="1297">
                  <c:v>-108.66302647145474</c:v>
                </c:pt>
                <c:pt idx="1298">
                  <c:v>-109.61820951443028</c:v>
                </c:pt>
                <c:pt idx="1299">
                  <c:v>-110.69325236973442</c:v>
                </c:pt>
                <c:pt idx="1300">
                  <c:v>-111.89519637806434</c:v>
                </c:pt>
                <c:pt idx="1301">
                  <c:v>-113.23248672089603</c:v>
                </c:pt>
                <c:pt idx="1302">
                  <c:v>-114.71526560166767</c:v>
                </c:pt>
                <c:pt idx="1303">
                  <c:v>-116.3557575916364</c:v>
                </c:pt>
                <c:pt idx="1304">
                  <c:v>-118.16878242140709</c:v>
                </c:pt>
                <c:pt idx="1305">
                  <c:v>-120.17244765116695</c:v>
                </c:pt>
                <c:pt idx="1306">
                  <c:v>-122.38910098769904</c:v>
                </c:pt>
                <c:pt idx="1307">
                  <c:v>-124.84666689859658</c:v>
                </c:pt>
                <c:pt idx="1308">
                  <c:v>-127.58056840311096</c:v>
                </c:pt>
                <c:pt idx="1309">
                  <c:v>-130.63656951320883</c:v>
                </c:pt>
                <c:pt idx="1310">
                  <c:v>-134.07512241489542</c:v>
                </c:pt>
                <c:pt idx="1311">
                  <c:v>-137.97828780887889</c:v>
                </c:pt>
                <c:pt idx="1312">
                  <c:v>-142.46130251450214</c:v>
                </c:pt>
                <c:pt idx="1313">
                  <c:v>-147.69312643461609</c:v>
                </c:pt>
                <c:pt idx="1314">
                  <c:v>-153.93589464523097</c:v>
                </c:pt>
                <c:pt idx="1315">
                  <c:v>-161.6289562015159</c:v>
                </c:pt>
                <c:pt idx="1316">
                  <c:v>-171.59614902071149</c:v>
                </c:pt>
                <c:pt idx="1317">
                  <c:v>-185.68725471833002</c:v>
                </c:pt>
                <c:pt idx="1318">
                  <c:v>-209.80508380361334</c:v>
                </c:pt>
                <c:pt idx="1319">
                  <c:v>-1312.7290355301911</c:v>
                </c:pt>
                <c:pt idx="1320">
                  <c:v>-209.97064531366124</c:v>
                </c:pt>
                <c:pt idx="1321">
                  <c:v>-186.01837961425656</c:v>
                </c:pt>
                <c:pt idx="1322">
                  <c:v>-172.09284105431504</c:v>
                </c:pt>
                <c:pt idx="1323">
                  <c:v>-162.29122100080519</c:v>
                </c:pt>
                <c:pt idx="1324">
                  <c:v>-154.76373971481797</c:v>
                </c:pt>
                <c:pt idx="1325">
                  <c:v>-148.68656115622082</c:v>
                </c:pt>
                <c:pt idx="1326">
                  <c:v>-143.62033814759405</c:v>
                </c:pt>
                <c:pt idx="1327">
                  <c:v>-139.30293749144337</c:v>
                </c:pt>
                <c:pt idx="1328">
                  <c:v>-135.56540116432549</c:v>
                </c:pt>
                <c:pt idx="1329">
                  <c:v>-132.29249422733113</c:v>
                </c:pt>
                <c:pt idx="1330">
                  <c:v>-129.40215786133422</c:v>
                </c:pt>
                <c:pt idx="1331">
                  <c:v>-126.83394176319453</c:v>
                </c:pt>
                <c:pt idx="1332">
                  <c:v>-124.54208380521516</c:v>
                </c:pt>
                <c:pt idx="1333">
                  <c:v>-122.4911628539549</c:v>
                </c:pt>
                <c:pt idx="1334">
                  <c:v>-120.65325632929616</c:v>
                </c:pt>
                <c:pt idx="1335">
                  <c:v>-119.00601841372831</c:v>
                </c:pt>
                <c:pt idx="1336">
                  <c:v>-117.53134343826375</c:v>
                </c:pt>
                <c:pt idx="1337">
                  <c:v>-116.21441356555232</c:v>
                </c:pt>
                <c:pt idx="1338">
                  <c:v>-115.04300611978033</c:v>
                </c:pt>
                <c:pt idx="1339">
                  <c:v>-114.00698079526993</c:v>
                </c:pt>
                <c:pt idx="1340">
                  <c:v>-113.09789431075598</c:v>
                </c:pt>
                <c:pt idx="1341">
                  <c:v>-112.30870722833296</c:v>
                </c:pt>
                <c:pt idx="1342">
                  <c:v>-111.63355870888549</c:v>
                </c:pt>
                <c:pt idx="1343">
                  <c:v>-111.06759227220265</c:v>
                </c:pt>
                <c:pt idx="1344">
                  <c:v>-110.60682055527928</c:v>
                </c:pt>
                <c:pt idx="1345">
                  <c:v>-110.24802045845674</c:v>
                </c:pt>
                <c:pt idx="1346">
                  <c:v>-109.98865246083776</c:v>
                </c:pt>
                <c:pt idx="1347">
                  <c:v>-109.82679960888227</c:v>
                </c:pt>
                <c:pt idx="1348">
                  <c:v>-109.76112295440282</c:v>
                </c:pt>
                <c:pt idx="1349">
                  <c:v>-109.79083118747197</c:v>
                </c:pt>
                <c:pt idx="1350">
                  <c:v>-109.91566297805255</c:v>
                </c:pt>
                <c:pt idx="1351">
                  <c:v>-110.13588118130116</c:v>
                </c:pt>
                <c:pt idx="1352">
                  <c:v>-110.45227863235507</c:v>
                </c:pt>
                <c:pt idx="1353">
                  <c:v>-110.86619580479235</c:v>
                </c:pt>
                <c:pt idx="1354">
                  <c:v>-111.3795511778148</c:v>
                </c:pt>
                <c:pt idx="1355">
                  <c:v>-111.99488579834312</c:v>
                </c:pt>
                <c:pt idx="1356">
                  <c:v>-112.71542429251173</c:v>
                </c:pt>
                <c:pt idx="1357">
                  <c:v>-113.54515555034402</c:v>
                </c:pt>
                <c:pt idx="1358">
                  <c:v>-114.48893757970271</c:v>
                </c:pt>
                <c:pt idx="1359">
                  <c:v>-115.55263274807911</c:v>
                </c:pt>
                <c:pt idx="1360">
                  <c:v>-116.74328202256959</c:v>
                </c:pt>
                <c:pt idx="1361">
                  <c:v>-118.06933021453672</c:v>
                </c:pt>
                <c:pt idx="1362">
                  <c:v>-119.54091916075194</c:v>
                </c:pt>
                <c:pt idx="1363">
                  <c:v>-121.17027306921187</c:v>
                </c:pt>
                <c:pt idx="1364">
                  <c:v>-122.97221131062889</c:v>
                </c:pt>
                <c:pt idx="1365">
                  <c:v>-124.96484108862431</c:v>
                </c:pt>
                <c:pt idx="1366">
                  <c:v>-127.17050975670611</c:v>
                </c:pt>
                <c:pt idx="1367">
                  <c:v>-129.61714143244347</c:v>
                </c:pt>
                <c:pt idx="1368">
                  <c:v>-132.34015878827842</c:v>
                </c:pt>
                <c:pt idx="1369">
                  <c:v>-135.38532549254643</c:v>
                </c:pt>
                <c:pt idx="1370">
                  <c:v>-138.81309339076017</c:v>
                </c:pt>
                <c:pt idx="1371">
                  <c:v>-142.70552284624341</c:v>
                </c:pt>
                <c:pt idx="1372">
                  <c:v>-147.17785034402181</c:v>
                </c:pt>
                <c:pt idx="1373">
                  <c:v>-152.39903545566725</c:v>
                </c:pt>
                <c:pt idx="1374">
                  <c:v>-158.63121292890881</c:v>
                </c:pt>
                <c:pt idx="1375">
                  <c:v>-166.3137314936003</c:v>
                </c:pt>
                <c:pt idx="1376">
                  <c:v>-176.27042874460562</c:v>
                </c:pt>
                <c:pt idx="1377">
                  <c:v>-190.35108597794965</c:v>
                </c:pt>
                <c:pt idx="1378">
                  <c:v>-214.45851338627125</c:v>
                </c:pt>
                <c:pt idx="1379">
                  <c:v>-1312.7327541511997</c:v>
                </c:pt>
                <c:pt idx="1380">
                  <c:v>-214.60341065200626</c:v>
                </c:pt>
                <c:pt idx="1381">
                  <c:v>-190.64088176607572</c:v>
                </c:pt>
                <c:pt idx="1382">
                  <c:v>-176.70512556850468</c:v>
                </c:pt>
                <c:pt idx="1383">
                  <c:v>-166.89333312350837</c:v>
                </c:pt>
                <c:pt idx="1384">
                  <c:v>-159.35572439211202</c:v>
                </c:pt>
                <c:pt idx="1385">
                  <c:v>-153.26846303676592</c:v>
                </c:pt>
                <c:pt idx="1386">
                  <c:v>-148.19220158525522</c:v>
                </c:pt>
                <c:pt idx="1387">
                  <c:v>-143.86480654788346</c:v>
                </c:pt>
                <c:pt idx="1388">
                  <c:v>-140.1173196115715</c:v>
                </c:pt>
                <c:pt idx="1389">
                  <c:v>-136.83450555030927</c:v>
                </c:pt>
                <c:pt idx="1390">
                  <c:v>-133.93430526037983</c:v>
                </c:pt>
                <c:pt idx="1391">
                  <c:v>-131.35626815653217</c:v>
                </c:pt>
                <c:pt idx="1392">
                  <c:v>-129.05463183141453</c:v>
                </c:pt>
                <c:pt idx="1393">
                  <c:v>-126.99397487435724</c:v>
                </c:pt>
                <c:pt idx="1394">
                  <c:v>-125.14637443041687</c:v>
                </c:pt>
                <c:pt idx="1395">
                  <c:v>-123.48948440963161</c:v>
                </c:pt>
                <c:pt idx="1396">
                  <c:v>-122.00519887291243</c:v>
                </c:pt>
                <c:pt idx="1397">
                  <c:v>-120.67869971513323</c:v>
                </c:pt>
                <c:pt idx="1398">
                  <c:v>-119.49776399500252</c:v>
                </c:pt>
                <c:pt idx="1399">
                  <c:v>-118.45225114364077</c:v>
                </c:pt>
                <c:pt idx="1400">
                  <c:v>-117.53371761883048</c:v>
                </c:pt>
                <c:pt idx="1401">
                  <c:v>-116.73512372394106</c:v>
                </c:pt>
                <c:pt idx="1402">
                  <c:v>-116.05060836333465</c:v>
                </c:pt>
                <c:pt idx="1403">
                  <c:v>-115.47531480245694</c:v>
                </c:pt>
                <c:pt idx="1404">
                  <c:v>-115.00525542611577</c:v>
                </c:pt>
                <c:pt idx="1405">
                  <c:v>-114.63720688459864</c:v>
                </c:pt>
                <c:pt idx="1406">
                  <c:v>-114.36862940906542</c:v>
                </c:pt>
                <c:pt idx="1407">
                  <c:v>-114.19760580012178</c:v>
                </c:pt>
                <c:pt idx="1408">
                  <c:v>-114.12279686579241</c:v>
                </c:pt>
                <c:pt idx="1409">
                  <c:v>-114.1434110544071</c:v>
                </c:pt>
                <c:pt idx="1410">
                  <c:v>-114.25918679620918</c:v>
                </c:pt>
                <c:pt idx="1411">
                  <c:v>-114.47038670863826</c:v>
                </c:pt>
                <c:pt idx="1412">
                  <c:v>-114.77780339109593</c:v>
                </c:pt>
                <c:pt idx="1413">
                  <c:v>-115.18277708338539</c:v>
                </c:pt>
                <c:pt idx="1414">
                  <c:v>-115.68722603287404</c:v>
                </c:pt>
                <c:pt idx="1415">
                  <c:v>-116.29369105656852</c:v>
                </c:pt>
                <c:pt idx="1416">
                  <c:v>-117.00539655258939</c:v>
                </c:pt>
                <c:pt idx="1417">
                  <c:v>-117.82633118482735</c:v>
                </c:pt>
                <c:pt idx="1418">
                  <c:v>-118.7613527368738</c:v>
                </c:pt>
                <c:pt idx="1419">
                  <c:v>-119.81632335379075</c:v>
                </c:pt>
                <c:pt idx="1420">
                  <c:v>-120.99828378206925</c:v>
                </c:pt>
                <c:pt idx="1421">
                  <c:v>-122.31567861427038</c:v>
                </c:pt>
                <c:pt idx="1422">
                  <c:v>-123.77864947015146</c:v>
                </c:pt>
                <c:pt idx="1423">
                  <c:v>-125.39942034246253</c:v>
                </c:pt>
                <c:pt idx="1424">
                  <c:v>-127.19281038841902</c:v>
                </c:pt>
                <c:pt idx="1425">
                  <c:v>-129.1769265998787</c:v>
                </c:pt>
                <c:pt idx="1426">
                  <c:v>-131.37411612029945</c:v>
                </c:pt>
                <c:pt idx="1427">
                  <c:v>-133.81230285889959</c:v>
                </c:pt>
                <c:pt idx="1428">
                  <c:v>-136.52690928144852</c:v>
                </c:pt>
                <c:pt idx="1429">
                  <c:v>-139.56369885127353</c:v>
                </c:pt>
                <c:pt idx="1430">
                  <c:v>-142.98312321052606</c:v>
                </c:pt>
                <c:pt idx="1431">
                  <c:v>-146.86724252079787</c:v>
                </c:pt>
                <c:pt idx="1432">
                  <c:v>-151.33129306699774</c:v>
                </c:pt>
                <c:pt idx="1433">
                  <c:v>-156.5442342221771</c:v>
                </c:pt>
                <c:pt idx="1434">
                  <c:v>-162.76820053712581</c:v>
                </c:pt>
                <c:pt idx="1435">
                  <c:v>-170.44254054632719</c:v>
                </c:pt>
                <c:pt idx="1436">
                  <c:v>-180.39109165082039</c:v>
                </c:pt>
                <c:pt idx="1437">
                  <c:v>-194.46363495434889</c:v>
                </c:pt>
                <c:pt idx="1438">
                  <c:v>-218.56298045877816</c:v>
                </c:pt>
                <c:pt idx="1439">
                  <c:v>-1312.7369693606897</c:v>
                </c:pt>
                <c:pt idx="1440">
                  <c:v>-218.69180923895274</c:v>
                </c:pt>
                <c:pt idx="1441">
                  <c:v>-194.72129339728679</c:v>
                </c:pt>
                <c:pt idx="1442">
                  <c:v>-180.77758152173558</c:v>
                </c:pt>
                <c:pt idx="1443">
                  <c:v>-170.95786449313491</c:v>
                </c:pt>
                <c:pt idx="1444">
                  <c:v>-163.41236209054898</c:v>
                </c:pt>
                <c:pt idx="1445">
                  <c:v>-157.317237795891</c:v>
                </c:pt>
                <c:pt idx="1446">
                  <c:v>-152.23314395781298</c:v>
                </c:pt>
                <c:pt idx="1447">
                  <c:v>-147.89794690887609</c:v>
                </c:pt>
                <c:pt idx="1448">
                  <c:v>-144.14268815963754</c:v>
                </c:pt>
                <c:pt idx="1449">
                  <c:v>-140.8521323090863</c:v>
                </c:pt>
                <c:pt idx="1450">
                  <c:v>-137.94422007985602</c:v>
                </c:pt>
                <c:pt idx="1451">
                  <c:v>-135.35850071438455</c:v>
                </c:pt>
                <c:pt idx="1452">
                  <c:v>-133.04921163433443</c:v>
                </c:pt>
                <c:pt idx="1453">
                  <c:v>-130.98093125936214</c:v>
                </c:pt>
                <c:pt idx="1454">
                  <c:v>-129.12573656615041</c:v>
                </c:pt>
                <c:pt idx="1455">
                  <c:v>-127.461281297651</c:v>
                </c:pt>
                <c:pt idx="1456">
                  <c:v>-125.96945934896355</c:v>
                </c:pt>
                <c:pt idx="1457">
                  <c:v>-124.63545245041354</c:v>
                </c:pt>
                <c:pt idx="1458">
                  <c:v>-123.44703749741234</c:v>
                </c:pt>
                <c:pt idx="1459">
                  <c:v>-122.39407375902152</c:v>
                </c:pt>
                <c:pt idx="1460">
                  <c:v>-121.46811753219299</c:v>
                </c:pt>
                <c:pt idx="1461">
                  <c:v>-120.66212896068065</c:v>
                </c:pt>
                <c:pt idx="1462">
                  <c:v>-119.97024679043537</c:v>
                </c:pt>
                <c:pt idx="1463">
                  <c:v>-119.38761412968492</c:v>
                </c:pt>
                <c:pt idx="1464">
                  <c:v>-118.91024320720021</c:v>
                </c:pt>
                <c:pt idx="1465">
                  <c:v>-118.53491051840305</c:v>
                </c:pt>
                <c:pt idx="1466">
                  <c:v>-118.25907614074674</c:v>
                </c:pt>
                <c:pt idx="1467">
                  <c:v>-118.08082272227938</c:v>
                </c:pt>
                <c:pt idx="1468">
                  <c:v>-117.99881091960611</c:v>
                </c:pt>
                <c:pt idx="1469">
                  <c:v>-118.01224903076444</c:v>
                </c:pt>
                <c:pt idx="1470">
                  <c:v>-118.12087533682258</c:v>
                </c:pt>
                <c:pt idx="1471">
                  <c:v>-118.32495230715152</c:v>
                </c:pt>
                <c:pt idx="1472">
                  <c:v>-118.62527239418046</c:v>
                </c:pt>
                <c:pt idx="1473">
                  <c:v>-119.02317569182662</c:v>
                </c:pt>
                <c:pt idx="1474">
                  <c:v>-119.52058030264736</c:v>
                </c:pt>
                <c:pt idx="1475">
                  <c:v>-120.12002689990568</c:v>
                </c:pt>
                <c:pt idx="1476">
                  <c:v>-120.82473973903495</c:v>
                </c:pt>
                <c:pt idx="1477">
                  <c:v>-121.63870734228524</c:v>
                </c:pt>
                <c:pt idx="1478">
                  <c:v>-122.5667873526447</c:v>
                </c:pt>
                <c:pt idx="1479">
                  <c:v>-123.61484177559974</c:v>
                </c:pt>
                <c:pt idx="1480">
                  <c:v>-124.78991121908386</c:v>
                </c:pt>
                <c:pt idx="1481">
                  <c:v>-126.10044013810997</c:v>
                </c:pt>
                <c:pt idx="1482">
                  <c:v>-127.55657001588676</c:v>
                </c:pt>
                <c:pt idx="1483">
                  <c:v>-129.17052470960652</c:v>
                </c:pt>
                <c:pt idx="1484">
                  <c:v>-130.95712324190907</c:v>
                </c:pt>
                <c:pt idx="1485">
                  <c:v>-132.93447247104805</c:v>
                </c:pt>
                <c:pt idx="1486">
                  <c:v>-135.12491940784403</c:v>
                </c:pt>
                <c:pt idx="1487">
                  <c:v>-137.55638782983024</c:v>
                </c:pt>
                <c:pt idx="1488">
                  <c:v>-140.26430007204016</c:v>
                </c:pt>
                <c:pt idx="1489">
                  <c:v>-143.29441946800273</c:v>
                </c:pt>
                <c:pt idx="1490">
                  <c:v>-146.70719753100008</c:v>
                </c:pt>
                <c:pt idx="1491">
                  <c:v>-150.58469429467877</c:v>
                </c:pt>
                <c:pt idx="1492">
                  <c:v>-155.04214591691229</c:v>
                </c:pt>
                <c:pt idx="1493">
                  <c:v>-160.24851164462484</c:v>
                </c:pt>
                <c:pt idx="1494">
                  <c:v>-166.46592590337451</c:v>
                </c:pt>
                <c:pt idx="1495">
                  <c:v>-174.13373710330347</c:v>
                </c:pt>
                <c:pt idx="1496">
                  <c:v>-184.07578252199059</c:v>
                </c:pt>
                <c:pt idx="1497">
                  <c:v>-198.14184314059102</c:v>
                </c:pt>
                <c:pt idx="1498">
                  <c:v>-222.23472883925183</c:v>
                </c:pt>
                <c:pt idx="1499">
                  <c:v>-1265.4580896666944</c:v>
                </c:pt>
                <c:pt idx="1500">
                  <c:v>-222.35070616275249</c:v>
                </c:pt>
                <c:pt idx="1501">
                  <c:v>-198.37379843100234</c:v>
                </c:pt>
                <c:pt idx="1502">
                  <c:v>-184.42371706614779</c:v>
                </c:pt>
                <c:pt idx="1503">
                  <c:v>-174.59765283151629</c:v>
                </c:pt>
                <c:pt idx="1504">
                  <c:v>-167.04582538948782</c:v>
                </c:pt>
                <c:pt idx="1505">
                  <c:v>-160.94439810610612</c:v>
                </c:pt>
                <c:pt idx="1506">
                  <c:v>-155.85402321495931</c:v>
                </c:pt>
                <c:pt idx="1507">
                  <c:v>-151.51256693434715</c:v>
                </c:pt>
                <c:pt idx="1508">
                  <c:v>-147.75107066135416</c:v>
                </c:pt>
                <c:pt idx="1509">
                  <c:v>-144.45429888228614</c:v>
                </c:pt>
                <c:pt idx="1510">
                  <c:v>-141.54019220787137</c:v>
                </c:pt>
                <c:pt idx="1511">
                  <c:v>-138.94829976941494</c:v>
                </c:pt>
                <c:pt idx="1512">
                  <c:v>-136.63285887821334</c:v>
                </c:pt>
                <c:pt idx="1513">
                  <c:v>-134.55844784431454</c:v>
                </c:pt>
                <c:pt idx="1514">
                  <c:v>-132.69714353554775</c:v>
                </c:pt>
                <c:pt idx="1515">
                  <c:v>-131.02659958675551</c:v>
                </c:pt>
                <c:pt idx="1516">
                  <c:v>-129.52870978566952</c:v>
                </c:pt>
                <c:pt idx="1517">
                  <c:v>-128.18865575598014</c:v>
                </c:pt>
                <c:pt idx="1518">
                  <c:v>-126.994214287191</c:v>
                </c:pt>
                <c:pt idx="1519">
                  <c:v>-125.93524454317799</c:v>
                </c:pt>
                <c:pt idx="1520">
                  <c:v>-125.003302716421</c:v>
                </c:pt>
                <c:pt idx="1521">
                  <c:v>-124.19134884691159</c:v>
                </c:pt>
                <c:pt idx="1522">
                  <c:v>-123.49352157754115</c:v>
                </c:pt>
                <c:pt idx="1523">
                  <c:v>-122.90496391417464</c:v>
                </c:pt>
                <c:pt idx="1524">
                  <c:v>-122.42168798391175</c:v>
                </c:pt>
                <c:pt idx="1525">
                  <c:v>-122.04047018118786</c:v>
                </c:pt>
                <c:pt idx="1526">
                  <c:v>-121.75877048314958</c:v>
                </c:pt>
                <c:pt idx="1527">
                  <c:v>-121.57467143821195</c:v>
                </c:pt>
                <c:pt idx="1528">
                  <c:v>-121.48683360401532</c:v>
                </c:pt>
                <c:pt idx="1529">
                  <c:v>-121.49446518029485</c:v>
                </c:pt>
                <c:pt idx="1530">
                  <c:v>-121.59730435047345</c:v>
                </c:pt>
                <c:pt idx="1531">
                  <c:v>-121.79561348692827</c:v>
                </c:pt>
                <c:pt idx="1532">
                  <c:v>-122.09018494574075</c:v>
                </c:pt>
                <c:pt idx="1533">
                  <c:v>-122.4823587251211</c:v>
                </c:pt>
                <c:pt idx="1534">
                  <c:v>-122.97405283255492</c:v>
                </c:pt>
                <c:pt idx="1535">
                  <c:v>-123.56780784686386</c:v>
                </c:pt>
                <c:pt idx="1536">
                  <c:v>-124.26684792966432</c:v>
                </c:pt>
                <c:pt idx="1537">
                  <c:v>-125.07516151000993</c:v>
                </c:pt>
                <c:pt idx="1538">
                  <c:v>-125.997606138306</c:v>
                </c:pt>
                <c:pt idx="1539">
                  <c:v>-127.04004372806662</c:v>
                </c:pt>
                <c:pt idx="1540">
                  <c:v>-128.2095147958571</c:v>
                </c:pt>
                <c:pt idx="1541">
                  <c:v>-129.51446370592134</c:v>
                </c:pt>
                <c:pt idx="1542">
                  <c:v>-130.9650318512945</c:v>
                </c:pt>
                <c:pt idx="1543">
                  <c:v>-132.57344299958453</c:v>
                </c:pt>
                <c:pt idx="1544">
                  <c:v>-134.35451608443205</c:v>
                </c:pt>
                <c:pt idx="1545">
                  <c:v>-136.32635787567233</c:v>
                </c:pt>
                <c:pt idx="1546">
                  <c:v>-138.51131529628157</c:v>
                </c:pt>
                <c:pt idx="1547">
                  <c:v>-140.93731203652101</c:v>
                </c:pt>
                <c:pt idx="1548">
                  <c:v>-143.6397703447175</c:v>
                </c:pt>
                <c:pt idx="1549">
                  <c:v>-146.66445346825495</c:v>
                </c:pt>
                <c:pt idx="1550">
                  <c:v>-150.07181283482853</c:v>
                </c:pt>
                <c:pt idx="1551">
                  <c:v>-153.94390839304759</c:v>
                </c:pt>
                <c:pt idx="1552">
                  <c:v>-158.39597621630142</c:v>
                </c:pt>
                <c:pt idx="1553">
                  <c:v>-163.59697546756789</c:v>
                </c:pt>
                <c:pt idx="1554">
                  <c:v>-169.80904048900283</c:v>
                </c:pt>
                <c:pt idx="1555">
                  <c:v>-177.47151960787693</c:v>
                </c:pt>
                <c:pt idx="1556">
                  <c:v>-187.4082500194346</c:v>
                </c:pt>
                <c:pt idx="1557">
                  <c:v>-201.46901262301543</c:v>
                </c:pt>
                <c:pt idx="1558">
                  <c:v>-225.55661721747151</c:v>
                </c:pt>
                <c:pt idx="1559">
                  <c:v>-1267.8950436062808</c:v>
                </c:pt>
                <c:pt idx="1560">
                  <c:v>-225.66208274247228</c:v>
                </c:pt>
                <c:pt idx="1561">
                  <c:v>-201.67994415640709</c:v>
                </c:pt>
                <c:pt idx="1562">
                  <c:v>-187.72464852804012</c:v>
                </c:pt>
                <c:pt idx="1563">
                  <c:v>-177.89338654195632</c:v>
                </c:pt>
                <c:pt idx="1564">
                  <c:v>-170.33637778229703</c:v>
                </c:pt>
                <c:pt idx="1565">
                  <c:v>-164.22978553735612</c:v>
                </c:pt>
                <c:pt idx="1566">
                  <c:v>-159.13426196346197</c:v>
                </c:pt>
                <c:pt idx="1567">
                  <c:v>-154.78767320214163</c:v>
                </c:pt>
                <c:pt idx="1568">
                  <c:v>-151.02106057419235</c:v>
                </c:pt>
                <c:pt idx="1569">
                  <c:v>-147.71918849010666</c:v>
                </c:pt>
                <c:pt idx="1570">
                  <c:v>-144.79999748527734</c:v>
                </c:pt>
                <c:pt idx="1571">
                  <c:v>-142.20303661614312</c:v>
                </c:pt>
                <c:pt idx="1572">
                  <c:v>-139.88254311960304</c:v>
                </c:pt>
                <c:pt idx="1573">
                  <c:v>-137.80309523177189</c:v>
                </c:pt>
                <c:pt idx="1574">
                  <c:v>-135.93676974700296</c:v>
                </c:pt>
                <c:pt idx="1575">
                  <c:v>-134.26122022712298</c:v>
                </c:pt>
                <c:pt idx="1576">
                  <c:v>-132.75834038729877</c:v>
                </c:pt>
                <c:pt idx="1577">
                  <c:v>-131.41331177910587</c:v>
                </c:pt>
                <c:pt idx="1578">
                  <c:v>-130.21391112037938</c:v>
                </c:pt>
                <c:pt idx="1579">
                  <c:v>-129.14999750376847</c:v>
                </c:pt>
                <c:pt idx="1580">
                  <c:v>-128.21312705096679</c:v>
                </c:pt>
                <c:pt idx="1581">
                  <c:v>-127.39625973161426</c:v>
                </c:pt>
                <c:pt idx="1582">
                  <c:v>-126.69353411868374</c:v>
                </c:pt>
                <c:pt idx="1583">
                  <c:v>-126.10009314855093</c:v>
                </c:pt>
                <c:pt idx="1584">
                  <c:v>-125.61194887925154</c:v>
                </c:pt>
                <c:pt idx="1585">
                  <c:v>-125.22587763657998</c:v>
                </c:pt>
                <c:pt idx="1586">
                  <c:v>-124.93933932946126</c:v>
                </c:pt>
                <c:pt idx="1587">
                  <c:v>-124.75041643850489</c:v>
                </c:pt>
                <c:pt idx="1588">
                  <c:v>-124.65776945395852</c:v>
                </c:pt>
                <c:pt idx="1589">
                  <c:v>-124.6606065085748</c:v>
                </c:pt>
                <c:pt idx="1590">
                  <c:v>-124.75866571920064</c:v>
                </c:pt>
                <c:pt idx="1591">
                  <c:v>-124.95220939204081</c:v>
                </c:pt>
                <c:pt idx="1592">
                  <c:v>-125.24202981740524</c:v>
                </c:pt>
                <c:pt idx="1593">
                  <c:v>-125.62946692812993</c:v>
                </c:pt>
                <c:pt idx="1594">
                  <c:v>-126.11643866672098</c:v>
                </c:pt>
                <c:pt idx="1595">
                  <c:v>-126.70548554741195</c:v>
                </c:pt>
                <c:pt idx="1596">
                  <c:v>-127.3998316676203</c:v>
                </c:pt>
                <c:pt idx="1597">
                  <c:v>-128.20346539258549</c:v>
                </c:pt>
                <c:pt idx="1598">
                  <c:v>-129.12124420928268</c:v>
                </c:pt>
                <c:pt idx="1599">
                  <c:v>-130.15902996817482</c:v>
                </c:pt>
                <c:pt idx="1600">
                  <c:v>-131.32386312315353</c:v>
                </c:pt>
                <c:pt idx="1601">
                  <c:v>-132.62418797616363</c:v>
                </c:pt>
                <c:pt idx="1602">
                  <c:v>-134.07014585831246</c:v>
                </c:pt>
                <c:pt idx="1603">
                  <c:v>-135.67396047564833</c:v>
                </c:pt>
                <c:pt idx="1604">
                  <c:v>-137.45045070061957</c:v>
                </c:pt>
                <c:pt idx="1605">
                  <c:v>-139.41772324223092</c:v>
                </c:pt>
                <c:pt idx="1606">
                  <c:v>-141.5981249629894</c:v>
                </c:pt>
                <c:pt idx="1607">
                  <c:v>-144.01957949304577</c:v>
                </c:pt>
                <c:pt idx="1608">
                  <c:v>-146.71750902096957</c:v>
                </c:pt>
                <c:pt idx="1609">
                  <c:v>-149.73767673474282</c:v>
                </c:pt>
                <c:pt idx="1610">
                  <c:v>-153.14053400300568</c:v>
                </c:pt>
                <c:pt idx="1611">
                  <c:v>-157.00814071566353</c:v>
                </c:pt>
                <c:pt idx="1612">
                  <c:v>-161.45573288774332</c:v>
                </c:pt>
                <c:pt idx="1613">
                  <c:v>-166.65226962420405</c:v>
                </c:pt>
                <c:pt idx="1614">
                  <c:v>-172.8598852095252</c:v>
                </c:pt>
                <c:pt idx="1615">
                  <c:v>-180.51792791363525</c:v>
                </c:pt>
                <c:pt idx="1616">
                  <c:v>-190.45023487476783</c:v>
                </c:pt>
                <c:pt idx="1617">
                  <c:v>-204.50658693559475</c:v>
                </c:pt>
                <c:pt idx="1618">
                  <c:v>-228.58979383862606</c:v>
                </c:pt>
                <c:pt idx="1619">
                  <c:v>-1312.7525975941287</c:v>
                </c:pt>
                <c:pt idx="1620">
                  <c:v>-228.68650231100258</c:v>
                </c:pt>
                <c:pt idx="1621">
                  <c:v>-204.70000425269066</c:v>
                </c:pt>
                <c:pt idx="1622">
                  <c:v>-190.74036178127315</c:v>
                </c:pt>
                <c:pt idx="1623">
                  <c:v>-180.90476552661931</c:v>
                </c:pt>
                <c:pt idx="1624">
                  <c:v>-173.34343501844904</c:v>
                </c:pt>
                <c:pt idx="1625">
                  <c:v>-167.23253349095629</c:v>
                </c:pt>
                <c:pt idx="1626">
                  <c:v>-162.13271304668592</c:v>
                </c:pt>
                <c:pt idx="1627">
                  <c:v>-157.78183977368491</c:v>
                </c:pt>
                <c:pt idx="1628">
                  <c:v>-154.01095493957763</c:v>
                </c:pt>
                <c:pt idx="1629">
                  <c:v>-150.70482290198981</c:v>
                </c:pt>
                <c:pt idx="1630">
                  <c:v>-147.78138414375033</c:v>
                </c:pt>
                <c:pt idx="1631">
                  <c:v>-145.18018766903495</c:v>
                </c:pt>
                <c:pt idx="1632">
                  <c:v>-142.85547066277522</c:v>
                </c:pt>
                <c:pt idx="1633">
                  <c:v>-140.77181130941659</c:v>
                </c:pt>
                <c:pt idx="1634">
                  <c:v>-138.90128635193847</c:v>
                </c:pt>
                <c:pt idx="1635">
                  <c:v>-137.22154930108246</c:v>
                </c:pt>
                <c:pt idx="1636">
                  <c:v>-135.71449382122216</c:v>
                </c:pt>
                <c:pt idx="1637">
                  <c:v>-134.36530141342783</c:v>
                </c:pt>
                <c:pt idx="1638">
                  <c:v>-133.16174874531399</c:v>
                </c:pt>
                <c:pt idx="1639">
                  <c:v>-132.0936948595938</c:v>
                </c:pt>
                <c:pt idx="1640">
                  <c:v>-131.15269582830618</c:v>
                </c:pt>
                <c:pt idx="1641">
                  <c:v>-130.33171157171711</c:v>
                </c:pt>
                <c:pt idx="1642">
                  <c:v>-129.62488061370212</c:v>
                </c:pt>
                <c:pt idx="1643">
                  <c:v>-129.02734584181565</c:v>
                </c:pt>
                <c:pt idx="1644">
                  <c:v>-128.53511926554685</c:v>
                </c:pt>
                <c:pt idx="1645">
                  <c:v>-128.14497716241493</c:v>
                </c:pt>
                <c:pt idx="1646">
                  <c:v>-127.8543793933399</c:v>
                </c:pt>
                <c:pt idx="1647">
                  <c:v>-127.6614083911946</c:v>
                </c:pt>
                <c:pt idx="1648">
                  <c:v>-127.56472459875637</c:v>
                </c:pt>
                <c:pt idx="1649">
                  <c:v>-127.56353610157191</c:v>
                </c:pt>
                <c:pt idx="1650">
                  <c:v>-127.65758096954494</c:v>
                </c:pt>
                <c:pt idx="1651">
                  <c:v>-127.84712146219789</c:v>
                </c:pt>
                <c:pt idx="1652">
                  <c:v>-128.13294982341716</c:v>
                </c:pt>
                <c:pt idx="1653">
                  <c:v>-128.51640593987275</c:v>
                </c:pt>
                <c:pt idx="1654">
                  <c:v>-128.99940770815991</c:v>
                </c:pt>
                <c:pt idx="1655">
                  <c:v>-129.58449559685525</c:v>
                </c:pt>
                <c:pt idx="1656">
                  <c:v>-130.27489365797109</c:v>
                </c:pt>
                <c:pt idx="1657">
                  <c:v>-131.0745902115919</c:v>
                </c:pt>
                <c:pt idx="1658">
                  <c:v>-131.98844269978662</c:v>
                </c:pt>
                <c:pt idx="1659">
                  <c:v>-133.02231292835802</c:v>
                </c:pt>
                <c:pt idx="1660">
                  <c:v>-134.18324130678346</c:v>
                </c:pt>
                <c:pt idx="1661">
                  <c:v>-135.47967209283661</c:v>
                </c:pt>
                <c:pt idx="1662">
                  <c:v>-136.92174657369475</c:v>
                </c:pt>
                <c:pt idx="1663">
                  <c:v>-138.52168841171763</c:v>
                </c:pt>
                <c:pt idx="1664">
                  <c:v>-140.2943164359011</c:v>
                </c:pt>
                <c:pt idx="1665">
                  <c:v>-142.25773731203674</c:v>
                </c:pt>
                <c:pt idx="1666">
                  <c:v>-144.43429785965344</c:v>
                </c:pt>
                <c:pt idx="1667">
                  <c:v>-146.85192166615391</c:v>
                </c:pt>
                <c:pt idx="1668">
                  <c:v>-149.54603087759642</c:v>
                </c:pt>
                <c:pt idx="1669">
                  <c:v>-152.56238863967926</c:v>
                </c:pt>
                <c:pt idx="1670">
                  <c:v>-155.96144627898906</c:v>
                </c:pt>
                <c:pt idx="1671">
                  <c:v>-159.82526364360342</c:v>
                </c:pt>
                <c:pt idx="1672">
                  <c:v>-164.26907670694746</c:v>
                </c:pt>
                <c:pt idx="1673">
                  <c:v>-169.4618445326081</c:v>
                </c:pt>
                <c:pt idx="1674">
                  <c:v>-175.66570136390374</c:v>
                </c:pt>
                <c:pt idx="1675">
                  <c:v>-183.31999542983419</c:v>
                </c:pt>
                <c:pt idx="1676">
                  <c:v>-193.24856382792365</c:v>
                </c:pt>
                <c:pt idx="1677">
                  <c:v>-207.30118736034339</c:v>
                </c:pt>
                <c:pt idx="1678">
                  <c:v>-231.38067572932385</c:v>
                </c:pt>
                <c:pt idx="1679">
                  <c:v>-1272.0157915075265</c:v>
                </c:pt>
                <c:pt idx="1680">
                  <c:v>-231.46997695665104</c:v>
                </c:pt>
                <c:pt idx="1681">
                  <c:v>-207.47979010785133</c:v>
                </c:pt>
                <c:pt idx="1682">
                  <c:v>-193.51646868134179</c:v>
                </c:pt>
                <c:pt idx="1683">
                  <c:v>-183.67720326776197</c:v>
                </c:pt>
                <c:pt idx="1684">
                  <c:v>-176.11221335783222</c:v>
                </c:pt>
                <c:pt idx="1685">
                  <c:v>-169.9976621469506</c:v>
                </c:pt>
                <c:pt idx="1686">
                  <c:v>-164.89420169906157</c:v>
                </c:pt>
                <c:pt idx="1687">
                  <c:v>-160.53969806382577</c:v>
                </c:pt>
                <c:pt idx="1688">
                  <c:v>-156.76519247067776</c:v>
                </c:pt>
                <c:pt idx="1689">
                  <c:v>-153.45544923925974</c:v>
                </c:pt>
                <c:pt idx="1690">
                  <c:v>-150.52840881461347</c:v>
                </c:pt>
                <c:pt idx="1691">
                  <c:v>-147.92362016332794</c:v>
                </c:pt>
                <c:pt idx="1692">
                  <c:v>-145.5953204329472</c:v>
                </c:pt>
                <c:pt idx="1693">
                  <c:v>-143.50808777072271</c:v>
                </c:pt>
                <c:pt idx="1694">
                  <c:v>-141.63399888263552</c:v>
                </c:pt>
                <c:pt idx="1695">
                  <c:v>-139.95070724262382</c:v>
                </c:pt>
                <c:pt idx="1696">
                  <c:v>-138.44010647844954</c:v>
                </c:pt>
                <c:pt idx="1697">
                  <c:v>-137.08737805476116</c:v>
                </c:pt>
                <c:pt idx="1698">
                  <c:v>-135.88029860294387</c:v>
                </c:pt>
                <c:pt idx="1699">
                  <c:v>-134.80872712966797</c:v>
                </c:pt>
                <c:pt idx="1700">
                  <c:v>-133.86421967111849</c:v>
                </c:pt>
                <c:pt idx="1701">
                  <c:v>-133.03973611189264</c:v>
                </c:pt>
                <c:pt idx="1702">
                  <c:v>-132.32941494038272</c:v>
                </c:pt>
                <c:pt idx="1703">
                  <c:v>-131.72839900884418</c:v>
                </c:pt>
                <c:pt idx="1704">
                  <c:v>-131.23270029164908</c:v>
                </c:pt>
                <c:pt idx="1705">
                  <c:v>-130.83909503138153</c:v>
                </c:pt>
                <c:pt idx="1706">
                  <c:v>-130.5450430542063</c:v>
                </c:pt>
                <c:pt idx="1707">
                  <c:v>-130.34862675842052</c:v>
                </c:pt>
                <c:pt idx="1708">
                  <c:v>-130.24850655240365</c:v>
                </c:pt>
                <c:pt idx="1709">
                  <c:v>-130.24389048748137</c:v>
                </c:pt>
                <c:pt idx="1710">
                  <c:v>-130.334516599512</c:v>
                </c:pt>
                <c:pt idx="1711">
                  <c:v>-130.52064711414718</c:v>
                </c:pt>
                <c:pt idx="1712">
                  <c:v>-130.80307424157616</c:v>
                </c:pt>
                <c:pt idx="1713">
                  <c:v>-131.18313783494378</c:v>
                </c:pt>
                <c:pt idx="1714">
                  <c:v>-131.66275575749177</c:v>
                </c:pt>
                <c:pt idx="1715">
                  <c:v>-132.24446844461303</c:v>
                </c:pt>
                <c:pt idx="1716">
                  <c:v>-132.93149991530521</c:v>
                </c:pt>
                <c:pt idx="1717">
                  <c:v>-133.72783845680706</c:v>
                </c:pt>
                <c:pt idx="1718">
                  <c:v>-134.63834147850679</c:v>
                </c:pt>
                <c:pt idx="1719">
                  <c:v>-135.66887075369434</c:v>
                </c:pt>
                <c:pt idx="1720">
                  <c:v>-136.82646665949807</c:v>
                </c:pt>
                <c:pt idx="1721">
                  <c:v>-138.11957342150617</c:v>
                </c:pt>
                <c:pt idx="1722">
                  <c:v>-139.55833229487374</c:v>
                </c:pt>
                <c:pt idx="1723">
                  <c:v>-141.1549669100994</c:v>
                </c:pt>
                <c:pt idx="1724">
                  <c:v>-142.92429606448036</c:v>
                </c:pt>
                <c:pt idx="1725">
                  <c:v>-144.88442639226679</c:v>
                </c:pt>
                <c:pt idx="1726">
                  <c:v>-147.05770468160497</c:v>
                </c:pt>
                <c:pt idx="1727">
                  <c:v>-149.47205448867595</c:v>
                </c:pt>
                <c:pt idx="1728">
                  <c:v>-152.16289792846999</c:v>
                </c:pt>
                <c:pt idx="1729">
                  <c:v>-155.1759981157719</c:v>
                </c:pt>
                <c:pt idx="1730">
                  <c:v>-158.57180634641364</c:v>
                </c:pt>
                <c:pt idx="1731">
                  <c:v>-162.43238243786959</c:v>
                </c:pt>
                <c:pt idx="1732">
                  <c:v>-166.87296233311346</c:v>
                </c:pt>
                <c:pt idx="1733">
                  <c:v>-172.06250506543282</c:v>
                </c:pt>
                <c:pt idx="1734">
                  <c:v>-178.2631448480021</c:v>
                </c:pt>
                <c:pt idx="1735">
                  <c:v>-185.91422987982293</c:v>
                </c:pt>
                <c:pt idx="1736">
                  <c:v>-195.83959722856466</c:v>
                </c:pt>
                <c:pt idx="1737">
                  <c:v>-209.88902766670503</c:v>
                </c:pt>
                <c:pt idx="1738">
                  <c:v>-233.96533086692298</c:v>
                </c:pt>
                <c:pt idx="1739">
                  <c:v>-1312.7655055995672</c:v>
                </c:pt>
                <c:pt idx="1740">
                  <c:v>-234.04828541577473</c:v>
                </c:pt>
                <c:pt idx="1741">
                  <c:v>-210.05493699888549</c:v>
                </c:pt>
                <c:pt idx="1742">
                  <c:v>-196.08846181303943</c:v>
                </c:pt>
                <c:pt idx="1743">
                  <c:v>-186.24605042004805</c:v>
                </c:pt>
                <c:pt idx="1744">
                  <c:v>-178.67792228194148</c:v>
                </c:pt>
                <c:pt idx="1745">
                  <c:v>-172.5602405655678</c:v>
                </c:pt>
                <c:pt idx="1746">
                  <c:v>-167.45365730646452</c:v>
                </c:pt>
                <c:pt idx="1747">
                  <c:v>-163.09603852602348</c:v>
                </c:pt>
                <c:pt idx="1748">
                  <c:v>-159.31842542554853</c:v>
                </c:pt>
                <c:pt idx="1749">
                  <c:v>-156.00558229669036</c:v>
                </c:pt>
                <c:pt idx="1750">
                  <c:v>-153.0754495566332</c:v>
                </c:pt>
                <c:pt idx="1751">
                  <c:v>-150.46757614424618</c:v>
                </c:pt>
                <c:pt idx="1752">
                  <c:v>-148.13619917948799</c:v>
                </c:pt>
                <c:pt idx="1753">
                  <c:v>-146.04589678215888</c:v>
                </c:pt>
                <c:pt idx="1754">
                  <c:v>-144.16874563092273</c:v>
                </c:pt>
                <c:pt idx="1755">
                  <c:v>-142.48239917253255</c:v>
                </c:pt>
                <c:pt idx="1756">
                  <c:v>-140.96875100769634</c:v>
                </c:pt>
                <c:pt idx="1757">
                  <c:v>-139.61298257414106</c:v>
                </c:pt>
                <c:pt idx="1758">
                  <c:v>-138.40287047645882</c:v>
                </c:pt>
                <c:pt idx="1759">
                  <c:v>-137.32827369465835</c:v>
                </c:pt>
                <c:pt idx="1760">
                  <c:v>-136.38074823838966</c:v>
                </c:pt>
                <c:pt idx="1761">
                  <c:v>-135.55325396584351</c:v>
                </c:pt>
                <c:pt idx="1762">
                  <c:v>-134.83992933913399</c:v>
                </c:pt>
                <c:pt idx="1763">
                  <c:v>-134.2359171843629</c:v>
                </c:pt>
                <c:pt idx="1764">
                  <c:v>-133.73722944987506</c:v>
                </c:pt>
                <c:pt idx="1765">
                  <c:v>-133.34064235235209</c:v>
                </c:pt>
                <c:pt idx="1766">
                  <c:v>-133.04361569218045</c:v>
                </c:pt>
                <c:pt idx="1767">
                  <c:v>-132.84423184200199</c:v>
                </c:pt>
                <c:pt idx="1768">
                  <c:v>-132.74115118466352</c:v>
                </c:pt>
                <c:pt idx="1769">
                  <c:v>-132.73358174608003</c:v>
                </c:pt>
                <c:pt idx="1770">
                  <c:v>-132.8212615368202</c:v>
                </c:pt>
                <c:pt idx="1771">
                  <c:v>-133.00445275736655</c:v>
                </c:pt>
                <c:pt idx="1772">
                  <c:v>-133.2839475928586</c:v>
                </c:pt>
                <c:pt idx="1773">
                  <c:v>-133.66108587151058</c:v>
                </c:pt>
                <c:pt idx="1774">
                  <c:v>-134.13778543175215</c:v>
                </c:pt>
                <c:pt idx="1775">
                  <c:v>-134.71658668428125</c:v>
                </c:pt>
                <c:pt idx="1776">
                  <c:v>-135.40071362351779</c:v>
                </c:pt>
                <c:pt idx="1777">
                  <c:v>-136.1941545122383</c:v>
                </c:pt>
                <c:pt idx="1778">
                  <c:v>-137.10176673548563</c:v>
                </c:pt>
                <c:pt idx="1779">
                  <c:v>-138.12941204231799</c:v>
                </c:pt>
                <c:pt idx="1780">
                  <c:v>-139.28413078574576</c:v>
                </c:pt>
                <c:pt idx="1781">
                  <c:v>-140.57436716735447</c:v>
                </c:pt>
                <c:pt idx="1782">
                  <c:v>-142.01026241840717</c:v>
                </c:pt>
                <c:pt idx="1783">
                  <c:v>-143.60404014562451</c:v>
                </c:pt>
                <c:pt idx="1784">
                  <c:v>-145.37051912263536</c:v>
                </c:pt>
                <c:pt idx="1785">
                  <c:v>-147.32780596013401</c:v>
                </c:pt>
                <c:pt idx="1786">
                  <c:v>-149.49824742282073</c:v>
                </c:pt>
                <c:pt idx="1787">
                  <c:v>-151.90976704353818</c:v>
                </c:pt>
                <c:pt idx="1788">
                  <c:v>-154.59778691404946</c:v>
                </c:pt>
                <c:pt idx="1789">
                  <c:v>-157.60807012602044</c:v>
                </c:pt>
                <c:pt idx="1790">
                  <c:v>-161.00106795226989</c:v>
                </c:pt>
                <c:pt idx="1791">
                  <c:v>-164.85884018736743</c:v>
                </c:pt>
                <c:pt idx="1792">
                  <c:v>-169.29662275148814</c:v>
                </c:pt>
                <c:pt idx="1793">
                  <c:v>-174.48337465522573</c:v>
                </c:pt>
                <c:pt idx="1794">
                  <c:v>-180.6812300891693</c:v>
                </c:pt>
                <c:pt idx="1795">
                  <c:v>-188.32953722983362</c:v>
                </c:pt>
                <c:pt idx="1796">
                  <c:v>-198.25213312251157</c:v>
                </c:pt>
                <c:pt idx="1797">
                  <c:v>-212.29879851740617</c:v>
                </c:pt>
                <c:pt idx="1798">
                  <c:v>-236.37234306502009</c:v>
                </c:pt>
                <c:pt idx="1799">
                  <c:v>-1315.174158150154</c:v>
                </c:pt>
                <c:pt idx="1800">
                  <c:v>-236.44979939240665</c:v>
                </c:pt>
                <c:pt idx="1801">
                  <c:v>-212.4537113628179</c:v>
                </c:pt>
                <c:pt idx="1802">
                  <c:v>-198.48450286723678</c:v>
                </c:pt>
                <c:pt idx="1803">
                  <c:v>-188.6393644458106</c:v>
                </c:pt>
                <c:pt idx="1804">
                  <c:v>-181.06851553899656</c:v>
                </c:pt>
                <c:pt idx="1805">
                  <c:v>-174.94811929216939</c:v>
                </c:pt>
                <c:pt idx="1806">
                  <c:v>-169.83882771950181</c:v>
                </c:pt>
                <c:pt idx="1807">
                  <c:v>-165.47850682110482</c:v>
                </c:pt>
                <c:pt idx="1808">
                  <c:v>-161.69819777710723</c:v>
                </c:pt>
                <c:pt idx="1809">
                  <c:v>-158.38266485807782</c:v>
                </c:pt>
                <c:pt idx="1810">
                  <c:v>-155.44984846021541</c:v>
                </c:pt>
                <c:pt idx="1811">
                  <c:v>-152.83929750149983</c:v>
                </c:pt>
                <c:pt idx="1812">
                  <c:v>-150.5052490810923</c:v>
                </c:pt>
                <c:pt idx="1813">
                  <c:v>-148.41228129809525</c:v>
                </c:pt>
                <c:pt idx="1814">
                  <c:v>-146.53247081056355</c:v>
                </c:pt>
                <c:pt idx="1815">
                  <c:v>-144.84347104473591</c:v>
                </c:pt>
                <c:pt idx="1816">
                  <c:v>-143.32717558090013</c:v>
                </c:pt>
                <c:pt idx="1817">
                  <c:v>-141.96876583645371</c:v>
                </c:pt>
                <c:pt idx="1818">
                  <c:v>-140.75601839575148</c:v>
                </c:pt>
                <c:pt idx="1819">
                  <c:v>-139.67879221865502</c:v>
                </c:pt>
                <c:pt idx="1820">
                  <c:v>-138.72864329475934</c:v>
                </c:pt>
                <c:pt idx="1821">
                  <c:v>-137.89853146228987</c:v>
                </c:pt>
                <c:pt idx="1822">
                  <c:v>-137.18259516348377</c:v>
                </c:pt>
                <c:pt idx="1823">
                  <c:v>-136.5759772046564</c:v>
                </c:pt>
                <c:pt idx="1824">
                  <c:v>-136.07468951445443</c:v>
                </c:pt>
                <c:pt idx="1825">
                  <c:v>-135.67550828994899</c:v>
                </c:pt>
                <c:pt idx="1826">
                  <c:v>-135.37589331200411</c:v>
                </c:pt>
                <c:pt idx="1827">
                  <c:v>-135.17392693382601</c:v>
                </c:pt>
                <c:pt idx="1828">
                  <c:v>-135.06826951891279</c:v>
                </c:pt>
                <c:pt idx="1829">
                  <c:v>-135.05812907391669</c:v>
                </c:pt>
                <c:pt idx="1830">
                  <c:v>-135.14324359022942</c:v>
                </c:pt>
                <c:pt idx="1831">
                  <c:v>-135.32387524924158</c:v>
                </c:pt>
                <c:pt idx="1832">
                  <c:v>-135.60081621708574</c:v>
                </c:pt>
                <c:pt idx="1833">
                  <c:v>-135.97540630305338</c:v>
                </c:pt>
                <c:pt idx="1834">
                  <c:v>-136.44956332673485</c:v>
                </c:pt>
                <c:pt idx="1835">
                  <c:v>-137.02582768007255</c:v>
                </c:pt>
                <c:pt idx="1836">
                  <c:v>-137.70742333881373</c:v>
                </c:pt>
                <c:pt idx="1837">
                  <c:v>-138.49833854714421</c:v>
                </c:pt>
                <c:pt idx="1838">
                  <c:v>-139.40343067159861</c:v>
                </c:pt>
                <c:pt idx="1839">
                  <c:v>-140.42856144280785</c:v>
                </c:pt>
                <c:pt idx="1840">
                  <c:v>-141.58077119543668</c:v>
                </c:pt>
                <c:pt idx="1841">
                  <c:v>-142.8685041128052</c:v>
                </c:pt>
                <c:pt idx="1842">
                  <c:v>-144.30190140799164</c:v>
                </c:pt>
                <c:pt idx="1843">
                  <c:v>-145.8931866696108</c:v>
                </c:pt>
                <c:pt idx="1844">
                  <c:v>-147.65717865326539</c:v>
                </c:pt>
                <c:pt idx="1845">
                  <c:v>-149.61198395170288</c:v>
                </c:pt>
                <c:pt idx="1846">
                  <c:v>-151.77994931175451</c:v>
                </c:pt>
                <c:pt idx="1847">
                  <c:v>-154.18899824847213</c:v>
                </c:pt>
                <c:pt idx="1848">
                  <c:v>-156.8745528359056</c:v>
                </c:pt>
                <c:pt idx="1849">
                  <c:v>-159.88237614808509</c:v>
                </c:pt>
                <c:pt idx="1850">
                  <c:v>-163.27291944026877</c:v>
                </c:pt>
                <c:pt idx="1851">
                  <c:v>-167.12824248954391</c:v>
                </c:pt>
                <c:pt idx="1852">
                  <c:v>-171.56358119867963</c:v>
                </c:pt>
                <c:pt idx="1853">
                  <c:v>-176.74789456093788</c:v>
                </c:pt>
                <c:pt idx="1854">
                  <c:v>-182.94331674964718</c:v>
                </c:pt>
                <c:pt idx="1855">
                  <c:v>-190.5891959241437</c:v>
                </c:pt>
                <c:pt idx="1856">
                  <c:v>-200.50936911261778</c:v>
                </c:pt>
                <c:pt idx="1857">
                  <c:v>-214.55361704822568</c:v>
                </c:pt>
                <c:pt idx="1858">
                  <c:v>-238.62474936451505</c:v>
                </c:pt>
                <c:pt idx="1859">
                  <c:v>-1312.7804090346742</c:v>
                </c:pt>
                <c:pt idx="1860">
                  <c:v>-238.69739684568651</c:v>
                </c:pt>
                <c:pt idx="1861">
                  <c:v>-214.6989121676408</c:v>
                </c:pt>
                <c:pt idx="1862">
                  <c:v>-200.72731218445364</c:v>
                </c:pt>
                <c:pt idx="1863">
                  <c:v>-190.87978741966828</c:v>
                </c:pt>
                <c:pt idx="1864">
                  <c:v>-183.30655729722156</c:v>
                </c:pt>
                <c:pt idx="1865">
                  <c:v>-177.18378494603061</c:v>
                </c:pt>
                <c:pt idx="1866">
                  <c:v>-172.07212236387534</c:v>
                </c:pt>
                <c:pt idx="1867">
                  <c:v>-167.70943553455572</c:v>
                </c:pt>
                <c:pt idx="1868">
                  <c:v>-163.92676562195308</c:v>
                </c:pt>
                <c:pt idx="1869">
                  <c:v>-160.60887688045563</c:v>
                </c:pt>
                <c:pt idx="1870">
                  <c:v>-157.67370969015627</c:v>
                </c:pt>
                <c:pt idx="1871">
                  <c:v>-155.06081295299322</c:v>
                </c:pt>
                <c:pt idx="1872">
                  <c:v>-152.72442375215724</c:v>
                </c:pt>
                <c:pt idx="1873">
                  <c:v>-150.62912017084383</c:v>
                </c:pt>
                <c:pt idx="1874">
                  <c:v>-148.7469788512721</c:v>
                </c:pt>
                <c:pt idx="1875">
                  <c:v>-147.05565320391204</c:v>
                </c:pt>
                <c:pt idx="1876">
                  <c:v>-145.53703679334674</c:v>
                </c:pt>
                <c:pt idx="1877">
                  <c:v>-144.17631102133799</c:v>
                </c:pt>
                <c:pt idx="1878">
                  <c:v>-142.96125245666926</c:v>
                </c:pt>
                <c:pt idx="1879">
                  <c:v>-141.8817200436975</c:v>
                </c:pt>
                <c:pt idx="1880">
                  <c:v>-140.92926975657804</c:v>
                </c:pt>
                <c:pt idx="1881">
                  <c:v>-140.09686141816107</c:v>
                </c:pt>
                <c:pt idx="1882">
                  <c:v>-139.37863345537431</c:v>
                </c:pt>
                <c:pt idx="1883">
                  <c:v>-138.76972865928698</c:v>
                </c:pt>
                <c:pt idx="1884">
                  <c:v>-138.26615894336388</c:v>
                </c:pt>
                <c:pt idx="1885">
                  <c:v>-137.86470048955806</c:v>
                </c:pt>
                <c:pt idx="1886">
                  <c:v>-137.56281306367853</c:v>
                </c:pt>
                <c:pt idx="1887">
                  <c:v>-137.35857900393967</c:v>
                </c:pt>
                <c:pt idx="1888">
                  <c:v>-137.25065865891023</c:v>
                </c:pt>
                <c:pt idx="1889">
                  <c:v>-137.23826002037541</c:v>
                </c:pt>
                <c:pt idx="1890">
                  <c:v>-137.32112106492193</c:v>
                </c:pt>
                <c:pt idx="1891">
                  <c:v>-137.49950395919706</c:v>
                </c:pt>
                <c:pt idx="1892">
                  <c:v>-137.77420085465133</c:v>
                </c:pt>
                <c:pt idx="1893">
                  <c:v>-138.14655154595513</c:v>
                </c:pt>
                <c:pt idx="1894">
                  <c:v>-138.61847383813864</c:v>
                </c:pt>
                <c:pt idx="1895">
                  <c:v>-139.19250810864426</c:v>
                </c:pt>
                <c:pt idx="1896">
                  <c:v>-139.87187831877949</c:v>
                </c:pt>
                <c:pt idx="1897">
                  <c:v>-140.66057269835011</c:v>
                </c:pt>
                <c:pt idx="1898">
                  <c:v>-141.56344859956971</c:v>
                </c:pt>
                <c:pt idx="1899">
                  <c:v>-142.58636773880815</c:v>
                </c:pt>
                <c:pt idx="1900">
                  <c:v>-162.01831554806023</c:v>
                </c:pt>
                <c:pt idx="1901">
                  <c:v>-1278.2052343136188</c:v>
                </c:pt>
                <c:pt idx="1902">
                  <c:v>-162.70240075615783</c:v>
                </c:pt>
                <c:pt idx="1903">
                  <c:v>-143.95466915673725</c:v>
                </c:pt>
                <c:pt idx="1904">
                  <c:v>-139.29103980279908</c:v>
                </c:pt>
                <c:pt idx="1905">
                  <c:v>-144.61937180103041</c:v>
                </c:pt>
                <c:pt idx="1906">
                  <c:v>-164.03192613419148</c:v>
                </c:pt>
                <c:pt idx="1907">
                  <c:v>-1312.7973120307477</c:v>
                </c:pt>
                <c:pt idx="1908">
                  <c:v>-164.67832780478039</c:v>
                </c:pt>
                <c:pt idx="1909">
                  <c:v>-145.91228549858693</c:v>
                </c:pt>
                <c:pt idx="1910">
                  <c:v>-141.23068635367699</c:v>
                </c:pt>
                <c:pt idx="1911">
                  <c:v>-146.54138008475437</c:v>
                </c:pt>
                <c:pt idx="1912">
                  <c:v>-165.93661862456045</c:v>
                </c:pt>
                <c:pt idx="1913">
                  <c:v>-1335.1129527329931</c:v>
                </c:pt>
                <c:pt idx="1914">
                  <c:v>-166.54932154785089</c:v>
                </c:pt>
                <c:pt idx="1915">
                  <c:v>-147.76687976274394</c:v>
                </c:pt>
                <c:pt idx="1916">
                  <c:v>-143.0691705358654</c:v>
                </c:pt>
                <c:pt idx="1917">
                  <c:v>-148.36403602612756</c:v>
                </c:pt>
                <c:pt idx="1918">
                  <c:v>-167.74372087132582</c:v>
                </c:pt>
                <c:pt idx="1919">
                  <c:v>-1265.532627504195</c:v>
                </c:pt>
                <c:pt idx="1920">
                  <c:v>-168.32611210207199</c:v>
                </c:pt>
                <c:pt idx="1921">
                  <c:v>-149.52889893571677</c:v>
                </c:pt>
                <c:pt idx="1922">
                  <c:v>-144.81666608756285</c:v>
                </c:pt>
                <c:pt idx="1923">
                  <c:v>-150.09724956925422</c:v>
                </c:pt>
                <c:pt idx="1924">
                  <c:v>-169.46288807308127</c:v>
                </c:pt>
                <c:pt idx="1925">
                  <c:v>-1346.3644582341353</c:v>
                </c:pt>
                <c:pt idx="1926">
                  <c:v>-170.01787080059543</c:v>
                </c:pt>
                <c:pt idx="1927">
                  <c:v>-151.20728451824061</c:v>
                </c:pt>
                <c:pt idx="1928">
                  <c:v>-146.48189229848597</c:v>
                </c:pt>
                <c:pt idx="1929">
                  <c:v>-151.74952510073678</c:v>
                </c:pt>
                <c:pt idx="1930">
                  <c:v>-171.10241672307924</c:v>
                </c:pt>
                <c:pt idx="1931">
                  <c:v>-1267.9852889395008</c:v>
                </c:pt>
                <c:pt idx="1932">
                  <c:v>-171.63249825833964</c:v>
                </c:pt>
                <c:pt idx="1933">
                  <c:v>-152.80974861319689</c:v>
                </c:pt>
                <c:pt idx="1934">
                  <c:v>-148.0723787136601</c:v>
                </c:pt>
                <c:pt idx="1935">
                  <c:v>-153.32821532856934</c:v>
                </c:pt>
                <c:pt idx="1936">
                  <c:v>-172.66948819064709</c:v>
                </c:pt>
                <c:pt idx="1937">
                  <c:v>-1277.2950614151914</c:v>
                </c:pt>
                <c:pt idx="1938">
                  <c:v>-173.17684882353004</c:v>
                </c:pt>
                <c:pt idx="1939">
                  <c:v>-154.34298949079877</c:v>
                </c:pt>
                <c:pt idx="1940">
                  <c:v>-149.59467223150588</c:v>
                </c:pt>
                <c:pt idx="1941">
                  <c:v>-154.83972030946194</c:v>
                </c:pt>
                <c:pt idx="1942">
                  <c:v>-174.17036005258822</c:v>
                </c:pt>
                <c:pt idx="1943">
                  <c:v>-1312.8600682447513</c:v>
                </c:pt>
                <c:pt idx="1944">
                  <c:v>-174.65690756229876</c:v>
                </c:pt>
                <c:pt idx="1945">
                  <c:v>-155.81286188560426</c:v>
                </c:pt>
                <c:pt idx="1946">
                  <c:v>-151.05450101447221</c:v>
                </c:pt>
                <c:pt idx="1947">
                  <c:v>-156.28964525858319</c:v>
                </c:pt>
                <c:pt idx="1948">
                  <c:v>-175.61051807272725</c:v>
                </c:pt>
                <c:pt idx="1949">
                  <c:v>-1376.558070134736</c:v>
                </c:pt>
                <c:pt idx="1950">
                  <c:v>-176.07793133509568</c:v>
                </c:pt>
                <c:pt idx="1951">
                  <c:v>-157.22451297450522</c:v>
                </c:pt>
                <c:pt idx="1952">
                  <c:v>-152.4569055882925</c:v>
                </c:pt>
                <c:pt idx="1953">
                  <c:v>-157.68292697879696</c:v>
                </c:pt>
                <c:pt idx="1954">
                  <c:v>-176.99479815949729</c:v>
                </c:pt>
                <c:pt idx="1955">
                  <c:v>-1272.1420113443774</c:v>
                </c:pt>
                <c:pt idx="1956">
                  <c:v>-177.4445623675017</c:v>
                </c:pt>
                <c:pt idx="1957">
                  <c:v>-158.5824920145071</c:v>
                </c:pt>
                <c:pt idx="1958">
                  <c:v>-153.80634470916621</c:v>
                </c:pt>
                <c:pt idx="1959">
                  <c:v>-159.02393611189797</c:v>
                </c:pt>
                <c:pt idx="1960">
                  <c:v>-178.32748514852327</c:v>
                </c:pt>
                <c:pt idx="1961">
                  <c:v>-1248.566872613696</c:v>
                </c:pt>
                <c:pt idx="1962">
                  <c:v>-178.76092050997525</c:v>
                </c:pt>
                <c:pt idx="1963">
                  <c:v>-159.89083953545344</c:v>
                </c:pt>
                <c:pt idx="1964">
                  <c:v>-155.10678161107947</c:v>
                </c:pt>
                <c:pt idx="1965">
                  <c:v>-160.31656055655827</c:v>
                </c:pt>
                <c:pt idx="1966">
                  <c:v>-179.61239350192216</c:v>
                </c:pt>
                <c:pt idx="1967">
                  <c:v>-1312.9120051009327</c:v>
                </c:pt>
                <c:pt idx="1968">
                  <c:v>-180.03067881217706</c:v>
                </c:pt>
                <c:pt idx="1969">
                  <c:v>-161.15316049875298</c:v>
                </c:pt>
                <c:pt idx="1970">
                  <c:v>-156.3617548410501</c:v>
                </c:pt>
                <c:pt idx="1971">
                  <c:v>-161.56427406813296</c:v>
                </c:pt>
                <c:pt idx="1972">
                  <c:v>-180.85293375684446</c:v>
                </c:pt>
                <c:pt idx="1973">
                  <c:v>-1650.081975377044</c:v>
                </c:pt>
                <c:pt idx="1974">
                  <c:v>-181.25712590698473</c:v>
                </c:pt>
                <c:pt idx="1975">
                  <c:v>-162.37268476130265</c:v>
                </c:pt>
                <c:pt idx="1976">
                  <c:v>-157.57443687348703</c:v>
                </c:pt>
                <c:pt idx="1977">
                  <c:v>-162.77019309097315</c:v>
                </c:pt>
                <c:pt idx="1978">
                  <c:v>-182.05216764039619</c:v>
                </c:pt>
                <c:pt idx="1979">
                  <c:v>-1315.3424749755322</c:v>
                </c:pt>
                <c:pt idx="1980">
                  <c:v>-182.44321787385604</c:v>
                </c:pt>
                <c:pt idx="1981">
                  <c:v>-163.55231739962113</c:v>
                </c:pt>
                <c:pt idx="1982">
                  <c:v>-158.74768294961416</c:v>
                </c:pt>
                <c:pt idx="1983">
                  <c:v>-163.93712416542394</c:v>
                </c:pt>
                <c:pt idx="1984">
                  <c:v>-183.21285409435745</c:v>
                </c:pt>
                <c:pt idx="1985">
                  <c:v>-1290.0141607756698</c:v>
                </c:pt>
                <c:pt idx="1986">
                  <c:v>-183.59162164136058</c:v>
                </c:pt>
                <c:pt idx="1987">
                  <c:v>-164.69468086869057</c:v>
                </c:pt>
                <c:pt idx="1988">
                  <c:v>-159.88407203516286</c:v>
                </c:pt>
                <c:pt idx="1989">
                  <c:v>-165.06760372521859</c:v>
                </c:pt>
                <c:pt idx="1990">
                  <c:v>-184.33748795152258</c:v>
                </c:pt>
                <c:pt idx="1991">
                  <c:v>-1312.9720886068471</c:v>
                </c:pt>
                <c:pt idx="1992">
                  <c:v>-184.70475153304682</c:v>
                </c:pt>
                <c:pt idx="1993">
                  <c:v>-165.80215053550762</c:v>
                </c:pt>
                <c:pt idx="1994">
                  <c:v>-160.98594137509411</c:v>
                </c:pt>
                <c:pt idx="1995">
                  <c:v>-166.1639317055679</c:v>
                </c:pt>
                <c:pt idx="1996">
                  <c:v>-185.42833262811538</c:v>
                </c:pt>
                <c:pt idx="1997">
                  <c:v>-1386.2893362462573</c:v>
                </c:pt>
                <c:pt idx="1998">
                  <c:v>-185.78480021675352</c:v>
                </c:pt>
                <c:pt idx="1999">
                  <c:v>-166.87688479877659</c:v>
                </c:pt>
                <c:pt idx="2000">
                  <c:v>-162.05541581021876</c:v>
                </c:pt>
                <c:pt idx="2001">
                  <c:v>-167.22820008227544</c:v>
                </c:pt>
                <c:pt idx="2002">
                  <c:v>-186.48744791002844</c:v>
                </c:pt>
                <c:pt idx="2003">
                  <c:v>-1278.4218304119595</c:v>
                </c:pt>
                <c:pt idx="2004">
                  <c:v>-186.83376505538021</c:v>
                </c:pt>
                <c:pt idx="2005">
                  <c:v>-167.92085075538074</c:v>
                </c:pt>
                <c:pt idx="2006">
                  <c:v>-163.09443278060326</c:v>
                </c:pt>
                <c:pt idx="2007">
                  <c:v>-168.26231723253625</c:v>
                </c:pt>
                <c:pt idx="2008">
                  <c:v>-187.51671369073466</c:v>
                </c:pt>
                <c:pt idx="2009">
                  <c:v>-1292.0545448521198</c:v>
                </c:pt>
                <c:pt idx="2010">
                  <c:v>-187.85347065541981</c:v>
                </c:pt>
                <c:pt idx="2011">
                  <c:v>-168.9358461811108</c:v>
                </c:pt>
                <c:pt idx="2012">
                  <c:v>-164.10476375555936</c:v>
                </c:pt>
                <c:pt idx="2013">
                  <c:v>-169.26802883067151</c:v>
                </c:pt>
                <c:pt idx="2014">
                  <c:v>-188.51785034868297</c:v>
                </c:pt>
                <c:pt idx="2015">
                  <c:v>-1313.0403873967155</c:v>
                </c:pt>
                <c:pt idx="2016">
                  <c:v>-188.84558825322418</c:v>
                </c:pt>
                <c:pt idx="2017">
                  <c:v>-169.92351844309337</c:v>
                </c:pt>
                <c:pt idx="2018">
                  <c:v>-165.08803268608287</c:v>
                </c:pt>
                <c:pt idx="2019">
                  <c:v>-170.24693585394036</c:v>
                </c:pt>
                <c:pt idx="2020">
                  <c:v>-189.49243631939424</c:v>
                </c:pt>
                <c:pt idx="2021">
                  <c:v>-1366.2600079346671</c:v>
                </c:pt>
                <c:pt idx="2022">
                  <c:v>-189.81165245670309</c:v>
                </c:pt>
                <c:pt idx="2023">
                  <c:v>-170.88538084398422</c:v>
                </c:pt>
                <c:pt idx="2024">
                  <c:v>-166.04573196281541</c:v>
                </c:pt>
                <c:pt idx="2025">
                  <c:v>-171.20051016517937</c:v>
                </c:pt>
                <c:pt idx="2026">
                  <c:v>-190.44192331332826</c:v>
                </c:pt>
                <c:pt idx="2027">
                  <c:v>-1335.3840796888089</c:v>
                </c:pt>
                <c:pt idx="2028">
                  <c:v>-190.75307576389577</c:v>
                </c:pt>
                <c:pt idx="2029">
                  <c:v>-171.82282680539913</c:v>
                </c:pt>
                <c:pt idx="2030">
                  <c:v>-166.97923627357068</c:v>
                </c:pt>
                <c:pt idx="2031">
                  <c:v>-172.1301080533683</c:v>
                </c:pt>
                <c:pt idx="2032">
                  <c:v>-191.36764954814836</c:v>
                </c:pt>
                <c:pt idx="2033">
                  <c:v>-1305.8867629315207</c:v>
                </c:pt>
                <c:pt idx="2034">
                  <c:v>-191.67116120356849</c:v>
                </c:pt>
                <c:pt idx="2035">
                  <c:v>-172.73714222458244</c:v>
                </c:pt>
                <c:pt idx="2036">
                  <c:v>-167.88981468370619</c:v>
                </c:pt>
                <c:pt idx="2037">
                  <c:v>-173.03698204509058</c:v>
                </c:pt>
                <c:pt idx="2038">
                  <c:v>-192.27085129842476</c:v>
                </c:pt>
                <c:pt idx="2039">
                  <c:v>-1265.833388585726</c:v>
                </c:pt>
                <c:pt idx="2040">
                  <c:v>-192.56711338197672</c:v>
                </c:pt>
                <c:pt idx="2041">
                  <c:v>-173.62951627958455</c:v>
                </c:pt>
                <c:pt idx="2042">
                  <c:v>-168.77864120602223</c:v>
                </c:pt>
                <c:pt idx="2043">
                  <c:v>-173.92229124527893</c:v>
                </c:pt>
                <c:pt idx="2044">
                  <c:v>-193.15267301316968</c:v>
                </c:pt>
                <c:pt idx="2045">
                  <c:v>-1273.5847870731843</c:v>
                </c:pt>
                <c:pt idx="2046">
                  <c:v>-193.44204817106313</c:v>
                </c:pt>
                <c:pt idx="2047">
                  <c:v>-174.50105091100724</c:v>
                </c:pt>
                <c:pt idx="2048">
                  <c:v>-169.64680408131912</c:v>
                </c:pt>
                <c:pt idx="2049">
                  <c:v>-174.78711042168143</c:v>
                </c:pt>
                <c:pt idx="2050">
                  <c:v>-194.01417620915933</c:v>
                </c:pt>
                <c:pt idx="2051">
                  <c:v>-1346.6964468390688</c:v>
                </c:pt>
                <c:pt idx="2052">
                  <c:v>-194.29700123380593</c:v>
                </c:pt>
                <c:pt idx="2053">
                  <c:v>-175.35276917021639</c:v>
                </c:pt>
                <c:pt idx="2054">
                  <c:v>-170.49531395387265</c:v>
                </c:pt>
                <c:pt idx="2055">
                  <c:v>-175.63243801187838</c:v>
                </c:pt>
                <c:pt idx="2056">
                  <c:v>-194.85634731364866</c:v>
                </c:pt>
                <c:pt idx="2057">
                  <c:v>-1295.2716524515083</c:v>
                </c:pt>
                <c:pt idx="2058">
                  <c:v>-195.13293555027147</c:v>
                </c:pt>
                <c:pt idx="2059">
                  <c:v>-176.18562259284542</c:v>
                </c:pt>
                <c:pt idx="2060">
                  <c:v>-171.3251110960812</c:v>
                </c:pt>
                <c:pt idx="2061">
                  <c:v>-176.45920320266322</c:v>
                </c:pt>
                <c:pt idx="2062">
                  <c:v>-195.68010460196587</c:v>
                </c:pt>
                <c:pt idx="2063">
                  <c:v>-1268.3501099919388</c:v>
                </c:pt>
                <c:pt idx="2064">
                  <c:v>-195.95074808177213</c:v>
                </c:pt>
                <c:pt idx="2065">
                  <c:v>-177.00049773107122</c:v>
                </c:pt>
                <c:pt idx="2066">
                  <c:v>-172.13707181198743</c:v>
                </c:pt>
                <c:pt idx="2067">
                  <c:v>-177.26827220784446</c:v>
                </c:pt>
                <c:pt idx="2068">
                  <c:v>-196.48630435256314</c:v>
                </c:pt>
                <c:pt idx="2069">
                  <c:v>-1349.1480822314174</c:v>
                </c:pt>
                <c:pt idx="2070">
                  <c:v>-196.75127568889712</c:v>
                </c:pt>
                <c:pt idx="2071">
                  <c:v>-177.79822195727093</c:v>
                </c:pt>
                <c:pt idx="2072">
                  <c:v>-172.9320141291953</c:v>
                </c:pt>
                <c:pt idx="2073">
                  <c:v>-178.06045385099819</c:v>
                </c:pt>
                <c:pt idx="2074">
                  <c:v>-197.27574632309415</c:v>
                </c:pt>
                <c:pt idx="2075">
                  <c:v>-1277.6943320478429</c:v>
                </c:pt>
                <c:pt idx="2076">
                  <c:v>-197.5353004015202</c:v>
                </c:pt>
                <c:pt idx="2077">
                  <c:v>-178.57956863447785</c:v>
                </c:pt>
                <c:pt idx="2078">
                  <c:v>-173.71070287203094</c:v>
                </c:pt>
                <c:pt idx="2079">
                  <c:v>-178.83650454352016</c:v>
                </c:pt>
                <c:pt idx="2080">
                  <c:v>-198.04917863549889</c:v>
                </c:pt>
                <c:pt idx="2081">
                  <c:v>-1318.8788933829724</c:v>
                </c:pt>
                <c:pt idx="2082">
                  <c:v>-198.30355412411083</c:v>
                </c:pt>
                <c:pt idx="2083">
                  <c:v>-179.34526173478676</c:v>
                </c:pt>
                <c:pt idx="2084">
                  <c:v>-174.47385419496243</c:v>
                </c:pt>
                <c:pt idx="2085">
                  <c:v>-179.59713273493136</c:v>
                </c:pt>
                <c:pt idx="2086">
                  <c:v>-198.80730214500389</c:v>
                </c:pt>
                <c:pt idx="2087">
                  <c:v>-1313.2954184999712</c:v>
                </c:pt>
                <c:pt idx="2088">
                  <c:v>-199.05672284744938</c:v>
                </c:pt>
                <c:pt idx="2089">
                  <c:v>-180.09597997497644</c:v>
                </c:pt>
                <c:pt idx="2090">
                  <c:v>-175.22213964376849</c:v>
                </c:pt>
                <c:pt idx="2091">
                  <c:v>-180.34300290119882</c:v>
                </c:pt>
                <c:pt idx="2092">
                  <c:v>-199.55077435718567</c:v>
                </c:pt>
                <c:pt idx="2093">
                  <c:v>-1277.8540527192813</c:v>
                </c:pt>
                <c:pt idx="2094">
                  <c:v>-199.79545042761538</c:v>
                </c:pt>
                <c:pt idx="2095">
                  <c:v>-180.83236052867647</c:v>
                </c:pt>
                <c:pt idx="2096">
                  <c:v>-175.95618980229983</c:v>
                </c:pt>
                <c:pt idx="2097">
                  <c:v>-181.0747391274657</c:v>
                </c:pt>
                <c:pt idx="2098">
                  <c:v>-200.2802129479814</c:v>
                </c:pt>
                <c:pt idx="2099">
                  <c:v>-1377.0311436857105</c:v>
                </c:pt>
                <c:pt idx="2100">
                  <c:v>-200.52034198457253</c:v>
                </c:pt>
                <c:pt idx="2101">
                  <c:v>-181.55500236610112</c:v>
                </c:pt>
                <c:pt idx="2102">
                  <c:v>-176.67659757457838</c:v>
                </c:pt>
                <c:pt idx="2103">
                  <c:v>-181.79292833371215</c:v>
                </c:pt>
                <c:pt idx="2104">
                  <c:v>-200.99619893409806</c:v>
                </c:pt>
                <c:pt idx="2105">
                  <c:v>-1297.7303336595492</c:v>
                </c:pt>
                <c:pt idx="2106">
                  <c:v>-201.23196696537588</c:v>
                </c:pt>
                <c:pt idx="2107">
                  <c:v>-182.26446926529559</c:v>
                </c:pt>
                <c:pt idx="2108">
                  <c:v>-177.38392114514923</c:v>
                </c:pt>
                <c:pt idx="2109">
                  <c:v>-182.49812318523647</c:v>
                </c:pt>
                <c:pt idx="2110">
                  <c:v>-201.69927953461084</c:v>
                </c:pt>
                <c:pt idx="2111">
                  <c:v>-1272.6544662378367</c:v>
                </c:pt>
                <c:pt idx="2112">
                  <c:v>-201.93086191096538</c:v>
                </c:pt>
                <c:pt idx="2113">
                  <c:v>-182.96129253295535</c:v>
                </c:pt>
                <c:pt idx="2114">
                  <c:v>-178.07868665482161</c:v>
                </c:pt>
                <c:pt idx="2115">
                  <c:v>-183.19084472421343</c:v>
                </c:pt>
                <c:pt idx="2116">
                  <c:v>-202.38997075923021</c:v>
                </c:pt>
                <c:pt idx="2117">
                  <c:v>-1340.9469576109536</c:v>
                </c:pt>
                <c:pt idx="2118">
                  <c:v>-202.61753296035602</c:v>
                </c:pt>
                <c:pt idx="2119">
                  <c:v>-183.64597346779624</c:v>
                </c:pt>
                <c:pt idx="2120">
                  <c:v>-178.7613906240295</c:v>
                </c:pt>
                <c:pt idx="2121">
                  <c:v>-183.87158475382634</c:v>
                </c:pt>
                <c:pt idx="2122">
                  <c:v>-203.06875975394163</c:v>
                </c:pt>
                <c:pt idx="2123">
                  <c:v>-1249.1203820356018</c:v>
                </c:pt>
                <c:pt idx="2124">
                  <c:v>-203.29245812155378</c:v>
                </c:pt>
                <c:pt idx="2125">
                  <c:v>-184.31898559518322</c:v>
                </c:pt>
                <c:pt idx="2126">
                  <c:v>-179.43250215186356</c:v>
                </c:pt>
                <c:pt idx="2127">
                  <c:v>-184.54080800237406</c:v>
                </c:pt>
                <c:pt idx="2128">
                  <c:v>-203.73610693088148</c:v>
                </c:pt>
                <c:pt idx="2129">
                  <c:v>-1332.3025201929786</c:v>
                </c:pt>
                <c:pt idx="2130">
                  <c:v>-203.95608933483931</c:v>
                </c:pt>
                <c:pt idx="2131">
                  <c:v>-184.98077669805997</c:v>
                </c:pt>
                <c:pt idx="2132">
                  <c:v>-180.09246491525522</c:v>
                </c:pt>
                <c:pt idx="2133">
                  <c:v>-185.19895409131249</c:v>
                </c:pt>
                <c:pt idx="2134">
                  <c:v>-204.39244790578897</c:v>
                </c:pt>
                <c:pt idx="2135">
                  <c:v>-1313.5082581666761</c:v>
                </c:pt>
                <c:pt idx="2136">
                  <c:v>-204.60885435077842</c:v>
                </c:pt>
                <c:pt idx="2137">
                  <c:v>-185.63177066607051</c:v>
                </c:pt>
                <c:pt idx="2138">
                  <c:v>-180.74169898973278</c:v>
                </c:pt>
                <c:pt idx="2139">
                  <c:v>-185.84643932815678</c:v>
                </c:pt>
                <c:pt idx="2140">
                  <c:v>-205.03819526357569</c:v>
                </c:pt>
                <c:pt idx="2141">
                  <c:v>-1298.4522009938019</c:v>
                </c:pt>
                <c:pt idx="2142">
                  <c:v>-205.25115844262501</c:v>
                </c:pt>
                <c:pt idx="2143">
                  <c:v>-186.27236918208075</c:v>
                </c:pt>
                <c:pt idx="2144">
                  <c:v>-181.38060251053815</c:v>
                </c:pt>
                <c:pt idx="2145">
                  <c:v>-186.48365834266127</c:v>
                </c:pt>
                <c:pt idx="2146">
                  <c:v>-205.67374017002396</c:v>
                </c:pt>
                <c:pt idx="2147">
                  <c:v>-1650.7226779477733</c:v>
                </c:pt>
                <c:pt idx="2148">
                  <c:v>-205.88338597031549</c:v>
                </c:pt>
                <c:pt idx="2149">
                  <c:v>-186.90295326296598</c:v>
                </c:pt>
                <c:pt idx="2150">
                  <c:v>-182.00955319062646</c:v>
                </c:pt>
                <c:pt idx="2151">
                  <c:v>-187.11098558242585</c:v>
                </c:pt>
                <c:pt idx="2152">
                  <c:v>-206.29945384538431</c:v>
                </c:pt>
                <c:pt idx="2153">
                  <c:v>-1299.7073966980076</c:v>
                </c:pt>
                <c:pt idx="2154">
                  <c:v>-206.50590181124505</c:v>
                </c:pt>
                <c:pt idx="2155">
                  <c:v>-187.5238846695475</c:v>
                </c:pt>
                <c:pt idx="2156">
                  <c:v>-182.62890971010785</c:v>
                </c:pt>
                <c:pt idx="2157">
                  <c:v>-187.72877668220639</c:v>
                </c:pt>
                <c:pt idx="2158">
                  <c:v>-206.91568891391563</c:v>
                </c:pt>
                <c:pt idx="2159">
                  <c:v>-1316.029350502329</c:v>
                </c:pt>
                <c:pt idx="2160">
                  <c:v>-207.11905267126085</c:v>
                </c:pt>
                <c:pt idx="2161">
                  <c:v>-188.13550719879015</c:v>
                </c:pt>
                <c:pt idx="2162">
                  <c:v>-183.2390129899938</c:v>
                </c:pt>
                <c:pt idx="2163">
                  <c:v>-188.33736971952322</c:v>
                </c:pt>
                <c:pt idx="2164">
                  <c:v>-207.52278064164835</c:v>
                </c:pt>
                <c:pt idx="2165">
                  <c:v>-1262.7589156899787</c:v>
                </c:pt>
                <c:pt idx="2166">
                  <c:v>-207.7231682876658</c:v>
                </c:pt>
                <c:pt idx="2167">
                  <c:v>-188.73814786988899</c:v>
                </c:pt>
                <c:pt idx="2168">
                  <c:v>-183.84018736163401</c:v>
                </c:pt>
                <c:pt idx="2169">
                  <c:v>-188.93708636772561</c:v>
                </c:pt>
                <c:pt idx="2170">
                  <c:v>-208.12104807337295</c:v>
                </c:pt>
                <c:pt idx="2171">
                  <c:v>-1290.7489511733954</c:v>
                </c:pt>
                <c:pt idx="2172">
                  <c:v>-208.31856253482289</c:v>
                </c:pt>
                <c:pt idx="2173">
                  <c:v>-189.33211801455298</c:v>
                </c:pt>
                <c:pt idx="2174">
                  <c:v>-184.43274164194287</c:v>
                </c:pt>
                <c:pt idx="2175">
                  <c:v>-189.52823295641883</c:v>
                </c:pt>
                <c:pt idx="2176">
                  <c:v>-208.71079507849419</c:v>
                </c:pt>
                <c:pt idx="2177">
                  <c:v>-1272.2271928560626</c:v>
                </c:pt>
                <c:pt idx="2178">
                  <c:v>-208.90553444160571</c:v>
                </c:pt>
                <c:pt idx="2179">
                  <c:v>-189.91771428061514</c:v>
                </c:pt>
                <c:pt idx="2180">
                  <c:v>-185.01697012339432</c:v>
                </c:pt>
                <c:pt idx="2181">
                  <c:v>-190.11110144805312</c:v>
                </c:pt>
                <c:pt idx="2182">
                  <c:v>-209.29231131443859</c:v>
                </c:pt>
                <c:pt idx="2183">
                  <c:v>-1313.7565551595912</c:v>
                </c:pt>
                <c:pt idx="2184">
                  <c:v>-209.48436912908284</c:v>
                </c:pt>
                <c:pt idx="2185">
                  <c:v>-190.49521955715403</c:v>
                </c:pt>
                <c:pt idx="2186">
                  <c:v>-185.59315348678024</c:v>
                </c:pt>
                <c:pt idx="2187">
                  <c:v>-190.68597033852888</c:v>
                </c:pt>
                <c:pt idx="2188">
                  <c:v>-209.86587311530255</c:v>
                </c:pt>
                <c:pt idx="2189">
                  <c:v>-1306.5798596837308</c:v>
                </c:pt>
                <c:pt idx="2190">
                  <c:v>-210.05533867579319</c:v>
                </c:pt>
                <c:pt idx="2191">
                  <c:v>-191.06490382836671</c:v>
                </c:pt>
                <c:pt idx="2192">
                  <c:v>-186.16155964386761</c:v>
                </c:pt>
                <c:pt idx="2193">
                  <c:v>-191.25310548880481</c:v>
                </c:pt>
                <c:pt idx="2194">
                  <c:v>-210.43174431258223</c:v>
                </c:pt>
                <c:pt idx="2195">
                  <c:v>-1387.1252605464492</c:v>
                </c:pt>
                <c:pt idx="2196">
                  <c:v>-210.61870291724946</c:v>
                </c:pt>
                <c:pt idx="2197">
                  <c:v>-191.62702496271405</c:v>
                </c:pt>
                <c:pt idx="2198">
                  <c:v>-186.72244451633173</c:v>
                </c:pt>
                <c:pt idx="2199">
                  <c:v>-191.81276089378611</c:v>
                </c:pt>
                <c:pt idx="2200">
                  <c:v>-210.99017699417271</c:v>
                </c:pt>
                <c:pt idx="2201">
                  <c:v>-1301.3639879291973</c:v>
                </c:pt>
                <c:pt idx="2202">
                  <c:v>-211.1747101856142</c:v>
                </c:pt>
                <c:pt idx="2203">
                  <c:v>-192.18182944313691</c:v>
                </c:pt>
                <c:pt idx="2204">
                  <c:v>-187.27605275667855</c:v>
                </c:pt>
                <c:pt idx="2205">
                  <c:v>-192.36517939409202</c:v>
                </c:pt>
                <c:pt idx="2206">
                  <c:v>-211.54141220711298</c:v>
                </c:pt>
                <c:pt idx="2207">
                  <c:v>-1279.3110153353268</c:v>
                </c:pt>
                <c:pt idx="2208">
                  <c:v>-211.72359799480662</c:v>
                </c:pt>
                <c:pt idx="2209">
                  <c:v>-192.72955304357117</c:v>
                </c:pt>
                <c:pt idx="2210">
                  <c:v>-187.82261841627837</c:v>
                </c:pt>
                <c:pt idx="2211">
                  <c:v>-192.91059333572875</c:v>
                </c:pt>
                <c:pt idx="2212">
                  <c:v>-212.08568060904994</c:v>
                </c:pt>
                <c:pt idx="2213">
                  <c:v>-1332.8718967440079</c:v>
                </c:pt>
                <c:pt idx="2214">
                  <c:v>-212.26559367588962</c:v>
                </c:pt>
                <c:pt idx="2215">
                  <c:v>-193.27042145645137</c:v>
                </c:pt>
                <c:pt idx="2216">
                  <c:v>-188.36236556511642</c:v>
                </c:pt>
                <c:pt idx="2217">
                  <c:v>-193.44922518221648</c:v>
                </c:pt>
                <c:pt idx="2218">
                  <c:v>-212.62320307282238</c:v>
                </c:pt>
                <c:pt idx="2219">
                  <c:v>-1292.9988155708313</c:v>
                </c:pt>
                <c:pt idx="2220">
                  <c:v>-212.80091496694044</c:v>
                </c:pt>
                <c:pt idx="2221">
                  <c:v>-193.80465087540159</c:v>
                </c:pt>
                <c:pt idx="2222">
                  <c:v>-188.89550886740355</c:v>
                </c:pt>
                <c:pt idx="2223">
                  <c:v>-193.98128808320985</c:v>
                </c:pt>
                <c:pt idx="2224">
                  <c:v>-213.15419124820917</c:v>
                </c:pt>
                <c:pt idx="2225">
                  <c:v>-1365.7865046301415</c:v>
                </c:pt>
                <c:pt idx="2226">
                  <c:v>-213.32977056134038</c:v>
                </c:pt>
                <c:pt idx="2227">
                  <c:v>-194.33244853693682</c:v>
                </c:pt>
                <c:pt idx="2228">
                  <c:v>-189.42225411678237</c:v>
                </c:pt>
                <c:pt idx="2229">
                  <c:v>-194.50698640331194</c:v>
                </c:pt>
                <c:pt idx="2230">
                  <c:v>-213.67884808444359</c:v>
                </c:pt>
                <c:pt idx="2231">
                  <c:v>-1314.0415924331955</c:v>
                </c:pt>
                <c:pt idx="2232">
                  <c:v>-213.85236061794384</c:v>
                </c:pt>
                <c:pt idx="2233">
                  <c:v>-194.85401322458713</c:v>
                </c:pt>
                <c:pt idx="2234">
                  <c:v>-189.94279873450148</c:v>
                </c:pt>
                <c:pt idx="2235">
                  <c:v>-195.02651621437693</c:v>
                </c:pt>
                <c:pt idx="2236">
                  <c:v>-214.19736831672085</c:v>
                </c:pt>
                <c:pt idx="2237">
                  <c:v>-1255.6845482447468</c:v>
                </c:pt>
                <c:pt idx="2238">
                  <c:v>-214.3688772362637</c:v>
                </c:pt>
                <c:pt idx="2239">
                  <c:v>-195.3695357385553</c:v>
                </c:pt>
                <c:pt idx="2240">
                  <c:v>-190.45733223360708</c:v>
                </c:pt>
                <c:pt idx="2241">
                  <c:v>-195.54006575431674</c:v>
                </c:pt>
                <c:pt idx="2242">
                  <c:v>-214.70993891970946</c:v>
                </c:pt>
                <c:pt idx="2243">
                  <c:v>-1367.3200202587427</c:v>
                </c:pt>
                <c:pt idx="2244">
                  <c:v>-214.87950489958001</c:v>
                </c:pt>
                <c:pt idx="2245">
                  <c:v>-195.87919933370586</c:v>
                </c:pt>
                <c:pt idx="2246">
                  <c:v>-190.9660366519125</c:v>
                </c:pt>
                <c:pt idx="2247">
                  <c:v>-196.04781585511773</c:v>
                </c:pt>
                <c:pt idx="2248">
                  <c:v>-215.21673953065743</c:v>
                </c:pt>
                <c:pt idx="2249">
                  <c:v>-1302.8010847066057</c:v>
                </c:pt>
                <c:pt idx="2250">
                  <c:v>-215.38442088846983</c:v>
                </c:pt>
                <c:pt idx="2251">
                  <c:v>-196.38318012844334</c:v>
                </c:pt>
                <c:pt idx="2252">
                  <c:v>-191.46908695624941</c:v>
                </c:pt>
                <c:pt idx="2253">
                  <c:v>-196.5499403425269</c:v>
                </c:pt>
                <c:pt idx="2254">
                  <c:v>-215.71794284460748</c:v>
                </c:pt>
                <c:pt idx="2255">
                  <c:v>-1336.5047978610305</c:v>
                </c:pt>
                <c:pt idx="2256">
                  <c:v>-215.88379566721957</c:v>
                </c:pt>
                <c:pt idx="2257">
                  <c:v>-196.88164748677636</c:v>
                </c:pt>
                <c:pt idx="2258">
                  <c:v>-191.96665142027365</c:v>
                </c:pt>
                <c:pt idx="2259">
                  <c:v>-197.04660640966273</c:v>
                </c:pt>
                <c:pt idx="2260">
                  <c:v>-216.21371498384235</c:v>
                </c:pt>
                <c:pt idx="2261">
                  <c:v>-1330.657749901663</c:v>
                </c:pt>
                <c:pt idx="2262">
                  <c:v>-216.37779324513988</c:v>
                </c:pt>
                <c:pt idx="2263">
                  <c:v>-197.37476437566866</c:v>
                </c:pt>
                <c:pt idx="2264">
                  <c:v>-192.45889197789199</c:v>
                </c:pt>
                <c:pt idx="2265">
                  <c:v>-197.53797496656202</c:v>
                </c:pt>
                <c:pt idx="2266">
                  <c:v>-216.70421584361748</c:v>
                </c:pt>
                <c:pt idx="2267">
                  <c:v>-1307.0701122957064</c:v>
                </c:pt>
                <c:pt idx="2268">
                  <c:v>-216.86657151480276</c:v>
                </c:pt>
                <c:pt idx="2269">
                  <c:v>-197.86268769959963</c:v>
                </c:pt>
                <c:pt idx="2270">
                  <c:v>-192.94596455419185</c:v>
                </c:pt>
                <c:pt idx="2271">
                  <c:v>-198.02420096753303</c:v>
                </c:pt>
                <c:pt idx="2272">
                  <c:v>-217.18959941598527</c:v>
                </c:pt>
                <c:pt idx="2273">
                  <c:v>-1393.9083812580616</c:v>
                </c:pt>
                <c:pt idx="2274">
                  <c:v>-217.35028256894182</c:v>
                </c:pt>
                <c:pt idx="2275">
                  <c:v>-198.34556861405821</c:v>
                </c:pt>
                <c:pt idx="2276">
                  <c:v>-193.42801937558806</c:v>
                </c:pt>
                <c:pt idx="2277">
                  <c:v>-198.50543371799284</c:v>
                </c:pt>
                <c:pt idx="2278">
                  <c:v>-217.67001409335541</c:v>
                </c:pt>
                <c:pt idx="2279">
                  <c:v>-1267.081322513988</c:v>
                </c:pt>
                <c:pt idx="2280">
                  <c:v>-217.82907299760353</c:v>
                </c:pt>
                <c:pt idx="2281">
                  <c:v>-198.82355281957487</c:v>
                </c:pt>
                <c:pt idx="2282">
                  <c:v>-193.90520126075228</c:v>
                </c:pt>
                <c:pt idx="2283">
                  <c:v>-198.98181716234038</c:v>
                </c:pt>
                <c:pt idx="2284">
                  <c:v>-218.14560295336321</c:v>
                </c:pt>
                <c:pt idx="2285">
                  <c:v>-1289.0632669337542</c:v>
                </c:pt>
                <c:pt idx="2286">
                  <c:v>-218.30308416709087</c:v>
                </c:pt>
                <c:pt idx="2287">
                  <c:v>-199.29678083773283</c:v>
                </c:pt>
                <c:pt idx="2288">
                  <c:v>-194.37764989375484</c:v>
                </c:pt>
                <c:pt idx="2289">
                  <c:v>-199.45349015425944</c:v>
                </c:pt>
                <c:pt idx="2290">
                  <c:v>-218.61650402635632</c:v>
                </c:pt>
                <c:pt idx="2291">
                  <c:v>-1274.8992882669436</c:v>
                </c:pt>
                <c:pt idx="2292">
                  <c:v>-218.7724524819572</c:v>
                </c:pt>
                <c:pt idx="2293">
                  <c:v>-199.76538827049313</c:v>
                </c:pt>
                <c:pt idx="2294">
                  <c:v>-194.8455000807277</c:v>
                </c:pt>
                <c:pt idx="2295">
                  <c:v>-199.9205867107548</c:v>
                </c:pt>
                <c:pt idx="2296">
                  <c:v>-219.08285054684782</c:v>
                </c:pt>
                <c:pt idx="2297">
                  <c:v>-1265.0995777381913</c:v>
                </c:pt>
                <c:pt idx="2298">
                  <c:v>-219.23730963138698</c:v>
                </c:pt>
                <c:pt idx="2299">
                  <c:v>-200.22950604404303</c:v>
                </c:pt>
                <c:pt idx="2300">
                  <c:v>-195.30888199124587</c:v>
                </c:pt>
                <c:pt idx="2301">
                  <c:v>-200.38323625109925</c:v>
                </c:pt>
                <c:pt idx="2302">
                  <c:v>-219.54477119005477</c:v>
                </c:pt>
                <c:pt idx="2303">
                  <c:v>-1348.0795286898185</c:v>
                </c:pt>
                <c:pt idx="2304">
                  <c:v>-219.69778282096033</c:v>
                </c:pt>
                <c:pt idx="2305">
                  <c:v>-200.68926063828582</c:v>
                </c:pt>
                <c:pt idx="2306">
                  <c:v>-195.76792138552702</c:v>
                </c:pt>
                <c:pt idx="2307">
                  <c:v>-200.84156382176729</c:v>
                </c:pt>
                <c:pt idx="2308">
                  <c:v>-220.0023902945934</c:v>
                </c:pt>
                <c:pt idx="2309">
                  <c:v>-1329.0846132213223</c:v>
                </c:pt>
                <c:pt idx="2310">
                  <c:v>-220.1539949910005</c:v>
                </c:pt>
                <c:pt idx="2311">
                  <c:v>-201.14477430299675</c:v>
                </c:pt>
                <c:pt idx="2312">
                  <c:v>-196.22273982845667</c:v>
                </c:pt>
                <c:pt idx="2313">
                  <c:v>-201.29569030835887</c:v>
                </c:pt>
                <c:pt idx="2314">
                  <c:v>-220.45582807232773</c:v>
                </c:pt>
                <c:pt idx="2315">
                  <c:v>-1296.7253604653706</c:v>
                </c:pt>
                <c:pt idx="2316">
                  <c:v>-220.60606502233099</c:v>
                </c:pt>
                <c:pt idx="2317">
                  <c:v>-201.59616526158007</c:v>
                </c:pt>
                <c:pt idx="2318">
                  <c:v>-196.67345489136659</c:v>
                </c:pt>
                <c:pt idx="2319">
                  <c:v>-201.74573263541657</c:v>
                </c:pt>
                <c:pt idx="2320">
                  <c:v>-220.90520080624501</c:v>
                </c:pt>
                <c:pt idx="2321">
                  <c:v>-1280.6044985339267</c:v>
                </c:pt>
                <c:pt idx="2322">
                  <c:v>-221.0541079303498</c:v>
                </c:pt>
                <c:pt idx="2323">
                  <c:v>-202.04354790329947</c:v>
                </c:pt>
                <c:pt idx="2324">
                  <c:v>-197.12018034241797</c:v>
                </c:pt>
                <c:pt idx="2325">
                  <c:v>-202.19180395499461</c:v>
                </c:pt>
                <c:pt idx="2326">
                  <c:v>-221.35062103723862</c:v>
                </c:pt>
                <c:pt idx="2327">
                  <c:v>-1269.876523282376</c:v>
                </c:pt>
                <c:pt idx="2328">
                  <c:v>-221.49823504826657</c:v>
                </c:pt>
                <c:pt idx="2329">
                  <c:v>-202.48703296476162</c:v>
                </c:pt>
                <c:pt idx="2330">
                  <c:v>-197.56302632637531</c:v>
                </c:pt>
                <c:pt idx="2331">
                  <c:v>-202.63401382473285</c:v>
                </c:pt>
                <c:pt idx="2332">
                  <c:v>-221.79219774049528</c:v>
                </c:pt>
                <c:pt idx="2333">
                  <c:v>-1261.876775549975</c:v>
                </c:pt>
                <c:pt idx="2334">
                  <c:v>-221.93855420022214</c:v>
                </c:pt>
                <c:pt idx="2335">
                  <c:v>-202.92672770140771</c:v>
                </c:pt>
                <c:pt idx="2336">
                  <c:v>-198.0020995344936</c:v>
                </c:pt>
                <c:pt idx="2337">
                  <c:v>-203.07246837615827</c:v>
                </c:pt>
                <c:pt idx="2338">
                  <c:v>-222.23003649224142</c:v>
                </c:pt>
                <c:pt idx="2339">
                  <c:v>-1350.749315084787</c:v>
                </c:pt>
                <c:pt idx="2340">
                  <c:v>-222.37516986492199</c:v>
                </c:pt>
                <c:pt idx="2341">
                  <c:v>-203.36273604967388</c:v>
                </c:pt>
                <c:pt idx="2342">
                  <c:v>-198.43750336518741</c:v>
                </c:pt>
                <c:pt idx="2343">
                  <c:v>-203.50727047389137</c:v>
                </c:pt>
                <c:pt idx="2344">
                  <c:v>-222.66423962747879</c:v>
                </c:pt>
                <c:pt idx="2345">
                  <c:v>-1305.2647761428357</c:v>
                </c:pt>
                <c:pt idx="2346">
                  <c:v>-222.80818333055618</c:v>
                </c:pt>
                <c:pt idx="2347">
                  <c:v>-203.79515878045106</c:v>
                </c:pt>
                <c:pt idx="2348">
                  <c:v>-198.86933807609805</c:v>
                </c:pt>
                <c:pt idx="2349">
                  <c:v>-203.93851986631901</c:v>
                </c:pt>
                <c:pt idx="2350">
                  <c:v>-223.09490638931663</c:v>
                </c:pt>
                <c:pt idx="2351">
                  <c:v>-1279.3725355668666</c:v>
                </c:pt>
                <c:pt idx="2352">
                  <c:v>-223.23769284139686</c:v>
                </c:pt>
                <c:pt idx="2353">
                  <c:v>-204.22409364442021</c:v>
                </c:pt>
                <c:pt idx="2354">
                  <c:v>-199.29770092812925</c:v>
                </c:pt>
                <c:pt idx="2355">
                  <c:v>-204.36631332836242</c:v>
                </c:pt>
                <c:pt idx="2356">
                  <c:v>-223.52213307043235</c:v>
                </c:pt>
                <c:pt idx="2357">
                  <c:v>-1294.4340645704731</c:v>
                </c:pt>
                <c:pt idx="2358">
                  <c:v>-223.66379373682665</c:v>
                </c:pt>
                <c:pt idx="2359">
                  <c:v>-204.64963550980468</c:v>
                </c:pt>
                <c:pt idx="2360">
                  <c:v>-199.72268632197881</c:v>
                </c:pt>
                <c:pt idx="2361">
                  <c:v>-204.79074479679088</c:v>
                </c:pt>
                <c:pt idx="2362">
                  <c:v>-223.94601314725023</c:v>
                </c:pt>
                <c:pt idx="2363">
                  <c:v>-1320.6362572135927</c:v>
                </c:pt>
                <c:pt idx="2364">
                  <c:v>-224.08657858310403</c:v>
                </c:pt>
                <c:pt idx="2365">
                  <c:v>-205.07187649301557</c:v>
                </c:pt>
                <c:pt idx="2366">
                  <c:v>-200.14438592765586</c:v>
                </c:pt>
                <c:pt idx="2367">
                  <c:v>-205.21190549862223</c:v>
                </c:pt>
                <c:pt idx="2368">
                  <c:v>-224.36663740717424</c:v>
                </c:pt>
                <c:pt idx="2369">
                  <c:v>-1259.385267972664</c:v>
                </c:pt>
                <c:pt idx="2370">
                  <c:v>-224.50613729847447</c:v>
                </c:pt>
                <c:pt idx="2371">
                  <c:v>-205.49090608267974</c:v>
                </c:pt>
                <c:pt idx="2372">
                  <c:v>-200.56288880743557</c:v>
                </c:pt>
                <c:pt idx="2373">
                  <c:v>-205.62988407302637</c:v>
                </c:pt>
                <c:pt idx="2374">
                  <c:v>-224.78409406949251</c:v>
                </c:pt>
                <c:pt idx="2375">
                  <c:v>-1315.1341726475157</c:v>
                </c:pt>
                <c:pt idx="2376">
                  <c:v>-224.92255727198022</c:v>
                </c:pt>
                <c:pt idx="2377">
                  <c:v>-205.90681125744288</c:v>
                </c:pt>
                <c:pt idx="2378">
                  <c:v>-200.9782815326738</c:v>
                </c:pt>
                <c:pt idx="2379">
                  <c:v>-206.04476668715591</c:v>
                </c:pt>
                <c:pt idx="2380">
                  <c:v>-225.19846890019818</c:v>
                </c:pt>
                <c:pt idx="2381">
                  <c:v>-1249.2055432683496</c:v>
                </c:pt>
                <c:pt idx="2382">
                  <c:v>-225.33592347641303</c:v>
                </c:pt>
                <c:pt idx="2383">
                  <c:v>-206.3196765979649</c:v>
                </c:pt>
                <c:pt idx="2384">
                  <c:v>-201.39064829487126</c:v>
                </c:pt>
                <c:pt idx="2385">
                  <c:v>-206.45663714628367</c:v>
                </c:pt>
                <c:pt idx="2386">
                  <c:v>-225.60984532126059</c:v>
                </c:pt>
                <c:pt idx="2387">
                  <c:v>-1279.7764694603441</c:v>
                </c:pt>
                <c:pt idx="2388">
                  <c:v>-225.74631857572825</c:v>
                </c:pt>
                <c:pt idx="2389">
                  <c:v>-206.72958439348267</c:v>
                </c:pt>
                <c:pt idx="2390">
                  <c:v>-201.80007101135121</c:v>
                </c:pt>
                <c:pt idx="2391">
                  <c:v>-206.86557699861606</c:v>
                </c:pt>
                <c:pt idx="2392">
                  <c:v>-226.0183045145358</c:v>
                </c:pt>
                <c:pt idx="2393">
                  <c:v>-1313.5900780786083</c:v>
                </c:pt>
                <c:pt idx="2394">
                  <c:v>-226.15382302733124</c:v>
                </c:pt>
                <c:pt idx="2395">
                  <c:v>-207.13661474324155</c:v>
                </c:pt>
                <c:pt idx="2396">
                  <c:v>-202.2066294258891</c:v>
                </c:pt>
                <c:pt idx="2397">
                  <c:v>-207.27166563511844</c:v>
                </c:pt>
                <c:pt idx="2398">
                  <c:v>-226.42392552082211</c:v>
                </c:pt>
                <c:pt idx="2399">
                  <c:v>-1379.0395395827027</c:v>
                </c:pt>
                <c:pt idx="2400">
                  <c:v>-226.55851517952811</c:v>
                </c:pt>
                <c:pt idx="2401">
                  <c:v>-207.54084565317672</c:v>
                </c:pt>
                <c:pt idx="2402">
                  <c:v>-202.61040120460919</c:v>
                </c:pt>
                <c:pt idx="2403">
                  <c:v>-207.67498038464734</c:v>
                </c:pt>
                <c:pt idx="2404">
                  <c:v>-226.82678533423183</c:v>
                </c:pt>
                <c:pt idx="2405">
                  <c:v>-1327.1687147246971</c:v>
                </c:pt>
                <c:pt idx="2406">
                  <c:v>-226.96047136441123</c:v>
                </c:pt>
                <c:pt idx="2407">
                  <c:v>-207.94235312807896</c:v>
                </c:pt>
                <c:pt idx="2408">
                  <c:v>-203.01146202744224</c:v>
                </c:pt>
                <c:pt idx="2409">
                  <c:v>-208.07559660469786</c:v>
                </c:pt>
                <c:pt idx="2410">
                  <c:v>-227.22695899221765</c:v>
                </c:pt>
                <c:pt idx="2411">
                  <c:v>-1299.8270716854636</c:v>
                </c:pt>
                <c:pt idx="2412">
                  <c:v>-227.35976598652843</c:v>
                </c:pt>
                <c:pt idx="2413">
                  <c:v>-208.34121125956898</c:v>
                </c:pt>
                <c:pt idx="2414">
                  <c:v>-203.40988567541888</c:v>
                </c:pt>
                <c:pt idx="2415">
                  <c:v>-208.47358776802389</c:v>
                </c:pt>
                <c:pt idx="2416">
                  <c:v>-227.62451966157312</c:v>
                </c:pt>
                <c:pt idx="2417">
                  <c:v>-1289.7998654228168</c:v>
                </c:pt>
                <c:pt idx="2418">
                  <c:v>-227.75647160752305</c:v>
                </c:pt>
                <c:pt idx="2419">
                  <c:v>-208.73749231011521</c:v>
                </c:pt>
                <c:pt idx="2420">
                  <c:v>-203.80574411405496</c:v>
                </c:pt>
                <c:pt idx="2421">
                  <c:v>-208.86902554540256</c:v>
                </c:pt>
                <c:pt idx="2422">
                  <c:v>-228.01953872051828</c:v>
                </c:pt>
                <c:pt idx="2423">
                  <c:v>-1274.8419580194268</c:v>
                </c:pt>
                <c:pt idx="2424">
                  <c:v>-228.15065902708241</c:v>
                </c:pt>
                <c:pt idx="2425">
                  <c:v>-209.13126679335079</c:v>
                </c:pt>
                <c:pt idx="2426">
                  <c:v>-204.19910757306883</c:v>
                </c:pt>
                <c:pt idx="2427">
                  <c:v>-209.2619798847592</c:v>
                </c:pt>
                <c:pt idx="2428">
                  <c:v>-228.41208583729974</c:v>
                </c:pt>
                <c:pt idx="2429">
                  <c:v>-1349.1826660161792</c:v>
                </c:pt>
                <c:pt idx="2430">
                  <c:v>-228.54239736030138</c:v>
                </c:pt>
                <c:pt idx="2431">
                  <c:v>-209.5226035508997</c:v>
                </c:pt>
                <c:pt idx="2432">
                  <c:v>-204.59004462265554</c:v>
                </c:pt>
                <c:pt idx="2433">
                  <c:v>-209.65251908688487</c:v>
                </c:pt>
                <c:pt idx="2434">
                  <c:v>-228.80222904531291</c:v>
                </c:pt>
                <c:pt idx="2435">
                  <c:v>-1343.2276657992456</c:v>
                </c:pt>
                <c:pt idx="2436">
                  <c:v>-228.93175411179578</c:v>
                </c:pt>
                <c:pt idx="2437">
                  <c:v>-209.91156982594615</c:v>
                </c:pt>
                <c:pt idx="2438">
                  <c:v>-204.97862224652789</c:v>
                </c:pt>
                <c:pt idx="2439">
                  <c:v>-210.04070987796527</c:v>
                </c:pt>
                <c:pt idx="2440">
                  <c:v>-229.19003481514812</c:v>
                </c:pt>
                <c:pt idx="2441">
                  <c:v>-1276.8498542553639</c:v>
                </c:pt>
                <c:pt idx="2442">
                  <c:v>-229.31879524669228</c:v>
                </c:pt>
                <c:pt idx="2443">
                  <c:v>-210.29823133373702</c:v>
                </c:pt>
                <c:pt idx="2444">
                  <c:v>-205.36490591192293</c:v>
                </c:pt>
                <c:pt idx="2445">
                  <c:v>-210.42661747909378</c:v>
                </c:pt>
                <c:pt idx="2446">
                  <c:v>-229.57556812360986</c:v>
                </c:pt>
                <c:pt idx="2447">
                  <c:v>-1251.4968228134696</c:v>
                </c:pt>
                <c:pt idx="2448">
                  <c:v>-229.70358525872882</c:v>
                </c:pt>
                <c:pt idx="2449">
                  <c:v>-210.68265232919333</c:v>
                </c:pt>
                <c:pt idx="2450">
                  <c:v>-205.74895963675885</c:v>
                </c:pt>
                <c:pt idx="2451">
                  <c:v>-210.81030567297768</c:v>
                </c:pt>
                <c:pt idx="2452">
                  <c:v>-229.95889251996985</c:v>
                </c:pt>
                <c:pt idx="2453">
                  <c:v>-1279.3540847215781</c:v>
                </c:pt>
                <c:pt idx="2454">
                  <c:v>-230.08618723558922</c:v>
                </c:pt>
                <c:pt idx="2455">
                  <c:v>-211.0648956718376</c:v>
                </c:pt>
                <c:pt idx="2456">
                  <c:v>-206.13084605411689</c:v>
                </c:pt>
                <c:pt idx="2457">
                  <c:v>-211.19183686797811</c:v>
                </c:pt>
                <c:pt idx="2458">
                  <c:v>-230.34007018958138</c:v>
                </c:pt>
                <c:pt idx="2459">
                  <c:v>-1334.7772659303839</c:v>
                </c:pt>
                <c:pt idx="2460">
                  <c:v>-230.46666292170417</c:v>
                </c:pt>
                <c:pt idx="2461">
                  <c:v>-211.44502288815531</c:v>
                </c:pt>
                <c:pt idx="2462">
                  <c:v>-206.51062647421381</c:v>
                </c:pt>
                <c:pt idx="2463">
                  <c:v>-211.57127215969641</c:v>
                </c:pt>
                <c:pt idx="2464">
                  <c:v>-230.71916201506983</c:v>
                </c:pt>
                <c:pt idx="2465">
                  <c:v>-1264.5727008277586</c:v>
                </c:pt>
                <c:pt idx="2466">
                  <c:v>-230.84507277864719</c:v>
                </c:pt>
                <c:pt idx="2467">
                  <c:v>-211.82309423161652</c:v>
                </c:pt>
                <c:pt idx="2468">
                  <c:v>-206.88836094401836</c:v>
                </c:pt>
                <c:pt idx="2469">
                  <c:v>-211.94867139019675</c:v>
                </c:pt>
                <c:pt idx="2470">
                  <c:v>-231.09622763518729</c:v>
                </c:pt>
                <c:pt idx="2471">
                  <c:v>-1316.0839402351676</c:v>
                </c:pt>
                <c:pt idx="2472">
                  <c:v>-231.22147604324266</c:v>
                </c:pt>
                <c:pt idx="2473">
                  <c:v>-212.1991687404257</c:v>
                </c:pt>
                <c:pt idx="2474">
                  <c:v>-207.26410830466006</c:v>
                </c:pt>
                <c:pt idx="2475">
                  <c:v>-212.32409320506829</c:v>
                </c:pt>
                <c:pt idx="2476">
                  <c:v>-231.47132550150573</c:v>
                </c:pt>
                <c:pt idx="2477">
                  <c:v>-1296.3146803131121</c:v>
                </c:pt>
                <c:pt idx="2478">
                  <c:v>-231.59593078359291</c:v>
                </c:pt>
                <c:pt idx="2479">
                  <c:v>-212.57330429320237</c:v>
                </c:pt>
                <c:pt idx="2480">
                  <c:v>-207.63792624676739</c:v>
                </c:pt>
                <c:pt idx="2481">
                  <c:v>-212.69759510843267</c:v>
                </c:pt>
                <c:pt idx="2482">
                  <c:v>-231.84451293311531</c:v>
                </c:pt>
                <c:pt idx="2483">
                  <c:v>-1301.1315127529497</c:v>
                </c:pt>
                <c:pt idx="2484">
                  <c:v>-231.96849395310312</c:v>
                </c:pt>
                <c:pt idx="2485">
                  <c:v>-212.94555766269266</c:v>
                </c:pt>
                <c:pt idx="2486">
                  <c:v>-208.00987136386712</c:v>
                </c:pt>
                <c:pt idx="2487">
                  <c:v>-213.06923351602873</c:v>
                </c:pt>
                <c:pt idx="2488">
                  <c:v>-232.21584616938833</c:v>
                </c:pt>
                <c:pt idx="2489">
                  <c:v>-1275.1265060235048</c:v>
                </c:pt>
                <c:pt idx="2490">
                  <c:v>-232.33922144267814</c:v>
                </c:pt>
                <c:pt idx="2491">
                  <c:v>-213.31598456765295</c:v>
                </c:pt>
                <c:pt idx="2492">
                  <c:v>-208.37999920396948</c:v>
                </c:pt>
                <c:pt idx="2493">
                  <c:v>-213.43906380650958</c:v>
                </c:pt>
                <c:pt idx="2494">
                  <c:v>-232.58538042100668</c:v>
                </c:pt>
                <c:pt idx="2495">
                  <c:v>-1653.5083779174363</c:v>
                </c:pt>
                <c:pt idx="2496">
                  <c:v>-232.70816813111253</c:v>
                </c:pt>
                <c:pt idx="2497">
                  <c:v>-213.68463972300643</c:v>
                </c:pt>
                <c:pt idx="2498">
                  <c:v>-208.74836431945675</c:v>
                </c:pt>
                <c:pt idx="2499">
                  <c:v>-213.80714037105466</c:v>
                </c:pt>
                <c:pt idx="2500">
                  <c:v>-232.95316991927578</c:v>
                </c:pt>
                <c:pt idx="2501">
                  <c:v>-1326.3174927612072</c:v>
                </c:pt>
                <c:pt idx="2502">
                  <c:v>-233.07538793397626</c:v>
                </c:pt>
                <c:pt idx="2503">
                  <c:v>-214.05157688840796</c:v>
                </c:pt>
                <c:pt idx="2504">
                  <c:v>-209.11502031538828</c:v>
                </c:pt>
                <c:pt idx="2505">
                  <c:v>-214.17351666142852</c:v>
                </c:pt>
                <c:pt idx="2506">
                  <c:v>-233.31926796396047</c:v>
                </c:pt>
                <c:pt idx="2507">
                  <c:v>-1302.6023119316712</c:v>
                </c:pt>
                <c:pt idx="2508">
                  <c:v>-233.44093385088632</c:v>
                </c:pt>
                <c:pt idx="2509">
                  <c:v>-214.41684891531469</c:v>
                </c:pt>
                <c:pt idx="2510">
                  <c:v>-209.48001989632911</c:v>
                </c:pt>
                <c:pt idx="2511">
                  <c:v>-214.5382452365686</c:v>
                </c:pt>
                <c:pt idx="2512">
                  <c:v>-233.68372696962692</c:v>
                </c:pt>
                <c:pt idx="2513">
                  <c:v>-1298.5278000619576</c:v>
                </c:pt>
                <c:pt idx="2514">
                  <c:v>-233.80485801140793</c:v>
                </c:pt>
                <c:pt idx="2515">
                  <c:v>-214.78050779265624</c:v>
                </c:pt>
                <c:pt idx="2516">
                  <c:v>-209.84341491180444</c:v>
                </c:pt>
                <c:pt idx="2517">
                  <c:v>-214.90137780782283</c:v>
                </c:pt>
                <c:pt idx="2518">
                  <c:v>-234.04659851066833</c:v>
                </c:pt>
                <c:pt idx="2519">
                  <c:v>-1319.0363801782687</c:v>
                </c:pt>
                <c:pt idx="2520">
                  <c:v>-234.16721171965838</c:v>
                </c:pt>
                <c:pt idx="2521">
                  <c:v>-215.14260469122465</c:v>
                </c:pt>
                <c:pt idx="2522">
                  <c:v>-210.2052564004785</c:v>
                </c:pt>
                <c:pt idx="2523">
                  <c:v>-215.26296528291823</c:v>
                </c:pt>
                <c:pt idx="2524">
                  <c:v>-234.40793336506567</c:v>
                </c:pt>
                <c:pt idx="2525">
                  <c:v>-1268.2595735352816</c:v>
                </c:pt>
                <c:pt idx="2526">
                  <c:v>-234.52804549768103</c:v>
                </c:pt>
                <c:pt idx="2527">
                  <c:v>-215.50319000685576</c:v>
                </c:pt>
                <c:pt idx="2528">
                  <c:v>-210.56559463315168</c:v>
                </c:pt>
                <c:pt idx="2529">
                  <c:v>-215.62305780878711</c:v>
                </c:pt>
                <c:pt idx="2530">
                  <c:v>-234.76778155703192</c:v>
                </c:pt>
                <c:pt idx="2531">
                  <c:v>-1265.8810349386792</c:v>
                </c:pt>
                <c:pt idx="2532">
                  <c:v>-234.88740912772221</c:v>
                </c:pt>
                <c:pt idx="2533">
                  <c:v>-215.86231340252215</c:v>
                </c:pt>
                <c:pt idx="2534">
                  <c:v>-210.92447915466676</c:v>
                </c:pt>
                <c:pt idx="2535">
                  <c:v>-215.98170481327833</c:v>
                </c:pt>
                <c:pt idx="2536">
                  <c:v>-235.12619239856403</c:v>
                </c:pt>
                <c:pt idx="2537">
                  <c:v>-1309.5012117620181</c:v>
                </c:pt>
                <c:pt idx="2538">
                  <c:v>-235.2453516934213</c:v>
                </c:pt>
                <c:pt idx="2539">
                  <c:v>-216.2200238493858</c:v>
                </c:pt>
                <c:pt idx="2540">
                  <c:v>-211.28195882481128</c:v>
                </c:pt>
                <c:pt idx="2541">
                  <c:v>-216.33895504591226</c:v>
                </c:pt>
                <c:pt idx="2542">
                  <c:v>-235.48321453001915</c:v>
                </c:pt>
                <c:pt idx="2543">
                  <c:v>-1293.9892151615536</c:v>
                </c:pt>
                <c:pt idx="2544">
                  <c:v>-235.60192162013902</c:v>
                </c:pt>
                <c:pt idx="2545">
                  <c:v>-216.57636966693423</c:v>
                </c:pt>
                <c:pt idx="2546">
                  <c:v>-211.63808185830109</c:v>
                </c:pt>
                <c:pt idx="2547">
                  <c:v>-216.69485661772455</c:v>
                </c:pt>
                <c:pt idx="2548">
                  <c:v>-235.83889595983072</c:v>
                </c:pt>
                <c:pt idx="2549">
                  <c:v>-1283.4919570834268</c:v>
                </c:pt>
                <c:pt idx="2550">
                  <c:v>-235.95716671433254</c:v>
                </c:pt>
                <c:pt idx="2551">
                  <c:v>-216.93139856225869</c:v>
                </c:pt>
                <c:pt idx="2552">
                  <c:v>-211.99289586392612</c:v>
                </c:pt>
                <c:pt idx="2553">
                  <c:v>-217.04945704026568</c:v>
                </c:pt>
                <c:pt idx="2554">
                  <c:v>-236.1932841033794</c:v>
                </c:pt>
                <c:pt idx="2555">
                  <c:v>-1275.5887411496055</c:v>
                </c:pt>
                <c:pt idx="2556">
                  <c:v>-236.31113420222562</c:v>
                </c:pt>
                <c:pt idx="2557">
                  <c:v>-217.28515766856756</c:v>
                </c:pt>
                <c:pt idx="2558">
                  <c:v>-212.34644788293909</c:v>
                </c:pt>
                <c:pt idx="2559">
                  <c:v>-217.40280326388438</c:v>
                </c:pt>
                <c:pt idx="2560">
                  <c:v>-236.54642582115321</c:v>
                </c:pt>
                <c:pt idx="2561">
                  <c:v>-1357.2982568927973</c:v>
                </c:pt>
                <c:pt idx="2562">
                  <c:v>-236.66387076768015</c:v>
                </c:pt>
                <c:pt idx="2563">
                  <c:v>-217.63769358299635</c:v>
                </c:pt>
                <c:pt idx="2564">
                  <c:v>-212.69878442676389</c:v>
                </c:pt>
                <c:pt idx="2565">
                  <c:v>-217.75494171531901</c:v>
                </c:pt>
                <c:pt idx="2566">
                  <c:v>-236.898367456226</c:v>
                </c:pt>
                <c:pt idx="2567">
                  <c:v>-1317.2426163905302</c:v>
                </c:pt>
                <c:pt idx="2568">
                  <c:v>-237.01542258955902</c:v>
                </c:pt>
                <c:pt idx="2569">
                  <c:v>-217.98905240381114</c:v>
                </c:pt>
                <c:pt idx="2570">
                  <c:v>-213.04995151410048</c:v>
                </c:pt>
                <c:pt idx="2571">
                  <c:v>-218.10591833472247</c:v>
                </c:pt>
                <c:pt idx="2572">
                  <c:v>-237.24915487122868</c:v>
                </c:pt>
                <c:pt idx="2573">
                  <c:v>-1299.4145674227029</c:v>
                </c:pt>
                <c:pt idx="2574">
                  <c:v>-237.36583537843572</c:v>
                </c:pt>
                <c:pt idx="2575">
                  <c:v>-218.33927976707056</c:v>
                </c:pt>
                <c:pt idx="2576">
                  <c:v>-213.39999470750007</c:v>
                </c:pt>
                <c:pt idx="2577">
                  <c:v>-218.45577861214085</c:v>
                </c:pt>
                <c:pt idx="2578">
                  <c:v>-237.59883348469992</c:v>
                </c:pt>
                <c:pt idx="2579">
                  <c:v>-1310.1937565483449</c:v>
                </c:pt>
                <c:pt idx="2580">
                  <c:v>-237.71515441284066</c:v>
                </c:pt>
                <c:pt idx="2581">
                  <c:v>-218.68842088280996</c:v>
                </c:pt>
                <c:pt idx="2582">
                  <c:v>-213.7489591494857</c:v>
                </c:pt>
                <c:pt idx="2583">
                  <c:v>-218.80456762357838</c:v>
                </c:pt>
                <c:pt idx="2584">
                  <c:v>-237.94744830710815</c:v>
                </c:pt>
                <c:pt idx="2585">
                  <c:v>-1338.2873327958523</c:v>
                </c:pt>
                <c:pt idx="2586">
                  <c:v>-238.06342457516277</c:v>
                </c:pt>
                <c:pt idx="2587">
                  <c:v>-219.03652057084187</c:v>
                </c:pt>
                <c:pt idx="2588">
                  <c:v>-214.09688959828901</c:v>
                </c:pt>
                <c:pt idx="2589">
                  <c:v>-219.15233006666745</c:v>
                </c:pt>
                <c:pt idx="2590">
                  <c:v>-238.29504397647736</c:v>
                </c:pt>
                <c:pt idx="2591">
                  <c:v>-1390.8704151653196</c:v>
                </c:pt>
                <c:pt idx="2592">
                  <c:v>-238.41069038713047</c:v>
                </c:pt>
                <c:pt idx="2593">
                  <c:v>-219.38362329622734</c:v>
                </c:pt>
                <c:pt idx="2594">
                  <c:v>-214.44383046327741</c:v>
                </c:pt>
                <c:pt idx="2595">
                  <c:v>-219.49911029605909</c:v>
                </c:pt>
                <c:pt idx="2596">
                  <c:v>-238.64166479371602</c:v>
                </c:pt>
                <c:pt idx="2597">
                  <c:v>-1267.2156033773949</c:v>
                </c:pt>
                <c:pt idx="2598">
                  <c:v>-238.75699604510606</c:v>
                </c:pt>
                <c:pt idx="2599">
                  <c:v>-219.72977320450607</c:v>
                </c:pt>
                <c:pt idx="2600">
                  <c:v>-214.78982584014227</c:v>
                </c:pt>
                <c:pt idx="2601">
                  <c:v>-219.84495235857486</c:v>
                </c:pt>
                <c:pt idx="2602">
                  <c:v>-238.9873547577493</c:v>
                </c:pt>
                <c:pt idx="2603">
                  <c:v>-1305.2439276030279</c:v>
                </c:pt>
                <c:pt idx="2604">
                  <c:v>-239.10238545511413</c:v>
                </c:pt>
                <c:pt idx="2605">
                  <c:v>-220.07501415672394</c:v>
                </c:pt>
                <c:pt idx="2606">
                  <c:v>-215.13491954592129</c:v>
                </c:pt>
                <c:pt idx="2607">
                  <c:v>-220.18990002820286</c:v>
                </c:pt>
                <c:pt idx="2608">
                  <c:v>-239.33215760048779</c:v>
                </c:pt>
                <c:pt idx="2609">
                  <c:v>-1292.4805001648613</c:v>
                </c:pt>
                <c:pt idx="2610">
                  <c:v>-239.44690226784073</c:v>
                </c:pt>
                <c:pt idx="2611">
                  <c:v>-220.4193897643936</c:v>
                </c:pt>
                <c:pt idx="2612">
                  <c:v>-215.47915515392657</c:v>
                </c:pt>
                <c:pt idx="2613">
                  <c:v>-220.53399684103439</c:v>
                </c:pt>
                <c:pt idx="2614">
                  <c:v>-239.67611682176118</c:v>
                </c:pt>
                <c:pt idx="2615">
                  <c:v>-1283.329378734368</c:v>
                </c:pt>
                <c:pt idx="2616">
                  <c:v>-239.79058991350203</c:v>
                </c:pt>
                <c:pt idx="2617">
                  <c:v>-220.76294342438771</c:v>
                </c:pt>
                <c:pt idx="2618">
                  <c:v>-215.82257602865198</c:v>
                </c:pt>
                <c:pt idx="2619">
                  <c:v>-220.87728613015202</c:v>
                </c:pt>
                <c:pt idx="2620">
                  <c:v>-240.0192757242215</c:v>
                </c:pt>
                <c:pt idx="2621">
                  <c:v>-1276.2231931145966</c:v>
                </c:pt>
                <c:pt idx="2622">
                  <c:v>-240.1334916367924</c:v>
                </c:pt>
                <c:pt idx="2623">
                  <c:v>-221.10571835388498</c:v>
                </c:pt>
                <c:pt idx="2624">
                  <c:v>-216.16522536073336</c:v>
                </c:pt>
                <c:pt idx="2625">
                  <c:v>-221.21981106062336</c:v>
                </c:pt>
                <c:pt idx="2626">
                  <c:v>-240.36167744834432</c:v>
                </c:pt>
                <c:pt idx="2627">
                  <c:v>-1337.0324405732954</c:v>
                </c:pt>
                <c:pt idx="2628">
                  <c:v>-240.47565053193182</c:v>
                </c:pt>
                <c:pt idx="2629">
                  <c:v>-221.44775762543577</c:v>
                </c:pt>
                <c:pt idx="2630">
                  <c:v>-216.5071462020374</c:v>
                </c:pt>
                <c:pt idx="2631">
                  <c:v>-221.56161466461134</c:v>
                </c:pt>
                <c:pt idx="2632">
                  <c:v>-240.7033650075567</c:v>
                </c:pt>
                <c:pt idx="2633">
                  <c:v>-1311.5983730246469</c:v>
                </c:pt>
                <c:pt idx="2634">
                  <c:v>-240.81710957785873</c:v>
                </c:pt>
                <c:pt idx="2635">
                  <c:v>-221.78910420221359</c:v>
                </c:pt>
                <c:pt idx="2636">
                  <c:v>-216.84838150095456</c:v>
                </c:pt>
                <c:pt idx="2637">
                  <c:v>-221.90273987671176</c:v>
                </c:pt>
                <c:pt idx="2638">
                  <c:v>-241.04438132366749</c:v>
                </c:pt>
                <c:pt idx="2639">
                  <c:v>-1297.3054217584736</c:v>
                </c:pt>
                <c:pt idx="2640">
                  <c:v>-241.1579116737376</c:v>
                </c:pt>
                <c:pt idx="2641">
                  <c:v>-222.12980097354483</c:v>
                </c:pt>
                <c:pt idx="2642">
                  <c:v>-217.1889741379764</c:v>
                </c:pt>
                <c:pt idx="2643">
                  <c:v>-222.24322956958059</c:v>
                </c:pt>
                <c:pt idx="2644">
                  <c:v>-241.38476926249137</c:v>
                </c:pt>
                <c:pt idx="2645">
                  <c:v>-1323.9740581156125</c:v>
                </c:pt>
                <c:pt idx="2646">
                  <c:v>-241.49809967471472</c:v>
                </c:pt>
                <c:pt idx="2647">
                  <c:v>-222.46989079077093</c:v>
                </c:pt>
                <c:pt idx="2648">
                  <c:v>-217.52896696163651</c:v>
                </c:pt>
                <c:pt idx="2649">
                  <c:v>-222.58312658995064</c:v>
                </c:pt>
                <c:pt idx="2650">
                  <c:v>-241.72457166996429</c:v>
                </c:pt>
                <c:pt idx="2651">
                  <c:v>-1370.2431880916026</c:v>
                </c:pt>
                <c:pt idx="2652">
                  <c:v>-241.83771642821696</c:v>
                </c:pt>
                <c:pt idx="2653">
                  <c:v>-222.80941650357275</c:v>
                </c:pt>
                <c:pt idx="2654">
                  <c:v>-217.86840282489936</c:v>
                </c:pt>
                <c:pt idx="2655">
                  <c:v>-222.92247379510002</c:v>
                </c:pt>
                <c:pt idx="2656">
                  <c:v>-242.06383140871762</c:v>
                </c:pt>
                <c:pt idx="2657">
                  <c:v>-1351.1244916925384</c:v>
                </c:pt>
                <c:pt idx="2658">
                  <c:v>-242.17680481063536</c:v>
                </c:pt>
                <c:pt idx="2659">
                  <c:v>-223.14842099678447</c:v>
                </c:pt>
                <c:pt idx="2660">
                  <c:v>-218.20732462208315</c:v>
                </c:pt>
                <c:pt idx="2661">
                  <c:v>-223.2613140898691</c:v>
                </c:pt>
                <c:pt idx="2662">
                  <c:v>-242.40259139515402</c:v>
                </c:pt>
                <c:pt idx="2663">
                  <c:v>-1318.6525094710748</c:v>
                </c:pt>
                <c:pt idx="2664">
                  <c:v>-242.51540776467422</c:v>
                </c:pt>
                <c:pt idx="2665">
                  <c:v>-223.48694722784148</c:v>
                </c:pt>
                <c:pt idx="2666">
                  <c:v>-218.5457753264065</c:v>
                </c:pt>
                <c:pt idx="2667">
                  <c:v>-223.59969046432832</c:v>
                </c:pt>
                <c:pt idx="2668">
                  <c:v>-242.74089463726415</c:v>
                </c:pt>
                <c:pt idx="2669">
                  <c:v>-1302.4241472560414</c:v>
                </c:pt>
                <c:pt idx="2670">
                  <c:v>-242.85356833735878</c:v>
                </c:pt>
                <c:pt idx="2671">
                  <c:v>-223.82503826490449</c:v>
                </c:pt>
                <c:pt idx="2672">
                  <c:v>-218.88379802825287</c:v>
                </c:pt>
                <c:pt idx="2673">
                  <c:v>-223.93764603215985</c:v>
                </c:pt>
                <c:pt idx="2674">
                  <c:v>-243.07878427311732</c:v>
                </c:pt>
                <c:pt idx="2675">
                  <c:v>-1260.454005651068</c:v>
                </c:pt>
                <c:pt idx="2676">
                  <c:v>-243.1913297188423</c:v>
                </c:pt>
                <c:pt idx="2677">
                  <c:v>-224.16273732581163</c:v>
                </c:pt>
                <c:pt idx="2678">
                  <c:v>-219.22143597425037</c:v>
                </c:pt>
                <c:pt idx="2679">
                  <c:v>-224.27522406990187</c:v>
                </c:pt>
                <c:pt idx="2680">
                  <c:v>-243.41630361027697</c:v>
                </c:pt>
                <c:pt idx="2681">
                  <c:v>-1283.4835703417689</c:v>
                </c:pt>
                <c:pt idx="2682">
                  <c:v>-243.52873528208292</c:v>
                </c:pt>
                <c:pt idx="2683">
                  <c:v>-224.50008781791027</c:v>
                </c:pt>
                <c:pt idx="2684">
                  <c:v>-219.55873260727</c:v>
                </c:pt>
                <c:pt idx="2685">
                  <c:v>-224.61246805708703</c:v>
                </c:pt>
                <c:pt idx="2686">
                  <c:v>-243.75349616608079</c:v>
                </c:pt>
                <c:pt idx="2687">
                  <c:v>-1372.2524851954097</c:v>
                </c:pt>
                <c:pt idx="2688">
                  <c:v>-243.86582862349024</c:v>
                </c:pt>
                <c:pt idx="2689">
                  <c:v>-224.83713337889191</c:v>
                </c:pt>
                <c:pt idx="2690">
                  <c:v>-219.89573160745064</c:v>
                </c:pt>
                <c:pt idx="2691">
                  <c:v>-224.94942171746709</c:v>
                </c:pt>
                <c:pt idx="2692">
                  <c:v>-244.09040570907445</c:v>
                </c:pt>
                <c:pt idx="2693">
                  <c:v>-1326.6740237663932</c:v>
                </c:pt>
                <c:pt idx="2694">
                  <c:v>-244.20265360474241</c:v>
                </c:pt>
                <c:pt idx="2695">
                  <c:v>-225.17391791878163</c:v>
                </c:pt>
                <c:pt idx="2696">
                  <c:v>-220.23247693436531</c:v>
                </c:pt>
                <c:pt idx="2697">
                  <c:v>-225.28612906137357</c:v>
                </c:pt>
                <c:pt idx="2698">
                  <c:v>-244.42707630155351</c:v>
                </c:pt>
                <c:pt idx="2699">
                  <c:v>-1307.9011954496607</c:v>
                </c:pt>
                <c:pt idx="2700">
                  <c:v>-244.53925439574206</c:v>
                </c:pt>
                <c:pt idx="2701">
                  <c:v>-225.51048566312875</c:v>
                </c:pt>
                <c:pt idx="2702">
                  <c:v>-220.56901287044937</c:v>
                </c:pt>
                <c:pt idx="2703">
                  <c:v>-225.62263442937126</c:v>
                </c:pt>
                <c:pt idx="2704">
                  <c:v>-244.76355234346471</c:v>
                </c:pt>
                <c:pt idx="2705">
                  <c:v>-1295.9798207865902</c:v>
                </c:pt>
                <c:pt idx="2706">
                  <c:v>-244.87567551897394</c:v>
                </c:pt>
                <c:pt idx="2707">
                  <c:v>-225.84688119759744</c:v>
                </c:pt>
                <c:pt idx="2708">
                  <c:v>-220.90538406581908</c:v>
                </c:pt>
                <c:pt idx="2709">
                  <c:v>-225.95898253731687</c:v>
                </c:pt>
                <c:pt idx="2710">
                  <c:v>-245.09987861770759</c:v>
                </c:pt>
                <c:pt idx="2711">
                  <c:v>-1341.777375505892</c:v>
                </c:pt>
                <c:pt idx="2712">
                  <c:v>-245.21196189531912</c:v>
                </c:pt>
                <c:pt idx="2713">
                  <c:v>-226.1831495140342</c:v>
                </c:pt>
                <c:pt idx="2714">
                  <c:v>-221.24163558461757</c:v>
                </c:pt>
                <c:pt idx="2715">
                  <c:v>-226.29521852298018</c:v>
                </c:pt>
                <c:pt idx="2716">
                  <c:v>-245.43610033700449</c:v>
                </c:pt>
                <c:pt idx="2717">
                  <c:v>-1422.0690224828872</c:v>
                </c:pt>
                <c:pt idx="2718">
                  <c:v>-245.54815889151649</c:v>
                </c:pt>
                <c:pt idx="2719">
                  <c:v>-226.51933605821338</c:v>
                </c:pt>
                <c:pt idx="2720">
                  <c:v>-221.57781295303363</c:v>
                </c:pt>
                <c:pt idx="2721">
                  <c:v>-226.63138799435325</c:v>
                </c:pt>
                <c:pt idx="2722">
                  <c:v>-245.77226319256195</c:v>
                </c:pt>
                <c:pt idx="2723">
                  <c:v>-1336.1078111399279</c:v>
                </c:pt>
                <c:pt idx="2724">
                  <c:v>-245.88431236934812</c:v>
                </c:pt>
                <c:pt idx="2725">
                  <c:v>-226.85548677935569</c:v>
                </c:pt>
                <c:pt idx="2726">
                  <c:v>-221.91396220914865</c:v>
                </c:pt>
                <c:pt idx="2727">
                  <c:v>-226.96753707981443</c:v>
                </c:pt>
                <c:pt idx="2728">
                  <c:v>-246.10841340449568</c:v>
                </c:pt>
                <c:pt idx="2729">
                  <c:v>-1313.8418518645321</c:v>
                </c:pt>
                <c:pt idx="2730">
                  <c:v>-246.22046873683172</c:v>
                </c:pt>
                <c:pt idx="2731">
                  <c:v>-227.19164818163065</c:v>
                </c:pt>
                <c:pt idx="2732">
                  <c:v>-222.2501299547794</c:v>
                </c:pt>
                <c:pt idx="2733">
                  <c:v>-227.30371248032765</c:v>
                </c:pt>
                <c:pt idx="2734">
                  <c:v>-246.44459777442842</c:v>
                </c:pt>
                <c:pt idx="2735">
                  <c:v>-1312.702883389718</c:v>
                </c:pt>
                <c:pt idx="2736">
                  <c:v>-246.55667500147118</c:v>
                </c:pt>
                <c:pt idx="2737">
                  <c:v>-227.52786737780116</c:v>
                </c:pt>
                <c:pt idx="2738">
                  <c:v>-222.58636340949408</c:v>
                </c:pt>
                <c:pt idx="2739">
                  <c:v>-227.63996152383453</c:v>
                </c:pt>
                <c:pt idx="2740">
                  <c:v>-246.78086374025244</c:v>
                </c:pt>
                <c:pt idx="2741">
                  <c:v>-1291.1964180412858</c:v>
                </c:pt>
                <c:pt idx="2742">
                  <c:v>-246.89297882584552</c:v>
                </c:pt>
                <c:pt idx="2743">
                  <c:v>-227.86419214519015</c:v>
                </c:pt>
                <c:pt idx="2744">
                  <c:v>-222.92271046699571</c:v>
                </c:pt>
                <c:pt idx="2745">
                  <c:v>-227.97633222205422</c:v>
                </c:pt>
                <c:pt idx="2746">
                  <c:v>-247.11725943335395</c:v>
                </c:pt>
                <c:pt idx="2747">
                  <c:v>-1399.7293133576768</c:v>
                </c:pt>
                <c:pt idx="2748">
                  <c:v>-247.22942858566319</c:v>
                </c:pt>
                <c:pt idx="2749">
                  <c:v>-228.20067098420438</c:v>
                </c:pt>
                <c:pt idx="2750">
                  <c:v>-223.25921975407852</c:v>
                </c:pt>
                <c:pt idx="2751">
                  <c:v>-228.31287332988427</c:v>
                </c:pt>
                <c:pt idx="2752">
                  <c:v>-247.45383373846212</c:v>
                </c:pt>
                <c:pt idx="2753">
                  <c:v>-1288.9125486084074</c:v>
                </c:pt>
                <c:pt idx="2754">
                  <c:v>-247.56607343056777</c:v>
                </c:pt>
                <c:pt idx="2755">
                  <c:v>-228.53735317958794</c:v>
                </c:pt>
                <c:pt idx="2756">
                  <c:v>-223.59594069238176</c:v>
                </c:pt>
                <c:pt idx="2757">
                  <c:v>-228.64963440765504</c:v>
                </c:pt>
                <c:pt idx="2758">
                  <c:v>-247.79063635640904</c:v>
                </c:pt>
                <c:pt idx="2759">
                  <c:v>-1273.0961084814041</c:v>
                </c:pt>
                <c:pt idx="2760">
                  <c:v>-247.90296334789991</c:v>
                </c:pt>
                <c:pt idx="2761">
                  <c:v>-228.87428886471321</c:v>
                </c:pt>
                <c:pt idx="2762">
                  <c:v>-223.93292356318244</c:v>
                </c:pt>
                <c:pt idx="2763">
                  <c:v>-228.98666588644238</c:v>
                </c:pt>
                <c:pt idx="2764">
                  <c:v>-248.12771786998186</c:v>
                </c:pt>
                <c:pt idx="2765">
                  <c:v>-1305.4910412647939</c:v>
                </c:pt>
                <c:pt idx="2766">
                  <c:v>-248.2401492296394</c:v>
                </c:pt>
                <c:pt idx="2767">
                  <c:v>-229.211529089088</c:v>
                </c:pt>
                <c:pt idx="2768">
                  <c:v>-224.27021957548857</c:v>
                </c:pt>
                <c:pt idx="2769">
                  <c:v>-229.32401913674471</c:v>
                </c:pt>
                <c:pt idx="2770">
                  <c:v>-248.46512981316812</c:v>
                </c:pt>
                <c:pt idx="2771">
                  <c:v>-1295.2778598674299</c:v>
                </c:pt>
                <c:pt idx="2772">
                  <c:v>-248.57768294286868</c:v>
                </c:pt>
                <c:pt idx="2773">
                  <c:v>-229.54912588942199</c:v>
                </c:pt>
                <c:pt idx="2774">
                  <c:v>-224.60788093771654</c:v>
                </c:pt>
                <c:pt idx="2775">
                  <c:v>-229.66174654078151</c:v>
                </c:pt>
                <c:pt idx="2776">
                  <c:v>-248.80292474411908</c:v>
                </c:pt>
                <c:pt idx="2777">
                  <c:v>-1281.5301313267237</c:v>
                </c:pt>
                <c:pt idx="2778">
                  <c:v>-248.91561740400641</c:v>
                </c:pt>
                <c:pt idx="2779">
                  <c:v>-229.88713236452321</c:v>
                </c:pt>
                <c:pt idx="2780">
                  <c:v>-224.94596093326174</c:v>
                </c:pt>
                <c:pt idx="2781">
                  <c:v>-229.99990156875239</c:v>
                </c:pt>
                <c:pt idx="2782">
                  <c:v>-249.14115632205662</c:v>
                </c:pt>
                <c:pt idx="2783">
                  <c:v>-1281.319921945443</c:v>
                </c:pt>
                <c:pt idx="2784">
                  <c:v>-249.25400665715702</c:v>
                </c:pt>
                <c:pt idx="2785">
                  <c:v>-230.22560275436942</c:v>
                </c:pt>
                <c:pt idx="2786">
                  <c:v>-225.28451400029655</c:v>
                </c:pt>
                <c:pt idx="2787">
                  <c:v>-230.33853885936537</c:v>
                </c:pt>
                <c:pt idx="2788">
                  <c:v>-249.47987938861854</c:v>
                </c:pt>
                <c:pt idx="2789">
                  <c:v>-1276.1483252806911</c:v>
                </c:pt>
                <c:pt idx="2790">
                  <c:v>-249.59290595692943</c:v>
                </c:pt>
                <c:pt idx="2791">
                  <c:v>-230.56459252371255</c:v>
                </c:pt>
                <c:pt idx="2792">
                  <c:v>-225.62359581616266</c:v>
                </c:pt>
                <c:pt idx="2793">
                  <c:v>-230.67771430504058</c:v>
                </c:pt>
                <c:pt idx="2794">
                  <c:v>-249.81915005378696</c:v>
                </c:pt>
                <c:pt idx="2795">
                  <c:v>-1271.7327892401167</c:v>
                </c:pt>
                <c:pt idx="2796">
                  <c:v>-249.93237185610352</c:v>
                </c:pt>
                <c:pt idx="2797">
                  <c:v>-230.90415845058357</c:v>
                </c:pt>
                <c:pt idx="2798">
                  <c:v>-225.96326338675553</c:v>
                </c:pt>
                <c:pt idx="2799">
                  <c:v>-231.01748514216385</c:v>
                </c:pt>
                <c:pt idx="2800">
                  <c:v>-231.58525302460924</c:v>
                </c:pt>
                <c:pt idx="2801">
                  <c:v>-1336.163933100727</c:v>
                </c:pt>
                <c:pt idx="2802">
                  <c:v>-232.72738013964022</c:v>
                </c:pt>
                <c:pt idx="2803">
                  <c:v>-233.302343736143</c:v>
                </c:pt>
                <c:pt idx="2804">
                  <c:v>-1282.4740121306281</c:v>
                </c:pt>
                <c:pt idx="2805">
                  <c:v>-234.46170468509084</c:v>
                </c:pt>
                <c:pt idx="2806">
                  <c:v>-235.04681301586271</c:v>
                </c:pt>
                <c:pt idx="2807">
                  <c:v>-1359.0851635106665</c:v>
                </c:pt>
                <c:pt idx="2808">
                  <c:v>-236.22983540038805</c:v>
                </c:pt>
                <c:pt idx="2809">
                  <c:v>-236.82861066356287</c:v>
                </c:pt>
                <c:pt idx="2810">
                  <c:v>-1289.1871083888354</c:v>
                </c:pt>
                <c:pt idx="2811">
                  <c:v>-238.04308791617061</c:v>
                </c:pt>
                <c:pt idx="2812">
                  <c:v>-238.65986590759931</c:v>
                </c:pt>
                <c:pt idx="2813">
                  <c:v>-1269.2350853109024</c:v>
                </c:pt>
                <c:pt idx="2814">
                  <c:v>-239.91554746469336</c:v>
                </c:pt>
                <c:pt idx="2815">
                  <c:v>-240.55584131892431</c:v>
                </c:pt>
                <c:pt idx="2816">
                  <c:v>-1295.2404691537668</c:v>
                </c:pt>
                <c:pt idx="2817">
                  <c:v>-241.86534499717013</c:v>
                </c:pt>
                <c:pt idx="2818">
                  <c:v>-242.53641990568664</c:v>
                </c:pt>
                <c:pt idx="2819">
                  <c:v>-1390.7705304528597</c:v>
                </c:pt>
                <c:pt idx="2820">
                  <c:v>-243.91670992796509</c:v>
                </c:pt>
                <c:pt idx="2821">
                  <c:v>-244.62853827141262</c:v>
                </c:pt>
                <c:pt idx="2822">
                  <c:v>-1263.2414872467889</c:v>
                </c:pt>
                <c:pt idx="2823">
                  <c:v>-246.10345665819688</c:v>
                </c:pt>
                <c:pt idx="2824">
                  <c:v>-246.87040557815311</c:v>
                </c:pt>
                <c:pt idx="2825">
                  <c:v>-1363.3679357514984</c:v>
                </c:pt>
                <c:pt idx="2826">
                  <c:v>-248.47531657776042</c:v>
                </c:pt>
                <c:pt idx="2827">
                  <c:v>-249.31936866832353</c:v>
                </c:pt>
                <c:pt idx="2828">
                  <c:v>-1313.6401835186507</c:v>
                </c:pt>
                <c:pt idx="2829">
                  <c:v>-251.11047048097157</c:v>
                </c:pt>
                <c:pt idx="2830">
                  <c:v>-252.06802649700592</c:v>
                </c:pt>
                <c:pt idx="2831">
                  <c:v>-1352.4523201275588</c:v>
                </c:pt>
                <c:pt idx="2832">
                  <c:v>-254.14340360697324</c:v>
                </c:pt>
                <c:pt idx="2833">
                  <c:v>-255.28182783482777</c:v>
                </c:pt>
                <c:pt idx="2834">
                  <c:v>-1301.290310375588</c:v>
                </c:pt>
                <c:pt idx="2835">
                  <c:v>-257.83811498900195</c:v>
                </c:pt>
                <c:pt idx="2836">
                  <c:v>-259.30553613380584</c:v>
                </c:pt>
                <c:pt idx="2837">
                  <c:v>-1298.8025209225214</c:v>
                </c:pt>
                <c:pt idx="2838">
                  <c:v>-262.8404996444757</c:v>
                </c:pt>
                <c:pt idx="2839">
                  <c:v>-265.08358344146859</c:v>
                </c:pt>
                <c:pt idx="2840">
                  <c:v>-1342.1056763480465</c:v>
                </c:pt>
                <c:pt idx="2841">
                  <c:v>-271.7114687924921</c:v>
                </c:pt>
                <c:pt idx="2842">
                  <c:v>-278.03453101011564</c:v>
                </c:pt>
                <c:pt idx="2843">
                  <c:v>-1643.280123650525</c:v>
                </c:pt>
                <c:pt idx="2844">
                  <c:v>-278.63724293539008</c:v>
                </c:pt>
                <c:pt idx="2845">
                  <c:v>-272.91695082917767</c:v>
                </c:pt>
                <c:pt idx="2846">
                  <c:v>-1350.8855413419396</c:v>
                </c:pt>
                <c:pt idx="2847">
                  <c:v>-267.49501320605157</c:v>
                </c:pt>
                <c:pt idx="2848">
                  <c:v>-265.85522370126603</c:v>
                </c:pt>
                <c:pt idx="2849">
                  <c:v>-1307.165791411401</c:v>
                </c:pt>
                <c:pt idx="2850">
                  <c:v>-263.52778228421187</c:v>
                </c:pt>
                <c:pt idx="2851">
                  <c:v>-262.6647065308407</c:v>
                </c:pt>
                <c:pt idx="2852">
                  <c:v>-1286.7020603311189</c:v>
                </c:pt>
                <c:pt idx="2853">
                  <c:v>-261.31857456111982</c:v>
                </c:pt>
                <c:pt idx="2854">
                  <c:v>-260.78607925346762</c:v>
                </c:pt>
                <c:pt idx="2855">
                  <c:v>-1327.8644495988717</c:v>
                </c:pt>
                <c:pt idx="2856">
                  <c:v>-259.92456299184556</c:v>
                </c:pt>
                <c:pt idx="2857">
                  <c:v>-259.57506021145423</c:v>
                </c:pt>
                <c:pt idx="2858">
                  <c:v>-1360.8799408148539</c:v>
                </c:pt>
                <c:pt idx="2859">
                  <c:v>-259.00261712635137</c:v>
                </c:pt>
                <c:pt idx="2860">
                  <c:v>-258.76929468779599</c:v>
                </c:pt>
                <c:pt idx="2861">
                  <c:v>-1306.659228168799</c:v>
                </c:pt>
                <c:pt idx="2862">
                  <c:v>-258.38895820945424</c:v>
                </c:pt>
                <c:pt idx="2863">
                  <c:v>-258.23598188245899</c:v>
                </c:pt>
                <c:pt idx="2864">
                  <c:v>-1377.4593387388736</c:v>
                </c:pt>
                <c:pt idx="2865">
                  <c:v>-257.9927038302871</c:v>
                </c:pt>
                <c:pt idx="2866">
                  <c:v>-257.89867527600273</c:v>
                </c:pt>
                <c:pt idx="2867">
                  <c:v>-1309.0276902988242</c:v>
                </c:pt>
                <c:pt idx="2868">
                  <c:v>-257.75828037631754</c:v>
                </c:pt>
                <c:pt idx="2869">
                  <c:v>-257.70943799386407</c:v>
                </c:pt>
                <c:pt idx="2870">
                  <c:v>-1287.3313041394135</c:v>
                </c:pt>
                <c:pt idx="2871">
                  <c:v>-257.6493195566016</c:v>
                </c:pt>
                <c:pt idx="2872">
                  <c:v>-257.63632165096294</c:v>
                </c:pt>
                <c:pt idx="2873">
                  <c:v>-1312.2630616477934</c:v>
                </c:pt>
                <c:pt idx="2874">
                  <c:v>-257.64080521291936</c:v>
                </c:pt>
                <c:pt idx="2875">
                  <c:v>-257.65704665271096</c:v>
                </c:pt>
                <c:pt idx="2876">
                  <c:v>-1415.2405439885506</c:v>
                </c:pt>
                <c:pt idx="2877">
                  <c:v>-257.71486747279522</c:v>
                </c:pt>
                <c:pt idx="2878">
                  <c:v>-257.75552923336022</c:v>
                </c:pt>
                <c:pt idx="2879">
                  <c:v>-1316.2239602895545</c:v>
                </c:pt>
                <c:pt idx="2880">
                  <c:v>-257.85836413066443</c:v>
                </c:pt>
                <c:pt idx="2881">
                  <c:v>-257.91984378596902</c:v>
                </c:pt>
                <c:pt idx="2882">
                  <c:v>-1291.338435207877</c:v>
                </c:pt>
                <c:pt idx="2883">
                  <c:v>-258.06140979835453</c:v>
                </c:pt>
                <c:pt idx="2884">
                  <c:v>-258.14096363036691</c:v>
                </c:pt>
                <c:pt idx="2885">
                  <c:v>-1320.9059074910681</c:v>
                </c:pt>
                <c:pt idx="2886">
                  <c:v>-258.31644027774666</c:v>
                </c:pt>
                <c:pt idx="2887">
                  <c:v>-258.41194947325283</c:v>
                </c:pt>
                <c:pt idx="2888">
                  <c:v>-1360.132931534637</c:v>
                </c:pt>
                <c:pt idx="2889">
                  <c:v>-258.61759514620462</c:v>
                </c:pt>
                <c:pt idx="2890">
                  <c:v>-258.72740811446641</c:v>
                </c:pt>
                <c:pt idx="2891">
                  <c:v>-1279.0934494971198</c:v>
                </c:pt>
                <c:pt idx="2892">
                  <c:v>-258.96029788031274</c:v>
                </c:pt>
                <c:pt idx="2893">
                  <c:v>-259.0831211017819</c:v>
                </c:pt>
                <c:pt idx="2894">
                  <c:v>-1349.1388776753688</c:v>
                </c:pt>
                <c:pt idx="2895">
                  <c:v>-259.34096324214744</c:v>
                </c:pt>
                <c:pt idx="2896">
                  <c:v>-259.47578412144043</c:v>
                </c:pt>
                <c:pt idx="2897">
                  <c:v>-1281.2288103367014</c:v>
                </c:pt>
                <c:pt idx="2898">
                  <c:v>-259.75678938629278</c:v>
                </c:pt>
                <c:pt idx="2899">
                  <c:v>-259.9028208657827</c:v>
                </c:pt>
                <c:pt idx="2900">
                  <c:v>-1299.8025237767238</c:v>
                </c:pt>
                <c:pt idx="2901">
                  <c:v>-260.20560808493099</c:v>
                </c:pt>
                <c:pt idx="2902">
                  <c:v>-260.36224848740869</c:v>
                </c:pt>
                <c:pt idx="2903">
                  <c:v>-1340.448732824902</c:v>
                </c:pt>
                <c:pt idx="2904">
                  <c:v>-260.68577598640121</c:v>
                </c:pt>
                <c:pt idx="2905">
                  <c:v>-260.85257982736005</c:v>
                </c:pt>
                <c:pt idx="2906">
                  <c:v>-1272.8162654231701</c:v>
                </c:pt>
                <c:pt idx="2907">
                  <c:v>-261.19609570736776</c:v>
                </c:pt>
                <c:pt idx="2908">
                  <c:v>-261.37275265591791</c:v>
                </c:pt>
                <c:pt idx="2909">
                  <c:v>-1286.0639217097082</c:v>
                </c:pt>
                <c:pt idx="2910">
                  <c:v>-261.73575932191068</c:v>
                </c:pt>
                <c:pt idx="2911">
                  <c:v>-261.92207943120536</c:v>
                </c:pt>
                <c:pt idx="2912">
                  <c:v>-1306.8933923825939</c:v>
                </c:pt>
                <c:pt idx="2913">
                  <c:v>-262.304309302994</c:v>
                </c:pt>
                <c:pt idx="2914">
                  <c:v>-262.50021327237408</c:v>
                </c:pt>
                <c:pt idx="2915">
                  <c:v>-1362.0660250287965</c:v>
                </c:pt>
                <c:pt idx="2916">
                  <c:v>-262.9016136920572</c:v>
                </c:pt>
                <c:pt idx="2917">
                  <c:v>-263.10712738129854</c:v>
                </c:pt>
                <c:pt idx="2918">
                  <c:v>-1326.7632916762445</c:v>
                </c:pt>
                <c:pt idx="2919">
                  <c:v>-263.52785352579082</c:v>
                </c:pt>
                <c:pt idx="2920">
                  <c:v>-263.74310629195583</c:v>
                </c:pt>
                <c:pt idx="2921">
                  <c:v>-1291.6335050413797</c:v>
                </c:pt>
                <c:pt idx="2922">
                  <c:v>-264.1835215324997</c:v>
                </c:pt>
                <c:pt idx="2923">
                  <c:v>-264.40874825283322</c:v>
                </c:pt>
                <c:pt idx="2924">
                  <c:v>-1282.5229231148937</c:v>
                </c:pt>
                <c:pt idx="2925">
                  <c:v>-264.86943196355992</c:v>
                </c:pt>
                <c:pt idx="2926">
                  <c:v>-265.10497888305389</c:v>
                </c:pt>
                <c:pt idx="2927">
                  <c:v>-1271.2129511366397</c:v>
                </c:pt>
                <c:pt idx="2928">
                  <c:v>-265.58674226091011</c:v>
                </c:pt>
                <c:pt idx="2929">
                  <c:v>-265.83307709617526</c:v>
                </c:pt>
                <c:pt idx="2930">
                  <c:v>-1282.3417826131515</c:v>
                </c:pt>
                <c:pt idx="2931">
                  <c:v>-266.33698818779459</c:v>
                </c:pt>
                <c:pt idx="2932">
                  <c:v>-266.59471526904395</c:v>
                </c:pt>
                <c:pt idx="2933">
                  <c:v>-1296.8089908855782</c:v>
                </c:pt>
                <c:pt idx="2934">
                  <c:v>-267.12213519540217</c:v>
                </c:pt>
                <c:pt idx="2935">
                  <c:v>-267.39201688643061</c:v>
                </c:pt>
                <c:pt idx="2936">
                  <c:v>-1266.9804694895256</c:v>
                </c:pt>
                <c:pt idx="2937">
                  <c:v>-267.9446503351968</c:v>
                </c:pt>
                <c:pt idx="2938">
                  <c:v>-268.22763661296739</c:v>
                </c:pt>
                <c:pt idx="2939">
                  <c:v>-1391.9835721407826</c:v>
                </c:pt>
                <c:pt idx="2940">
                  <c:v>-268.80760121909697</c:v>
                </c:pt>
                <c:pt idx="2941">
                  <c:v>-269.10487023628605</c:v>
                </c:pt>
                <c:pt idx="2942">
                  <c:v>-1318.0031124739371</c:v>
                </c:pt>
                <c:pt idx="2943">
                  <c:v>-269.71479179620246</c:v>
                </c:pt>
                <c:pt idx="2944">
                  <c:v>-270.02780568865637</c:v>
                </c:pt>
                <c:pt idx="2945">
                  <c:v>-1264.148684533335</c:v>
                </c:pt>
                <c:pt idx="2946">
                  <c:v>-270.67094976647337</c:v>
                </c:pt>
                <c:pt idx="2947">
                  <c:v>-271.00153224007772</c:v>
                </c:pt>
                <c:pt idx="2948">
                  <c:v>-1338.0153369165239</c:v>
                </c:pt>
                <c:pt idx="2949">
                  <c:v>-271.68198853066019</c:v>
                </c:pt>
                <c:pt idx="2950">
                  <c:v>-272.0324344741087</c:v>
                </c:pt>
                <c:pt idx="2951">
                  <c:v>-1364.0155565766891</c:v>
                </c:pt>
                <c:pt idx="2952">
                  <c:v>-272.75537994415134</c:v>
                </c:pt>
                <c:pt idx="2953">
                  <c:v>-273.12861359771006</c:v>
                </c:pt>
                <c:pt idx="2954">
                  <c:v>-1294.8936064018405</c:v>
                </c:pt>
                <c:pt idx="2955">
                  <c:v>-273.90069709761298</c:v>
                </c:pt>
                <c:pt idx="2956">
                  <c:v>-274.30050637120416</c:v>
                </c:pt>
                <c:pt idx="2957">
                  <c:v>-1314.0718210163936</c:v>
                </c:pt>
                <c:pt idx="2958">
                  <c:v>-275.13042743308768</c:v>
                </c:pt>
                <c:pt idx="2959">
                  <c:v>-275.56182234419214</c:v>
                </c:pt>
                <c:pt idx="2960">
                  <c:v>-1354.7116055616991</c:v>
                </c:pt>
                <c:pt idx="2961">
                  <c:v>-276.46123365354862</c:v>
                </c:pt>
                <c:pt idx="2962">
                  <c:v>-276.93101641928644</c:v>
                </c:pt>
                <c:pt idx="2963">
                  <c:v>-1352.7094637174785</c:v>
                </c:pt>
                <c:pt idx="2964">
                  <c:v>-277.91599318510924</c:v>
                </c:pt>
                <c:pt idx="2965">
                  <c:v>-278.43370930452249</c:v>
                </c:pt>
                <c:pt idx="2966">
                  <c:v>-1303.2304606726389</c:v>
                </c:pt>
                <c:pt idx="2967">
                  <c:v>-279.52727306047785</c:v>
                </c:pt>
                <c:pt idx="2968">
                  <c:v>-280.10689532897726</c:v>
                </c:pt>
                <c:pt idx="2969">
                  <c:v>-1301.4128281796498</c:v>
                </c:pt>
                <c:pt idx="2970">
                  <c:v>-281.34365168584554</c:v>
                </c:pt>
                <c:pt idx="2971">
                  <c:v>-282.00679775226791</c:v>
                </c:pt>
                <c:pt idx="2972">
                  <c:v>-1379.9640303319097</c:v>
                </c:pt>
                <c:pt idx="2973">
                  <c:v>-283.44224222898714</c:v>
                </c:pt>
                <c:pt idx="2974">
                  <c:v>-284.22497453338195</c:v>
                </c:pt>
                <c:pt idx="2975">
                  <c:v>-1298.8290781131032</c:v>
                </c:pt>
                <c:pt idx="2976">
                  <c:v>-285.9565396732836</c:v>
                </c:pt>
                <c:pt idx="2977">
                  <c:v>-286.92590836209172</c:v>
                </c:pt>
                <c:pt idx="2978">
                  <c:v>-1321.9917055675442</c:v>
                </c:pt>
                <c:pt idx="2979">
                  <c:v>-289.14962308188217</c:v>
                </c:pt>
                <c:pt idx="2980">
                  <c:v>-290.45346471271404</c:v>
                </c:pt>
                <c:pt idx="2981">
                  <c:v>-1342.0741083592281</c:v>
                </c:pt>
                <c:pt idx="2982">
                  <c:v>-293.66653148515917</c:v>
                </c:pt>
                <c:pt idx="2983">
                  <c:v>-295.75123969326478</c:v>
                </c:pt>
                <c:pt idx="2984">
                  <c:v>-1304.1192382324512</c:v>
                </c:pt>
                <c:pt idx="2985">
                  <c:v>-302.06737847732234</c:v>
                </c:pt>
                <c:pt idx="2986">
                  <c:v>-308.23701524128671</c:v>
                </c:pt>
                <c:pt idx="2987">
                  <c:v>-1643.2277794464187</c:v>
                </c:pt>
                <c:pt idx="2988">
                  <c:v>-308.53764027262275</c:v>
                </c:pt>
                <c:pt idx="2989">
                  <c:v>-302.66863581243609</c:v>
                </c:pt>
                <c:pt idx="2990">
                  <c:v>-1330.1445962331013</c:v>
                </c:pt>
                <c:pt idx="2991">
                  <c:v>-296.95381254927946</c:v>
                </c:pt>
                <c:pt idx="2992">
                  <c:v>-295.16980211265343</c:v>
                </c:pt>
                <c:pt idx="2993">
                  <c:v>-1350.8496095812734</c:v>
                </c:pt>
                <c:pt idx="2994">
                  <c:v>-292.55824732106436</c:v>
                </c:pt>
                <c:pt idx="2995">
                  <c:v>-291.5552344824232</c:v>
                </c:pt>
                <c:pt idx="2996">
                  <c:v>-1298.2169894391993</c:v>
                </c:pt>
                <c:pt idx="2997">
                  <c:v>-289.93335946128002</c:v>
                </c:pt>
                <c:pt idx="2998">
                  <c:v>-289.26501630925026</c:v>
                </c:pt>
                <c:pt idx="2999">
                  <c:v>-1307.1836210491369</c:v>
                </c:pt>
                <c:pt idx="3000">
                  <c:v>-288.13575027136392</c:v>
                </c:pt>
                <c:pt idx="3001">
                  <c:v>-287.65430622926368</c:v>
                </c:pt>
                <c:pt idx="3002">
                  <c:v>-1314.0743533353336</c:v>
                </c:pt>
                <c:pt idx="3003">
                  <c:v>-286.82175254432434</c:v>
                </c:pt>
                <c:pt idx="3004">
                  <c:v>-286.46022379063248</c:v>
                </c:pt>
                <c:pt idx="3005">
                  <c:v>-1286.8114867830382</c:v>
                </c:pt>
                <c:pt idx="3006">
                  <c:v>-285.82708297752311</c:v>
                </c:pt>
                <c:pt idx="3007">
                  <c:v>-285.5494738292108</c:v>
                </c:pt>
                <c:pt idx="3008">
                  <c:v>-1378.7037515642521</c:v>
                </c:pt>
                <c:pt idx="3009">
                  <c:v>-285.06038438464856</c:v>
                </c:pt>
                <c:pt idx="3010">
                  <c:v>-284.84514447158909</c:v>
                </c:pt>
                <c:pt idx="3011">
                  <c:v>-1328.1041380099034</c:v>
                </c:pt>
                <c:pt idx="3012">
                  <c:v>-284.4656359345625</c:v>
                </c:pt>
                <c:pt idx="3013">
                  <c:v>-284.2988603529077</c:v>
                </c:pt>
                <c:pt idx="3014">
                  <c:v>-1279.1116147043094</c:v>
                </c:pt>
                <c:pt idx="3015">
                  <c:v>-284.00604765819901</c:v>
                </c:pt>
                <c:pt idx="3016">
                  <c:v>-283.87825950672271</c:v>
                </c:pt>
                <c:pt idx="3017">
                  <c:v>-1361.2897592703646</c:v>
                </c:pt>
                <c:pt idx="3018">
                  <c:v>-283.65620542127971</c:v>
                </c:pt>
                <c:pt idx="3019">
                  <c:v>-283.56067188258987</c:v>
                </c:pt>
                <c:pt idx="3020">
                  <c:v>-1359.8726367578111</c:v>
                </c:pt>
                <c:pt idx="3021">
                  <c:v>-283.39786339842942</c:v>
                </c:pt>
                <c:pt idx="3022">
                  <c:v>-283.32964475501717</c:v>
                </c:pt>
                <c:pt idx="3023">
                  <c:v>-1307.2806660426645</c:v>
                </c:pt>
                <c:pt idx="3024">
                  <c:v>-283.2175239188457</c:v>
                </c:pt>
                <c:pt idx="3025">
                  <c:v>-283.17290356252727</c:v>
                </c:pt>
                <c:pt idx="3026">
                  <c:v>-1327.0257593253382</c:v>
                </c:pt>
                <c:pt idx="3027">
                  <c:v>-283.10496521034742</c:v>
                </c:pt>
                <c:pt idx="3028">
                  <c:v>-283.08109130926073</c:v>
                </c:pt>
                <c:pt idx="3029">
                  <c:v>-1378.3359891101018</c:v>
                </c:pt>
                <c:pt idx="3030">
                  <c:v>-283.05230448200871</c:v>
                </c:pt>
                <c:pt idx="3031">
                  <c:v>-283.04695577131662</c:v>
                </c:pt>
                <c:pt idx="3032">
                  <c:v>-1296.6319257404762</c:v>
                </c:pt>
                <c:pt idx="3033">
                  <c:v>-283.05337932466847</c:v>
                </c:pt>
                <c:pt idx="3034">
                  <c:v>-283.06480705080969</c:v>
                </c:pt>
                <c:pt idx="3035">
                  <c:v>-1310.2058210433859</c:v>
                </c:pt>
                <c:pt idx="3036">
                  <c:v>-283.10332674486938</c:v>
                </c:pt>
                <c:pt idx="3037">
                  <c:v>-283.13014517063317</c:v>
                </c:pt>
                <c:pt idx="3038">
                  <c:v>-1301.4663039199083</c:v>
                </c:pt>
                <c:pt idx="3039">
                  <c:v>-283.19828954762056</c:v>
                </c:pt>
                <c:pt idx="3040">
                  <c:v>-283.23939848829008</c:v>
                </c:pt>
                <c:pt idx="3041">
                  <c:v>-1288.8605508266176</c:v>
                </c:pt>
                <c:pt idx="3042">
                  <c:v>-283.33520751795669</c:v>
                </c:pt>
                <c:pt idx="3043">
                  <c:v>-283.38973666260353</c:v>
                </c:pt>
                <c:pt idx="3044">
                  <c:v>-1299.3121318351864</c:v>
                </c:pt>
                <c:pt idx="3045">
                  <c:v>-283.51166679181551</c:v>
                </c:pt>
                <c:pt idx="3046">
                  <c:v>-283.57893527591295</c:v>
                </c:pt>
                <c:pt idx="3047">
                  <c:v>-1314.1972882453226</c:v>
                </c:pt>
                <c:pt idx="3048">
                  <c:v>-283.72579032508577</c:v>
                </c:pt>
                <c:pt idx="3049">
                  <c:v>-283.80527729293243</c:v>
                </c:pt>
                <c:pt idx="3050">
                  <c:v>-1340.3591861140203</c:v>
                </c:pt>
                <c:pt idx="3051">
                  <c:v>-283.97615825515567</c:v>
                </c:pt>
                <c:pt idx="3052">
                  <c:v>-284.06748158950626</c:v>
                </c:pt>
                <c:pt idx="3053">
                  <c:v>-1417.6389371377788</c:v>
                </c:pt>
                <c:pt idx="3054">
                  <c:v>-284.26175071335399</c:v>
                </c:pt>
                <c:pt idx="3055">
                  <c:v>-284.36465205143065</c:v>
                </c:pt>
                <c:pt idx="3056">
                  <c:v>-1334.0900198057032</c:v>
                </c:pt>
                <c:pt idx="3057">
                  <c:v>-284.58190813885415</c:v>
                </c:pt>
                <c:pt idx="3058">
                  <c:v>-284.69624293548031</c:v>
                </c:pt>
                <c:pt idx="3059">
                  <c:v>-1319.1524539285988</c:v>
                </c:pt>
                <c:pt idx="3060">
                  <c:v>-284.93630586576643</c:v>
                </c:pt>
                <c:pt idx="3061">
                  <c:v>-285.0620377228388</c:v>
                </c:pt>
                <c:pt idx="3062">
                  <c:v>-1350.2126478743917</c:v>
                </c:pt>
                <c:pt idx="3063">
                  <c:v>-285.32494100870412</c:v>
                </c:pt>
                <c:pt idx="3064">
                  <c:v>-285.46213984015077</c:v>
                </c:pt>
                <c:pt idx="3065">
                  <c:v>-1294.8716124222858</c:v>
                </c:pt>
                <c:pt idx="3066">
                  <c:v>-285.74813065565968</c:v>
                </c:pt>
                <c:pt idx="3067">
                  <c:v>-285.89697455039709</c:v>
                </c:pt>
                <c:pt idx="3068">
                  <c:v>-1329.9439302009453</c:v>
                </c:pt>
                <c:pt idx="3069">
                  <c:v>-286.20652123082499</c:v>
                </c:pt>
                <c:pt idx="3070">
                  <c:v>-286.36730215134628</c:v>
                </c:pt>
                <c:pt idx="3071">
                  <c:v>-1325.1296102460146</c:v>
                </c:pt>
                <c:pt idx="3072">
                  <c:v>-286.7011097253361</c:v>
                </c:pt>
                <c:pt idx="3073">
                  <c:v>-286.87424347264454</c:v>
                </c:pt>
                <c:pt idx="3074">
                  <c:v>-1289.1567956430265</c:v>
                </c:pt>
                <c:pt idx="3075">
                  <c:v>-287.23327842065197</c:v>
                </c:pt>
                <c:pt idx="3076">
                  <c:v>-287.41931964655191</c:v>
                </c:pt>
                <c:pt idx="3077">
                  <c:v>-1365.1479548887344</c:v>
                </c:pt>
                <c:pt idx="3078">
                  <c:v>-287.80484587492629</c:v>
                </c:pt>
                <c:pt idx="3079">
                  <c:v>-288.00450938097595</c:v>
                </c:pt>
                <c:pt idx="3080">
                  <c:v>-1311.9724562248025</c:v>
                </c:pt>
                <c:pt idx="3081">
                  <c:v>-288.41813848009662</c:v>
                </c:pt>
                <c:pt idx="3082">
                  <c:v>-288.63232868390423</c:v>
                </c:pt>
                <c:pt idx="3083">
                  <c:v>-1285.0209639409527</c:v>
                </c:pt>
                <c:pt idx="3084">
                  <c:v>-289.07608908980313</c:v>
                </c:pt>
                <c:pt idx="3085">
                  <c:v>-289.30594048168621</c:v>
                </c:pt>
                <c:pt idx="3086">
                  <c:v>-1382.9343011338524</c:v>
                </c:pt>
                <c:pt idx="3087">
                  <c:v>-289.78237248520804</c:v>
                </c:pt>
                <c:pt idx="3088">
                  <c:v>-290.02930533647532</c:v>
                </c:pt>
                <c:pt idx="3089">
                  <c:v>-1356.1287417136077</c:v>
                </c:pt>
                <c:pt idx="3090">
                  <c:v>-290.54159249752456</c:v>
                </c:pt>
                <c:pt idx="3091">
                  <c:v>-290.80739035439746</c:v>
                </c:pt>
                <c:pt idx="3092">
                  <c:v>-1317.9337026885739</c:v>
                </c:pt>
                <c:pt idx="3093">
                  <c:v>-291.35954368496465</c:v>
                </c:pt>
                <c:pt idx="3094">
                  <c:v>-291.64646289418454</c:v>
                </c:pt>
                <c:pt idx="3095">
                  <c:v>-1289.47301841628</c:v>
                </c:pt>
                <c:pt idx="3096">
                  <c:v>-292.24358383059501</c:v>
                </c:pt>
                <c:pt idx="3097">
                  <c:v>-292.55451162637945</c:v>
                </c:pt>
                <c:pt idx="3098">
                  <c:v>-1420.9434834525096</c:v>
                </c:pt>
                <c:pt idx="3099">
                  <c:v>-293.20317648262346</c:v>
                </c:pt>
                <c:pt idx="3100">
                  <c:v>-293.5418652279904</c:v>
                </c:pt>
                <c:pt idx="3101">
                  <c:v>-1309.558516071377</c:v>
                </c:pt>
                <c:pt idx="3102">
                  <c:v>-294.25070384478596</c:v>
                </c:pt>
                <c:pt idx="3103">
                  <c:v>-294.62212939719689</c:v>
                </c:pt>
                <c:pt idx="3104">
                  <c:v>-1287.2815884784209</c:v>
                </c:pt>
                <c:pt idx="3105">
                  <c:v>-295.4027274736398</c:v>
                </c:pt>
                <c:pt idx="3106">
                  <c:v>-295.81365920917784</c:v>
                </c:pt>
                <c:pt idx="3107">
                  <c:v>-1352.0837137574424</c:v>
                </c:pt>
                <c:pt idx="3108">
                  <c:v>-296.68202754114623</c:v>
                </c:pt>
                <c:pt idx="3109">
                  <c:v>-297.14197937297735</c:v>
                </c:pt>
                <c:pt idx="3110">
                  <c:v>-1304.8404860588632</c:v>
                </c:pt>
                <c:pt idx="3111">
                  <c:v>-298.12107753023349</c:v>
                </c:pt>
                <c:pt idx="3112">
                  <c:v>-298.64399186279564</c:v>
                </c:pt>
                <c:pt idx="3113">
                  <c:v>-1286.9033401254937</c:v>
                </c:pt>
                <c:pt idx="3114">
                  <c:v>-299.76836582466495</c:v>
                </c:pt>
                <c:pt idx="3115">
                  <c:v>-300.37583105406679</c:v>
                </c:pt>
                <c:pt idx="3116">
                  <c:v>-1335.0238280123644</c:v>
                </c:pt>
                <c:pt idx="3117">
                  <c:v>-301.70091893030735</c:v>
                </c:pt>
                <c:pt idx="3118">
                  <c:v>-302.42896932863198</c:v>
                </c:pt>
                <c:pt idx="3119">
                  <c:v>-1303.6385955725596</c:v>
                </c:pt>
                <c:pt idx="3120">
                  <c:v>-304.05214837186026</c:v>
                </c:pt>
                <c:pt idx="3121">
                  <c:v>-304.96780695189221</c:v>
                </c:pt>
                <c:pt idx="3122">
                  <c:v>-1403.2492628712057</c:v>
                </c:pt>
                <c:pt idx="3123">
                  <c:v>-307.08505280844184</c:v>
                </c:pt>
                <c:pt idx="3124">
                  <c:v>-308.33612998081446</c:v>
                </c:pt>
                <c:pt idx="3125">
                  <c:v>-1330.4668414354064</c:v>
                </c:pt>
                <c:pt idx="3126">
                  <c:v>-311.44459378095866</c:v>
                </c:pt>
                <c:pt idx="3127">
                  <c:v>-313.47745797566728</c:v>
                </c:pt>
                <c:pt idx="3128">
                  <c:v>-1340.3344923196166</c:v>
                </c:pt>
                <c:pt idx="3129">
                  <c:v>-319.69081017616753</c:v>
                </c:pt>
                <c:pt idx="3130">
                  <c:v>-325.80949906569197</c:v>
                </c:pt>
                <c:pt idx="3131">
                  <c:v>-1676.662591833418</c:v>
                </c:pt>
                <c:pt idx="3132">
                  <c:v>-326.00910615771278</c:v>
                </c:pt>
                <c:pt idx="3133">
                  <c:v>-320.09002651491926</c:v>
                </c:pt>
                <c:pt idx="3134">
                  <c:v>-1327.772512999702</c:v>
                </c:pt>
                <c:pt idx="3135">
                  <c:v>-314.2759078915517</c:v>
                </c:pt>
                <c:pt idx="3136">
                  <c:v>-312.4426723379313</c:v>
                </c:pt>
                <c:pt idx="3137">
                  <c:v>-1350.3301884841744</c:v>
                </c:pt>
                <c:pt idx="3138">
                  <c:v>-309.73350030549364</c:v>
                </c:pt>
                <c:pt idx="3139">
                  <c:v>-308.68209057415089</c:v>
                </c:pt>
                <c:pt idx="3140">
                  <c:v>-1350.7896978803044</c:v>
                </c:pt>
                <c:pt idx="3141">
                  <c:v>-306.9642335069928</c:v>
                </c:pt>
                <c:pt idx="3142">
                  <c:v>-306.24830059597878</c:v>
                </c:pt>
                <c:pt idx="3143">
                  <c:v>-1309.1950744006863</c:v>
                </c:pt>
                <c:pt idx="3144">
                  <c:v>-305.02464625120189</c:v>
                </c:pt>
                <c:pt idx="3145">
                  <c:v>-304.49639921169512</c:v>
                </c:pt>
                <c:pt idx="3146">
                  <c:v>-1370.6981486432858</c:v>
                </c:pt>
                <c:pt idx="3147">
                  <c:v>-303.57101090908378</c:v>
                </c:pt>
                <c:pt idx="3148">
                  <c:v>-303.16344623517449</c:v>
                </c:pt>
                <c:pt idx="3149">
                  <c:v>-1296.5903410274509</c:v>
                </c:pt>
                <c:pt idx="3150">
                  <c:v>-302.43898578980344</c:v>
                </c:pt>
                <c:pt idx="3151">
                  <c:v>-302.11608877275552</c:v>
                </c:pt>
                <c:pt idx="3152">
                  <c:v>-1299.2324418262438</c:v>
                </c:pt>
                <c:pt idx="3153">
                  <c:v>-301.53715726691792</c:v>
                </c:pt>
                <c:pt idx="3154">
                  <c:v>-301.2773591418869</c:v>
                </c:pt>
                <c:pt idx="3155">
                  <c:v>-1282.821722951853</c:v>
                </c:pt>
                <c:pt idx="3156">
                  <c:v>-300.80944993573678</c:v>
                </c:pt>
                <c:pt idx="3157">
                  <c:v>-300.59882800904711</c:v>
                </c:pt>
                <c:pt idx="3158">
                  <c:v>-1315.8752267700627</c:v>
                </c:pt>
                <c:pt idx="3159">
                  <c:v>-300.21902104296703</c:v>
                </c:pt>
                <c:pt idx="3160">
                  <c:v>-300.04808120345604</c:v>
                </c:pt>
                <c:pt idx="3161">
                  <c:v>-1292.0650134077973</c:v>
                </c:pt>
                <c:pt idx="3162">
                  <c:v>-299.74040538587559</c:v>
                </c:pt>
                <c:pt idx="3163">
                  <c:v>-299.60239816245314</c:v>
                </c:pt>
                <c:pt idx="3164">
                  <c:v>-1354.7028799962181</c:v>
                </c:pt>
                <c:pt idx="3165">
                  <c:v>-299.35530771657443</c:v>
                </c:pt>
                <c:pt idx="3166">
                  <c:v>-299.24527727174444</c:v>
                </c:pt>
                <c:pt idx="3167">
                  <c:v>-1305.0138850135695</c:v>
                </c:pt>
                <c:pt idx="3168">
                  <c:v>-299.05018252124103</c:v>
                </c:pt>
                <c:pt idx="3169">
                  <c:v>-298.96439663912133</c:v>
                </c:pt>
                <c:pt idx="3170">
                  <c:v>-1349.5584277111316</c:v>
                </c:pt>
                <c:pt idx="3171">
                  <c:v>-298.81476170094112</c:v>
                </c:pt>
                <c:pt idx="3172">
                  <c:v>-298.75035343388868</c:v>
                </c:pt>
                <c:pt idx="3173">
                  <c:v>-1273.9244670419157</c:v>
                </c:pt>
                <c:pt idx="3174">
                  <c:v>-298.64111759407751</c:v>
                </c:pt>
                <c:pt idx="3175">
                  <c:v>-298.59585103392669</c:v>
                </c:pt>
                <c:pt idx="3176">
                  <c:v>-1298.8596859122231</c:v>
                </c:pt>
                <c:pt idx="3177">
                  <c:v>-298.52304431958305</c:v>
                </c:pt>
                <c:pt idx="3178">
                  <c:v>-298.49515652349879</c:v>
                </c:pt>
                <c:pt idx="3179">
                  <c:v>-1397.8586674680423</c:v>
                </c:pt>
                <c:pt idx="3180">
                  <c:v>-298.45563675628659</c:v>
                </c:pt>
                <c:pt idx="3181">
                  <c:v>-298.44372823410947</c:v>
                </c:pt>
                <c:pt idx="3182">
                  <c:v>-1318.9112486047727</c:v>
                </c:pt>
                <c:pt idx="3183">
                  <c:v>-298.43499687360219</c:v>
                </c:pt>
                <c:pt idx="3184">
                  <c:v>-298.4379541072355</c:v>
                </c:pt>
                <c:pt idx="3185">
                  <c:v>-1322.9591639704906</c:v>
                </c:pt>
                <c:pt idx="3186">
                  <c:v>-298.45802486346372</c:v>
                </c:pt>
                <c:pt idx="3187">
                  <c:v>-298.47496461218776</c:v>
                </c:pt>
                <c:pt idx="3188">
                  <c:v>-1283.4409970585975</c:v>
                </c:pt>
                <c:pt idx="3189">
                  <c:v>-298.52226846396627</c:v>
                </c:pt>
                <c:pt idx="3190">
                  <c:v>-298.55249732165225</c:v>
                </c:pt>
                <c:pt idx="3191">
                  <c:v>-1268.306862565737</c:v>
                </c:pt>
                <c:pt idx="3192">
                  <c:v>-298.62581338306114</c:v>
                </c:pt>
                <c:pt idx="3193">
                  <c:v>-298.66879832611039</c:v>
                </c:pt>
                <c:pt idx="3194">
                  <c:v>-1288.4951315598014</c:v>
                </c:pt>
                <c:pt idx="3195">
                  <c:v>-298.7672036171939</c:v>
                </c:pt>
                <c:pt idx="3196">
                  <c:v>-298.82255072016449</c:v>
                </c:pt>
                <c:pt idx="3197">
                  <c:v>-1341.4764364055732</c:v>
                </c:pt>
                <c:pt idx="3198">
                  <c:v>-298.94538422241601</c:v>
                </c:pt>
                <c:pt idx="3199">
                  <c:v>-299.01282366076407</c:v>
                </c:pt>
                <c:pt idx="3200">
                  <c:v>-1302.5360120796072</c:v>
                </c:pt>
                <c:pt idx="3201">
                  <c:v>-299.15966158901301</c:v>
                </c:pt>
                <c:pt idx="3202">
                  <c:v>-299.23903768949339</c:v>
                </c:pt>
                <c:pt idx="3203">
                  <c:v>-1366.8654193359571</c:v>
                </c:pt>
                <c:pt idx="3204">
                  <c:v>-299.4096779910422</c:v>
                </c:pt>
                <c:pt idx="3205">
                  <c:v>-299.50094354899409</c:v>
                </c:pt>
                <c:pt idx="3206">
                  <c:v>-1293.5035888951952</c:v>
                </c:pt>
                <c:pt idx="3207">
                  <c:v>-299.6953984359194</c:v>
                </c:pt>
                <c:pt idx="3208">
                  <c:v>-299.79861286861154</c:v>
                </c:pt>
                <c:pt idx="3209">
                  <c:v>-1297.2068153514895</c:v>
                </c:pt>
                <c:pt idx="3210">
                  <c:v>-300.01710882289365</c:v>
                </c:pt>
                <c:pt idx="3211">
                  <c:v>-300.13244002140959</c:v>
                </c:pt>
                <c:pt idx="3212">
                  <c:v>-1281.9647712947731</c:v>
                </c:pt>
                <c:pt idx="3213">
                  <c:v>-300.37542527306869</c:v>
                </c:pt>
                <c:pt idx="3214">
                  <c:v>-300.50315529017502</c:v>
                </c:pt>
                <c:pt idx="3215">
                  <c:v>-1315.9143099153632</c:v>
                </c:pt>
                <c:pt idx="3216">
                  <c:v>-300.7713153285892</c:v>
                </c:pt>
                <c:pt idx="3217">
                  <c:v>-300.91185033353594</c:v>
                </c:pt>
                <c:pt idx="3218">
                  <c:v>-1332.5147958602888</c:v>
                </c:pt>
                <c:pt idx="3219">
                  <c:v>-301.20613264598086</c:v>
                </c:pt>
                <c:pt idx="3220">
                  <c:v>-301.36001792701501</c:v>
                </c:pt>
                <c:pt idx="3221">
                  <c:v>-1356.1425608583968</c:v>
                </c:pt>
                <c:pt idx="3222">
                  <c:v>-301.68166795358161</c:v>
                </c:pt>
                <c:pt idx="3223">
                  <c:v>-301.84960920756043</c:v>
                </c:pt>
                <c:pt idx="3224">
                  <c:v>-1308.0402571447451</c:v>
                </c:pt>
                <c:pt idx="3225">
                  <c:v>-302.20022058110862</c:v>
                </c:pt>
                <c:pt idx="3226">
                  <c:v>-302.3831133708469</c:v>
                </c:pt>
                <c:pt idx="3227">
                  <c:v>-1353.782749172829</c:v>
                </c:pt>
                <c:pt idx="3228">
                  <c:v>-302.76469706100164</c:v>
                </c:pt>
                <c:pt idx="3229">
                  <c:v>-302.96366726334088</c:v>
                </c:pt>
                <c:pt idx="3230">
                  <c:v>-1278.3392695164339</c:v>
                </c:pt>
                <c:pt idx="3231">
                  <c:v>-303.37874656885202</c:v>
                </c:pt>
                <c:pt idx="3232">
                  <c:v>-303.59520607471461</c:v>
                </c:pt>
                <c:pt idx="3233">
                  <c:v>-1303.9957116353992</c:v>
                </c:pt>
                <c:pt idx="3234">
                  <c:v>-304.04694802167091</c:v>
                </c:pt>
                <c:pt idx="3235">
                  <c:v>-304.28267222208598</c:v>
                </c:pt>
                <c:pt idx="3236">
                  <c:v>-1406.1560839207402</c:v>
                </c:pt>
                <c:pt idx="3237">
                  <c:v>-304.77507173140197</c:v>
                </c:pt>
                <c:pt idx="3238">
                  <c:v>-305.03230903557954</c:v>
                </c:pt>
                <c:pt idx="3239">
                  <c:v>-1301.9163122914438</c:v>
                </c:pt>
                <c:pt idx="3240">
                  <c:v>-305.57045188042133</c:v>
                </c:pt>
                <c:pt idx="3241">
                  <c:v>-305.85208179542008</c:v>
                </c:pt>
                <c:pt idx="3242">
                  <c:v>-1300.6803442017374</c:v>
                </c:pt>
                <c:pt idx="3243">
                  <c:v>-306.44252904033743</c:v>
                </c:pt>
                <c:pt idx="3244">
                  <c:v>-306.75229640536588</c:v>
                </c:pt>
                <c:pt idx="3245">
                  <c:v>-1380.2493404236011</c:v>
                </c:pt>
                <c:pt idx="3246">
                  <c:v>-307.40366304169635</c:v>
                </c:pt>
                <c:pt idx="3247">
                  <c:v>-307.74653638712311</c:v>
                </c:pt>
                <c:pt idx="3248">
                  <c:v>-1318.8626195606707</c:v>
                </c:pt>
                <c:pt idx="3249">
                  <c:v>-308.47039365144462</c:v>
                </c:pt>
                <c:pt idx="3250">
                  <c:v>-308.85313521658179</c:v>
                </c:pt>
                <c:pt idx="3251">
                  <c:v>-1298.9377032966231</c:v>
                </c:pt>
                <c:pt idx="3252">
                  <c:v>-309.66547981656356</c:v>
                </c:pt>
                <c:pt idx="3253">
                  <c:v>-310.09759656180256</c:v>
                </c:pt>
                <c:pt idx="3254">
                  <c:v>-1352.7220520786705</c:v>
                </c:pt>
                <c:pt idx="3255">
                  <c:v>-311.02137434120135</c:v>
                </c:pt>
                <c:pt idx="3256">
                  <c:v>-311.51680189643707</c:v>
                </c:pt>
                <c:pt idx="3257">
                  <c:v>-1321.9635136525144</c:v>
                </c:pt>
                <c:pt idx="3258">
                  <c:v>-312.58654545910395</c:v>
                </c:pt>
                <c:pt idx="3259">
                  <c:v>-313.16686561826992</c:v>
                </c:pt>
                <c:pt idx="3260">
                  <c:v>-1299.213030819928</c:v>
                </c:pt>
                <c:pt idx="3261">
                  <c:v>-314.43800003783406</c:v>
                </c:pt>
                <c:pt idx="3262">
                  <c:v>-315.13924063786357</c:v>
                </c:pt>
                <c:pt idx="3263">
                  <c:v>-1341.9477642010279</c:v>
                </c:pt>
                <c:pt idx="3264">
                  <c:v>-316.70913045938272</c:v>
                </c:pt>
                <c:pt idx="3265">
                  <c:v>-317.59830823951933</c:v>
                </c:pt>
                <c:pt idx="3266">
                  <c:v>-1337.7337967357212</c:v>
                </c:pt>
                <c:pt idx="3267">
                  <c:v>-319.66291672002808</c:v>
                </c:pt>
                <c:pt idx="3268">
                  <c:v>-320.88783597398532</c:v>
                </c:pt>
                <c:pt idx="3269">
                  <c:v>-1303.9325769435052</c:v>
                </c:pt>
                <c:pt idx="3270">
                  <c:v>-323.9443021626621</c:v>
                </c:pt>
                <c:pt idx="3271">
                  <c:v>-325.9513253552401</c:v>
                </c:pt>
                <c:pt idx="3272">
                  <c:v>-1343.6067589804852</c:v>
                </c:pt>
                <c:pt idx="3273">
                  <c:v>-332.11330792646572</c:v>
                </c:pt>
                <c:pt idx="3274">
                  <c:v>-338.20646691192314</c:v>
                </c:pt>
                <c:pt idx="3275">
                  <c:v>-1643.018149664525</c:v>
                </c:pt>
                <c:pt idx="3276">
                  <c:v>-338.35532086388133</c:v>
                </c:pt>
                <c:pt idx="3277">
                  <c:v>-332.41101673933986</c:v>
                </c:pt>
                <c:pt idx="3278">
                  <c:v>-1382.9965128538308</c:v>
                </c:pt>
                <c:pt idx="3279">
                  <c:v>-326.54675025272439</c:v>
                </c:pt>
                <c:pt idx="3280">
                  <c:v>-324.68859010206256</c:v>
                </c:pt>
                <c:pt idx="3281">
                  <c:v>-1329.9491862860114</c:v>
                </c:pt>
                <c:pt idx="3282">
                  <c:v>-321.92986454273552</c:v>
                </c:pt>
                <c:pt idx="3283">
                  <c:v>-320.8538246953305</c:v>
                </c:pt>
                <c:pt idx="3284">
                  <c:v>-1371.6749641759113</c:v>
                </c:pt>
                <c:pt idx="3285">
                  <c:v>-319.08699776097501</c:v>
                </c:pt>
                <c:pt idx="3286">
                  <c:v>-318.34672394102063</c:v>
                </c:pt>
                <c:pt idx="3287">
                  <c:v>-1350.7057680883077</c:v>
                </c:pt>
                <c:pt idx="3288">
                  <c:v>-317.07467296782391</c:v>
                </c:pt>
                <c:pt idx="3289">
                  <c:v>-316.52236907860009</c:v>
                </c:pt>
                <c:pt idx="3290">
                  <c:v>-1316.068774791815</c:v>
                </c:pt>
                <c:pt idx="3291">
                  <c:v>-315.54914721356886</c:v>
                </c:pt>
                <c:pt idx="3292">
                  <c:v>-315.11780472346607</c:v>
                </c:pt>
                <c:pt idx="3293">
                  <c:v>-1298.1625514758298</c:v>
                </c:pt>
                <c:pt idx="3294">
                  <c:v>-314.34606384965724</c:v>
                </c:pt>
                <c:pt idx="3295">
                  <c:v>-313.99966314279362</c:v>
                </c:pt>
                <c:pt idx="3296">
                  <c:v>-1333.7049352659653</c:v>
                </c:pt>
                <c:pt idx="3297">
                  <c:v>-313.37399464406587</c:v>
                </c:pt>
                <c:pt idx="3298">
                  <c:v>-313.09096216356329</c:v>
                </c:pt>
                <c:pt idx="3299">
                  <c:v>-1307.2572514153128</c:v>
                </c:pt>
                <c:pt idx="3300">
                  <c:v>-312.57684992838699</c:v>
                </c:pt>
                <c:pt idx="3301">
                  <c:v>-312.34325830025659</c:v>
                </c:pt>
                <c:pt idx="3302">
                  <c:v>-1384.293095790802</c:v>
                </c:pt>
                <c:pt idx="3303">
                  <c:v>-311.91777301747265</c:v>
                </c:pt>
                <c:pt idx="3304">
                  <c:v>-311.72412355860388</c:v>
                </c:pt>
                <c:pt idx="3305">
                  <c:v>-1314.315919766768</c:v>
                </c:pt>
                <c:pt idx="3306">
                  <c:v>-311.37128509885719</c:v>
                </c:pt>
                <c:pt idx="3307">
                  <c:v>-311.21082387155519</c:v>
                </c:pt>
                <c:pt idx="3308">
                  <c:v>-1351.6040806906051</c:v>
                </c:pt>
                <c:pt idx="3309">
                  <c:v>-310.91907762780238</c:v>
                </c:pt>
                <c:pt idx="3310">
                  <c:v>-310.78684443027782</c:v>
                </c:pt>
                <c:pt idx="3311">
                  <c:v>-1287.2624782992764</c:v>
                </c:pt>
                <c:pt idx="3312">
                  <c:v>-310.54759209751984</c:v>
                </c:pt>
                <c:pt idx="3313">
                  <c:v>-310.43985044890849</c:v>
                </c:pt>
                <c:pt idx="3314">
                  <c:v>-1313.5175943729771</c:v>
                </c:pt>
                <c:pt idx="3315">
                  <c:v>-310.24654771128598</c:v>
                </c:pt>
                <c:pt idx="3316">
                  <c:v>-310.16042649548405</c:v>
                </c:pt>
                <c:pt idx="3317">
                  <c:v>-1379.4077608852926</c:v>
                </c:pt>
                <c:pt idx="3318">
                  <c:v>-310.00800439652699</c:v>
                </c:pt>
                <c:pt idx="3319">
                  <c:v>-309.94126363072672</c:v>
                </c:pt>
                <c:pt idx="3320">
                  <c:v>-1335.6726512817404</c:v>
                </c:pt>
                <c:pt idx="3321">
                  <c:v>-309.82574413990613</c:v>
                </c:pt>
                <c:pt idx="3322">
                  <c:v>-309.77661689776573</c:v>
                </c:pt>
                <c:pt idx="3323">
                  <c:v>-1329.107432648025</c:v>
                </c:pt>
                <c:pt idx="3324">
                  <c:v>-309.69484995895778</c:v>
                </c:pt>
                <c:pt idx="3325">
                  <c:v>-309.66193285538884</c:v>
                </c:pt>
                <c:pt idx="3326">
                  <c:v>-1421.9998456800099</c:v>
                </c:pt>
                <c:pt idx="3327">
                  <c:v>-309.61141222502602</c:v>
                </c:pt>
                <c:pt idx="3328">
                  <c:v>-309.59358793319996</c:v>
                </c:pt>
                <c:pt idx="3329">
                  <c:v>-1280.4638298604432</c:v>
                </c:pt>
                <c:pt idx="3330">
                  <c:v>-309.57231978806652</c:v>
                </c:pt>
                <c:pt idx="3331">
                  <c:v>-309.56870134224721</c:v>
                </c:pt>
                <c:pt idx="3332">
                  <c:v>-1301.4491609592517</c:v>
                </c:pt>
                <c:pt idx="3333">
                  <c:v>-309.575109293124</c:v>
                </c:pt>
                <c:pt idx="3334">
                  <c:v>-309.58499964366217</c:v>
                </c:pt>
                <c:pt idx="3335">
                  <c:v>-1363.0447585391271</c:v>
                </c:pt>
                <c:pt idx="3336">
                  <c:v>-309.61785559727122</c:v>
                </c:pt>
                <c:pt idx="3337">
                  <c:v>-309.64071815624425</c:v>
                </c:pt>
                <c:pt idx="3338">
                  <c:v>-1315.9828227762989</c:v>
                </c:pt>
                <c:pt idx="3339">
                  <c:v>-309.69909208154183</c:v>
                </c:pt>
                <c:pt idx="3340">
                  <c:v>-309.73452943632788</c:v>
                </c:pt>
                <c:pt idx="3341">
                  <c:v>-1362.089606402817</c:v>
                </c:pt>
                <c:pt idx="3342">
                  <c:v>-309.8177534158267</c:v>
                </c:pt>
                <c:pt idx="3343">
                  <c:v>-309.86549232959857</c:v>
                </c:pt>
                <c:pt idx="3344">
                  <c:v>-1301.6021001945642</c:v>
                </c:pt>
                <c:pt idx="3345">
                  <c:v>-309.97313582712974</c:v>
                </c:pt>
                <c:pt idx="3346">
                  <c:v>-310.0330172873953</c:v>
                </c:pt>
                <c:pt idx="3347">
                  <c:v>-1310.025539619578</c:v>
                </c:pt>
                <c:pt idx="3348">
                  <c:v>-310.16487164321575</c:v>
                </c:pt>
                <c:pt idx="3349">
                  <c:v>-310.23684517711678</c:v>
                </c:pt>
                <c:pt idx="3350">
                  <c:v>-1293.6803703206988</c:v>
                </c:pt>
                <c:pt idx="3351">
                  <c:v>-310.39291613640012</c:v>
                </c:pt>
                <c:pt idx="3352">
                  <c:v>-310.47703796215092</c:v>
                </c:pt>
                <c:pt idx="3353">
                  <c:v>-1330.3731195325563</c:v>
                </c:pt>
                <c:pt idx="3354">
                  <c:v>-310.65754567644723</c:v>
                </c:pt>
                <c:pt idx="3355">
                  <c:v>-310.75398055333767</c:v>
                </c:pt>
                <c:pt idx="3356">
                  <c:v>-1336.1322992702369</c:v>
                </c:pt>
                <c:pt idx="3357">
                  <c:v>-310.95936705510348</c:v>
                </c:pt>
                <c:pt idx="3358">
                  <c:v>-311.06839396969741</c:v>
                </c:pt>
                <c:pt idx="3359">
                  <c:v>-1382.3716775209434</c:v>
                </c:pt>
                <c:pt idx="3360">
                  <c:v>-311.29933868006628</c:v>
                </c:pt>
                <c:pt idx="3361">
                  <c:v>-311.42136079927008</c:v>
                </c:pt>
                <c:pt idx="3362">
                  <c:v>-1314.4565923754844</c:v>
                </c:pt>
                <c:pt idx="3363">
                  <c:v>-311.67880526330975</c:v>
                </c:pt>
                <c:pt idx="3364">
                  <c:v>-311.81436493512484</c:v>
                </c:pt>
                <c:pt idx="3365">
                  <c:v>-1301.4567370169962</c:v>
                </c:pt>
                <c:pt idx="3366">
                  <c:v>-312.09954877344995</c:v>
                </c:pt>
                <c:pt idx="3367">
                  <c:v>-312.24934881507812</c:v>
                </c:pt>
                <c:pt idx="3368">
                  <c:v>-1288.9400324676849</c:v>
                </c:pt>
                <c:pt idx="3369">
                  <c:v>-312.56385996057355</c:v>
                </c:pt>
                <c:pt idx="3370">
                  <c:v>-312.72879311423287</c:v>
                </c:pt>
                <c:pt idx="3371">
                  <c:v>-1315.9409252749019</c:v>
                </c:pt>
                <c:pt idx="3372">
                  <c:v>-313.07463695303585</c:v>
                </c:pt>
                <c:pt idx="3373">
                  <c:v>-313.25582633237354</c:v>
                </c:pt>
                <c:pt idx="3374">
                  <c:v>-1383.6969288994667</c:v>
                </c:pt>
                <c:pt idx="3375">
                  <c:v>-313.63552069333201</c:v>
                </c:pt>
                <c:pt idx="3376">
                  <c:v>-313.83437548216955</c:v>
                </c:pt>
                <c:pt idx="3377">
                  <c:v>-1308.2615592051127</c:v>
                </c:pt>
                <c:pt idx="3378">
                  <c:v>-314.25108203202711</c:v>
                </c:pt>
                <c:pt idx="3379">
                  <c:v>-314.46937496890297</c:v>
                </c:pt>
                <c:pt idx="3380">
                  <c:v>-1311.6519202332079</c:v>
                </c:pt>
                <c:pt idx="3381">
                  <c:v>-314.92708337709087</c:v>
                </c:pt>
                <c:pt idx="3382">
                  <c:v>-315.16706027191213</c:v>
                </c:pt>
                <c:pt idx="3383">
                  <c:v>-1296.9079512017502</c:v>
                </c:pt>
                <c:pt idx="3384">
                  <c:v>-315.67085116526448</c:v>
                </c:pt>
                <c:pt idx="3385">
                  <c:v>-315.93538897770452</c:v>
                </c:pt>
                <c:pt idx="3386">
                  <c:v>-1330.9134229900385</c:v>
                </c:pt>
                <c:pt idx="3387">
                  <c:v>-316.49181837690628</c:v>
                </c:pt>
                <c:pt idx="3388">
                  <c:v>-316.78465944942923</c:v>
                </c:pt>
                <c:pt idx="3389">
                  <c:v>-1308.8691170585705</c:v>
                </c:pt>
                <c:pt idx="3390">
                  <c:v>-317.40233740185238</c:v>
                </c:pt>
                <c:pt idx="3391">
                  <c:v>-317.72844781741287</c:v>
                </c:pt>
                <c:pt idx="3392">
                  <c:v>-1370.937908541139</c:v>
                </c:pt>
                <c:pt idx="3393">
                  <c:v>-318.41894071320428</c:v>
                </c:pt>
                <c:pt idx="3394">
                  <c:v>-318.7850803117849</c:v>
                </c:pt>
                <c:pt idx="3395">
                  <c:v>-1325.6310623196359</c:v>
                </c:pt>
                <c:pt idx="3396">
                  <c:v>-319.56438010725253</c:v>
                </c:pt>
                <c:pt idx="3397">
                  <c:v>-319.9800534969271</c:v>
                </c:pt>
                <c:pt idx="3398">
                  <c:v>-1307.692149438559</c:v>
                </c:pt>
                <c:pt idx="3399">
                  <c:v>-320.87110137717963</c:v>
                </c:pt>
                <c:pt idx="3400">
                  <c:v>-321.35024188128875</c:v>
                </c:pt>
                <c:pt idx="3401">
                  <c:v>-1354.2428537462988</c:v>
                </c:pt>
                <c:pt idx="3402">
                  <c:v>-322.38756588201733</c:v>
                </c:pt>
                <c:pt idx="3403">
                  <c:v>-322.95175303264489</c:v>
                </c:pt>
                <c:pt idx="3404">
                  <c:v>-1323.3559196632293</c:v>
                </c:pt>
                <c:pt idx="3405">
                  <c:v>-324.19077374761179</c:v>
                </c:pt>
                <c:pt idx="3406">
                  <c:v>-324.87603316340039</c:v>
                </c:pt>
                <c:pt idx="3407">
                  <c:v>-1435.0080032891776</c:v>
                </c:pt>
                <c:pt idx="3408">
                  <c:v>-326.4141107439217</c:v>
                </c:pt>
                <c:pt idx="3409">
                  <c:v>-327.2874569884703</c:v>
                </c:pt>
                <c:pt idx="3410">
                  <c:v>-1347.8379321156967</c:v>
                </c:pt>
                <c:pt idx="3411">
                  <c:v>-329.32055038194005</c:v>
                </c:pt>
                <c:pt idx="3412">
                  <c:v>-330.52978561477062</c:v>
                </c:pt>
                <c:pt idx="3413">
                  <c:v>-1357.4556600713333</c:v>
                </c:pt>
                <c:pt idx="3414">
                  <c:v>-333.55502964282721</c:v>
                </c:pt>
                <c:pt idx="3415">
                  <c:v>-335.54651423509227</c:v>
                </c:pt>
                <c:pt idx="3416">
                  <c:v>-1408.3374438324881</c:v>
                </c:pt>
                <c:pt idx="3417">
                  <c:v>-341.67756342465123</c:v>
                </c:pt>
                <c:pt idx="3418">
                  <c:v>-347.75532717660951</c:v>
                </c:pt>
                <c:pt idx="3419">
                  <c:v>-1629.102035438922</c:v>
                </c:pt>
                <c:pt idx="3420">
                  <c:v>-347.87353245662314</c:v>
                </c:pt>
                <c:pt idx="3421">
                  <c:v>-341.91397445001223</c:v>
                </c:pt>
                <c:pt idx="3422">
                  <c:v>-1327.8647799606304</c:v>
                </c:pt>
                <c:pt idx="3423">
                  <c:v>-336.01934000834154</c:v>
                </c:pt>
                <c:pt idx="3424">
                  <c:v>-334.14606534935558</c:v>
                </c:pt>
                <c:pt idx="3425">
                  <c:v>-1373.5673324217628</c:v>
                </c:pt>
                <c:pt idx="3426">
                  <c:v>-331.35724863361924</c:v>
                </c:pt>
                <c:pt idx="3427">
                  <c:v>-330.26623171085885</c:v>
                </c:pt>
                <c:pt idx="3428">
                  <c:v>-1332.2196778996772</c:v>
                </c:pt>
                <c:pt idx="3429">
                  <c:v>-328.46958657332033</c:v>
                </c:pt>
                <c:pt idx="3430">
                  <c:v>-327.71447120620172</c:v>
                </c:pt>
                <c:pt idx="3431">
                  <c:v>-1312.218767113902</c:v>
                </c:pt>
                <c:pt idx="3432">
                  <c:v>-326.41287120881327</c:v>
                </c:pt>
                <c:pt idx="3433">
                  <c:v>-325.84585943094879</c:v>
                </c:pt>
                <c:pt idx="3434">
                  <c:v>-1350.5977667947625</c:v>
                </c:pt>
                <c:pt idx="3435">
                  <c:v>-324.84335401599566</c:v>
                </c:pt>
                <c:pt idx="3436">
                  <c:v>-324.3974354605167</c:v>
                </c:pt>
                <c:pt idx="3437">
                  <c:v>-1343.7947305853888</c:v>
                </c:pt>
                <c:pt idx="3438">
                  <c:v>-323.59667287422104</c:v>
                </c:pt>
                <c:pt idx="3439">
                  <c:v>-323.23582612355199</c:v>
                </c:pt>
                <c:pt idx="3440">
                  <c:v>-1429.4597062846358</c:v>
                </c:pt>
                <c:pt idx="3441">
                  <c:v>-322.581394179315</c:v>
                </c:pt>
                <c:pt idx="3442">
                  <c:v>-322.28404390764626</c:v>
                </c:pt>
                <c:pt idx="3443">
                  <c:v>-1336.5195612146479</c:v>
                </c:pt>
                <c:pt idx="3444">
                  <c:v>-321.74142298834596</c:v>
                </c:pt>
                <c:pt idx="3445">
                  <c:v>-321.4936400848004</c:v>
                </c:pt>
                <c:pt idx="3446">
                  <c:v>-1353.9712901255089</c:v>
                </c:pt>
                <c:pt idx="3447">
                  <c:v>-321.03989743704318</c:v>
                </c:pt>
                <c:pt idx="3448">
                  <c:v>-320.83218151303208</c:v>
                </c:pt>
                <c:pt idx="3449">
                  <c:v>-1298.6590018098273</c:v>
                </c:pt>
                <c:pt idx="3450">
                  <c:v>-320.45133362715444</c:v>
                </c:pt>
                <c:pt idx="3451">
                  <c:v>-320.27692907003495</c:v>
                </c:pt>
                <c:pt idx="3452">
                  <c:v>-1326.4248293960882</c:v>
                </c:pt>
                <c:pt idx="3453">
                  <c:v>-319.95741801927454</c:v>
                </c:pt>
                <c:pt idx="3454">
                  <c:v>-319.81136298228085</c:v>
                </c:pt>
                <c:pt idx="3455">
                  <c:v>-1373.1296201400564</c:v>
                </c:pt>
                <c:pt idx="3456">
                  <c:v>-319.54458720108079</c:v>
                </c:pt>
                <c:pt idx="3457">
                  <c:v>-319.42314358764816</c:v>
                </c:pt>
                <c:pt idx="3458">
                  <c:v>-1351.3826460153816</c:v>
                </c:pt>
                <c:pt idx="3459">
                  <c:v>-319.20255555748889</c:v>
                </c:pt>
                <c:pt idx="3460">
                  <c:v>-319.10285066443868</c:v>
                </c:pt>
                <c:pt idx="3461">
                  <c:v>-1318.6910201793771</c:v>
                </c:pt>
                <c:pt idx="3462">
                  <c:v>-318.9233782827954</c:v>
                </c:pt>
                <c:pt idx="3463">
                  <c:v>-318.84317056818276</c:v>
                </c:pt>
                <c:pt idx="3464">
                  <c:v>-1431.1906469065673</c:v>
                </c:pt>
                <c:pt idx="3465">
                  <c:v>-318.7008327138459</c:v>
                </c:pt>
                <c:pt idx="3466">
                  <c:v>-318.63835371956844</c:v>
                </c:pt>
                <c:pt idx="3467">
                  <c:v>-1290.6684204721603</c:v>
                </c:pt>
                <c:pt idx="3468">
                  <c:v>-318.52999729978262</c:v>
                </c:pt>
                <c:pt idx="3469">
                  <c:v>-318.48384213583171</c:v>
                </c:pt>
                <c:pt idx="3470">
                  <c:v>-1312.5578734846451</c:v>
                </c:pt>
                <c:pt idx="3471">
                  <c:v>-318.4069579233813</c:v>
                </c:pt>
                <c:pt idx="3472">
                  <c:v>-318.37600778410882</c:v>
                </c:pt>
                <c:pt idx="3473">
                  <c:v>-1387.6605081542557</c:v>
                </c:pt>
                <c:pt idx="3474">
                  <c:v>-318.32859902395137</c:v>
                </c:pt>
                <c:pt idx="3475">
                  <c:v>-318.31196549044341</c:v>
                </c:pt>
                <c:pt idx="3476">
                  <c:v>-1321.4803469993024</c:v>
                </c:pt>
                <c:pt idx="3477">
                  <c:v>-318.29245291218581</c:v>
                </c:pt>
                <c:pt idx="3478">
                  <c:v>-318.28943750666645</c:v>
                </c:pt>
                <c:pt idx="3479">
                  <c:v>-1360.054869103124</c:v>
                </c:pt>
                <c:pt idx="3480">
                  <c:v>-318.29659018542509</c:v>
                </c:pt>
                <c:pt idx="3481">
                  <c:v>-318.30665491640167</c:v>
                </c:pt>
                <c:pt idx="3482">
                  <c:v>-1358.857743374308</c:v>
                </c:pt>
                <c:pt idx="3483">
                  <c:v>-318.33954003808481</c:v>
                </c:pt>
                <c:pt idx="3484">
                  <c:v>-318.36228611328727</c:v>
                </c:pt>
                <c:pt idx="3485">
                  <c:v>-1321.1605448765843</c:v>
                </c:pt>
                <c:pt idx="3486">
                  <c:v>-318.42023302477861</c:v>
                </c:pt>
                <c:pt idx="3487">
                  <c:v>-318.45538585128696</c:v>
                </c:pt>
                <c:pt idx="3488">
                  <c:v>-1303.5995120641121</c:v>
                </c:pt>
                <c:pt idx="3489">
                  <c:v>-318.53796132722425</c:v>
                </c:pt>
                <c:pt idx="3490">
                  <c:v>-318.58536055944563</c:v>
                </c:pt>
                <c:pt idx="3491">
                  <c:v>-1292.0864167201553</c:v>
                </c:pt>
                <c:pt idx="3492">
                  <c:v>-318.69235329644243</c:v>
                </c:pt>
                <c:pt idx="3493">
                  <c:v>-318.75194715082358</c:v>
                </c:pt>
                <c:pt idx="3494">
                  <c:v>-1338.8481525109344</c:v>
                </c:pt>
                <c:pt idx="3495">
                  <c:v>-318.88336029493593</c:v>
                </c:pt>
                <c:pt idx="3496">
                  <c:v>-318.95520370107346</c:v>
                </c:pt>
                <c:pt idx="3497">
                  <c:v>-1423.0180202914207</c:v>
                </c:pt>
                <c:pt idx="3498">
                  <c:v>-319.11125484825055</c:v>
                </c:pt>
                <c:pt idx="3499">
                  <c:v>-319.19551129841358</c:v>
                </c:pt>
                <c:pt idx="3500">
                  <c:v>-1333.6105849849721</c:v>
                </c:pt>
                <c:pt idx="3501">
                  <c:v>-319.37663996818827</c:v>
                </c:pt>
                <c:pt idx="3502">
                  <c:v>-319.4735872029936</c:v>
                </c:pt>
                <c:pt idx="3503">
                  <c:v>-1311.1601246984822</c:v>
                </c:pt>
                <c:pt idx="3504">
                  <c:v>-319.68047034539961</c:v>
                </c:pt>
                <c:pt idx="3505">
                  <c:v>-319.79051030644075</c:v>
                </c:pt>
                <c:pt idx="3506">
                  <c:v>-1307.3566413876335</c:v>
                </c:pt>
                <c:pt idx="3507">
                  <c:v>-320.02408703631141</c:v>
                </c:pt>
                <c:pt idx="3508">
                  <c:v>-320.14776086659242</c:v>
                </c:pt>
                <c:pt idx="3509">
                  <c:v>-1288.4694548315472</c:v>
                </c:pt>
                <c:pt idx="3510">
                  <c:v>-320.40926841440046</c:v>
                </c:pt>
                <c:pt idx="3511">
                  <c:v>-320.54727774587775</c:v>
                </c:pt>
                <c:pt idx="3512">
                  <c:v>-1374.7304553230958</c:v>
                </c:pt>
                <c:pt idx="3513">
                  <c:v>-320.83830169360658</c:v>
                </c:pt>
                <c:pt idx="3514">
                  <c:v>-320.99153810270701</c:v>
                </c:pt>
                <c:pt idx="3515">
                  <c:v>-1352.9117010821342</c:v>
                </c:pt>
                <c:pt idx="3516">
                  <c:v>-321.31408152401866</c:v>
                </c:pt>
                <c:pt idx="3517">
                  <c:v>-321.48366697765505</c:v>
                </c:pt>
                <c:pt idx="3518">
                  <c:v>-1321.217080318801</c:v>
                </c:pt>
                <c:pt idx="3519">
                  <c:v>-321.84024542655527</c:v>
                </c:pt>
                <c:pt idx="3520">
                  <c:v>-322.02758798040179</c:v>
                </c:pt>
                <c:pt idx="3521">
                  <c:v>-1305.358229183691</c:v>
                </c:pt>
                <c:pt idx="3522">
                  <c:v>-322.42136088569589</c:v>
                </c:pt>
                <c:pt idx="3523">
                  <c:v>-322.62823216838029</c:v>
                </c:pt>
                <c:pt idx="3524">
                  <c:v>-1320.0301519055283</c:v>
                </c:pt>
                <c:pt idx="3525">
                  <c:v>-323.06318699774516</c:v>
                </c:pt>
                <c:pt idx="3526">
                  <c:v>-323.29183172718626</c:v>
                </c:pt>
                <c:pt idx="3527">
                  <c:v>-1287.1571061670838</c:v>
                </c:pt>
                <c:pt idx="3528">
                  <c:v>-323.77304694101144</c:v>
                </c:pt>
                <c:pt idx="3529">
                  <c:v>-324.02634100243847</c:v>
                </c:pt>
                <c:pt idx="3530">
                  <c:v>-1392.6963253981635</c:v>
                </c:pt>
                <c:pt idx="3531">
                  <c:v>-324.56037048971757</c:v>
                </c:pt>
                <c:pt idx="3532">
                  <c:v>-324.84205516827967</c:v>
                </c:pt>
                <c:pt idx="3533">
                  <c:v>-1335.0572092717696</c:v>
                </c:pt>
                <c:pt idx="3534">
                  <c:v>-325.43750687872574</c:v>
                </c:pt>
                <c:pt idx="3535">
                  <c:v>-325.7525472169126</c:v>
                </c:pt>
                <c:pt idx="3536">
                  <c:v>-1302.7440617446871</c:v>
                </c:pt>
                <c:pt idx="3537">
                  <c:v>-326.42098547632247</c:v>
                </c:pt>
                <c:pt idx="3538">
                  <c:v>-326.77614029013989</c:v>
                </c:pt>
                <c:pt idx="3539">
                  <c:v>-1303.49308062708</c:v>
                </c:pt>
                <c:pt idx="3540">
                  <c:v>-327.53355502308307</c:v>
                </c:pt>
                <c:pt idx="3541">
                  <c:v>-327.93832791282603</c:v>
                </c:pt>
                <c:pt idx="3542">
                  <c:v>-1339.1262290653256</c:v>
                </c:pt>
                <c:pt idx="3543">
                  <c:v>-328.80765830477537</c:v>
                </c:pt>
                <c:pt idx="3544">
                  <c:v>-329.27598160183027</c:v>
                </c:pt>
                <c:pt idx="3545">
                  <c:v>-1402.9647189910086</c:v>
                </c:pt>
                <c:pt idx="3546">
                  <c:v>-330.29175372019517</c:v>
                </c:pt>
                <c:pt idx="3547">
                  <c:v>-330.8452059802317</c:v>
                </c:pt>
                <c:pt idx="3548">
                  <c:v>-1284.9479581124415</c:v>
                </c:pt>
                <c:pt idx="3549">
                  <c:v>-332.0628384812494</c:v>
                </c:pt>
                <c:pt idx="3550">
                  <c:v>-332.73744436176918</c:v>
                </c:pt>
                <c:pt idx="3551">
                  <c:v>-1330.0819329315882</c:v>
                </c:pt>
                <c:pt idx="3552">
                  <c:v>-334.25429548945112</c:v>
                </c:pt>
                <c:pt idx="3553">
                  <c:v>-335.11706860776917</c:v>
                </c:pt>
                <c:pt idx="3554">
                  <c:v>-1317.3431129919927</c:v>
                </c:pt>
                <c:pt idx="3555">
                  <c:v>-337.12909543172793</c:v>
                </c:pt>
                <c:pt idx="3556">
                  <c:v>-338.32783701584157</c:v>
                </c:pt>
                <c:pt idx="3557">
                  <c:v>-1339.8870537554872</c:v>
                </c:pt>
                <c:pt idx="3558">
                  <c:v>-341.3321725090214</c:v>
                </c:pt>
                <c:pt idx="3559">
                  <c:v>-343.31324201286975</c:v>
                </c:pt>
                <c:pt idx="3560">
                  <c:v>-1308.4105646193436</c:v>
                </c:pt>
                <c:pt idx="3561">
                  <c:v>-349.42353888186506</c:v>
                </c:pt>
                <c:pt idx="3562">
                  <c:v>-355.49096520254687</c:v>
                </c:pt>
                <c:pt idx="3563">
                  <c:v>-1676.1899712928207</c:v>
                </c:pt>
                <c:pt idx="3564">
                  <c:v>-355.58857258398626</c:v>
                </c:pt>
                <c:pt idx="3565">
                  <c:v>-349.61875391395392</c:v>
                </c:pt>
                <c:pt idx="3566">
                  <c:v>-1352.1642448622333</c:v>
                </c:pt>
                <c:pt idx="3567">
                  <c:v>-343.70367423067592</c:v>
                </c:pt>
                <c:pt idx="3568">
                  <c:v>-341.82021480039236</c:v>
                </c:pt>
                <c:pt idx="3569">
                  <c:v>-1327.3118982515928</c:v>
                </c:pt>
                <c:pt idx="3570">
                  <c:v>-339.01110376187296</c:v>
                </c:pt>
                <c:pt idx="3571">
                  <c:v>-337.90997709746904</c:v>
                </c:pt>
                <c:pt idx="3572">
                  <c:v>-1329.0257708760657</c:v>
                </c:pt>
                <c:pt idx="3573">
                  <c:v>-336.09318684419605</c:v>
                </c:pt>
                <c:pt idx="3574">
                  <c:v>-335.32803591566341</c:v>
                </c:pt>
                <c:pt idx="3575">
                  <c:v>-1349.9189275842309</c:v>
                </c:pt>
                <c:pt idx="3576">
                  <c:v>-334.00643832360237</c:v>
                </c:pt>
                <c:pt idx="3577">
                  <c:v>-333.42946432796407</c:v>
                </c:pt>
                <c:pt idx="3578">
                  <c:v>-1452.3043143624616</c:v>
                </c:pt>
                <c:pt idx="3579">
                  <c:v>-332.40710717879602</c:v>
                </c:pt>
                <c:pt idx="3580">
                  <c:v>-331.95129892516144</c:v>
                </c:pt>
                <c:pt idx="3581">
                  <c:v>-1350.4656253355029</c:v>
                </c:pt>
                <c:pt idx="3582">
                  <c:v>-331.13082882940205</c:v>
                </c:pt>
                <c:pt idx="3583">
                  <c:v>-330.76016408839564</c:v>
                </c:pt>
                <c:pt idx="3584">
                  <c:v>-1304.1541907766168</c:v>
                </c:pt>
                <c:pt idx="3585">
                  <c:v>-330.08616724814487</c:v>
                </c:pt>
                <c:pt idx="3586">
                  <c:v>-329.7790698944047</c:v>
                </c:pt>
                <c:pt idx="3587">
                  <c:v>-1308.9968544376234</c:v>
                </c:pt>
                <c:pt idx="3588">
                  <c:v>-329.21702510516121</c:v>
                </c:pt>
                <c:pt idx="3589">
                  <c:v>-328.95956523997984</c:v>
                </c:pt>
                <c:pt idx="3590">
                  <c:v>-1298.0737685813053</c:v>
                </c:pt>
                <c:pt idx="3591">
                  <c:v>-328.48653818451254</c:v>
                </c:pt>
                <c:pt idx="3592">
                  <c:v>-328.26921464321828</c:v>
                </c:pt>
                <c:pt idx="3593">
                  <c:v>-1370.6656484194609</c:v>
                </c:pt>
                <c:pt idx="3594">
                  <c:v>-327.86922027113263</c:v>
                </c:pt>
                <c:pt idx="3595">
                  <c:v>-327.68527667638728</c:v>
                </c:pt>
                <c:pt idx="3596">
                  <c:v>-1367.2579091939613</c:v>
                </c:pt>
                <c:pt idx="3597">
                  <c:v>-327.34675554277999</c:v>
                </c:pt>
                <c:pt idx="3598">
                  <c:v>-327.19122929434423</c:v>
                </c:pt>
                <c:pt idx="3599">
                  <c:v>-1296.7650489793282</c:v>
                </c:pt>
                <c:pt idx="3600">
                  <c:v>-326.90557833782833</c:v>
                </c:pt>
                <c:pt idx="3601">
                  <c:v>-326.77473059674463</c:v>
                </c:pt>
                <c:pt idx="3602">
                  <c:v>-1311.5946029346264</c:v>
                </c:pt>
                <c:pt idx="3603">
                  <c:v>-326.53540082471045</c:v>
                </c:pt>
                <c:pt idx="3604">
                  <c:v>-326.42635815609526</c:v>
                </c:pt>
                <c:pt idx="3605">
                  <c:v>-1299.6579500858693</c:v>
                </c:pt>
                <c:pt idx="3606">
                  <c:v>-326.22827601346154</c:v>
                </c:pt>
                <c:pt idx="3607">
                  <c:v>-326.13879615440237</c:v>
                </c:pt>
                <c:pt idx="3608">
                  <c:v>-1346.5337541065414</c:v>
                </c:pt>
                <c:pt idx="3609">
                  <c:v>-325.97797908839277</c:v>
                </c:pt>
                <c:pt idx="3610">
                  <c:v>-325.90629287016384</c:v>
                </c:pt>
                <c:pt idx="3611">
                  <c:v>-1283.5442984386755</c:v>
                </c:pt>
                <c:pt idx="3612">
                  <c:v>-325.77958637713778</c:v>
                </c:pt>
                <c:pt idx="3613">
                  <c:v>-325.72428820939075</c:v>
                </c:pt>
                <c:pt idx="3614">
                  <c:v>-1339.6269762095721</c:v>
                </c:pt>
                <c:pt idx="3615">
                  <c:v>-325.62918167153845</c:v>
                </c:pt>
                <c:pt idx="3616">
                  <c:v>-325.5891520583304</c:v>
                </c:pt>
                <c:pt idx="3617">
                  <c:v>-1316.9445040873011</c:v>
                </c:pt>
                <c:pt idx="3618">
                  <c:v>-325.52364734991465</c:v>
                </c:pt>
                <c:pt idx="3619">
                  <c:v>-325.49799719191043</c:v>
                </c:pt>
                <c:pt idx="3620">
                  <c:v>-1303.3020282186851</c:v>
                </c:pt>
                <c:pt idx="3621">
                  <c:v>-325.46051369143174</c:v>
                </c:pt>
                <c:pt idx="3622">
                  <c:v>-325.44854384016787</c:v>
                </c:pt>
                <c:pt idx="3623">
                  <c:v>-1293.5348555474704</c:v>
                </c:pt>
                <c:pt idx="3624">
                  <c:v>-325.43784929083017</c:v>
                </c:pt>
                <c:pt idx="3625">
                  <c:v>-325.4390210935876</c:v>
                </c:pt>
                <c:pt idx="3626">
                  <c:v>-1285.9448304616799</c:v>
                </c:pt>
                <c:pt idx="3627">
                  <c:v>-325.45418136832109</c:v>
                </c:pt>
                <c:pt idx="3628">
                  <c:v>-325.46809538099558</c:v>
                </c:pt>
                <c:pt idx="3629">
                  <c:v>-1356.6324726144489</c:v>
                </c:pt>
                <c:pt idx="3630">
                  <c:v>-325.50843853222437</c:v>
                </c:pt>
                <c:pt idx="3631">
                  <c:v>-325.53481951923396</c:v>
                </c:pt>
                <c:pt idx="3632">
                  <c:v>-1324.8785546662916</c:v>
                </c:pt>
                <c:pt idx="3633">
                  <c:v>-325.59991104537283</c:v>
                </c:pt>
                <c:pt idx="3634">
                  <c:v>-325.63859802746424</c:v>
                </c:pt>
                <c:pt idx="3635">
                  <c:v>-1307.4691610536338</c:v>
                </c:pt>
                <c:pt idx="3636">
                  <c:v>-325.72822536680212</c:v>
                </c:pt>
                <c:pt idx="3637">
                  <c:v>-325.77916593572309</c:v>
                </c:pt>
                <c:pt idx="3638">
                  <c:v>-1323.252531153106</c:v>
                </c:pt>
                <c:pt idx="3639">
                  <c:v>-325.89333099346686</c:v>
                </c:pt>
                <c:pt idx="3640">
                  <c:v>-325.95657946275759</c:v>
                </c:pt>
                <c:pt idx="3641">
                  <c:v>-1352.6139692541346</c:v>
                </c:pt>
                <c:pt idx="3642">
                  <c:v>-326.09549861143142</c:v>
                </c:pt>
                <c:pt idx="3643">
                  <c:v>-326.17121786592259</c:v>
                </c:pt>
                <c:pt idx="3644">
                  <c:v>-1392.9205348072746</c:v>
                </c:pt>
                <c:pt idx="3645">
                  <c:v>-326.33532941855719</c:v>
                </c:pt>
                <c:pt idx="3646">
                  <c:v>-326.4237965997325</c:v>
                </c:pt>
                <c:pt idx="3647">
                  <c:v>-1277.6661150389771</c:v>
                </c:pt>
                <c:pt idx="3648">
                  <c:v>-326.61377631656114</c:v>
                </c:pt>
                <c:pt idx="3649">
                  <c:v>-326.71539277525989</c:v>
                </c:pt>
                <c:pt idx="3650">
                  <c:v>-1315.866780919494</c:v>
                </c:pt>
                <c:pt idx="3651">
                  <c:v>-326.93217859769248</c:v>
                </c:pt>
                <c:pt idx="3652">
                  <c:v>-327.04748489423656</c:v>
                </c:pt>
                <c:pt idx="3653">
                  <c:v>-1303.3882343982848</c:v>
                </c:pt>
                <c:pt idx="3654">
                  <c:v>-327.2923128953995</c:v>
                </c:pt>
                <c:pt idx="3655">
                  <c:v>-327.42201008710515</c:v>
                </c:pt>
                <c:pt idx="3656">
                  <c:v>-1338.6613663235037</c:v>
                </c:pt>
                <c:pt idx="3657">
                  <c:v>-327.69646470750854</c:v>
                </c:pt>
                <c:pt idx="3658">
                  <c:v>-327.84144380397618</c:v>
                </c:pt>
                <c:pt idx="3659">
                  <c:v>-1403.2952859003904</c:v>
                </c:pt>
                <c:pt idx="3660">
                  <c:v>-328.14752699139399</c:v>
                </c:pt>
                <c:pt idx="3661">
                  <c:v>-328.30890940040842</c:v>
                </c:pt>
                <c:pt idx="3662">
                  <c:v>-1352.7340863981451</c:v>
                </c:pt>
                <c:pt idx="3663">
                  <c:v>-328.64913559824083</c:v>
                </c:pt>
                <c:pt idx="3664">
                  <c:v>-328.82832882395206</c:v>
                </c:pt>
                <c:pt idx="3665">
                  <c:v>-1325.4057944451429</c:v>
                </c:pt>
                <c:pt idx="3666">
                  <c:v>-329.205856365459</c:v>
                </c:pt>
                <c:pt idx="3667">
                  <c:v>-329.40463149240878</c:v>
                </c:pt>
                <c:pt idx="3668">
                  <c:v>-1310.7401839495492</c:v>
                </c:pt>
                <c:pt idx="3669">
                  <c:v>-329.82344676445439</c:v>
                </c:pt>
                <c:pt idx="3670">
                  <c:v>-330.04404797387986</c:v>
                </c:pt>
                <c:pt idx="3671">
                  <c:v>-1330.7036306132377</c:v>
                </c:pt>
                <c:pt idx="3672">
                  <c:v>-330.50922837063354</c:v>
                </c:pt>
                <c:pt idx="3673">
                  <c:v>-330.75453101818022</c:v>
                </c:pt>
                <c:pt idx="3674">
                  <c:v>-1365.0200806311973</c:v>
                </c:pt>
                <c:pt idx="3675">
                  <c:v>-331.27262937669138</c:v>
                </c:pt>
                <c:pt idx="3676">
                  <c:v>-331.54637422506624</c:v>
                </c:pt>
                <c:pt idx="3677">
                  <c:v>-1292.6928236152228</c:v>
                </c:pt>
                <c:pt idx="3678">
                  <c:v>-332.12599745717614</c:v>
                </c:pt>
                <c:pt idx="3679">
                  <c:v>-332.43314903341343</c:v>
                </c:pt>
                <c:pt idx="3680">
                  <c:v>-1301.2974852145178</c:v>
                </c:pt>
                <c:pt idx="3681">
                  <c:v>-333.08586044081267</c:v>
                </c:pt>
                <c:pt idx="3682">
                  <c:v>-333.43317705231505</c:v>
                </c:pt>
                <c:pt idx="3683">
                  <c:v>-1279.433252387156</c:v>
                </c:pt>
                <c:pt idx="3684">
                  <c:v>-334.17496554913038</c:v>
                </c:pt>
                <c:pt idx="3685">
                  <c:v>-334.57195029429147</c:v>
                </c:pt>
                <c:pt idx="3686">
                  <c:v>-1309.6755338111259</c:v>
                </c:pt>
                <c:pt idx="3687">
                  <c:v>-335.42575406886323</c:v>
                </c:pt>
                <c:pt idx="3688">
                  <c:v>-335.88633878379528</c:v>
                </c:pt>
                <c:pt idx="3689">
                  <c:v>-1302.0691886963423</c:v>
                </c:pt>
                <c:pt idx="3690">
                  <c:v>-336.88668291954463</c:v>
                </c:pt>
                <c:pt idx="3691">
                  <c:v>-337.43244567119791</c:v>
                </c:pt>
                <c:pt idx="3692">
                  <c:v>-1466.170729409647</c:v>
                </c:pt>
                <c:pt idx="3693">
                  <c:v>-338.63474785337525</c:v>
                </c:pt>
                <c:pt idx="3694">
                  <c:v>-339.30171281690536</c:v>
                </c:pt>
                <c:pt idx="3695">
                  <c:v>-1358.5336651567295</c:v>
                </c:pt>
                <c:pt idx="3696">
                  <c:v>-340.80333033112282</c:v>
                </c:pt>
                <c:pt idx="3697">
                  <c:v>-341.65851064786006</c:v>
                </c:pt>
                <c:pt idx="3698">
                  <c:v>-1316.46097660233</c:v>
                </c:pt>
                <c:pt idx="3699">
                  <c:v>-343.65539961798532</c:v>
                </c:pt>
                <c:pt idx="3700">
                  <c:v>-356.07031046356758</c:v>
                </c:pt>
                <c:pt idx="3701">
                  <c:v>-1314.2332183089902</c:v>
                </c:pt>
                <c:pt idx="3702">
                  <c:v>-336.39277805467805</c:v>
                </c:pt>
                <c:pt idx="3703">
                  <c:v>-333.92159457245293</c:v>
                </c:pt>
                <c:pt idx="3704">
                  <c:v>-1314.4269109638167</c:v>
                </c:pt>
                <c:pt idx="3705">
                  <c:v>-331.72905118046805</c:v>
                </c:pt>
                <c:pt idx="3706">
                  <c:v>-331.47265152732729</c:v>
                </c:pt>
                <c:pt idx="3707">
                  <c:v>-1304.1866242704984</c:v>
                </c:pt>
                <c:pt idx="3708">
                  <c:v>-332.24025536287513</c:v>
                </c:pt>
                <c:pt idx="3709">
                  <c:v>-333.26439661347399</c:v>
                </c:pt>
                <c:pt idx="3710">
                  <c:v>-1352.8855142726504</c:v>
                </c:pt>
                <c:pt idx="3711">
                  <c:v>-336.99338838588579</c:v>
                </c:pt>
                <c:pt idx="3712">
                  <c:v>-340.23355545501386</c:v>
                </c:pt>
                <c:pt idx="3713">
                  <c:v>-1303.1821738533199</c:v>
                </c:pt>
                <c:pt idx="3714">
                  <c:v>-361.45126991335042</c:v>
                </c:pt>
                <c:pt idx="3715">
                  <c:v>-349.80783820450546</c:v>
                </c:pt>
                <c:pt idx="3716">
                  <c:v>-1370.974163702791</c:v>
                </c:pt>
                <c:pt idx="3717">
                  <c:v>-340.13203119032227</c:v>
                </c:pt>
                <c:pt idx="3718">
                  <c:v>-338.29758058022179</c:v>
                </c:pt>
                <c:pt idx="3719">
                  <c:v>-1307.5918453041913</c:v>
                </c:pt>
              </c:numCache>
            </c:numRef>
          </c:yVal>
          <c:smooth val="1"/>
        </c:ser>
        <c:dLbls>
          <c:showLegendKey val="0"/>
          <c:showVal val="0"/>
          <c:showCatName val="0"/>
          <c:showSerName val="0"/>
          <c:showPercent val="0"/>
          <c:showBubbleSize val="0"/>
        </c:dLbls>
        <c:axId val="157030656"/>
        <c:axId val="157041024"/>
      </c:scatterChart>
      <c:valAx>
        <c:axId val="157030656"/>
        <c:scaling>
          <c:orientation val="minMax"/>
          <c:max val="40"/>
        </c:scaling>
        <c:delete val="0"/>
        <c:axPos val="b"/>
        <c:majorGridlines/>
        <c:title>
          <c:tx>
            <c:rich>
              <a:bodyPr/>
              <a:lstStyle/>
              <a:p>
                <a:pPr>
                  <a:defRPr/>
                </a:pPr>
                <a:r>
                  <a:rPr lang="en-US"/>
                  <a:t>Freq (kHz)</a:t>
                </a:r>
              </a:p>
            </c:rich>
          </c:tx>
          <c:layout/>
          <c:overlay val="0"/>
        </c:title>
        <c:numFmt formatCode="#,##0" sourceLinked="0"/>
        <c:majorTickMark val="none"/>
        <c:minorTickMark val="none"/>
        <c:tickLblPos val="nextTo"/>
        <c:crossAx val="157041024"/>
        <c:crossesAt val="-2000"/>
        <c:crossBetween val="midCat"/>
      </c:valAx>
      <c:valAx>
        <c:axId val="157041024"/>
        <c:scaling>
          <c:orientation val="minMax"/>
          <c:max val="0"/>
          <c:min val="-160"/>
        </c:scaling>
        <c:delete val="0"/>
        <c:axPos val="l"/>
        <c:majorGridlines/>
        <c:title>
          <c:tx>
            <c:rich>
              <a:bodyPr/>
              <a:lstStyle/>
              <a:p>
                <a:pPr>
                  <a:defRPr/>
                </a:pPr>
                <a:r>
                  <a:rPr lang="en-US"/>
                  <a:t>Magnitude (dB)</a:t>
                </a:r>
              </a:p>
            </c:rich>
          </c:tx>
          <c:layout/>
          <c:overlay val="0"/>
        </c:title>
        <c:numFmt formatCode="General" sourceLinked="0"/>
        <c:majorTickMark val="none"/>
        <c:minorTickMark val="none"/>
        <c:tickLblPos val="nextTo"/>
        <c:crossAx val="157030656"/>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ADC2 SINC3</a:t>
            </a:r>
            <a:r>
              <a:rPr lang="en-US" baseline="0"/>
              <a:t> </a:t>
            </a:r>
            <a:r>
              <a:rPr lang="en-US"/>
              <a:t>Filter Response (Hz)</a:t>
            </a:r>
          </a:p>
        </c:rich>
      </c:tx>
      <c:layout/>
      <c:overlay val="0"/>
    </c:title>
    <c:autoTitleDeleted val="0"/>
    <c:plotArea>
      <c:layout/>
      <c:scatterChart>
        <c:scatterStyle val="smoothMarker"/>
        <c:varyColors val="0"/>
        <c:ser>
          <c:idx val="0"/>
          <c:order val="0"/>
          <c:tx>
            <c:v>Filter Response</c:v>
          </c:tx>
          <c:marker>
            <c:symbol val="none"/>
          </c:marker>
          <c:xVal>
            <c:numRef>
              <c:f>'ADC2 SINC3 Filter'!$A$60:$A$3779</c:f>
              <c:numCache>
                <c:formatCode>0.0</c:formatCode>
                <c:ptCount val="37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32.200000000000003</c:v>
                </c:pt>
                <c:pt idx="322">
                  <c:v>32.299999999999997</c:v>
                </c:pt>
                <c:pt idx="323">
                  <c:v>32.4</c:v>
                </c:pt>
                <c:pt idx="324">
                  <c:v>32.5</c:v>
                </c:pt>
                <c:pt idx="325">
                  <c:v>32.6</c:v>
                </c:pt>
                <c:pt idx="326">
                  <c:v>32.700000000000003</c:v>
                </c:pt>
                <c:pt idx="327">
                  <c:v>32.799999999999997</c:v>
                </c:pt>
                <c:pt idx="328">
                  <c:v>32.9</c:v>
                </c:pt>
                <c:pt idx="329">
                  <c:v>33</c:v>
                </c:pt>
                <c:pt idx="330">
                  <c:v>33.1</c:v>
                </c:pt>
                <c:pt idx="331">
                  <c:v>33.200000000000003</c:v>
                </c:pt>
                <c:pt idx="332">
                  <c:v>33.299999999999997</c:v>
                </c:pt>
                <c:pt idx="333">
                  <c:v>33.4</c:v>
                </c:pt>
                <c:pt idx="334">
                  <c:v>33.5</c:v>
                </c:pt>
                <c:pt idx="335">
                  <c:v>33.6</c:v>
                </c:pt>
                <c:pt idx="336">
                  <c:v>33.700000000000003</c:v>
                </c:pt>
                <c:pt idx="337">
                  <c:v>33.799999999999997</c:v>
                </c:pt>
                <c:pt idx="338">
                  <c:v>33.9</c:v>
                </c:pt>
                <c:pt idx="339">
                  <c:v>34</c:v>
                </c:pt>
                <c:pt idx="340">
                  <c:v>34.1</c:v>
                </c:pt>
                <c:pt idx="341">
                  <c:v>34.200000000000003</c:v>
                </c:pt>
                <c:pt idx="342">
                  <c:v>34.299999999999997</c:v>
                </c:pt>
                <c:pt idx="343">
                  <c:v>34.4</c:v>
                </c:pt>
                <c:pt idx="344">
                  <c:v>34.5</c:v>
                </c:pt>
                <c:pt idx="345">
                  <c:v>34.6</c:v>
                </c:pt>
                <c:pt idx="346">
                  <c:v>34.700000000000003</c:v>
                </c:pt>
                <c:pt idx="347">
                  <c:v>34.799999999999997</c:v>
                </c:pt>
                <c:pt idx="348">
                  <c:v>34.9</c:v>
                </c:pt>
                <c:pt idx="349">
                  <c:v>35</c:v>
                </c:pt>
                <c:pt idx="350">
                  <c:v>35.1</c:v>
                </c:pt>
                <c:pt idx="351">
                  <c:v>35.200000000000003</c:v>
                </c:pt>
                <c:pt idx="352">
                  <c:v>35.299999999999997</c:v>
                </c:pt>
                <c:pt idx="353">
                  <c:v>35.4</c:v>
                </c:pt>
                <c:pt idx="354">
                  <c:v>35.5</c:v>
                </c:pt>
                <c:pt idx="355">
                  <c:v>35.6</c:v>
                </c:pt>
                <c:pt idx="356">
                  <c:v>35.700000000000003</c:v>
                </c:pt>
                <c:pt idx="357">
                  <c:v>35.799999999999997</c:v>
                </c:pt>
                <c:pt idx="358">
                  <c:v>35.9</c:v>
                </c:pt>
                <c:pt idx="359">
                  <c:v>36</c:v>
                </c:pt>
                <c:pt idx="360">
                  <c:v>36.1</c:v>
                </c:pt>
                <c:pt idx="361">
                  <c:v>36.200000000000003</c:v>
                </c:pt>
                <c:pt idx="362">
                  <c:v>36.299999999999997</c:v>
                </c:pt>
                <c:pt idx="363">
                  <c:v>36.4</c:v>
                </c:pt>
                <c:pt idx="364">
                  <c:v>36.5</c:v>
                </c:pt>
                <c:pt idx="365">
                  <c:v>36.6</c:v>
                </c:pt>
                <c:pt idx="366">
                  <c:v>36.700000000000003</c:v>
                </c:pt>
                <c:pt idx="367">
                  <c:v>36.799999999999997</c:v>
                </c:pt>
                <c:pt idx="368">
                  <c:v>36.9</c:v>
                </c:pt>
                <c:pt idx="369">
                  <c:v>37</c:v>
                </c:pt>
                <c:pt idx="370">
                  <c:v>37.1</c:v>
                </c:pt>
                <c:pt idx="371">
                  <c:v>37.200000000000003</c:v>
                </c:pt>
                <c:pt idx="372">
                  <c:v>37.299999999999997</c:v>
                </c:pt>
                <c:pt idx="373">
                  <c:v>37.4</c:v>
                </c:pt>
                <c:pt idx="374">
                  <c:v>37.5</c:v>
                </c:pt>
                <c:pt idx="375">
                  <c:v>37.6</c:v>
                </c:pt>
                <c:pt idx="376">
                  <c:v>37.700000000000003</c:v>
                </c:pt>
                <c:pt idx="377">
                  <c:v>37.799999999999997</c:v>
                </c:pt>
                <c:pt idx="378">
                  <c:v>37.9</c:v>
                </c:pt>
                <c:pt idx="379">
                  <c:v>38</c:v>
                </c:pt>
                <c:pt idx="380">
                  <c:v>38.1</c:v>
                </c:pt>
                <c:pt idx="381">
                  <c:v>38.200000000000003</c:v>
                </c:pt>
                <c:pt idx="382">
                  <c:v>38.299999999999997</c:v>
                </c:pt>
                <c:pt idx="383">
                  <c:v>38.4</c:v>
                </c:pt>
                <c:pt idx="384">
                  <c:v>38.5</c:v>
                </c:pt>
                <c:pt idx="385">
                  <c:v>38.6</c:v>
                </c:pt>
                <c:pt idx="386">
                  <c:v>38.700000000000003</c:v>
                </c:pt>
                <c:pt idx="387">
                  <c:v>38.799999999999997</c:v>
                </c:pt>
                <c:pt idx="388">
                  <c:v>38.9</c:v>
                </c:pt>
                <c:pt idx="389">
                  <c:v>39</c:v>
                </c:pt>
                <c:pt idx="390">
                  <c:v>39.1</c:v>
                </c:pt>
                <c:pt idx="391">
                  <c:v>39.200000000000003</c:v>
                </c:pt>
                <c:pt idx="392">
                  <c:v>39.299999999999997</c:v>
                </c:pt>
                <c:pt idx="393">
                  <c:v>39.4</c:v>
                </c:pt>
                <c:pt idx="394">
                  <c:v>39.5</c:v>
                </c:pt>
                <c:pt idx="395">
                  <c:v>39.6</c:v>
                </c:pt>
                <c:pt idx="396">
                  <c:v>39.700000000000003</c:v>
                </c:pt>
                <c:pt idx="397">
                  <c:v>39.799999999999997</c:v>
                </c:pt>
                <c:pt idx="398">
                  <c:v>39.9</c:v>
                </c:pt>
                <c:pt idx="399">
                  <c:v>40</c:v>
                </c:pt>
                <c:pt idx="400">
                  <c:v>40.1</c:v>
                </c:pt>
                <c:pt idx="401">
                  <c:v>40.200000000000003</c:v>
                </c:pt>
                <c:pt idx="402">
                  <c:v>40.299999999999997</c:v>
                </c:pt>
                <c:pt idx="403">
                  <c:v>40.4</c:v>
                </c:pt>
                <c:pt idx="404">
                  <c:v>40.5</c:v>
                </c:pt>
                <c:pt idx="405">
                  <c:v>40.6</c:v>
                </c:pt>
                <c:pt idx="406">
                  <c:v>40.700000000000003</c:v>
                </c:pt>
                <c:pt idx="407">
                  <c:v>40.799999999999997</c:v>
                </c:pt>
                <c:pt idx="408">
                  <c:v>40.9</c:v>
                </c:pt>
                <c:pt idx="409">
                  <c:v>41</c:v>
                </c:pt>
                <c:pt idx="410">
                  <c:v>41.1</c:v>
                </c:pt>
                <c:pt idx="411">
                  <c:v>41.2</c:v>
                </c:pt>
                <c:pt idx="412">
                  <c:v>41.3</c:v>
                </c:pt>
                <c:pt idx="413">
                  <c:v>41.4</c:v>
                </c:pt>
                <c:pt idx="414">
                  <c:v>41.5</c:v>
                </c:pt>
                <c:pt idx="415">
                  <c:v>41.6</c:v>
                </c:pt>
                <c:pt idx="416">
                  <c:v>41.7</c:v>
                </c:pt>
                <c:pt idx="417">
                  <c:v>41.8</c:v>
                </c:pt>
                <c:pt idx="418">
                  <c:v>41.9</c:v>
                </c:pt>
                <c:pt idx="419">
                  <c:v>42</c:v>
                </c:pt>
                <c:pt idx="420">
                  <c:v>42.1</c:v>
                </c:pt>
                <c:pt idx="421">
                  <c:v>42.2</c:v>
                </c:pt>
                <c:pt idx="422">
                  <c:v>42.3</c:v>
                </c:pt>
                <c:pt idx="423">
                  <c:v>42.4</c:v>
                </c:pt>
                <c:pt idx="424">
                  <c:v>42.5</c:v>
                </c:pt>
                <c:pt idx="425">
                  <c:v>42.6</c:v>
                </c:pt>
                <c:pt idx="426">
                  <c:v>42.7</c:v>
                </c:pt>
                <c:pt idx="427">
                  <c:v>42.8</c:v>
                </c:pt>
                <c:pt idx="428">
                  <c:v>42.9</c:v>
                </c:pt>
                <c:pt idx="429">
                  <c:v>43</c:v>
                </c:pt>
                <c:pt idx="430">
                  <c:v>43.1</c:v>
                </c:pt>
                <c:pt idx="431">
                  <c:v>43.2</c:v>
                </c:pt>
                <c:pt idx="432">
                  <c:v>43.3</c:v>
                </c:pt>
                <c:pt idx="433">
                  <c:v>43.4</c:v>
                </c:pt>
                <c:pt idx="434">
                  <c:v>43.5</c:v>
                </c:pt>
                <c:pt idx="435">
                  <c:v>43.6</c:v>
                </c:pt>
                <c:pt idx="436">
                  <c:v>43.7</c:v>
                </c:pt>
                <c:pt idx="437">
                  <c:v>43.8</c:v>
                </c:pt>
                <c:pt idx="438">
                  <c:v>43.9</c:v>
                </c:pt>
                <c:pt idx="439">
                  <c:v>44</c:v>
                </c:pt>
                <c:pt idx="440">
                  <c:v>44.1</c:v>
                </c:pt>
                <c:pt idx="441">
                  <c:v>44.2</c:v>
                </c:pt>
                <c:pt idx="442">
                  <c:v>44.3</c:v>
                </c:pt>
                <c:pt idx="443">
                  <c:v>44.4</c:v>
                </c:pt>
                <c:pt idx="444">
                  <c:v>44.5</c:v>
                </c:pt>
                <c:pt idx="445">
                  <c:v>44.6</c:v>
                </c:pt>
                <c:pt idx="446">
                  <c:v>44.7</c:v>
                </c:pt>
                <c:pt idx="447">
                  <c:v>44.8</c:v>
                </c:pt>
                <c:pt idx="448">
                  <c:v>44.9</c:v>
                </c:pt>
                <c:pt idx="449">
                  <c:v>45</c:v>
                </c:pt>
                <c:pt idx="450">
                  <c:v>45.1</c:v>
                </c:pt>
                <c:pt idx="451">
                  <c:v>45.2</c:v>
                </c:pt>
                <c:pt idx="452">
                  <c:v>45.3</c:v>
                </c:pt>
                <c:pt idx="453">
                  <c:v>45.4</c:v>
                </c:pt>
                <c:pt idx="454">
                  <c:v>45.5</c:v>
                </c:pt>
                <c:pt idx="455">
                  <c:v>45.6</c:v>
                </c:pt>
                <c:pt idx="456">
                  <c:v>45.7</c:v>
                </c:pt>
                <c:pt idx="457">
                  <c:v>45.8</c:v>
                </c:pt>
                <c:pt idx="458">
                  <c:v>45.9</c:v>
                </c:pt>
                <c:pt idx="459">
                  <c:v>46</c:v>
                </c:pt>
                <c:pt idx="460">
                  <c:v>46.1</c:v>
                </c:pt>
                <c:pt idx="461">
                  <c:v>46.2</c:v>
                </c:pt>
                <c:pt idx="462">
                  <c:v>46.3</c:v>
                </c:pt>
                <c:pt idx="463">
                  <c:v>46.4</c:v>
                </c:pt>
                <c:pt idx="464">
                  <c:v>46.5</c:v>
                </c:pt>
                <c:pt idx="465">
                  <c:v>46.6</c:v>
                </c:pt>
                <c:pt idx="466">
                  <c:v>46.7</c:v>
                </c:pt>
                <c:pt idx="467">
                  <c:v>46.8</c:v>
                </c:pt>
                <c:pt idx="468">
                  <c:v>46.9</c:v>
                </c:pt>
                <c:pt idx="469">
                  <c:v>47</c:v>
                </c:pt>
                <c:pt idx="470">
                  <c:v>47.1</c:v>
                </c:pt>
                <c:pt idx="471">
                  <c:v>47.2</c:v>
                </c:pt>
                <c:pt idx="472">
                  <c:v>47.3</c:v>
                </c:pt>
                <c:pt idx="473">
                  <c:v>47.4</c:v>
                </c:pt>
                <c:pt idx="474">
                  <c:v>47.5</c:v>
                </c:pt>
                <c:pt idx="475">
                  <c:v>47.6</c:v>
                </c:pt>
                <c:pt idx="476">
                  <c:v>47.7</c:v>
                </c:pt>
                <c:pt idx="477">
                  <c:v>47.8</c:v>
                </c:pt>
                <c:pt idx="478">
                  <c:v>47.9</c:v>
                </c:pt>
                <c:pt idx="479">
                  <c:v>48</c:v>
                </c:pt>
                <c:pt idx="480">
                  <c:v>48.1</c:v>
                </c:pt>
                <c:pt idx="481">
                  <c:v>48.2</c:v>
                </c:pt>
                <c:pt idx="482">
                  <c:v>48.3</c:v>
                </c:pt>
                <c:pt idx="483">
                  <c:v>48.4</c:v>
                </c:pt>
                <c:pt idx="484">
                  <c:v>48.5</c:v>
                </c:pt>
                <c:pt idx="485">
                  <c:v>48.6</c:v>
                </c:pt>
                <c:pt idx="486">
                  <c:v>48.7</c:v>
                </c:pt>
                <c:pt idx="487">
                  <c:v>48.8</c:v>
                </c:pt>
                <c:pt idx="488">
                  <c:v>48.9</c:v>
                </c:pt>
                <c:pt idx="489">
                  <c:v>49</c:v>
                </c:pt>
                <c:pt idx="490">
                  <c:v>49.1</c:v>
                </c:pt>
                <c:pt idx="491">
                  <c:v>49.2</c:v>
                </c:pt>
                <c:pt idx="492">
                  <c:v>49.3</c:v>
                </c:pt>
                <c:pt idx="493">
                  <c:v>49.4</c:v>
                </c:pt>
                <c:pt idx="494">
                  <c:v>49.5</c:v>
                </c:pt>
                <c:pt idx="495">
                  <c:v>49.6</c:v>
                </c:pt>
                <c:pt idx="496">
                  <c:v>49.7</c:v>
                </c:pt>
                <c:pt idx="497">
                  <c:v>49.8</c:v>
                </c:pt>
                <c:pt idx="498">
                  <c:v>49.9</c:v>
                </c:pt>
                <c:pt idx="499">
                  <c:v>50</c:v>
                </c:pt>
                <c:pt idx="500">
                  <c:v>50.1</c:v>
                </c:pt>
                <c:pt idx="501">
                  <c:v>50.2</c:v>
                </c:pt>
                <c:pt idx="502">
                  <c:v>50.3</c:v>
                </c:pt>
                <c:pt idx="503">
                  <c:v>50.4</c:v>
                </c:pt>
                <c:pt idx="504">
                  <c:v>50.5</c:v>
                </c:pt>
                <c:pt idx="505">
                  <c:v>50.6</c:v>
                </c:pt>
                <c:pt idx="506">
                  <c:v>50.7</c:v>
                </c:pt>
                <c:pt idx="507">
                  <c:v>50.8</c:v>
                </c:pt>
                <c:pt idx="508">
                  <c:v>50.9</c:v>
                </c:pt>
                <c:pt idx="509">
                  <c:v>51</c:v>
                </c:pt>
                <c:pt idx="510">
                  <c:v>51.1</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c:v>
                </c:pt>
                <c:pt idx="527">
                  <c:v>52.8</c:v>
                </c:pt>
                <c:pt idx="528">
                  <c:v>52.9</c:v>
                </c:pt>
                <c:pt idx="529">
                  <c:v>53</c:v>
                </c:pt>
                <c:pt idx="530">
                  <c:v>53.1</c:v>
                </c:pt>
                <c:pt idx="531">
                  <c:v>53.2</c:v>
                </c:pt>
                <c:pt idx="532">
                  <c:v>53.3</c:v>
                </c:pt>
                <c:pt idx="533">
                  <c:v>53.4</c:v>
                </c:pt>
                <c:pt idx="534">
                  <c:v>53.5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c:v>
                </c:pt>
                <c:pt idx="552">
                  <c:v>55.3</c:v>
                </c:pt>
                <c:pt idx="553">
                  <c:v>55.4</c:v>
                </c:pt>
                <c:pt idx="554">
                  <c:v>55.5</c:v>
                </c:pt>
                <c:pt idx="555">
                  <c:v>55.6</c:v>
                </c:pt>
                <c:pt idx="556">
                  <c:v>55.7</c:v>
                </c:pt>
                <c:pt idx="557">
                  <c:v>55.8</c:v>
                </c:pt>
                <c:pt idx="558">
                  <c:v>55.9</c:v>
                </c:pt>
                <c:pt idx="559">
                  <c:v>56</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c:v>
                </c:pt>
                <c:pt idx="577">
                  <c:v>57.8</c:v>
                </c:pt>
                <c:pt idx="578">
                  <c:v>57.9</c:v>
                </c:pt>
                <c:pt idx="579">
                  <c:v>58</c:v>
                </c:pt>
                <c:pt idx="580">
                  <c:v>58.1</c:v>
                </c:pt>
                <c:pt idx="581">
                  <c:v>58.2</c:v>
                </c:pt>
                <c:pt idx="582">
                  <c:v>58.3</c:v>
                </c:pt>
                <c:pt idx="583">
                  <c:v>58.4</c:v>
                </c:pt>
                <c:pt idx="584">
                  <c:v>58.5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60</c:v>
                </c:pt>
                <c:pt idx="600">
                  <c:v>60.1</c:v>
                </c:pt>
                <c:pt idx="601">
                  <c:v>60.2</c:v>
                </c:pt>
                <c:pt idx="602">
                  <c:v>60.3</c:v>
                </c:pt>
                <c:pt idx="603">
                  <c:v>60.4</c:v>
                </c:pt>
                <c:pt idx="604">
                  <c:v>60.5</c:v>
                </c:pt>
                <c:pt idx="605">
                  <c:v>60.6</c:v>
                </c:pt>
                <c:pt idx="606">
                  <c:v>60.7</c:v>
                </c:pt>
                <c:pt idx="607">
                  <c:v>60.8</c:v>
                </c:pt>
                <c:pt idx="608">
                  <c:v>60.9</c:v>
                </c:pt>
                <c:pt idx="609">
                  <c:v>61</c:v>
                </c:pt>
                <c:pt idx="610">
                  <c:v>61.1</c:v>
                </c:pt>
                <c:pt idx="611">
                  <c:v>61.2</c:v>
                </c:pt>
                <c:pt idx="612">
                  <c:v>61.3</c:v>
                </c:pt>
                <c:pt idx="613">
                  <c:v>61.4</c:v>
                </c:pt>
                <c:pt idx="614">
                  <c:v>61.5</c:v>
                </c:pt>
                <c:pt idx="615">
                  <c:v>61.6</c:v>
                </c:pt>
                <c:pt idx="616">
                  <c:v>61.7</c:v>
                </c:pt>
                <c:pt idx="617">
                  <c:v>61.8</c:v>
                </c:pt>
                <c:pt idx="618">
                  <c:v>61.9</c:v>
                </c:pt>
                <c:pt idx="619">
                  <c:v>62</c:v>
                </c:pt>
                <c:pt idx="620">
                  <c:v>62.1</c:v>
                </c:pt>
                <c:pt idx="621">
                  <c:v>62.2</c:v>
                </c:pt>
                <c:pt idx="622">
                  <c:v>62.3</c:v>
                </c:pt>
                <c:pt idx="623">
                  <c:v>62.4</c:v>
                </c:pt>
                <c:pt idx="624">
                  <c:v>62.5</c:v>
                </c:pt>
                <c:pt idx="625">
                  <c:v>62.6</c:v>
                </c:pt>
                <c:pt idx="626">
                  <c:v>62.7</c:v>
                </c:pt>
                <c:pt idx="627">
                  <c:v>62.8</c:v>
                </c:pt>
                <c:pt idx="628">
                  <c:v>62.9</c:v>
                </c:pt>
                <c:pt idx="629">
                  <c:v>63</c:v>
                </c:pt>
                <c:pt idx="630">
                  <c:v>63.1</c:v>
                </c:pt>
                <c:pt idx="631">
                  <c:v>63.2</c:v>
                </c:pt>
                <c:pt idx="632">
                  <c:v>63.3</c:v>
                </c:pt>
                <c:pt idx="633">
                  <c:v>63.4</c:v>
                </c:pt>
                <c:pt idx="634">
                  <c:v>63.5</c:v>
                </c:pt>
                <c:pt idx="635">
                  <c:v>63.6</c:v>
                </c:pt>
                <c:pt idx="636">
                  <c:v>63.7</c:v>
                </c:pt>
                <c:pt idx="637">
                  <c:v>63.8</c:v>
                </c:pt>
                <c:pt idx="638">
                  <c:v>63.9</c:v>
                </c:pt>
                <c:pt idx="639">
                  <c:v>64</c:v>
                </c:pt>
                <c:pt idx="640">
                  <c:v>64.099999999999994</c:v>
                </c:pt>
                <c:pt idx="641">
                  <c:v>64.2</c:v>
                </c:pt>
                <c:pt idx="642">
                  <c:v>64.3</c:v>
                </c:pt>
                <c:pt idx="643">
                  <c:v>64.400000000000006</c:v>
                </c:pt>
                <c:pt idx="644">
                  <c:v>64.5</c:v>
                </c:pt>
                <c:pt idx="645">
                  <c:v>64.599999999999994</c:v>
                </c:pt>
                <c:pt idx="646">
                  <c:v>64.7</c:v>
                </c:pt>
                <c:pt idx="647">
                  <c:v>64.8</c:v>
                </c:pt>
                <c:pt idx="648">
                  <c:v>64.900000000000006</c:v>
                </c:pt>
                <c:pt idx="649">
                  <c:v>65</c:v>
                </c:pt>
                <c:pt idx="650">
                  <c:v>65.099999999999994</c:v>
                </c:pt>
                <c:pt idx="651">
                  <c:v>65.2</c:v>
                </c:pt>
                <c:pt idx="652">
                  <c:v>65.3</c:v>
                </c:pt>
                <c:pt idx="653">
                  <c:v>65.400000000000006</c:v>
                </c:pt>
                <c:pt idx="654">
                  <c:v>65.5</c:v>
                </c:pt>
                <c:pt idx="655">
                  <c:v>65.599999999999994</c:v>
                </c:pt>
                <c:pt idx="656">
                  <c:v>65.7</c:v>
                </c:pt>
                <c:pt idx="657">
                  <c:v>65.8</c:v>
                </c:pt>
                <c:pt idx="658">
                  <c:v>65.900000000000006</c:v>
                </c:pt>
                <c:pt idx="659">
                  <c:v>66</c:v>
                </c:pt>
                <c:pt idx="660">
                  <c:v>66.099999999999994</c:v>
                </c:pt>
                <c:pt idx="661">
                  <c:v>66.2</c:v>
                </c:pt>
                <c:pt idx="662">
                  <c:v>66.3</c:v>
                </c:pt>
                <c:pt idx="663">
                  <c:v>66.400000000000006</c:v>
                </c:pt>
                <c:pt idx="664">
                  <c:v>66.5</c:v>
                </c:pt>
                <c:pt idx="665">
                  <c:v>66.599999999999994</c:v>
                </c:pt>
                <c:pt idx="666">
                  <c:v>66.7</c:v>
                </c:pt>
                <c:pt idx="667">
                  <c:v>66.8</c:v>
                </c:pt>
                <c:pt idx="668">
                  <c:v>66.900000000000006</c:v>
                </c:pt>
                <c:pt idx="669">
                  <c:v>67</c:v>
                </c:pt>
                <c:pt idx="670">
                  <c:v>67.099999999999994</c:v>
                </c:pt>
                <c:pt idx="671">
                  <c:v>67.2</c:v>
                </c:pt>
                <c:pt idx="672">
                  <c:v>67.3</c:v>
                </c:pt>
                <c:pt idx="673">
                  <c:v>67.400000000000006</c:v>
                </c:pt>
                <c:pt idx="674">
                  <c:v>67.5</c:v>
                </c:pt>
                <c:pt idx="675">
                  <c:v>67.599999999999994</c:v>
                </c:pt>
                <c:pt idx="676">
                  <c:v>67.7</c:v>
                </c:pt>
                <c:pt idx="677">
                  <c:v>67.8</c:v>
                </c:pt>
                <c:pt idx="678">
                  <c:v>67.900000000000006</c:v>
                </c:pt>
                <c:pt idx="679">
                  <c:v>68</c:v>
                </c:pt>
                <c:pt idx="680">
                  <c:v>68.099999999999994</c:v>
                </c:pt>
                <c:pt idx="681">
                  <c:v>68.2</c:v>
                </c:pt>
                <c:pt idx="682">
                  <c:v>68.3</c:v>
                </c:pt>
                <c:pt idx="683">
                  <c:v>68.400000000000006</c:v>
                </c:pt>
                <c:pt idx="684">
                  <c:v>68.5</c:v>
                </c:pt>
                <c:pt idx="685">
                  <c:v>68.599999999999994</c:v>
                </c:pt>
                <c:pt idx="686">
                  <c:v>68.7</c:v>
                </c:pt>
                <c:pt idx="687">
                  <c:v>68.8</c:v>
                </c:pt>
                <c:pt idx="688">
                  <c:v>68.900000000000006</c:v>
                </c:pt>
                <c:pt idx="689">
                  <c:v>69</c:v>
                </c:pt>
                <c:pt idx="690">
                  <c:v>69.099999999999994</c:v>
                </c:pt>
                <c:pt idx="691">
                  <c:v>69.2</c:v>
                </c:pt>
                <c:pt idx="692">
                  <c:v>69.3</c:v>
                </c:pt>
                <c:pt idx="693">
                  <c:v>69.400000000000006</c:v>
                </c:pt>
                <c:pt idx="694">
                  <c:v>69.5</c:v>
                </c:pt>
                <c:pt idx="695">
                  <c:v>69.599999999999994</c:v>
                </c:pt>
                <c:pt idx="696">
                  <c:v>69.7</c:v>
                </c:pt>
                <c:pt idx="697">
                  <c:v>69.8</c:v>
                </c:pt>
                <c:pt idx="698">
                  <c:v>69.900000000000006</c:v>
                </c:pt>
                <c:pt idx="699">
                  <c:v>70</c:v>
                </c:pt>
                <c:pt idx="700">
                  <c:v>70.099999999999994</c:v>
                </c:pt>
                <c:pt idx="701">
                  <c:v>70.2</c:v>
                </c:pt>
                <c:pt idx="702">
                  <c:v>70.3</c:v>
                </c:pt>
                <c:pt idx="703">
                  <c:v>70.400000000000006</c:v>
                </c:pt>
                <c:pt idx="704">
                  <c:v>70.5</c:v>
                </c:pt>
                <c:pt idx="705">
                  <c:v>70.599999999999994</c:v>
                </c:pt>
                <c:pt idx="706">
                  <c:v>70.7</c:v>
                </c:pt>
                <c:pt idx="707">
                  <c:v>70.8</c:v>
                </c:pt>
                <c:pt idx="708">
                  <c:v>70.900000000000006</c:v>
                </c:pt>
                <c:pt idx="709">
                  <c:v>71</c:v>
                </c:pt>
                <c:pt idx="710">
                  <c:v>71.099999999999994</c:v>
                </c:pt>
                <c:pt idx="711">
                  <c:v>71.2</c:v>
                </c:pt>
                <c:pt idx="712">
                  <c:v>71.3</c:v>
                </c:pt>
                <c:pt idx="713">
                  <c:v>71.400000000000006</c:v>
                </c:pt>
                <c:pt idx="714">
                  <c:v>71.5</c:v>
                </c:pt>
                <c:pt idx="715">
                  <c:v>71.599999999999994</c:v>
                </c:pt>
                <c:pt idx="716">
                  <c:v>71.7</c:v>
                </c:pt>
                <c:pt idx="717">
                  <c:v>71.8</c:v>
                </c:pt>
                <c:pt idx="718">
                  <c:v>71.900000000000006</c:v>
                </c:pt>
                <c:pt idx="719">
                  <c:v>72</c:v>
                </c:pt>
                <c:pt idx="720">
                  <c:v>72.099999999999994</c:v>
                </c:pt>
                <c:pt idx="721">
                  <c:v>72.2</c:v>
                </c:pt>
                <c:pt idx="722">
                  <c:v>72.3</c:v>
                </c:pt>
                <c:pt idx="723">
                  <c:v>72.400000000000006</c:v>
                </c:pt>
                <c:pt idx="724">
                  <c:v>72.5</c:v>
                </c:pt>
                <c:pt idx="725">
                  <c:v>72.599999999999994</c:v>
                </c:pt>
                <c:pt idx="726">
                  <c:v>72.7</c:v>
                </c:pt>
                <c:pt idx="727">
                  <c:v>72.8</c:v>
                </c:pt>
                <c:pt idx="728">
                  <c:v>72.900000000000006</c:v>
                </c:pt>
                <c:pt idx="729">
                  <c:v>73</c:v>
                </c:pt>
                <c:pt idx="730">
                  <c:v>73.099999999999994</c:v>
                </c:pt>
                <c:pt idx="731">
                  <c:v>73.2</c:v>
                </c:pt>
                <c:pt idx="732">
                  <c:v>73.3</c:v>
                </c:pt>
                <c:pt idx="733">
                  <c:v>73.400000000000006</c:v>
                </c:pt>
                <c:pt idx="734">
                  <c:v>73.5</c:v>
                </c:pt>
                <c:pt idx="735">
                  <c:v>73.599999999999994</c:v>
                </c:pt>
                <c:pt idx="736">
                  <c:v>73.7</c:v>
                </c:pt>
                <c:pt idx="737">
                  <c:v>73.8</c:v>
                </c:pt>
                <c:pt idx="738">
                  <c:v>73.900000000000006</c:v>
                </c:pt>
                <c:pt idx="739">
                  <c:v>74</c:v>
                </c:pt>
                <c:pt idx="740">
                  <c:v>74.099999999999994</c:v>
                </c:pt>
                <c:pt idx="741">
                  <c:v>74.2</c:v>
                </c:pt>
                <c:pt idx="742">
                  <c:v>74.3</c:v>
                </c:pt>
                <c:pt idx="743">
                  <c:v>74.400000000000006</c:v>
                </c:pt>
                <c:pt idx="744">
                  <c:v>74.5</c:v>
                </c:pt>
                <c:pt idx="745">
                  <c:v>74.599999999999994</c:v>
                </c:pt>
                <c:pt idx="746">
                  <c:v>74.7</c:v>
                </c:pt>
                <c:pt idx="747">
                  <c:v>74.8</c:v>
                </c:pt>
                <c:pt idx="748">
                  <c:v>74.900000000000006</c:v>
                </c:pt>
                <c:pt idx="749">
                  <c:v>75</c:v>
                </c:pt>
                <c:pt idx="750">
                  <c:v>75.099999999999994</c:v>
                </c:pt>
                <c:pt idx="751">
                  <c:v>75.2</c:v>
                </c:pt>
                <c:pt idx="752">
                  <c:v>75.3</c:v>
                </c:pt>
                <c:pt idx="753">
                  <c:v>75.400000000000006</c:v>
                </c:pt>
                <c:pt idx="754">
                  <c:v>75.5</c:v>
                </c:pt>
                <c:pt idx="755">
                  <c:v>75.599999999999994</c:v>
                </c:pt>
                <c:pt idx="756">
                  <c:v>75.7</c:v>
                </c:pt>
                <c:pt idx="757">
                  <c:v>75.8</c:v>
                </c:pt>
                <c:pt idx="758">
                  <c:v>75.900000000000006</c:v>
                </c:pt>
                <c:pt idx="759">
                  <c:v>76</c:v>
                </c:pt>
                <c:pt idx="760">
                  <c:v>76.099999999999994</c:v>
                </c:pt>
                <c:pt idx="761">
                  <c:v>76.2</c:v>
                </c:pt>
                <c:pt idx="762">
                  <c:v>76.3</c:v>
                </c:pt>
                <c:pt idx="763">
                  <c:v>76.400000000000006</c:v>
                </c:pt>
                <c:pt idx="764">
                  <c:v>76.5</c:v>
                </c:pt>
                <c:pt idx="765">
                  <c:v>76.599999999999994</c:v>
                </c:pt>
                <c:pt idx="766">
                  <c:v>76.7</c:v>
                </c:pt>
                <c:pt idx="767">
                  <c:v>76.8</c:v>
                </c:pt>
                <c:pt idx="768">
                  <c:v>76.900000000000006</c:v>
                </c:pt>
                <c:pt idx="769">
                  <c:v>77</c:v>
                </c:pt>
                <c:pt idx="770">
                  <c:v>77.099999999999994</c:v>
                </c:pt>
                <c:pt idx="771">
                  <c:v>77.2</c:v>
                </c:pt>
                <c:pt idx="772">
                  <c:v>77.3</c:v>
                </c:pt>
                <c:pt idx="773">
                  <c:v>77.400000000000006</c:v>
                </c:pt>
                <c:pt idx="774">
                  <c:v>77.5</c:v>
                </c:pt>
                <c:pt idx="775">
                  <c:v>77.599999999999994</c:v>
                </c:pt>
                <c:pt idx="776">
                  <c:v>77.7</c:v>
                </c:pt>
                <c:pt idx="777">
                  <c:v>77.8</c:v>
                </c:pt>
                <c:pt idx="778">
                  <c:v>77.900000000000006</c:v>
                </c:pt>
                <c:pt idx="779">
                  <c:v>78</c:v>
                </c:pt>
                <c:pt idx="780">
                  <c:v>78.099999999999994</c:v>
                </c:pt>
                <c:pt idx="781">
                  <c:v>78.2</c:v>
                </c:pt>
                <c:pt idx="782">
                  <c:v>78.3</c:v>
                </c:pt>
                <c:pt idx="783">
                  <c:v>78.400000000000006</c:v>
                </c:pt>
                <c:pt idx="784">
                  <c:v>78.5</c:v>
                </c:pt>
                <c:pt idx="785">
                  <c:v>78.599999999999994</c:v>
                </c:pt>
                <c:pt idx="786">
                  <c:v>78.7</c:v>
                </c:pt>
                <c:pt idx="787">
                  <c:v>78.8</c:v>
                </c:pt>
                <c:pt idx="788">
                  <c:v>78.900000000000006</c:v>
                </c:pt>
                <c:pt idx="789">
                  <c:v>79</c:v>
                </c:pt>
                <c:pt idx="790">
                  <c:v>79.099999999999994</c:v>
                </c:pt>
                <c:pt idx="791">
                  <c:v>79.2</c:v>
                </c:pt>
                <c:pt idx="792">
                  <c:v>79.3</c:v>
                </c:pt>
                <c:pt idx="793">
                  <c:v>79.400000000000006</c:v>
                </c:pt>
                <c:pt idx="794">
                  <c:v>79.5</c:v>
                </c:pt>
                <c:pt idx="795">
                  <c:v>79.599999999999994</c:v>
                </c:pt>
                <c:pt idx="796">
                  <c:v>79.7</c:v>
                </c:pt>
                <c:pt idx="797">
                  <c:v>79.8</c:v>
                </c:pt>
                <c:pt idx="798">
                  <c:v>79.900000000000006</c:v>
                </c:pt>
                <c:pt idx="799">
                  <c:v>80</c:v>
                </c:pt>
                <c:pt idx="800">
                  <c:v>80.099999999999994</c:v>
                </c:pt>
                <c:pt idx="801">
                  <c:v>80.2</c:v>
                </c:pt>
                <c:pt idx="802">
                  <c:v>80.3</c:v>
                </c:pt>
                <c:pt idx="803">
                  <c:v>80.400000000000006</c:v>
                </c:pt>
                <c:pt idx="804">
                  <c:v>80.5</c:v>
                </c:pt>
                <c:pt idx="805">
                  <c:v>80.599999999999994</c:v>
                </c:pt>
                <c:pt idx="806">
                  <c:v>80.7</c:v>
                </c:pt>
                <c:pt idx="807">
                  <c:v>80.8</c:v>
                </c:pt>
                <c:pt idx="808">
                  <c:v>80.900000000000006</c:v>
                </c:pt>
                <c:pt idx="809">
                  <c:v>81</c:v>
                </c:pt>
                <c:pt idx="810">
                  <c:v>81.099999999999994</c:v>
                </c:pt>
                <c:pt idx="811">
                  <c:v>81.2</c:v>
                </c:pt>
                <c:pt idx="812">
                  <c:v>81.3</c:v>
                </c:pt>
                <c:pt idx="813">
                  <c:v>81.400000000000006</c:v>
                </c:pt>
                <c:pt idx="814">
                  <c:v>81.5</c:v>
                </c:pt>
                <c:pt idx="815">
                  <c:v>81.599999999999994</c:v>
                </c:pt>
                <c:pt idx="816">
                  <c:v>81.7</c:v>
                </c:pt>
                <c:pt idx="817">
                  <c:v>81.8</c:v>
                </c:pt>
                <c:pt idx="818">
                  <c:v>81.900000000000006</c:v>
                </c:pt>
                <c:pt idx="819">
                  <c:v>82</c:v>
                </c:pt>
                <c:pt idx="820">
                  <c:v>82.1</c:v>
                </c:pt>
                <c:pt idx="821">
                  <c:v>82.2</c:v>
                </c:pt>
                <c:pt idx="822">
                  <c:v>82.3</c:v>
                </c:pt>
                <c:pt idx="823">
                  <c:v>82.4</c:v>
                </c:pt>
                <c:pt idx="824">
                  <c:v>82.5</c:v>
                </c:pt>
                <c:pt idx="825">
                  <c:v>82.6</c:v>
                </c:pt>
                <c:pt idx="826">
                  <c:v>82.7</c:v>
                </c:pt>
                <c:pt idx="827">
                  <c:v>82.8</c:v>
                </c:pt>
                <c:pt idx="828">
                  <c:v>82.9</c:v>
                </c:pt>
                <c:pt idx="829">
                  <c:v>83</c:v>
                </c:pt>
                <c:pt idx="830">
                  <c:v>83.1</c:v>
                </c:pt>
                <c:pt idx="831">
                  <c:v>83.2</c:v>
                </c:pt>
                <c:pt idx="832">
                  <c:v>83.3</c:v>
                </c:pt>
                <c:pt idx="833">
                  <c:v>83.4</c:v>
                </c:pt>
                <c:pt idx="834">
                  <c:v>83.5</c:v>
                </c:pt>
                <c:pt idx="835">
                  <c:v>83.6</c:v>
                </c:pt>
                <c:pt idx="836">
                  <c:v>83.7</c:v>
                </c:pt>
                <c:pt idx="837">
                  <c:v>83.8</c:v>
                </c:pt>
                <c:pt idx="838">
                  <c:v>83.9</c:v>
                </c:pt>
                <c:pt idx="839">
                  <c:v>84</c:v>
                </c:pt>
                <c:pt idx="840">
                  <c:v>84.1</c:v>
                </c:pt>
                <c:pt idx="841">
                  <c:v>84.2</c:v>
                </c:pt>
                <c:pt idx="842">
                  <c:v>84.3</c:v>
                </c:pt>
                <c:pt idx="843">
                  <c:v>84.4</c:v>
                </c:pt>
                <c:pt idx="844">
                  <c:v>84.5</c:v>
                </c:pt>
                <c:pt idx="845">
                  <c:v>84.6</c:v>
                </c:pt>
                <c:pt idx="846">
                  <c:v>84.7</c:v>
                </c:pt>
                <c:pt idx="847">
                  <c:v>84.8</c:v>
                </c:pt>
                <c:pt idx="848">
                  <c:v>84.9</c:v>
                </c:pt>
                <c:pt idx="849">
                  <c:v>85</c:v>
                </c:pt>
                <c:pt idx="850">
                  <c:v>85.1</c:v>
                </c:pt>
                <c:pt idx="851">
                  <c:v>85.2</c:v>
                </c:pt>
                <c:pt idx="852">
                  <c:v>85.3</c:v>
                </c:pt>
                <c:pt idx="853">
                  <c:v>85.4</c:v>
                </c:pt>
                <c:pt idx="854">
                  <c:v>85.5</c:v>
                </c:pt>
                <c:pt idx="855">
                  <c:v>85.6</c:v>
                </c:pt>
                <c:pt idx="856">
                  <c:v>85.7</c:v>
                </c:pt>
                <c:pt idx="857">
                  <c:v>85.8</c:v>
                </c:pt>
                <c:pt idx="858">
                  <c:v>85.9</c:v>
                </c:pt>
                <c:pt idx="859">
                  <c:v>86</c:v>
                </c:pt>
                <c:pt idx="860">
                  <c:v>86.1</c:v>
                </c:pt>
                <c:pt idx="861">
                  <c:v>86.2</c:v>
                </c:pt>
                <c:pt idx="862">
                  <c:v>86.3</c:v>
                </c:pt>
                <c:pt idx="863">
                  <c:v>86.4</c:v>
                </c:pt>
                <c:pt idx="864">
                  <c:v>86.5</c:v>
                </c:pt>
                <c:pt idx="865">
                  <c:v>86.6</c:v>
                </c:pt>
                <c:pt idx="866">
                  <c:v>86.7</c:v>
                </c:pt>
                <c:pt idx="867">
                  <c:v>86.8</c:v>
                </c:pt>
                <c:pt idx="868">
                  <c:v>86.9</c:v>
                </c:pt>
                <c:pt idx="869">
                  <c:v>87</c:v>
                </c:pt>
                <c:pt idx="870">
                  <c:v>87.1</c:v>
                </c:pt>
                <c:pt idx="871">
                  <c:v>87.2</c:v>
                </c:pt>
                <c:pt idx="872">
                  <c:v>87.3</c:v>
                </c:pt>
                <c:pt idx="873">
                  <c:v>87.4</c:v>
                </c:pt>
                <c:pt idx="874">
                  <c:v>87.5</c:v>
                </c:pt>
                <c:pt idx="875">
                  <c:v>87.6</c:v>
                </c:pt>
                <c:pt idx="876">
                  <c:v>87.7</c:v>
                </c:pt>
                <c:pt idx="877">
                  <c:v>87.8</c:v>
                </c:pt>
                <c:pt idx="878">
                  <c:v>87.9</c:v>
                </c:pt>
                <c:pt idx="879">
                  <c:v>88</c:v>
                </c:pt>
                <c:pt idx="880">
                  <c:v>88.1</c:v>
                </c:pt>
                <c:pt idx="881">
                  <c:v>88.2</c:v>
                </c:pt>
                <c:pt idx="882">
                  <c:v>88.3</c:v>
                </c:pt>
                <c:pt idx="883">
                  <c:v>88.4</c:v>
                </c:pt>
                <c:pt idx="884">
                  <c:v>88.5</c:v>
                </c:pt>
                <c:pt idx="885">
                  <c:v>88.6</c:v>
                </c:pt>
                <c:pt idx="886">
                  <c:v>88.7</c:v>
                </c:pt>
                <c:pt idx="887">
                  <c:v>88.8</c:v>
                </c:pt>
                <c:pt idx="888">
                  <c:v>88.9</c:v>
                </c:pt>
                <c:pt idx="889">
                  <c:v>89</c:v>
                </c:pt>
                <c:pt idx="890">
                  <c:v>89.1</c:v>
                </c:pt>
                <c:pt idx="891">
                  <c:v>89.2</c:v>
                </c:pt>
                <c:pt idx="892">
                  <c:v>89.3</c:v>
                </c:pt>
                <c:pt idx="893">
                  <c:v>89.4</c:v>
                </c:pt>
                <c:pt idx="894">
                  <c:v>89.5</c:v>
                </c:pt>
                <c:pt idx="895">
                  <c:v>89.6</c:v>
                </c:pt>
                <c:pt idx="896">
                  <c:v>89.7</c:v>
                </c:pt>
                <c:pt idx="897">
                  <c:v>89.8</c:v>
                </c:pt>
                <c:pt idx="898">
                  <c:v>89.9</c:v>
                </c:pt>
                <c:pt idx="899">
                  <c:v>90</c:v>
                </c:pt>
                <c:pt idx="900">
                  <c:v>90.1</c:v>
                </c:pt>
                <c:pt idx="901">
                  <c:v>90.2</c:v>
                </c:pt>
                <c:pt idx="902">
                  <c:v>90.3</c:v>
                </c:pt>
                <c:pt idx="903">
                  <c:v>90.4</c:v>
                </c:pt>
                <c:pt idx="904">
                  <c:v>90.5</c:v>
                </c:pt>
                <c:pt idx="905">
                  <c:v>90.6</c:v>
                </c:pt>
                <c:pt idx="906">
                  <c:v>90.7</c:v>
                </c:pt>
                <c:pt idx="907">
                  <c:v>90.8</c:v>
                </c:pt>
                <c:pt idx="908">
                  <c:v>90.9</c:v>
                </c:pt>
                <c:pt idx="909">
                  <c:v>91</c:v>
                </c:pt>
                <c:pt idx="910">
                  <c:v>91.1</c:v>
                </c:pt>
                <c:pt idx="911">
                  <c:v>91.2</c:v>
                </c:pt>
                <c:pt idx="912">
                  <c:v>91.3</c:v>
                </c:pt>
                <c:pt idx="913">
                  <c:v>91.4</c:v>
                </c:pt>
                <c:pt idx="914">
                  <c:v>91.5</c:v>
                </c:pt>
                <c:pt idx="915">
                  <c:v>91.6</c:v>
                </c:pt>
                <c:pt idx="916">
                  <c:v>91.7</c:v>
                </c:pt>
                <c:pt idx="917">
                  <c:v>91.8</c:v>
                </c:pt>
                <c:pt idx="918">
                  <c:v>91.9</c:v>
                </c:pt>
                <c:pt idx="919">
                  <c:v>92</c:v>
                </c:pt>
                <c:pt idx="920">
                  <c:v>92.1</c:v>
                </c:pt>
                <c:pt idx="921">
                  <c:v>92.2</c:v>
                </c:pt>
                <c:pt idx="922">
                  <c:v>92.3</c:v>
                </c:pt>
                <c:pt idx="923">
                  <c:v>92.4</c:v>
                </c:pt>
                <c:pt idx="924">
                  <c:v>92.5</c:v>
                </c:pt>
                <c:pt idx="925">
                  <c:v>92.6</c:v>
                </c:pt>
                <c:pt idx="926">
                  <c:v>92.7</c:v>
                </c:pt>
                <c:pt idx="927">
                  <c:v>92.8</c:v>
                </c:pt>
                <c:pt idx="928">
                  <c:v>92.9</c:v>
                </c:pt>
                <c:pt idx="929">
                  <c:v>93</c:v>
                </c:pt>
                <c:pt idx="930">
                  <c:v>93.1</c:v>
                </c:pt>
                <c:pt idx="931">
                  <c:v>93.2</c:v>
                </c:pt>
                <c:pt idx="932">
                  <c:v>93.3</c:v>
                </c:pt>
                <c:pt idx="933">
                  <c:v>93.4</c:v>
                </c:pt>
                <c:pt idx="934">
                  <c:v>93.5</c:v>
                </c:pt>
                <c:pt idx="935">
                  <c:v>93.6</c:v>
                </c:pt>
                <c:pt idx="936">
                  <c:v>93.7</c:v>
                </c:pt>
                <c:pt idx="937">
                  <c:v>93.8</c:v>
                </c:pt>
                <c:pt idx="938">
                  <c:v>93.9</c:v>
                </c:pt>
                <c:pt idx="939">
                  <c:v>94</c:v>
                </c:pt>
                <c:pt idx="940">
                  <c:v>94.1</c:v>
                </c:pt>
                <c:pt idx="941">
                  <c:v>94.2</c:v>
                </c:pt>
                <c:pt idx="942">
                  <c:v>94.3</c:v>
                </c:pt>
                <c:pt idx="943">
                  <c:v>94.4</c:v>
                </c:pt>
                <c:pt idx="944">
                  <c:v>94.5</c:v>
                </c:pt>
                <c:pt idx="945">
                  <c:v>94.6</c:v>
                </c:pt>
                <c:pt idx="946">
                  <c:v>94.7</c:v>
                </c:pt>
                <c:pt idx="947">
                  <c:v>94.8</c:v>
                </c:pt>
                <c:pt idx="948">
                  <c:v>94.9</c:v>
                </c:pt>
                <c:pt idx="949">
                  <c:v>95</c:v>
                </c:pt>
                <c:pt idx="950">
                  <c:v>95.1</c:v>
                </c:pt>
                <c:pt idx="951">
                  <c:v>95.2</c:v>
                </c:pt>
                <c:pt idx="952">
                  <c:v>95.3</c:v>
                </c:pt>
                <c:pt idx="953">
                  <c:v>95.4</c:v>
                </c:pt>
                <c:pt idx="954">
                  <c:v>95.5</c:v>
                </c:pt>
                <c:pt idx="955">
                  <c:v>95.6</c:v>
                </c:pt>
                <c:pt idx="956">
                  <c:v>95.7</c:v>
                </c:pt>
                <c:pt idx="957">
                  <c:v>95.8</c:v>
                </c:pt>
                <c:pt idx="958">
                  <c:v>95.9</c:v>
                </c:pt>
                <c:pt idx="959">
                  <c:v>96</c:v>
                </c:pt>
                <c:pt idx="960">
                  <c:v>96.1</c:v>
                </c:pt>
                <c:pt idx="961">
                  <c:v>96.2</c:v>
                </c:pt>
                <c:pt idx="962">
                  <c:v>96.3</c:v>
                </c:pt>
                <c:pt idx="963">
                  <c:v>96.4</c:v>
                </c:pt>
                <c:pt idx="964">
                  <c:v>96.5</c:v>
                </c:pt>
                <c:pt idx="965">
                  <c:v>96.6</c:v>
                </c:pt>
                <c:pt idx="966">
                  <c:v>96.7</c:v>
                </c:pt>
                <c:pt idx="967">
                  <c:v>96.8</c:v>
                </c:pt>
                <c:pt idx="968">
                  <c:v>96.9</c:v>
                </c:pt>
                <c:pt idx="969">
                  <c:v>97</c:v>
                </c:pt>
                <c:pt idx="970">
                  <c:v>97.1</c:v>
                </c:pt>
                <c:pt idx="971">
                  <c:v>97.2</c:v>
                </c:pt>
                <c:pt idx="972">
                  <c:v>97.3</c:v>
                </c:pt>
                <c:pt idx="973">
                  <c:v>97.4</c:v>
                </c:pt>
                <c:pt idx="974">
                  <c:v>97.5</c:v>
                </c:pt>
                <c:pt idx="975">
                  <c:v>97.6</c:v>
                </c:pt>
                <c:pt idx="976">
                  <c:v>97.7</c:v>
                </c:pt>
                <c:pt idx="977">
                  <c:v>97.8</c:v>
                </c:pt>
                <c:pt idx="978">
                  <c:v>97.9</c:v>
                </c:pt>
                <c:pt idx="979">
                  <c:v>98</c:v>
                </c:pt>
                <c:pt idx="980">
                  <c:v>98.1</c:v>
                </c:pt>
                <c:pt idx="981">
                  <c:v>98.2</c:v>
                </c:pt>
                <c:pt idx="982">
                  <c:v>98.3</c:v>
                </c:pt>
                <c:pt idx="983">
                  <c:v>98.4</c:v>
                </c:pt>
                <c:pt idx="984">
                  <c:v>98.5</c:v>
                </c:pt>
                <c:pt idx="985">
                  <c:v>98.6</c:v>
                </c:pt>
                <c:pt idx="986">
                  <c:v>98.7</c:v>
                </c:pt>
                <c:pt idx="987">
                  <c:v>98.8</c:v>
                </c:pt>
                <c:pt idx="988">
                  <c:v>98.9</c:v>
                </c:pt>
                <c:pt idx="989">
                  <c:v>99</c:v>
                </c:pt>
                <c:pt idx="990">
                  <c:v>99.1</c:v>
                </c:pt>
                <c:pt idx="991">
                  <c:v>99.2</c:v>
                </c:pt>
                <c:pt idx="992">
                  <c:v>99.3</c:v>
                </c:pt>
                <c:pt idx="993">
                  <c:v>99.4</c:v>
                </c:pt>
                <c:pt idx="994">
                  <c:v>99.5</c:v>
                </c:pt>
                <c:pt idx="995">
                  <c:v>99.6</c:v>
                </c:pt>
                <c:pt idx="996">
                  <c:v>99.7</c:v>
                </c:pt>
                <c:pt idx="997">
                  <c:v>99.8</c:v>
                </c:pt>
                <c:pt idx="998">
                  <c:v>99.9</c:v>
                </c:pt>
                <c:pt idx="999">
                  <c:v>100</c:v>
                </c:pt>
                <c:pt idx="1000">
                  <c:v>101</c:v>
                </c:pt>
                <c:pt idx="1001">
                  <c:v>102</c:v>
                </c:pt>
                <c:pt idx="1002">
                  <c:v>103</c:v>
                </c:pt>
                <c:pt idx="1003">
                  <c:v>104</c:v>
                </c:pt>
                <c:pt idx="1004">
                  <c:v>105</c:v>
                </c:pt>
                <c:pt idx="1005">
                  <c:v>106</c:v>
                </c:pt>
                <c:pt idx="1006">
                  <c:v>107</c:v>
                </c:pt>
                <c:pt idx="1007">
                  <c:v>108</c:v>
                </c:pt>
                <c:pt idx="1008">
                  <c:v>109</c:v>
                </c:pt>
                <c:pt idx="1009">
                  <c:v>110</c:v>
                </c:pt>
                <c:pt idx="1010">
                  <c:v>111</c:v>
                </c:pt>
                <c:pt idx="1011">
                  <c:v>112</c:v>
                </c:pt>
                <c:pt idx="1012">
                  <c:v>113</c:v>
                </c:pt>
                <c:pt idx="1013">
                  <c:v>114</c:v>
                </c:pt>
                <c:pt idx="1014">
                  <c:v>115</c:v>
                </c:pt>
                <c:pt idx="1015">
                  <c:v>116</c:v>
                </c:pt>
                <c:pt idx="1016">
                  <c:v>117</c:v>
                </c:pt>
                <c:pt idx="1017">
                  <c:v>118</c:v>
                </c:pt>
                <c:pt idx="1018">
                  <c:v>119</c:v>
                </c:pt>
                <c:pt idx="1019">
                  <c:v>120</c:v>
                </c:pt>
                <c:pt idx="1020">
                  <c:v>121</c:v>
                </c:pt>
                <c:pt idx="1021">
                  <c:v>122</c:v>
                </c:pt>
                <c:pt idx="1022">
                  <c:v>123</c:v>
                </c:pt>
                <c:pt idx="1023">
                  <c:v>124</c:v>
                </c:pt>
                <c:pt idx="1024">
                  <c:v>125</c:v>
                </c:pt>
                <c:pt idx="1025">
                  <c:v>126</c:v>
                </c:pt>
                <c:pt idx="1026">
                  <c:v>127</c:v>
                </c:pt>
                <c:pt idx="1027">
                  <c:v>128</c:v>
                </c:pt>
                <c:pt idx="1028">
                  <c:v>129</c:v>
                </c:pt>
                <c:pt idx="1029">
                  <c:v>130</c:v>
                </c:pt>
                <c:pt idx="1030">
                  <c:v>131</c:v>
                </c:pt>
                <c:pt idx="1031">
                  <c:v>132</c:v>
                </c:pt>
                <c:pt idx="1032">
                  <c:v>133</c:v>
                </c:pt>
                <c:pt idx="1033">
                  <c:v>134</c:v>
                </c:pt>
                <c:pt idx="1034">
                  <c:v>135</c:v>
                </c:pt>
                <c:pt idx="1035">
                  <c:v>136</c:v>
                </c:pt>
                <c:pt idx="1036">
                  <c:v>137</c:v>
                </c:pt>
                <c:pt idx="1037">
                  <c:v>138</c:v>
                </c:pt>
                <c:pt idx="1038">
                  <c:v>139</c:v>
                </c:pt>
                <c:pt idx="1039">
                  <c:v>140</c:v>
                </c:pt>
                <c:pt idx="1040">
                  <c:v>141</c:v>
                </c:pt>
                <c:pt idx="1041">
                  <c:v>142</c:v>
                </c:pt>
                <c:pt idx="1042">
                  <c:v>143</c:v>
                </c:pt>
                <c:pt idx="1043">
                  <c:v>144</c:v>
                </c:pt>
                <c:pt idx="1044">
                  <c:v>145</c:v>
                </c:pt>
                <c:pt idx="1045">
                  <c:v>146</c:v>
                </c:pt>
                <c:pt idx="1046">
                  <c:v>147</c:v>
                </c:pt>
                <c:pt idx="1047">
                  <c:v>148</c:v>
                </c:pt>
                <c:pt idx="1048">
                  <c:v>149</c:v>
                </c:pt>
                <c:pt idx="1049">
                  <c:v>150</c:v>
                </c:pt>
                <c:pt idx="1050">
                  <c:v>151</c:v>
                </c:pt>
                <c:pt idx="1051">
                  <c:v>152</c:v>
                </c:pt>
                <c:pt idx="1052">
                  <c:v>153</c:v>
                </c:pt>
                <c:pt idx="1053">
                  <c:v>154</c:v>
                </c:pt>
                <c:pt idx="1054">
                  <c:v>155</c:v>
                </c:pt>
                <c:pt idx="1055">
                  <c:v>156</c:v>
                </c:pt>
                <c:pt idx="1056">
                  <c:v>157</c:v>
                </c:pt>
                <c:pt idx="1057">
                  <c:v>158</c:v>
                </c:pt>
                <c:pt idx="1058">
                  <c:v>159</c:v>
                </c:pt>
                <c:pt idx="1059">
                  <c:v>160</c:v>
                </c:pt>
                <c:pt idx="1060">
                  <c:v>161</c:v>
                </c:pt>
                <c:pt idx="1061">
                  <c:v>162</c:v>
                </c:pt>
                <c:pt idx="1062">
                  <c:v>163</c:v>
                </c:pt>
                <c:pt idx="1063">
                  <c:v>164</c:v>
                </c:pt>
                <c:pt idx="1064">
                  <c:v>165</c:v>
                </c:pt>
                <c:pt idx="1065">
                  <c:v>166</c:v>
                </c:pt>
                <c:pt idx="1066">
                  <c:v>167</c:v>
                </c:pt>
                <c:pt idx="1067">
                  <c:v>168</c:v>
                </c:pt>
                <c:pt idx="1068">
                  <c:v>169</c:v>
                </c:pt>
                <c:pt idx="1069">
                  <c:v>170</c:v>
                </c:pt>
                <c:pt idx="1070">
                  <c:v>171</c:v>
                </c:pt>
                <c:pt idx="1071">
                  <c:v>172</c:v>
                </c:pt>
                <c:pt idx="1072">
                  <c:v>173</c:v>
                </c:pt>
                <c:pt idx="1073">
                  <c:v>174</c:v>
                </c:pt>
                <c:pt idx="1074">
                  <c:v>175</c:v>
                </c:pt>
                <c:pt idx="1075">
                  <c:v>176</c:v>
                </c:pt>
                <c:pt idx="1076">
                  <c:v>177</c:v>
                </c:pt>
                <c:pt idx="1077">
                  <c:v>178</c:v>
                </c:pt>
                <c:pt idx="1078">
                  <c:v>179</c:v>
                </c:pt>
                <c:pt idx="1079">
                  <c:v>180</c:v>
                </c:pt>
                <c:pt idx="1080">
                  <c:v>181</c:v>
                </c:pt>
                <c:pt idx="1081">
                  <c:v>182</c:v>
                </c:pt>
                <c:pt idx="1082">
                  <c:v>183</c:v>
                </c:pt>
                <c:pt idx="1083">
                  <c:v>184</c:v>
                </c:pt>
                <c:pt idx="1084">
                  <c:v>185</c:v>
                </c:pt>
                <c:pt idx="1085">
                  <c:v>186</c:v>
                </c:pt>
                <c:pt idx="1086">
                  <c:v>187</c:v>
                </c:pt>
                <c:pt idx="1087">
                  <c:v>188</c:v>
                </c:pt>
                <c:pt idx="1088">
                  <c:v>189</c:v>
                </c:pt>
                <c:pt idx="1089">
                  <c:v>190</c:v>
                </c:pt>
                <c:pt idx="1090">
                  <c:v>191</c:v>
                </c:pt>
                <c:pt idx="1091">
                  <c:v>192</c:v>
                </c:pt>
                <c:pt idx="1092">
                  <c:v>193</c:v>
                </c:pt>
                <c:pt idx="1093">
                  <c:v>194</c:v>
                </c:pt>
                <c:pt idx="1094">
                  <c:v>195</c:v>
                </c:pt>
                <c:pt idx="1095">
                  <c:v>196</c:v>
                </c:pt>
                <c:pt idx="1096">
                  <c:v>197</c:v>
                </c:pt>
                <c:pt idx="1097">
                  <c:v>198</c:v>
                </c:pt>
                <c:pt idx="1098">
                  <c:v>199</c:v>
                </c:pt>
                <c:pt idx="1099">
                  <c:v>200</c:v>
                </c:pt>
                <c:pt idx="1100">
                  <c:v>201</c:v>
                </c:pt>
                <c:pt idx="1101">
                  <c:v>202</c:v>
                </c:pt>
                <c:pt idx="1102">
                  <c:v>203</c:v>
                </c:pt>
                <c:pt idx="1103">
                  <c:v>204</c:v>
                </c:pt>
                <c:pt idx="1104">
                  <c:v>205</c:v>
                </c:pt>
                <c:pt idx="1105">
                  <c:v>206</c:v>
                </c:pt>
                <c:pt idx="1106">
                  <c:v>207</c:v>
                </c:pt>
                <c:pt idx="1107">
                  <c:v>208</c:v>
                </c:pt>
                <c:pt idx="1108">
                  <c:v>209</c:v>
                </c:pt>
                <c:pt idx="1109">
                  <c:v>210</c:v>
                </c:pt>
                <c:pt idx="1110">
                  <c:v>211</c:v>
                </c:pt>
                <c:pt idx="1111">
                  <c:v>212</c:v>
                </c:pt>
                <c:pt idx="1112">
                  <c:v>213</c:v>
                </c:pt>
                <c:pt idx="1113">
                  <c:v>214</c:v>
                </c:pt>
                <c:pt idx="1114">
                  <c:v>215</c:v>
                </c:pt>
                <c:pt idx="1115">
                  <c:v>216</c:v>
                </c:pt>
                <c:pt idx="1116">
                  <c:v>217</c:v>
                </c:pt>
                <c:pt idx="1117">
                  <c:v>218</c:v>
                </c:pt>
                <c:pt idx="1118">
                  <c:v>219</c:v>
                </c:pt>
                <c:pt idx="1119">
                  <c:v>220</c:v>
                </c:pt>
                <c:pt idx="1120">
                  <c:v>221</c:v>
                </c:pt>
                <c:pt idx="1121">
                  <c:v>222</c:v>
                </c:pt>
                <c:pt idx="1122">
                  <c:v>223</c:v>
                </c:pt>
                <c:pt idx="1123">
                  <c:v>224</c:v>
                </c:pt>
                <c:pt idx="1124">
                  <c:v>225</c:v>
                </c:pt>
                <c:pt idx="1125">
                  <c:v>226</c:v>
                </c:pt>
                <c:pt idx="1126">
                  <c:v>227</c:v>
                </c:pt>
                <c:pt idx="1127">
                  <c:v>228</c:v>
                </c:pt>
                <c:pt idx="1128">
                  <c:v>229</c:v>
                </c:pt>
                <c:pt idx="1129">
                  <c:v>230</c:v>
                </c:pt>
                <c:pt idx="1130">
                  <c:v>231</c:v>
                </c:pt>
                <c:pt idx="1131">
                  <c:v>232</c:v>
                </c:pt>
                <c:pt idx="1132">
                  <c:v>233</c:v>
                </c:pt>
                <c:pt idx="1133">
                  <c:v>234</c:v>
                </c:pt>
                <c:pt idx="1134">
                  <c:v>235</c:v>
                </c:pt>
                <c:pt idx="1135">
                  <c:v>236</c:v>
                </c:pt>
                <c:pt idx="1136">
                  <c:v>237</c:v>
                </c:pt>
                <c:pt idx="1137">
                  <c:v>238</c:v>
                </c:pt>
                <c:pt idx="1138">
                  <c:v>239</c:v>
                </c:pt>
                <c:pt idx="1139">
                  <c:v>240</c:v>
                </c:pt>
                <c:pt idx="1140">
                  <c:v>241</c:v>
                </c:pt>
                <c:pt idx="1141">
                  <c:v>242</c:v>
                </c:pt>
                <c:pt idx="1142">
                  <c:v>243</c:v>
                </c:pt>
                <c:pt idx="1143">
                  <c:v>244</c:v>
                </c:pt>
                <c:pt idx="1144">
                  <c:v>245</c:v>
                </c:pt>
                <c:pt idx="1145">
                  <c:v>246</c:v>
                </c:pt>
                <c:pt idx="1146">
                  <c:v>247</c:v>
                </c:pt>
                <c:pt idx="1147">
                  <c:v>248</c:v>
                </c:pt>
                <c:pt idx="1148">
                  <c:v>249</c:v>
                </c:pt>
                <c:pt idx="1149">
                  <c:v>250</c:v>
                </c:pt>
                <c:pt idx="1150">
                  <c:v>251</c:v>
                </c:pt>
                <c:pt idx="1151">
                  <c:v>252</c:v>
                </c:pt>
                <c:pt idx="1152">
                  <c:v>253</c:v>
                </c:pt>
                <c:pt idx="1153">
                  <c:v>254</c:v>
                </c:pt>
                <c:pt idx="1154">
                  <c:v>255</c:v>
                </c:pt>
                <c:pt idx="1155">
                  <c:v>256</c:v>
                </c:pt>
                <c:pt idx="1156">
                  <c:v>257</c:v>
                </c:pt>
                <c:pt idx="1157">
                  <c:v>258</c:v>
                </c:pt>
                <c:pt idx="1158">
                  <c:v>259</c:v>
                </c:pt>
                <c:pt idx="1159">
                  <c:v>260</c:v>
                </c:pt>
                <c:pt idx="1160">
                  <c:v>261</c:v>
                </c:pt>
                <c:pt idx="1161">
                  <c:v>262</c:v>
                </c:pt>
                <c:pt idx="1162">
                  <c:v>263</c:v>
                </c:pt>
                <c:pt idx="1163">
                  <c:v>264</c:v>
                </c:pt>
                <c:pt idx="1164">
                  <c:v>265</c:v>
                </c:pt>
                <c:pt idx="1165">
                  <c:v>266</c:v>
                </c:pt>
                <c:pt idx="1166">
                  <c:v>267</c:v>
                </c:pt>
                <c:pt idx="1167">
                  <c:v>268</c:v>
                </c:pt>
                <c:pt idx="1168">
                  <c:v>269</c:v>
                </c:pt>
                <c:pt idx="1169">
                  <c:v>270</c:v>
                </c:pt>
                <c:pt idx="1170">
                  <c:v>271</c:v>
                </c:pt>
                <c:pt idx="1171">
                  <c:v>272</c:v>
                </c:pt>
                <c:pt idx="1172">
                  <c:v>273</c:v>
                </c:pt>
                <c:pt idx="1173">
                  <c:v>274</c:v>
                </c:pt>
                <c:pt idx="1174">
                  <c:v>275</c:v>
                </c:pt>
                <c:pt idx="1175">
                  <c:v>276</c:v>
                </c:pt>
                <c:pt idx="1176">
                  <c:v>277</c:v>
                </c:pt>
                <c:pt idx="1177">
                  <c:v>278</c:v>
                </c:pt>
                <c:pt idx="1178">
                  <c:v>279</c:v>
                </c:pt>
                <c:pt idx="1179">
                  <c:v>280</c:v>
                </c:pt>
                <c:pt idx="1180">
                  <c:v>281</c:v>
                </c:pt>
                <c:pt idx="1181">
                  <c:v>282</c:v>
                </c:pt>
                <c:pt idx="1182">
                  <c:v>283</c:v>
                </c:pt>
                <c:pt idx="1183">
                  <c:v>284</c:v>
                </c:pt>
                <c:pt idx="1184">
                  <c:v>285</c:v>
                </c:pt>
                <c:pt idx="1185">
                  <c:v>286</c:v>
                </c:pt>
                <c:pt idx="1186">
                  <c:v>287</c:v>
                </c:pt>
                <c:pt idx="1187">
                  <c:v>288</c:v>
                </c:pt>
                <c:pt idx="1188">
                  <c:v>289</c:v>
                </c:pt>
                <c:pt idx="1189">
                  <c:v>290</c:v>
                </c:pt>
                <c:pt idx="1190">
                  <c:v>291</c:v>
                </c:pt>
                <c:pt idx="1191">
                  <c:v>292</c:v>
                </c:pt>
                <c:pt idx="1192">
                  <c:v>293</c:v>
                </c:pt>
                <c:pt idx="1193">
                  <c:v>294</c:v>
                </c:pt>
                <c:pt idx="1194">
                  <c:v>295</c:v>
                </c:pt>
                <c:pt idx="1195">
                  <c:v>296</c:v>
                </c:pt>
                <c:pt idx="1196">
                  <c:v>297</c:v>
                </c:pt>
                <c:pt idx="1197">
                  <c:v>298</c:v>
                </c:pt>
                <c:pt idx="1198">
                  <c:v>299</c:v>
                </c:pt>
                <c:pt idx="1199">
                  <c:v>300</c:v>
                </c:pt>
                <c:pt idx="1200">
                  <c:v>301</c:v>
                </c:pt>
                <c:pt idx="1201">
                  <c:v>302</c:v>
                </c:pt>
                <c:pt idx="1202">
                  <c:v>303</c:v>
                </c:pt>
                <c:pt idx="1203">
                  <c:v>304</c:v>
                </c:pt>
                <c:pt idx="1204">
                  <c:v>305</c:v>
                </c:pt>
                <c:pt idx="1205">
                  <c:v>306</c:v>
                </c:pt>
                <c:pt idx="1206">
                  <c:v>307</c:v>
                </c:pt>
                <c:pt idx="1207">
                  <c:v>308</c:v>
                </c:pt>
                <c:pt idx="1208">
                  <c:v>309</c:v>
                </c:pt>
                <c:pt idx="1209">
                  <c:v>310</c:v>
                </c:pt>
                <c:pt idx="1210">
                  <c:v>311</c:v>
                </c:pt>
                <c:pt idx="1211">
                  <c:v>312</c:v>
                </c:pt>
                <c:pt idx="1212">
                  <c:v>313</c:v>
                </c:pt>
                <c:pt idx="1213">
                  <c:v>314</c:v>
                </c:pt>
                <c:pt idx="1214">
                  <c:v>315</c:v>
                </c:pt>
                <c:pt idx="1215">
                  <c:v>316</c:v>
                </c:pt>
                <c:pt idx="1216">
                  <c:v>317</c:v>
                </c:pt>
                <c:pt idx="1217">
                  <c:v>318</c:v>
                </c:pt>
                <c:pt idx="1218">
                  <c:v>319</c:v>
                </c:pt>
                <c:pt idx="1219">
                  <c:v>320</c:v>
                </c:pt>
                <c:pt idx="1220">
                  <c:v>321</c:v>
                </c:pt>
                <c:pt idx="1221">
                  <c:v>322</c:v>
                </c:pt>
                <c:pt idx="1222">
                  <c:v>323</c:v>
                </c:pt>
                <c:pt idx="1223">
                  <c:v>324</c:v>
                </c:pt>
                <c:pt idx="1224">
                  <c:v>325</c:v>
                </c:pt>
                <c:pt idx="1225">
                  <c:v>326</c:v>
                </c:pt>
                <c:pt idx="1226">
                  <c:v>327</c:v>
                </c:pt>
                <c:pt idx="1227">
                  <c:v>328</c:v>
                </c:pt>
                <c:pt idx="1228">
                  <c:v>329</c:v>
                </c:pt>
                <c:pt idx="1229">
                  <c:v>330</c:v>
                </c:pt>
                <c:pt idx="1230">
                  <c:v>331</c:v>
                </c:pt>
                <c:pt idx="1231">
                  <c:v>332</c:v>
                </c:pt>
                <c:pt idx="1232">
                  <c:v>333</c:v>
                </c:pt>
                <c:pt idx="1233">
                  <c:v>334</c:v>
                </c:pt>
                <c:pt idx="1234">
                  <c:v>335</c:v>
                </c:pt>
                <c:pt idx="1235">
                  <c:v>336</c:v>
                </c:pt>
                <c:pt idx="1236">
                  <c:v>337</c:v>
                </c:pt>
                <c:pt idx="1237">
                  <c:v>338</c:v>
                </c:pt>
                <c:pt idx="1238">
                  <c:v>339</c:v>
                </c:pt>
                <c:pt idx="1239">
                  <c:v>340</c:v>
                </c:pt>
                <c:pt idx="1240">
                  <c:v>341</c:v>
                </c:pt>
                <c:pt idx="1241">
                  <c:v>342</c:v>
                </c:pt>
                <c:pt idx="1242">
                  <c:v>343</c:v>
                </c:pt>
                <c:pt idx="1243">
                  <c:v>344</c:v>
                </c:pt>
                <c:pt idx="1244">
                  <c:v>345</c:v>
                </c:pt>
                <c:pt idx="1245">
                  <c:v>346</c:v>
                </c:pt>
                <c:pt idx="1246">
                  <c:v>347</c:v>
                </c:pt>
                <c:pt idx="1247">
                  <c:v>348</c:v>
                </c:pt>
                <c:pt idx="1248">
                  <c:v>349</c:v>
                </c:pt>
                <c:pt idx="1249">
                  <c:v>350</c:v>
                </c:pt>
                <c:pt idx="1250">
                  <c:v>351</c:v>
                </c:pt>
                <c:pt idx="1251">
                  <c:v>352</c:v>
                </c:pt>
                <c:pt idx="1252">
                  <c:v>353</c:v>
                </c:pt>
                <c:pt idx="1253">
                  <c:v>354</c:v>
                </c:pt>
                <c:pt idx="1254">
                  <c:v>355</c:v>
                </c:pt>
                <c:pt idx="1255">
                  <c:v>356</c:v>
                </c:pt>
                <c:pt idx="1256">
                  <c:v>357</c:v>
                </c:pt>
                <c:pt idx="1257">
                  <c:v>358</c:v>
                </c:pt>
                <c:pt idx="1258">
                  <c:v>359</c:v>
                </c:pt>
                <c:pt idx="1259">
                  <c:v>360</c:v>
                </c:pt>
                <c:pt idx="1260">
                  <c:v>361</c:v>
                </c:pt>
                <c:pt idx="1261">
                  <c:v>362</c:v>
                </c:pt>
                <c:pt idx="1262">
                  <c:v>363</c:v>
                </c:pt>
                <c:pt idx="1263">
                  <c:v>364</c:v>
                </c:pt>
                <c:pt idx="1264">
                  <c:v>365</c:v>
                </c:pt>
                <c:pt idx="1265">
                  <c:v>366</c:v>
                </c:pt>
                <c:pt idx="1266">
                  <c:v>367</c:v>
                </c:pt>
                <c:pt idx="1267">
                  <c:v>368</c:v>
                </c:pt>
                <c:pt idx="1268">
                  <c:v>369</c:v>
                </c:pt>
                <c:pt idx="1269">
                  <c:v>370</c:v>
                </c:pt>
                <c:pt idx="1270">
                  <c:v>371</c:v>
                </c:pt>
                <c:pt idx="1271">
                  <c:v>372</c:v>
                </c:pt>
                <c:pt idx="1272">
                  <c:v>373</c:v>
                </c:pt>
                <c:pt idx="1273">
                  <c:v>374</c:v>
                </c:pt>
                <c:pt idx="1274">
                  <c:v>375</c:v>
                </c:pt>
                <c:pt idx="1275">
                  <c:v>376</c:v>
                </c:pt>
                <c:pt idx="1276">
                  <c:v>377</c:v>
                </c:pt>
                <c:pt idx="1277">
                  <c:v>378</c:v>
                </c:pt>
                <c:pt idx="1278">
                  <c:v>379</c:v>
                </c:pt>
                <c:pt idx="1279">
                  <c:v>380</c:v>
                </c:pt>
                <c:pt idx="1280">
                  <c:v>381</c:v>
                </c:pt>
                <c:pt idx="1281">
                  <c:v>382</c:v>
                </c:pt>
                <c:pt idx="1282">
                  <c:v>383</c:v>
                </c:pt>
                <c:pt idx="1283">
                  <c:v>384</c:v>
                </c:pt>
                <c:pt idx="1284">
                  <c:v>385</c:v>
                </c:pt>
                <c:pt idx="1285">
                  <c:v>386</c:v>
                </c:pt>
                <c:pt idx="1286">
                  <c:v>387</c:v>
                </c:pt>
                <c:pt idx="1287">
                  <c:v>388</c:v>
                </c:pt>
                <c:pt idx="1288">
                  <c:v>389</c:v>
                </c:pt>
                <c:pt idx="1289">
                  <c:v>390</c:v>
                </c:pt>
                <c:pt idx="1290">
                  <c:v>391</c:v>
                </c:pt>
                <c:pt idx="1291">
                  <c:v>392</c:v>
                </c:pt>
                <c:pt idx="1292">
                  <c:v>393</c:v>
                </c:pt>
                <c:pt idx="1293">
                  <c:v>394</c:v>
                </c:pt>
                <c:pt idx="1294">
                  <c:v>395</c:v>
                </c:pt>
                <c:pt idx="1295">
                  <c:v>396</c:v>
                </c:pt>
                <c:pt idx="1296">
                  <c:v>397</c:v>
                </c:pt>
                <c:pt idx="1297">
                  <c:v>398</c:v>
                </c:pt>
                <c:pt idx="1298">
                  <c:v>399</c:v>
                </c:pt>
                <c:pt idx="1299">
                  <c:v>400</c:v>
                </c:pt>
                <c:pt idx="1300">
                  <c:v>401</c:v>
                </c:pt>
                <c:pt idx="1301">
                  <c:v>402</c:v>
                </c:pt>
                <c:pt idx="1302">
                  <c:v>403</c:v>
                </c:pt>
                <c:pt idx="1303">
                  <c:v>404</c:v>
                </c:pt>
                <c:pt idx="1304">
                  <c:v>405</c:v>
                </c:pt>
                <c:pt idx="1305">
                  <c:v>406</c:v>
                </c:pt>
                <c:pt idx="1306">
                  <c:v>407</c:v>
                </c:pt>
                <c:pt idx="1307">
                  <c:v>408</c:v>
                </c:pt>
                <c:pt idx="1308">
                  <c:v>409</c:v>
                </c:pt>
                <c:pt idx="1309">
                  <c:v>410</c:v>
                </c:pt>
                <c:pt idx="1310">
                  <c:v>411</c:v>
                </c:pt>
                <c:pt idx="1311">
                  <c:v>412</c:v>
                </c:pt>
                <c:pt idx="1312">
                  <c:v>413</c:v>
                </c:pt>
                <c:pt idx="1313">
                  <c:v>414</c:v>
                </c:pt>
                <c:pt idx="1314">
                  <c:v>415</c:v>
                </c:pt>
                <c:pt idx="1315">
                  <c:v>416</c:v>
                </c:pt>
                <c:pt idx="1316">
                  <c:v>417</c:v>
                </c:pt>
                <c:pt idx="1317">
                  <c:v>418</c:v>
                </c:pt>
                <c:pt idx="1318">
                  <c:v>419</c:v>
                </c:pt>
                <c:pt idx="1319">
                  <c:v>420</c:v>
                </c:pt>
                <c:pt idx="1320">
                  <c:v>421</c:v>
                </c:pt>
                <c:pt idx="1321">
                  <c:v>422</c:v>
                </c:pt>
                <c:pt idx="1322">
                  <c:v>423</c:v>
                </c:pt>
                <c:pt idx="1323">
                  <c:v>424</c:v>
                </c:pt>
                <c:pt idx="1324">
                  <c:v>425</c:v>
                </c:pt>
                <c:pt idx="1325">
                  <c:v>426</c:v>
                </c:pt>
                <c:pt idx="1326">
                  <c:v>427</c:v>
                </c:pt>
                <c:pt idx="1327">
                  <c:v>428</c:v>
                </c:pt>
                <c:pt idx="1328">
                  <c:v>429</c:v>
                </c:pt>
                <c:pt idx="1329">
                  <c:v>430</c:v>
                </c:pt>
                <c:pt idx="1330">
                  <c:v>431</c:v>
                </c:pt>
                <c:pt idx="1331">
                  <c:v>432</c:v>
                </c:pt>
                <c:pt idx="1332">
                  <c:v>433</c:v>
                </c:pt>
                <c:pt idx="1333">
                  <c:v>434</c:v>
                </c:pt>
                <c:pt idx="1334">
                  <c:v>435</c:v>
                </c:pt>
                <c:pt idx="1335">
                  <c:v>436</c:v>
                </c:pt>
                <c:pt idx="1336">
                  <c:v>437</c:v>
                </c:pt>
                <c:pt idx="1337">
                  <c:v>438</c:v>
                </c:pt>
                <c:pt idx="1338">
                  <c:v>439</c:v>
                </c:pt>
                <c:pt idx="1339">
                  <c:v>440</c:v>
                </c:pt>
                <c:pt idx="1340">
                  <c:v>441</c:v>
                </c:pt>
                <c:pt idx="1341">
                  <c:v>442</c:v>
                </c:pt>
                <c:pt idx="1342">
                  <c:v>443</c:v>
                </c:pt>
                <c:pt idx="1343">
                  <c:v>444</c:v>
                </c:pt>
                <c:pt idx="1344">
                  <c:v>445</c:v>
                </c:pt>
                <c:pt idx="1345">
                  <c:v>446</c:v>
                </c:pt>
                <c:pt idx="1346">
                  <c:v>447</c:v>
                </c:pt>
                <c:pt idx="1347">
                  <c:v>448</c:v>
                </c:pt>
                <c:pt idx="1348">
                  <c:v>449</c:v>
                </c:pt>
                <c:pt idx="1349">
                  <c:v>450</c:v>
                </c:pt>
                <c:pt idx="1350">
                  <c:v>451</c:v>
                </c:pt>
                <c:pt idx="1351">
                  <c:v>452</c:v>
                </c:pt>
                <c:pt idx="1352">
                  <c:v>453</c:v>
                </c:pt>
                <c:pt idx="1353">
                  <c:v>454</c:v>
                </c:pt>
                <c:pt idx="1354">
                  <c:v>455</c:v>
                </c:pt>
                <c:pt idx="1355">
                  <c:v>456</c:v>
                </c:pt>
                <c:pt idx="1356">
                  <c:v>457</c:v>
                </c:pt>
                <c:pt idx="1357">
                  <c:v>458</c:v>
                </c:pt>
                <c:pt idx="1358">
                  <c:v>459</c:v>
                </c:pt>
                <c:pt idx="1359">
                  <c:v>460</c:v>
                </c:pt>
                <c:pt idx="1360">
                  <c:v>461</c:v>
                </c:pt>
                <c:pt idx="1361">
                  <c:v>462</c:v>
                </c:pt>
                <c:pt idx="1362">
                  <c:v>463</c:v>
                </c:pt>
                <c:pt idx="1363">
                  <c:v>464</c:v>
                </c:pt>
                <c:pt idx="1364">
                  <c:v>465</c:v>
                </c:pt>
                <c:pt idx="1365">
                  <c:v>466</c:v>
                </c:pt>
                <c:pt idx="1366">
                  <c:v>467</c:v>
                </c:pt>
                <c:pt idx="1367">
                  <c:v>468</c:v>
                </c:pt>
                <c:pt idx="1368">
                  <c:v>469</c:v>
                </c:pt>
                <c:pt idx="1369">
                  <c:v>470</c:v>
                </c:pt>
                <c:pt idx="1370">
                  <c:v>471</c:v>
                </c:pt>
                <c:pt idx="1371">
                  <c:v>472</c:v>
                </c:pt>
                <c:pt idx="1372">
                  <c:v>473</c:v>
                </c:pt>
                <c:pt idx="1373">
                  <c:v>474</c:v>
                </c:pt>
                <c:pt idx="1374">
                  <c:v>475</c:v>
                </c:pt>
                <c:pt idx="1375">
                  <c:v>476</c:v>
                </c:pt>
                <c:pt idx="1376">
                  <c:v>477</c:v>
                </c:pt>
                <c:pt idx="1377">
                  <c:v>478</c:v>
                </c:pt>
                <c:pt idx="1378">
                  <c:v>479</c:v>
                </c:pt>
                <c:pt idx="1379">
                  <c:v>480</c:v>
                </c:pt>
                <c:pt idx="1380">
                  <c:v>481</c:v>
                </c:pt>
                <c:pt idx="1381">
                  <c:v>482</c:v>
                </c:pt>
                <c:pt idx="1382">
                  <c:v>483</c:v>
                </c:pt>
                <c:pt idx="1383">
                  <c:v>484</c:v>
                </c:pt>
                <c:pt idx="1384">
                  <c:v>485</c:v>
                </c:pt>
                <c:pt idx="1385">
                  <c:v>486</c:v>
                </c:pt>
                <c:pt idx="1386">
                  <c:v>487</c:v>
                </c:pt>
                <c:pt idx="1387">
                  <c:v>488</c:v>
                </c:pt>
                <c:pt idx="1388">
                  <c:v>489</c:v>
                </c:pt>
                <c:pt idx="1389">
                  <c:v>490</c:v>
                </c:pt>
                <c:pt idx="1390">
                  <c:v>491</c:v>
                </c:pt>
                <c:pt idx="1391">
                  <c:v>492</c:v>
                </c:pt>
                <c:pt idx="1392">
                  <c:v>493</c:v>
                </c:pt>
                <c:pt idx="1393">
                  <c:v>494</c:v>
                </c:pt>
                <c:pt idx="1394">
                  <c:v>495</c:v>
                </c:pt>
                <c:pt idx="1395">
                  <c:v>496</c:v>
                </c:pt>
                <c:pt idx="1396">
                  <c:v>497</c:v>
                </c:pt>
                <c:pt idx="1397">
                  <c:v>498</c:v>
                </c:pt>
                <c:pt idx="1398">
                  <c:v>499</c:v>
                </c:pt>
                <c:pt idx="1399">
                  <c:v>500</c:v>
                </c:pt>
                <c:pt idx="1400">
                  <c:v>501</c:v>
                </c:pt>
                <c:pt idx="1401">
                  <c:v>502</c:v>
                </c:pt>
                <c:pt idx="1402">
                  <c:v>503</c:v>
                </c:pt>
                <c:pt idx="1403">
                  <c:v>504</c:v>
                </c:pt>
                <c:pt idx="1404">
                  <c:v>505</c:v>
                </c:pt>
                <c:pt idx="1405">
                  <c:v>506</c:v>
                </c:pt>
                <c:pt idx="1406">
                  <c:v>507</c:v>
                </c:pt>
                <c:pt idx="1407">
                  <c:v>508</c:v>
                </c:pt>
                <c:pt idx="1408">
                  <c:v>509</c:v>
                </c:pt>
                <c:pt idx="1409">
                  <c:v>510</c:v>
                </c:pt>
                <c:pt idx="1410">
                  <c:v>511</c:v>
                </c:pt>
                <c:pt idx="1411">
                  <c:v>512</c:v>
                </c:pt>
                <c:pt idx="1412">
                  <c:v>513</c:v>
                </c:pt>
                <c:pt idx="1413">
                  <c:v>514</c:v>
                </c:pt>
                <c:pt idx="1414">
                  <c:v>515</c:v>
                </c:pt>
                <c:pt idx="1415">
                  <c:v>516</c:v>
                </c:pt>
                <c:pt idx="1416">
                  <c:v>517</c:v>
                </c:pt>
                <c:pt idx="1417">
                  <c:v>518</c:v>
                </c:pt>
                <c:pt idx="1418">
                  <c:v>519</c:v>
                </c:pt>
                <c:pt idx="1419">
                  <c:v>520</c:v>
                </c:pt>
                <c:pt idx="1420">
                  <c:v>521</c:v>
                </c:pt>
                <c:pt idx="1421">
                  <c:v>522</c:v>
                </c:pt>
                <c:pt idx="1422">
                  <c:v>523</c:v>
                </c:pt>
                <c:pt idx="1423">
                  <c:v>524</c:v>
                </c:pt>
                <c:pt idx="1424">
                  <c:v>525</c:v>
                </c:pt>
                <c:pt idx="1425">
                  <c:v>526</c:v>
                </c:pt>
                <c:pt idx="1426">
                  <c:v>527</c:v>
                </c:pt>
                <c:pt idx="1427">
                  <c:v>528</c:v>
                </c:pt>
                <c:pt idx="1428">
                  <c:v>529</c:v>
                </c:pt>
                <c:pt idx="1429">
                  <c:v>530</c:v>
                </c:pt>
                <c:pt idx="1430">
                  <c:v>531</c:v>
                </c:pt>
                <c:pt idx="1431">
                  <c:v>532</c:v>
                </c:pt>
                <c:pt idx="1432">
                  <c:v>533</c:v>
                </c:pt>
                <c:pt idx="1433">
                  <c:v>534</c:v>
                </c:pt>
                <c:pt idx="1434">
                  <c:v>535</c:v>
                </c:pt>
                <c:pt idx="1435">
                  <c:v>536</c:v>
                </c:pt>
                <c:pt idx="1436">
                  <c:v>537</c:v>
                </c:pt>
                <c:pt idx="1437">
                  <c:v>538</c:v>
                </c:pt>
                <c:pt idx="1438">
                  <c:v>539</c:v>
                </c:pt>
                <c:pt idx="1439">
                  <c:v>540</c:v>
                </c:pt>
                <c:pt idx="1440">
                  <c:v>541</c:v>
                </c:pt>
                <c:pt idx="1441">
                  <c:v>542</c:v>
                </c:pt>
                <c:pt idx="1442">
                  <c:v>543</c:v>
                </c:pt>
                <c:pt idx="1443">
                  <c:v>544</c:v>
                </c:pt>
                <c:pt idx="1444">
                  <c:v>545</c:v>
                </c:pt>
                <c:pt idx="1445">
                  <c:v>546</c:v>
                </c:pt>
                <c:pt idx="1446">
                  <c:v>547</c:v>
                </c:pt>
                <c:pt idx="1447">
                  <c:v>548</c:v>
                </c:pt>
                <c:pt idx="1448">
                  <c:v>549</c:v>
                </c:pt>
                <c:pt idx="1449">
                  <c:v>550</c:v>
                </c:pt>
                <c:pt idx="1450">
                  <c:v>551</c:v>
                </c:pt>
                <c:pt idx="1451">
                  <c:v>552</c:v>
                </c:pt>
                <c:pt idx="1452">
                  <c:v>553</c:v>
                </c:pt>
                <c:pt idx="1453">
                  <c:v>554</c:v>
                </c:pt>
                <c:pt idx="1454">
                  <c:v>555</c:v>
                </c:pt>
                <c:pt idx="1455">
                  <c:v>556</c:v>
                </c:pt>
                <c:pt idx="1456">
                  <c:v>557</c:v>
                </c:pt>
                <c:pt idx="1457">
                  <c:v>558</c:v>
                </c:pt>
                <c:pt idx="1458">
                  <c:v>559</c:v>
                </c:pt>
                <c:pt idx="1459">
                  <c:v>560</c:v>
                </c:pt>
                <c:pt idx="1460">
                  <c:v>561</c:v>
                </c:pt>
                <c:pt idx="1461">
                  <c:v>562</c:v>
                </c:pt>
                <c:pt idx="1462">
                  <c:v>563</c:v>
                </c:pt>
                <c:pt idx="1463">
                  <c:v>564</c:v>
                </c:pt>
                <c:pt idx="1464">
                  <c:v>565</c:v>
                </c:pt>
                <c:pt idx="1465">
                  <c:v>566</c:v>
                </c:pt>
                <c:pt idx="1466">
                  <c:v>567</c:v>
                </c:pt>
                <c:pt idx="1467">
                  <c:v>568</c:v>
                </c:pt>
                <c:pt idx="1468">
                  <c:v>569</c:v>
                </c:pt>
                <c:pt idx="1469">
                  <c:v>570</c:v>
                </c:pt>
                <c:pt idx="1470">
                  <c:v>571</c:v>
                </c:pt>
                <c:pt idx="1471">
                  <c:v>572</c:v>
                </c:pt>
                <c:pt idx="1472">
                  <c:v>573</c:v>
                </c:pt>
                <c:pt idx="1473">
                  <c:v>574</c:v>
                </c:pt>
                <c:pt idx="1474">
                  <c:v>575</c:v>
                </c:pt>
                <c:pt idx="1475">
                  <c:v>576</c:v>
                </c:pt>
                <c:pt idx="1476">
                  <c:v>577</c:v>
                </c:pt>
                <c:pt idx="1477">
                  <c:v>578</c:v>
                </c:pt>
                <c:pt idx="1478">
                  <c:v>579</c:v>
                </c:pt>
                <c:pt idx="1479">
                  <c:v>580</c:v>
                </c:pt>
                <c:pt idx="1480">
                  <c:v>581</c:v>
                </c:pt>
                <c:pt idx="1481">
                  <c:v>582</c:v>
                </c:pt>
                <c:pt idx="1482">
                  <c:v>583</c:v>
                </c:pt>
                <c:pt idx="1483">
                  <c:v>584</c:v>
                </c:pt>
                <c:pt idx="1484">
                  <c:v>585</c:v>
                </c:pt>
                <c:pt idx="1485">
                  <c:v>586</c:v>
                </c:pt>
                <c:pt idx="1486">
                  <c:v>587</c:v>
                </c:pt>
                <c:pt idx="1487">
                  <c:v>588</c:v>
                </c:pt>
                <c:pt idx="1488">
                  <c:v>589</c:v>
                </c:pt>
                <c:pt idx="1489">
                  <c:v>590</c:v>
                </c:pt>
                <c:pt idx="1490">
                  <c:v>591</c:v>
                </c:pt>
                <c:pt idx="1491">
                  <c:v>592</c:v>
                </c:pt>
                <c:pt idx="1492">
                  <c:v>593</c:v>
                </c:pt>
                <c:pt idx="1493">
                  <c:v>594</c:v>
                </c:pt>
                <c:pt idx="1494">
                  <c:v>595</c:v>
                </c:pt>
                <c:pt idx="1495">
                  <c:v>596</c:v>
                </c:pt>
                <c:pt idx="1496">
                  <c:v>597</c:v>
                </c:pt>
                <c:pt idx="1497">
                  <c:v>598</c:v>
                </c:pt>
                <c:pt idx="1498">
                  <c:v>599</c:v>
                </c:pt>
                <c:pt idx="1499">
                  <c:v>600</c:v>
                </c:pt>
                <c:pt idx="1500">
                  <c:v>601</c:v>
                </c:pt>
                <c:pt idx="1501">
                  <c:v>602</c:v>
                </c:pt>
                <c:pt idx="1502">
                  <c:v>603</c:v>
                </c:pt>
                <c:pt idx="1503">
                  <c:v>604</c:v>
                </c:pt>
                <c:pt idx="1504">
                  <c:v>605</c:v>
                </c:pt>
                <c:pt idx="1505">
                  <c:v>606</c:v>
                </c:pt>
                <c:pt idx="1506">
                  <c:v>607</c:v>
                </c:pt>
                <c:pt idx="1507">
                  <c:v>608</c:v>
                </c:pt>
                <c:pt idx="1508">
                  <c:v>609</c:v>
                </c:pt>
                <c:pt idx="1509">
                  <c:v>610</c:v>
                </c:pt>
                <c:pt idx="1510">
                  <c:v>611</c:v>
                </c:pt>
                <c:pt idx="1511">
                  <c:v>612</c:v>
                </c:pt>
                <c:pt idx="1512">
                  <c:v>613</c:v>
                </c:pt>
                <c:pt idx="1513">
                  <c:v>614</c:v>
                </c:pt>
                <c:pt idx="1514">
                  <c:v>615</c:v>
                </c:pt>
                <c:pt idx="1515">
                  <c:v>616</c:v>
                </c:pt>
                <c:pt idx="1516">
                  <c:v>617</c:v>
                </c:pt>
                <c:pt idx="1517">
                  <c:v>618</c:v>
                </c:pt>
                <c:pt idx="1518">
                  <c:v>619</c:v>
                </c:pt>
                <c:pt idx="1519">
                  <c:v>620</c:v>
                </c:pt>
                <c:pt idx="1520">
                  <c:v>621</c:v>
                </c:pt>
                <c:pt idx="1521">
                  <c:v>622</c:v>
                </c:pt>
                <c:pt idx="1522">
                  <c:v>623</c:v>
                </c:pt>
                <c:pt idx="1523">
                  <c:v>624</c:v>
                </c:pt>
                <c:pt idx="1524">
                  <c:v>625</c:v>
                </c:pt>
                <c:pt idx="1525">
                  <c:v>626</c:v>
                </c:pt>
                <c:pt idx="1526">
                  <c:v>627</c:v>
                </c:pt>
                <c:pt idx="1527">
                  <c:v>628</c:v>
                </c:pt>
                <c:pt idx="1528">
                  <c:v>629</c:v>
                </c:pt>
                <c:pt idx="1529">
                  <c:v>630</c:v>
                </c:pt>
                <c:pt idx="1530">
                  <c:v>631</c:v>
                </c:pt>
                <c:pt idx="1531">
                  <c:v>632</c:v>
                </c:pt>
                <c:pt idx="1532">
                  <c:v>633</c:v>
                </c:pt>
                <c:pt idx="1533">
                  <c:v>634</c:v>
                </c:pt>
                <c:pt idx="1534">
                  <c:v>635</c:v>
                </c:pt>
                <c:pt idx="1535">
                  <c:v>636</c:v>
                </c:pt>
                <c:pt idx="1536">
                  <c:v>637</c:v>
                </c:pt>
                <c:pt idx="1537">
                  <c:v>638</c:v>
                </c:pt>
                <c:pt idx="1538">
                  <c:v>639</c:v>
                </c:pt>
                <c:pt idx="1539">
                  <c:v>640</c:v>
                </c:pt>
                <c:pt idx="1540">
                  <c:v>641</c:v>
                </c:pt>
                <c:pt idx="1541">
                  <c:v>642</c:v>
                </c:pt>
                <c:pt idx="1542">
                  <c:v>643</c:v>
                </c:pt>
                <c:pt idx="1543">
                  <c:v>644</c:v>
                </c:pt>
                <c:pt idx="1544">
                  <c:v>645</c:v>
                </c:pt>
                <c:pt idx="1545">
                  <c:v>646</c:v>
                </c:pt>
                <c:pt idx="1546">
                  <c:v>647</c:v>
                </c:pt>
                <c:pt idx="1547">
                  <c:v>648</c:v>
                </c:pt>
                <c:pt idx="1548">
                  <c:v>649</c:v>
                </c:pt>
                <c:pt idx="1549">
                  <c:v>650</c:v>
                </c:pt>
                <c:pt idx="1550">
                  <c:v>651</c:v>
                </c:pt>
                <c:pt idx="1551">
                  <c:v>652</c:v>
                </c:pt>
                <c:pt idx="1552">
                  <c:v>653</c:v>
                </c:pt>
                <c:pt idx="1553">
                  <c:v>654</c:v>
                </c:pt>
                <c:pt idx="1554">
                  <c:v>655</c:v>
                </c:pt>
                <c:pt idx="1555">
                  <c:v>656</c:v>
                </c:pt>
                <c:pt idx="1556">
                  <c:v>657</c:v>
                </c:pt>
                <c:pt idx="1557">
                  <c:v>658</c:v>
                </c:pt>
                <c:pt idx="1558">
                  <c:v>659</c:v>
                </c:pt>
                <c:pt idx="1559">
                  <c:v>660</c:v>
                </c:pt>
                <c:pt idx="1560">
                  <c:v>661</c:v>
                </c:pt>
                <c:pt idx="1561">
                  <c:v>662</c:v>
                </c:pt>
                <c:pt idx="1562">
                  <c:v>663</c:v>
                </c:pt>
                <c:pt idx="1563">
                  <c:v>664</c:v>
                </c:pt>
                <c:pt idx="1564">
                  <c:v>665</c:v>
                </c:pt>
                <c:pt idx="1565">
                  <c:v>666</c:v>
                </c:pt>
                <c:pt idx="1566">
                  <c:v>667</c:v>
                </c:pt>
                <c:pt idx="1567">
                  <c:v>668</c:v>
                </c:pt>
                <c:pt idx="1568">
                  <c:v>669</c:v>
                </c:pt>
                <c:pt idx="1569">
                  <c:v>670</c:v>
                </c:pt>
                <c:pt idx="1570">
                  <c:v>671</c:v>
                </c:pt>
                <c:pt idx="1571">
                  <c:v>672</c:v>
                </c:pt>
                <c:pt idx="1572">
                  <c:v>673</c:v>
                </c:pt>
                <c:pt idx="1573">
                  <c:v>674</c:v>
                </c:pt>
                <c:pt idx="1574">
                  <c:v>675</c:v>
                </c:pt>
                <c:pt idx="1575">
                  <c:v>676</c:v>
                </c:pt>
                <c:pt idx="1576">
                  <c:v>677</c:v>
                </c:pt>
                <c:pt idx="1577">
                  <c:v>678</c:v>
                </c:pt>
                <c:pt idx="1578">
                  <c:v>679</c:v>
                </c:pt>
                <c:pt idx="1579">
                  <c:v>680</c:v>
                </c:pt>
                <c:pt idx="1580">
                  <c:v>681</c:v>
                </c:pt>
                <c:pt idx="1581">
                  <c:v>682</c:v>
                </c:pt>
                <c:pt idx="1582">
                  <c:v>683</c:v>
                </c:pt>
                <c:pt idx="1583">
                  <c:v>684</c:v>
                </c:pt>
                <c:pt idx="1584">
                  <c:v>685</c:v>
                </c:pt>
                <c:pt idx="1585">
                  <c:v>686</c:v>
                </c:pt>
                <c:pt idx="1586">
                  <c:v>687</c:v>
                </c:pt>
                <c:pt idx="1587">
                  <c:v>688</c:v>
                </c:pt>
                <c:pt idx="1588">
                  <c:v>689</c:v>
                </c:pt>
                <c:pt idx="1589">
                  <c:v>690</c:v>
                </c:pt>
                <c:pt idx="1590">
                  <c:v>691</c:v>
                </c:pt>
                <c:pt idx="1591">
                  <c:v>692</c:v>
                </c:pt>
                <c:pt idx="1592">
                  <c:v>693</c:v>
                </c:pt>
                <c:pt idx="1593">
                  <c:v>694</c:v>
                </c:pt>
                <c:pt idx="1594">
                  <c:v>695</c:v>
                </c:pt>
                <c:pt idx="1595">
                  <c:v>696</c:v>
                </c:pt>
                <c:pt idx="1596">
                  <c:v>697</c:v>
                </c:pt>
                <c:pt idx="1597">
                  <c:v>698</c:v>
                </c:pt>
                <c:pt idx="1598">
                  <c:v>699</c:v>
                </c:pt>
                <c:pt idx="1599">
                  <c:v>700</c:v>
                </c:pt>
                <c:pt idx="1600">
                  <c:v>701</c:v>
                </c:pt>
                <c:pt idx="1601">
                  <c:v>702</c:v>
                </c:pt>
                <c:pt idx="1602">
                  <c:v>703</c:v>
                </c:pt>
                <c:pt idx="1603">
                  <c:v>704</c:v>
                </c:pt>
                <c:pt idx="1604">
                  <c:v>705</c:v>
                </c:pt>
                <c:pt idx="1605">
                  <c:v>706</c:v>
                </c:pt>
                <c:pt idx="1606">
                  <c:v>707</c:v>
                </c:pt>
                <c:pt idx="1607">
                  <c:v>708</c:v>
                </c:pt>
                <c:pt idx="1608">
                  <c:v>709</c:v>
                </c:pt>
                <c:pt idx="1609">
                  <c:v>710</c:v>
                </c:pt>
                <c:pt idx="1610">
                  <c:v>711</c:v>
                </c:pt>
                <c:pt idx="1611">
                  <c:v>712</c:v>
                </c:pt>
                <c:pt idx="1612">
                  <c:v>713</c:v>
                </c:pt>
                <c:pt idx="1613">
                  <c:v>714</c:v>
                </c:pt>
                <c:pt idx="1614">
                  <c:v>715</c:v>
                </c:pt>
                <c:pt idx="1615">
                  <c:v>716</c:v>
                </c:pt>
                <c:pt idx="1616">
                  <c:v>717</c:v>
                </c:pt>
                <c:pt idx="1617">
                  <c:v>718</c:v>
                </c:pt>
                <c:pt idx="1618">
                  <c:v>719</c:v>
                </c:pt>
                <c:pt idx="1619">
                  <c:v>720</c:v>
                </c:pt>
                <c:pt idx="1620">
                  <c:v>721</c:v>
                </c:pt>
                <c:pt idx="1621">
                  <c:v>722</c:v>
                </c:pt>
                <c:pt idx="1622">
                  <c:v>723</c:v>
                </c:pt>
                <c:pt idx="1623">
                  <c:v>724</c:v>
                </c:pt>
                <c:pt idx="1624">
                  <c:v>725</c:v>
                </c:pt>
                <c:pt idx="1625">
                  <c:v>726</c:v>
                </c:pt>
                <c:pt idx="1626">
                  <c:v>727</c:v>
                </c:pt>
                <c:pt idx="1627">
                  <c:v>728</c:v>
                </c:pt>
                <c:pt idx="1628">
                  <c:v>729</c:v>
                </c:pt>
                <c:pt idx="1629">
                  <c:v>730</c:v>
                </c:pt>
                <c:pt idx="1630">
                  <c:v>731</c:v>
                </c:pt>
                <c:pt idx="1631">
                  <c:v>732</c:v>
                </c:pt>
                <c:pt idx="1632">
                  <c:v>733</c:v>
                </c:pt>
                <c:pt idx="1633">
                  <c:v>734</c:v>
                </c:pt>
                <c:pt idx="1634">
                  <c:v>735</c:v>
                </c:pt>
                <c:pt idx="1635">
                  <c:v>736</c:v>
                </c:pt>
                <c:pt idx="1636">
                  <c:v>737</c:v>
                </c:pt>
                <c:pt idx="1637">
                  <c:v>738</c:v>
                </c:pt>
                <c:pt idx="1638">
                  <c:v>739</c:v>
                </c:pt>
                <c:pt idx="1639">
                  <c:v>740</c:v>
                </c:pt>
                <c:pt idx="1640">
                  <c:v>741</c:v>
                </c:pt>
                <c:pt idx="1641">
                  <c:v>742</c:v>
                </c:pt>
                <c:pt idx="1642">
                  <c:v>743</c:v>
                </c:pt>
                <c:pt idx="1643">
                  <c:v>744</c:v>
                </c:pt>
                <c:pt idx="1644">
                  <c:v>745</c:v>
                </c:pt>
                <c:pt idx="1645">
                  <c:v>746</c:v>
                </c:pt>
                <c:pt idx="1646">
                  <c:v>747</c:v>
                </c:pt>
                <c:pt idx="1647">
                  <c:v>748</c:v>
                </c:pt>
                <c:pt idx="1648">
                  <c:v>749</c:v>
                </c:pt>
                <c:pt idx="1649">
                  <c:v>750</c:v>
                </c:pt>
                <c:pt idx="1650">
                  <c:v>751</c:v>
                </c:pt>
                <c:pt idx="1651">
                  <c:v>752</c:v>
                </c:pt>
                <c:pt idx="1652">
                  <c:v>753</c:v>
                </c:pt>
                <c:pt idx="1653">
                  <c:v>754</c:v>
                </c:pt>
                <c:pt idx="1654">
                  <c:v>755</c:v>
                </c:pt>
                <c:pt idx="1655">
                  <c:v>756</c:v>
                </c:pt>
                <c:pt idx="1656">
                  <c:v>757</c:v>
                </c:pt>
                <c:pt idx="1657">
                  <c:v>758</c:v>
                </c:pt>
                <c:pt idx="1658">
                  <c:v>759</c:v>
                </c:pt>
                <c:pt idx="1659">
                  <c:v>760</c:v>
                </c:pt>
                <c:pt idx="1660">
                  <c:v>761</c:v>
                </c:pt>
                <c:pt idx="1661">
                  <c:v>762</c:v>
                </c:pt>
                <c:pt idx="1662">
                  <c:v>763</c:v>
                </c:pt>
                <c:pt idx="1663">
                  <c:v>764</c:v>
                </c:pt>
                <c:pt idx="1664">
                  <c:v>765</c:v>
                </c:pt>
                <c:pt idx="1665">
                  <c:v>766</c:v>
                </c:pt>
                <c:pt idx="1666">
                  <c:v>767</c:v>
                </c:pt>
                <c:pt idx="1667">
                  <c:v>768</c:v>
                </c:pt>
                <c:pt idx="1668">
                  <c:v>769</c:v>
                </c:pt>
                <c:pt idx="1669">
                  <c:v>770</c:v>
                </c:pt>
                <c:pt idx="1670">
                  <c:v>771</c:v>
                </c:pt>
                <c:pt idx="1671">
                  <c:v>772</c:v>
                </c:pt>
                <c:pt idx="1672">
                  <c:v>773</c:v>
                </c:pt>
                <c:pt idx="1673">
                  <c:v>774</c:v>
                </c:pt>
                <c:pt idx="1674">
                  <c:v>775</c:v>
                </c:pt>
                <c:pt idx="1675">
                  <c:v>776</c:v>
                </c:pt>
                <c:pt idx="1676">
                  <c:v>777</c:v>
                </c:pt>
                <c:pt idx="1677">
                  <c:v>778</c:v>
                </c:pt>
                <c:pt idx="1678">
                  <c:v>779</c:v>
                </c:pt>
                <c:pt idx="1679">
                  <c:v>780</c:v>
                </c:pt>
                <c:pt idx="1680">
                  <c:v>781</c:v>
                </c:pt>
                <c:pt idx="1681">
                  <c:v>782</c:v>
                </c:pt>
                <c:pt idx="1682">
                  <c:v>783</c:v>
                </c:pt>
                <c:pt idx="1683">
                  <c:v>784</c:v>
                </c:pt>
                <c:pt idx="1684">
                  <c:v>785</c:v>
                </c:pt>
                <c:pt idx="1685">
                  <c:v>786</c:v>
                </c:pt>
                <c:pt idx="1686">
                  <c:v>787</c:v>
                </c:pt>
                <c:pt idx="1687">
                  <c:v>788</c:v>
                </c:pt>
                <c:pt idx="1688">
                  <c:v>789</c:v>
                </c:pt>
                <c:pt idx="1689">
                  <c:v>790</c:v>
                </c:pt>
                <c:pt idx="1690">
                  <c:v>791</c:v>
                </c:pt>
                <c:pt idx="1691">
                  <c:v>792</c:v>
                </c:pt>
                <c:pt idx="1692">
                  <c:v>793</c:v>
                </c:pt>
                <c:pt idx="1693">
                  <c:v>794</c:v>
                </c:pt>
                <c:pt idx="1694">
                  <c:v>795</c:v>
                </c:pt>
                <c:pt idx="1695">
                  <c:v>796</c:v>
                </c:pt>
                <c:pt idx="1696">
                  <c:v>797</c:v>
                </c:pt>
                <c:pt idx="1697">
                  <c:v>798</c:v>
                </c:pt>
                <c:pt idx="1698">
                  <c:v>799</c:v>
                </c:pt>
                <c:pt idx="1699">
                  <c:v>800</c:v>
                </c:pt>
                <c:pt idx="1700">
                  <c:v>801</c:v>
                </c:pt>
                <c:pt idx="1701">
                  <c:v>802</c:v>
                </c:pt>
                <c:pt idx="1702">
                  <c:v>803</c:v>
                </c:pt>
                <c:pt idx="1703">
                  <c:v>804</c:v>
                </c:pt>
                <c:pt idx="1704">
                  <c:v>805</c:v>
                </c:pt>
                <c:pt idx="1705">
                  <c:v>806</c:v>
                </c:pt>
                <c:pt idx="1706">
                  <c:v>807</c:v>
                </c:pt>
                <c:pt idx="1707">
                  <c:v>808</c:v>
                </c:pt>
                <c:pt idx="1708">
                  <c:v>809</c:v>
                </c:pt>
                <c:pt idx="1709">
                  <c:v>810</c:v>
                </c:pt>
                <c:pt idx="1710">
                  <c:v>811</c:v>
                </c:pt>
                <c:pt idx="1711">
                  <c:v>812</c:v>
                </c:pt>
                <c:pt idx="1712">
                  <c:v>813</c:v>
                </c:pt>
                <c:pt idx="1713">
                  <c:v>814</c:v>
                </c:pt>
                <c:pt idx="1714">
                  <c:v>815</c:v>
                </c:pt>
                <c:pt idx="1715">
                  <c:v>816</c:v>
                </c:pt>
                <c:pt idx="1716">
                  <c:v>817</c:v>
                </c:pt>
                <c:pt idx="1717">
                  <c:v>818</c:v>
                </c:pt>
                <c:pt idx="1718">
                  <c:v>819</c:v>
                </c:pt>
                <c:pt idx="1719">
                  <c:v>820</c:v>
                </c:pt>
                <c:pt idx="1720">
                  <c:v>821</c:v>
                </c:pt>
                <c:pt idx="1721">
                  <c:v>822</c:v>
                </c:pt>
                <c:pt idx="1722">
                  <c:v>823</c:v>
                </c:pt>
                <c:pt idx="1723">
                  <c:v>824</c:v>
                </c:pt>
                <c:pt idx="1724">
                  <c:v>825</c:v>
                </c:pt>
                <c:pt idx="1725">
                  <c:v>826</c:v>
                </c:pt>
                <c:pt idx="1726">
                  <c:v>827</c:v>
                </c:pt>
                <c:pt idx="1727">
                  <c:v>828</c:v>
                </c:pt>
                <c:pt idx="1728">
                  <c:v>829</c:v>
                </c:pt>
                <c:pt idx="1729">
                  <c:v>830</c:v>
                </c:pt>
                <c:pt idx="1730">
                  <c:v>831</c:v>
                </c:pt>
                <c:pt idx="1731">
                  <c:v>832</c:v>
                </c:pt>
                <c:pt idx="1732">
                  <c:v>833</c:v>
                </c:pt>
                <c:pt idx="1733">
                  <c:v>834</c:v>
                </c:pt>
                <c:pt idx="1734">
                  <c:v>835</c:v>
                </c:pt>
                <c:pt idx="1735">
                  <c:v>836</c:v>
                </c:pt>
                <c:pt idx="1736">
                  <c:v>837</c:v>
                </c:pt>
                <c:pt idx="1737">
                  <c:v>838</c:v>
                </c:pt>
                <c:pt idx="1738">
                  <c:v>839</c:v>
                </c:pt>
                <c:pt idx="1739">
                  <c:v>840</c:v>
                </c:pt>
                <c:pt idx="1740">
                  <c:v>841</c:v>
                </c:pt>
                <c:pt idx="1741">
                  <c:v>842</c:v>
                </c:pt>
                <c:pt idx="1742">
                  <c:v>843</c:v>
                </c:pt>
                <c:pt idx="1743">
                  <c:v>844</c:v>
                </c:pt>
                <c:pt idx="1744">
                  <c:v>845</c:v>
                </c:pt>
                <c:pt idx="1745">
                  <c:v>846</c:v>
                </c:pt>
                <c:pt idx="1746">
                  <c:v>847</c:v>
                </c:pt>
                <c:pt idx="1747">
                  <c:v>848</c:v>
                </c:pt>
                <c:pt idx="1748">
                  <c:v>849</c:v>
                </c:pt>
                <c:pt idx="1749">
                  <c:v>850</c:v>
                </c:pt>
                <c:pt idx="1750">
                  <c:v>851</c:v>
                </c:pt>
                <c:pt idx="1751">
                  <c:v>852</c:v>
                </c:pt>
                <c:pt idx="1752">
                  <c:v>853</c:v>
                </c:pt>
                <c:pt idx="1753">
                  <c:v>854</c:v>
                </c:pt>
                <c:pt idx="1754">
                  <c:v>855</c:v>
                </c:pt>
                <c:pt idx="1755">
                  <c:v>856</c:v>
                </c:pt>
                <c:pt idx="1756">
                  <c:v>857</c:v>
                </c:pt>
                <c:pt idx="1757">
                  <c:v>858</c:v>
                </c:pt>
                <c:pt idx="1758">
                  <c:v>859</c:v>
                </c:pt>
                <c:pt idx="1759">
                  <c:v>860</c:v>
                </c:pt>
                <c:pt idx="1760">
                  <c:v>861</c:v>
                </c:pt>
                <c:pt idx="1761">
                  <c:v>862</c:v>
                </c:pt>
                <c:pt idx="1762">
                  <c:v>863</c:v>
                </c:pt>
                <c:pt idx="1763">
                  <c:v>864</c:v>
                </c:pt>
                <c:pt idx="1764">
                  <c:v>865</c:v>
                </c:pt>
                <c:pt idx="1765">
                  <c:v>866</c:v>
                </c:pt>
                <c:pt idx="1766">
                  <c:v>867</c:v>
                </c:pt>
                <c:pt idx="1767">
                  <c:v>868</c:v>
                </c:pt>
                <c:pt idx="1768">
                  <c:v>869</c:v>
                </c:pt>
                <c:pt idx="1769">
                  <c:v>870</c:v>
                </c:pt>
                <c:pt idx="1770">
                  <c:v>871</c:v>
                </c:pt>
                <c:pt idx="1771">
                  <c:v>872</c:v>
                </c:pt>
                <c:pt idx="1772">
                  <c:v>873</c:v>
                </c:pt>
                <c:pt idx="1773">
                  <c:v>874</c:v>
                </c:pt>
                <c:pt idx="1774">
                  <c:v>875</c:v>
                </c:pt>
                <c:pt idx="1775">
                  <c:v>876</c:v>
                </c:pt>
                <c:pt idx="1776">
                  <c:v>877</c:v>
                </c:pt>
                <c:pt idx="1777">
                  <c:v>878</c:v>
                </c:pt>
                <c:pt idx="1778">
                  <c:v>879</c:v>
                </c:pt>
                <c:pt idx="1779">
                  <c:v>880</c:v>
                </c:pt>
                <c:pt idx="1780">
                  <c:v>881</c:v>
                </c:pt>
                <c:pt idx="1781">
                  <c:v>882</c:v>
                </c:pt>
                <c:pt idx="1782">
                  <c:v>883</c:v>
                </c:pt>
                <c:pt idx="1783">
                  <c:v>884</c:v>
                </c:pt>
                <c:pt idx="1784">
                  <c:v>885</c:v>
                </c:pt>
                <c:pt idx="1785">
                  <c:v>886</c:v>
                </c:pt>
                <c:pt idx="1786">
                  <c:v>887</c:v>
                </c:pt>
                <c:pt idx="1787">
                  <c:v>888</c:v>
                </c:pt>
                <c:pt idx="1788">
                  <c:v>889</c:v>
                </c:pt>
                <c:pt idx="1789">
                  <c:v>890</c:v>
                </c:pt>
                <c:pt idx="1790">
                  <c:v>891</c:v>
                </c:pt>
                <c:pt idx="1791">
                  <c:v>892</c:v>
                </c:pt>
                <c:pt idx="1792">
                  <c:v>893</c:v>
                </c:pt>
                <c:pt idx="1793">
                  <c:v>894</c:v>
                </c:pt>
                <c:pt idx="1794">
                  <c:v>895</c:v>
                </c:pt>
                <c:pt idx="1795">
                  <c:v>896</c:v>
                </c:pt>
                <c:pt idx="1796">
                  <c:v>897</c:v>
                </c:pt>
                <c:pt idx="1797">
                  <c:v>898</c:v>
                </c:pt>
                <c:pt idx="1798">
                  <c:v>899</c:v>
                </c:pt>
                <c:pt idx="1799">
                  <c:v>900</c:v>
                </c:pt>
                <c:pt idx="1800">
                  <c:v>901</c:v>
                </c:pt>
                <c:pt idx="1801">
                  <c:v>902</c:v>
                </c:pt>
                <c:pt idx="1802">
                  <c:v>903</c:v>
                </c:pt>
                <c:pt idx="1803">
                  <c:v>904</c:v>
                </c:pt>
                <c:pt idx="1804">
                  <c:v>905</c:v>
                </c:pt>
                <c:pt idx="1805">
                  <c:v>906</c:v>
                </c:pt>
                <c:pt idx="1806">
                  <c:v>907</c:v>
                </c:pt>
                <c:pt idx="1807">
                  <c:v>908</c:v>
                </c:pt>
                <c:pt idx="1808">
                  <c:v>909</c:v>
                </c:pt>
                <c:pt idx="1809">
                  <c:v>910</c:v>
                </c:pt>
                <c:pt idx="1810">
                  <c:v>911</c:v>
                </c:pt>
                <c:pt idx="1811">
                  <c:v>912</c:v>
                </c:pt>
                <c:pt idx="1812">
                  <c:v>913</c:v>
                </c:pt>
                <c:pt idx="1813">
                  <c:v>914</c:v>
                </c:pt>
                <c:pt idx="1814">
                  <c:v>915</c:v>
                </c:pt>
                <c:pt idx="1815">
                  <c:v>916</c:v>
                </c:pt>
                <c:pt idx="1816">
                  <c:v>917</c:v>
                </c:pt>
                <c:pt idx="1817">
                  <c:v>918</c:v>
                </c:pt>
                <c:pt idx="1818">
                  <c:v>919</c:v>
                </c:pt>
                <c:pt idx="1819">
                  <c:v>920</c:v>
                </c:pt>
                <c:pt idx="1820">
                  <c:v>921</c:v>
                </c:pt>
                <c:pt idx="1821">
                  <c:v>922</c:v>
                </c:pt>
                <c:pt idx="1822">
                  <c:v>923</c:v>
                </c:pt>
                <c:pt idx="1823">
                  <c:v>924</c:v>
                </c:pt>
                <c:pt idx="1824">
                  <c:v>925</c:v>
                </c:pt>
                <c:pt idx="1825">
                  <c:v>926</c:v>
                </c:pt>
                <c:pt idx="1826">
                  <c:v>927</c:v>
                </c:pt>
                <c:pt idx="1827">
                  <c:v>928</c:v>
                </c:pt>
                <c:pt idx="1828">
                  <c:v>929</c:v>
                </c:pt>
                <c:pt idx="1829">
                  <c:v>930</c:v>
                </c:pt>
                <c:pt idx="1830">
                  <c:v>931</c:v>
                </c:pt>
                <c:pt idx="1831">
                  <c:v>932</c:v>
                </c:pt>
                <c:pt idx="1832">
                  <c:v>933</c:v>
                </c:pt>
                <c:pt idx="1833">
                  <c:v>934</c:v>
                </c:pt>
                <c:pt idx="1834">
                  <c:v>935</c:v>
                </c:pt>
                <c:pt idx="1835">
                  <c:v>936</c:v>
                </c:pt>
                <c:pt idx="1836">
                  <c:v>937</c:v>
                </c:pt>
                <c:pt idx="1837">
                  <c:v>938</c:v>
                </c:pt>
                <c:pt idx="1838">
                  <c:v>939</c:v>
                </c:pt>
                <c:pt idx="1839">
                  <c:v>940</c:v>
                </c:pt>
                <c:pt idx="1840">
                  <c:v>941</c:v>
                </c:pt>
                <c:pt idx="1841">
                  <c:v>942</c:v>
                </c:pt>
                <c:pt idx="1842">
                  <c:v>943</c:v>
                </c:pt>
                <c:pt idx="1843">
                  <c:v>944</c:v>
                </c:pt>
                <c:pt idx="1844">
                  <c:v>945</c:v>
                </c:pt>
                <c:pt idx="1845">
                  <c:v>946</c:v>
                </c:pt>
                <c:pt idx="1846">
                  <c:v>947</c:v>
                </c:pt>
                <c:pt idx="1847">
                  <c:v>948</c:v>
                </c:pt>
                <c:pt idx="1848">
                  <c:v>949</c:v>
                </c:pt>
                <c:pt idx="1849">
                  <c:v>950</c:v>
                </c:pt>
                <c:pt idx="1850">
                  <c:v>951</c:v>
                </c:pt>
                <c:pt idx="1851">
                  <c:v>952</c:v>
                </c:pt>
                <c:pt idx="1852">
                  <c:v>953</c:v>
                </c:pt>
                <c:pt idx="1853">
                  <c:v>954</c:v>
                </c:pt>
                <c:pt idx="1854">
                  <c:v>955</c:v>
                </c:pt>
                <c:pt idx="1855">
                  <c:v>956</c:v>
                </c:pt>
                <c:pt idx="1856">
                  <c:v>957</c:v>
                </c:pt>
                <c:pt idx="1857">
                  <c:v>958</c:v>
                </c:pt>
                <c:pt idx="1858">
                  <c:v>959</c:v>
                </c:pt>
                <c:pt idx="1859">
                  <c:v>960</c:v>
                </c:pt>
                <c:pt idx="1860">
                  <c:v>961</c:v>
                </c:pt>
                <c:pt idx="1861">
                  <c:v>962</c:v>
                </c:pt>
                <c:pt idx="1862">
                  <c:v>963</c:v>
                </c:pt>
                <c:pt idx="1863">
                  <c:v>964</c:v>
                </c:pt>
                <c:pt idx="1864">
                  <c:v>965</c:v>
                </c:pt>
                <c:pt idx="1865">
                  <c:v>966</c:v>
                </c:pt>
                <c:pt idx="1866">
                  <c:v>967</c:v>
                </c:pt>
                <c:pt idx="1867">
                  <c:v>968</c:v>
                </c:pt>
                <c:pt idx="1868">
                  <c:v>969</c:v>
                </c:pt>
                <c:pt idx="1869">
                  <c:v>970</c:v>
                </c:pt>
                <c:pt idx="1870">
                  <c:v>971</c:v>
                </c:pt>
                <c:pt idx="1871">
                  <c:v>972</c:v>
                </c:pt>
                <c:pt idx="1872">
                  <c:v>973</c:v>
                </c:pt>
                <c:pt idx="1873">
                  <c:v>974</c:v>
                </c:pt>
                <c:pt idx="1874">
                  <c:v>975</c:v>
                </c:pt>
                <c:pt idx="1875">
                  <c:v>976</c:v>
                </c:pt>
                <c:pt idx="1876">
                  <c:v>977</c:v>
                </c:pt>
                <c:pt idx="1877">
                  <c:v>978</c:v>
                </c:pt>
                <c:pt idx="1878">
                  <c:v>979</c:v>
                </c:pt>
                <c:pt idx="1879">
                  <c:v>980</c:v>
                </c:pt>
                <c:pt idx="1880">
                  <c:v>981</c:v>
                </c:pt>
                <c:pt idx="1881">
                  <c:v>982</c:v>
                </c:pt>
                <c:pt idx="1882">
                  <c:v>983</c:v>
                </c:pt>
                <c:pt idx="1883">
                  <c:v>984</c:v>
                </c:pt>
                <c:pt idx="1884">
                  <c:v>985</c:v>
                </c:pt>
                <c:pt idx="1885">
                  <c:v>986</c:v>
                </c:pt>
                <c:pt idx="1886">
                  <c:v>987</c:v>
                </c:pt>
                <c:pt idx="1887">
                  <c:v>988</c:v>
                </c:pt>
                <c:pt idx="1888">
                  <c:v>989</c:v>
                </c:pt>
                <c:pt idx="1889">
                  <c:v>990</c:v>
                </c:pt>
                <c:pt idx="1890">
                  <c:v>991</c:v>
                </c:pt>
                <c:pt idx="1891">
                  <c:v>992</c:v>
                </c:pt>
                <c:pt idx="1892">
                  <c:v>993</c:v>
                </c:pt>
                <c:pt idx="1893">
                  <c:v>994</c:v>
                </c:pt>
                <c:pt idx="1894">
                  <c:v>995</c:v>
                </c:pt>
                <c:pt idx="1895">
                  <c:v>996</c:v>
                </c:pt>
                <c:pt idx="1896">
                  <c:v>997</c:v>
                </c:pt>
                <c:pt idx="1897">
                  <c:v>998</c:v>
                </c:pt>
                <c:pt idx="1898">
                  <c:v>999</c:v>
                </c:pt>
                <c:pt idx="1899">
                  <c:v>1000</c:v>
                </c:pt>
                <c:pt idx="1900">
                  <c:v>1010</c:v>
                </c:pt>
                <c:pt idx="1901">
                  <c:v>1020</c:v>
                </c:pt>
                <c:pt idx="1902">
                  <c:v>1030</c:v>
                </c:pt>
                <c:pt idx="1903">
                  <c:v>1040</c:v>
                </c:pt>
                <c:pt idx="1904">
                  <c:v>1050</c:v>
                </c:pt>
                <c:pt idx="1905">
                  <c:v>1060</c:v>
                </c:pt>
                <c:pt idx="1906">
                  <c:v>1070</c:v>
                </c:pt>
                <c:pt idx="1907">
                  <c:v>1080</c:v>
                </c:pt>
                <c:pt idx="1908">
                  <c:v>1090</c:v>
                </c:pt>
                <c:pt idx="1909">
                  <c:v>1100</c:v>
                </c:pt>
                <c:pt idx="1910">
                  <c:v>1110</c:v>
                </c:pt>
                <c:pt idx="1911">
                  <c:v>1120</c:v>
                </c:pt>
                <c:pt idx="1912">
                  <c:v>1130</c:v>
                </c:pt>
                <c:pt idx="1913">
                  <c:v>1140</c:v>
                </c:pt>
                <c:pt idx="1914">
                  <c:v>1150</c:v>
                </c:pt>
                <c:pt idx="1915">
                  <c:v>1160</c:v>
                </c:pt>
                <c:pt idx="1916">
                  <c:v>1170</c:v>
                </c:pt>
                <c:pt idx="1917">
                  <c:v>1180</c:v>
                </c:pt>
                <c:pt idx="1918">
                  <c:v>1190</c:v>
                </c:pt>
                <c:pt idx="1919">
                  <c:v>1200</c:v>
                </c:pt>
                <c:pt idx="1920">
                  <c:v>1210</c:v>
                </c:pt>
                <c:pt idx="1921">
                  <c:v>1220</c:v>
                </c:pt>
                <c:pt idx="1922">
                  <c:v>1230</c:v>
                </c:pt>
                <c:pt idx="1923">
                  <c:v>1240</c:v>
                </c:pt>
                <c:pt idx="1924">
                  <c:v>1250</c:v>
                </c:pt>
                <c:pt idx="1925">
                  <c:v>1260</c:v>
                </c:pt>
                <c:pt idx="1926">
                  <c:v>1270</c:v>
                </c:pt>
                <c:pt idx="1927">
                  <c:v>1280</c:v>
                </c:pt>
                <c:pt idx="1928">
                  <c:v>1290</c:v>
                </c:pt>
                <c:pt idx="1929">
                  <c:v>1300</c:v>
                </c:pt>
                <c:pt idx="1930">
                  <c:v>1310</c:v>
                </c:pt>
                <c:pt idx="1931">
                  <c:v>1320</c:v>
                </c:pt>
                <c:pt idx="1932">
                  <c:v>1330</c:v>
                </c:pt>
                <c:pt idx="1933">
                  <c:v>1340</c:v>
                </c:pt>
                <c:pt idx="1934">
                  <c:v>1350</c:v>
                </c:pt>
                <c:pt idx="1935">
                  <c:v>1360</c:v>
                </c:pt>
                <c:pt idx="1936">
                  <c:v>1370</c:v>
                </c:pt>
                <c:pt idx="1937">
                  <c:v>1380</c:v>
                </c:pt>
                <c:pt idx="1938">
                  <c:v>1390</c:v>
                </c:pt>
                <c:pt idx="1939">
                  <c:v>1400</c:v>
                </c:pt>
                <c:pt idx="1940">
                  <c:v>1410</c:v>
                </c:pt>
                <c:pt idx="1941">
                  <c:v>1420</c:v>
                </c:pt>
                <c:pt idx="1942">
                  <c:v>1430</c:v>
                </c:pt>
                <c:pt idx="1943">
                  <c:v>1440</c:v>
                </c:pt>
                <c:pt idx="1944">
                  <c:v>1450</c:v>
                </c:pt>
                <c:pt idx="1945">
                  <c:v>1460</c:v>
                </c:pt>
                <c:pt idx="1946">
                  <c:v>1470</c:v>
                </c:pt>
                <c:pt idx="1947">
                  <c:v>1480</c:v>
                </c:pt>
                <c:pt idx="1948">
                  <c:v>1490</c:v>
                </c:pt>
                <c:pt idx="1949">
                  <c:v>1500</c:v>
                </c:pt>
                <c:pt idx="1950">
                  <c:v>1510</c:v>
                </c:pt>
                <c:pt idx="1951">
                  <c:v>1520</c:v>
                </c:pt>
                <c:pt idx="1952">
                  <c:v>1530</c:v>
                </c:pt>
                <c:pt idx="1953">
                  <c:v>1540</c:v>
                </c:pt>
                <c:pt idx="1954">
                  <c:v>1550</c:v>
                </c:pt>
                <c:pt idx="1955">
                  <c:v>1560</c:v>
                </c:pt>
                <c:pt idx="1956">
                  <c:v>1570</c:v>
                </c:pt>
                <c:pt idx="1957">
                  <c:v>1580</c:v>
                </c:pt>
                <c:pt idx="1958">
                  <c:v>1590</c:v>
                </c:pt>
                <c:pt idx="1959">
                  <c:v>1600</c:v>
                </c:pt>
                <c:pt idx="1960">
                  <c:v>1610</c:v>
                </c:pt>
                <c:pt idx="1961">
                  <c:v>1620</c:v>
                </c:pt>
                <c:pt idx="1962">
                  <c:v>1630</c:v>
                </c:pt>
                <c:pt idx="1963">
                  <c:v>1640</c:v>
                </c:pt>
                <c:pt idx="1964">
                  <c:v>1650</c:v>
                </c:pt>
                <c:pt idx="1965">
                  <c:v>1660</c:v>
                </c:pt>
                <c:pt idx="1966">
                  <c:v>1670</c:v>
                </c:pt>
                <c:pt idx="1967">
                  <c:v>1680</c:v>
                </c:pt>
                <c:pt idx="1968">
                  <c:v>1690</c:v>
                </c:pt>
                <c:pt idx="1969">
                  <c:v>1700</c:v>
                </c:pt>
                <c:pt idx="1970">
                  <c:v>1710</c:v>
                </c:pt>
                <c:pt idx="1971">
                  <c:v>1720</c:v>
                </c:pt>
                <c:pt idx="1972">
                  <c:v>1730</c:v>
                </c:pt>
                <c:pt idx="1973">
                  <c:v>1740</c:v>
                </c:pt>
                <c:pt idx="1974">
                  <c:v>1750</c:v>
                </c:pt>
                <c:pt idx="1975">
                  <c:v>1760</c:v>
                </c:pt>
                <c:pt idx="1976">
                  <c:v>1770</c:v>
                </c:pt>
                <c:pt idx="1977">
                  <c:v>1780</c:v>
                </c:pt>
                <c:pt idx="1978">
                  <c:v>1790</c:v>
                </c:pt>
                <c:pt idx="1979">
                  <c:v>1800</c:v>
                </c:pt>
                <c:pt idx="1980">
                  <c:v>1810</c:v>
                </c:pt>
                <c:pt idx="1981">
                  <c:v>1820</c:v>
                </c:pt>
                <c:pt idx="1982">
                  <c:v>1830</c:v>
                </c:pt>
                <c:pt idx="1983">
                  <c:v>1840</c:v>
                </c:pt>
                <c:pt idx="1984">
                  <c:v>1850</c:v>
                </c:pt>
                <c:pt idx="1985">
                  <c:v>1860</c:v>
                </c:pt>
                <c:pt idx="1986">
                  <c:v>1870</c:v>
                </c:pt>
                <c:pt idx="1987">
                  <c:v>1880</c:v>
                </c:pt>
                <c:pt idx="1988">
                  <c:v>1890</c:v>
                </c:pt>
                <c:pt idx="1989">
                  <c:v>1900</c:v>
                </c:pt>
                <c:pt idx="1990">
                  <c:v>1910</c:v>
                </c:pt>
                <c:pt idx="1991">
                  <c:v>1920</c:v>
                </c:pt>
                <c:pt idx="1992">
                  <c:v>1930</c:v>
                </c:pt>
                <c:pt idx="1993">
                  <c:v>1940</c:v>
                </c:pt>
                <c:pt idx="1994">
                  <c:v>1950</c:v>
                </c:pt>
                <c:pt idx="1995">
                  <c:v>1960</c:v>
                </c:pt>
                <c:pt idx="1996">
                  <c:v>1970</c:v>
                </c:pt>
                <c:pt idx="1997">
                  <c:v>1980</c:v>
                </c:pt>
                <c:pt idx="1998">
                  <c:v>1990</c:v>
                </c:pt>
                <c:pt idx="1999">
                  <c:v>2000</c:v>
                </c:pt>
                <c:pt idx="2000">
                  <c:v>2010</c:v>
                </c:pt>
                <c:pt idx="2001">
                  <c:v>2020</c:v>
                </c:pt>
                <c:pt idx="2002">
                  <c:v>2030</c:v>
                </c:pt>
                <c:pt idx="2003">
                  <c:v>2040</c:v>
                </c:pt>
                <c:pt idx="2004">
                  <c:v>2050</c:v>
                </c:pt>
                <c:pt idx="2005">
                  <c:v>2060</c:v>
                </c:pt>
                <c:pt idx="2006">
                  <c:v>2070</c:v>
                </c:pt>
                <c:pt idx="2007">
                  <c:v>2080</c:v>
                </c:pt>
                <c:pt idx="2008">
                  <c:v>2090</c:v>
                </c:pt>
                <c:pt idx="2009">
                  <c:v>2100</c:v>
                </c:pt>
                <c:pt idx="2010">
                  <c:v>2110</c:v>
                </c:pt>
                <c:pt idx="2011">
                  <c:v>2120</c:v>
                </c:pt>
                <c:pt idx="2012">
                  <c:v>2130</c:v>
                </c:pt>
                <c:pt idx="2013">
                  <c:v>2140</c:v>
                </c:pt>
                <c:pt idx="2014">
                  <c:v>2150</c:v>
                </c:pt>
                <c:pt idx="2015">
                  <c:v>2160</c:v>
                </c:pt>
                <c:pt idx="2016">
                  <c:v>2170</c:v>
                </c:pt>
                <c:pt idx="2017">
                  <c:v>2180</c:v>
                </c:pt>
                <c:pt idx="2018">
                  <c:v>2190</c:v>
                </c:pt>
                <c:pt idx="2019">
                  <c:v>2200</c:v>
                </c:pt>
                <c:pt idx="2020">
                  <c:v>2210</c:v>
                </c:pt>
                <c:pt idx="2021">
                  <c:v>2220</c:v>
                </c:pt>
                <c:pt idx="2022">
                  <c:v>2230</c:v>
                </c:pt>
                <c:pt idx="2023">
                  <c:v>2240</c:v>
                </c:pt>
                <c:pt idx="2024">
                  <c:v>2250</c:v>
                </c:pt>
                <c:pt idx="2025">
                  <c:v>2260</c:v>
                </c:pt>
                <c:pt idx="2026">
                  <c:v>2270</c:v>
                </c:pt>
                <c:pt idx="2027">
                  <c:v>2280</c:v>
                </c:pt>
                <c:pt idx="2028">
                  <c:v>2290</c:v>
                </c:pt>
                <c:pt idx="2029">
                  <c:v>2300</c:v>
                </c:pt>
                <c:pt idx="2030">
                  <c:v>2310</c:v>
                </c:pt>
                <c:pt idx="2031">
                  <c:v>2320</c:v>
                </c:pt>
                <c:pt idx="2032">
                  <c:v>2330</c:v>
                </c:pt>
                <c:pt idx="2033">
                  <c:v>2340</c:v>
                </c:pt>
                <c:pt idx="2034">
                  <c:v>2350</c:v>
                </c:pt>
                <c:pt idx="2035">
                  <c:v>2360</c:v>
                </c:pt>
                <c:pt idx="2036">
                  <c:v>2370</c:v>
                </c:pt>
                <c:pt idx="2037">
                  <c:v>2380</c:v>
                </c:pt>
                <c:pt idx="2038">
                  <c:v>2390</c:v>
                </c:pt>
                <c:pt idx="2039">
                  <c:v>2400</c:v>
                </c:pt>
                <c:pt idx="2040">
                  <c:v>2410</c:v>
                </c:pt>
                <c:pt idx="2041">
                  <c:v>2420</c:v>
                </c:pt>
                <c:pt idx="2042">
                  <c:v>2430</c:v>
                </c:pt>
                <c:pt idx="2043">
                  <c:v>2440</c:v>
                </c:pt>
                <c:pt idx="2044">
                  <c:v>2450</c:v>
                </c:pt>
                <c:pt idx="2045">
                  <c:v>2460</c:v>
                </c:pt>
                <c:pt idx="2046">
                  <c:v>2470</c:v>
                </c:pt>
                <c:pt idx="2047">
                  <c:v>2480</c:v>
                </c:pt>
                <c:pt idx="2048">
                  <c:v>2490</c:v>
                </c:pt>
                <c:pt idx="2049">
                  <c:v>2500</c:v>
                </c:pt>
                <c:pt idx="2050">
                  <c:v>2510</c:v>
                </c:pt>
                <c:pt idx="2051">
                  <c:v>2520</c:v>
                </c:pt>
                <c:pt idx="2052">
                  <c:v>2530</c:v>
                </c:pt>
                <c:pt idx="2053">
                  <c:v>2540</c:v>
                </c:pt>
                <c:pt idx="2054">
                  <c:v>2550</c:v>
                </c:pt>
                <c:pt idx="2055">
                  <c:v>2560</c:v>
                </c:pt>
                <c:pt idx="2056">
                  <c:v>2570</c:v>
                </c:pt>
                <c:pt idx="2057">
                  <c:v>2580</c:v>
                </c:pt>
                <c:pt idx="2058">
                  <c:v>2590</c:v>
                </c:pt>
                <c:pt idx="2059">
                  <c:v>2600</c:v>
                </c:pt>
                <c:pt idx="2060">
                  <c:v>2610</c:v>
                </c:pt>
                <c:pt idx="2061">
                  <c:v>2620</c:v>
                </c:pt>
                <c:pt idx="2062">
                  <c:v>2630</c:v>
                </c:pt>
                <c:pt idx="2063">
                  <c:v>2640</c:v>
                </c:pt>
                <c:pt idx="2064">
                  <c:v>2650</c:v>
                </c:pt>
                <c:pt idx="2065">
                  <c:v>2660</c:v>
                </c:pt>
                <c:pt idx="2066">
                  <c:v>2670</c:v>
                </c:pt>
                <c:pt idx="2067">
                  <c:v>2680</c:v>
                </c:pt>
                <c:pt idx="2068">
                  <c:v>2690</c:v>
                </c:pt>
                <c:pt idx="2069">
                  <c:v>2700</c:v>
                </c:pt>
                <c:pt idx="2070">
                  <c:v>2710</c:v>
                </c:pt>
                <c:pt idx="2071">
                  <c:v>2720</c:v>
                </c:pt>
                <c:pt idx="2072">
                  <c:v>2730</c:v>
                </c:pt>
                <c:pt idx="2073">
                  <c:v>2740</c:v>
                </c:pt>
                <c:pt idx="2074">
                  <c:v>2750</c:v>
                </c:pt>
                <c:pt idx="2075">
                  <c:v>2760</c:v>
                </c:pt>
                <c:pt idx="2076">
                  <c:v>2770</c:v>
                </c:pt>
                <c:pt idx="2077">
                  <c:v>2780</c:v>
                </c:pt>
                <c:pt idx="2078">
                  <c:v>2790</c:v>
                </c:pt>
                <c:pt idx="2079">
                  <c:v>2800</c:v>
                </c:pt>
                <c:pt idx="2080">
                  <c:v>2810</c:v>
                </c:pt>
                <c:pt idx="2081">
                  <c:v>2820</c:v>
                </c:pt>
                <c:pt idx="2082">
                  <c:v>2830</c:v>
                </c:pt>
                <c:pt idx="2083">
                  <c:v>2840</c:v>
                </c:pt>
                <c:pt idx="2084">
                  <c:v>2850</c:v>
                </c:pt>
                <c:pt idx="2085">
                  <c:v>2860</c:v>
                </c:pt>
                <c:pt idx="2086">
                  <c:v>2870</c:v>
                </c:pt>
                <c:pt idx="2087">
                  <c:v>2880</c:v>
                </c:pt>
                <c:pt idx="2088">
                  <c:v>2890</c:v>
                </c:pt>
                <c:pt idx="2089">
                  <c:v>2900</c:v>
                </c:pt>
                <c:pt idx="2090">
                  <c:v>2910</c:v>
                </c:pt>
                <c:pt idx="2091">
                  <c:v>2920</c:v>
                </c:pt>
                <c:pt idx="2092">
                  <c:v>2930</c:v>
                </c:pt>
                <c:pt idx="2093">
                  <c:v>2940</c:v>
                </c:pt>
                <c:pt idx="2094">
                  <c:v>2950</c:v>
                </c:pt>
                <c:pt idx="2095">
                  <c:v>2960</c:v>
                </c:pt>
                <c:pt idx="2096">
                  <c:v>2970</c:v>
                </c:pt>
                <c:pt idx="2097">
                  <c:v>2980</c:v>
                </c:pt>
                <c:pt idx="2098">
                  <c:v>2990</c:v>
                </c:pt>
                <c:pt idx="2099">
                  <c:v>3000</c:v>
                </c:pt>
                <c:pt idx="2100">
                  <c:v>3010</c:v>
                </c:pt>
                <c:pt idx="2101">
                  <c:v>3020</c:v>
                </c:pt>
                <c:pt idx="2102">
                  <c:v>3030</c:v>
                </c:pt>
                <c:pt idx="2103">
                  <c:v>3040</c:v>
                </c:pt>
                <c:pt idx="2104">
                  <c:v>3050</c:v>
                </c:pt>
                <c:pt idx="2105">
                  <c:v>3060</c:v>
                </c:pt>
                <c:pt idx="2106">
                  <c:v>3070</c:v>
                </c:pt>
                <c:pt idx="2107">
                  <c:v>3080</c:v>
                </c:pt>
                <c:pt idx="2108">
                  <c:v>3090</c:v>
                </c:pt>
                <c:pt idx="2109">
                  <c:v>3100</c:v>
                </c:pt>
                <c:pt idx="2110">
                  <c:v>3110</c:v>
                </c:pt>
                <c:pt idx="2111">
                  <c:v>3120</c:v>
                </c:pt>
                <c:pt idx="2112">
                  <c:v>3130</c:v>
                </c:pt>
                <c:pt idx="2113">
                  <c:v>3140</c:v>
                </c:pt>
                <c:pt idx="2114">
                  <c:v>3150</c:v>
                </c:pt>
                <c:pt idx="2115">
                  <c:v>3160</c:v>
                </c:pt>
                <c:pt idx="2116">
                  <c:v>3170</c:v>
                </c:pt>
                <c:pt idx="2117">
                  <c:v>3180</c:v>
                </c:pt>
                <c:pt idx="2118">
                  <c:v>3190</c:v>
                </c:pt>
                <c:pt idx="2119">
                  <c:v>3200</c:v>
                </c:pt>
                <c:pt idx="2120">
                  <c:v>3210</c:v>
                </c:pt>
                <c:pt idx="2121">
                  <c:v>3220</c:v>
                </c:pt>
                <c:pt idx="2122">
                  <c:v>3230</c:v>
                </c:pt>
                <c:pt idx="2123">
                  <c:v>3240</c:v>
                </c:pt>
                <c:pt idx="2124">
                  <c:v>3250</c:v>
                </c:pt>
                <c:pt idx="2125">
                  <c:v>3260</c:v>
                </c:pt>
                <c:pt idx="2126">
                  <c:v>3270</c:v>
                </c:pt>
                <c:pt idx="2127">
                  <c:v>3280</c:v>
                </c:pt>
                <c:pt idx="2128">
                  <c:v>3290</c:v>
                </c:pt>
                <c:pt idx="2129">
                  <c:v>3300</c:v>
                </c:pt>
                <c:pt idx="2130">
                  <c:v>3310</c:v>
                </c:pt>
                <c:pt idx="2131">
                  <c:v>3320</c:v>
                </c:pt>
                <c:pt idx="2132">
                  <c:v>3330</c:v>
                </c:pt>
                <c:pt idx="2133">
                  <c:v>3340</c:v>
                </c:pt>
                <c:pt idx="2134">
                  <c:v>3350</c:v>
                </c:pt>
                <c:pt idx="2135">
                  <c:v>3360</c:v>
                </c:pt>
                <c:pt idx="2136">
                  <c:v>3370</c:v>
                </c:pt>
                <c:pt idx="2137">
                  <c:v>3380</c:v>
                </c:pt>
                <c:pt idx="2138">
                  <c:v>3390</c:v>
                </c:pt>
                <c:pt idx="2139">
                  <c:v>3400</c:v>
                </c:pt>
                <c:pt idx="2140">
                  <c:v>3410</c:v>
                </c:pt>
                <c:pt idx="2141">
                  <c:v>3420</c:v>
                </c:pt>
                <c:pt idx="2142">
                  <c:v>3430</c:v>
                </c:pt>
                <c:pt idx="2143">
                  <c:v>3440</c:v>
                </c:pt>
                <c:pt idx="2144">
                  <c:v>3450</c:v>
                </c:pt>
                <c:pt idx="2145">
                  <c:v>3460</c:v>
                </c:pt>
                <c:pt idx="2146">
                  <c:v>3470</c:v>
                </c:pt>
                <c:pt idx="2147">
                  <c:v>3480</c:v>
                </c:pt>
                <c:pt idx="2148">
                  <c:v>3490</c:v>
                </c:pt>
                <c:pt idx="2149">
                  <c:v>3500</c:v>
                </c:pt>
                <c:pt idx="2150">
                  <c:v>3510</c:v>
                </c:pt>
                <c:pt idx="2151">
                  <c:v>3520</c:v>
                </c:pt>
                <c:pt idx="2152">
                  <c:v>3530</c:v>
                </c:pt>
                <c:pt idx="2153">
                  <c:v>3540</c:v>
                </c:pt>
                <c:pt idx="2154">
                  <c:v>3550</c:v>
                </c:pt>
                <c:pt idx="2155">
                  <c:v>3560</c:v>
                </c:pt>
                <c:pt idx="2156">
                  <c:v>3570</c:v>
                </c:pt>
                <c:pt idx="2157">
                  <c:v>3580</c:v>
                </c:pt>
                <c:pt idx="2158">
                  <c:v>3590</c:v>
                </c:pt>
                <c:pt idx="2159">
                  <c:v>3600</c:v>
                </c:pt>
                <c:pt idx="2160">
                  <c:v>3610</c:v>
                </c:pt>
                <c:pt idx="2161">
                  <c:v>3620</c:v>
                </c:pt>
                <c:pt idx="2162">
                  <c:v>3630</c:v>
                </c:pt>
                <c:pt idx="2163">
                  <c:v>3640</c:v>
                </c:pt>
                <c:pt idx="2164">
                  <c:v>3650</c:v>
                </c:pt>
                <c:pt idx="2165">
                  <c:v>3660</c:v>
                </c:pt>
                <c:pt idx="2166">
                  <c:v>3670</c:v>
                </c:pt>
                <c:pt idx="2167">
                  <c:v>3680</c:v>
                </c:pt>
                <c:pt idx="2168">
                  <c:v>3690</c:v>
                </c:pt>
                <c:pt idx="2169">
                  <c:v>3700</c:v>
                </c:pt>
                <c:pt idx="2170">
                  <c:v>3710</c:v>
                </c:pt>
                <c:pt idx="2171">
                  <c:v>3720</c:v>
                </c:pt>
                <c:pt idx="2172">
                  <c:v>3730</c:v>
                </c:pt>
                <c:pt idx="2173">
                  <c:v>3740</c:v>
                </c:pt>
                <c:pt idx="2174">
                  <c:v>3750</c:v>
                </c:pt>
                <c:pt idx="2175">
                  <c:v>3760</c:v>
                </c:pt>
                <c:pt idx="2176">
                  <c:v>3770</c:v>
                </c:pt>
                <c:pt idx="2177">
                  <c:v>3780</c:v>
                </c:pt>
                <c:pt idx="2178">
                  <c:v>3790</c:v>
                </c:pt>
                <c:pt idx="2179">
                  <c:v>3800</c:v>
                </c:pt>
                <c:pt idx="2180">
                  <c:v>3810</c:v>
                </c:pt>
                <c:pt idx="2181">
                  <c:v>3820</c:v>
                </c:pt>
                <c:pt idx="2182">
                  <c:v>3830</c:v>
                </c:pt>
                <c:pt idx="2183">
                  <c:v>3840</c:v>
                </c:pt>
                <c:pt idx="2184">
                  <c:v>3850</c:v>
                </c:pt>
                <c:pt idx="2185">
                  <c:v>3860</c:v>
                </c:pt>
                <c:pt idx="2186">
                  <c:v>3870</c:v>
                </c:pt>
                <c:pt idx="2187">
                  <c:v>3880</c:v>
                </c:pt>
                <c:pt idx="2188">
                  <c:v>3890</c:v>
                </c:pt>
                <c:pt idx="2189">
                  <c:v>3900</c:v>
                </c:pt>
                <c:pt idx="2190">
                  <c:v>3910</c:v>
                </c:pt>
                <c:pt idx="2191">
                  <c:v>3920</c:v>
                </c:pt>
                <c:pt idx="2192">
                  <c:v>3930</c:v>
                </c:pt>
                <c:pt idx="2193">
                  <c:v>3940</c:v>
                </c:pt>
                <c:pt idx="2194">
                  <c:v>3950</c:v>
                </c:pt>
                <c:pt idx="2195">
                  <c:v>3960</c:v>
                </c:pt>
                <c:pt idx="2196">
                  <c:v>3970</c:v>
                </c:pt>
                <c:pt idx="2197">
                  <c:v>3980</c:v>
                </c:pt>
                <c:pt idx="2198">
                  <c:v>3990</c:v>
                </c:pt>
                <c:pt idx="2199">
                  <c:v>4000</c:v>
                </c:pt>
                <c:pt idx="2200">
                  <c:v>4010</c:v>
                </c:pt>
                <c:pt idx="2201">
                  <c:v>4020</c:v>
                </c:pt>
                <c:pt idx="2202">
                  <c:v>4030</c:v>
                </c:pt>
                <c:pt idx="2203">
                  <c:v>4040</c:v>
                </c:pt>
                <c:pt idx="2204">
                  <c:v>4050</c:v>
                </c:pt>
                <c:pt idx="2205">
                  <c:v>4060</c:v>
                </c:pt>
                <c:pt idx="2206">
                  <c:v>4070</c:v>
                </c:pt>
                <c:pt idx="2207">
                  <c:v>4080</c:v>
                </c:pt>
                <c:pt idx="2208">
                  <c:v>4090</c:v>
                </c:pt>
                <c:pt idx="2209">
                  <c:v>4100</c:v>
                </c:pt>
                <c:pt idx="2210">
                  <c:v>4110</c:v>
                </c:pt>
                <c:pt idx="2211">
                  <c:v>4120</c:v>
                </c:pt>
                <c:pt idx="2212">
                  <c:v>4130</c:v>
                </c:pt>
                <c:pt idx="2213">
                  <c:v>4140</c:v>
                </c:pt>
                <c:pt idx="2214">
                  <c:v>4150</c:v>
                </c:pt>
                <c:pt idx="2215">
                  <c:v>4160</c:v>
                </c:pt>
                <c:pt idx="2216">
                  <c:v>4170</c:v>
                </c:pt>
                <c:pt idx="2217">
                  <c:v>4180</c:v>
                </c:pt>
                <c:pt idx="2218">
                  <c:v>4190</c:v>
                </c:pt>
                <c:pt idx="2219">
                  <c:v>4200</c:v>
                </c:pt>
                <c:pt idx="2220">
                  <c:v>4210</c:v>
                </c:pt>
                <c:pt idx="2221">
                  <c:v>4220</c:v>
                </c:pt>
                <c:pt idx="2222">
                  <c:v>4230</c:v>
                </c:pt>
                <c:pt idx="2223">
                  <c:v>4240</c:v>
                </c:pt>
                <c:pt idx="2224">
                  <c:v>4250</c:v>
                </c:pt>
                <c:pt idx="2225">
                  <c:v>4260</c:v>
                </c:pt>
                <c:pt idx="2226">
                  <c:v>4270</c:v>
                </c:pt>
                <c:pt idx="2227">
                  <c:v>4280</c:v>
                </c:pt>
                <c:pt idx="2228">
                  <c:v>4290</c:v>
                </c:pt>
                <c:pt idx="2229">
                  <c:v>4300</c:v>
                </c:pt>
                <c:pt idx="2230">
                  <c:v>4310</c:v>
                </c:pt>
                <c:pt idx="2231">
                  <c:v>4320</c:v>
                </c:pt>
                <c:pt idx="2232">
                  <c:v>4330</c:v>
                </c:pt>
                <c:pt idx="2233">
                  <c:v>4340</c:v>
                </c:pt>
                <c:pt idx="2234">
                  <c:v>4350</c:v>
                </c:pt>
                <c:pt idx="2235">
                  <c:v>4360</c:v>
                </c:pt>
                <c:pt idx="2236">
                  <c:v>4370</c:v>
                </c:pt>
                <c:pt idx="2237">
                  <c:v>4380</c:v>
                </c:pt>
                <c:pt idx="2238">
                  <c:v>4390</c:v>
                </c:pt>
                <c:pt idx="2239">
                  <c:v>4400</c:v>
                </c:pt>
                <c:pt idx="2240">
                  <c:v>4410</c:v>
                </c:pt>
                <c:pt idx="2241">
                  <c:v>4420</c:v>
                </c:pt>
                <c:pt idx="2242">
                  <c:v>4430</c:v>
                </c:pt>
                <c:pt idx="2243">
                  <c:v>4440</c:v>
                </c:pt>
                <c:pt idx="2244">
                  <c:v>4450</c:v>
                </c:pt>
                <c:pt idx="2245">
                  <c:v>4460</c:v>
                </c:pt>
                <c:pt idx="2246">
                  <c:v>4470</c:v>
                </c:pt>
                <c:pt idx="2247">
                  <c:v>4480</c:v>
                </c:pt>
                <c:pt idx="2248">
                  <c:v>4490</c:v>
                </c:pt>
                <c:pt idx="2249">
                  <c:v>4500</c:v>
                </c:pt>
                <c:pt idx="2250">
                  <c:v>4510</c:v>
                </c:pt>
                <c:pt idx="2251">
                  <c:v>4520</c:v>
                </c:pt>
                <c:pt idx="2252">
                  <c:v>4530</c:v>
                </c:pt>
                <c:pt idx="2253">
                  <c:v>4540</c:v>
                </c:pt>
                <c:pt idx="2254">
                  <c:v>4550</c:v>
                </c:pt>
                <c:pt idx="2255">
                  <c:v>4560</c:v>
                </c:pt>
                <c:pt idx="2256">
                  <c:v>4570</c:v>
                </c:pt>
                <c:pt idx="2257">
                  <c:v>4580</c:v>
                </c:pt>
                <c:pt idx="2258">
                  <c:v>4590</c:v>
                </c:pt>
                <c:pt idx="2259">
                  <c:v>4600</c:v>
                </c:pt>
                <c:pt idx="2260">
                  <c:v>4610</c:v>
                </c:pt>
                <c:pt idx="2261">
                  <c:v>4620</c:v>
                </c:pt>
                <c:pt idx="2262">
                  <c:v>4630</c:v>
                </c:pt>
                <c:pt idx="2263">
                  <c:v>4640</c:v>
                </c:pt>
                <c:pt idx="2264">
                  <c:v>4650</c:v>
                </c:pt>
                <c:pt idx="2265">
                  <c:v>4660</c:v>
                </c:pt>
                <c:pt idx="2266">
                  <c:v>4670</c:v>
                </c:pt>
                <c:pt idx="2267">
                  <c:v>4680</c:v>
                </c:pt>
                <c:pt idx="2268">
                  <c:v>4690</c:v>
                </c:pt>
                <c:pt idx="2269">
                  <c:v>4700</c:v>
                </c:pt>
                <c:pt idx="2270">
                  <c:v>4710</c:v>
                </c:pt>
                <c:pt idx="2271">
                  <c:v>4720</c:v>
                </c:pt>
                <c:pt idx="2272">
                  <c:v>4730</c:v>
                </c:pt>
                <c:pt idx="2273">
                  <c:v>4740</c:v>
                </c:pt>
                <c:pt idx="2274">
                  <c:v>4750</c:v>
                </c:pt>
                <c:pt idx="2275">
                  <c:v>4760</c:v>
                </c:pt>
                <c:pt idx="2276">
                  <c:v>4770</c:v>
                </c:pt>
                <c:pt idx="2277">
                  <c:v>4780</c:v>
                </c:pt>
                <c:pt idx="2278">
                  <c:v>4790</c:v>
                </c:pt>
                <c:pt idx="2279">
                  <c:v>4800</c:v>
                </c:pt>
                <c:pt idx="2280">
                  <c:v>4810</c:v>
                </c:pt>
                <c:pt idx="2281">
                  <c:v>4820</c:v>
                </c:pt>
                <c:pt idx="2282">
                  <c:v>4830</c:v>
                </c:pt>
                <c:pt idx="2283">
                  <c:v>4840</c:v>
                </c:pt>
                <c:pt idx="2284">
                  <c:v>4850</c:v>
                </c:pt>
                <c:pt idx="2285">
                  <c:v>4860</c:v>
                </c:pt>
                <c:pt idx="2286">
                  <c:v>4870</c:v>
                </c:pt>
                <c:pt idx="2287">
                  <c:v>4880</c:v>
                </c:pt>
                <c:pt idx="2288">
                  <c:v>4890</c:v>
                </c:pt>
                <c:pt idx="2289">
                  <c:v>4900</c:v>
                </c:pt>
                <c:pt idx="2290">
                  <c:v>4910</c:v>
                </c:pt>
                <c:pt idx="2291">
                  <c:v>4920</c:v>
                </c:pt>
                <c:pt idx="2292">
                  <c:v>4930</c:v>
                </c:pt>
                <c:pt idx="2293">
                  <c:v>4940</c:v>
                </c:pt>
                <c:pt idx="2294">
                  <c:v>4950</c:v>
                </c:pt>
                <c:pt idx="2295">
                  <c:v>4960</c:v>
                </c:pt>
                <c:pt idx="2296">
                  <c:v>4970</c:v>
                </c:pt>
                <c:pt idx="2297">
                  <c:v>4980</c:v>
                </c:pt>
                <c:pt idx="2298">
                  <c:v>4990</c:v>
                </c:pt>
                <c:pt idx="2299">
                  <c:v>5000</c:v>
                </c:pt>
                <c:pt idx="2300">
                  <c:v>5010</c:v>
                </c:pt>
                <c:pt idx="2301">
                  <c:v>5020</c:v>
                </c:pt>
                <c:pt idx="2302">
                  <c:v>5030</c:v>
                </c:pt>
                <c:pt idx="2303">
                  <c:v>5040</c:v>
                </c:pt>
                <c:pt idx="2304">
                  <c:v>5050</c:v>
                </c:pt>
                <c:pt idx="2305">
                  <c:v>5060</c:v>
                </c:pt>
                <c:pt idx="2306">
                  <c:v>5070</c:v>
                </c:pt>
                <c:pt idx="2307">
                  <c:v>5080</c:v>
                </c:pt>
                <c:pt idx="2308">
                  <c:v>5090</c:v>
                </c:pt>
                <c:pt idx="2309">
                  <c:v>5100</c:v>
                </c:pt>
                <c:pt idx="2310">
                  <c:v>5110</c:v>
                </c:pt>
                <c:pt idx="2311">
                  <c:v>5120</c:v>
                </c:pt>
                <c:pt idx="2312">
                  <c:v>5130</c:v>
                </c:pt>
                <c:pt idx="2313">
                  <c:v>5140</c:v>
                </c:pt>
                <c:pt idx="2314">
                  <c:v>5150</c:v>
                </c:pt>
                <c:pt idx="2315">
                  <c:v>5160</c:v>
                </c:pt>
                <c:pt idx="2316">
                  <c:v>5170</c:v>
                </c:pt>
                <c:pt idx="2317">
                  <c:v>5180</c:v>
                </c:pt>
                <c:pt idx="2318">
                  <c:v>5190</c:v>
                </c:pt>
                <c:pt idx="2319">
                  <c:v>5200</c:v>
                </c:pt>
                <c:pt idx="2320">
                  <c:v>5210</c:v>
                </c:pt>
                <c:pt idx="2321">
                  <c:v>5220</c:v>
                </c:pt>
                <c:pt idx="2322">
                  <c:v>5230</c:v>
                </c:pt>
                <c:pt idx="2323">
                  <c:v>5240</c:v>
                </c:pt>
                <c:pt idx="2324">
                  <c:v>5250</c:v>
                </c:pt>
                <c:pt idx="2325">
                  <c:v>5260</c:v>
                </c:pt>
                <c:pt idx="2326">
                  <c:v>5270</c:v>
                </c:pt>
                <c:pt idx="2327">
                  <c:v>5280</c:v>
                </c:pt>
                <c:pt idx="2328">
                  <c:v>5290</c:v>
                </c:pt>
                <c:pt idx="2329">
                  <c:v>5300</c:v>
                </c:pt>
                <c:pt idx="2330">
                  <c:v>5310</c:v>
                </c:pt>
                <c:pt idx="2331">
                  <c:v>5320</c:v>
                </c:pt>
                <c:pt idx="2332">
                  <c:v>5330</c:v>
                </c:pt>
                <c:pt idx="2333">
                  <c:v>5340</c:v>
                </c:pt>
                <c:pt idx="2334">
                  <c:v>5350</c:v>
                </c:pt>
                <c:pt idx="2335">
                  <c:v>5360</c:v>
                </c:pt>
                <c:pt idx="2336">
                  <c:v>5370</c:v>
                </c:pt>
                <c:pt idx="2337">
                  <c:v>5380</c:v>
                </c:pt>
                <c:pt idx="2338">
                  <c:v>5390</c:v>
                </c:pt>
                <c:pt idx="2339">
                  <c:v>5400</c:v>
                </c:pt>
                <c:pt idx="2340">
                  <c:v>5410</c:v>
                </c:pt>
                <c:pt idx="2341">
                  <c:v>5420</c:v>
                </c:pt>
                <c:pt idx="2342">
                  <c:v>5430</c:v>
                </c:pt>
                <c:pt idx="2343">
                  <c:v>5440</c:v>
                </c:pt>
                <c:pt idx="2344">
                  <c:v>5450</c:v>
                </c:pt>
                <c:pt idx="2345">
                  <c:v>5460</c:v>
                </c:pt>
                <c:pt idx="2346">
                  <c:v>5470</c:v>
                </c:pt>
                <c:pt idx="2347">
                  <c:v>5480</c:v>
                </c:pt>
                <c:pt idx="2348">
                  <c:v>5490</c:v>
                </c:pt>
                <c:pt idx="2349">
                  <c:v>5500</c:v>
                </c:pt>
                <c:pt idx="2350">
                  <c:v>5510</c:v>
                </c:pt>
                <c:pt idx="2351">
                  <c:v>5520</c:v>
                </c:pt>
                <c:pt idx="2352">
                  <c:v>5530</c:v>
                </c:pt>
                <c:pt idx="2353">
                  <c:v>5540</c:v>
                </c:pt>
                <c:pt idx="2354">
                  <c:v>5550</c:v>
                </c:pt>
                <c:pt idx="2355">
                  <c:v>5560</c:v>
                </c:pt>
                <c:pt idx="2356">
                  <c:v>5570</c:v>
                </c:pt>
                <c:pt idx="2357">
                  <c:v>5580</c:v>
                </c:pt>
                <c:pt idx="2358">
                  <c:v>5590</c:v>
                </c:pt>
                <c:pt idx="2359">
                  <c:v>5600</c:v>
                </c:pt>
                <c:pt idx="2360">
                  <c:v>5610</c:v>
                </c:pt>
                <c:pt idx="2361">
                  <c:v>5620</c:v>
                </c:pt>
                <c:pt idx="2362">
                  <c:v>5630</c:v>
                </c:pt>
                <c:pt idx="2363">
                  <c:v>5640</c:v>
                </c:pt>
                <c:pt idx="2364">
                  <c:v>5650</c:v>
                </c:pt>
                <c:pt idx="2365">
                  <c:v>5660</c:v>
                </c:pt>
                <c:pt idx="2366">
                  <c:v>5670</c:v>
                </c:pt>
                <c:pt idx="2367">
                  <c:v>5680</c:v>
                </c:pt>
                <c:pt idx="2368">
                  <c:v>5690</c:v>
                </c:pt>
                <c:pt idx="2369">
                  <c:v>5700</c:v>
                </c:pt>
                <c:pt idx="2370">
                  <c:v>5710</c:v>
                </c:pt>
                <c:pt idx="2371">
                  <c:v>5720</c:v>
                </c:pt>
                <c:pt idx="2372">
                  <c:v>5730</c:v>
                </c:pt>
                <c:pt idx="2373">
                  <c:v>5740</c:v>
                </c:pt>
                <c:pt idx="2374">
                  <c:v>5750</c:v>
                </c:pt>
                <c:pt idx="2375">
                  <c:v>5760</c:v>
                </c:pt>
                <c:pt idx="2376">
                  <c:v>5770</c:v>
                </c:pt>
                <c:pt idx="2377">
                  <c:v>5780</c:v>
                </c:pt>
                <c:pt idx="2378">
                  <c:v>5790</c:v>
                </c:pt>
                <c:pt idx="2379">
                  <c:v>5800</c:v>
                </c:pt>
                <c:pt idx="2380">
                  <c:v>5810</c:v>
                </c:pt>
                <c:pt idx="2381">
                  <c:v>5820</c:v>
                </c:pt>
                <c:pt idx="2382">
                  <c:v>5830</c:v>
                </c:pt>
                <c:pt idx="2383">
                  <c:v>5840</c:v>
                </c:pt>
                <c:pt idx="2384">
                  <c:v>5850</c:v>
                </c:pt>
                <c:pt idx="2385">
                  <c:v>5860</c:v>
                </c:pt>
                <c:pt idx="2386">
                  <c:v>5870</c:v>
                </c:pt>
                <c:pt idx="2387">
                  <c:v>5880</c:v>
                </c:pt>
                <c:pt idx="2388">
                  <c:v>5890</c:v>
                </c:pt>
                <c:pt idx="2389">
                  <c:v>5900</c:v>
                </c:pt>
                <c:pt idx="2390">
                  <c:v>5910</c:v>
                </c:pt>
                <c:pt idx="2391">
                  <c:v>5920</c:v>
                </c:pt>
                <c:pt idx="2392">
                  <c:v>5930</c:v>
                </c:pt>
                <c:pt idx="2393">
                  <c:v>5940</c:v>
                </c:pt>
                <c:pt idx="2394">
                  <c:v>5950</c:v>
                </c:pt>
                <c:pt idx="2395">
                  <c:v>5960</c:v>
                </c:pt>
                <c:pt idx="2396">
                  <c:v>5970</c:v>
                </c:pt>
                <c:pt idx="2397">
                  <c:v>5980</c:v>
                </c:pt>
                <c:pt idx="2398">
                  <c:v>5990</c:v>
                </c:pt>
                <c:pt idx="2399">
                  <c:v>6000</c:v>
                </c:pt>
                <c:pt idx="2400">
                  <c:v>6010</c:v>
                </c:pt>
                <c:pt idx="2401">
                  <c:v>6020</c:v>
                </c:pt>
                <c:pt idx="2402">
                  <c:v>6030</c:v>
                </c:pt>
                <c:pt idx="2403">
                  <c:v>6040</c:v>
                </c:pt>
                <c:pt idx="2404">
                  <c:v>6050</c:v>
                </c:pt>
                <c:pt idx="2405">
                  <c:v>6060</c:v>
                </c:pt>
                <c:pt idx="2406">
                  <c:v>6070</c:v>
                </c:pt>
                <c:pt idx="2407">
                  <c:v>6080</c:v>
                </c:pt>
                <c:pt idx="2408">
                  <c:v>6090</c:v>
                </c:pt>
                <c:pt idx="2409">
                  <c:v>6100</c:v>
                </c:pt>
                <c:pt idx="2410">
                  <c:v>6110</c:v>
                </c:pt>
                <c:pt idx="2411">
                  <c:v>6120</c:v>
                </c:pt>
                <c:pt idx="2412">
                  <c:v>6130</c:v>
                </c:pt>
                <c:pt idx="2413">
                  <c:v>6140</c:v>
                </c:pt>
                <c:pt idx="2414">
                  <c:v>6150</c:v>
                </c:pt>
                <c:pt idx="2415">
                  <c:v>6160</c:v>
                </c:pt>
                <c:pt idx="2416">
                  <c:v>6170</c:v>
                </c:pt>
                <c:pt idx="2417">
                  <c:v>6180</c:v>
                </c:pt>
                <c:pt idx="2418">
                  <c:v>6190</c:v>
                </c:pt>
                <c:pt idx="2419">
                  <c:v>6200</c:v>
                </c:pt>
                <c:pt idx="2420">
                  <c:v>6210</c:v>
                </c:pt>
                <c:pt idx="2421">
                  <c:v>6220</c:v>
                </c:pt>
                <c:pt idx="2422">
                  <c:v>6230</c:v>
                </c:pt>
                <c:pt idx="2423">
                  <c:v>6240</c:v>
                </c:pt>
                <c:pt idx="2424">
                  <c:v>6250</c:v>
                </c:pt>
                <c:pt idx="2425">
                  <c:v>6260</c:v>
                </c:pt>
                <c:pt idx="2426">
                  <c:v>6270</c:v>
                </c:pt>
                <c:pt idx="2427">
                  <c:v>6280</c:v>
                </c:pt>
                <c:pt idx="2428">
                  <c:v>6290</c:v>
                </c:pt>
                <c:pt idx="2429">
                  <c:v>6300</c:v>
                </c:pt>
                <c:pt idx="2430">
                  <c:v>6310</c:v>
                </c:pt>
                <c:pt idx="2431">
                  <c:v>6320</c:v>
                </c:pt>
                <c:pt idx="2432">
                  <c:v>6330</c:v>
                </c:pt>
                <c:pt idx="2433">
                  <c:v>6340</c:v>
                </c:pt>
                <c:pt idx="2434">
                  <c:v>6350</c:v>
                </c:pt>
                <c:pt idx="2435">
                  <c:v>6360</c:v>
                </c:pt>
                <c:pt idx="2436">
                  <c:v>6370</c:v>
                </c:pt>
                <c:pt idx="2437">
                  <c:v>6380</c:v>
                </c:pt>
                <c:pt idx="2438">
                  <c:v>6390</c:v>
                </c:pt>
                <c:pt idx="2439">
                  <c:v>6400</c:v>
                </c:pt>
                <c:pt idx="2440">
                  <c:v>6410</c:v>
                </c:pt>
                <c:pt idx="2441">
                  <c:v>6420</c:v>
                </c:pt>
                <c:pt idx="2442">
                  <c:v>6430</c:v>
                </c:pt>
                <c:pt idx="2443">
                  <c:v>6440</c:v>
                </c:pt>
                <c:pt idx="2444">
                  <c:v>6450</c:v>
                </c:pt>
                <c:pt idx="2445">
                  <c:v>6460</c:v>
                </c:pt>
                <c:pt idx="2446">
                  <c:v>6470</c:v>
                </c:pt>
                <c:pt idx="2447">
                  <c:v>6480</c:v>
                </c:pt>
                <c:pt idx="2448">
                  <c:v>6490</c:v>
                </c:pt>
                <c:pt idx="2449">
                  <c:v>6500</c:v>
                </c:pt>
                <c:pt idx="2450">
                  <c:v>6510</c:v>
                </c:pt>
                <c:pt idx="2451">
                  <c:v>6520</c:v>
                </c:pt>
                <c:pt idx="2452">
                  <c:v>6530</c:v>
                </c:pt>
                <c:pt idx="2453">
                  <c:v>6540</c:v>
                </c:pt>
                <c:pt idx="2454">
                  <c:v>6550</c:v>
                </c:pt>
                <c:pt idx="2455">
                  <c:v>6560</c:v>
                </c:pt>
                <c:pt idx="2456">
                  <c:v>6570</c:v>
                </c:pt>
                <c:pt idx="2457">
                  <c:v>6580</c:v>
                </c:pt>
                <c:pt idx="2458">
                  <c:v>6590</c:v>
                </c:pt>
                <c:pt idx="2459">
                  <c:v>6600</c:v>
                </c:pt>
                <c:pt idx="2460">
                  <c:v>6610</c:v>
                </c:pt>
                <c:pt idx="2461">
                  <c:v>6620</c:v>
                </c:pt>
                <c:pt idx="2462">
                  <c:v>6630</c:v>
                </c:pt>
                <c:pt idx="2463">
                  <c:v>6640</c:v>
                </c:pt>
                <c:pt idx="2464">
                  <c:v>6650</c:v>
                </c:pt>
                <c:pt idx="2465">
                  <c:v>6660</c:v>
                </c:pt>
                <c:pt idx="2466">
                  <c:v>6670</c:v>
                </c:pt>
                <c:pt idx="2467">
                  <c:v>6680</c:v>
                </c:pt>
                <c:pt idx="2468">
                  <c:v>6690</c:v>
                </c:pt>
                <c:pt idx="2469">
                  <c:v>6700</c:v>
                </c:pt>
                <c:pt idx="2470">
                  <c:v>6710</c:v>
                </c:pt>
                <c:pt idx="2471">
                  <c:v>6720</c:v>
                </c:pt>
                <c:pt idx="2472">
                  <c:v>6730</c:v>
                </c:pt>
                <c:pt idx="2473">
                  <c:v>6740</c:v>
                </c:pt>
                <c:pt idx="2474">
                  <c:v>6750</c:v>
                </c:pt>
                <c:pt idx="2475">
                  <c:v>6760</c:v>
                </c:pt>
                <c:pt idx="2476">
                  <c:v>6770</c:v>
                </c:pt>
                <c:pt idx="2477">
                  <c:v>6780</c:v>
                </c:pt>
                <c:pt idx="2478">
                  <c:v>6790</c:v>
                </c:pt>
                <c:pt idx="2479">
                  <c:v>6800</c:v>
                </c:pt>
                <c:pt idx="2480">
                  <c:v>6810</c:v>
                </c:pt>
                <c:pt idx="2481">
                  <c:v>6820</c:v>
                </c:pt>
                <c:pt idx="2482">
                  <c:v>6830</c:v>
                </c:pt>
                <c:pt idx="2483">
                  <c:v>6840</c:v>
                </c:pt>
                <c:pt idx="2484">
                  <c:v>6850</c:v>
                </c:pt>
                <c:pt idx="2485">
                  <c:v>6860</c:v>
                </c:pt>
                <c:pt idx="2486">
                  <c:v>6870</c:v>
                </c:pt>
                <c:pt idx="2487">
                  <c:v>6880</c:v>
                </c:pt>
                <c:pt idx="2488">
                  <c:v>6890</c:v>
                </c:pt>
                <c:pt idx="2489">
                  <c:v>6900</c:v>
                </c:pt>
                <c:pt idx="2490">
                  <c:v>6910</c:v>
                </c:pt>
                <c:pt idx="2491">
                  <c:v>6920</c:v>
                </c:pt>
                <c:pt idx="2492">
                  <c:v>6930</c:v>
                </c:pt>
                <c:pt idx="2493">
                  <c:v>6940</c:v>
                </c:pt>
                <c:pt idx="2494">
                  <c:v>6950</c:v>
                </c:pt>
                <c:pt idx="2495">
                  <c:v>6960</c:v>
                </c:pt>
                <c:pt idx="2496">
                  <c:v>6970</c:v>
                </c:pt>
                <c:pt idx="2497">
                  <c:v>6980</c:v>
                </c:pt>
                <c:pt idx="2498">
                  <c:v>6990</c:v>
                </c:pt>
                <c:pt idx="2499">
                  <c:v>7000</c:v>
                </c:pt>
                <c:pt idx="2500">
                  <c:v>7010</c:v>
                </c:pt>
                <c:pt idx="2501">
                  <c:v>7020</c:v>
                </c:pt>
                <c:pt idx="2502">
                  <c:v>7030</c:v>
                </c:pt>
                <c:pt idx="2503">
                  <c:v>7040</c:v>
                </c:pt>
                <c:pt idx="2504">
                  <c:v>7050</c:v>
                </c:pt>
                <c:pt idx="2505">
                  <c:v>7060</c:v>
                </c:pt>
                <c:pt idx="2506">
                  <c:v>7070</c:v>
                </c:pt>
                <c:pt idx="2507">
                  <c:v>7080</c:v>
                </c:pt>
                <c:pt idx="2508">
                  <c:v>7090</c:v>
                </c:pt>
                <c:pt idx="2509">
                  <c:v>7100</c:v>
                </c:pt>
                <c:pt idx="2510">
                  <c:v>7110</c:v>
                </c:pt>
                <c:pt idx="2511">
                  <c:v>7120</c:v>
                </c:pt>
                <c:pt idx="2512">
                  <c:v>7130</c:v>
                </c:pt>
                <c:pt idx="2513">
                  <c:v>7140</c:v>
                </c:pt>
                <c:pt idx="2514">
                  <c:v>7150</c:v>
                </c:pt>
                <c:pt idx="2515">
                  <c:v>7160</c:v>
                </c:pt>
                <c:pt idx="2516">
                  <c:v>7170</c:v>
                </c:pt>
                <c:pt idx="2517">
                  <c:v>7180</c:v>
                </c:pt>
                <c:pt idx="2518">
                  <c:v>7190</c:v>
                </c:pt>
                <c:pt idx="2519">
                  <c:v>7200</c:v>
                </c:pt>
                <c:pt idx="2520">
                  <c:v>7210</c:v>
                </c:pt>
                <c:pt idx="2521">
                  <c:v>7220</c:v>
                </c:pt>
                <c:pt idx="2522">
                  <c:v>7230</c:v>
                </c:pt>
                <c:pt idx="2523">
                  <c:v>7240</c:v>
                </c:pt>
                <c:pt idx="2524">
                  <c:v>7250</c:v>
                </c:pt>
                <c:pt idx="2525">
                  <c:v>7260</c:v>
                </c:pt>
                <c:pt idx="2526">
                  <c:v>7270</c:v>
                </c:pt>
                <c:pt idx="2527">
                  <c:v>7280</c:v>
                </c:pt>
                <c:pt idx="2528">
                  <c:v>7290</c:v>
                </c:pt>
                <c:pt idx="2529">
                  <c:v>7300</c:v>
                </c:pt>
                <c:pt idx="2530">
                  <c:v>7310</c:v>
                </c:pt>
                <c:pt idx="2531">
                  <c:v>7320</c:v>
                </c:pt>
                <c:pt idx="2532">
                  <c:v>7330</c:v>
                </c:pt>
                <c:pt idx="2533">
                  <c:v>7340</c:v>
                </c:pt>
                <c:pt idx="2534">
                  <c:v>7350</c:v>
                </c:pt>
                <c:pt idx="2535">
                  <c:v>7360</c:v>
                </c:pt>
                <c:pt idx="2536">
                  <c:v>7370</c:v>
                </c:pt>
                <c:pt idx="2537">
                  <c:v>7380</c:v>
                </c:pt>
                <c:pt idx="2538">
                  <c:v>7390</c:v>
                </c:pt>
                <c:pt idx="2539">
                  <c:v>7400</c:v>
                </c:pt>
                <c:pt idx="2540">
                  <c:v>7410</c:v>
                </c:pt>
                <c:pt idx="2541">
                  <c:v>7420</c:v>
                </c:pt>
                <c:pt idx="2542">
                  <c:v>7430</c:v>
                </c:pt>
                <c:pt idx="2543">
                  <c:v>7440</c:v>
                </c:pt>
                <c:pt idx="2544">
                  <c:v>7450</c:v>
                </c:pt>
                <c:pt idx="2545">
                  <c:v>7460</c:v>
                </c:pt>
                <c:pt idx="2546">
                  <c:v>7470</c:v>
                </c:pt>
                <c:pt idx="2547">
                  <c:v>7480</c:v>
                </c:pt>
                <c:pt idx="2548">
                  <c:v>7490</c:v>
                </c:pt>
                <c:pt idx="2549">
                  <c:v>7500</c:v>
                </c:pt>
                <c:pt idx="2550">
                  <c:v>7510</c:v>
                </c:pt>
                <c:pt idx="2551">
                  <c:v>7520</c:v>
                </c:pt>
                <c:pt idx="2552">
                  <c:v>7530</c:v>
                </c:pt>
                <c:pt idx="2553">
                  <c:v>7540</c:v>
                </c:pt>
                <c:pt idx="2554">
                  <c:v>7550</c:v>
                </c:pt>
                <c:pt idx="2555">
                  <c:v>7560</c:v>
                </c:pt>
                <c:pt idx="2556">
                  <c:v>7570</c:v>
                </c:pt>
                <c:pt idx="2557">
                  <c:v>7580</c:v>
                </c:pt>
                <c:pt idx="2558">
                  <c:v>7590</c:v>
                </c:pt>
                <c:pt idx="2559">
                  <c:v>7600</c:v>
                </c:pt>
                <c:pt idx="2560">
                  <c:v>7610</c:v>
                </c:pt>
                <c:pt idx="2561">
                  <c:v>7620</c:v>
                </c:pt>
                <c:pt idx="2562">
                  <c:v>7630</c:v>
                </c:pt>
                <c:pt idx="2563">
                  <c:v>7640</c:v>
                </c:pt>
                <c:pt idx="2564">
                  <c:v>7650</c:v>
                </c:pt>
                <c:pt idx="2565">
                  <c:v>7660</c:v>
                </c:pt>
                <c:pt idx="2566">
                  <c:v>7670</c:v>
                </c:pt>
                <c:pt idx="2567">
                  <c:v>7680</c:v>
                </c:pt>
                <c:pt idx="2568">
                  <c:v>7690</c:v>
                </c:pt>
                <c:pt idx="2569">
                  <c:v>7700</c:v>
                </c:pt>
                <c:pt idx="2570">
                  <c:v>7710</c:v>
                </c:pt>
                <c:pt idx="2571">
                  <c:v>7720</c:v>
                </c:pt>
                <c:pt idx="2572">
                  <c:v>7730</c:v>
                </c:pt>
                <c:pt idx="2573">
                  <c:v>7740</c:v>
                </c:pt>
                <c:pt idx="2574">
                  <c:v>7750</c:v>
                </c:pt>
                <c:pt idx="2575">
                  <c:v>7760</c:v>
                </c:pt>
                <c:pt idx="2576">
                  <c:v>7770</c:v>
                </c:pt>
                <c:pt idx="2577">
                  <c:v>7780</c:v>
                </c:pt>
                <c:pt idx="2578">
                  <c:v>7790</c:v>
                </c:pt>
                <c:pt idx="2579">
                  <c:v>7800</c:v>
                </c:pt>
                <c:pt idx="2580">
                  <c:v>7810</c:v>
                </c:pt>
                <c:pt idx="2581">
                  <c:v>7820</c:v>
                </c:pt>
                <c:pt idx="2582">
                  <c:v>7830</c:v>
                </c:pt>
                <c:pt idx="2583">
                  <c:v>7840</c:v>
                </c:pt>
                <c:pt idx="2584">
                  <c:v>7850</c:v>
                </c:pt>
                <c:pt idx="2585">
                  <c:v>7860</c:v>
                </c:pt>
                <c:pt idx="2586">
                  <c:v>7870</c:v>
                </c:pt>
                <c:pt idx="2587">
                  <c:v>7880</c:v>
                </c:pt>
                <c:pt idx="2588">
                  <c:v>7890</c:v>
                </c:pt>
                <c:pt idx="2589">
                  <c:v>7900</c:v>
                </c:pt>
                <c:pt idx="2590">
                  <c:v>7910</c:v>
                </c:pt>
                <c:pt idx="2591">
                  <c:v>7920</c:v>
                </c:pt>
                <c:pt idx="2592">
                  <c:v>7930</c:v>
                </c:pt>
                <c:pt idx="2593">
                  <c:v>7940</c:v>
                </c:pt>
                <c:pt idx="2594">
                  <c:v>7950</c:v>
                </c:pt>
                <c:pt idx="2595">
                  <c:v>7960</c:v>
                </c:pt>
                <c:pt idx="2596">
                  <c:v>7970</c:v>
                </c:pt>
                <c:pt idx="2597">
                  <c:v>7980</c:v>
                </c:pt>
                <c:pt idx="2598">
                  <c:v>7990</c:v>
                </c:pt>
                <c:pt idx="2599">
                  <c:v>8000</c:v>
                </c:pt>
                <c:pt idx="2600">
                  <c:v>8010</c:v>
                </c:pt>
                <c:pt idx="2601">
                  <c:v>8020</c:v>
                </c:pt>
                <c:pt idx="2602">
                  <c:v>8030</c:v>
                </c:pt>
                <c:pt idx="2603">
                  <c:v>8040</c:v>
                </c:pt>
                <c:pt idx="2604">
                  <c:v>8050</c:v>
                </c:pt>
                <c:pt idx="2605">
                  <c:v>8060</c:v>
                </c:pt>
                <c:pt idx="2606">
                  <c:v>8070</c:v>
                </c:pt>
                <c:pt idx="2607">
                  <c:v>8080</c:v>
                </c:pt>
                <c:pt idx="2608">
                  <c:v>8090</c:v>
                </c:pt>
                <c:pt idx="2609">
                  <c:v>8100</c:v>
                </c:pt>
                <c:pt idx="2610">
                  <c:v>8110</c:v>
                </c:pt>
                <c:pt idx="2611">
                  <c:v>8120</c:v>
                </c:pt>
                <c:pt idx="2612">
                  <c:v>8130</c:v>
                </c:pt>
                <c:pt idx="2613">
                  <c:v>8140</c:v>
                </c:pt>
                <c:pt idx="2614">
                  <c:v>8150</c:v>
                </c:pt>
                <c:pt idx="2615">
                  <c:v>8160</c:v>
                </c:pt>
                <c:pt idx="2616">
                  <c:v>8170</c:v>
                </c:pt>
                <c:pt idx="2617">
                  <c:v>8180</c:v>
                </c:pt>
                <c:pt idx="2618">
                  <c:v>8190</c:v>
                </c:pt>
                <c:pt idx="2619">
                  <c:v>8200</c:v>
                </c:pt>
                <c:pt idx="2620">
                  <c:v>8210</c:v>
                </c:pt>
                <c:pt idx="2621">
                  <c:v>8220</c:v>
                </c:pt>
                <c:pt idx="2622">
                  <c:v>8230</c:v>
                </c:pt>
                <c:pt idx="2623">
                  <c:v>8240</c:v>
                </c:pt>
                <c:pt idx="2624">
                  <c:v>8250</c:v>
                </c:pt>
                <c:pt idx="2625">
                  <c:v>8260</c:v>
                </c:pt>
                <c:pt idx="2626">
                  <c:v>8270</c:v>
                </c:pt>
                <c:pt idx="2627">
                  <c:v>8280</c:v>
                </c:pt>
                <c:pt idx="2628">
                  <c:v>8290</c:v>
                </c:pt>
                <c:pt idx="2629">
                  <c:v>8300</c:v>
                </c:pt>
                <c:pt idx="2630">
                  <c:v>8310</c:v>
                </c:pt>
                <c:pt idx="2631">
                  <c:v>8320</c:v>
                </c:pt>
                <c:pt idx="2632">
                  <c:v>8330</c:v>
                </c:pt>
                <c:pt idx="2633">
                  <c:v>8340</c:v>
                </c:pt>
                <c:pt idx="2634">
                  <c:v>8350</c:v>
                </c:pt>
                <c:pt idx="2635">
                  <c:v>8360</c:v>
                </c:pt>
                <c:pt idx="2636">
                  <c:v>8370</c:v>
                </c:pt>
                <c:pt idx="2637">
                  <c:v>8380</c:v>
                </c:pt>
                <c:pt idx="2638">
                  <c:v>8390</c:v>
                </c:pt>
                <c:pt idx="2639">
                  <c:v>8400</c:v>
                </c:pt>
                <c:pt idx="2640">
                  <c:v>8410</c:v>
                </c:pt>
                <c:pt idx="2641">
                  <c:v>8420</c:v>
                </c:pt>
                <c:pt idx="2642">
                  <c:v>8430</c:v>
                </c:pt>
                <c:pt idx="2643">
                  <c:v>8440</c:v>
                </c:pt>
                <c:pt idx="2644">
                  <c:v>8450</c:v>
                </c:pt>
                <c:pt idx="2645">
                  <c:v>8460</c:v>
                </c:pt>
                <c:pt idx="2646">
                  <c:v>8470</c:v>
                </c:pt>
                <c:pt idx="2647">
                  <c:v>8480</c:v>
                </c:pt>
                <c:pt idx="2648">
                  <c:v>8490</c:v>
                </c:pt>
                <c:pt idx="2649">
                  <c:v>8500</c:v>
                </c:pt>
                <c:pt idx="2650">
                  <c:v>8510</c:v>
                </c:pt>
                <c:pt idx="2651">
                  <c:v>8520</c:v>
                </c:pt>
                <c:pt idx="2652">
                  <c:v>8530</c:v>
                </c:pt>
                <c:pt idx="2653">
                  <c:v>8540</c:v>
                </c:pt>
                <c:pt idx="2654">
                  <c:v>8550</c:v>
                </c:pt>
                <c:pt idx="2655">
                  <c:v>8560</c:v>
                </c:pt>
                <c:pt idx="2656">
                  <c:v>8570</c:v>
                </c:pt>
                <c:pt idx="2657">
                  <c:v>8580</c:v>
                </c:pt>
                <c:pt idx="2658">
                  <c:v>8590</c:v>
                </c:pt>
                <c:pt idx="2659">
                  <c:v>8600</c:v>
                </c:pt>
                <c:pt idx="2660">
                  <c:v>8610</c:v>
                </c:pt>
                <c:pt idx="2661">
                  <c:v>8620</c:v>
                </c:pt>
                <c:pt idx="2662">
                  <c:v>8630</c:v>
                </c:pt>
                <c:pt idx="2663">
                  <c:v>8640</c:v>
                </c:pt>
                <c:pt idx="2664">
                  <c:v>8650</c:v>
                </c:pt>
                <c:pt idx="2665">
                  <c:v>8660</c:v>
                </c:pt>
                <c:pt idx="2666">
                  <c:v>8670</c:v>
                </c:pt>
                <c:pt idx="2667">
                  <c:v>8680</c:v>
                </c:pt>
                <c:pt idx="2668">
                  <c:v>8690</c:v>
                </c:pt>
                <c:pt idx="2669">
                  <c:v>8700</c:v>
                </c:pt>
                <c:pt idx="2670">
                  <c:v>8710</c:v>
                </c:pt>
                <c:pt idx="2671">
                  <c:v>8720</c:v>
                </c:pt>
                <c:pt idx="2672">
                  <c:v>8730</c:v>
                </c:pt>
                <c:pt idx="2673">
                  <c:v>8740</c:v>
                </c:pt>
                <c:pt idx="2674">
                  <c:v>8750</c:v>
                </c:pt>
                <c:pt idx="2675">
                  <c:v>8760</c:v>
                </c:pt>
                <c:pt idx="2676">
                  <c:v>8770</c:v>
                </c:pt>
                <c:pt idx="2677">
                  <c:v>8780</c:v>
                </c:pt>
                <c:pt idx="2678">
                  <c:v>8790</c:v>
                </c:pt>
                <c:pt idx="2679">
                  <c:v>8800</c:v>
                </c:pt>
                <c:pt idx="2680">
                  <c:v>8810</c:v>
                </c:pt>
                <c:pt idx="2681">
                  <c:v>8820</c:v>
                </c:pt>
                <c:pt idx="2682">
                  <c:v>8830</c:v>
                </c:pt>
                <c:pt idx="2683">
                  <c:v>8840</c:v>
                </c:pt>
                <c:pt idx="2684">
                  <c:v>8850</c:v>
                </c:pt>
                <c:pt idx="2685">
                  <c:v>8860</c:v>
                </c:pt>
                <c:pt idx="2686">
                  <c:v>8870</c:v>
                </c:pt>
                <c:pt idx="2687">
                  <c:v>8880</c:v>
                </c:pt>
                <c:pt idx="2688">
                  <c:v>8890</c:v>
                </c:pt>
                <c:pt idx="2689">
                  <c:v>8900</c:v>
                </c:pt>
                <c:pt idx="2690">
                  <c:v>8910</c:v>
                </c:pt>
                <c:pt idx="2691">
                  <c:v>8920</c:v>
                </c:pt>
                <c:pt idx="2692">
                  <c:v>8930</c:v>
                </c:pt>
                <c:pt idx="2693">
                  <c:v>8940</c:v>
                </c:pt>
                <c:pt idx="2694">
                  <c:v>8950</c:v>
                </c:pt>
                <c:pt idx="2695">
                  <c:v>8960</c:v>
                </c:pt>
                <c:pt idx="2696">
                  <c:v>8970</c:v>
                </c:pt>
                <c:pt idx="2697">
                  <c:v>8980</c:v>
                </c:pt>
                <c:pt idx="2698">
                  <c:v>8990</c:v>
                </c:pt>
                <c:pt idx="2699">
                  <c:v>9000</c:v>
                </c:pt>
                <c:pt idx="2700">
                  <c:v>9010</c:v>
                </c:pt>
                <c:pt idx="2701">
                  <c:v>9020</c:v>
                </c:pt>
                <c:pt idx="2702">
                  <c:v>9030</c:v>
                </c:pt>
                <c:pt idx="2703">
                  <c:v>9040</c:v>
                </c:pt>
                <c:pt idx="2704">
                  <c:v>9050</c:v>
                </c:pt>
                <c:pt idx="2705">
                  <c:v>9060</c:v>
                </c:pt>
                <c:pt idx="2706">
                  <c:v>9070</c:v>
                </c:pt>
                <c:pt idx="2707">
                  <c:v>9080</c:v>
                </c:pt>
                <c:pt idx="2708">
                  <c:v>9090</c:v>
                </c:pt>
                <c:pt idx="2709">
                  <c:v>9100</c:v>
                </c:pt>
                <c:pt idx="2710">
                  <c:v>9110</c:v>
                </c:pt>
                <c:pt idx="2711">
                  <c:v>9120</c:v>
                </c:pt>
                <c:pt idx="2712">
                  <c:v>9130</c:v>
                </c:pt>
                <c:pt idx="2713">
                  <c:v>9140</c:v>
                </c:pt>
                <c:pt idx="2714">
                  <c:v>9150</c:v>
                </c:pt>
                <c:pt idx="2715">
                  <c:v>9160</c:v>
                </c:pt>
                <c:pt idx="2716">
                  <c:v>9170</c:v>
                </c:pt>
                <c:pt idx="2717">
                  <c:v>9180</c:v>
                </c:pt>
                <c:pt idx="2718">
                  <c:v>9190</c:v>
                </c:pt>
                <c:pt idx="2719">
                  <c:v>9200</c:v>
                </c:pt>
                <c:pt idx="2720">
                  <c:v>9210</c:v>
                </c:pt>
                <c:pt idx="2721">
                  <c:v>9220</c:v>
                </c:pt>
                <c:pt idx="2722">
                  <c:v>9230</c:v>
                </c:pt>
                <c:pt idx="2723">
                  <c:v>9240</c:v>
                </c:pt>
                <c:pt idx="2724">
                  <c:v>9250</c:v>
                </c:pt>
                <c:pt idx="2725">
                  <c:v>9260</c:v>
                </c:pt>
                <c:pt idx="2726">
                  <c:v>9270</c:v>
                </c:pt>
                <c:pt idx="2727">
                  <c:v>9280</c:v>
                </c:pt>
                <c:pt idx="2728">
                  <c:v>9290</c:v>
                </c:pt>
                <c:pt idx="2729">
                  <c:v>9300</c:v>
                </c:pt>
                <c:pt idx="2730">
                  <c:v>9310</c:v>
                </c:pt>
                <c:pt idx="2731">
                  <c:v>9320</c:v>
                </c:pt>
                <c:pt idx="2732">
                  <c:v>9330</c:v>
                </c:pt>
                <c:pt idx="2733">
                  <c:v>9340</c:v>
                </c:pt>
                <c:pt idx="2734">
                  <c:v>9350</c:v>
                </c:pt>
                <c:pt idx="2735">
                  <c:v>9360</c:v>
                </c:pt>
                <c:pt idx="2736">
                  <c:v>9370</c:v>
                </c:pt>
                <c:pt idx="2737">
                  <c:v>9380</c:v>
                </c:pt>
                <c:pt idx="2738">
                  <c:v>9390</c:v>
                </c:pt>
                <c:pt idx="2739">
                  <c:v>9400</c:v>
                </c:pt>
                <c:pt idx="2740">
                  <c:v>9410</c:v>
                </c:pt>
                <c:pt idx="2741">
                  <c:v>9420</c:v>
                </c:pt>
                <c:pt idx="2742">
                  <c:v>9430</c:v>
                </c:pt>
                <c:pt idx="2743">
                  <c:v>9440</c:v>
                </c:pt>
                <c:pt idx="2744">
                  <c:v>9450</c:v>
                </c:pt>
                <c:pt idx="2745">
                  <c:v>9460</c:v>
                </c:pt>
                <c:pt idx="2746">
                  <c:v>9470</c:v>
                </c:pt>
                <c:pt idx="2747">
                  <c:v>9480</c:v>
                </c:pt>
                <c:pt idx="2748">
                  <c:v>9490</c:v>
                </c:pt>
                <c:pt idx="2749">
                  <c:v>9500</c:v>
                </c:pt>
                <c:pt idx="2750">
                  <c:v>9510</c:v>
                </c:pt>
                <c:pt idx="2751">
                  <c:v>9520</c:v>
                </c:pt>
                <c:pt idx="2752">
                  <c:v>9530</c:v>
                </c:pt>
                <c:pt idx="2753">
                  <c:v>9540</c:v>
                </c:pt>
                <c:pt idx="2754">
                  <c:v>9550</c:v>
                </c:pt>
                <c:pt idx="2755">
                  <c:v>9560</c:v>
                </c:pt>
                <c:pt idx="2756">
                  <c:v>9570</c:v>
                </c:pt>
                <c:pt idx="2757">
                  <c:v>9580</c:v>
                </c:pt>
                <c:pt idx="2758">
                  <c:v>9590</c:v>
                </c:pt>
                <c:pt idx="2759">
                  <c:v>9600</c:v>
                </c:pt>
                <c:pt idx="2760">
                  <c:v>9610</c:v>
                </c:pt>
                <c:pt idx="2761">
                  <c:v>9620</c:v>
                </c:pt>
                <c:pt idx="2762">
                  <c:v>9630</c:v>
                </c:pt>
                <c:pt idx="2763">
                  <c:v>9640</c:v>
                </c:pt>
                <c:pt idx="2764">
                  <c:v>9650</c:v>
                </c:pt>
                <c:pt idx="2765">
                  <c:v>9660</c:v>
                </c:pt>
                <c:pt idx="2766">
                  <c:v>9670</c:v>
                </c:pt>
                <c:pt idx="2767">
                  <c:v>9680</c:v>
                </c:pt>
                <c:pt idx="2768">
                  <c:v>9690</c:v>
                </c:pt>
                <c:pt idx="2769">
                  <c:v>9700</c:v>
                </c:pt>
                <c:pt idx="2770">
                  <c:v>9710</c:v>
                </c:pt>
                <c:pt idx="2771">
                  <c:v>9720</c:v>
                </c:pt>
                <c:pt idx="2772">
                  <c:v>9730</c:v>
                </c:pt>
                <c:pt idx="2773">
                  <c:v>9740</c:v>
                </c:pt>
                <c:pt idx="2774">
                  <c:v>9750</c:v>
                </c:pt>
                <c:pt idx="2775">
                  <c:v>9760</c:v>
                </c:pt>
                <c:pt idx="2776">
                  <c:v>9770</c:v>
                </c:pt>
                <c:pt idx="2777">
                  <c:v>9780</c:v>
                </c:pt>
                <c:pt idx="2778">
                  <c:v>9790</c:v>
                </c:pt>
                <c:pt idx="2779">
                  <c:v>9800</c:v>
                </c:pt>
                <c:pt idx="2780">
                  <c:v>9810</c:v>
                </c:pt>
                <c:pt idx="2781">
                  <c:v>9820</c:v>
                </c:pt>
                <c:pt idx="2782">
                  <c:v>9830</c:v>
                </c:pt>
                <c:pt idx="2783">
                  <c:v>9840</c:v>
                </c:pt>
                <c:pt idx="2784">
                  <c:v>9850</c:v>
                </c:pt>
                <c:pt idx="2785">
                  <c:v>9860</c:v>
                </c:pt>
                <c:pt idx="2786">
                  <c:v>9870</c:v>
                </c:pt>
                <c:pt idx="2787">
                  <c:v>9880</c:v>
                </c:pt>
                <c:pt idx="2788">
                  <c:v>9890</c:v>
                </c:pt>
                <c:pt idx="2789">
                  <c:v>9900</c:v>
                </c:pt>
                <c:pt idx="2790">
                  <c:v>9910</c:v>
                </c:pt>
                <c:pt idx="2791">
                  <c:v>9920</c:v>
                </c:pt>
                <c:pt idx="2792">
                  <c:v>9930</c:v>
                </c:pt>
                <c:pt idx="2793">
                  <c:v>9940</c:v>
                </c:pt>
                <c:pt idx="2794">
                  <c:v>9950</c:v>
                </c:pt>
                <c:pt idx="2795">
                  <c:v>9960</c:v>
                </c:pt>
                <c:pt idx="2796">
                  <c:v>9970</c:v>
                </c:pt>
                <c:pt idx="2797">
                  <c:v>9980</c:v>
                </c:pt>
                <c:pt idx="2798">
                  <c:v>9990</c:v>
                </c:pt>
                <c:pt idx="2799">
                  <c:v>10000</c:v>
                </c:pt>
                <c:pt idx="2800">
                  <c:v>10100</c:v>
                </c:pt>
                <c:pt idx="2801">
                  <c:v>10200</c:v>
                </c:pt>
                <c:pt idx="2802">
                  <c:v>10300</c:v>
                </c:pt>
                <c:pt idx="2803">
                  <c:v>10400</c:v>
                </c:pt>
                <c:pt idx="2804">
                  <c:v>10500</c:v>
                </c:pt>
                <c:pt idx="2805">
                  <c:v>10600</c:v>
                </c:pt>
                <c:pt idx="2806">
                  <c:v>10700</c:v>
                </c:pt>
                <c:pt idx="2807">
                  <c:v>10800</c:v>
                </c:pt>
                <c:pt idx="2808">
                  <c:v>10900</c:v>
                </c:pt>
                <c:pt idx="2809">
                  <c:v>11000</c:v>
                </c:pt>
                <c:pt idx="2810">
                  <c:v>11100</c:v>
                </c:pt>
                <c:pt idx="2811">
                  <c:v>11200</c:v>
                </c:pt>
                <c:pt idx="2812">
                  <c:v>11300</c:v>
                </c:pt>
                <c:pt idx="2813">
                  <c:v>11400</c:v>
                </c:pt>
                <c:pt idx="2814">
                  <c:v>11500</c:v>
                </c:pt>
                <c:pt idx="2815">
                  <c:v>11600</c:v>
                </c:pt>
                <c:pt idx="2816">
                  <c:v>11700</c:v>
                </c:pt>
                <c:pt idx="2817">
                  <c:v>11800</c:v>
                </c:pt>
                <c:pt idx="2818">
                  <c:v>11900</c:v>
                </c:pt>
                <c:pt idx="2819">
                  <c:v>12000</c:v>
                </c:pt>
                <c:pt idx="2820">
                  <c:v>12100</c:v>
                </c:pt>
                <c:pt idx="2821">
                  <c:v>12200</c:v>
                </c:pt>
                <c:pt idx="2822">
                  <c:v>12300</c:v>
                </c:pt>
                <c:pt idx="2823">
                  <c:v>12400</c:v>
                </c:pt>
                <c:pt idx="2824">
                  <c:v>12500</c:v>
                </c:pt>
                <c:pt idx="2825">
                  <c:v>12600</c:v>
                </c:pt>
                <c:pt idx="2826">
                  <c:v>12700</c:v>
                </c:pt>
                <c:pt idx="2827">
                  <c:v>12800</c:v>
                </c:pt>
                <c:pt idx="2828">
                  <c:v>12900</c:v>
                </c:pt>
                <c:pt idx="2829">
                  <c:v>13000</c:v>
                </c:pt>
                <c:pt idx="2830">
                  <c:v>13100</c:v>
                </c:pt>
                <c:pt idx="2831">
                  <c:v>13200</c:v>
                </c:pt>
                <c:pt idx="2832">
                  <c:v>13300</c:v>
                </c:pt>
                <c:pt idx="2833">
                  <c:v>13400</c:v>
                </c:pt>
                <c:pt idx="2834">
                  <c:v>13500</c:v>
                </c:pt>
                <c:pt idx="2835">
                  <c:v>13600</c:v>
                </c:pt>
                <c:pt idx="2836">
                  <c:v>13700</c:v>
                </c:pt>
                <c:pt idx="2837">
                  <c:v>13800</c:v>
                </c:pt>
                <c:pt idx="2838">
                  <c:v>13900</c:v>
                </c:pt>
                <c:pt idx="2839">
                  <c:v>14000</c:v>
                </c:pt>
                <c:pt idx="2840">
                  <c:v>14100</c:v>
                </c:pt>
                <c:pt idx="2841">
                  <c:v>14200</c:v>
                </c:pt>
                <c:pt idx="2842">
                  <c:v>14300</c:v>
                </c:pt>
                <c:pt idx="2843">
                  <c:v>14400</c:v>
                </c:pt>
                <c:pt idx="2844">
                  <c:v>14500</c:v>
                </c:pt>
                <c:pt idx="2845">
                  <c:v>14600</c:v>
                </c:pt>
                <c:pt idx="2846">
                  <c:v>14700</c:v>
                </c:pt>
                <c:pt idx="2847">
                  <c:v>14800</c:v>
                </c:pt>
                <c:pt idx="2848">
                  <c:v>14900</c:v>
                </c:pt>
                <c:pt idx="2849">
                  <c:v>15000</c:v>
                </c:pt>
                <c:pt idx="2850">
                  <c:v>15100</c:v>
                </c:pt>
                <c:pt idx="2851">
                  <c:v>15200</c:v>
                </c:pt>
                <c:pt idx="2852">
                  <c:v>15300</c:v>
                </c:pt>
                <c:pt idx="2853">
                  <c:v>15400</c:v>
                </c:pt>
                <c:pt idx="2854">
                  <c:v>15500</c:v>
                </c:pt>
                <c:pt idx="2855">
                  <c:v>15600</c:v>
                </c:pt>
                <c:pt idx="2856">
                  <c:v>15700</c:v>
                </c:pt>
                <c:pt idx="2857">
                  <c:v>15800</c:v>
                </c:pt>
                <c:pt idx="2858">
                  <c:v>15900</c:v>
                </c:pt>
                <c:pt idx="2859">
                  <c:v>16000</c:v>
                </c:pt>
                <c:pt idx="2860">
                  <c:v>16100</c:v>
                </c:pt>
                <c:pt idx="2861">
                  <c:v>16200</c:v>
                </c:pt>
                <c:pt idx="2862">
                  <c:v>16300</c:v>
                </c:pt>
                <c:pt idx="2863">
                  <c:v>16400</c:v>
                </c:pt>
                <c:pt idx="2864">
                  <c:v>16500</c:v>
                </c:pt>
                <c:pt idx="2865">
                  <c:v>16600</c:v>
                </c:pt>
                <c:pt idx="2866">
                  <c:v>16700</c:v>
                </c:pt>
                <c:pt idx="2867">
                  <c:v>16800</c:v>
                </c:pt>
                <c:pt idx="2868">
                  <c:v>16900</c:v>
                </c:pt>
                <c:pt idx="2869">
                  <c:v>17000</c:v>
                </c:pt>
                <c:pt idx="2870">
                  <c:v>17100</c:v>
                </c:pt>
                <c:pt idx="2871">
                  <c:v>17200</c:v>
                </c:pt>
                <c:pt idx="2872">
                  <c:v>17300</c:v>
                </c:pt>
                <c:pt idx="2873">
                  <c:v>17400</c:v>
                </c:pt>
                <c:pt idx="2874">
                  <c:v>17500</c:v>
                </c:pt>
                <c:pt idx="2875">
                  <c:v>17600</c:v>
                </c:pt>
                <c:pt idx="2876">
                  <c:v>17700</c:v>
                </c:pt>
                <c:pt idx="2877">
                  <c:v>17800</c:v>
                </c:pt>
                <c:pt idx="2878">
                  <c:v>17900</c:v>
                </c:pt>
                <c:pt idx="2879">
                  <c:v>18000</c:v>
                </c:pt>
                <c:pt idx="2880">
                  <c:v>18100</c:v>
                </c:pt>
                <c:pt idx="2881">
                  <c:v>18200</c:v>
                </c:pt>
                <c:pt idx="2882">
                  <c:v>18300</c:v>
                </c:pt>
                <c:pt idx="2883">
                  <c:v>18400</c:v>
                </c:pt>
                <c:pt idx="2884">
                  <c:v>18500</c:v>
                </c:pt>
                <c:pt idx="2885">
                  <c:v>18600</c:v>
                </c:pt>
                <c:pt idx="2886">
                  <c:v>18700</c:v>
                </c:pt>
                <c:pt idx="2887">
                  <c:v>18800</c:v>
                </c:pt>
                <c:pt idx="2888">
                  <c:v>18900</c:v>
                </c:pt>
                <c:pt idx="2889">
                  <c:v>19000</c:v>
                </c:pt>
                <c:pt idx="2890">
                  <c:v>19100</c:v>
                </c:pt>
                <c:pt idx="2891">
                  <c:v>19200</c:v>
                </c:pt>
                <c:pt idx="2892">
                  <c:v>19300</c:v>
                </c:pt>
                <c:pt idx="2893">
                  <c:v>19400</c:v>
                </c:pt>
                <c:pt idx="2894">
                  <c:v>19500</c:v>
                </c:pt>
                <c:pt idx="2895">
                  <c:v>19600</c:v>
                </c:pt>
                <c:pt idx="2896">
                  <c:v>19700</c:v>
                </c:pt>
                <c:pt idx="2897">
                  <c:v>19800</c:v>
                </c:pt>
                <c:pt idx="2898">
                  <c:v>19900</c:v>
                </c:pt>
                <c:pt idx="2899">
                  <c:v>20000</c:v>
                </c:pt>
                <c:pt idx="2900">
                  <c:v>20100</c:v>
                </c:pt>
                <c:pt idx="2901">
                  <c:v>20200</c:v>
                </c:pt>
                <c:pt idx="2902">
                  <c:v>20300</c:v>
                </c:pt>
                <c:pt idx="2903">
                  <c:v>20400</c:v>
                </c:pt>
                <c:pt idx="2904">
                  <c:v>20500</c:v>
                </c:pt>
                <c:pt idx="2905">
                  <c:v>20600</c:v>
                </c:pt>
                <c:pt idx="2906">
                  <c:v>20700</c:v>
                </c:pt>
                <c:pt idx="2907">
                  <c:v>20800</c:v>
                </c:pt>
                <c:pt idx="2908">
                  <c:v>20900</c:v>
                </c:pt>
                <c:pt idx="2909">
                  <c:v>21000</c:v>
                </c:pt>
                <c:pt idx="2910">
                  <c:v>21100</c:v>
                </c:pt>
                <c:pt idx="2911">
                  <c:v>21200</c:v>
                </c:pt>
                <c:pt idx="2912">
                  <c:v>21300</c:v>
                </c:pt>
                <c:pt idx="2913">
                  <c:v>21400</c:v>
                </c:pt>
                <c:pt idx="2914">
                  <c:v>21500</c:v>
                </c:pt>
                <c:pt idx="2915">
                  <c:v>21600</c:v>
                </c:pt>
                <c:pt idx="2916">
                  <c:v>21700</c:v>
                </c:pt>
                <c:pt idx="2917">
                  <c:v>21800</c:v>
                </c:pt>
                <c:pt idx="2918">
                  <c:v>21900</c:v>
                </c:pt>
                <c:pt idx="2919">
                  <c:v>22000</c:v>
                </c:pt>
                <c:pt idx="2920">
                  <c:v>22100</c:v>
                </c:pt>
                <c:pt idx="2921">
                  <c:v>22200</c:v>
                </c:pt>
                <c:pt idx="2922">
                  <c:v>22300</c:v>
                </c:pt>
                <c:pt idx="2923">
                  <c:v>22400</c:v>
                </c:pt>
                <c:pt idx="2924">
                  <c:v>22500</c:v>
                </c:pt>
                <c:pt idx="2925">
                  <c:v>22600</c:v>
                </c:pt>
                <c:pt idx="2926">
                  <c:v>22700</c:v>
                </c:pt>
                <c:pt idx="2927">
                  <c:v>22800</c:v>
                </c:pt>
                <c:pt idx="2928">
                  <c:v>22900</c:v>
                </c:pt>
                <c:pt idx="2929">
                  <c:v>23000</c:v>
                </c:pt>
                <c:pt idx="2930">
                  <c:v>23100</c:v>
                </c:pt>
                <c:pt idx="2931">
                  <c:v>23200</c:v>
                </c:pt>
                <c:pt idx="2932">
                  <c:v>23300</c:v>
                </c:pt>
                <c:pt idx="2933">
                  <c:v>23400</c:v>
                </c:pt>
                <c:pt idx="2934">
                  <c:v>23500</c:v>
                </c:pt>
                <c:pt idx="2935">
                  <c:v>23600</c:v>
                </c:pt>
                <c:pt idx="2936">
                  <c:v>23700</c:v>
                </c:pt>
                <c:pt idx="2937">
                  <c:v>23800</c:v>
                </c:pt>
                <c:pt idx="2938">
                  <c:v>23900</c:v>
                </c:pt>
                <c:pt idx="2939">
                  <c:v>24000</c:v>
                </c:pt>
                <c:pt idx="2940">
                  <c:v>24100</c:v>
                </c:pt>
                <c:pt idx="2941">
                  <c:v>24200</c:v>
                </c:pt>
                <c:pt idx="2942">
                  <c:v>24300</c:v>
                </c:pt>
                <c:pt idx="2943">
                  <c:v>24400</c:v>
                </c:pt>
                <c:pt idx="2944">
                  <c:v>24500</c:v>
                </c:pt>
                <c:pt idx="2945">
                  <c:v>24600</c:v>
                </c:pt>
                <c:pt idx="2946">
                  <c:v>24700</c:v>
                </c:pt>
                <c:pt idx="2947">
                  <c:v>24800</c:v>
                </c:pt>
                <c:pt idx="2948">
                  <c:v>24900</c:v>
                </c:pt>
                <c:pt idx="2949">
                  <c:v>25000</c:v>
                </c:pt>
                <c:pt idx="2950">
                  <c:v>25100</c:v>
                </c:pt>
                <c:pt idx="2951">
                  <c:v>25200</c:v>
                </c:pt>
                <c:pt idx="2952">
                  <c:v>25300</c:v>
                </c:pt>
                <c:pt idx="2953">
                  <c:v>25400</c:v>
                </c:pt>
                <c:pt idx="2954">
                  <c:v>25500</c:v>
                </c:pt>
                <c:pt idx="2955">
                  <c:v>25600</c:v>
                </c:pt>
                <c:pt idx="2956">
                  <c:v>25700</c:v>
                </c:pt>
                <c:pt idx="2957">
                  <c:v>25800</c:v>
                </c:pt>
                <c:pt idx="2958">
                  <c:v>25900</c:v>
                </c:pt>
                <c:pt idx="2959">
                  <c:v>26000</c:v>
                </c:pt>
                <c:pt idx="2960">
                  <c:v>26100</c:v>
                </c:pt>
                <c:pt idx="2961">
                  <c:v>26200</c:v>
                </c:pt>
                <c:pt idx="2962">
                  <c:v>26300</c:v>
                </c:pt>
                <c:pt idx="2963">
                  <c:v>26400</c:v>
                </c:pt>
                <c:pt idx="2964">
                  <c:v>26500</c:v>
                </c:pt>
                <c:pt idx="2965">
                  <c:v>26600</c:v>
                </c:pt>
                <c:pt idx="2966">
                  <c:v>26700</c:v>
                </c:pt>
                <c:pt idx="2967">
                  <c:v>26800</c:v>
                </c:pt>
                <c:pt idx="2968">
                  <c:v>26900</c:v>
                </c:pt>
                <c:pt idx="2969">
                  <c:v>27000</c:v>
                </c:pt>
                <c:pt idx="2970">
                  <c:v>27100</c:v>
                </c:pt>
                <c:pt idx="2971">
                  <c:v>27200</c:v>
                </c:pt>
                <c:pt idx="2972">
                  <c:v>27300</c:v>
                </c:pt>
                <c:pt idx="2973">
                  <c:v>27400</c:v>
                </c:pt>
                <c:pt idx="2974">
                  <c:v>27500</c:v>
                </c:pt>
                <c:pt idx="2975">
                  <c:v>27600</c:v>
                </c:pt>
                <c:pt idx="2976">
                  <c:v>27700</c:v>
                </c:pt>
                <c:pt idx="2977">
                  <c:v>27800</c:v>
                </c:pt>
                <c:pt idx="2978">
                  <c:v>27900</c:v>
                </c:pt>
                <c:pt idx="2979">
                  <c:v>28000</c:v>
                </c:pt>
                <c:pt idx="2980">
                  <c:v>28100</c:v>
                </c:pt>
                <c:pt idx="2981">
                  <c:v>28200</c:v>
                </c:pt>
                <c:pt idx="2982">
                  <c:v>28300</c:v>
                </c:pt>
                <c:pt idx="2983">
                  <c:v>28400</c:v>
                </c:pt>
                <c:pt idx="2984">
                  <c:v>28500</c:v>
                </c:pt>
                <c:pt idx="2985">
                  <c:v>28600</c:v>
                </c:pt>
                <c:pt idx="2986">
                  <c:v>28700</c:v>
                </c:pt>
                <c:pt idx="2987">
                  <c:v>28800</c:v>
                </c:pt>
                <c:pt idx="2988">
                  <c:v>28900</c:v>
                </c:pt>
                <c:pt idx="2989">
                  <c:v>29000</c:v>
                </c:pt>
                <c:pt idx="2990">
                  <c:v>29100</c:v>
                </c:pt>
                <c:pt idx="2991">
                  <c:v>29200</c:v>
                </c:pt>
                <c:pt idx="2992">
                  <c:v>29300</c:v>
                </c:pt>
                <c:pt idx="2993">
                  <c:v>29400</c:v>
                </c:pt>
                <c:pt idx="2994">
                  <c:v>29500</c:v>
                </c:pt>
                <c:pt idx="2995">
                  <c:v>29600</c:v>
                </c:pt>
                <c:pt idx="2996">
                  <c:v>29700</c:v>
                </c:pt>
                <c:pt idx="2997">
                  <c:v>29800</c:v>
                </c:pt>
                <c:pt idx="2998">
                  <c:v>29900</c:v>
                </c:pt>
                <c:pt idx="2999">
                  <c:v>30000</c:v>
                </c:pt>
                <c:pt idx="3000">
                  <c:v>30100</c:v>
                </c:pt>
                <c:pt idx="3001">
                  <c:v>30200</c:v>
                </c:pt>
                <c:pt idx="3002">
                  <c:v>30300</c:v>
                </c:pt>
                <c:pt idx="3003">
                  <c:v>30400</c:v>
                </c:pt>
                <c:pt idx="3004">
                  <c:v>30500</c:v>
                </c:pt>
                <c:pt idx="3005">
                  <c:v>30600</c:v>
                </c:pt>
                <c:pt idx="3006">
                  <c:v>30700</c:v>
                </c:pt>
                <c:pt idx="3007">
                  <c:v>30800</c:v>
                </c:pt>
                <c:pt idx="3008">
                  <c:v>30900</c:v>
                </c:pt>
                <c:pt idx="3009">
                  <c:v>31000</c:v>
                </c:pt>
                <c:pt idx="3010">
                  <c:v>31100</c:v>
                </c:pt>
                <c:pt idx="3011">
                  <c:v>31200</c:v>
                </c:pt>
                <c:pt idx="3012">
                  <c:v>31300</c:v>
                </c:pt>
                <c:pt idx="3013">
                  <c:v>31400</c:v>
                </c:pt>
                <c:pt idx="3014">
                  <c:v>31500</c:v>
                </c:pt>
                <c:pt idx="3015">
                  <c:v>31600</c:v>
                </c:pt>
                <c:pt idx="3016">
                  <c:v>31700</c:v>
                </c:pt>
                <c:pt idx="3017">
                  <c:v>31800</c:v>
                </c:pt>
                <c:pt idx="3018">
                  <c:v>31900</c:v>
                </c:pt>
                <c:pt idx="3019">
                  <c:v>32000</c:v>
                </c:pt>
                <c:pt idx="3020">
                  <c:v>32100</c:v>
                </c:pt>
                <c:pt idx="3021">
                  <c:v>32200</c:v>
                </c:pt>
                <c:pt idx="3022">
                  <c:v>32300</c:v>
                </c:pt>
                <c:pt idx="3023">
                  <c:v>32400</c:v>
                </c:pt>
                <c:pt idx="3024">
                  <c:v>32500</c:v>
                </c:pt>
                <c:pt idx="3025">
                  <c:v>32600</c:v>
                </c:pt>
                <c:pt idx="3026">
                  <c:v>32700</c:v>
                </c:pt>
                <c:pt idx="3027">
                  <c:v>32800</c:v>
                </c:pt>
                <c:pt idx="3028">
                  <c:v>32900</c:v>
                </c:pt>
                <c:pt idx="3029">
                  <c:v>33000</c:v>
                </c:pt>
                <c:pt idx="3030">
                  <c:v>33100</c:v>
                </c:pt>
                <c:pt idx="3031">
                  <c:v>33200</c:v>
                </c:pt>
                <c:pt idx="3032">
                  <c:v>33300</c:v>
                </c:pt>
                <c:pt idx="3033">
                  <c:v>33400</c:v>
                </c:pt>
                <c:pt idx="3034">
                  <c:v>33500</c:v>
                </c:pt>
                <c:pt idx="3035">
                  <c:v>33600</c:v>
                </c:pt>
                <c:pt idx="3036">
                  <c:v>33700</c:v>
                </c:pt>
                <c:pt idx="3037">
                  <c:v>33800</c:v>
                </c:pt>
                <c:pt idx="3038">
                  <c:v>33900</c:v>
                </c:pt>
                <c:pt idx="3039">
                  <c:v>34000</c:v>
                </c:pt>
                <c:pt idx="3040">
                  <c:v>34100</c:v>
                </c:pt>
                <c:pt idx="3041">
                  <c:v>34200</c:v>
                </c:pt>
                <c:pt idx="3042">
                  <c:v>34300</c:v>
                </c:pt>
                <c:pt idx="3043">
                  <c:v>34400</c:v>
                </c:pt>
                <c:pt idx="3044">
                  <c:v>34500</c:v>
                </c:pt>
                <c:pt idx="3045">
                  <c:v>34600</c:v>
                </c:pt>
                <c:pt idx="3046">
                  <c:v>34700</c:v>
                </c:pt>
                <c:pt idx="3047">
                  <c:v>34800</c:v>
                </c:pt>
                <c:pt idx="3048">
                  <c:v>34900</c:v>
                </c:pt>
                <c:pt idx="3049">
                  <c:v>35000</c:v>
                </c:pt>
                <c:pt idx="3050">
                  <c:v>35100</c:v>
                </c:pt>
                <c:pt idx="3051">
                  <c:v>35200</c:v>
                </c:pt>
                <c:pt idx="3052">
                  <c:v>35300</c:v>
                </c:pt>
                <c:pt idx="3053">
                  <c:v>35400</c:v>
                </c:pt>
                <c:pt idx="3054">
                  <c:v>35500</c:v>
                </c:pt>
                <c:pt idx="3055">
                  <c:v>35600</c:v>
                </c:pt>
                <c:pt idx="3056">
                  <c:v>35700</c:v>
                </c:pt>
                <c:pt idx="3057">
                  <c:v>35800</c:v>
                </c:pt>
                <c:pt idx="3058">
                  <c:v>35900</c:v>
                </c:pt>
                <c:pt idx="3059">
                  <c:v>36000</c:v>
                </c:pt>
                <c:pt idx="3060">
                  <c:v>36100</c:v>
                </c:pt>
                <c:pt idx="3061">
                  <c:v>36200</c:v>
                </c:pt>
                <c:pt idx="3062">
                  <c:v>36300</c:v>
                </c:pt>
                <c:pt idx="3063">
                  <c:v>36400</c:v>
                </c:pt>
                <c:pt idx="3064">
                  <c:v>36500</c:v>
                </c:pt>
                <c:pt idx="3065">
                  <c:v>36600</c:v>
                </c:pt>
                <c:pt idx="3066">
                  <c:v>36700</c:v>
                </c:pt>
                <c:pt idx="3067">
                  <c:v>36800</c:v>
                </c:pt>
                <c:pt idx="3068">
                  <c:v>36900</c:v>
                </c:pt>
                <c:pt idx="3069">
                  <c:v>37000</c:v>
                </c:pt>
                <c:pt idx="3070">
                  <c:v>37100</c:v>
                </c:pt>
                <c:pt idx="3071">
                  <c:v>37200</c:v>
                </c:pt>
                <c:pt idx="3072">
                  <c:v>37300</c:v>
                </c:pt>
                <c:pt idx="3073">
                  <c:v>37400</c:v>
                </c:pt>
                <c:pt idx="3074">
                  <c:v>37500</c:v>
                </c:pt>
                <c:pt idx="3075">
                  <c:v>37600</c:v>
                </c:pt>
                <c:pt idx="3076">
                  <c:v>37700</c:v>
                </c:pt>
                <c:pt idx="3077">
                  <c:v>37800</c:v>
                </c:pt>
                <c:pt idx="3078">
                  <c:v>37900</c:v>
                </c:pt>
                <c:pt idx="3079">
                  <c:v>38000</c:v>
                </c:pt>
                <c:pt idx="3080">
                  <c:v>38100</c:v>
                </c:pt>
                <c:pt idx="3081">
                  <c:v>38200</c:v>
                </c:pt>
                <c:pt idx="3082">
                  <c:v>38300</c:v>
                </c:pt>
                <c:pt idx="3083">
                  <c:v>38400</c:v>
                </c:pt>
                <c:pt idx="3084">
                  <c:v>38500</c:v>
                </c:pt>
                <c:pt idx="3085">
                  <c:v>38600</c:v>
                </c:pt>
                <c:pt idx="3086">
                  <c:v>38700</c:v>
                </c:pt>
                <c:pt idx="3087">
                  <c:v>38800</c:v>
                </c:pt>
                <c:pt idx="3088">
                  <c:v>38900</c:v>
                </c:pt>
                <c:pt idx="3089">
                  <c:v>39000</c:v>
                </c:pt>
                <c:pt idx="3090">
                  <c:v>39100</c:v>
                </c:pt>
                <c:pt idx="3091">
                  <c:v>39200</c:v>
                </c:pt>
                <c:pt idx="3092">
                  <c:v>39300</c:v>
                </c:pt>
                <c:pt idx="3093">
                  <c:v>39400</c:v>
                </c:pt>
                <c:pt idx="3094">
                  <c:v>39500</c:v>
                </c:pt>
                <c:pt idx="3095">
                  <c:v>39600</c:v>
                </c:pt>
                <c:pt idx="3096">
                  <c:v>39700</c:v>
                </c:pt>
                <c:pt idx="3097">
                  <c:v>39800</c:v>
                </c:pt>
                <c:pt idx="3098">
                  <c:v>39900</c:v>
                </c:pt>
                <c:pt idx="3099">
                  <c:v>40000</c:v>
                </c:pt>
                <c:pt idx="3100">
                  <c:v>40100</c:v>
                </c:pt>
                <c:pt idx="3101">
                  <c:v>40200</c:v>
                </c:pt>
                <c:pt idx="3102">
                  <c:v>40300</c:v>
                </c:pt>
                <c:pt idx="3103">
                  <c:v>40400</c:v>
                </c:pt>
                <c:pt idx="3104">
                  <c:v>40500</c:v>
                </c:pt>
                <c:pt idx="3105">
                  <c:v>40600</c:v>
                </c:pt>
                <c:pt idx="3106">
                  <c:v>40700</c:v>
                </c:pt>
                <c:pt idx="3107">
                  <c:v>40800</c:v>
                </c:pt>
                <c:pt idx="3108">
                  <c:v>40900</c:v>
                </c:pt>
                <c:pt idx="3109">
                  <c:v>41000</c:v>
                </c:pt>
                <c:pt idx="3110">
                  <c:v>41100</c:v>
                </c:pt>
                <c:pt idx="3111">
                  <c:v>41200</c:v>
                </c:pt>
                <c:pt idx="3112">
                  <c:v>41300</c:v>
                </c:pt>
                <c:pt idx="3113">
                  <c:v>41400</c:v>
                </c:pt>
                <c:pt idx="3114">
                  <c:v>41500</c:v>
                </c:pt>
                <c:pt idx="3115">
                  <c:v>41600</c:v>
                </c:pt>
                <c:pt idx="3116">
                  <c:v>41700</c:v>
                </c:pt>
                <c:pt idx="3117">
                  <c:v>41800</c:v>
                </c:pt>
                <c:pt idx="3118">
                  <c:v>41900</c:v>
                </c:pt>
                <c:pt idx="3119">
                  <c:v>42000</c:v>
                </c:pt>
                <c:pt idx="3120">
                  <c:v>42100</c:v>
                </c:pt>
                <c:pt idx="3121">
                  <c:v>42200</c:v>
                </c:pt>
                <c:pt idx="3122">
                  <c:v>42300</c:v>
                </c:pt>
                <c:pt idx="3123">
                  <c:v>42400</c:v>
                </c:pt>
                <c:pt idx="3124">
                  <c:v>42500</c:v>
                </c:pt>
                <c:pt idx="3125">
                  <c:v>42600</c:v>
                </c:pt>
                <c:pt idx="3126">
                  <c:v>42700</c:v>
                </c:pt>
                <c:pt idx="3127">
                  <c:v>42800</c:v>
                </c:pt>
                <c:pt idx="3128">
                  <c:v>42900</c:v>
                </c:pt>
                <c:pt idx="3129">
                  <c:v>43000</c:v>
                </c:pt>
                <c:pt idx="3130">
                  <c:v>43100</c:v>
                </c:pt>
                <c:pt idx="3131">
                  <c:v>43200</c:v>
                </c:pt>
                <c:pt idx="3132">
                  <c:v>43300</c:v>
                </c:pt>
                <c:pt idx="3133">
                  <c:v>43400</c:v>
                </c:pt>
                <c:pt idx="3134">
                  <c:v>43500</c:v>
                </c:pt>
                <c:pt idx="3135">
                  <c:v>43600</c:v>
                </c:pt>
                <c:pt idx="3136">
                  <c:v>43700</c:v>
                </c:pt>
                <c:pt idx="3137">
                  <c:v>43800</c:v>
                </c:pt>
                <c:pt idx="3138">
                  <c:v>43900</c:v>
                </c:pt>
                <c:pt idx="3139">
                  <c:v>44000</c:v>
                </c:pt>
                <c:pt idx="3140">
                  <c:v>44100</c:v>
                </c:pt>
                <c:pt idx="3141">
                  <c:v>44200</c:v>
                </c:pt>
                <c:pt idx="3142">
                  <c:v>44300</c:v>
                </c:pt>
                <c:pt idx="3143">
                  <c:v>44400</c:v>
                </c:pt>
                <c:pt idx="3144">
                  <c:v>44500</c:v>
                </c:pt>
                <c:pt idx="3145">
                  <c:v>44600</c:v>
                </c:pt>
                <c:pt idx="3146">
                  <c:v>44700</c:v>
                </c:pt>
                <c:pt idx="3147">
                  <c:v>44800</c:v>
                </c:pt>
                <c:pt idx="3148">
                  <c:v>44900</c:v>
                </c:pt>
                <c:pt idx="3149">
                  <c:v>45000</c:v>
                </c:pt>
                <c:pt idx="3150">
                  <c:v>45100</c:v>
                </c:pt>
                <c:pt idx="3151">
                  <c:v>45200</c:v>
                </c:pt>
                <c:pt idx="3152">
                  <c:v>45300</c:v>
                </c:pt>
                <c:pt idx="3153">
                  <c:v>45400</c:v>
                </c:pt>
                <c:pt idx="3154">
                  <c:v>45500</c:v>
                </c:pt>
                <c:pt idx="3155">
                  <c:v>45600</c:v>
                </c:pt>
                <c:pt idx="3156">
                  <c:v>45700</c:v>
                </c:pt>
                <c:pt idx="3157">
                  <c:v>45800</c:v>
                </c:pt>
                <c:pt idx="3158">
                  <c:v>45900</c:v>
                </c:pt>
                <c:pt idx="3159">
                  <c:v>46000</c:v>
                </c:pt>
                <c:pt idx="3160">
                  <c:v>46100</c:v>
                </c:pt>
                <c:pt idx="3161">
                  <c:v>46200</c:v>
                </c:pt>
                <c:pt idx="3162">
                  <c:v>46300</c:v>
                </c:pt>
                <c:pt idx="3163">
                  <c:v>46400</c:v>
                </c:pt>
                <c:pt idx="3164">
                  <c:v>46500</c:v>
                </c:pt>
                <c:pt idx="3165">
                  <c:v>46600</c:v>
                </c:pt>
                <c:pt idx="3166">
                  <c:v>46700</c:v>
                </c:pt>
                <c:pt idx="3167">
                  <c:v>46800</c:v>
                </c:pt>
                <c:pt idx="3168">
                  <c:v>46900</c:v>
                </c:pt>
                <c:pt idx="3169">
                  <c:v>47000</c:v>
                </c:pt>
                <c:pt idx="3170">
                  <c:v>47100</c:v>
                </c:pt>
                <c:pt idx="3171">
                  <c:v>47200</c:v>
                </c:pt>
                <c:pt idx="3172">
                  <c:v>47300</c:v>
                </c:pt>
                <c:pt idx="3173">
                  <c:v>47400</c:v>
                </c:pt>
                <c:pt idx="3174">
                  <c:v>47500</c:v>
                </c:pt>
                <c:pt idx="3175">
                  <c:v>47600</c:v>
                </c:pt>
                <c:pt idx="3176">
                  <c:v>47700</c:v>
                </c:pt>
                <c:pt idx="3177">
                  <c:v>47800</c:v>
                </c:pt>
                <c:pt idx="3178">
                  <c:v>47900</c:v>
                </c:pt>
                <c:pt idx="3179">
                  <c:v>48000</c:v>
                </c:pt>
                <c:pt idx="3180">
                  <c:v>48100</c:v>
                </c:pt>
                <c:pt idx="3181">
                  <c:v>48200</c:v>
                </c:pt>
                <c:pt idx="3182">
                  <c:v>48300</c:v>
                </c:pt>
                <c:pt idx="3183">
                  <c:v>48400</c:v>
                </c:pt>
                <c:pt idx="3184">
                  <c:v>48500</c:v>
                </c:pt>
                <c:pt idx="3185">
                  <c:v>48600</c:v>
                </c:pt>
                <c:pt idx="3186">
                  <c:v>48700</c:v>
                </c:pt>
                <c:pt idx="3187">
                  <c:v>48800</c:v>
                </c:pt>
                <c:pt idx="3188">
                  <c:v>48900</c:v>
                </c:pt>
                <c:pt idx="3189">
                  <c:v>49000</c:v>
                </c:pt>
                <c:pt idx="3190">
                  <c:v>49100</c:v>
                </c:pt>
                <c:pt idx="3191">
                  <c:v>49200</c:v>
                </c:pt>
                <c:pt idx="3192">
                  <c:v>49300</c:v>
                </c:pt>
                <c:pt idx="3193">
                  <c:v>49400</c:v>
                </c:pt>
                <c:pt idx="3194">
                  <c:v>49500</c:v>
                </c:pt>
                <c:pt idx="3195">
                  <c:v>49600</c:v>
                </c:pt>
                <c:pt idx="3196">
                  <c:v>49700</c:v>
                </c:pt>
                <c:pt idx="3197">
                  <c:v>49800</c:v>
                </c:pt>
                <c:pt idx="3198">
                  <c:v>49900</c:v>
                </c:pt>
                <c:pt idx="3199">
                  <c:v>50000</c:v>
                </c:pt>
                <c:pt idx="3200">
                  <c:v>50100</c:v>
                </c:pt>
                <c:pt idx="3201">
                  <c:v>50200</c:v>
                </c:pt>
                <c:pt idx="3202">
                  <c:v>50300</c:v>
                </c:pt>
                <c:pt idx="3203">
                  <c:v>50400</c:v>
                </c:pt>
                <c:pt idx="3204">
                  <c:v>50500</c:v>
                </c:pt>
                <c:pt idx="3205">
                  <c:v>50600</c:v>
                </c:pt>
                <c:pt idx="3206">
                  <c:v>50700</c:v>
                </c:pt>
                <c:pt idx="3207">
                  <c:v>50800</c:v>
                </c:pt>
                <c:pt idx="3208">
                  <c:v>50900</c:v>
                </c:pt>
                <c:pt idx="3209">
                  <c:v>51000</c:v>
                </c:pt>
                <c:pt idx="3210">
                  <c:v>51100</c:v>
                </c:pt>
                <c:pt idx="3211">
                  <c:v>51200</c:v>
                </c:pt>
                <c:pt idx="3212">
                  <c:v>51300</c:v>
                </c:pt>
                <c:pt idx="3213">
                  <c:v>51400</c:v>
                </c:pt>
                <c:pt idx="3214">
                  <c:v>51500</c:v>
                </c:pt>
                <c:pt idx="3215">
                  <c:v>51600</c:v>
                </c:pt>
                <c:pt idx="3216">
                  <c:v>51700</c:v>
                </c:pt>
                <c:pt idx="3217">
                  <c:v>51800</c:v>
                </c:pt>
                <c:pt idx="3218">
                  <c:v>51900</c:v>
                </c:pt>
                <c:pt idx="3219">
                  <c:v>52000</c:v>
                </c:pt>
                <c:pt idx="3220">
                  <c:v>52100</c:v>
                </c:pt>
                <c:pt idx="3221">
                  <c:v>52200</c:v>
                </c:pt>
                <c:pt idx="3222">
                  <c:v>52300</c:v>
                </c:pt>
                <c:pt idx="3223">
                  <c:v>52400</c:v>
                </c:pt>
                <c:pt idx="3224">
                  <c:v>52500</c:v>
                </c:pt>
                <c:pt idx="3225">
                  <c:v>52600</c:v>
                </c:pt>
                <c:pt idx="3226">
                  <c:v>52700</c:v>
                </c:pt>
                <c:pt idx="3227">
                  <c:v>52800</c:v>
                </c:pt>
                <c:pt idx="3228">
                  <c:v>52900</c:v>
                </c:pt>
                <c:pt idx="3229">
                  <c:v>53000</c:v>
                </c:pt>
                <c:pt idx="3230">
                  <c:v>53100</c:v>
                </c:pt>
                <c:pt idx="3231">
                  <c:v>53200</c:v>
                </c:pt>
                <c:pt idx="3232">
                  <c:v>53300</c:v>
                </c:pt>
                <c:pt idx="3233">
                  <c:v>53400</c:v>
                </c:pt>
                <c:pt idx="3234">
                  <c:v>53500</c:v>
                </c:pt>
                <c:pt idx="3235">
                  <c:v>53600</c:v>
                </c:pt>
                <c:pt idx="3236">
                  <c:v>53700</c:v>
                </c:pt>
                <c:pt idx="3237">
                  <c:v>53800</c:v>
                </c:pt>
                <c:pt idx="3238">
                  <c:v>53900</c:v>
                </c:pt>
                <c:pt idx="3239">
                  <c:v>54000</c:v>
                </c:pt>
                <c:pt idx="3240">
                  <c:v>54100</c:v>
                </c:pt>
                <c:pt idx="3241">
                  <c:v>54200</c:v>
                </c:pt>
                <c:pt idx="3242">
                  <c:v>54300</c:v>
                </c:pt>
                <c:pt idx="3243">
                  <c:v>54400</c:v>
                </c:pt>
                <c:pt idx="3244">
                  <c:v>54500</c:v>
                </c:pt>
                <c:pt idx="3245">
                  <c:v>54600</c:v>
                </c:pt>
                <c:pt idx="3246">
                  <c:v>54700</c:v>
                </c:pt>
                <c:pt idx="3247">
                  <c:v>54800</c:v>
                </c:pt>
                <c:pt idx="3248">
                  <c:v>54900</c:v>
                </c:pt>
                <c:pt idx="3249">
                  <c:v>55000</c:v>
                </c:pt>
                <c:pt idx="3250">
                  <c:v>55100</c:v>
                </c:pt>
                <c:pt idx="3251">
                  <c:v>55200</c:v>
                </c:pt>
                <c:pt idx="3252">
                  <c:v>55300</c:v>
                </c:pt>
                <c:pt idx="3253">
                  <c:v>55400</c:v>
                </c:pt>
                <c:pt idx="3254">
                  <c:v>55500</c:v>
                </c:pt>
                <c:pt idx="3255">
                  <c:v>55600</c:v>
                </c:pt>
                <c:pt idx="3256">
                  <c:v>55700</c:v>
                </c:pt>
                <c:pt idx="3257">
                  <c:v>55800</c:v>
                </c:pt>
                <c:pt idx="3258">
                  <c:v>55900</c:v>
                </c:pt>
                <c:pt idx="3259">
                  <c:v>56000</c:v>
                </c:pt>
                <c:pt idx="3260">
                  <c:v>56100</c:v>
                </c:pt>
                <c:pt idx="3261">
                  <c:v>56200</c:v>
                </c:pt>
                <c:pt idx="3262">
                  <c:v>56300</c:v>
                </c:pt>
                <c:pt idx="3263">
                  <c:v>56400</c:v>
                </c:pt>
                <c:pt idx="3264">
                  <c:v>56500</c:v>
                </c:pt>
                <c:pt idx="3265">
                  <c:v>56600</c:v>
                </c:pt>
                <c:pt idx="3266">
                  <c:v>56700</c:v>
                </c:pt>
                <c:pt idx="3267">
                  <c:v>56800</c:v>
                </c:pt>
                <c:pt idx="3268">
                  <c:v>56900</c:v>
                </c:pt>
                <c:pt idx="3269">
                  <c:v>57000</c:v>
                </c:pt>
                <c:pt idx="3270">
                  <c:v>57100</c:v>
                </c:pt>
                <c:pt idx="3271">
                  <c:v>57200</c:v>
                </c:pt>
                <c:pt idx="3272">
                  <c:v>57300</c:v>
                </c:pt>
                <c:pt idx="3273">
                  <c:v>57400</c:v>
                </c:pt>
                <c:pt idx="3274">
                  <c:v>57500</c:v>
                </c:pt>
                <c:pt idx="3275">
                  <c:v>57600</c:v>
                </c:pt>
                <c:pt idx="3276">
                  <c:v>57700</c:v>
                </c:pt>
                <c:pt idx="3277">
                  <c:v>57800</c:v>
                </c:pt>
                <c:pt idx="3278">
                  <c:v>57900</c:v>
                </c:pt>
                <c:pt idx="3279">
                  <c:v>58000</c:v>
                </c:pt>
                <c:pt idx="3280">
                  <c:v>58100</c:v>
                </c:pt>
                <c:pt idx="3281">
                  <c:v>58200</c:v>
                </c:pt>
                <c:pt idx="3282">
                  <c:v>58300</c:v>
                </c:pt>
                <c:pt idx="3283">
                  <c:v>58400</c:v>
                </c:pt>
                <c:pt idx="3284">
                  <c:v>58500</c:v>
                </c:pt>
                <c:pt idx="3285">
                  <c:v>58600</c:v>
                </c:pt>
                <c:pt idx="3286">
                  <c:v>58700</c:v>
                </c:pt>
                <c:pt idx="3287">
                  <c:v>58800</c:v>
                </c:pt>
                <c:pt idx="3288">
                  <c:v>58900</c:v>
                </c:pt>
                <c:pt idx="3289">
                  <c:v>59000</c:v>
                </c:pt>
                <c:pt idx="3290">
                  <c:v>59100</c:v>
                </c:pt>
                <c:pt idx="3291">
                  <c:v>59200</c:v>
                </c:pt>
                <c:pt idx="3292">
                  <c:v>59300</c:v>
                </c:pt>
                <c:pt idx="3293">
                  <c:v>59400</c:v>
                </c:pt>
                <c:pt idx="3294">
                  <c:v>59500</c:v>
                </c:pt>
                <c:pt idx="3295">
                  <c:v>59600</c:v>
                </c:pt>
                <c:pt idx="3296">
                  <c:v>59700</c:v>
                </c:pt>
                <c:pt idx="3297">
                  <c:v>59800</c:v>
                </c:pt>
                <c:pt idx="3298">
                  <c:v>59900</c:v>
                </c:pt>
                <c:pt idx="3299">
                  <c:v>60000</c:v>
                </c:pt>
                <c:pt idx="3300">
                  <c:v>60100</c:v>
                </c:pt>
                <c:pt idx="3301">
                  <c:v>60200</c:v>
                </c:pt>
                <c:pt idx="3302">
                  <c:v>60300</c:v>
                </c:pt>
                <c:pt idx="3303">
                  <c:v>60400</c:v>
                </c:pt>
                <c:pt idx="3304">
                  <c:v>60500</c:v>
                </c:pt>
                <c:pt idx="3305">
                  <c:v>60600</c:v>
                </c:pt>
                <c:pt idx="3306">
                  <c:v>60700</c:v>
                </c:pt>
                <c:pt idx="3307">
                  <c:v>60800</c:v>
                </c:pt>
                <c:pt idx="3308">
                  <c:v>60900</c:v>
                </c:pt>
                <c:pt idx="3309">
                  <c:v>61000</c:v>
                </c:pt>
                <c:pt idx="3310">
                  <c:v>61100</c:v>
                </c:pt>
                <c:pt idx="3311">
                  <c:v>61200</c:v>
                </c:pt>
                <c:pt idx="3312">
                  <c:v>61300</c:v>
                </c:pt>
                <c:pt idx="3313">
                  <c:v>61400</c:v>
                </c:pt>
                <c:pt idx="3314">
                  <c:v>61500</c:v>
                </c:pt>
                <c:pt idx="3315">
                  <c:v>61600</c:v>
                </c:pt>
                <c:pt idx="3316">
                  <c:v>61700</c:v>
                </c:pt>
                <c:pt idx="3317">
                  <c:v>61800</c:v>
                </c:pt>
                <c:pt idx="3318">
                  <c:v>61900</c:v>
                </c:pt>
                <c:pt idx="3319">
                  <c:v>62000</c:v>
                </c:pt>
                <c:pt idx="3320">
                  <c:v>62100</c:v>
                </c:pt>
                <c:pt idx="3321">
                  <c:v>62200</c:v>
                </c:pt>
                <c:pt idx="3322">
                  <c:v>62300</c:v>
                </c:pt>
                <c:pt idx="3323">
                  <c:v>62400</c:v>
                </c:pt>
                <c:pt idx="3324">
                  <c:v>62500</c:v>
                </c:pt>
                <c:pt idx="3325">
                  <c:v>62600</c:v>
                </c:pt>
                <c:pt idx="3326">
                  <c:v>62700</c:v>
                </c:pt>
                <c:pt idx="3327">
                  <c:v>62800</c:v>
                </c:pt>
                <c:pt idx="3328">
                  <c:v>62900</c:v>
                </c:pt>
                <c:pt idx="3329">
                  <c:v>63000</c:v>
                </c:pt>
                <c:pt idx="3330">
                  <c:v>63100</c:v>
                </c:pt>
                <c:pt idx="3331">
                  <c:v>63200</c:v>
                </c:pt>
                <c:pt idx="3332">
                  <c:v>63300</c:v>
                </c:pt>
                <c:pt idx="3333">
                  <c:v>63400</c:v>
                </c:pt>
                <c:pt idx="3334">
                  <c:v>63500</c:v>
                </c:pt>
                <c:pt idx="3335">
                  <c:v>63600</c:v>
                </c:pt>
                <c:pt idx="3336">
                  <c:v>63700</c:v>
                </c:pt>
                <c:pt idx="3337">
                  <c:v>63800</c:v>
                </c:pt>
                <c:pt idx="3338">
                  <c:v>63900</c:v>
                </c:pt>
                <c:pt idx="3339">
                  <c:v>64000</c:v>
                </c:pt>
                <c:pt idx="3340">
                  <c:v>64100</c:v>
                </c:pt>
                <c:pt idx="3341">
                  <c:v>64200</c:v>
                </c:pt>
                <c:pt idx="3342">
                  <c:v>64300</c:v>
                </c:pt>
                <c:pt idx="3343">
                  <c:v>64400</c:v>
                </c:pt>
                <c:pt idx="3344">
                  <c:v>64500</c:v>
                </c:pt>
                <c:pt idx="3345">
                  <c:v>64600</c:v>
                </c:pt>
                <c:pt idx="3346">
                  <c:v>64700</c:v>
                </c:pt>
                <c:pt idx="3347">
                  <c:v>64800</c:v>
                </c:pt>
                <c:pt idx="3348">
                  <c:v>64900</c:v>
                </c:pt>
                <c:pt idx="3349">
                  <c:v>65000</c:v>
                </c:pt>
                <c:pt idx="3350">
                  <c:v>65100</c:v>
                </c:pt>
                <c:pt idx="3351">
                  <c:v>65200</c:v>
                </c:pt>
                <c:pt idx="3352">
                  <c:v>65300</c:v>
                </c:pt>
                <c:pt idx="3353">
                  <c:v>65400</c:v>
                </c:pt>
                <c:pt idx="3354">
                  <c:v>65500</c:v>
                </c:pt>
                <c:pt idx="3355">
                  <c:v>65600</c:v>
                </c:pt>
                <c:pt idx="3356">
                  <c:v>65700</c:v>
                </c:pt>
                <c:pt idx="3357">
                  <c:v>65800</c:v>
                </c:pt>
                <c:pt idx="3358">
                  <c:v>65900</c:v>
                </c:pt>
                <c:pt idx="3359">
                  <c:v>66000</c:v>
                </c:pt>
                <c:pt idx="3360">
                  <c:v>66100</c:v>
                </c:pt>
                <c:pt idx="3361">
                  <c:v>66200</c:v>
                </c:pt>
                <c:pt idx="3362">
                  <c:v>66300</c:v>
                </c:pt>
                <c:pt idx="3363">
                  <c:v>66400</c:v>
                </c:pt>
                <c:pt idx="3364">
                  <c:v>66500</c:v>
                </c:pt>
                <c:pt idx="3365">
                  <c:v>66600</c:v>
                </c:pt>
                <c:pt idx="3366">
                  <c:v>66700</c:v>
                </c:pt>
                <c:pt idx="3367">
                  <c:v>66800</c:v>
                </c:pt>
                <c:pt idx="3368">
                  <c:v>66900</c:v>
                </c:pt>
                <c:pt idx="3369">
                  <c:v>67000</c:v>
                </c:pt>
                <c:pt idx="3370">
                  <c:v>67100</c:v>
                </c:pt>
                <c:pt idx="3371">
                  <c:v>67200</c:v>
                </c:pt>
                <c:pt idx="3372">
                  <c:v>67300</c:v>
                </c:pt>
                <c:pt idx="3373">
                  <c:v>67400</c:v>
                </c:pt>
                <c:pt idx="3374">
                  <c:v>67500</c:v>
                </c:pt>
                <c:pt idx="3375">
                  <c:v>67600</c:v>
                </c:pt>
                <c:pt idx="3376">
                  <c:v>67700</c:v>
                </c:pt>
                <c:pt idx="3377">
                  <c:v>67800</c:v>
                </c:pt>
                <c:pt idx="3378">
                  <c:v>67900</c:v>
                </c:pt>
                <c:pt idx="3379">
                  <c:v>68000</c:v>
                </c:pt>
                <c:pt idx="3380">
                  <c:v>68100</c:v>
                </c:pt>
                <c:pt idx="3381">
                  <c:v>68200</c:v>
                </c:pt>
                <c:pt idx="3382">
                  <c:v>68300</c:v>
                </c:pt>
                <c:pt idx="3383">
                  <c:v>68400</c:v>
                </c:pt>
                <c:pt idx="3384">
                  <c:v>68500</c:v>
                </c:pt>
                <c:pt idx="3385">
                  <c:v>68600</c:v>
                </c:pt>
                <c:pt idx="3386">
                  <c:v>68700</c:v>
                </c:pt>
                <c:pt idx="3387">
                  <c:v>68800</c:v>
                </c:pt>
                <c:pt idx="3388">
                  <c:v>68900</c:v>
                </c:pt>
                <c:pt idx="3389">
                  <c:v>69000</c:v>
                </c:pt>
                <c:pt idx="3390">
                  <c:v>69100</c:v>
                </c:pt>
                <c:pt idx="3391">
                  <c:v>69200</c:v>
                </c:pt>
                <c:pt idx="3392">
                  <c:v>69300</c:v>
                </c:pt>
                <c:pt idx="3393">
                  <c:v>69400</c:v>
                </c:pt>
                <c:pt idx="3394">
                  <c:v>69500</c:v>
                </c:pt>
                <c:pt idx="3395">
                  <c:v>69600</c:v>
                </c:pt>
                <c:pt idx="3396">
                  <c:v>69700</c:v>
                </c:pt>
                <c:pt idx="3397">
                  <c:v>69800</c:v>
                </c:pt>
                <c:pt idx="3398">
                  <c:v>69900</c:v>
                </c:pt>
                <c:pt idx="3399">
                  <c:v>70000</c:v>
                </c:pt>
                <c:pt idx="3400">
                  <c:v>70100</c:v>
                </c:pt>
                <c:pt idx="3401">
                  <c:v>70200</c:v>
                </c:pt>
                <c:pt idx="3402">
                  <c:v>70300</c:v>
                </c:pt>
                <c:pt idx="3403">
                  <c:v>70400</c:v>
                </c:pt>
                <c:pt idx="3404">
                  <c:v>70500</c:v>
                </c:pt>
                <c:pt idx="3405">
                  <c:v>70600</c:v>
                </c:pt>
                <c:pt idx="3406">
                  <c:v>70700</c:v>
                </c:pt>
                <c:pt idx="3407">
                  <c:v>70800</c:v>
                </c:pt>
                <c:pt idx="3408">
                  <c:v>70900</c:v>
                </c:pt>
                <c:pt idx="3409">
                  <c:v>71000</c:v>
                </c:pt>
                <c:pt idx="3410">
                  <c:v>71100</c:v>
                </c:pt>
                <c:pt idx="3411">
                  <c:v>71200</c:v>
                </c:pt>
                <c:pt idx="3412">
                  <c:v>71300</c:v>
                </c:pt>
                <c:pt idx="3413">
                  <c:v>71400</c:v>
                </c:pt>
                <c:pt idx="3414">
                  <c:v>71500</c:v>
                </c:pt>
                <c:pt idx="3415">
                  <c:v>71600</c:v>
                </c:pt>
                <c:pt idx="3416">
                  <c:v>71700</c:v>
                </c:pt>
                <c:pt idx="3417">
                  <c:v>71800</c:v>
                </c:pt>
                <c:pt idx="3418">
                  <c:v>71900</c:v>
                </c:pt>
                <c:pt idx="3419">
                  <c:v>72000</c:v>
                </c:pt>
                <c:pt idx="3420">
                  <c:v>72100</c:v>
                </c:pt>
                <c:pt idx="3421">
                  <c:v>72200</c:v>
                </c:pt>
                <c:pt idx="3422">
                  <c:v>72300</c:v>
                </c:pt>
                <c:pt idx="3423">
                  <c:v>72400</c:v>
                </c:pt>
                <c:pt idx="3424">
                  <c:v>72500</c:v>
                </c:pt>
                <c:pt idx="3425">
                  <c:v>72600</c:v>
                </c:pt>
                <c:pt idx="3426">
                  <c:v>72700</c:v>
                </c:pt>
                <c:pt idx="3427">
                  <c:v>72800</c:v>
                </c:pt>
                <c:pt idx="3428">
                  <c:v>72900</c:v>
                </c:pt>
                <c:pt idx="3429">
                  <c:v>73000</c:v>
                </c:pt>
                <c:pt idx="3430">
                  <c:v>73100</c:v>
                </c:pt>
                <c:pt idx="3431">
                  <c:v>73200</c:v>
                </c:pt>
                <c:pt idx="3432">
                  <c:v>73300</c:v>
                </c:pt>
                <c:pt idx="3433">
                  <c:v>73400</c:v>
                </c:pt>
                <c:pt idx="3434">
                  <c:v>73500</c:v>
                </c:pt>
                <c:pt idx="3435">
                  <c:v>73600</c:v>
                </c:pt>
                <c:pt idx="3436">
                  <c:v>73700</c:v>
                </c:pt>
                <c:pt idx="3437">
                  <c:v>73800</c:v>
                </c:pt>
                <c:pt idx="3438">
                  <c:v>73900</c:v>
                </c:pt>
                <c:pt idx="3439">
                  <c:v>74000</c:v>
                </c:pt>
                <c:pt idx="3440">
                  <c:v>74100</c:v>
                </c:pt>
                <c:pt idx="3441">
                  <c:v>74200</c:v>
                </c:pt>
                <c:pt idx="3442">
                  <c:v>74300</c:v>
                </c:pt>
                <c:pt idx="3443">
                  <c:v>74400</c:v>
                </c:pt>
                <c:pt idx="3444">
                  <c:v>74500</c:v>
                </c:pt>
                <c:pt idx="3445">
                  <c:v>74600</c:v>
                </c:pt>
                <c:pt idx="3446">
                  <c:v>74700</c:v>
                </c:pt>
                <c:pt idx="3447">
                  <c:v>74800</c:v>
                </c:pt>
                <c:pt idx="3448">
                  <c:v>74900</c:v>
                </c:pt>
                <c:pt idx="3449">
                  <c:v>75000</c:v>
                </c:pt>
                <c:pt idx="3450">
                  <c:v>75100</c:v>
                </c:pt>
                <c:pt idx="3451">
                  <c:v>75200</c:v>
                </c:pt>
                <c:pt idx="3452">
                  <c:v>75300</c:v>
                </c:pt>
                <c:pt idx="3453">
                  <c:v>75400</c:v>
                </c:pt>
                <c:pt idx="3454">
                  <c:v>75500</c:v>
                </c:pt>
                <c:pt idx="3455">
                  <c:v>75600</c:v>
                </c:pt>
                <c:pt idx="3456">
                  <c:v>75700</c:v>
                </c:pt>
                <c:pt idx="3457">
                  <c:v>75800</c:v>
                </c:pt>
                <c:pt idx="3458">
                  <c:v>75900</c:v>
                </c:pt>
                <c:pt idx="3459">
                  <c:v>76000</c:v>
                </c:pt>
                <c:pt idx="3460">
                  <c:v>76100</c:v>
                </c:pt>
                <c:pt idx="3461">
                  <c:v>76200</c:v>
                </c:pt>
                <c:pt idx="3462">
                  <c:v>76300</c:v>
                </c:pt>
                <c:pt idx="3463">
                  <c:v>76400</c:v>
                </c:pt>
                <c:pt idx="3464">
                  <c:v>76500</c:v>
                </c:pt>
                <c:pt idx="3465">
                  <c:v>76600</c:v>
                </c:pt>
                <c:pt idx="3466">
                  <c:v>76700</c:v>
                </c:pt>
                <c:pt idx="3467">
                  <c:v>76800</c:v>
                </c:pt>
                <c:pt idx="3468">
                  <c:v>76900</c:v>
                </c:pt>
                <c:pt idx="3469">
                  <c:v>77000</c:v>
                </c:pt>
                <c:pt idx="3470">
                  <c:v>77100</c:v>
                </c:pt>
                <c:pt idx="3471">
                  <c:v>77200</c:v>
                </c:pt>
                <c:pt idx="3472">
                  <c:v>77300</c:v>
                </c:pt>
                <c:pt idx="3473">
                  <c:v>77400</c:v>
                </c:pt>
                <c:pt idx="3474">
                  <c:v>77500</c:v>
                </c:pt>
                <c:pt idx="3475">
                  <c:v>77600</c:v>
                </c:pt>
                <c:pt idx="3476">
                  <c:v>77700</c:v>
                </c:pt>
                <c:pt idx="3477">
                  <c:v>77800</c:v>
                </c:pt>
                <c:pt idx="3478">
                  <c:v>77900</c:v>
                </c:pt>
                <c:pt idx="3479">
                  <c:v>78000</c:v>
                </c:pt>
                <c:pt idx="3480">
                  <c:v>78100</c:v>
                </c:pt>
                <c:pt idx="3481">
                  <c:v>78200</c:v>
                </c:pt>
                <c:pt idx="3482">
                  <c:v>78300</c:v>
                </c:pt>
                <c:pt idx="3483">
                  <c:v>78400</c:v>
                </c:pt>
                <c:pt idx="3484">
                  <c:v>78500</c:v>
                </c:pt>
                <c:pt idx="3485">
                  <c:v>78600</c:v>
                </c:pt>
                <c:pt idx="3486">
                  <c:v>78700</c:v>
                </c:pt>
                <c:pt idx="3487">
                  <c:v>78800</c:v>
                </c:pt>
                <c:pt idx="3488">
                  <c:v>78900</c:v>
                </c:pt>
                <c:pt idx="3489">
                  <c:v>79000</c:v>
                </c:pt>
                <c:pt idx="3490">
                  <c:v>79100</c:v>
                </c:pt>
                <c:pt idx="3491">
                  <c:v>79200</c:v>
                </c:pt>
                <c:pt idx="3492">
                  <c:v>79300</c:v>
                </c:pt>
                <c:pt idx="3493">
                  <c:v>79400</c:v>
                </c:pt>
                <c:pt idx="3494">
                  <c:v>79500</c:v>
                </c:pt>
                <c:pt idx="3495">
                  <c:v>79600</c:v>
                </c:pt>
                <c:pt idx="3496">
                  <c:v>79700</c:v>
                </c:pt>
                <c:pt idx="3497">
                  <c:v>79800</c:v>
                </c:pt>
                <c:pt idx="3498">
                  <c:v>79900</c:v>
                </c:pt>
                <c:pt idx="3499">
                  <c:v>80000</c:v>
                </c:pt>
                <c:pt idx="3500">
                  <c:v>80100</c:v>
                </c:pt>
                <c:pt idx="3501">
                  <c:v>80200</c:v>
                </c:pt>
                <c:pt idx="3502">
                  <c:v>80300</c:v>
                </c:pt>
                <c:pt idx="3503">
                  <c:v>80400</c:v>
                </c:pt>
                <c:pt idx="3504">
                  <c:v>80500</c:v>
                </c:pt>
                <c:pt idx="3505">
                  <c:v>80600</c:v>
                </c:pt>
                <c:pt idx="3506">
                  <c:v>80700</c:v>
                </c:pt>
                <c:pt idx="3507">
                  <c:v>80800</c:v>
                </c:pt>
                <c:pt idx="3508">
                  <c:v>80900</c:v>
                </c:pt>
                <c:pt idx="3509">
                  <c:v>81000</c:v>
                </c:pt>
                <c:pt idx="3510">
                  <c:v>81100</c:v>
                </c:pt>
                <c:pt idx="3511">
                  <c:v>81200</c:v>
                </c:pt>
                <c:pt idx="3512">
                  <c:v>81300</c:v>
                </c:pt>
                <c:pt idx="3513">
                  <c:v>81400</c:v>
                </c:pt>
                <c:pt idx="3514">
                  <c:v>81500</c:v>
                </c:pt>
                <c:pt idx="3515">
                  <c:v>81600</c:v>
                </c:pt>
                <c:pt idx="3516">
                  <c:v>81700</c:v>
                </c:pt>
                <c:pt idx="3517">
                  <c:v>81800</c:v>
                </c:pt>
                <c:pt idx="3518">
                  <c:v>81900</c:v>
                </c:pt>
                <c:pt idx="3519">
                  <c:v>82000</c:v>
                </c:pt>
                <c:pt idx="3520">
                  <c:v>82100</c:v>
                </c:pt>
                <c:pt idx="3521">
                  <c:v>82200</c:v>
                </c:pt>
                <c:pt idx="3522">
                  <c:v>82300</c:v>
                </c:pt>
                <c:pt idx="3523">
                  <c:v>82400</c:v>
                </c:pt>
                <c:pt idx="3524">
                  <c:v>82500</c:v>
                </c:pt>
                <c:pt idx="3525">
                  <c:v>82600</c:v>
                </c:pt>
                <c:pt idx="3526">
                  <c:v>82700</c:v>
                </c:pt>
                <c:pt idx="3527">
                  <c:v>82800</c:v>
                </c:pt>
                <c:pt idx="3528">
                  <c:v>82900</c:v>
                </c:pt>
                <c:pt idx="3529">
                  <c:v>83000</c:v>
                </c:pt>
                <c:pt idx="3530">
                  <c:v>83100</c:v>
                </c:pt>
                <c:pt idx="3531">
                  <c:v>83200</c:v>
                </c:pt>
                <c:pt idx="3532">
                  <c:v>83300</c:v>
                </c:pt>
                <c:pt idx="3533">
                  <c:v>83400</c:v>
                </c:pt>
                <c:pt idx="3534">
                  <c:v>83500</c:v>
                </c:pt>
                <c:pt idx="3535">
                  <c:v>83600</c:v>
                </c:pt>
                <c:pt idx="3536">
                  <c:v>83700</c:v>
                </c:pt>
                <c:pt idx="3537">
                  <c:v>83800</c:v>
                </c:pt>
                <c:pt idx="3538">
                  <c:v>83900</c:v>
                </c:pt>
                <c:pt idx="3539">
                  <c:v>84000</c:v>
                </c:pt>
                <c:pt idx="3540">
                  <c:v>84100</c:v>
                </c:pt>
                <c:pt idx="3541">
                  <c:v>84200</c:v>
                </c:pt>
                <c:pt idx="3542">
                  <c:v>84300</c:v>
                </c:pt>
                <c:pt idx="3543">
                  <c:v>84400</c:v>
                </c:pt>
                <c:pt idx="3544">
                  <c:v>84500</c:v>
                </c:pt>
                <c:pt idx="3545">
                  <c:v>84600</c:v>
                </c:pt>
                <c:pt idx="3546">
                  <c:v>84700</c:v>
                </c:pt>
                <c:pt idx="3547">
                  <c:v>84800</c:v>
                </c:pt>
                <c:pt idx="3548">
                  <c:v>84900</c:v>
                </c:pt>
                <c:pt idx="3549">
                  <c:v>85000</c:v>
                </c:pt>
                <c:pt idx="3550">
                  <c:v>85100</c:v>
                </c:pt>
                <c:pt idx="3551">
                  <c:v>85200</c:v>
                </c:pt>
                <c:pt idx="3552">
                  <c:v>85300</c:v>
                </c:pt>
                <c:pt idx="3553">
                  <c:v>85400</c:v>
                </c:pt>
                <c:pt idx="3554">
                  <c:v>85500</c:v>
                </c:pt>
                <c:pt idx="3555">
                  <c:v>85600</c:v>
                </c:pt>
                <c:pt idx="3556">
                  <c:v>85700</c:v>
                </c:pt>
                <c:pt idx="3557">
                  <c:v>85800</c:v>
                </c:pt>
                <c:pt idx="3558">
                  <c:v>85900</c:v>
                </c:pt>
                <c:pt idx="3559">
                  <c:v>86000</c:v>
                </c:pt>
                <c:pt idx="3560">
                  <c:v>86100</c:v>
                </c:pt>
                <c:pt idx="3561">
                  <c:v>86200</c:v>
                </c:pt>
                <c:pt idx="3562">
                  <c:v>86300</c:v>
                </c:pt>
                <c:pt idx="3563">
                  <c:v>86400</c:v>
                </c:pt>
                <c:pt idx="3564">
                  <c:v>86500</c:v>
                </c:pt>
                <c:pt idx="3565">
                  <c:v>86600</c:v>
                </c:pt>
                <c:pt idx="3566">
                  <c:v>86700</c:v>
                </c:pt>
                <c:pt idx="3567">
                  <c:v>86800</c:v>
                </c:pt>
                <c:pt idx="3568">
                  <c:v>86900</c:v>
                </c:pt>
                <c:pt idx="3569">
                  <c:v>87000</c:v>
                </c:pt>
                <c:pt idx="3570">
                  <c:v>87100</c:v>
                </c:pt>
                <c:pt idx="3571">
                  <c:v>87200</c:v>
                </c:pt>
                <c:pt idx="3572">
                  <c:v>87300</c:v>
                </c:pt>
                <c:pt idx="3573">
                  <c:v>87400</c:v>
                </c:pt>
                <c:pt idx="3574">
                  <c:v>87500</c:v>
                </c:pt>
                <c:pt idx="3575">
                  <c:v>87600</c:v>
                </c:pt>
                <c:pt idx="3576">
                  <c:v>87700</c:v>
                </c:pt>
                <c:pt idx="3577">
                  <c:v>87800</c:v>
                </c:pt>
                <c:pt idx="3578">
                  <c:v>87900</c:v>
                </c:pt>
                <c:pt idx="3579">
                  <c:v>88000</c:v>
                </c:pt>
                <c:pt idx="3580">
                  <c:v>88100</c:v>
                </c:pt>
                <c:pt idx="3581">
                  <c:v>88200</c:v>
                </c:pt>
                <c:pt idx="3582">
                  <c:v>88300</c:v>
                </c:pt>
                <c:pt idx="3583">
                  <c:v>88400</c:v>
                </c:pt>
                <c:pt idx="3584">
                  <c:v>88500</c:v>
                </c:pt>
                <c:pt idx="3585">
                  <c:v>88600</c:v>
                </c:pt>
                <c:pt idx="3586">
                  <c:v>88700</c:v>
                </c:pt>
                <c:pt idx="3587">
                  <c:v>88800</c:v>
                </c:pt>
                <c:pt idx="3588">
                  <c:v>88900</c:v>
                </c:pt>
                <c:pt idx="3589">
                  <c:v>89000</c:v>
                </c:pt>
                <c:pt idx="3590">
                  <c:v>89100</c:v>
                </c:pt>
                <c:pt idx="3591">
                  <c:v>89200</c:v>
                </c:pt>
                <c:pt idx="3592">
                  <c:v>89300</c:v>
                </c:pt>
                <c:pt idx="3593">
                  <c:v>89400</c:v>
                </c:pt>
                <c:pt idx="3594">
                  <c:v>89500</c:v>
                </c:pt>
                <c:pt idx="3595">
                  <c:v>89600</c:v>
                </c:pt>
                <c:pt idx="3596">
                  <c:v>89700</c:v>
                </c:pt>
                <c:pt idx="3597">
                  <c:v>89800</c:v>
                </c:pt>
                <c:pt idx="3598">
                  <c:v>89900</c:v>
                </c:pt>
                <c:pt idx="3599">
                  <c:v>90000</c:v>
                </c:pt>
                <c:pt idx="3600">
                  <c:v>90100</c:v>
                </c:pt>
                <c:pt idx="3601">
                  <c:v>90200</c:v>
                </c:pt>
                <c:pt idx="3602">
                  <c:v>90300</c:v>
                </c:pt>
                <c:pt idx="3603">
                  <c:v>90400</c:v>
                </c:pt>
                <c:pt idx="3604">
                  <c:v>90500</c:v>
                </c:pt>
                <c:pt idx="3605">
                  <c:v>90600</c:v>
                </c:pt>
                <c:pt idx="3606">
                  <c:v>90700</c:v>
                </c:pt>
                <c:pt idx="3607">
                  <c:v>90800</c:v>
                </c:pt>
                <c:pt idx="3608">
                  <c:v>90900</c:v>
                </c:pt>
                <c:pt idx="3609">
                  <c:v>91000</c:v>
                </c:pt>
                <c:pt idx="3610">
                  <c:v>91100</c:v>
                </c:pt>
                <c:pt idx="3611">
                  <c:v>91200</c:v>
                </c:pt>
                <c:pt idx="3612">
                  <c:v>91300</c:v>
                </c:pt>
                <c:pt idx="3613">
                  <c:v>91400</c:v>
                </c:pt>
                <c:pt idx="3614">
                  <c:v>91500</c:v>
                </c:pt>
                <c:pt idx="3615">
                  <c:v>91600</c:v>
                </c:pt>
                <c:pt idx="3616">
                  <c:v>91700</c:v>
                </c:pt>
                <c:pt idx="3617">
                  <c:v>91800</c:v>
                </c:pt>
                <c:pt idx="3618">
                  <c:v>91900</c:v>
                </c:pt>
                <c:pt idx="3619">
                  <c:v>92000</c:v>
                </c:pt>
                <c:pt idx="3620">
                  <c:v>92100</c:v>
                </c:pt>
                <c:pt idx="3621">
                  <c:v>92200</c:v>
                </c:pt>
                <c:pt idx="3622">
                  <c:v>92300</c:v>
                </c:pt>
                <c:pt idx="3623">
                  <c:v>92400</c:v>
                </c:pt>
                <c:pt idx="3624">
                  <c:v>92500</c:v>
                </c:pt>
                <c:pt idx="3625">
                  <c:v>92600</c:v>
                </c:pt>
                <c:pt idx="3626">
                  <c:v>92700</c:v>
                </c:pt>
                <c:pt idx="3627">
                  <c:v>92800</c:v>
                </c:pt>
                <c:pt idx="3628">
                  <c:v>92900</c:v>
                </c:pt>
                <c:pt idx="3629">
                  <c:v>93000</c:v>
                </c:pt>
                <c:pt idx="3630">
                  <c:v>93100</c:v>
                </c:pt>
                <c:pt idx="3631">
                  <c:v>93200</c:v>
                </c:pt>
                <c:pt idx="3632">
                  <c:v>93300</c:v>
                </c:pt>
                <c:pt idx="3633">
                  <c:v>93400</c:v>
                </c:pt>
                <c:pt idx="3634">
                  <c:v>93500</c:v>
                </c:pt>
                <c:pt idx="3635">
                  <c:v>93600</c:v>
                </c:pt>
                <c:pt idx="3636">
                  <c:v>93700</c:v>
                </c:pt>
                <c:pt idx="3637">
                  <c:v>93800</c:v>
                </c:pt>
                <c:pt idx="3638">
                  <c:v>93900</c:v>
                </c:pt>
                <c:pt idx="3639">
                  <c:v>94000</c:v>
                </c:pt>
                <c:pt idx="3640">
                  <c:v>94100</c:v>
                </c:pt>
                <c:pt idx="3641">
                  <c:v>94200</c:v>
                </c:pt>
                <c:pt idx="3642">
                  <c:v>94300</c:v>
                </c:pt>
                <c:pt idx="3643">
                  <c:v>94400</c:v>
                </c:pt>
                <c:pt idx="3644">
                  <c:v>94500</c:v>
                </c:pt>
                <c:pt idx="3645">
                  <c:v>94600</c:v>
                </c:pt>
                <c:pt idx="3646">
                  <c:v>94700</c:v>
                </c:pt>
                <c:pt idx="3647">
                  <c:v>94800</c:v>
                </c:pt>
                <c:pt idx="3648">
                  <c:v>94900</c:v>
                </c:pt>
                <c:pt idx="3649">
                  <c:v>95000</c:v>
                </c:pt>
                <c:pt idx="3650">
                  <c:v>95100</c:v>
                </c:pt>
                <c:pt idx="3651">
                  <c:v>95200</c:v>
                </c:pt>
                <c:pt idx="3652">
                  <c:v>95300</c:v>
                </c:pt>
                <c:pt idx="3653">
                  <c:v>95400</c:v>
                </c:pt>
                <c:pt idx="3654">
                  <c:v>95500</c:v>
                </c:pt>
                <c:pt idx="3655">
                  <c:v>95600</c:v>
                </c:pt>
                <c:pt idx="3656">
                  <c:v>95700</c:v>
                </c:pt>
                <c:pt idx="3657">
                  <c:v>95800</c:v>
                </c:pt>
                <c:pt idx="3658">
                  <c:v>95900</c:v>
                </c:pt>
                <c:pt idx="3659">
                  <c:v>96000</c:v>
                </c:pt>
                <c:pt idx="3660">
                  <c:v>96100</c:v>
                </c:pt>
                <c:pt idx="3661">
                  <c:v>96200</c:v>
                </c:pt>
                <c:pt idx="3662">
                  <c:v>96300</c:v>
                </c:pt>
                <c:pt idx="3663">
                  <c:v>96400</c:v>
                </c:pt>
                <c:pt idx="3664">
                  <c:v>96500</c:v>
                </c:pt>
                <c:pt idx="3665">
                  <c:v>96600</c:v>
                </c:pt>
                <c:pt idx="3666">
                  <c:v>96700</c:v>
                </c:pt>
                <c:pt idx="3667">
                  <c:v>96800</c:v>
                </c:pt>
                <c:pt idx="3668">
                  <c:v>96900</c:v>
                </c:pt>
                <c:pt idx="3669">
                  <c:v>97000</c:v>
                </c:pt>
                <c:pt idx="3670">
                  <c:v>97100</c:v>
                </c:pt>
                <c:pt idx="3671">
                  <c:v>97200</c:v>
                </c:pt>
                <c:pt idx="3672">
                  <c:v>97300</c:v>
                </c:pt>
                <c:pt idx="3673">
                  <c:v>97400</c:v>
                </c:pt>
                <c:pt idx="3674">
                  <c:v>97500</c:v>
                </c:pt>
                <c:pt idx="3675">
                  <c:v>97600</c:v>
                </c:pt>
                <c:pt idx="3676">
                  <c:v>97700</c:v>
                </c:pt>
                <c:pt idx="3677">
                  <c:v>97800</c:v>
                </c:pt>
                <c:pt idx="3678">
                  <c:v>97900</c:v>
                </c:pt>
                <c:pt idx="3679">
                  <c:v>98000</c:v>
                </c:pt>
                <c:pt idx="3680">
                  <c:v>98100</c:v>
                </c:pt>
                <c:pt idx="3681">
                  <c:v>98200</c:v>
                </c:pt>
                <c:pt idx="3682">
                  <c:v>98300</c:v>
                </c:pt>
                <c:pt idx="3683">
                  <c:v>98400</c:v>
                </c:pt>
                <c:pt idx="3684">
                  <c:v>98500</c:v>
                </c:pt>
                <c:pt idx="3685">
                  <c:v>98600</c:v>
                </c:pt>
                <c:pt idx="3686">
                  <c:v>98700</c:v>
                </c:pt>
                <c:pt idx="3687">
                  <c:v>98800</c:v>
                </c:pt>
                <c:pt idx="3688">
                  <c:v>98900</c:v>
                </c:pt>
                <c:pt idx="3689">
                  <c:v>99000</c:v>
                </c:pt>
                <c:pt idx="3690">
                  <c:v>99100</c:v>
                </c:pt>
                <c:pt idx="3691">
                  <c:v>99200</c:v>
                </c:pt>
                <c:pt idx="3692">
                  <c:v>99300</c:v>
                </c:pt>
                <c:pt idx="3693">
                  <c:v>99400</c:v>
                </c:pt>
                <c:pt idx="3694">
                  <c:v>99500</c:v>
                </c:pt>
                <c:pt idx="3695">
                  <c:v>99600</c:v>
                </c:pt>
                <c:pt idx="3696">
                  <c:v>99700</c:v>
                </c:pt>
                <c:pt idx="3697">
                  <c:v>99800</c:v>
                </c:pt>
                <c:pt idx="3698">
                  <c:v>99900</c:v>
                </c:pt>
                <c:pt idx="3699">
                  <c:v>100000</c:v>
                </c:pt>
                <c:pt idx="3700">
                  <c:v>101000</c:v>
                </c:pt>
                <c:pt idx="3701">
                  <c:v>102000</c:v>
                </c:pt>
                <c:pt idx="3702">
                  <c:v>103000</c:v>
                </c:pt>
                <c:pt idx="3703">
                  <c:v>104000</c:v>
                </c:pt>
                <c:pt idx="3704">
                  <c:v>105000</c:v>
                </c:pt>
                <c:pt idx="3705">
                  <c:v>106000</c:v>
                </c:pt>
                <c:pt idx="3706">
                  <c:v>107000</c:v>
                </c:pt>
                <c:pt idx="3707">
                  <c:v>108000</c:v>
                </c:pt>
                <c:pt idx="3708">
                  <c:v>109000</c:v>
                </c:pt>
                <c:pt idx="3709">
                  <c:v>110000</c:v>
                </c:pt>
                <c:pt idx="3710">
                  <c:v>111000</c:v>
                </c:pt>
                <c:pt idx="3711">
                  <c:v>112000</c:v>
                </c:pt>
                <c:pt idx="3712">
                  <c:v>113000</c:v>
                </c:pt>
                <c:pt idx="3713">
                  <c:v>114000</c:v>
                </c:pt>
                <c:pt idx="3714">
                  <c:v>115000</c:v>
                </c:pt>
                <c:pt idx="3715">
                  <c:v>116000</c:v>
                </c:pt>
                <c:pt idx="3716">
                  <c:v>117000</c:v>
                </c:pt>
                <c:pt idx="3717">
                  <c:v>118000</c:v>
                </c:pt>
                <c:pt idx="3718">
                  <c:v>119000</c:v>
                </c:pt>
                <c:pt idx="3719">
                  <c:v>120000</c:v>
                </c:pt>
              </c:numCache>
            </c:numRef>
          </c:xVal>
          <c:yVal>
            <c:numRef>
              <c:f>'ADC2 SINC3 Filter'!$F$60:$F$3779</c:f>
              <c:numCache>
                <c:formatCode>0.000</c:formatCode>
                <c:ptCount val="3720"/>
                <c:pt idx="0">
                  <c:v>-4.2862997887583035E-5</c:v>
                </c:pt>
                <c:pt idx="1">
                  <c:v>-1.7145216078122291E-4</c:v>
                </c:pt>
                <c:pt idx="2">
                  <c:v>-3.8576799632926542E-4</c:v>
                </c:pt>
                <c:pt idx="3">
                  <c:v>-6.8581135063329089E-4</c:v>
                </c:pt>
                <c:pt idx="4">
                  <c:v>-1.0715834082646808E-3</c:v>
                </c:pt>
                <c:pt idx="5">
                  <c:v>-1.5430856922725869E-3</c:v>
                </c:pt>
                <c:pt idx="6">
                  <c:v>-2.1003200642228572E-3</c:v>
                </c:pt>
                <c:pt idx="7">
                  <c:v>-2.7432887242312895E-3</c:v>
                </c:pt>
                <c:pt idx="8">
                  <c:v>-3.4719942110143834E-3</c:v>
                </c:pt>
                <c:pt idx="9">
                  <c:v>-4.2864394019103448E-3</c:v>
                </c:pt>
                <c:pt idx="10">
                  <c:v>-5.1866275129494807E-3</c:v>
                </c:pt>
                <c:pt idx="11">
                  <c:v>-6.1725620989421803E-3</c:v>
                </c:pt>
                <c:pt idx="12">
                  <c:v>-7.2442470534919137E-3</c:v>
                </c:pt>
                <c:pt idx="13">
                  <c:v>-8.4016866090962997E-3</c:v>
                </c:pt>
                <c:pt idx="14">
                  <c:v>-9.6448853372398825E-3</c:v>
                </c:pt>
                <c:pt idx="15">
                  <c:v>-1.0973848148459277E-2</c:v>
                </c:pt>
                <c:pt idx="16">
                  <c:v>-1.23885802924387E-2</c:v>
                </c:pt>
                <c:pt idx="17">
                  <c:v>-1.3889087358119509E-2</c:v>
                </c:pt>
                <c:pt idx="18">
                  <c:v>-1.5475375273791021E-2</c:v>
                </c:pt>
                <c:pt idx="19">
                  <c:v>-1.7147450307215702E-2</c:v>
                </c:pt>
                <c:pt idx="20">
                  <c:v>-1.8905319065736764E-2</c:v>
                </c:pt>
                <c:pt idx="21">
                  <c:v>-2.0748988496410641E-2</c:v>
                </c:pt>
                <c:pt idx="22">
                  <c:v>-2.2678465886120019E-2</c:v>
                </c:pt>
                <c:pt idx="23">
                  <c:v>-2.469375886174676E-2</c:v>
                </c:pt>
                <c:pt idx="24">
                  <c:v>-2.6794875390282025E-2</c:v>
                </c:pt>
                <c:pt idx="25">
                  <c:v>-2.8981823778984863E-2</c:v>
                </c:pt>
                <c:pt idx="26">
                  <c:v>-3.1254612675538106E-2</c:v>
                </c:pt>
                <c:pt idx="27">
                  <c:v>-3.3613251068234588E-2</c:v>
                </c:pt>
                <c:pt idx="28">
                  <c:v>-3.6057748286108637E-2</c:v>
                </c:pt>
                <c:pt idx="29">
                  <c:v>-3.8588113999130931E-2</c:v>
                </c:pt>
                <c:pt idx="30">
                  <c:v>-4.1204358218406942E-2</c:v>
                </c:pt>
                <c:pt idx="31">
                  <c:v>-4.3906491296324755E-2</c:v>
                </c:pt>
                <c:pt idx="32">
                  <c:v>-4.6694523926799666E-2</c:v>
                </c:pt>
                <c:pt idx="33">
                  <c:v>-4.9568467145427647E-2</c:v>
                </c:pt>
                <c:pt idx="34">
                  <c:v>-5.2528332329731989E-2</c:v>
                </c:pt>
                <c:pt idx="35">
                  <c:v>-5.5574131199360825E-2</c:v>
                </c:pt>
                <c:pt idx="36">
                  <c:v>-5.8705875816309122E-2</c:v>
                </c:pt>
                <c:pt idx="37">
                  <c:v>-6.1923578585142303E-2</c:v>
                </c:pt>
                <c:pt idx="38">
                  <c:v>-6.5227252253246618E-2</c:v>
                </c:pt>
                <c:pt idx="39">
                  <c:v>-6.8616909911052196E-2</c:v>
                </c:pt>
                <c:pt idx="40">
                  <c:v>-7.2092564992291025E-2</c:v>
                </c:pt>
                <c:pt idx="41">
                  <c:v>-7.5654231274253095E-2</c:v>
                </c:pt>
                <c:pt idx="42">
                  <c:v>-7.9301922878030076E-2</c:v>
                </c:pt>
                <c:pt idx="43">
                  <c:v>-8.3035654268801468E-2</c:v>
                </c:pt>
                <c:pt idx="44">
                  <c:v>-8.6855440256105462E-2</c:v>
                </c:pt>
                <c:pt idx="45">
                  <c:v>-9.0761295994112812E-2</c:v>
                </c:pt>
                <c:pt idx="46">
                  <c:v>-9.4753236981909073E-2</c:v>
                </c:pt>
                <c:pt idx="47">
                  <c:v>-9.8831279063799682E-2</c:v>
                </c:pt>
                <c:pt idx="48">
                  <c:v>-0.10299543842961603</c:v>
                </c:pt>
                <c:pt idx="49">
                  <c:v>-0.10724573161499787</c:v>
                </c:pt>
                <c:pt idx="50">
                  <c:v>-0.1115821755017308</c:v>
                </c:pt>
                <c:pt idx="51">
                  <c:v>-0.1160047873180476</c:v>
                </c:pt>
                <c:pt idx="52">
                  <c:v>-0.12051358463897746</c:v>
                </c:pt>
                <c:pt idx="53">
                  <c:v>-0.12510858538666031</c:v>
                </c:pt>
                <c:pt idx="54">
                  <c:v>-0.12978980783069863</c:v>
                </c:pt>
                <c:pt idx="55">
                  <c:v>-0.13455727058848374</c:v>
                </c:pt>
                <c:pt idx="56">
                  <c:v>-0.13941099262559892</c:v>
                </c:pt>
                <c:pt idx="57">
                  <c:v>-0.14435099325611039</c:v>
                </c:pt>
                <c:pt idx="58">
                  <c:v>-0.14937729214299947</c:v>
                </c:pt>
                <c:pt idx="59">
                  <c:v>-0.15448990929849427</c:v>
                </c:pt>
                <c:pt idx="60">
                  <c:v>-0.1596888650844738</c:v>
                </c:pt>
                <c:pt idx="61">
                  <c:v>-0.16497418021283672</c:v>
                </c:pt>
                <c:pt idx="62">
                  <c:v>-0.1703458757459253</c:v>
                </c:pt>
                <c:pt idx="63">
                  <c:v>-0.17580397309689286</c:v>
                </c:pt>
                <c:pt idx="64">
                  <c:v>-0.18134849403013364</c:v>
                </c:pt>
                <c:pt idx="65">
                  <c:v>-0.18697946066170121</c:v>
                </c:pt>
                <c:pt idx="66">
                  <c:v>-0.19269689545970503</c:v>
                </c:pt>
                <c:pt idx="67">
                  <c:v>-0.19850082124477655</c:v>
                </c:pt>
                <c:pt idx="68">
                  <c:v>-0.204391261190464</c:v>
                </c:pt>
                <c:pt idx="69">
                  <c:v>-0.21036823882372876</c:v>
                </c:pt>
                <c:pt idx="70">
                  <c:v>-0.21643177802533253</c:v>
                </c:pt>
                <c:pt idx="71">
                  <c:v>-0.22258190303034509</c:v>
                </c:pt>
                <c:pt idx="72">
                  <c:v>-0.22881863842858891</c:v>
                </c:pt>
                <c:pt idx="73">
                  <c:v>-0.23514200916511135</c:v>
                </c:pt>
                <c:pt idx="74">
                  <c:v>-0.24155204054065241</c:v>
                </c:pt>
                <c:pt idx="75">
                  <c:v>-0.24804875821215208</c:v>
                </c:pt>
                <c:pt idx="76">
                  <c:v>-0.25463218819323152</c:v>
                </c:pt>
                <c:pt idx="77">
                  <c:v>-0.26130235685468589</c:v>
                </c:pt>
                <c:pt idx="78">
                  <c:v>-0.26805929092500952</c:v>
                </c:pt>
                <c:pt idx="79">
                  <c:v>-0.27490301749088708</c:v>
                </c:pt>
                <c:pt idx="80">
                  <c:v>-0.28183356399772702</c:v>
                </c:pt>
                <c:pt idx="81">
                  <c:v>-0.2888509582502044</c:v>
                </c:pt>
                <c:pt idx="82">
                  <c:v>-0.2959552284127514</c:v>
                </c:pt>
                <c:pt idx="83">
                  <c:v>-0.30314640301017332</c:v>
                </c:pt>
                <c:pt idx="84">
                  <c:v>-0.31042451092811424</c:v>
                </c:pt>
                <c:pt idx="85">
                  <c:v>-0.31778958141368507</c:v>
                </c:pt>
                <c:pt idx="86">
                  <c:v>-0.32524164407597284</c:v>
                </c:pt>
                <c:pt idx="87">
                  <c:v>-0.33278072888667132</c:v>
                </c:pt>
                <c:pt idx="88">
                  <c:v>-0.34040686618059224</c:v>
                </c:pt>
                <c:pt idx="89">
                  <c:v>-0.34812008665632266</c:v>
                </c:pt>
                <c:pt idx="90">
                  <c:v>-0.35592042137676916</c:v>
                </c:pt>
                <c:pt idx="91">
                  <c:v>-0.3638079017697729</c:v>
                </c:pt>
                <c:pt idx="92">
                  <c:v>-0.37178255962872303</c:v>
                </c:pt>
                <c:pt idx="93">
                  <c:v>-0.37984442711318039</c:v>
                </c:pt>
                <c:pt idx="94">
                  <c:v>-0.38799353674948978</c:v>
                </c:pt>
                <c:pt idx="95">
                  <c:v>-0.39622992143141367</c:v>
                </c:pt>
                <c:pt idx="96">
                  <c:v>-0.40455361442078558</c:v>
                </c:pt>
                <c:pt idx="97">
                  <c:v>-0.41296464934811883</c:v>
                </c:pt>
                <c:pt idx="98">
                  <c:v>-0.42146306021331542</c:v>
                </c:pt>
                <c:pt idx="99">
                  <c:v>-0.43004888138630148</c:v>
                </c:pt>
                <c:pt idx="100">
                  <c:v>-0.43872214760767003</c:v>
                </c:pt>
                <c:pt idx="101">
                  <c:v>-0.44748289398942093</c:v>
                </c:pt>
                <c:pt idx="102">
                  <c:v>-0.45633115601558855</c:v>
                </c:pt>
                <c:pt idx="103">
                  <c:v>-0.46526696954296687</c:v>
                </c:pt>
                <c:pt idx="104">
                  <c:v>-0.47429037080180675</c:v>
                </c:pt>
                <c:pt idx="105">
                  <c:v>-0.48340139639650936</c:v>
                </c:pt>
                <c:pt idx="106">
                  <c:v>-0.49260008330636296</c:v>
                </c:pt>
                <c:pt idx="107">
                  <c:v>-0.50188646888626587</c:v>
                </c:pt>
                <c:pt idx="108">
                  <c:v>-0.51126059086744624</c:v>
                </c:pt>
                <c:pt idx="109">
                  <c:v>-0.52072248735819904</c:v>
                </c:pt>
                <c:pt idx="110">
                  <c:v>-0.5302721968446672</c:v>
                </c:pt>
                <c:pt idx="111">
                  <c:v>-0.53990975819156284</c:v>
                </c:pt>
                <c:pt idx="112">
                  <c:v>-0.54963521064295229</c:v>
                </c:pt>
                <c:pt idx="113">
                  <c:v>-0.55944859382302659</c:v>
                </c:pt>
                <c:pt idx="114">
                  <c:v>-0.56934994773687109</c:v>
                </c:pt>
                <c:pt idx="115">
                  <c:v>-0.57933931277126771</c:v>
                </c:pt>
                <c:pt idx="116">
                  <c:v>-0.58941672969549863</c:v>
                </c:pt>
                <c:pt idx="117">
                  <c:v>-0.59958223966212509</c:v>
                </c:pt>
                <c:pt idx="118">
                  <c:v>-0.60983588420782464</c:v>
                </c:pt>
                <c:pt idx="119">
                  <c:v>-0.62017770525422244</c:v>
                </c:pt>
                <c:pt idx="120">
                  <c:v>-0.63060774510868545</c:v>
                </c:pt>
                <c:pt idx="121">
                  <c:v>-0.64112604646519955</c:v>
                </c:pt>
                <c:pt idx="122">
                  <c:v>-0.6517326524051924</c:v>
                </c:pt>
                <c:pt idx="123">
                  <c:v>-0.66242760639840603</c:v>
                </c:pt>
                <c:pt idx="124">
                  <c:v>-0.67321095230374128</c:v>
                </c:pt>
                <c:pt idx="125">
                  <c:v>-0.68408273437017042</c:v>
                </c:pt>
                <c:pt idx="126">
                  <c:v>-0.69504299723756369</c:v>
                </c:pt>
                <c:pt idx="127">
                  <c:v>-0.70609178593762167</c:v>
                </c:pt>
                <c:pt idx="128">
                  <c:v>-0.71722914589476661</c:v>
                </c:pt>
                <c:pt idx="129">
                  <c:v>-0.72845512292703585</c:v>
                </c:pt>
                <c:pt idx="130">
                  <c:v>-0.7397697632470146</c:v>
                </c:pt>
                <c:pt idx="131">
                  <c:v>-0.75117311346275484</c:v>
                </c:pt>
                <c:pt idx="132">
                  <c:v>-0.76266522057869657</c:v>
                </c:pt>
                <c:pt idx="133">
                  <c:v>-0.77424613199664005</c:v>
                </c:pt>
                <c:pt idx="134">
                  <c:v>-0.78591589551667651</c:v>
                </c:pt>
                <c:pt idx="135">
                  <c:v>-0.79767455933815057</c:v>
                </c:pt>
                <c:pt idx="136">
                  <c:v>-0.8095221720606337</c:v>
                </c:pt>
                <c:pt idx="137">
                  <c:v>-0.82145878268490846</c:v>
                </c:pt>
                <c:pt idx="138">
                  <c:v>-0.833484440613943</c:v>
                </c:pt>
                <c:pt idx="139">
                  <c:v>-0.84559919565390484</c:v>
                </c:pt>
                <c:pt idx="140">
                  <c:v>-0.85780309801515531</c:v>
                </c:pt>
                <c:pt idx="141">
                  <c:v>-0.87009619831327034</c:v>
                </c:pt>
                <c:pt idx="142">
                  <c:v>-0.88247854757005673</c:v>
                </c:pt>
                <c:pt idx="143">
                  <c:v>-0.89495019721461355</c:v>
                </c:pt>
                <c:pt idx="144">
                  <c:v>-0.9075111990843332</c:v>
                </c:pt>
                <c:pt idx="145">
                  <c:v>-0.92016160542598324</c:v>
                </c:pt>
                <c:pt idx="146">
                  <c:v>-0.93290146889677306</c:v>
                </c:pt>
                <c:pt idx="147">
                  <c:v>-0.94573084256540896</c:v>
                </c:pt>
                <c:pt idx="148">
                  <c:v>-0.95864977991317379</c:v>
                </c:pt>
                <c:pt idx="149">
                  <c:v>-0.97165833483505004</c:v>
                </c:pt>
                <c:pt idx="150">
                  <c:v>-0.98475656164076253</c:v>
                </c:pt>
                <c:pt idx="151">
                  <c:v>-0.99794451505596382</c:v>
                </c:pt>
                <c:pt idx="152">
                  <c:v>-1.0112222502232804</c:v>
                </c:pt>
                <c:pt idx="153">
                  <c:v>-1.0245898227034929</c:v>
                </c:pt>
                <c:pt idx="154">
                  <c:v>-1.0380472884766609</c:v>
                </c:pt>
                <c:pt idx="155">
                  <c:v>-1.051594703943276</c:v>
                </c:pt>
                <c:pt idx="156">
                  <c:v>-1.0652321259253967</c:v>
                </c:pt>
                <c:pt idx="157">
                  <c:v>-1.0789596116678599</c:v>
                </c:pt>
                <c:pt idx="158">
                  <c:v>-1.0927772188394338</c:v>
                </c:pt>
                <c:pt idx="159">
                  <c:v>-1.1066850055340194</c:v>
                </c:pt>
                <c:pt idx="160">
                  <c:v>-1.1206830302718358</c:v>
                </c:pt>
                <c:pt idx="161">
                  <c:v>-1.1347713520006524</c:v>
                </c:pt>
                <c:pt idx="162">
                  <c:v>-1.1489500300969819</c:v>
                </c:pt>
                <c:pt idx="163">
                  <c:v>-1.1632191243673515</c:v>
                </c:pt>
                <c:pt idx="164">
                  <c:v>-1.1775786950495062</c:v>
                </c:pt>
                <c:pt idx="165">
                  <c:v>-1.192028802813677</c:v>
                </c:pt>
                <c:pt idx="166">
                  <c:v>-1.2065695087638397</c:v>
                </c:pt>
                <c:pt idx="167">
                  <c:v>-1.2212008744390097</c:v>
                </c:pt>
                <c:pt idx="168">
                  <c:v>-1.2359229618144747</c:v>
                </c:pt>
                <c:pt idx="169">
                  <c:v>-1.2507358333031506</c:v>
                </c:pt>
                <c:pt idx="170">
                  <c:v>-1.2656395517568508</c:v>
                </c:pt>
                <c:pt idx="171">
                  <c:v>-1.2806341804676011</c:v>
                </c:pt>
                <c:pt idx="172">
                  <c:v>-1.2957197831689879</c:v>
                </c:pt>
                <c:pt idx="173">
                  <c:v>-1.310896424037481</c:v>
                </c:pt>
                <c:pt idx="174">
                  <c:v>-1.326164167693777</c:v>
                </c:pt>
                <c:pt idx="175">
                  <c:v>-1.3415230792041823</c:v>
                </c:pt>
                <c:pt idx="176">
                  <c:v>-1.3569732240819612</c:v>
                </c:pt>
                <c:pt idx="177">
                  <c:v>-1.3725146682887412</c:v>
                </c:pt>
                <c:pt idx="178">
                  <c:v>-1.3881474782358669</c:v>
                </c:pt>
                <c:pt idx="179">
                  <c:v>-1.403871720785872</c:v>
                </c:pt>
                <c:pt idx="180">
                  <c:v>-1.4196874632538332</c:v>
                </c:pt>
                <c:pt idx="181">
                  <c:v>-1.4355947734088201</c:v>
                </c:pt>
                <c:pt idx="182">
                  <c:v>-1.4515937194753543</c:v>
                </c:pt>
                <c:pt idx="183">
                  <c:v>-1.4676843701348128</c:v>
                </c:pt>
                <c:pt idx="184">
                  <c:v>-1.4838667945269624</c:v>
                </c:pt>
                <c:pt idx="185">
                  <c:v>-1.5001410622513713</c:v>
                </c:pt>
                <c:pt idx="186">
                  <c:v>-1.5165072433689206</c:v>
                </c:pt>
                <c:pt idx="187">
                  <c:v>-1.5329654084033073</c:v>
                </c:pt>
                <c:pt idx="188">
                  <c:v>-1.5495156283425433</c:v>
                </c:pt>
                <c:pt idx="189">
                  <c:v>-1.5661579746404897</c:v>
                </c:pt>
                <c:pt idx="190">
                  <c:v>-1.5828925192183909</c:v>
                </c:pt>
                <c:pt idx="191">
                  <c:v>-1.5997193344664078</c:v>
                </c:pt>
                <c:pt idx="192">
                  <c:v>-1.6166384932452038</c:v>
                </c:pt>
                <c:pt idx="193">
                  <c:v>-1.6336500688874835</c:v>
                </c:pt>
                <c:pt idx="194">
                  <c:v>-1.6507541351995858</c:v>
                </c:pt>
                <c:pt idx="195">
                  <c:v>-1.6679507664631275</c:v>
                </c:pt>
                <c:pt idx="196">
                  <c:v>-1.6852400374365371</c:v>
                </c:pt>
                <c:pt idx="197">
                  <c:v>-1.7026220233567291</c:v>
                </c:pt>
                <c:pt idx="198">
                  <c:v>-1.7200967999407293</c:v>
                </c:pt>
                <c:pt idx="199">
                  <c:v>-1.7376644433872923</c:v>
                </c:pt>
                <c:pt idx="200">
                  <c:v>-1.7553250303786321</c:v>
                </c:pt>
                <c:pt idx="201">
                  <c:v>-1.7730786380820058</c:v>
                </c:pt>
                <c:pt idx="202">
                  <c:v>-1.7909253441514723</c:v>
                </c:pt>
                <c:pt idx="203">
                  <c:v>-1.8088652267295657</c:v>
                </c:pt>
                <c:pt idx="204">
                  <c:v>-1.8268983644490007</c:v>
                </c:pt>
                <c:pt idx="205">
                  <c:v>-1.845024836434408</c:v>
                </c:pt>
                <c:pt idx="206">
                  <c:v>-1.8632447223040804</c:v>
                </c:pt>
                <c:pt idx="207">
                  <c:v>-1.8815581021717214</c:v>
                </c:pt>
                <c:pt idx="208">
                  <c:v>-1.899965056648204</c:v>
                </c:pt>
                <c:pt idx="209">
                  <c:v>-1.9184656668433739</c:v>
                </c:pt>
                <c:pt idx="210">
                  <c:v>-1.9370600143678098</c:v>
                </c:pt>
                <c:pt idx="211">
                  <c:v>-1.9557481813346722</c:v>
                </c:pt>
                <c:pt idx="212">
                  <c:v>-1.9745302503614937</c:v>
                </c:pt>
                <c:pt idx="213">
                  <c:v>-1.993406304572034</c:v>
                </c:pt>
                <c:pt idx="214">
                  <c:v>-2.0123764275981335</c:v>
                </c:pt>
                <c:pt idx="215">
                  <c:v>-2.0314407035815556</c:v>
                </c:pt>
                <c:pt idx="216">
                  <c:v>-2.0505992171758933</c:v>
                </c:pt>
                <c:pt idx="217">
                  <c:v>-2.0698520535484484</c:v>
                </c:pt>
                <c:pt idx="218">
                  <c:v>-2.0891992983821455</c:v>
                </c:pt>
                <c:pt idx="219">
                  <c:v>-2.108641037877454</c:v>
                </c:pt>
                <c:pt idx="220">
                  <c:v>-2.1281773587543227</c:v>
                </c:pt>
                <c:pt idx="221">
                  <c:v>-2.1478083482541317</c:v>
                </c:pt>
                <c:pt idx="222">
                  <c:v>-2.1675340941416863</c:v>
                </c:pt>
                <c:pt idx="223">
                  <c:v>-2.1873546847071559</c:v>
                </c:pt>
                <c:pt idx="224">
                  <c:v>-2.2072702087681035</c:v>
                </c:pt>
                <c:pt idx="225">
                  <c:v>-2.2272807556714955</c:v>
                </c:pt>
                <c:pt idx="226">
                  <c:v>-2.247386415295721</c:v>
                </c:pt>
                <c:pt idx="227">
                  <c:v>-2.2675872780526478</c:v>
                </c:pt>
                <c:pt idx="228">
                  <c:v>-2.2878834348896619</c:v>
                </c:pt>
                <c:pt idx="229">
                  <c:v>-2.3082749772917839</c:v>
                </c:pt>
                <c:pt idx="230">
                  <c:v>-2.3287619972837028</c:v>
                </c:pt>
                <c:pt idx="231">
                  <c:v>-2.3493445874319332</c:v>
                </c:pt>
                <c:pt idx="232">
                  <c:v>-2.3700228408469228</c:v>
                </c:pt>
                <c:pt idx="233">
                  <c:v>-2.39079685118518</c:v>
                </c:pt>
                <c:pt idx="234">
                  <c:v>-2.4116667126514404</c:v>
                </c:pt>
                <c:pt idx="235">
                  <c:v>-2.4326325200008627</c:v>
                </c:pt>
                <c:pt idx="236">
                  <c:v>-2.453694368541151</c:v>
                </c:pt>
                <c:pt idx="237">
                  <c:v>-2.4748523541348386</c:v>
                </c:pt>
                <c:pt idx="238">
                  <c:v>-2.4961065732014593</c:v>
                </c:pt>
                <c:pt idx="239">
                  <c:v>-2.5174571227198115</c:v>
                </c:pt>
                <c:pt idx="240">
                  <c:v>-2.5389041002301878</c:v>
                </c:pt>
                <c:pt idx="241">
                  <c:v>-2.5604476038366775</c:v>
                </c:pt>
                <c:pt idx="242">
                  <c:v>-2.5820877322094438</c:v>
                </c:pt>
                <c:pt idx="243">
                  <c:v>-2.6038245845870382</c:v>
                </c:pt>
                <c:pt idx="244">
                  <c:v>-2.6256582607787049</c:v>
                </c:pt>
                <c:pt idx="245">
                  <c:v>-2.6475888611667528</c:v>
                </c:pt>
                <c:pt idx="246">
                  <c:v>-2.669616486708887</c:v>
                </c:pt>
                <c:pt idx="247">
                  <c:v>-2.691741238940621</c:v>
                </c:pt>
                <c:pt idx="248">
                  <c:v>-2.7139632199776424</c:v>
                </c:pt>
                <c:pt idx="249">
                  <c:v>-2.736282532518246</c:v>
                </c:pt>
                <c:pt idx="250">
                  <c:v>-2.7586992798457559</c:v>
                </c:pt>
                <c:pt idx="251">
                  <c:v>-2.781213565830976</c:v>
                </c:pt>
                <c:pt idx="252">
                  <c:v>-2.803825494934677</c:v>
                </c:pt>
                <c:pt idx="253">
                  <c:v>-2.8265351722100767</c:v>
                </c:pt>
                <c:pt idx="254">
                  <c:v>-2.8493427033053225</c:v>
                </c:pt>
                <c:pt idx="255">
                  <c:v>-2.8722481944660538</c:v>
                </c:pt>
                <c:pt idx="256">
                  <c:v>-2.8952517525379315</c:v>
                </c:pt>
                <c:pt idx="257">
                  <c:v>-2.9183534849692023</c:v>
                </c:pt>
                <c:pt idx="258">
                  <c:v>-2.9415534998132808</c:v>
                </c:pt>
                <c:pt idx="259">
                  <c:v>-2.9648519057313627</c:v>
                </c:pt>
                <c:pt idx="260">
                  <c:v>-2.9882488119950339</c:v>
                </c:pt>
                <c:pt idx="261">
                  <c:v>-3.0117443284889238</c:v>
                </c:pt>
                <c:pt idx="262">
                  <c:v>-3.0353385657133645</c:v>
                </c:pt>
                <c:pt idx="263">
                  <c:v>-3.0590316347870665</c:v>
                </c:pt>
                <c:pt idx="264">
                  <c:v>-3.0828236474498589</c:v>
                </c:pt>
                <c:pt idx="265">
                  <c:v>-3.1067147160653432</c:v>
                </c:pt>
                <c:pt idx="266">
                  <c:v>-3.1307049536237184</c:v>
                </c:pt>
                <c:pt idx="267">
                  <c:v>-3.154794473744472</c:v>
                </c:pt>
                <c:pt idx="268">
                  <c:v>-3.1789833906792246</c:v>
                </c:pt>
                <c:pt idx="269">
                  <c:v>-3.2032718193145095</c:v>
                </c:pt>
                <c:pt idx="270">
                  <c:v>-3.2276598751745937</c:v>
                </c:pt>
                <c:pt idx="271">
                  <c:v>-3.2521476744243483</c:v>
                </c:pt>
                <c:pt idx="272">
                  <c:v>-3.2767353338721068</c:v>
                </c:pt>
                <c:pt idx="273">
                  <c:v>-3.301422970972558</c:v>
                </c:pt>
                <c:pt idx="274">
                  <c:v>-3.3262107038296769</c:v>
                </c:pt>
                <c:pt idx="275">
                  <c:v>-3.3510986511996288</c:v>
                </c:pt>
                <c:pt idx="276">
                  <c:v>-3.3760869324937652</c:v>
                </c:pt>
                <c:pt idx="277">
                  <c:v>-3.401175667781589</c:v>
                </c:pt>
                <c:pt idx="278">
                  <c:v>-3.4263649777937415</c:v>
                </c:pt>
                <c:pt idx="279">
                  <c:v>-3.4516549839250654</c:v>
                </c:pt>
                <c:pt idx="280">
                  <c:v>-3.4770458082376265</c:v>
                </c:pt>
                <c:pt idx="281">
                  <c:v>-3.5025375734637971</c:v>
                </c:pt>
                <c:pt idx="282">
                  <c:v>-3.5281304030093636</c:v>
                </c:pt>
                <c:pt idx="283">
                  <c:v>-3.5538244209566017</c:v>
                </c:pt>
                <c:pt idx="284">
                  <c:v>-3.579619752067499</c:v>
                </c:pt>
                <c:pt idx="285">
                  <c:v>-3.6055165217868335</c:v>
                </c:pt>
                <c:pt idx="286">
                  <c:v>-3.6315148562454254</c:v>
                </c:pt>
                <c:pt idx="287">
                  <c:v>-3.6576148822633363</c:v>
                </c:pt>
                <c:pt idx="288">
                  <c:v>-3.6838167273531126</c:v>
                </c:pt>
                <c:pt idx="289">
                  <c:v>-3.7101205197230369</c:v>
                </c:pt>
                <c:pt idx="290">
                  <c:v>-3.7365263882804198</c:v>
                </c:pt>
                <c:pt idx="291">
                  <c:v>-3.7630344626349403</c:v>
                </c:pt>
                <c:pt idx="292">
                  <c:v>-3.7896448731019565</c:v>
                </c:pt>
                <c:pt idx="293">
                  <c:v>-3.8163577507058699</c:v>
                </c:pt>
                <c:pt idx="294">
                  <c:v>-3.8431732271835579</c:v>
                </c:pt>
                <c:pt idx="295">
                  <c:v>-3.8700914349877316</c:v>
                </c:pt>
                <c:pt idx="296">
                  <c:v>-3.8971125072904185</c:v>
                </c:pt>
                <c:pt idx="297">
                  <c:v>-3.9242365779864223</c:v>
                </c:pt>
                <c:pt idx="298">
                  <c:v>-3.9514637816968272</c:v>
                </c:pt>
                <c:pt idx="299">
                  <c:v>-3.978794253772489</c:v>
                </c:pt>
                <c:pt idx="300">
                  <c:v>-4.0062281302976341</c:v>
                </c:pt>
                <c:pt idx="301">
                  <c:v>-4.0337655480933741</c:v>
                </c:pt>
                <c:pt idx="302">
                  <c:v>-4.0614066447213872</c:v>
                </c:pt>
                <c:pt idx="303">
                  <c:v>-4.0891515584874751</c:v>
                </c:pt>
                <c:pt idx="304">
                  <c:v>-4.1170004284452641</c:v>
                </c:pt>
                <c:pt idx="305">
                  <c:v>-4.1449533943998809</c:v>
                </c:pt>
                <c:pt idx="306">
                  <c:v>-4.1730105969116806</c:v>
                </c:pt>
                <c:pt idx="307">
                  <c:v>-4.2011721772999699</c:v>
                </c:pt>
                <c:pt idx="308">
                  <c:v>-4.2294382776468051</c:v>
                </c:pt>
                <c:pt idx="309">
                  <c:v>-4.2578090408007654</c:v>
                </c:pt>
                <c:pt idx="310">
                  <c:v>-4.2862846103808074</c:v>
                </c:pt>
                <c:pt idx="311">
                  <c:v>-4.3148651307801238</c:v>
                </c:pt>
                <c:pt idx="312">
                  <c:v>-4.3435507471700276</c:v>
                </c:pt>
                <c:pt idx="313">
                  <c:v>-4.3723416055038751</c:v>
                </c:pt>
                <c:pt idx="314">
                  <c:v>-4.4012378525210014</c:v>
                </c:pt>
                <c:pt idx="315">
                  <c:v>-4.430239635750743</c:v>
                </c:pt>
                <c:pt idx="316">
                  <c:v>-4.4593471035164089</c:v>
                </c:pt>
                <c:pt idx="317">
                  <c:v>-4.4885604049393386</c:v>
                </c:pt>
                <c:pt idx="318">
                  <c:v>-4.5178796899429843</c:v>
                </c:pt>
                <c:pt idx="319">
                  <c:v>-4.5473051092570156</c:v>
                </c:pt>
                <c:pt idx="320">
                  <c:v>-4.5768368144214353</c:v>
                </c:pt>
                <c:pt idx="321">
                  <c:v>-4.6064749577907937</c:v>
                </c:pt>
                <c:pt idx="322">
                  <c:v>-4.6362196925383277</c:v>
                </c:pt>
                <c:pt idx="323">
                  <c:v>-4.6660711726602706</c:v>
                </c:pt>
                <c:pt idx="324">
                  <c:v>-4.6960295529800664</c:v>
                </c:pt>
                <c:pt idx="325">
                  <c:v>-4.7260949891526813</c:v>
                </c:pt>
                <c:pt idx="326">
                  <c:v>-4.7562676376689614</c:v>
                </c:pt>
                <c:pt idx="327">
                  <c:v>-4.7865476558599687</c:v>
                </c:pt>
                <c:pt idx="328">
                  <c:v>-4.8169352019014253</c:v>
                </c:pt>
                <c:pt idx="329">
                  <c:v>-4.8474304348180999</c:v>
                </c:pt>
                <c:pt idx="330">
                  <c:v>-4.878033514488318</c:v>
                </c:pt>
                <c:pt idx="331">
                  <c:v>-4.9087446016484604</c:v>
                </c:pt>
                <c:pt idx="332">
                  <c:v>-4.9395638578975039</c:v>
                </c:pt>
                <c:pt idx="333">
                  <c:v>-4.9704914457015876</c:v>
                </c:pt>
                <c:pt idx="334">
                  <c:v>-5.0015275283986504</c:v>
                </c:pt>
                <c:pt idx="335">
                  <c:v>-5.0326722702030571</c:v>
                </c:pt>
                <c:pt idx="336">
                  <c:v>-5.0639258362102986</c:v>
                </c:pt>
                <c:pt idx="337">
                  <c:v>-5.0952883924017183</c:v>
                </c:pt>
                <c:pt idx="338">
                  <c:v>-5.1267601056492653</c:v>
                </c:pt>
                <c:pt idx="339">
                  <c:v>-5.1583411437202953</c:v>
                </c:pt>
                <c:pt idx="340">
                  <c:v>-5.1900316752824089</c:v>
                </c:pt>
                <c:pt idx="341">
                  <c:v>-5.2218318699083195</c:v>
                </c:pt>
                <c:pt idx="342">
                  <c:v>-5.2537418980807722</c:v>
                </c:pt>
                <c:pt idx="343">
                  <c:v>-5.2857619311974915</c:v>
                </c:pt>
                <c:pt idx="344">
                  <c:v>-5.3178921415761939</c:v>
                </c:pt>
                <c:pt idx="345">
                  <c:v>-5.3501327024595771</c:v>
                </c:pt>
                <c:pt idx="346">
                  <c:v>-5.3824837880204193</c:v>
                </c:pt>
                <c:pt idx="347">
                  <c:v>-5.4149455733666976</c:v>
                </c:pt>
                <c:pt idx="348">
                  <c:v>-5.4475182345467088</c:v>
                </c:pt>
                <c:pt idx="349">
                  <c:v>-5.4802019485542974</c:v>
                </c:pt>
                <c:pt idx="350">
                  <c:v>-5.5129968933340621</c:v>
                </c:pt>
                <c:pt idx="351">
                  <c:v>-5.5459032477866455</c:v>
                </c:pt>
                <c:pt idx="352">
                  <c:v>-5.5789211917740484</c:v>
                </c:pt>
                <c:pt idx="353">
                  <c:v>-5.6120509061250026</c:v>
                </c:pt>
                <c:pt idx="354">
                  <c:v>-5.6452925726403418</c:v>
                </c:pt>
                <c:pt idx="355">
                  <c:v>-5.6786463740984789</c:v>
                </c:pt>
                <c:pt idx="356">
                  <c:v>-5.7121124942608992</c:v>
                </c:pt>
                <c:pt idx="357">
                  <c:v>-5.7456911178776693</c:v>
                </c:pt>
                <c:pt idx="358">
                  <c:v>-5.779382430693043</c:v>
                </c:pt>
                <c:pt idx="359">
                  <c:v>-5.8131866194510629</c:v>
                </c:pt>
                <c:pt idx="360">
                  <c:v>-5.8471038719012425</c:v>
                </c:pt>
                <c:pt idx="361">
                  <c:v>-5.8811343768042814</c:v>
                </c:pt>
                <c:pt idx="362">
                  <c:v>-5.9152783239378293</c:v>
                </c:pt>
                <c:pt idx="363">
                  <c:v>-5.9495359041022873</c:v>
                </c:pt>
                <c:pt idx="364">
                  <c:v>-5.9839073091266615</c:v>
                </c:pt>
                <c:pt idx="365">
                  <c:v>-6.0183927318744761</c:v>
                </c:pt>
                <c:pt idx="366">
                  <c:v>-6.0529923662497094</c:v>
                </c:pt>
                <c:pt idx="367">
                  <c:v>-6.0877064072028126</c:v>
                </c:pt>
                <c:pt idx="368">
                  <c:v>-6.1225350507367393</c:v>
                </c:pt>
                <c:pt idx="369">
                  <c:v>-6.1574784939130556</c:v>
                </c:pt>
                <c:pt idx="370">
                  <c:v>-6.1925369348580803</c:v>
                </c:pt>
                <c:pt idx="371">
                  <c:v>-6.2277105727690651</c:v>
                </c:pt>
                <c:pt idx="372">
                  <c:v>-6.2629996079204906</c:v>
                </c:pt>
                <c:pt idx="373">
                  <c:v>-6.2984042416703154</c:v>
                </c:pt>
                <c:pt idx="374">
                  <c:v>-6.3339246764663475</c:v>
                </c:pt>
                <c:pt idx="375">
                  <c:v>-6.3695611158526519</c:v>
                </c:pt>
                <c:pt idx="376">
                  <c:v>-6.4053137644760003</c:v>
                </c:pt>
                <c:pt idx="377">
                  <c:v>-6.4411828280923613</c:v>
                </c:pt>
                <c:pt idx="378">
                  <c:v>-6.4771685135735062</c:v>
                </c:pt>
                <c:pt idx="379">
                  <c:v>-6.5132710289135867</c:v>
                </c:pt>
                <c:pt idx="380">
                  <c:v>-6.549490583235821</c:v>
                </c:pt>
                <c:pt idx="381">
                  <c:v>-6.5858273867992061</c:v>
                </c:pt>
                <c:pt idx="382">
                  <c:v>-6.6222816510053217</c:v>
                </c:pt>
                <c:pt idx="383">
                  <c:v>-6.6588535884051705</c:v>
                </c:pt>
                <c:pt idx="384">
                  <c:v>-6.6955434127060247</c:v>
                </c:pt>
                <c:pt idx="385">
                  <c:v>-6.7323513387784466</c:v>
                </c:pt>
                <c:pt idx="386">
                  <c:v>-6.7692775826632499</c:v>
                </c:pt>
                <c:pt idx="387">
                  <c:v>-6.8063223615785775</c:v>
                </c:pt>
                <c:pt idx="388">
                  <c:v>-6.8434858939270633</c:v>
                </c:pt>
                <c:pt idx="389">
                  <c:v>-6.8807683993029487</c:v>
                </c:pt>
                <c:pt idx="390">
                  <c:v>-6.9181700984994183</c:v>
                </c:pt>
                <c:pt idx="391">
                  <c:v>-6.95569121351582</c:v>
                </c:pt>
                <c:pt idx="392">
                  <c:v>-6.9933319675650987</c:v>
                </c:pt>
                <c:pt idx="393">
                  <c:v>-7.0310925850812183</c:v>
                </c:pt>
                <c:pt idx="394">
                  <c:v>-7.0689732917265955</c:v>
                </c:pt>
                <c:pt idx="395">
                  <c:v>-7.1069743143997588</c:v>
                </c:pt>
                <c:pt idx="396">
                  <c:v>-7.1450958812428853</c:v>
                </c:pt>
                <c:pt idx="397">
                  <c:v>-7.1833382216495103</c:v>
                </c:pt>
                <c:pt idx="398">
                  <c:v>-7.2217015662722952</c:v>
                </c:pt>
                <c:pt idx="399">
                  <c:v>-7.260186147030824</c:v>
                </c:pt>
                <c:pt idx="400">
                  <c:v>-7.2987921971194849</c:v>
                </c:pt>
                <c:pt idx="401">
                  <c:v>-7.3375199510154392</c:v>
                </c:pt>
                <c:pt idx="402">
                  <c:v>-7.3763696444866191</c:v>
                </c:pt>
                <c:pt idx="403">
                  <c:v>-7.4153415145998203</c:v>
                </c:pt>
                <c:pt idx="404">
                  <c:v>-7.454435799728846</c:v>
                </c:pt>
                <c:pt idx="405">
                  <c:v>-7.493652739562755</c:v>
                </c:pt>
                <c:pt idx="406">
                  <c:v>-7.5329925751141342</c:v>
                </c:pt>
                <c:pt idx="407">
                  <c:v>-7.5724555487274428</c:v>
                </c:pt>
                <c:pt idx="408">
                  <c:v>-7.6120419040875342</c:v>
                </c:pt>
                <c:pt idx="409">
                  <c:v>-7.651751886228066</c:v>
                </c:pt>
                <c:pt idx="410">
                  <c:v>-7.6915857415401243</c:v>
                </c:pt>
                <c:pt idx="411">
                  <c:v>-7.731543717780907</c:v>
                </c:pt>
                <c:pt idx="412">
                  <c:v>-7.7716260640824135</c:v>
                </c:pt>
                <c:pt idx="413">
                  <c:v>-7.8118330309602735</c:v>
                </c:pt>
                <c:pt idx="414">
                  <c:v>-7.8521648703226194</c:v>
                </c:pt>
                <c:pt idx="415">
                  <c:v>-7.8926218354790656</c:v>
                </c:pt>
                <c:pt idx="416">
                  <c:v>-7.9332041811497298</c:v>
                </c:pt>
                <c:pt idx="417">
                  <c:v>-7.9739121634743393</c:v>
                </c:pt>
                <c:pt idx="418">
                  <c:v>-8.0147460400214836</c:v>
                </c:pt>
                <c:pt idx="419">
                  <c:v>-8.0557060697978162</c:v>
                </c:pt>
                <c:pt idx="420">
                  <c:v>-8.0967925132574372</c:v>
                </c:pt>
                <c:pt idx="421">
                  <c:v>-8.1380056323113923</c:v>
                </c:pt>
                <c:pt idx="422">
                  <c:v>-8.1793456903371027</c:v>
                </c:pt>
                <c:pt idx="423">
                  <c:v>-8.220812952188032</c:v>
                </c:pt>
                <c:pt idx="424">
                  <c:v>-8.2624076842033549</c:v>
                </c:pt>
                <c:pt idx="425">
                  <c:v>-8.3041301542177397</c:v>
                </c:pt>
                <c:pt idx="426">
                  <c:v>-8.3459806315712157</c:v>
                </c:pt>
                <c:pt idx="427">
                  <c:v>-8.3879593871190945</c:v>
                </c:pt>
                <c:pt idx="428">
                  <c:v>-8.4300666932420594</c:v>
                </c:pt>
                <c:pt idx="429">
                  <c:v>-8.472302823856241</c:v>
                </c:pt>
                <c:pt idx="430">
                  <c:v>-8.5146680544234457</c:v>
                </c:pt>
                <c:pt idx="431">
                  <c:v>-8.5571626619614918</c:v>
                </c:pt>
                <c:pt idx="432">
                  <c:v>-8.5997869250545644</c:v>
                </c:pt>
                <c:pt idx="433">
                  <c:v>-8.6425411238637491</c:v>
                </c:pt>
                <c:pt idx="434">
                  <c:v>-8.6854255401375973</c:v>
                </c:pt>
                <c:pt idx="435">
                  <c:v>-8.7284404572227814</c:v>
                </c:pt>
                <c:pt idx="436">
                  <c:v>-8.7715861600749179</c:v>
                </c:pt>
                <c:pt idx="437">
                  <c:v>-8.8148629352694137</c:v>
                </c:pt>
                <c:pt idx="438">
                  <c:v>-8.8582710710124459</c:v>
                </c:pt>
                <c:pt idx="439">
                  <c:v>-8.901810857152002</c:v>
                </c:pt>
                <c:pt idx="440">
                  <c:v>-8.9454825851891009</c:v>
                </c:pt>
                <c:pt idx="441">
                  <c:v>-8.9892865482890052</c:v>
                </c:pt>
                <c:pt idx="442">
                  <c:v>-9.0332230412926506</c:v>
                </c:pt>
                <c:pt idx="443">
                  <c:v>-9.0772923607280607</c:v>
                </c:pt>
                <c:pt idx="444">
                  <c:v>-9.121494804821987</c:v>
                </c:pt>
                <c:pt idx="445">
                  <c:v>-9.165830673511536</c:v>
                </c:pt>
                <c:pt idx="446">
                  <c:v>-9.2103002684560042</c:v>
                </c:pt>
                <c:pt idx="447">
                  <c:v>-9.2549038930487555</c:v>
                </c:pt>
                <c:pt idx="448">
                  <c:v>-9.2996418524292235</c:v>
                </c:pt>
                <c:pt idx="449">
                  <c:v>-9.3445144534950462</c:v>
                </c:pt>
                <c:pt idx="450">
                  <c:v>-9.3895220049142853</c:v>
                </c:pt>
                <c:pt idx="451">
                  <c:v>-9.4346648171377652</c:v>
                </c:pt>
                <c:pt idx="452">
                  <c:v>-9.479943202411512</c:v>
                </c:pt>
                <c:pt idx="453">
                  <c:v>-9.5253574747893595</c:v>
                </c:pt>
                <c:pt idx="454">
                  <c:v>-9.5709079501456138</c:v>
                </c:pt>
                <c:pt idx="455">
                  <c:v>-9.6165949461878419</c:v>
                </c:pt>
                <c:pt idx="456">
                  <c:v>-9.6624187824698069</c:v>
                </c:pt>
                <c:pt idx="457">
                  <c:v>-9.7083797804045098</c:v>
                </c:pt>
                <c:pt idx="458">
                  <c:v>-9.7544782632773597</c:v>
                </c:pt>
                <c:pt idx="459">
                  <c:v>-9.800714556259436</c:v>
                </c:pt>
                <c:pt idx="460">
                  <c:v>-9.8470889864209123</c:v>
                </c:pt>
                <c:pt idx="461">
                  <c:v>-9.8936018827445782</c:v>
                </c:pt>
                <c:pt idx="462">
                  <c:v>-9.9402535761395292</c:v>
                </c:pt>
                <c:pt idx="463">
                  <c:v>-9.987044399454911</c:v>
                </c:pt>
                <c:pt idx="464">
                  <c:v>-10.033974687493878</c:v>
                </c:pt>
                <c:pt idx="465">
                  <c:v>-10.081044777027621</c:v>
                </c:pt>
                <c:pt idx="466">
                  <c:v>-10.128255006809553</c:v>
                </c:pt>
                <c:pt idx="467">
                  <c:v>-10.175605717589617</c:v>
                </c:pt>
                <c:pt idx="468">
                  <c:v>-10.223097252128778</c:v>
                </c:pt>
                <c:pt idx="469">
                  <c:v>-10.270729955213525</c:v>
                </c:pt>
                <c:pt idx="470">
                  <c:v>-10.318504173670703</c:v>
                </c:pt>
                <c:pt idx="471">
                  <c:v>-10.366420256382302</c:v>
                </c:pt>
                <c:pt idx="472">
                  <c:v>-10.414478554300484</c:v>
                </c:pt>
                <c:pt idx="473">
                  <c:v>-10.462679420462774</c:v>
                </c:pt>
                <c:pt idx="474">
                  <c:v>-10.511023210007284</c:v>
                </c:pt>
                <c:pt idx="475">
                  <c:v>-10.559510280188228</c:v>
                </c:pt>
                <c:pt idx="476">
                  <c:v>-10.608140990391448</c:v>
                </c:pt>
                <c:pt idx="477">
                  <c:v>-10.656915702150238</c:v>
                </c:pt>
                <c:pt idx="478">
                  <c:v>-10.705834779161146</c:v>
                </c:pt>
                <c:pt idx="479">
                  <c:v>-10.754898587300065</c:v>
                </c:pt>
                <c:pt idx="480">
                  <c:v>-10.804107494638462</c:v>
                </c:pt>
                <c:pt idx="481">
                  <c:v>-10.853461871459666</c:v>
                </c:pt>
                <c:pt idx="482">
                  <c:v>-10.902962090275439</c:v>
                </c:pt>
                <c:pt idx="483">
                  <c:v>-10.95260852584266</c:v>
                </c:pt>
                <c:pt idx="484">
                  <c:v>-11.002401555180118</c:v>
                </c:pt>
                <c:pt idx="485">
                  <c:v>-11.052341557585541</c:v>
                </c:pt>
                <c:pt idx="486">
                  <c:v>-11.102428914652796</c:v>
                </c:pt>
                <c:pt idx="487">
                  <c:v>-11.152664010289161</c:v>
                </c:pt>
                <c:pt idx="488">
                  <c:v>-11.203047230732908</c:v>
                </c:pt>
                <c:pt idx="489">
                  <c:v>-11.25357896457092</c:v>
                </c:pt>
                <c:pt idx="490">
                  <c:v>-11.304259602756606</c:v>
                </c:pt>
                <c:pt idx="491">
                  <c:v>-11.355089538627878</c:v>
                </c:pt>
                <c:pt idx="492">
                  <c:v>-11.406069167925372</c:v>
                </c:pt>
                <c:pt idx="493">
                  <c:v>-11.457198888810908</c:v>
                </c:pt>
                <c:pt idx="494">
                  <c:v>-11.508479101885932</c:v>
                </c:pt>
                <c:pt idx="495">
                  <c:v>-11.559910210210401</c:v>
                </c:pt>
                <c:pt idx="496">
                  <c:v>-11.61149261932165</c:v>
                </c:pt>
                <c:pt idx="497">
                  <c:v>-11.663226737253552</c:v>
                </c:pt>
                <c:pt idx="498">
                  <c:v>-11.71511297455584</c:v>
                </c:pt>
                <c:pt idx="499">
                  <c:v>-11.767151744313635</c:v>
                </c:pt>
                <c:pt idx="500">
                  <c:v>-11.819343462167126</c:v>
                </c:pt>
                <c:pt idx="501">
                  <c:v>-11.871688546331526</c:v>
                </c:pt>
                <c:pt idx="502">
                  <c:v>-11.924187417617162</c:v>
                </c:pt>
                <c:pt idx="503">
                  <c:v>-11.976840499449802</c:v>
                </c:pt>
                <c:pt idx="504">
                  <c:v>-12.029648217891156</c:v>
                </c:pt>
                <c:pt idx="505">
                  <c:v>-12.082611001659631</c:v>
                </c:pt>
                <c:pt idx="506">
                  <c:v>-12.135729282151271</c:v>
                </c:pt>
                <c:pt idx="507">
                  <c:v>-12.189003493460874</c:v>
                </c:pt>
                <c:pt idx="508">
                  <c:v>-12.242434072403416</c:v>
                </c:pt>
                <c:pt idx="509">
                  <c:v>-12.296021458535616</c:v>
                </c:pt>
                <c:pt idx="510">
                  <c:v>-12.349766094177721</c:v>
                </c:pt>
                <c:pt idx="511">
                  <c:v>-12.403668424435569</c:v>
                </c:pt>
                <c:pt idx="512">
                  <c:v>-12.457728897222839</c:v>
                </c:pt>
                <c:pt idx="513">
                  <c:v>-12.511947963283546</c:v>
                </c:pt>
                <c:pt idx="514">
                  <c:v>-12.56632607621475</c:v>
                </c:pt>
                <c:pt idx="515">
                  <c:v>-12.620863692489523</c:v>
                </c:pt>
                <c:pt idx="516">
                  <c:v>-12.675561271480134</c:v>
                </c:pt>
                <c:pt idx="517">
                  <c:v>-12.730419275481463</c:v>
                </c:pt>
                <c:pt idx="518">
                  <c:v>-12.785438169734745</c:v>
                </c:pt>
                <c:pt idx="519">
                  <c:v>-12.840618422451444</c:v>
                </c:pt>
                <c:pt idx="520">
                  <c:v>-12.895960504837412</c:v>
                </c:pt>
                <c:pt idx="521">
                  <c:v>-12.951464891117354</c:v>
                </c:pt>
                <c:pt idx="522">
                  <c:v>-13.00713205855952</c:v>
                </c:pt>
                <c:pt idx="523">
                  <c:v>-13.062962487500617</c:v>
                </c:pt>
                <c:pt idx="524">
                  <c:v>-13.118956661371019</c:v>
                </c:pt>
                <c:pt idx="525">
                  <c:v>-13.175115066720265</c:v>
                </c:pt>
                <c:pt idx="526">
                  <c:v>-13.23143819324277</c:v>
                </c:pt>
                <c:pt idx="527">
                  <c:v>-13.287926533803883</c:v>
                </c:pt>
                <c:pt idx="528">
                  <c:v>-13.344580584466119</c:v>
                </c:pt>
                <c:pt idx="529">
                  <c:v>-13.4014008445158</c:v>
                </c:pt>
                <c:pt idx="530">
                  <c:v>-13.458387816489832</c:v>
                </c:pt>
                <c:pt idx="531">
                  <c:v>-13.515542006202903</c:v>
                </c:pt>
                <c:pt idx="532">
                  <c:v>-13.572863922774925</c:v>
                </c:pt>
                <c:pt idx="533">
                  <c:v>-13.630354078658691</c:v>
                </c:pt>
                <c:pt idx="534">
                  <c:v>-13.688012989667973</c:v>
                </c:pt>
                <c:pt idx="535">
                  <c:v>-13.745841175005818</c:v>
                </c:pt>
                <c:pt idx="536">
                  <c:v>-13.803839157293163</c:v>
                </c:pt>
                <c:pt idx="537">
                  <c:v>-13.862007462597816</c:v>
                </c:pt>
                <c:pt idx="538">
                  <c:v>-13.920346620463688</c:v>
                </c:pt>
                <c:pt idx="539">
                  <c:v>-13.978857163940379</c:v>
                </c:pt>
                <c:pt idx="540">
                  <c:v>-14.037539629613057</c:v>
                </c:pt>
                <c:pt idx="541">
                  <c:v>-14.096394557632712</c:v>
                </c:pt>
                <c:pt idx="542">
                  <c:v>-14.15542249174667</c:v>
                </c:pt>
                <c:pt idx="543">
                  <c:v>-14.214623979329524</c:v>
                </c:pt>
                <c:pt idx="544">
                  <c:v>-14.273999571414333</c:v>
                </c:pt>
                <c:pt idx="545">
                  <c:v>-14.33354982272421</c:v>
                </c:pt>
                <c:pt idx="546">
                  <c:v>-14.393275291704221</c:v>
                </c:pt>
                <c:pt idx="547">
                  <c:v>-14.453176540553677</c:v>
                </c:pt>
                <c:pt idx="548">
                  <c:v>-14.513254135258798</c:v>
                </c:pt>
                <c:pt idx="549">
                  <c:v>-14.573508645625612</c:v>
                </c:pt>
                <c:pt idx="550">
                  <c:v>-14.633940645313423</c:v>
                </c:pt>
                <c:pt idx="551">
                  <c:v>-14.694550711868459</c:v>
                </c:pt>
                <c:pt idx="552">
                  <c:v>-14.755339426758049</c:v>
                </c:pt>
                <c:pt idx="553">
                  <c:v>-14.816307375405071</c:v>
                </c:pt>
                <c:pt idx="554">
                  <c:v>-14.87745514722285</c:v>
                </c:pt>
                <c:pt idx="555">
                  <c:v>-14.938783335650438</c:v>
                </c:pt>
                <c:pt idx="556">
                  <c:v>-15.000292538188253</c:v>
                </c:pt>
                <c:pt idx="557">
                  <c:v>-15.061983356434176</c:v>
                </c:pt>
                <c:pt idx="558">
                  <c:v>-15.123856396120075</c:v>
                </c:pt>
                <c:pt idx="559">
                  <c:v>-15.185912267148598</c:v>
                </c:pt>
                <c:pt idx="560">
                  <c:v>-15.248151583630591</c:v>
                </c:pt>
                <c:pt idx="561">
                  <c:v>-15.310574963922781</c:v>
                </c:pt>
                <c:pt idx="562">
                  <c:v>-15.37318303066597</c:v>
                </c:pt>
                <c:pt idx="563">
                  <c:v>-15.435976410823669</c:v>
                </c:pt>
                <c:pt idx="564">
                  <c:v>-15.498955735721102</c:v>
                </c:pt>
                <c:pt idx="565">
                  <c:v>-15.562121641084758</c:v>
                </c:pt>
                <c:pt idx="566">
                  <c:v>-15.625474767082309</c:v>
                </c:pt>
                <c:pt idx="567">
                  <c:v>-15.689015758363091</c:v>
                </c:pt>
                <c:pt idx="568">
                  <c:v>-15.752745264098941</c:v>
                </c:pt>
                <c:pt idx="569">
                  <c:v>-15.816663938025574</c:v>
                </c:pt>
                <c:pt idx="570">
                  <c:v>-15.880772438484447</c:v>
                </c:pt>
                <c:pt idx="571">
                  <c:v>-15.945071428465113</c:v>
                </c:pt>
                <c:pt idx="572">
                  <c:v>-16.009561575647982</c:v>
                </c:pt>
                <c:pt idx="573">
                  <c:v>-16.074243552447737</c:v>
                </c:pt>
                <c:pt idx="574">
                  <c:v>-16.13911803605713</c:v>
                </c:pt>
                <c:pt idx="575">
                  <c:v>-16.204185708491355</c:v>
                </c:pt>
                <c:pt idx="576">
                  <c:v>-16.269447256632926</c:v>
                </c:pt>
                <c:pt idx="577">
                  <c:v>-16.334903372277097</c:v>
                </c:pt>
                <c:pt idx="578">
                  <c:v>-16.400554752177833</c:v>
                </c:pt>
                <c:pt idx="579">
                  <c:v>-16.466402098094253</c:v>
                </c:pt>
                <c:pt idx="580">
                  <c:v>-16.532446116837761</c:v>
                </c:pt>
                <c:pt idx="581">
                  <c:v>-16.598687520319618</c:v>
                </c:pt>
                <c:pt idx="582">
                  <c:v>-16.665127025599105</c:v>
                </c:pt>
                <c:pt idx="583">
                  <c:v>-16.731765354932367</c:v>
                </c:pt>
                <c:pt idx="584">
                  <c:v>-16.798603235821702</c:v>
                </c:pt>
                <c:pt idx="585">
                  <c:v>-16.865641401065506</c:v>
                </c:pt>
                <c:pt idx="586">
                  <c:v>-16.932880588808871</c:v>
                </c:pt>
                <c:pt idx="587">
                  <c:v>-17.000321542594701</c:v>
                </c:pt>
                <c:pt idx="588">
                  <c:v>-17.067965011415541</c:v>
                </c:pt>
                <c:pt idx="589">
                  <c:v>-17.135811749765971</c:v>
                </c:pt>
                <c:pt idx="590">
                  <c:v>-17.203862517695651</c:v>
                </c:pt>
                <c:pt idx="591">
                  <c:v>-17.272118080863063</c:v>
                </c:pt>
                <c:pt idx="592">
                  <c:v>-17.340579210589812</c:v>
                </c:pt>
                <c:pt idx="593">
                  <c:v>-17.409246683915754</c:v>
                </c:pt>
                <c:pt idx="594">
                  <c:v>-17.478121283654659</c:v>
                </c:pt>
                <c:pt idx="595">
                  <c:v>-17.547203798450571</c:v>
                </c:pt>
                <c:pt idx="596">
                  <c:v>-17.616495022834972</c:v>
                </c:pt>
                <c:pt idx="597">
                  <c:v>-17.685995757284566</c:v>
                </c:pt>
                <c:pt idx="598">
                  <c:v>-17.755706808279818</c:v>
                </c:pt>
                <c:pt idx="599">
                  <c:v>-17.825628988364191</c:v>
                </c:pt>
                <c:pt idx="600">
                  <c:v>-17.895763116204183</c:v>
                </c:pt>
                <c:pt idx="601">
                  <c:v>-17.966110016650035</c:v>
                </c:pt>
                <c:pt idx="602">
                  <c:v>-18.03667052079728</c:v>
                </c:pt>
                <c:pt idx="603">
                  <c:v>-18.107445466049057</c:v>
                </c:pt>
                <c:pt idx="604">
                  <c:v>-18.178435696179157</c:v>
                </c:pt>
                <c:pt idx="605">
                  <c:v>-18.249642061395875</c:v>
                </c:pt>
                <c:pt idx="606">
                  <c:v>-18.3210654184068</c:v>
                </c:pt>
                <c:pt idx="607">
                  <c:v>-18.392706630484227</c:v>
                </c:pt>
                <c:pt idx="608">
                  <c:v>-18.46456656753158</c:v>
                </c:pt>
                <c:pt idx="609">
                  <c:v>-18.536646106150585</c:v>
                </c:pt>
                <c:pt idx="610">
                  <c:v>-18.608946129709317</c:v>
                </c:pt>
                <c:pt idx="611">
                  <c:v>-18.681467528411183</c:v>
                </c:pt>
                <c:pt idx="612">
                  <c:v>-18.754211199364729</c:v>
                </c:pt>
                <c:pt idx="613">
                  <c:v>-18.827178046654375</c:v>
                </c:pt>
                <c:pt idx="614">
                  <c:v>-18.900368981412061</c:v>
                </c:pt>
                <c:pt idx="615">
                  <c:v>-18.973784921889813</c:v>
                </c:pt>
                <c:pt idx="616">
                  <c:v>-19.047426793533329</c:v>
                </c:pt>
                <c:pt idx="617">
                  <c:v>-19.1212955290564</c:v>
                </c:pt>
                <c:pt idx="618">
                  <c:v>-19.195392068516405</c:v>
                </c:pt>
                <c:pt idx="619">
                  <c:v>-19.269717359390775</c:v>
                </c:pt>
                <c:pt idx="620">
                  <c:v>-19.344272356654443</c:v>
                </c:pt>
                <c:pt idx="621">
                  <c:v>-19.419058022858319</c:v>
                </c:pt>
                <c:pt idx="622">
                  <c:v>-19.494075328208854</c:v>
                </c:pt>
                <c:pt idx="623">
                  <c:v>-19.569325250648578</c:v>
                </c:pt>
                <c:pt idx="624">
                  <c:v>-19.644808775937776</c:v>
                </c:pt>
                <c:pt idx="625">
                  <c:v>-19.720526897737226</c:v>
                </c:pt>
                <c:pt idx="626">
                  <c:v>-19.796480617692055</c:v>
                </c:pt>
                <c:pt idx="627">
                  <c:v>-19.87267094551671</c:v>
                </c:pt>
                <c:pt idx="628">
                  <c:v>-19.949098899081076</c:v>
                </c:pt>
                <c:pt idx="629">
                  <c:v>-20.02576550449777</c:v>
                </c:pt>
                <c:pt idx="630">
                  <c:v>-20.102671796210583</c:v>
                </c:pt>
                <c:pt idx="631">
                  <c:v>-20.179818817084147</c:v>
                </c:pt>
                <c:pt idx="632">
                  <c:v>-20.257207618494832</c:v>
                </c:pt>
                <c:pt idx="633">
                  <c:v>-20.334839260422868</c:v>
                </c:pt>
                <c:pt idx="634">
                  <c:v>-20.412714811545683</c:v>
                </c:pt>
                <c:pt idx="635">
                  <c:v>-20.490835349332613</c:v>
                </c:pt>
                <c:pt idx="636">
                  <c:v>-20.569201960140848</c:v>
                </c:pt>
                <c:pt idx="637">
                  <c:v>-20.647815739312705</c:v>
                </c:pt>
                <c:pt idx="638">
                  <c:v>-20.726677791274284</c:v>
                </c:pt>
                <c:pt idx="639">
                  <c:v>-20.805789229635451</c:v>
                </c:pt>
                <c:pt idx="640">
                  <c:v>-20.88515117729122</c:v>
                </c:pt>
                <c:pt idx="641">
                  <c:v>-20.96476476652456</c:v>
                </c:pt>
                <c:pt idx="642">
                  <c:v>-21.044631139110681</c:v>
                </c:pt>
                <c:pt idx="643">
                  <c:v>-21.124751446422636</c:v>
                </c:pt>
                <c:pt idx="644">
                  <c:v>-21.205126849538569</c:v>
                </c:pt>
                <c:pt idx="645">
                  <c:v>-21.285758519350463</c:v>
                </c:pt>
                <c:pt idx="646">
                  <c:v>-21.366647636674298</c:v>
                </c:pt>
                <c:pt idx="647">
                  <c:v>-21.447795392361829</c:v>
                </c:pt>
                <c:pt idx="648">
                  <c:v>-21.529202987414102</c:v>
                </c:pt>
                <c:pt idx="649">
                  <c:v>-21.610871633096306</c:v>
                </c:pt>
                <c:pt idx="650">
                  <c:v>-21.692802551054505</c:v>
                </c:pt>
                <c:pt idx="651">
                  <c:v>-21.774996973434014</c:v>
                </c:pt>
                <c:pt idx="652">
                  <c:v>-21.857456142999268</c:v>
                </c:pt>
                <c:pt idx="653">
                  <c:v>-21.940181313255728</c:v>
                </c:pt>
                <c:pt idx="654">
                  <c:v>-22.023173748573317</c:v>
                </c:pt>
                <c:pt idx="655">
                  <c:v>-22.106434724311757</c:v>
                </c:pt>
                <c:pt idx="656">
                  <c:v>-22.18996552694772</c:v>
                </c:pt>
                <c:pt idx="657">
                  <c:v>-22.273767454203757</c:v>
                </c:pt>
                <c:pt idx="658">
                  <c:v>-22.357841815179214</c:v>
                </c:pt>
                <c:pt idx="659">
                  <c:v>-22.442189930483053</c:v>
                </c:pt>
                <c:pt idx="660">
                  <c:v>-22.526813132368567</c:v>
                </c:pt>
                <c:pt idx="661">
                  <c:v>-22.611712764870113</c:v>
                </c:pt>
                <c:pt idx="662">
                  <c:v>-22.696890183941925</c:v>
                </c:pt>
                <c:pt idx="663">
                  <c:v>-22.782346757598894</c:v>
                </c:pt>
                <c:pt idx="664">
                  <c:v>-22.868083866059493</c:v>
                </c:pt>
                <c:pt idx="665">
                  <c:v>-22.954102901890934</c:v>
                </c:pt>
                <c:pt idx="666">
                  <c:v>-23.040405270156278</c:v>
                </c:pt>
                <c:pt idx="667">
                  <c:v>-23.126992388563895</c:v>
                </c:pt>
                <c:pt idx="668">
                  <c:v>-23.213865687619339</c:v>
                </c:pt>
                <c:pt idx="669">
                  <c:v>-23.301026610779051</c:v>
                </c:pt>
                <c:pt idx="670">
                  <c:v>-23.388476614606958</c:v>
                </c:pt>
                <c:pt idx="671">
                  <c:v>-23.476217168933079</c:v>
                </c:pt>
                <c:pt idx="672">
                  <c:v>-23.564249757014597</c:v>
                </c:pt>
                <c:pt idx="673">
                  <c:v>-23.652575875699583</c:v>
                </c:pt>
                <c:pt idx="674">
                  <c:v>-23.741197035593</c:v>
                </c:pt>
                <c:pt idx="675">
                  <c:v>-23.83011476122546</c:v>
                </c:pt>
                <c:pt idx="676">
                  <c:v>-23.919330591224437</c:v>
                </c:pt>
                <c:pt idx="677">
                  <c:v>-24.008846078488212</c:v>
                </c:pt>
                <c:pt idx="678">
                  <c:v>-24.098662790362546</c:v>
                </c:pt>
                <c:pt idx="679">
                  <c:v>-24.188782308820024</c:v>
                </c:pt>
                <c:pt idx="680">
                  <c:v>-24.279206230642263</c:v>
                </c:pt>
                <c:pt idx="681">
                  <c:v>-24.369936167605001</c:v>
                </c:pt>
                <c:pt idx="682">
                  <c:v>-24.460973746666003</c:v>
                </c:pt>
                <c:pt idx="683">
                  <c:v>-24.55232061015608</c:v>
                </c:pt>
                <c:pt idx="684">
                  <c:v>-24.643978415972938</c:v>
                </c:pt>
                <c:pt idx="685">
                  <c:v>-24.735948837778356</c:v>
                </c:pt>
                <c:pt idx="686">
                  <c:v>-24.828233565198282</c:v>
                </c:pt>
                <c:pt idx="687">
                  <c:v>-24.920834304026215</c:v>
                </c:pt>
                <c:pt idx="688">
                  <c:v>-25.013752776429943</c:v>
                </c:pt>
                <c:pt idx="689">
                  <c:v>-25.106990721161409</c:v>
                </c:pt>
                <c:pt idx="690">
                  <c:v>-25.20054989377013</c:v>
                </c:pt>
                <c:pt idx="691">
                  <c:v>-25.294432066820157</c:v>
                </c:pt>
                <c:pt idx="692">
                  <c:v>-25.388639030110099</c:v>
                </c:pt>
                <c:pt idx="693">
                  <c:v>-25.483172590897425</c:v>
                </c:pt>
                <c:pt idx="694">
                  <c:v>-25.578034574125837</c:v>
                </c:pt>
                <c:pt idx="695">
                  <c:v>-25.673226822656702</c:v>
                </c:pt>
                <c:pt idx="696">
                  <c:v>-25.768751197504219</c:v>
                </c:pt>
                <c:pt idx="697">
                  <c:v>-25.864609578074401</c:v>
                </c:pt>
                <c:pt idx="698">
                  <c:v>-25.960803862408159</c:v>
                </c:pt>
                <c:pt idx="699">
                  <c:v>-26.057335967428227</c:v>
                </c:pt>
                <c:pt idx="700">
                  <c:v>-26.154207829190462</c:v>
                </c:pt>
                <c:pt idx="701">
                  <c:v>-26.251421403139169</c:v>
                </c:pt>
                <c:pt idx="702">
                  <c:v>-26.348978664366676</c:v>
                </c:pt>
                <c:pt idx="703">
                  <c:v>-26.446881607877554</c:v>
                </c:pt>
                <c:pt idx="704">
                  <c:v>-26.545132248856923</c:v>
                </c:pt>
                <c:pt idx="705">
                  <c:v>-26.643732622943709</c:v>
                </c:pt>
                <c:pt idx="706">
                  <c:v>-26.742684786508239</c:v>
                </c:pt>
                <c:pt idx="707">
                  <c:v>-26.841990816934697</c:v>
                </c:pt>
                <c:pt idx="708">
                  <c:v>-26.941652812908536</c:v>
                </c:pt>
                <c:pt idx="709">
                  <c:v>-27.041672894708555</c:v>
                </c:pt>
                <c:pt idx="710">
                  <c:v>-27.142053204504407</c:v>
                </c:pt>
                <c:pt idx="711">
                  <c:v>-27.242795906658898</c:v>
                </c:pt>
                <c:pt idx="712">
                  <c:v>-27.343903188035657</c:v>
                </c:pt>
                <c:pt idx="713">
                  <c:v>-27.445377258312366</c:v>
                </c:pt>
                <c:pt idx="714">
                  <c:v>-27.547220350299206</c:v>
                </c:pt>
                <c:pt idx="715">
                  <c:v>-27.649434720262978</c:v>
                </c:pt>
                <c:pt idx="716">
                  <c:v>-27.752022648257078</c:v>
                </c:pt>
                <c:pt idx="717">
                  <c:v>-27.85498643845709</c:v>
                </c:pt>
                <c:pt idx="718">
                  <c:v>-27.958328419502543</c:v>
                </c:pt>
                <c:pt idx="719">
                  <c:v>-28.062050944844579</c:v>
                </c:pt>
                <c:pt idx="720">
                  <c:v>-28.166156393100003</c:v>
                </c:pt>
                <c:pt idx="721">
                  <c:v>-28.27064716841155</c:v>
                </c:pt>
                <c:pt idx="722">
                  <c:v>-28.375525700814702</c:v>
                </c:pt>
                <c:pt idx="723">
                  <c:v>-28.480794446611199</c:v>
                </c:pt>
                <c:pt idx="724">
                  <c:v>-28.58645588874915</c:v>
                </c:pt>
                <c:pt idx="725">
                  <c:v>-28.692512537210323</c:v>
                </c:pt>
                <c:pt idx="726">
                  <c:v>-28.798966929404266</c:v>
                </c:pt>
                <c:pt idx="727">
                  <c:v>-28.90582163056969</c:v>
                </c:pt>
                <c:pt idx="728">
                  <c:v>-29.013079234183579</c:v>
                </c:pt>
                <c:pt idx="729">
                  <c:v>-29.120742362377282</c:v>
                </c:pt>
                <c:pt idx="730">
                  <c:v>-29.228813666360818</c:v>
                </c:pt>
                <c:pt idx="731">
                  <c:v>-29.337295826854906</c:v>
                </c:pt>
                <c:pt idx="732">
                  <c:v>-29.446191554530934</c:v>
                </c:pt>
                <c:pt idx="733">
                  <c:v>-29.555503590459402</c:v>
                </c:pt>
                <c:pt idx="734">
                  <c:v>-29.665234706566714</c:v>
                </c:pt>
                <c:pt idx="735">
                  <c:v>-29.775387706100584</c:v>
                </c:pt>
                <c:pt idx="736">
                  <c:v>-29.885965424104207</c:v>
                </c:pt>
                <c:pt idx="737">
                  <c:v>-29.996970727899708</c:v>
                </c:pt>
                <c:pt idx="738">
                  <c:v>-30.108406517580558</c:v>
                </c:pt>
                <c:pt idx="739">
                  <c:v>-30.220275726513464</c:v>
                </c:pt>
                <c:pt idx="740">
                  <c:v>-30.332581321850274</c:v>
                </c:pt>
                <c:pt idx="741">
                  <c:v>-30.445326305049228</c:v>
                </c:pt>
                <c:pt idx="742">
                  <c:v>-30.558513712406764</c:v>
                </c:pt>
                <c:pt idx="743">
                  <c:v>-30.672146615599569</c:v>
                </c:pt>
                <c:pt idx="744">
                  <c:v>-30.786228122237141</c:v>
                </c:pt>
                <c:pt idx="745">
                  <c:v>-30.900761376425262</c:v>
                </c:pt>
                <c:pt idx="746">
                  <c:v>-31.015749559340662</c:v>
                </c:pt>
                <c:pt idx="747">
                  <c:v>-31.131195889816926</c:v>
                </c:pt>
                <c:pt idx="748">
                  <c:v>-31.247103624942156</c:v>
                </c:pt>
                <c:pt idx="749">
                  <c:v>-31.363476060668461</c:v>
                </c:pt>
                <c:pt idx="750">
                  <c:v>-31.480316532433811</c:v>
                </c:pt>
                <c:pt idx="751">
                  <c:v>-31.597628415796212</c:v>
                </c:pt>
                <c:pt idx="752">
                  <c:v>-31.715415127080796</c:v>
                </c:pt>
                <c:pt idx="753">
                  <c:v>-31.833680124040033</c:v>
                </c:pt>
                <c:pt idx="754">
                  <c:v>-31.952426906527403</c:v>
                </c:pt>
                <c:pt idx="755">
                  <c:v>-32.071659017184793</c:v>
                </c:pt>
                <c:pt idx="756">
                  <c:v>-32.191380042143976</c:v>
                </c:pt>
                <c:pt idx="757">
                  <c:v>-32.311593611742666</c:v>
                </c:pt>
                <c:pt idx="758">
                  <c:v>-32.432303401255361</c:v>
                </c:pt>
                <c:pt idx="759">
                  <c:v>-32.553513131639129</c:v>
                </c:pt>
                <c:pt idx="760">
                  <c:v>-32.675226570295521</c:v>
                </c:pt>
                <c:pt idx="761">
                  <c:v>-32.797447531847894</c:v>
                </c:pt>
                <c:pt idx="762">
                  <c:v>-32.92017987893523</c:v>
                </c:pt>
                <c:pt idx="763">
                  <c:v>-33.043427523023119</c:v>
                </c:pt>
                <c:pt idx="764">
                  <c:v>-33.167194425231344</c:v>
                </c:pt>
                <c:pt idx="765">
                  <c:v>-33.291484597179611</c:v>
                </c:pt>
                <c:pt idx="766">
                  <c:v>-33.416302101851173</c:v>
                </c:pt>
                <c:pt idx="767">
                  <c:v>-33.541651054474968</c:v>
                </c:pt>
                <c:pt idx="768">
                  <c:v>-33.667535623426964</c:v>
                </c:pt>
                <c:pt idx="769">
                  <c:v>-33.793960031150917</c:v>
                </c:pt>
                <c:pt idx="770">
                  <c:v>-33.920928555099358</c:v>
                </c:pt>
                <c:pt idx="771">
                  <c:v>-34.048445528694899</c:v>
                </c:pt>
                <c:pt idx="772">
                  <c:v>-34.176515342312911</c:v>
                </c:pt>
                <c:pt idx="773">
                  <c:v>-34.305142444285806</c:v>
                </c:pt>
                <c:pt idx="774">
                  <c:v>-34.434331341929521</c:v>
                </c:pt>
                <c:pt idx="775">
                  <c:v>-34.564086602592987</c:v>
                </c:pt>
                <c:pt idx="776">
                  <c:v>-34.694412854730949</c:v>
                </c:pt>
                <c:pt idx="777">
                  <c:v>-34.825314789000934</c:v>
                </c:pt>
                <c:pt idx="778">
                  <c:v>-34.956797159385097</c:v>
                </c:pt>
                <c:pt idx="779">
                  <c:v>-35.088864784337169</c:v>
                </c:pt>
                <c:pt idx="780">
                  <c:v>-35.221522547956063</c:v>
                </c:pt>
                <c:pt idx="781">
                  <c:v>-35.354775401185812</c:v>
                </c:pt>
                <c:pt idx="782">
                  <c:v>-35.488628363043212</c:v>
                </c:pt>
                <c:pt idx="783">
                  <c:v>-35.623086521874228</c:v>
                </c:pt>
                <c:pt idx="784">
                  <c:v>-35.758155036638939</c:v>
                </c:pt>
                <c:pt idx="785">
                  <c:v>-35.893839138226731</c:v>
                </c:pt>
                <c:pt idx="786">
                  <c:v>-36.030144130802512</c:v>
                </c:pt>
                <c:pt idx="787">
                  <c:v>-36.167075393184064</c:v>
                </c:pt>
                <c:pt idx="788">
                  <c:v>-36.304638380252364</c:v>
                </c:pt>
                <c:pt idx="789">
                  <c:v>-36.442838624395293</c:v>
                </c:pt>
                <c:pt idx="790">
                  <c:v>-36.581681736985885</c:v>
                </c:pt>
                <c:pt idx="791">
                  <c:v>-36.721173409895705</c:v>
                </c:pt>
                <c:pt idx="792">
                  <c:v>-36.86131941704501</c:v>
                </c:pt>
                <c:pt idx="793">
                  <c:v>-37.002125615990487</c:v>
                </c:pt>
                <c:pt idx="794">
                  <c:v>-37.143597949551179</c:v>
                </c:pt>
                <c:pt idx="795">
                  <c:v>-37.285742447474711</c:v>
                </c:pt>
                <c:pt idx="796">
                  <c:v>-37.428565228144102</c:v>
                </c:pt>
                <c:pt idx="797">
                  <c:v>-37.572072500326712</c:v>
                </c:pt>
                <c:pt idx="798">
                  <c:v>-37.716270564966848</c:v>
                </c:pt>
                <c:pt idx="799">
                  <c:v>-37.861165817022822</c:v>
                </c:pt>
                <c:pt idx="800">
                  <c:v>-38.006764747350076</c:v>
                </c:pt>
                <c:pt idx="801">
                  <c:v>-38.153073944631906</c:v>
                </c:pt>
                <c:pt idx="802">
                  <c:v>-38.30010009735873</c:v>
                </c:pt>
                <c:pt idx="803">
                  <c:v>-38.44784999585827</c:v>
                </c:pt>
                <c:pt idx="804">
                  <c:v>-38.596330534376968</c:v>
                </c:pt>
                <c:pt idx="805">
                  <c:v>-38.745548713215371</c:v>
                </c:pt>
                <c:pt idx="806">
                  <c:v>-38.895511640918741</c:v>
                </c:pt>
                <c:pt idx="807">
                  <c:v>-39.046226536524053</c:v>
                </c:pt>
                <c:pt idx="808">
                  <c:v>-39.19770073186622</c:v>
                </c:pt>
                <c:pt idx="809">
                  <c:v>-39.349941673944564</c:v>
                </c:pt>
                <c:pt idx="810">
                  <c:v>-39.502956927351789</c:v>
                </c:pt>
                <c:pt idx="811">
                  <c:v>-39.656754176767251</c:v>
                </c:pt>
                <c:pt idx="812">
                  <c:v>-39.81134122951697</c:v>
                </c:pt>
                <c:pt idx="813">
                  <c:v>-39.966726018202095</c:v>
                </c:pt>
                <c:pt idx="814">
                  <c:v>-40.122916603398039</c:v>
                </c:pt>
                <c:pt idx="815">
                  <c:v>-40.279921176427258</c:v>
                </c:pt>
                <c:pt idx="816">
                  <c:v>-40.437748062207191</c:v>
                </c:pt>
                <c:pt idx="817">
                  <c:v>-40.596405722176073</c:v>
                </c:pt>
                <c:pt idx="818">
                  <c:v>-40.7559027572999</c:v>
                </c:pt>
                <c:pt idx="819">
                  <c:v>-40.916247911162237</c:v>
                </c:pt>
                <c:pt idx="820">
                  <c:v>-41.07745007314012</c:v>
                </c:pt>
                <c:pt idx="821">
                  <c:v>-41.239518281669191</c:v>
                </c:pt>
                <c:pt idx="822">
                  <c:v>-41.40246172760051</c:v>
                </c:pt>
                <c:pt idx="823">
                  <c:v>-41.566289757652584</c:v>
                </c:pt>
                <c:pt idx="824">
                  <c:v>-41.731011877961741</c:v>
                </c:pt>
                <c:pt idx="825">
                  <c:v>-41.89663775773419</c:v>
                </c:pt>
                <c:pt idx="826">
                  <c:v>-42.063177233003515</c:v>
                </c:pt>
                <c:pt idx="827">
                  <c:v>-42.230640310496604</c:v>
                </c:pt>
                <c:pt idx="828">
                  <c:v>-42.399037171612825</c:v>
                </c:pt>
                <c:pt idx="829">
                  <c:v>-42.568378176519595</c:v>
                </c:pt>
                <c:pt idx="830">
                  <c:v>-42.738673868368842</c:v>
                </c:pt>
                <c:pt idx="831">
                  <c:v>-42.909934977638443</c:v>
                </c:pt>
                <c:pt idx="832">
                  <c:v>-43.082172426603535</c:v>
                </c:pt>
                <c:pt idx="833">
                  <c:v>-43.255397333941815</c:v>
                </c:pt>
                <c:pt idx="834">
                  <c:v>-43.429621019478006</c:v>
                </c:pt>
                <c:pt idx="835">
                  <c:v>-43.60485500907285</c:v>
                </c:pt>
                <c:pt idx="836">
                  <c:v>-43.781111039661198</c:v>
                </c:pt>
                <c:pt idx="837">
                  <c:v>-43.958401064445091</c:v>
                </c:pt>
                <c:pt idx="838">
                  <c:v>-44.136737258248232</c:v>
                </c:pt>
                <c:pt idx="839">
                  <c:v>-44.316132023036459</c:v>
                </c:pt>
                <c:pt idx="840">
                  <c:v>-44.496597993611744</c:v>
                </c:pt>
                <c:pt idx="841">
                  <c:v>-44.67814804348577</c:v>
                </c:pt>
                <c:pt idx="842">
                  <c:v>-44.860795290939862</c:v>
                </c:pt>
                <c:pt idx="843">
                  <c:v>-45.044553105278496</c:v>
                </c:pt>
                <c:pt idx="844">
                  <c:v>-45.229435113283934</c:v>
                </c:pt>
                <c:pt idx="845">
                  <c:v>-45.415455205879994</c:v>
                </c:pt>
                <c:pt idx="846">
                  <c:v>-45.602627545012297</c:v>
                </c:pt>
                <c:pt idx="847">
                  <c:v>-45.790966570754591</c:v>
                </c:pt>
                <c:pt idx="848">
                  <c:v>-45.980487008649561</c:v>
                </c:pt>
                <c:pt idx="849">
                  <c:v>-46.171203877293159</c:v>
                </c:pt>
                <c:pt idx="850">
                  <c:v>-46.36313249617308</c:v>
                </c:pt>
                <c:pt idx="851">
                  <c:v>-46.556288493770658</c:v>
                </c:pt>
                <c:pt idx="852">
                  <c:v>-46.750687815937894</c:v>
                </c:pt>
                <c:pt idx="853">
                  <c:v>-46.946346734560024</c:v>
                </c:pt>
                <c:pt idx="854">
                  <c:v>-47.143281856515749</c:v>
                </c:pt>
                <c:pt idx="855">
                  <c:v>-47.341510132947988</c:v>
                </c:pt>
                <c:pt idx="856">
                  <c:v>-47.541048868857068</c:v>
                </c:pt>
                <c:pt idx="857">
                  <c:v>-47.741915733030609</c:v>
                </c:pt>
                <c:pt idx="858">
                  <c:v>-47.944128768324944</c:v>
                </c:pt>
                <c:pt idx="859">
                  <c:v>-48.14770640231135</c:v>
                </c:pt>
                <c:pt idx="860">
                  <c:v>-48.352667458304765</c:v>
                </c:pt>
                <c:pt idx="861">
                  <c:v>-48.559031166790348</c:v>
                </c:pt>
                <c:pt idx="862">
                  <c:v>-48.766817177265295</c:v>
                </c:pt>
                <c:pt idx="863">
                  <c:v>-48.976045570514806</c:v>
                </c:pt>
                <c:pt idx="864">
                  <c:v>-49.186736871340848</c:v>
                </c:pt>
                <c:pt idx="865">
                  <c:v>-49.398912061764278</c:v>
                </c:pt>
                <c:pt idx="866">
                  <c:v>-49.612592594721086</c:v>
                </c:pt>
                <c:pt idx="867">
                  <c:v>-49.827800408275749</c:v>
                </c:pt>
                <c:pt idx="868">
                  <c:v>-50.04455794037527</c:v>
                </c:pt>
                <c:pt idx="869">
                  <c:v>-50.262888144167647</c:v>
                </c:pt>
                <c:pt idx="870">
                  <c:v>-50.48281450391287</c:v>
                </c:pt>
                <c:pt idx="871">
                  <c:v>-50.70436105151245</c:v>
                </c:pt>
                <c:pt idx="872">
                  <c:v>-50.927552383686809</c:v>
                </c:pt>
                <c:pt idx="873">
                  <c:v>-51.152413679832627</c:v>
                </c:pt>
                <c:pt idx="874">
                  <c:v>-51.3789707205908</c:v>
                </c:pt>
                <c:pt idx="875">
                  <c:v>-51.607249907160373</c:v>
                </c:pt>
                <c:pt idx="876">
                  <c:v>-51.83727828139461</c:v>
                </c:pt>
                <c:pt idx="877">
                  <c:v>-52.069083546716854</c:v>
                </c:pt>
                <c:pt idx="878">
                  <c:v>-52.30269408989799</c:v>
                </c:pt>
                <c:pt idx="879">
                  <c:v>-52.53813900373644</c:v>
                </c:pt>
                <c:pt idx="880">
                  <c:v>-52.775448110687975</c:v>
                </c:pt>
                <c:pt idx="881">
                  <c:v>-53.014651987492499</c:v>
                </c:pt>
                <c:pt idx="882">
                  <c:v>-53.25578199084822</c:v>
                </c:pt>
                <c:pt idx="883">
                  <c:v>-53.498870284188406</c:v>
                </c:pt>
                <c:pt idx="884">
                  <c:v>-53.743949865617111</c:v>
                </c:pt>
                <c:pt idx="885">
                  <c:v>-53.991054597064725</c:v>
                </c:pt>
                <c:pt idx="886">
                  <c:v>-54.240219234727938</c:v>
                </c:pt>
                <c:pt idx="887">
                  <c:v>-54.491479460862834</c:v>
                </c:pt>
                <c:pt idx="888">
                  <c:v>-54.744871917003756</c:v>
                </c:pt>
                <c:pt idx="889">
                  <c:v>-55.000434238684726</c:v>
                </c:pt>
                <c:pt idx="890">
                  <c:v>-55.258205091747278</c:v>
                </c:pt>
                <c:pt idx="891">
                  <c:v>-55.518224210321058</c:v>
                </c:pt>
                <c:pt idx="892">
                  <c:v>-55.780532436570496</c:v>
                </c:pt>
                <c:pt idx="893">
                  <c:v>-56.045171762308811</c:v>
                </c:pt>
                <c:pt idx="894">
                  <c:v>-56.312185372583265</c:v>
                </c:pt>
                <c:pt idx="895">
                  <c:v>-56.581617691346217</c:v>
                </c:pt>
                <c:pt idx="896">
                  <c:v>-56.853514429332861</c:v>
                </c:pt>
                <c:pt idx="897">
                  <c:v>-57.127922634274277</c:v>
                </c:pt>
                <c:pt idx="898">
                  <c:v>-57.404890743584062</c:v>
                </c:pt>
                <c:pt idx="899">
                  <c:v>-57.684468639666491</c:v>
                </c:pt>
                <c:pt idx="900">
                  <c:v>-57.966707708004357</c:v>
                </c:pt>
                <c:pt idx="901">
                  <c:v>-58.25166089819475</c:v>
                </c:pt>
                <c:pt idx="902">
                  <c:v>-58.539382788115816</c:v>
                </c:pt>
                <c:pt idx="903">
                  <c:v>-58.829929651417999</c:v>
                </c:pt>
                <c:pt idx="904">
                  <c:v>-59.12335952854923</c:v>
                </c:pt>
                <c:pt idx="905">
                  <c:v>-59.419732301537998</c:v>
                </c:pt>
                <c:pt idx="906">
                  <c:v>-59.719109772775795</c:v>
                </c:pt>
                <c:pt idx="907">
                  <c:v>-60.021555748058532</c:v>
                </c:pt>
                <c:pt idx="908">
                  <c:v>-60.327136124165747</c:v>
                </c:pt>
                <c:pt idx="909">
                  <c:v>-60.635918981278458</c:v>
                </c:pt>
                <c:pt idx="910">
                  <c:v>-60.947974680561231</c:v>
                </c:pt>
                <c:pt idx="911">
                  <c:v>-61.263375967256614</c:v>
                </c:pt>
                <c:pt idx="912">
                  <c:v>-61.582198079671393</c:v>
                </c:pt>
                <c:pt idx="913">
                  <c:v>-61.904518864463597</c:v>
                </c:pt>
                <c:pt idx="914">
                  <c:v>-62.230418898671076</c:v>
                </c:pt>
                <c:pt idx="915">
                  <c:v>-62.559981618961402</c:v>
                </c:pt>
                <c:pt idx="916">
                  <c:v>-62.893293458622175</c:v>
                </c:pt>
                <c:pt idx="917">
                  <c:v>-63.230443992853864</c:v>
                </c:pt>
                <c:pt idx="918">
                  <c:v>-63.571526092977066</c:v>
                </c:pt>
                <c:pt idx="919">
                  <c:v>-63.91663609021866</c:v>
                </c:pt>
                <c:pt idx="920">
                  <c:v>-64.265873949800053</c:v>
                </c:pt>
                <c:pt idx="921">
                  <c:v>-64.619343456113754</c:v>
                </c:pt>
                <c:pt idx="922">
                  <c:v>-64.977152409848586</c:v>
                </c:pt>
                <c:pt idx="923">
                  <c:v>-65.3394128380002</c:v>
                </c:pt>
                <c:pt idx="924">
                  <c:v>-65.706241217789184</c:v>
                </c:pt>
                <c:pt idx="925">
                  <c:v>-66.077758715610699</c:v>
                </c:pt>
                <c:pt idx="926">
                  <c:v>-66.454091442238635</c:v>
                </c:pt>
                <c:pt idx="927">
                  <c:v>-66.835370725632984</c:v>
                </c:pt>
                <c:pt idx="928">
                  <c:v>-67.221733402825848</c:v>
                </c:pt>
                <c:pt idx="929">
                  <c:v>-67.613322132510405</c:v>
                </c:pt>
                <c:pt idx="930">
                  <c:v>-68.010285730121154</c:v>
                </c:pt>
                <c:pt idx="931">
                  <c:v>-68.412779527374482</c:v>
                </c:pt>
                <c:pt idx="932">
                  <c:v>-68.820965758444515</c:v>
                </c:pt>
                <c:pt idx="933">
                  <c:v>-69.235013975179086</c:v>
                </c:pt>
                <c:pt idx="934">
                  <c:v>-69.655101494013266</c:v>
                </c:pt>
                <c:pt idx="935">
                  <c:v>-70.081413877532754</c:v>
                </c:pt>
                <c:pt idx="936">
                  <c:v>-70.514145453959983</c:v>
                </c:pt>
                <c:pt idx="937">
                  <c:v>-70.953499878203246</c:v>
                </c:pt>
                <c:pt idx="938">
                  <c:v>-71.399690738526374</c:v>
                </c:pt>
                <c:pt idx="939">
                  <c:v>-71.852942213362425</c:v>
                </c:pt>
                <c:pt idx="940">
                  <c:v>-72.313489783329885</c:v>
                </c:pt>
                <c:pt idx="941">
                  <c:v>-72.781581004112127</c:v>
                </c:pt>
                <c:pt idx="942">
                  <c:v>-73.257476346554782</c:v>
                </c:pt>
                <c:pt idx="943">
                  <c:v>-73.741450111119121</c:v>
                </c:pt>
                <c:pt idx="944">
                  <c:v>-74.233791424729787</c:v>
                </c:pt>
                <c:pt idx="945">
                  <c:v>-74.73480532909339</c:v>
                </c:pt>
                <c:pt idx="946">
                  <c:v>-75.244813970744872</c:v>
                </c:pt>
                <c:pt idx="947">
                  <c:v>-75.764157904450315</c:v>
                </c:pt>
                <c:pt idx="948">
                  <c:v>-76.293197523178833</c:v>
                </c:pt>
                <c:pt idx="949">
                  <c:v>-76.832314629679857</c:v>
                </c:pt>
                <c:pt idx="950">
                  <c:v>-77.381914166838158</c:v>
                </c:pt>
                <c:pt idx="951">
                  <c:v>-77.942426126451039</c:v>
                </c:pt>
                <c:pt idx="952">
                  <c:v>-78.514307658971831</c:v>
                </c:pt>
                <c:pt idx="953">
                  <c:v>-79.098045410158235</c:v>
                </c:pt>
                <c:pt idx="954">
                  <c:v>-79.694158114552607</c:v>
                </c:pt>
                <c:pt idx="955">
                  <c:v>-80.303199480435197</c:v>
                </c:pt>
                <c:pt idx="956">
                  <c:v>-80.925761406464559</c:v>
                </c:pt>
                <c:pt idx="957">
                  <c:v>-81.562477576843463</c:v>
                </c:pt>
                <c:pt idx="958">
                  <c:v>-82.214027489758024</c:v>
                </c:pt>
                <c:pt idx="959">
                  <c:v>-82.881140983296717</c:v>
                </c:pt>
                <c:pt idx="960">
                  <c:v>-83.564603334444797</c:v>
                </c:pt>
                <c:pt idx="961">
                  <c:v>-84.26526102049354</c:v>
                </c:pt>
                <c:pt idx="962">
                  <c:v>-84.98402824889618</c:v>
                </c:pt>
                <c:pt idx="963">
                  <c:v>-85.721894381939038</c:v>
                </c:pt>
                <c:pt idx="964">
                  <c:v>-86.479932407527173</c:v>
                </c:pt>
                <c:pt idx="965">
                  <c:v>-87.259308638105381</c:v>
                </c:pt>
                <c:pt idx="966">
                  <c:v>-88.061293857778878</c:v>
                </c:pt>
                <c:pt idx="967">
                  <c:v>-88.887276185130162</c:v>
                </c:pt>
                <c:pt idx="968">
                  <c:v>-89.738775978711871</c:v>
                </c:pt>
                <c:pt idx="969">
                  <c:v>-90.617463187277451</c:v>
                </c:pt>
                <c:pt idx="970">
                  <c:v>-91.525177642291737</c:v>
                </c:pt>
                <c:pt idx="971">
                  <c:v>-92.463952912553594</c:v>
                </c:pt>
                <c:pt idx="972">
                  <c:v>-93.436044498658902</c:v>
                </c:pt>
                <c:pt idx="973">
                  <c:v>-94.443963350647792</c:v>
                </c:pt>
                <c:pt idx="974">
                  <c:v>-95.490515962360334</c:v>
                </c:pt>
                <c:pt idx="975">
                  <c:v>-96.578852654526457</c:v>
                </c:pt>
                <c:pt idx="976">
                  <c:v>-97.71252613929596</c:v>
                </c:pt>
                <c:pt idx="977">
                  <c:v>-98.895563110738607</c:v>
                </c:pt>
                <c:pt idx="978">
                  <c:v>-100.13255250051664</c:v>
                </c:pt>
                <c:pt idx="979">
                  <c:v>-101.4287552822951</c:v>
                </c:pt>
                <c:pt idx="980">
                  <c:v>-102.79024246415752</c:v>
                </c:pt>
                <c:pt idx="981">
                  <c:v>-104.22407042461256</c:v>
                </c:pt>
                <c:pt idx="982">
                  <c:v>-105.73850641673921</c:v>
                </c:pt>
                <c:pt idx="983">
                  <c:v>-107.34332251686824</c:v>
                </c:pt>
                <c:pt idx="984">
                  <c:v>-109.05018456702712</c:v>
                </c:pt>
                <c:pt idx="985">
                  <c:v>-110.87317551054051</c:v>
                </c:pt>
                <c:pt idx="986">
                  <c:v>-112.82951300995428</c:v>
                </c:pt>
                <c:pt idx="987">
                  <c:v>-114.94055488861115</c:v>
                </c:pt>
                <c:pt idx="988">
                  <c:v>-117.23324310094142</c:v>
                </c:pt>
                <c:pt idx="989">
                  <c:v>-119.74223787532564</c:v>
                </c:pt>
                <c:pt idx="990">
                  <c:v>-122.51318013001794</c:v>
                </c:pt>
                <c:pt idx="991">
                  <c:v>-125.60788350448738</c:v>
                </c:pt>
                <c:pt idx="992">
                  <c:v>-129.11301160794028</c:v>
                </c:pt>
                <c:pt idx="993">
                  <c:v>-133.15548957850072</c:v>
                </c:pt>
                <c:pt idx="994">
                  <c:v>-137.93209429295723</c:v>
                </c:pt>
                <c:pt idx="995">
                  <c:v>-143.77248443504104</c:v>
                </c:pt>
                <c:pt idx="996">
                  <c:v>-151.29465745444202</c:v>
                </c:pt>
                <c:pt idx="997">
                  <c:v>-161.88604133346698</c:v>
                </c:pt>
                <c:pt idx="998">
                  <c:v>-179.97380897344212</c:v>
                </c:pt>
                <c:pt idx="999">
                  <c:v>-984.53750585235582</c:v>
                </c:pt>
                <c:pt idx="1000">
                  <c:v>-120.26340208601739</c:v>
                </c:pt>
                <c:pt idx="1001">
                  <c:v>-102.47118796563326</c:v>
                </c:pt>
                <c:pt idx="1002">
                  <c:v>-92.181372992372161</c:v>
                </c:pt>
                <c:pt idx="1003">
                  <c:v>-84.96684119719481</c:v>
                </c:pt>
                <c:pt idx="1004">
                  <c:v>-79.440223554476873</c:v>
                </c:pt>
                <c:pt idx="1005">
                  <c:v>-74.983583670784512</c:v>
                </c:pt>
                <c:pt idx="1006">
                  <c:v>-71.267326097490866</c:v>
                </c:pt>
                <c:pt idx="1007">
                  <c:v>-68.094739455392371</c:v>
                </c:pt>
                <c:pt idx="1008">
                  <c:v>-65.33896645472629</c:v>
                </c:pt>
                <c:pt idx="1009">
                  <c:v>-62.913413778662431</c:v>
                </c:pt>
                <c:pt idx="1010">
                  <c:v>-60.756340622637104</c:v>
                </c:pt>
                <c:pt idx="1011">
                  <c:v>-58.822181549970587</c:v>
                </c:pt>
                <c:pt idx="1012">
                  <c:v>-57.076354570674695</c:v>
                </c:pt>
                <c:pt idx="1013">
                  <c:v>-55.491998842090055</c:v>
                </c:pt>
                <c:pt idx="1014">
                  <c:v>-54.047840649442037</c:v>
                </c:pt>
                <c:pt idx="1015">
                  <c:v>-52.726749566313586</c:v>
                </c:pt>
                <c:pt idx="1016">
                  <c:v>-51.514733151684794</c:v>
                </c:pt>
                <c:pt idx="1017">
                  <c:v>-50.400219479051529</c:v>
                </c:pt>
                <c:pt idx="1018">
                  <c:v>-49.373533956906861</c:v>
                </c:pt>
                <c:pt idx="1019">
                  <c:v>-48.426510552077609</c:v>
                </c:pt>
                <c:pt idx="1020">
                  <c:v>-47.552198017254014</c:v>
                </c:pt>
                <c:pt idx="1021">
                  <c:v>-46.744634574275508</c:v>
                </c:pt>
                <c:pt idx="1022">
                  <c:v>-45.998672777632009</c:v>
                </c:pt>
                <c:pt idx="1023">
                  <c:v>-45.309841734575514</c:v>
                </c:pt>
                <c:pt idx="1024">
                  <c:v>-44.674237527282997</c:v>
                </c:pt>
                <c:pt idx="1025">
                  <c:v>-44.088435198924984</c:v>
                </c:pt>
                <c:pt idx="1026">
                  <c:v>-43.549417421306522</c:v>
                </c:pt>
                <c:pt idx="1027">
                  <c:v>-43.054516206222388</c:v>
                </c:pt>
                <c:pt idx="1028">
                  <c:v>-42.601364917483139</c:v>
                </c:pt>
                <c:pt idx="1029">
                  <c:v>-42.187858492529251</c:v>
                </c:pt>
                <c:pt idx="1030">
                  <c:v>-41.812120263399933</c:v>
                </c:pt>
                <c:pt idx="1031">
                  <c:v>-41.472474125506302</c:v>
                </c:pt>
                <c:pt idx="1032">
                  <c:v>-41.167421073045233</c:v>
                </c:pt>
                <c:pt idx="1033">
                  <c:v>-40.895619325730827</c:v>
                </c:pt>
                <c:pt idx="1034">
                  <c:v>-40.655867429677258</c:v>
                </c:pt>
                <c:pt idx="1035">
                  <c:v>-40.447089837847344</c:v>
                </c:pt>
                <c:pt idx="1036">
                  <c:v>-40.268324571279138</c:v>
                </c:pt>
                <c:pt idx="1037">
                  <c:v>-40.118712637761021</c:v>
                </c:pt>
                <c:pt idx="1038">
                  <c:v>-39.997488944520605</c:v>
                </c:pt>
                <c:pt idx="1039">
                  <c:v>-39.903974489388865</c:v>
                </c:pt>
                <c:pt idx="1040">
                  <c:v>-39.8375696534874</c:v>
                </c:pt>
                <c:pt idx="1041">
                  <c:v>-39.797748449806555</c:v>
                </c:pt>
                <c:pt idx="1042">
                  <c:v>-39.784053607662401</c:v>
                </c:pt>
                <c:pt idx="1043">
                  <c:v>-39.796092394151188</c:v>
                </c:pt>
                <c:pt idx="1044">
                  <c:v>-39.833533091305718</c:v>
                </c:pt>
                <c:pt idx="1045">
                  <c:v>-39.896102062440882</c:v>
                </c:pt>
                <c:pt idx="1046">
                  <c:v>-39.983581353747113</c:v>
                </c:pt>
                <c:pt idx="1047">
                  <c:v>-40.095806788024262</c:v>
                </c:pt>
                <c:pt idx="1048">
                  <c:v>-40.232666516933975</c:v>
                </c:pt>
                <c:pt idx="1049">
                  <c:v>-40.394100006605768</c:v>
                </c:pt>
                <c:pt idx="1050">
                  <c:v>-40.580097439136438</c:v>
                </c:pt>
                <c:pt idx="1051">
                  <c:v>-40.79069951971065</c:v>
                </c:pt>
                <c:pt idx="1052">
                  <c:v>-41.02599768595865</c:v>
                </c:pt>
                <c:pt idx="1053">
                  <c:v>-41.286134722957264</c:v>
                </c:pt>
                <c:pt idx="1054">
                  <c:v>-41.57130579416814</c:v>
                </c:pt>
                <c:pt idx="1055">
                  <c:v>-41.88175990579586</c:v>
                </c:pt>
                <c:pt idx="1056">
                  <c:v>-42.2178018297531</c:v>
                </c:pt>
                <c:pt idx="1057">
                  <c:v>-42.579794518877236</c:v>
                </c:pt>
                <c:pt idx="1058">
                  <c:v>-42.968162057528616</c:v>
                </c:pt>
                <c:pt idx="1059">
                  <c:v>-43.383393201535071</c:v>
                </c:pt>
                <c:pt idx="1060">
                  <c:v>-43.826045574018828</c:v>
                </c:pt>
                <c:pt idx="1061">
                  <c:v>-44.296750598425383</c:v>
                </c:pt>
                <c:pt idx="1062">
                  <c:v>-44.796219267660504</c:v>
                </c:pt>
                <c:pt idx="1063">
                  <c:v>-45.325248869371862</c:v>
                </c:pt>
                <c:pt idx="1064">
                  <c:v>-45.884730813034182</c:v>
                </c:pt>
                <c:pt idx="1065">
                  <c:v>-46.475659735815533</c:v>
                </c:pt>
                <c:pt idx="1066">
                  <c:v>-47.099144102791655</c:v>
                </c:pt>
                <c:pt idx="1067">
                  <c:v>-47.756418564970168</c:v>
                </c:pt>
                <c:pt idx="1068">
                  <c:v>-48.448858398483772</c:v>
                </c:pt>
                <c:pt idx="1069">
                  <c:v>-49.177996423770708</c:v>
                </c:pt>
                <c:pt idx="1070">
                  <c:v>-49.945542899358301</c:v>
                </c:pt>
                <c:pt idx="1071">
                  <c:v>-50.753409007449442</c:v>
                </c:pt>
                <c:pt idx="1072">
                  <c:v>-51.603734706668021</c:v>
                </c:pt>
                <c:pt idx="1073">
                  <c:v>-52.498921933163068</c:v>
                </c:pt>
                <c:pt idx="1074">
                  <c:v>-53.441674401657465</c:v>
                </c:pt>
                <c:pt idx="1075">
                  <c:v>-54.43504561671454</c:v>
                </c:pt>
                <c:pt idx="1076">
                  <c:v>-55.482497185344208</c:v>
                </c:pt>
                <c:pt idx="1077">
                  <c:v>-56.587970174035114</c:v>
                </c:pt>
                <c:pt idx="1078">
                  <c:v>-57.755973148114201</c:v>
                </c:pt>
                <c:pt idx="1079">
                  <c:v>-58.99169177581436</c:v>
                </c:pt>
                <c:pt idx="1080">
                  <c:v>-60.301126635243854</c:v>
                </c:pt>
                <c:pt idx="1081">
                  <c:v>-61.691268378867662</c:v>
                </c:pt>
                <c:pt idx="1082">
                  <c:v>-63.170323079161015</c:v>
                </c:pt>
                <c:pt idx="1083">
                  <c:v>-64.74800603103121</c:v>
                </c:pt>
                <c:pt idx="1084">
                  <c:v>-66.435930559506716</c:v>
                </c:pt>
                <c:pt idx="1085">
                  <c:v>-68.24813123141665</c:v>
                </c:pt>
                <c:pt idx="1086">
                  <c:v>-70.20178135963836</c:v>
                </c:pt>
                <c:pt idx="1087">
                  <c:v>-72.318198340697691</c:v>
                </c:pt>
                <c:pt idx="1088">
                  <c:v>-74.624287530287333</c:v>
                </c:pt>
                <c:pt idx="1089">
                  <c:v>-77.154676300130916</c:v>
                </c:pt>
                <c:pt idx="1090">
                  <c:v>-79.954976376281451</c:v>
                </c:pt>
                <c:pt idx="1091">
                  <c:v>-83.08697580085321</c:v>
                </c:pt>
                <c:pt idx="1092">
                  <c:v>-86.637316118644989</c:v>
                </c:pt>
                <c:pt idx="1093">
                  <c:v>-90.732903881846966</c:v>
                </c:pt>
                <c:pt idx="1094">
                  <c:v>-95.570500812500683</c:v>
                </c:pt>
                <c:pt idx="1095">
                  <c:v>-101.47975383045915</c:v>
                </c:pt>
                <c:pt idx="1096">
                  <c:v>-109.07865197889288</c:v>
                </c:pt>
                <c:pt idx="1097">
                  <c:v>-119.75461816407761</c:v>
                </c:pt>
                <c:pt idx="1098">
                  <c:v>-137.93482352143945</c:v>
                </c:pt>
                <c:pt idx="1099">
                  <c:v>-984.53701531948525</c:v>
                </c:pt>
                <c:pt idx="1100">
                  <c:v>-138.19538930116173</c:v>
                </c:pt>
                <c:pt idx="1101">
                  <c:v>-120.27576275333141</c:v>
                </c:pt>
                <c:pt idx="1102">
                  <c:v>-109.86040144121274</c:v>
                </c:pt>
                <c:pt idx="1103">
                  <c:v>-102.52214727092121</c:v>
                </c:pt>
                <c:pt idx="1104">
                  <c:v>-96.87359038946569</c:v>
                </c:pt>
                <c:pt idx="1105">
                  <c:v>-92.296754822627193</c:v>
                </c:pt>
                <c:pt idx="1106">
                  <c:v>-88.462006739111999</c:v>
                </c:pt>
                <c:pt idx="1107">
                  <c:v>-85.172597528997926</c:v>
                </c:pt>
                <c:pt idx="1108">
                  <c:v>-82.301633779746453</c:v>
                </c:pt>
                <c:pt idx="1109">
                  <c:v>-79.762487117735134</c:v>
                </c:pt>
                <c:pt idx="1110">
                  <c:v>-77.493382707566155</c:v>
                </c:pt>
                <c:pt idx="1111">
                  <c:v>-75.448722069486806</c:v>
                </c:pt>
                <c:pt idx="1112">
                  <c:v>-73.59389112173011</c:v>
                </c:pt>
                <c:pt idx="1113">
                  <c:v>-71.901997846323042</c:v>
                </c:pt>
                <c:pt idx="1114">
                  <c:v>-70.351738236364213</c:v>
                </c:pt>
                <c:pt idx="1115">
                  <c:v>-68.925952424688774</c:v>
                </c:pt>
                <c:pt idx="1116">
                  <c:v>-67.610619350492343</c:v>
                </c:pt>
                <c:pt idx="1117">
                  <c:v>-66.394139259356052</c:v>
                </c:pt>
                <c:pt idx="1118">
                  <c:v>-65.266810495887285</c:v>
                </c:pt>
                <c:pt idx="1119">
                  <c:v>-64.220440700406243</c:v>
                </c:pt>
                <c:pt idx="1120">
                  <c:v>-63.248053010955154</c:v>
                </c:pt>
                <c:pt idx="1121">
                  <c:v>-62.343660722137344</c:v>
                </c:pt>
                <c:pt idx="1122">
                  <c:v>-61.50209212519222</c:v>
                </c:pt>
                <c:pt idx="1123">
                  <c:v>-60.718852705650832</c:v>
                </c:pt>
                <c:pt idx="1124">
                  <c:v>-59.990015543965363</c:v>
                </c:pt>
                <c:pt idx="1125">
                  <c:v>-59.312133280922758</c:v>
                </c:pt>
                <c:pt idx="1126">
                  <c:v>-58.682166765466576</c:v>
                </c:pt>
                <c:pt idx="1127">
                  <c:v>-58.097426747029381</c:v>
                </c:pt>
                <c:pt idx="1128">
                  <c:v>-57.555525869294229</c:v>
                </c:pt>
                <c:pt idx="1129">
                  <c:v>-57.054338874267344</c:v>
                </c:pt>
                <c:pt idx="1130">
                  <c:v>-56.591969406394568</c:v>
                </c:pt>
                <c:pt idx="1131">
                  <c:v>-56.166722165139333</c:v>
                </c:pt>
                <c:pt idx="1132">
                  <c:v>-55.777079424828571</c:v>
                </c:pt>
                <c:pt idx="1133">
                  <c:v>-55.421681146414706</c:v>
                </c:pt>
                <c:pt idx="1134">
                  <c:v>-55.099308063960351</c:v>
                </c:pt>
                <c:pt idx="1135">
                  <c:v>-54.80886725123456</c:v>
                </c:pt>
                <c:pt idx="1136">
                  <c:v>-54.549379769608521</c:v>
                </c:pt>
                <c:pt idx="1137">
                  <c:v>-54.319970073897856</c:v>
                </c:pt>
                <c:pt idx="1138">
                  <c:v>-54.119856912695298</c:v>
                </c:pt>
                <c:pt idx="1139">
                  <c:v>-53.948345507633988</c:v>
                </c:pt>
                <c:pt idx="1140">
                  <c:v>-53.804820834609721</c:v>
                </c:pt>
                <c:pt idx="1141">
                  <c:v>-53.688741861311087</c:v>
                </c:pt>
                <c:pt idx="1142">
                  <c:v>-53.599636621027557</c:v>
                </c:pt>
                <c:pt idx="1143">
                  <c:v>-53.537098023837224</c:v>
                </c:pt>
                <c:pt idx="1144">
                  <c:v>-53.5007803238626</c:v>
                </c:pt>
                <c:pt idx="1145">
                  <c:v>-53.490396176066056</c:v>
                </c:pt>
                <c:pt idx="1146">
                  <c:v>-53.50571422862938</c:v>
                </c:pt>
                <c:pt idx="1147">
                  <c:v>-53.546557207795971</c:v>
                </c:pt>
                <c:pt idx="1148">
                  <c:v>-53.612800461540189</c:v>
                </c:pt>
                <c:pt idx="1149">
                  <c:v>-53.704370936886939</c:v>
                </c:pt>
                <c:pt idx="1150">
                  <c:v>-53.8212465734087</c:v>
                </c:pt>
                <c:pt idx="1151">
                  <c:v>-53.963456102616433</c:v>
                </c:pt>
                <c:pt idx="1152">
                  <c:v>-54.131079249849634</c:v>
                </c:pt>
                <c:pt idx="1153">
                  <c:v>-54.324247342060971</c:v>
                </c:pt>
                <c:pt idx="1154">
                  <c:v>-54.543144331779494</c:v>
                </c:pt>
                <c:pt idx="1155">
                  <c:v>-54.788008254726023</c:v>
                </c:pt>
                <c:pt idx="1156">
                  <c:v>-55.059133146257963</c:v>
                </c:pt>
                <c:pt idx="1157">
                  <c:v>-55.35687145028021</c:v>
                </c:pt>
                <c:pt idx="1158">
                  <c:v>-55.681636963743429</c:v>
                </c:pt>
                <c:pt idx="1159">
                  <c:v>-56.033908370686703</c:v>
                </c:pt>
                <c:pt idx="1160">
                  <c:v>-56.414233432352951</c:v>
                </c:pt>
                <c:pt idx="1161">
                  <c:v>-56.823233914689702</c:v>
                </c:pt>
                <c:pt idx="1162">
                  <c:v>-57.261611352134068</c:v>
                </c:pt>
                <c:pt idx="1163">
                  <c:v>-57.730153767712494</c:v>
                </c:pt>
                <c:pt idx="1164">
                  <c:v>-58.229743495106959</c:v>
                </c:pt>
                <c:pt idx="1165">
                  <c:v>-58.761366279659903</c:v>
                </c:pt>
                <c:pt idx="1166">
                  <c:v>-59.326121873878762</c:v>
                </c:pt>
                <c:pt idx="1167">
                  <c:v>-59.925236390896131</c:v>
                </c:pt>
                <c:pt idx="1168">
                  <c:v>-60.560076739240031</c:v>
                </c:pt>
                <c:pt idx="1169">
                  <c:v>-61.232167537726383</c:v>
                </c:pt>
                <c:pt idx="1170">
                  <c:v>-61.943211005085892</c:v>
                </c:pt>
                <c:pt idx="1171">
                  <c:v>-62.695110441519397</c:v>
                </c:pt>
                <c:pt idx="1172">
                  <c:v>-63.489998077534075</c:v>
                </c:pt>
                <c:pt idx="1173">
                  <c:v>-64.330268271255065</c:v>
                </c:pt>
                <c:pt idx="1174">
                  <c:v>-65.218617305795533</c:v>
                </c:pt>
                <c:pt idx="1175">
                  <c:v>-66.158091396952685</c:v>
                </c:pt>
                <c:pt idx="1176">
                  <c:v>-67.152145002349812</c:v>
                </c:pt>
                <c:pt idx="1177">
                  <c:v>-68.204712175104987</c:v>
                </c:pt>
                <c:pt idx="1178">
                  <c:v>-69.320294599926171</c:v>
                </c:pt>
                <c:pt idx="1179">
                  <c:v>-70.504071194008517</c:v>
                </c:pt>
                <c:pt idx="1180">
                  <c:v>-71.76203591092542</c:v>
                </c:pt>
                <c:pt idx="1181">
                  <c:v>-73.101172902120041</c:v>
                </c:pt>
                <c:pt idx="1182">
                  <c:v>-74.529681859654019</c:v>
                </c:pt>
                <c:pt idx="1183">
                  <c:v>-76.057271815807766</c:v>
                </c:pt>
                <c:pt idx="1184">
                  <c:v>-77.695549948026837</c:v>
                </c:pt>
                <c:pt idx="1185">
                  <c:v>-79.458544787937456</c:v>
                </c:pt>
                <c:pt idx="1186">
                  <c:v>-81.363423723002711</c:v>
                </c:pt>
                <c:pt idx="1187">
                  <c:v>-83.43149833160598</c:v>
                </c:pt>
                <c:pt idx="1188">
                  <c:v>-85.689668256120001</c:v>
                </c:pt>
                <c:pt idx="1189">
                  <c:v>-88.172555257391053</c:v>
                </c:pt>
                <c:pt idx="1190">
                  <c:v>-90.925765550721565</c:v>
                </c:pt>
                <c:pt idx="1191">
                  <c:v>-94.011081765350639</c:v>
                </c:pt>
                <c:pt idx="1192">
                  <c:v>-97.515140128884667</c:v>
                </c:pt>
                <c:pt idx="1193">
                  <c:v>-101.56484196987569</c:v>
                </c:pt>
                <c:pt idx="1194">
                  <c:v>-106.35694387820476</c:v>
                </c:pt>
                <c:pt idx="1195">
                  <c:v>-112.22108773102269</c:v>
                </c:pt>
                <c:pt idx="1196">
                  <c:v>-119.77525761629524</c:v>
                </c:pt>
                <c:pt idx="1197">
                  <c:v>-130.40687157067524</c:v>
                </c:pt>
                <c:pt idx="1198">
                  <c:v>-148.54309594368493</c:v>
                </c:pt>
                <c:pt idx="1199">
                  <c:v>-984.53619775649281</c:v>
                </c:pt>
                <c:pt idx="1200">
                  <c:v>-148.7167947582154</c:v>
                </c:pt>
                <c:pt idx="1201">
                  <c:v>-130.75427306025932</c:v>
                </c:pt>
                <c:pt idx="1202">
                  <c:v>-120.29636950249602</c:v>
                </c:pt>
                <c:pt idx="1203">
                  <c:v>-112.91592159747199</c:v>
                </c:pt>
                <c:pt idx="1204">
                  <c:v>-107.22551517214688</c:v>
                </c:pt>
                <c:pt idx="1205">
                  <c:v>-102.6071700042304</c:v>
                </c:pt>
                <c:pt idx="1206">
                  <c:v>-98.731248084823051</c:v>
                </c:pt>
                <c:pt idx="1207">
                  <c:v>-95.400996695390177</c:v>
                </c:pt>
                <c:pt idx="1208">
                  <c:v>-92.489518382339142</c:v>
                </c:pt>
                <c:pt idx="1209">
                  <c:v>-89.910180797155718</c:v>
                </c:pt>
                <c:pt idx="1210">
                  <c:v>-87.601205194346335</c:v>
                </c:pt>
                <c:pt idx="1211">
                  <c:v>-85.516989247530859</c:v>
                </c:pt>
                <c:pt idx="1212">
                  <c:v>-83.62291509048498</c:v>
                </c:pt>
                <c:pt idx="1213">
                  <c:v>-81.892086981684926</c:v>
                </c:pt>
                <c:pt idx="1214">
                  <c:v>-80.303197250351559</c:v>
                </c:pt>
                <c:pt idx="1215">
                  <c:v>-78.839082423910511</c:v>
                </c:pt>
                <c:pt idx="1216">
                  <c:v>-77.485717893443422</c:v>
                </c:pt>
                <c:pt idx="1217">
                  <c:v>-76.231500412566589</c:v>
                </c:pt>
                <c:pt idx="1218">
                  <c:v>-75.066724888953729</c:v>
                </c:pt>
                <c:pt idx="1219">
                  <c:v>-73.98319557993139</c:v>
                </c:pt>
                <c:pt idx="1220">
                  <c:v>-72.973932293423147</c:v>
                </c:pt>
                <c:pt idx="1221">
                  <c:v>-72.032945045748946</c:v>
                </c:pt>
                <c:pt idx="1222">
                  <c:v>-71.155058900685361</c:v>
                </c:pt>
                <c:pt idx="1223">
                  <c:v>-70.335776166129534</c:v>
                </c:pt>
                <c:pt idx="1224">
                  <c:v>-69.571166793761549</c:v>
                </c:pt>
                <c:pt idx="1225">
                  <c:v>-68.857780343512943</c:v>
                </c:pt>
                <c:pt idx="1226">
                  <c:v>-68.192574630465401</c:v>
                </c:pt>
                <c:pt idx="1227">
                  <c:v>-67.572857416281579</c:v>
                </c:pt>
                <c:pt idx="1228">
                  <c:v>-66.996238402086419</c:v>
                </c:pt>
                <c:pt idx="1229">
                  <c:v>-66.460589431678954</c:v>
                </c:pt>
                <c:pt idx="1230">
                  <c:v>-65.964011294808586</c:v>
                </c:pt>
                <c:pt idx="1231">
                  <c:v>-65.504805878931279</c:v>
                </c:pt>
                <c:pt idx="1232">
                  <c:v>-65.081452688253151</c:v>
                </c:pt>
                <c:pt idx="1233">
                  <c:v>-64.692588954707986</c:v>
                </c:pt>
                <c:pt idx="1234">
                  <c:v>-64.336992723674868</c:v>
                </c:pt>
                <c:pt idx="1235">
                  <c:v>-64.013568419825376</c:v>
                </c:pt>
                <c:pt idx="1236">
                  <c:v>-63.721334494286374</c:v>
                </c:pt>
                <c:pt idx="1237">
                  <c:v>-63.459412829766002</c:v>
                </c:pt>
                <c:pt idx="1238">
                  <c:v>-63.227019640185908</c:v>
                </c:pt>
                <c:pt idx="1239">
                  <c:v>-63.023457649259811</c:v>
                </c:pt>
                <c:pt idx="1240">
                  <c:v>-62.848109371045872</c:v>
                </c:pt>
                <c:pt idx="1241">
                  <c:v>-62.700431346821787</c:v>
                </c:pt>
                <c:pt idx="1242">
                  <c:v>-62.57994921825216</c:v>
                </c:pt>
                <c:pt idx="1243">
                  <c:v>-62.48625353794958</c:v>
                </c:pt>
                <c:pt idx="1244">
                  <c:v>-62.418996236117167</c:v>
                </c:pt>
                <c:pt idx="1245">
                  <c:v>-62.377887676744265</c:v>
                </c:pt>
                <c:pt idx="1246">
                  <c:v>-62.36269424939907</c:v>
                </c:pt>
                <c:pt idx="1247">
                  <c:v>-62.373236453496439</c:v>
                </c:pt>
                <c:pt idx="1248">
                  <c:v>-62.409387441405293</c:v>
                </c:pt>
                <c:pt idx="1249">
                  <c:v>-62.471071995218168</c:v>
                </c:pt>
                <c:pt idx="1250">
                  <c:v>-62.558265919709754</c:v>
                </c:pt>
                <c:pt idx="1251">
                  <c:v>-62.670995841201027</c:v>
                </c:pt>
                <c:pt idx="1252">
                  <c:v>-62.809339408933276</c:v>
                </c:pt>
                <c:pt idx="1253">
                  <c:v>-62.973425902347813</c:v>
                </c:pt>
                <c:pt idx="1254">
                  <c:v>-63.163437254554708</c:v>
                </c:pt>
                <c:pt idx="1255">
                  <c:v>-63.379609509463926</c:v>
                </c:pt>
                <c:pt idx="1256">
                  <c:v>-63.622234737756223</c:v>
                </c:pt>
                <c:pt idx="1257">
                  <c:v>-63.891663445329698</c:v>
                </c:pt>
                <c:pt idx="1258">
                  <c:v>-64.188307517343276</c:v>
                </c:pt>
                <c:pt idx="1259">
                  <c:v>-64.512643751814096</c:v>
                </c:pt>
                <c:pt idx="1260">
                  <c:v>-64.865218049296729</c:v>
                </c:pt>
                <c:pt idx="1261">
                  <c:v>-65.246650339956446</c:v>
                </c:pt>
                <c:pt idx="1262">
                  <c:v>-65.65764034693575</c:v>
                </c:pt>
                <c:pt idx="1263">
                  <c:v>-66.098974306043687</c:v>
                </c:pt>
                <c:pt idx="1264">
                  <c:v>-66.571532787420381</c:v>
                </c:pt>
                <c:pt idx="1265">
                  <c:v>-67.076299796148206</c:v>
                </c:pt>
                <c:pt idx="1266">
                  <c:v>-67.614373367369907</c:v>
                </c:pt>
                <c:pt idx="1267">
                  <c:v>-68.18697791937123</c:v>
                </c:pt>
                <c:pt idx="1268">
                  <c:v>-68.795478687980079</c:v>
                </c:pt>
                <c:pt idx="1269">
                  <c:v>-69.441398641095702</c:v>
                </c:pt>
                <c:pt idx="1270">
                  <c:v>-70.126438367959565</c:v>
                </c:pt>
                <c:pt idx="1271">
                  <c:v>-70.852499560361352</c:v>
                </c:pt>
                <c:pt idx="1272">
                  <c:v>-71.621712861133204</c:v>
                </c:pt>
                <c:pt idx="1273">
                  <c:v>-72.436471061125488</c:v>
                </c:pt>
                <c:pt idx="1274">
                  <c:v>-73.299468896247774</c:v>
                </c:pt>
                <c:pt idx="1275">
                  <c:v>-74.213751054842504</c:v>
                </c:pt>
                <c:pt idx="1276">
                  <c:v>-75.182770486510577</c:v>
                </c:pt>
                <c:pt idx="1277">
                  <c:v>-76.21045975546923</c:v>
                </c:pt>
                <c:pt idx="1278">
                  <c:v>-77.301319076343475</c:v>
                </c:pt>
                <c:pt idx="1279">
                  <c:v>-78.46052591476483</c:v>
                </c:pt>
                <c:pt idx="1280">
                  <c:v>-79.694072790968974</c:v>
                </c:pt>
                <c:pt idx="1281">
                  <c:v>-81.008942441000883</c:v>
                </c:pt>
                <c:pt idx="1282">
                  <c:v>-82.413333159180965</c:v>
                </c:pt>
                <c:pt idx="1283">
                  <c:v>-83.916952597429756</c:v>
                </c:pt>
                <c:pt idx="1284">
                  <c:v>-85.531406569942575</c:v>
                </c:pt>
                <c:pt idx="1285">
                  <c:v>-87.270722261938516</c:v>
                </c:pt>
                <c:pt idx="1286">
                  <c:v>-89.152065731056581</c:v>
                </c:pt>
                <c:pt idx="1287">
                  <c:v>-91.196747242182227</c:v>
                </c:pt>
                <c:pt idx="1288">
                  <c:v>-93.431665140264414</c:v>
                </c:pt>
                <c:pt idx="1289">
                  <c:v>-95.891439904553806</c:v>
                </c:pt>
                <c:pt idx="1290">
                  <c:v>-98.621676484343254</c:v>
                </c:pt>
                <c:pt idx="1291">
                  <c:v>-101.68415625820906</c:v>
                </c:pt>
                <c:pt idx="1292">
                  <c:v>-105.16551421821063</c:v>
                </c:pt>
                <c:pt idx="1293">
                  <c:v>-109.19265047223641</c:v>
                </c:pt>
                <c:pt idx="1294">
                  <c:v>-113.96232040416481</c:v>
                </c:pt>
                <c:pt idx="1295">
                  <c:v>-119.80416469958539</c:v>
                </c:pt>
                <c:pt idx="1296">
                  <c:v>-127.33616626912145</c:v>
                </c:pt>
                <c:pt idx="1297">
                  <c:v>-137.94574198609394</c:v>
                </c:pt>
                <c:pt idx="1298">
                  <c:v>-156.06005705049773</c:v>
                </c:pt>
                <c:pt idx="1299">
                  <c:v>-984.53505315106509</c:v>
                </c:pt>
                <c:pt idx="1300">
                  <c:v>-156.19031950386497</c:v>
                </c:pt>
                <c:pt idx="1301">
                  <c:v>-138.2062685214627</c:v>
                </c:pt>
                <c:pt idx="1302">
                  <c:v>-127.72696014388232</c:v>
                </c:pt>
                <c:pt idx="1303">
                  <c:v>-120.32523080013185</c:v>
                </c:pt>
                <c:pt idx="1304">
                  <c:v>-114.61366524625853</c:v>
                </c:pt>
                <c:pt idx="1305">
                  <c:v>-109.97428220149457</c:v>
                </c:pt>
                <c:pt idx="1306">
                  <c:v>-106.07744261071851</c:v>
                </c:pt>
                <c:pt idx="1307">
                  <c:v>-102.72639272125416</c:v>
                </c:pt>
                <c:pt idx="1308">
                  <c:v>-99.794234057270586</c:v>
                </c:pt>
                <c:pt idx="1309">
                  <c:v>-97.194333259745378</c:v>
                </c:pt>
                <c:pt idx="1310">
                  <c:v>-94.864910584241528</c:v>
                </c:pt>
                <c:pt idx="1311">
                  <c:v>-92.760362716831096</c:v>
                </c:pt>
                <c:pt idx="1312">
                  <c:v>-90.846070814976571</c:v>
                </c:pt>
                <c:pt idx="1313">
                  <c:v>-89.095138171914442</c:v>
                </c:pt>
                <c:pt idx="1314">
                  <c:v>-87.486256162541508</c:v>
                </c:pt>
                <c:pt idx="1315">
                  <c:v>-86.002260370721629</c:v>
                </c:pt>
                <c:pt idx="1316">
                  <c:v>-84.629125254583272</c:v>
                </c:pt>
                <c:pt idx="1317">
                  <c:v>-83.355246645248883</c:v>
                </c:pt>
                <c:pt idx="1318">
                  <c:v>-82.170918538211652</c:v>
                </c:pt>
                <c:pt idx="1319">
                  <c:v>-81.067944288785242</c:v>
                </c:pt>
                <c:pt idx="1320">
                  <c:v>-80.039342812906384</c:v>
                </c:pt>
                <c:pt idx="1321">
                  <c:v>-79.079123244794488</c:v>
                </c:pt>
                <c:pt idx="1322">
                  <c:v>-78.182109775874281</c:v>
                </c:pt>
                <c:pt idx="1323">
                  <c:v>-77.34380385130504</c:v>
                </c:pt>
                <c:pt idx="1324">
                  <c:v>-76.560274569510099</c:v>
                </c:pt>
                <c:pt idx="1325">
                  <c:v>-75.828070646514107</c:v>
                </c:pt>
                <c:pt idx="1326">
                  <c:v>-75.144149062714249</c:v>
                </c:pt>
                <c:pt idx="1327">
                  <c:v>-74.505816754184181</c:v>
                </c:pt>
                <c:pt idx="1328">
                  <c:v>-73.910682605430935</c:v>
                </c:pt>
                <c:pt idx="1329">
                  <c:v>-73.356617652485127</c:v>
                </c:pt>
                <c:pt idx="1330">
                  <c:v>-72.841721886056348</c:v>
                </c:pt>
                <c:pt idx="1331">
                  <c:v>-72.364296403171721</c:v>
                </c:pt>
                <c:pt idx="1332">
                  <c:v>-71.922819926102832</c:v>
                </c:pt>
                <c:pt idx="1333">
                  <c:v>-71.515928913228805</c:v>
                </c:pt>
                <c:pt idx="1334">
                  <c:v>-71.142400644641683</c:v>
                </c:pt>
                <c:pt idx="1335">
                  <c:v>-70.801138787882593</c:v>
                </c:pt>
                <c:pt idx="1336">
                  <c:v>-70.491161044995494</c:v>
                </c:pt>
                <c:pt idx="1337">
                  <c:v>-70.211588557546349</c:v>
                </c:pt>
                <c:pt idx="1338">
                  <c:v>-69.961636806149571</c:v>
                </c:pt>
                <c:pt idx="1339">
                  <c:v>-69.740607788942782</c:v>
                </c:pt>
                <c:pt idx="1340">
                  <c:v>-69.54788330203715</c:v>
                </c:pt>
                <c:pt idx="1341">
                  <c:v>-69.382919176291907</c:v>
                </c:pt>
                <c:pt idx="1342">
                  <c:v>-69.245240350382758</c:v>
                </c:pt>
                <c:pt idx="1343">
                  <c:v>-69.134436681265626</c:v>
                </c:pt>
                <c:pt idx="1344">
                  <c:v>-69.050159410723339</c:v>
                </c:pt>
                <c:pt idx="1345">
                  <c:v>-68.992118221467024</c:v>
                </c:pt>
                <c:pt idx="1346">
                  <c:v>-68.960078828835847</c:v>
                </c:pt>
                <c:pt idx="1347">
                  <c:v>-68.953861064973452</c:v>
                </c:pt>
                <c:pt idx="1348">
                  <c:v>-68.973337421845386</c:v>
                </c:pt>
                <c:pt idx="1349">
                  <c:v>-69.018432027920014</c:v>
                </c:pt>
                <c:pt idx="1350">
                  <c:v>-69.089120041040033</c:v>
                </c:pt>
                <c:pt idx="1351">
                  <c:v>-69.185427447200524</c:v>
                </c:pt>
                <c:pt idx="1352">
                  <c:v>-69.30743126183863</c:v>
                </c:pt>
                <c:pt idx="1353">
                  <c:v>-69.455260137029967</c:v>
                </c:pt>
                <c:pt idx="1354">
                  <c:v>-69.629095384875356</c:v>
                </c:pt>
                <c:pt idx="1355">
                  <c:v>-69.829172434551467</c:v>
                </c:pt>
                <c:pt idx="1356">
                  <c:v>-70.055782748202006</c:v>
                </c:pt>
                <c:pt idx="1357">
                  <c:v>-70.309276229306107</c:v>
                </c:pt>
                <c:pt idx="1358">
                  <c:v>-70.590064166644908</c:v>
                </c:pt>
                <c:pt idx="1359">
                  <c:v>-70.8986227678228</c:v>
                </c:pt>
                <c:pt idx="1360">
                  <c:v>-71.235497348871959</c:v>
                </c:pt>
                <c:pt idx="1361">
                  <c:v>-71.601307261252188</c:v>
                </c:pt>
                <c:pt idx="1362">
                  <c:v>-71.996751655144607</c:v>
                </c:pt>
                <c:pt idx="1363">
                  <c:v>-72.422616199069864</c:v>
                </c:pt>
                <c:pt idx="1364">
                  <c:v>-72.879780901482064</c:v>
                </c:pt>
                <c:pt idx="1365">
                  <c:v>-73.369229211310611</c:v>
                </c:pt>
                <c:pt idx="1366">
                  <c:v>-73.892058613010477</c:v>
                </c:pt>
                <c:pt idx="1367">
                  <c:v>-74.449492979576902</c:v>
                </c:pt>
                <c:pt idx="1368">
                  <c:v>-75.042897006878732</c:v>
                </c:pt>
                <c:pt idx="1369">
                  <c:v>-75.67379312812227</c:v>
                </c:pt>
                <c:pt idx="1370">
                  <c:v>-76.343881403057637</c:v>
                </c:pt>
                <c:pt idx="1371">
                  <c:v>-77.05506299912166</c:v>
                </c:pt>
                <c:pt idx="1372">
                  <c:v>-77.809468039869301</c:v>
                </c:pt>
                <c:pt idx="1373">
                  <c:v>-78.609488801888006</c:v>
                </c:pt>
                <c:pt idx="1374">
                  <c:v>-79.457819511778396</c:v>
                </c:pt>
                <c:pt idx="1375">
                  <c:v>-80.35750435346776</c:v>
                </c:pt>
                <c:pt idx="1376">
                  <c:v>-81.311995776976417</c:v>
                </c:pt>
                <c:pt idx="1377">
                  <c:v>-82.325225851718756</c:v>
                </c:pt>
                <c:pt idx="1378">
                  <c:v>-83.401694302236038</c:v>
                </c:pt>
                <c:pt idx="1379">
                  <c:v>-84.546578108739524</c:v>
                </c:pt>
                <c:pt idx="1380">
                  <c:v>-85.765869310652718</c:v>
                </c:pt>
                <c:pt idx="1381">
                  <c:v>-87.066550167761037</c:v>
                </c:pt>
                <c:pt idx="1382">
                  <c:v>-88.45681850262477</c:v>
                </c:pt>
                <c:pt idx="1383">
                  <c:v>-89.946381499849736</c:v>
                </c:pt>
                <c:pt idx="1384">
                  <c:v>-91.546844510709633</c:v>
                </c:pt>
                <c:pt idx="1385">
                  <c:v>-93.27223426184446</c:v>
                </c:pt>
                <c:pt idx="1386">
                  <c:v>-95.139716356603799</c:v>
                </c:pt>
                <c:pt idx="1387">
                  <c:v>-97.17060060982412</c:v>
                </c:pt>
                <c:pt idx="1388">
                  <c:v>-99.391784920596649</c:v>
                </c:pt>
                <c:pt idx="1389">
                  <c:v>-101.83788932645592</c:v>
                </c:pt>
                <c:pt idx="1390">
                  <c:v>-104.55451833907192</c:v>
                </c:pt>
                <c:pt idx="1391">
                  <c:v>-107.60345290344529</c:v>
                </c:pt>
                <c:pt idx="1392">
                  <c:v>-111.07132758205759</c:v>
                </c:pt>
                <c:pt idx="1393">
                  <c:v>-115.08504205717443</c:v>
                </c:pt>
                <c:pt idx="1394">
                  <c:v>-119.84135129095827</c:v>
                </c:pt>
                <c:pt idx="1395">
                  <c:v>-125.66989555114331</c:v>
                </c:pt>
                <c:pt idx="1396">
                  <c:v>-133.18865733432</c:v>
                </c:pt>
                <c:pt idx="1397">
                  <c:v>-143.78505310354814</c:v>
                </c:pt>
                <c:pt idx="1398">
                  <c:v>-161.88624765229181</c:v>
                </c:pt>
                <c:pt idx="1399">
                  <c:v>-984.53358148596249</c:v>
                </c:pt>
                <c:pt idx="1400">
                  <c:v>-161.99044576288577</c:v>
                </c:pt>
                <c:pt idx="1401">
                  <c:v>-143.99345015858995</c:v>
                </c:pt>
                <c:pt idx="1402">
                  <c:v>-133.50125500156022</c:v>
                </c:pt>
                <c:pt idx="1403">
                  <c:v>-126.0866963323096</c:v>
                </c:pt>
                <c:pt idx="1404">
                  <c:v>-120.36235852187117</c:v>
                </c:pt>
                <c:pt idx="1405">
                  <c:v>-115.71025990791173</c:v>
                </c:pt>
                <c:pt idx="1406">
                  <c:v>-111.8007610571527</c:v>
                </c:pt>
                <c:pt idx="1407">
                  <c:v>-108.4371078421276</c:v>
                </c:pt>
                <c:pt idx="1408">
                  <c:v>-105.49240141554813</c:v>
                </c:pt>
                <c:pt idx="1409">
                  <c:v>-102.88000805022963</c:v>
                </c:pt>
                <c:pt idx="1410">
                  <c:v>-100.53814763682928</c:v>
                </c:pt>
                <c:pt idx="1411">
                  <c:v>-98.421216499736659</c:v>
                </c:pt>
                <c:pt idx="1412">
                  <c:v>-96.494595437917937</c:v>
                </c:pt>
                <c:pt idx="1413">
                  <c:v>-94.731387389263659</c:v>
                </c:pt>
                <c:pt idx="1414">
                  <c:v>-93.110283376442183</c:v>
                </c:pt>
                <c:pt idx="1415">
                  <c:v>-91.614118634170097</c:v>
                </c:pt>
                <c:pt idx="1416">
                  <c:v>-90.228867274478119</c:v>
                </c:pt>
                <c:pt idx="1417">
                  <c:v>-88.942924785405552</c:v>
                </c:pt>
                <c:pt idx="1418">
                  <c:v>-87.746584822344929</c:v>
                </c:pt>
                <c:pt idx="1419">
                  <c:v>-86.631650403459219</c:v>
                </c:pt>
                <c:pt idx="1420">
                  <c:v>-85.591140110452017</c:v>
                </c:pt>
                <c:pt idx="1421">
                  <c:v>-84.619062746195823</c:v>
                </c:pt>
                <c:pt idx="1422">
                  <c:v>-83.710242173623683</c:v>
                </c:pt>
                <c:pt idx="1423">
                  <c:v>-82.860179512227447</c:v>
                </c:pt>
                <c:pt idx="1424">
                  <c:v>-82.064943537556331</c:v>
                </c:pt>
                <c:pt idx="1425">
                  <c:v>-81.321082645525408</c:v>
                </c:pt>
                <c:pt idx="1426">
                  <c:v>-80.625553499155814</c:v>
                </c:pt>
                <c:pt idx="1427">
                  <c:v>-79.975662719850618</c:v>
                </c:pt>
                <c:pt idx="1428">
                  <c:v>-79.369018880122084</c:v>
                </c:pt>
                <c:pt idx="1429">
                  <c:v>-78.803492706653799</c:v>
                </c:pt>
                <c:pt idx="1430">
                  <c:v>-78.277183883427853</c:v>
                </c:pt>
                <c:pt idx="1431">
                  <c:v>-77.788393203335531</c:v>
                </c:pt>
                <c:pt idx="1432">
                  <c:v>-77.335599087076844</c:v>
                </c:pt>
                <c:pt idx="1433">
                  <c:v>-76.91743769399676</c:v>
                </c:pt>
                <c:pt idx="1434">
                  <c:v>-76.532686007663614</c:v>
                </c:pt>
                <c:pt idx="1435">
                  <c:v>-76.180247401578868</c:v>
                </c:pt>
                <c:pt idx="1436">
                  <c:v>-75.859139286205234</c:v>
                </c:pt>
                <c:pt idx="1437">
                  <c:v>-75.568482513959452</c:v>
                </c:pt>
                <c:pt idx="1438">
                  <c:v>-75.307492278713951</c:v>
                </c:pt>
                <c:pt idx="1439">
                  <c:v>-75.07547029424623</c:v>
                </c:pt>
                <c:pt idx="1440">
                  <c:v>-74.871798074664383</c:v>
                </c:pt>
                <c:pt idx="1441">
                  <c:v>-74.695931171157383</c:v>
                </c:pt>
                <c:pt idx="1442">
                  <c:v>-74.547394245039143</c:v>
                </c:pt>
                <c:pt idx="1443">
                  <c:v>-74.425776878188515</c:v>
                </c:pt>
                <c:pt idx="1444">
                  <c:v>-74.330730039572359</c:v>
                </c:pt>
                <c:pt idx="1445">
                  <c:v>-74.261963141323804</c:v>
                </c:pt>
                <c:pt idx="1446">
                  <c:v>-74.219241630418779</c:v>
                </c:pt>
                <c:pt idx="1447">
                  <c:v>-74.202385072829998</c:v>
                </c:pt>
                <c:pt idx="1448">
                  <c:v>-74.211265696521863</c:v>
                </c:pt>
                <c:pt idx="1449">
                  <c:v>-74.245807368109254</c:v>
                </c:pt>
                <c:pt idx="1450">
                  <c:v>-74.305984985707127</c:v>
                </c:pt>
                <c:pt idx="1451">
                  <c:v>-74.391824277687078</c:v>
                </c:pt>
                <c:pt idx="1452">
                  <c:v>-74.503402003945624</c:v>
                </c:pt>
                <c:pt idx="1453">
                  <c:v>-74.640846563079492</c:v>
                </c:pt>
                <c:pt idx="1454">
                  <c:v>-74.804339015751665</c:v>
                </c:pt>
                <c:pt idx="1455">
                  <c:v>-74.994114541721302</c:v>
                </c:pt>
                <c:pt idx="1456">
                  <c:v>-75.21046435571472</c:v>
                </c:pt>
                <c:pt idx="1457">
                  <c:v>-75.453738115773717</c:v>
                </c:pt>
                <c:pt idx="1458">
                  <c:v>-75.724346867202158</c:v>
                </c:pt>
                <c:pt idx="1459">
                  <c:v>-76.022766576067923</c:v>
                </c:pt>
                <c:pt idx="1460">
                  <c:v>-76.349542318787812</c:v>
                </c:pt>
                <c:pt idx="1461">
                  <c:v>-76.705293209108333</c:v>
                </c:pt>
                <c:pt idx="1462">
                  <c:v>-77.090718161380678</c:v>
                </c:pt>
                <c:pt idx="1463">
                  <c:v>-77.506602610159959</c:v>
                </c:pt>
                <c:pt idx="1464">
                  <c:v>-77.953826331780945</c:v>
                </c:pt>
                <c:pt idx="1465">
                  <c:v>-78.433372544881536</c:v>
                </c:pt>
                <c:pt idx="1466">
                  <c:v>-78.946338505435108</c:v>
                </c:pt>
                <c:pt idx="1467">
                  <c:v>-79.493947859747294</c:v>
                </c:pt>
                <c:pt idx="1468">
                  <c:v>-80.077565078771968</c:v>
                </c:pt>
                <c:pt idx="1469">
                  <c:v>-80.698712372557281</c:v>
                </c:pt>
                <c:pt idx="1470">
                  <c:v>-81.359089579435476</c:v>
                </c:pt>
                <c:pt idx="1471">
                  <c:v>-82.060597647148143</c:v>
                </c:pt>
                <c:pt idx="1472">
                  <c:v>-82.805366481261174</c:v>
                </c:pt>
                <c:pt idx="1473">
                  <c:v>-83.595788142062958</c:v>
                </c:pt>
                <c:pt idx="1474">
                  <c:v>-84.434556641527635</c:v>
                </c:pt>
                <c:pt idx="1475">
                  <c:v>-85.324715950613523</c:v>
                </c:pt>
                <c:pt idx="1476">
                  <c:v>-86.269718308012699</c:v>
                </c:pt>
                <c:pt idx="1477">
                  <c:v>-87.273495573436634</c:v>
                </c:pt>
                <c:pt idx="1478">
                  <c:v>-88.34054726333305</c:v>
                </c:pt>
                <c:pt idx="1479">
                  <c:v>-89.476050151414057</c:v>
                </c:pt>
                <c:pt idx="1480">
                  <c:v>-90.685996072182448</c:v>
                </c:pt>
                <c:pt idx="1481">
                  <c:v>-91.977367082066692</c:v>
                </c:pt>
                <c:pt idx="1482">
                  <c:v>-93.358360801819273</c:v>
                </c:pt>
                <c:pt idx="1483">
                  <c:v>-94.838684215771693</c:v>
                </c:pt>
                <c:pt idx="1484">
                  <c:v>-96.429942476442903</c:v>
                </c:pt>
                <c:pt idx="1485">
                  <c:v>-98.146162113223625</c:v>
                </c:pt>
                <c:pt idx="1486">
                  <c:v>-100.0045085337045</c:v>
                </c:pt>
                <c:pt idx="1487">
                  <c:v>-102.02629135843935</c:v>
                </c:pt>
                <c:pt idx="1488">
                  <c:v>-104.23840829370035</c:v>
                </c:pt>
                <c:pt idx="1489">
                  <c:v>-106.67547918565121</c:v>
                </c:pt>
                <c:pt idx="1490">
                  <c:v>-109.38310835602628</c:v>
                </c:pt>
                <c:pt idx="1491">
                  <c:v>-112.4230765613128</c:v>
                </c:pt>
                <c:pt idx="1492">
                  <c:v>-115.88201817688834</c:v>
                </c:pt>
                <c:pt idx="1493">
                  <c:v>-119.8868326993076</c:v>
                </c:pt>
                <c:pt idx="1494">
                  <c:v>-124.63427490640657</c:v>
                </c:pt>
                <c:pt idx="1495">
                  <c:v>-130.45398488296223</c:v>
                </c:pt>
                <c:pt idx="1496">
                  <c:v>-137.96394494396267</c:v>
                </c:pt>
                <c:pt idx="1497">
                  <c:v>-148.55157137221073</c:v>
                </c:pt>
                <c:pt idx="1498">
                  <c:v>-166.64402878224789</c:v>
                </c:pt>
                <c:pt idx="1499">
                  <c:v>-984.53178273901756</c:v>
                </c:pt>
                <c:pt idx="1500">
                  <c:v>-166.73084851312501</c:v>
                </c:pt>
                <c:pt idx="1501">
                  <c:v>-148.72521131651661</c:v>
                </c:pt>
                <c:pt idx="1502">
                  <c:v>-138.22440606681951</c:v>
                </c:pt>
                <c:pt idx="1503">
                  <c:v>-130.80126863209659</c:v>
                </c:pt>
                <c:pt idx="1504">
                  <c:v>-125.068383212192</c:v>
                </c:pt>
                <c:pt idx="1505">
                  <c:v>-120.40776797483274</c:v>
                </c:pt>
                <c:pt idx="1506">
                  <c:v>-116.48978331803701</c:v>
                </c:pt>
                <c:pt idx="1507">
                  <c:v>-113.11767494685917</c:v>
                </c:pt>
                <c:pt idx="1508">
                  <c:v>-110.16454384774867</c:v>
                </c:pt>
                <c:pt idx="1509">
                  <c:v>-107.54375612846135</c:v>
                </c:pt>
                <c:pt idx="1510">
                  <c:v>-105.19353151578724</c:v>
                </c:pt>
                <c:pt idx="1511">
                  <c:v>-103.06826617143079</c:v>
                </c:pt>
                <c:pt idx="1512">
                  <c:v>-101.13334073284422</c:v>
                </c:pt>
                <c:pt idx="1513">
                  <c:v>-99.36185797756481</c:v>
                </c:pt>
                <c:pt idx="1514">
                  <c:v>-97.732508769057844</c:v>
                </c:pt>
                <c:pt idx="1515">
                  <c:v>-96.228128183976963</c:v>
                </c:pt>
                <c:pt idx="1516">
                  <c:v>-94.834690177418835</c:v>
                </c:pt>
                <c:pt idx="1517">
                  <c:v>-93.540590081609437</c:v>
                </c:pt>
                <c:pt idx="1518">
                  <c:v>-92.336121397236766</c:v>
                </c:pt>
                <c:pt idx="1519">
                  <c:v>-91.213086988859274</c:v>
                </c:pt>
                <c:pt idx="1520">
                  <c:v>-90.16450528566574</c:v>
                </c:pt>
                <c:pt idx="1521">
                  <c:v>-89.184384939094514</c:v>
                </c:pt>
                <c:pt idx="1522">
                  <c:v>-88.267549661715009</c:v>
                </c:pt>
                <c:pt idx="1523">
                  <c:v>-87.409500423716068</c:v>
                </c:pt>
                <c:pt idx="1524">
                  <c:v>-86.606305852396659</c:v>
                </c:pt>
                <c:pt idx="1525">
                  <c:v>-85.854514196463683</c:v>
                </c:pt>
                <c:pt idx="1526">
                  <c:v>-85.151081972763606</c:v>
                </c:pt>
                <c:pt idx="1527">
                  <c:v>-84.493315657549118</c:v>
                </c:pt>
                <c:pt idx="1528">
                  <c:v>-83.878823679197708</c:v>
                </c:pt>
                <c:pt idx="1529">
                  <c:v>-83.305476621264262</c:v>
                </c:pt>
                <c:pt idx="1530">
                  <c:v>-82.771374025599997</c:v>
                </c:pt>
                <c:pt idx="1531">
                  <c:v>-82.274816543954472</c:v>
                </c:pt>
                <c:pt idx="1532">
                  <c:v>-81.814282456866195</c:v>
                </c:pt>
                <c:pt idx="1533">
                  <c:v>-81.388407784490482</c:v>
                </c:pt>
                <c:pt idx="1534">
                  <c:v>-80.995969372169469</c:v>
                </c:pt>
                <c:pt idx="1535">
                  <c:v>-80.635870456133532</c:v>
                </c:pt>
                <c:pt idx="1536">
                  <c:v>-80.307128310521051</c:v>
                </c:pt>
                <c:pt idx="1537">
                  <c:v>-80.008863652363246</c:v>
                </c:pt>
                <c:pt idx="1538">
                  <c:v>-79.740291541077397</c:v>
                </c:pt>
                <c:pt idx="1539">
                  <c:v>-79.500713556908508</c:v>
                </c:pt>
                <c:pt idx="1540">
                  <c:v>-79.289511081346944</c:v>
                </c:pt>
                <c:pt idx="1541">
                  <c:v>-79.10613953387066</c:v>
                </c:pt>
                <c:pt idx="1542">
                  <c:v>-78.950123444981628</c:v>
                </c:pt>
                <c:pt idx="1543">
                  <c:v>-78.821052266638205</c:v>
                </c:pt>
                <c:pt idx="1544">
                  <c:v>-78.718576838770517</c:v>
                </c:pt>
                <c:pt idx="1545">
                  <c:v>-78.642406445351142</c:v>
                </c:pt>
                <c:pt idx="1546">
                  <c:v>-78.592306406064466</c:v>
                </c:pt>
                <c:pt idx="1547">
                  <c:v>-78.568096160452995</c:v>
                </c:pt>
                <c:pt idx="1548">
                  <c:v>-78.569647810905138</c:v>
                </c:pt>
                <c:pt idx="1549">
                  <c:v>-78.596885099306732</c:v>
                </c:pt>
                <c:pt idx="1550">
                  <c:v>-78.649782799883511</c:v>
                </c:pt>
                <c:pt idx="1551">
                  <c:v>-78.728366517950548</c:v>
                </c:pt>
                <c:pt idx="1552">
                  <c:v>-78.832712891173614</c:v>
                </c:pt>
                <c:pt idx="1553">
                  <c:v>-78.962950196737467</c:v>
                </c:pt>
                <c:pt idx="1554">
                  <c:v>-79.119259374705123</c:v>
                </c:pt>
                <c:pt idx="1555">
                  <c:v>-79.301875485040853</c:v>
                </c:pt>
                <c:pt idx="1556">
                  <c:v>-79.511089623474547</c:v>
                </c:pt>
                <c:pt idx="1557">
                  <c:v>-79.747251329843394</c:v>
                </c:pt>
                <c:pt idx="1558">
                  <c:v>-80.010771532031825</c:v>
                </c:pt>
                <c:pt idx="1559">
                  <c:v>-80.302126079466831</c:v>
                </c:pt>
                <c:pt idx="1560">
                  <c:v>-80.621859932696651</c:v>
                </c:pt>
                <c:pt idx="1561">
                  <c:v>-80.970592090365145</c:v>
                </c:pt>
                <c:pt idx="1562">
                  <c:v>-81.349021352480108</c:v>
                </c:pt>
                <c:pt idx="1563">
                  <c:v>-81.757933040006577</c:v>
                </c:pt>
                <c:pt idx="1564">
                  <c:v>-82.198206816436311</c:v>
                </c:pt>
                <c:pt idx="1565">
                  <c:v>-82.670825788305024</c:v>
                </c:pt>
                <c:pt idx="1566">
                  <c:v>-83.176887100218522</c:v>
                </c:pt>
                <c:pt idx="1567">
                  <c:v>-83.717614287843944</c:v>
                </c:pt>
                <c:pt idx="1568">
                  <c:v>-84.294371712219231</c:v>
                </c:pt>
                <c:pt idx="1569">
                  <c:v>-84.908681474193628</c:v>
                </c:pt>
                <c:pt idx="1570">
                  <c:v>-85.562243303611382</c:v>
                </c:pt>
                <c:pt idx="1571">
                  <c:v>-86.256958040431442</c:v>
                </c:pt>
                <c:pt idx="1572">
                  <c:v>-86.994955483136522</c:v>
                </c:pt>
                <c:pt idx="1573">
                  <c:v>-87.778627585625699</c:v>
                </c:pt>
                <c:pt idx="1574">
                  <c:v>-88.610668254172111</c:v>
                </c:pt>
                <c:pt idx="1575">
                  <c:v>-89.494121354715247</c:v>
                </c:pt>
                <c:pt idx="1576">
                  <c:v>-90.43243902160647</c:v>
                </c:pt>
                <c:pt idx="1577">
                  <c:v>-91.429553010887176</c:v>
                </c:pt>
                <c:pt idx="1578">
                  <c:v>-92.489962736001871</c:v>
                </c:pt>
                <c:pt idx="1579">
                  <c:v>-93.618844868320195</c:v>
                </c:pt>
                <c:pt idx="1580">
                  <c:v>-94.822191140658134</c:v>
                </c:pt>
                <c:pt idx="1581">
                  <c:v>-96.106983508407779</c:v>
                </c:pt>
                <c:pt idx="1582">
                  <c:v>-97.481419491929714</c:v>
                </c:pt>
                <c:pt idx="1583">
                  <c:v>-98.955205975804873</c:v>
                </c:pt>
                <c:pt idx="1584">
                  <c:v>-100.5399480134359</c:v>
                </c:pt>
                <c:pt idx="1585">
                  <c:v>-102.24967203572601</c:v>
                </c:pt>
                <c:pt idx="1586">
                  <c:v>-104.10154335240483</c:v>
                </c:pt>
                <c:pt idx="1587">
                  <c:v>-106.11687148678449</c:v>
                </c:pt>
                <c:pt idx="1588">
                  <c:v>-108.32255404850952</c:v>
                </c:pt>
                <c:pt idx="1589">
                  <c:v>-110.75321078772737</c:v>
                </c:pt>
                <c:pt idx="1590">
                  <c:v>-113.45444593076152</c:v>
                </c:pt>
                <c:pt idx="1591">
                  <c:v>-116.48804013928746</c:v>
                </c:pt>
                <c:pt idx="1592">
                  <c:v>-119.94062769446796</c:v>
                </c:pt>
                <c:pt idx="1593">
                  <c:v>-123.93910799923412</c:v>
                </c:pt>
                <c:pt idx="1594">
                  <c:v>-128.68023573838303</c:v>
                </c:pt>
                <c:pt idx="1595">
                  <c:v>-134.49365090423737</c:v>
                </c:pt>
                <c:pt idx="1596">
                  <c:v>-141.99733571990657</c:v>
                </c:pt>
                <c:pt idx="1597">
                  <c:v>-152.57870637688643</c:v>
                </c:pt>
                <c:pt idx="1598">
                  <c:v>-170.66492739898274</c:v>
                </c:pt>
                <c:pt idx="1599">
                  <c:v>-984.52965688313361</c:v>
                </c:pt>
                <c:pt idx="1600">
                  <c:v>-170.73933214383038</c:v>
                </c:pt>
                <c:pt idx="1601">
                  <c:v>-152.72751617046242</c:v>
                </c:pt>
                <c:pt idx="1602">
                  <c:v>-142.22055116997751</c:v>
                </c:pt>
                <c:pt idx="1603">
                  <c:v>-134.79127292247978</c:v>
                </c:pt>
                <c:pt idx="1604">
                  <c:v>-129.05226554039768</c:v>
                </c:pt>
                <c:pt idx="1605">
                  <c:v>-124.38554710457458</c:v>
                </c:pt>
                <c:pt idx="1606">
                  <c:v>-120.46147792668316</c:v>
                </c:pt>
                <c:pt idx="1607">
                  <c:v>-117.08330362596382</c:v>
                </c:pt>
                <c:pt idx="1608">
                  <c:v>-114.12412510357404</c:v>
                </c:pt>
                <c:pt idx="1609">
                  <c:v>-111.49730838250149</c:v>
                </c:pt>
                <c:pt idx="1610">
                  <c:v>-109.14107310528667</c:v>
                </c:pt>
                <c:pt idx="1611">
                  <c:v>-107.00981534989674</c:v>
                </c:pt>
                <c:pt idx="1612">
                  <c:v>-105.06891567055776</c:v>
                </c:pt>
                <c:pt idx="1613">
                  <c:v>-103.29147676208692</c:v>
                </c:pt>
                <c:pt idx="1614">
                  <c:v>-101.65618940573091</c:v>
                </c:pt>
                <c:pt idx="1615">
                  <c:v>-100.1458885964243</c:v>
                </c:pt>
                <c:pt idx="1616">
                  <c:v>-98.746548208039201</c:v>
                </c:pt>
                <c:pt idx="1617">
                  <c:v>-97.44656349206727</c:v>
                </c:pt>
                <c:pt idx="1618">
                  <c:v>-96.236227868949996</c:v>
                </c:pt>
                <c:pt idx="1619">
                  <c:v>-95.107344123482918</c:v>
                </c:pt>
                <c:pt idx="1620">
                  <c:v>-94.052930605571419</c:v>
                </c:pt>
                <c:pt idx="1621">
                  <c:v>-93.066995887847185</c:v>
                </c:pt>
                <c:pt idx="1622">
                  <c:v>-92.144363604545291</c:v>
                </c:pt>
                <c:pt idx="1623">
                  <c:v>-91.280534647990208</c:v>
                </c:pt>
                <c:pt idx="1624">
                  <c:v>-90.471577568081258</c:v>
                </c:pt>
                <c:pt idx="1625">
                  <c:v>-89.714040536588357</c:v>
                </c:pt>
                <c:pt idx="1626">
                  <c:v>-89.004879993879896</c:v>
                </c:pt>
                <c:pt idx="1627">
                  <c:v>-88.341402340185397</c:v>
                </c:pt>
                <c:pt idx="1628">
                  <c:v>-87.721215928311182</c:v>
                </c:pt>
                <c:pt idx="1629">
                  <c:v>-87.14219126668992</c:v>
                </c:pt>
                <c:pt idx="1630">
                  <c:v>-86.602427822495471</c:v>
                </c:pt>
                <c:pt idx="1631">
                  <c:v>-86.100226173242106</c:v>
                </c:pt>
                <c:pt idx="1632">
                  <c:v>-85.634064525671818</c:v>
                </c:pt>
                <c:pt idx="1633">
                  <c:v>-85.202578826578616</c:v>
                </c:pt>
                <c:pt idx="1634">
                  <c:v>-84.804545848375739</c:v>
                </c:pt>
                <c:pt idx="1635">
                  <c:v>-84.438868754793717</c:v>
                </c:pt>
                <c:pt idx="1636">
                  <c:v>-84.104564747896688</c:v>
                </c:pt>
                <c:pt idx="1637">
                  <c:v>-83.800754473064657</c:v>
                </c:pt>
                <c:pt idx="1638">
                  <c:v>-83.526652918483308</c:v>
                </c:pt>
                <c:pt idx="1639">
                  <c:v>-83.281561593582566</c:v>
                </c:pt>
                <c:pt idx="1640">
                  <c:v>-83.06486180945123</c:v>
                </c:pt>
                <c:pt idx="1641">
                  <c:v>-82.876008915576236</c:v>
                </c:pt>
                <c:pt idx="1642">
                  <c:v>-82.71452737287612</c:v>
                </c:pt>
                <c:pt idx="1643">
                  <c:v>-82.580006564130187</c:v>
                </c:pt>
                <c:pt idx="1644">
                  <c:v>-82.472097260491267</c:v>
                </c:pt>
                <c:pt idx="1645">
                  <c:v>-82.390508677553356</c:v>
                </c:pt>
                <c:pt idx="1646">
                  <c:v>-82.335006067017929</c:v>
                </c:pt>
                <c:pt idx="1647">
                  <c:v>-82.305408800837625</c:v>
                </c:pt>
                <c:pt idx="1648">
                  <c:v>-82.301588914201062</c:v>
                </c:pt>
                <c:pt idx="1649">
                  <c:v>-82.323470082181615</c:v>
                </c:pt>
                <c:pt idx="1650">
                  <c:v>-82.37102701257696</c:v>
                </c:pt>
                <c:pt idx="1651">
                  <c:v>-82.444285244655916</c:v>
                </c:pt>
                <c:pt idx="1652">
                  <c:v>-82.543321350417017</c:v>
                </c:pt>
                <c:pt idx="1653">
                  <c:v>-82.668263541753987</c:v>
                </c:pt>
                <c:pt idx="1654">
                  <c:v>-82.819292693812343</c:v>
                </c:pt>
                <c:pt idx="1655">
                  <c:v>-82.996643802009856</c:v>
                </c:pt>
                <c:pt idx="1656">
                  <c:v>-83.200607897898195</c:v>
                </c:pt>
                <c:pt idx="1657">
                  <c:v>-83.431534457501726</c:v>
                </c:pt>
                <c:pt idx="1658">
                  <c:v>-83.689834345255377</c:v>
                </c:pt>
                <c:pt idx="1659">
                  <c:v>-83.975983347496907</c:v>
                </c:pt>
                <c:pt idx="1660">
                  <c:v>-84.290526362043238</c:v>
                </c:pt>
                <c:pt idx="1661">
                  <c:v>-84.634082325162211</c:v>
                </c:pt>
                <c:pt idx="1662">
                  <c:v>-85.007349974838448</c:v>
                </c:pt>
                <c:pt idx="1663">
                  <c:v>-85.411114570364234</c:v>
                </c:pt>
                <c:pt idx="1664">
                  <c:v>-85.846255713906189</c:v>
                </c:pt>
                <c:pt idx="1665">
                  <c:v>-86.313756451020595</c:v>
                </c:pt>
                <c:pt idx="1666">
                  <c:v>-86.814713865676666</c:v>
                </c:pt>
                <c:pt idx="1667">
                  <c:v>-87.350351433245436</c:v>
                </c:pt>
                <c:pt idx="1668">
                  <c:v>-87.92203345480695</c:v>
                </c:pt>
                <c:pt idx="1669">
                  <c:v>-88.531281971588456</c:v>
                </c:pt>
                <c:pt idx="1670">
                  <c:v>-89.179796654145335</c:v>
                </c:pt>
                <c:pt idx="1671">
                  <c:v>-89.869478283479211</c:v>
                </c:pt>
                <c:pt idx="1672">
                  <c:v>-90.602456599444139</c:v>
                </c:pt>
                <c:pt idx="1673">
                  <c:v>-91.38112349763658</c:v>
                </c:pt>
                <c:pt idx="1674">
                  <c:v>-92.208172826352154</c:v>
                </c:pt>
                <c:pt idx="1675">
                  <c:v>-93.086648393874313</c:v>
                </c:pt>
                <c:pt idx="1676">
                  <c:v>-94.020002277217728</c:v>
                </c:pt>
                <c:pt idx="1677">
                  <c:v>-95.012166175405426</c:v>
                </c:pt>
                <c:pt idx="1678">
                  <c:v>-96.067639445178571</c:v>
                </c:pt>
                <c:pt idx="1679">
                  <c:v>-97.191598701515986</c:v>
                </c:pt>
                <c:pt idx="1680">
                  <c:v>-98.390035621155064</c:v>
                </c:pt>
                <c:pt idx="1681">
                  <c:v>-99.669932103717201</c:v>
                </c:pt>
                <c:pt idx="1682">
                  <c:v>-101.03948561409948</c:v>
                </c:pt>
                <c:pt idx="1683">
                  <c:v>-102.50840298172336</c:v>
                </c:pt>
                <c:pt idx="1684">
                  <c:v>-104.08828920513513</c:v>
                </c:pt>
                <c:pt idx="1685">
                  <c:v>-105.79317066068199</c:v>
                </c:pt>
                <c:pt idx="1686">
                  <c:v>-107.64021260383529</c:v>
                </c:pt>
                <c:pt idx="1687">
                  <c:v>-109.65072450394629</c:v>
                </c:pt>
                <c:pt idx="1688">
                  <c:v>-111.85160391699227</c:v>
                </c:pt>
                <c:pt idx="1689">
                  <c:v>-114.27747053974591</c:v>
                </c:pt>
                <c:pt idx="1690">
                  <c:v>-116.97392854544623</c:v>
                </c:pt>
                <c:pt idx="1691">
                  <c:v>-120.00275854297297</c:v>
                </c:pt>
                <c:pt idx="1692">
                  <c:v>-123.45059476097809</c:v>
                </c:pt>
                <c:pt idx="1693">
                  <c:v>-127.4443365501686</c:v>
                </c:pt>
                <c:pt idx="1694">
                  <c:v>-132.18073854339897</c:v>
                </c:pt>
                <c:pt idx="1695">
                  <c:v>-137.98944068132735</c:v>
                </c:pt>
                <c:pt idx="1696">
                  <c:v>-145.48842513568272</c:v>
                </c:pt>
                <c:pt idx="1697">
                  <c:v>-156.0651080468559</c:v>
                </c:pt>
                <c:pt idx="1698">
                  <c:v>-174.14665388781447</c:v>
                </c:pt>
                <c:pt idx="1699">
                  <c:v>-984.52720388628234</c:v>
                </c:pt>
                <c:pt idx="1700">
                  <c:v>-174.21174576244596</c:v>
                </c:pt>
                <c:pt idx="1701">
                  <c:v>-156.1952919996929</c:v>
                </c:pt>
                <c:pt idx="1702">
                  <c:v>-145.68370157388335</c:v>
                </c:pt>
                <c:pt idx="1703">
                  <c:v>-138.24981021563508</c:v>
                </c:pt>
                <c:pt idx="1704">
                  <c:v>-132.50620198815656</c:v>
                </c:pt>
                <c:pt idx="1705">
                  <c:v>-127.83489492333641</c:v>
                </c:pt>
                <c:pt idx="1706">
                  <c:v>-123.90624928414765</c:v>
                </c:pt>
                <c:pt idx="1707">
                  <c:v>-120.52351064139258</c:v>
                </c:pt>
                <c:pt idx="1708">
                  <c:v>-117.55977984804863</c:v>
                </c:pt>
                <c:pt idx="1709">
                  <c:v>-114.92842287917661</c:v>
                </c:pt>
                <c:pt idx="1710">
                  <c:v>-112.56765932964512</c:v>
                </c:pt>
                <c:pt idx="1711">
                  <c:v>-110.43188523000234</c:v>
                </c:pt>
                <c:pt idx="1712">
                  <c:v>-108.4864810873033</c:v>
                </c:pt>
                <c:pt idx="1713">
                  <c:v>-106.70454954944512</c:v>
                </c:pt>
                <c:pt idx="1714">
                  <c:v>-105.0647813510011</c:v>
                </c:pt>
                <c:pt idx="1715">
                  <c:v>-103.55001144047691</c:v>
                </c:pt>
                <c:pt idx="1716">
                  <c:v>-102.14621364556032</c:v>
                </c:pt>
                <c:pt idx="1717">
                  <c:v>-100.84178317180144</c:v>
                </c:pt>
                <c:pt idx="1718">
                  <c:v>-99.627013393939464</c:v>
                </c:pt>
                <c:pt idx="1719">
                  <c:v>-98.493707051307595</c:v>
                </c:pt>
                <c:pt idx="1720">
                  <c:v>-97.434882448586976</c:v>
                </c:pt>
                <c:pt idx="1721">
                  <c:v>-96.444548113419856</c:v>
                </c:pt>
                <c:pt idx="1722">
                  <c:v>-95.517527635286967</c:v>
                </c:pt>
                <c:pt idx="1723">
                  <c:v>-94.649321861991183</c:v>
                </c:pt>
                <c:pt idx="1724">
                  <c:v>-93.835999299141704</c:v>
                </c:pt>
                <c:pt idx="1725">
                  <c:v>-93.074108074448191</c:v>
                </c:pt>
                <c:pt idx="1726">
                  <c:v>-92.360604584446946</c:v>
                </c:pt>
                <c:pt idx="1727">
                  <c:v>-91.692795185762719</c:v>
                </c:pt>
                <c:pt idx="1728">
                  <c:v>-91.068288187822262</c:v>
                </c:pt>
                <c:pt idx="1729">
                  <c:v>-90.484954055902648</c:v>
                </c:pt>
                <c:pt idx="1730">
                  <c:v>-89.94089221424494</c:v>
                </c:pt>
                <c:pt idx="1731">
                  <c:v>-89.434403197651321</c:v>
                </c:pt>
                <c:pt idx="1732">
                  <c:v>-88.963965170371665</c:v>
                </c:pt>
                <c:pt idx="1733">
                  <c:v>-88.528214036926229</c:v>
                </c:pt>
                <c:pt idx="1734">
                  <c:v>-88.125926527670956</c:v>
                </c:pt>
                <c:pt idx="1735">
                  <c:v>-87.756005764494901</c:v>
                </c:pt>
                <c:pt idx="1736">
                  <c:v>-87.417468907834902</c:v>
                </c:pt>
                <c:pt idx="1737">
                  <c:v>-87.109436561656125</c:v>
                </c:pt>
                <c:pt idx="1738">
                  <c:v>-86.831123672940933</c:v>
                </c:pt>
                <c:pt idx="1739">
                  <c:v>-86.581831710125954</c:v>
                </c:pt>
                <c:pt idx="1740">
                  <c:v>-86.360941943515371</c:v>
                </c:pt>
                <c:pt idx="1741">
                  <c:v>-86.167909682018802</c:v>
                </c:pt>
                <c:pt idx="1742">
                  <c:v>-86.002259346183536</c:v>
                </c:pt>
                <c:pt idx="1743">
                  <c:v>-85.86358027862245</c:v>
                </c:pt>
                <c:pt idx="1744">
                  <c:v>-85.751523210525292</c:v>
                </c:pt>
                <c:pt idx="1745">
                  <c:v>-85.665797317725151</c:v>
                </c:pt>
                <c:pt idx="1746">
                  <c:v>-85.606167812363466</c:v>
                </c:pt>
                <c:pt idx="1747">
                  <c:v>-85.572454027032435</c:v>
                </c:pt>
                <c:pt idx="1748">
                  <c:v>-85.5645279577586</c:v>
                </c:pt>
                <c:pt idx="1749">
                  <c:v>-85.582313240650251</c:v>
                </c:pt>
                <c:pt idx="1750">
                  <c:v>-85.625784544736007</c:v>
                </c:pt>
                <c:pt idx="1751">
                  <c:v>-85.694967370710131</c:v>
                </c:pt>
                <c:pt idx="1752">
                  <c:v>-85.789938252189998</c:v>
                </c:pt>
                <c:pt idx="1753">
                  <c:v>-85.910825362880402</c:v>
                </c:pt>
                <c:pt idx="1754">
                  <c:v>-86.057809539928968</c:v>
                </c:pt>
                <c:pt idx="1755">
                  <c:v>-86.231125740945188</c:v>
                </c:pt>
                <c:pt idx="1756">
                  <c:v>-86.43106495986126</c:v>
                </c:pt>
                <c:pt idx="1757">
                  <c:v>-86.657976635269506</c:v>
                </c:pt>
                <c:pt idx="1758">
                  <c:v>-86.912271594358799</c:v>
                </c:pt>
                <c:pt idx="1759">
                  <c:v>-87.194425586406297</c:v>
                </c:pt>
                <c:pt idx="1760">
                  <c:v>-87.504983472352095</c:v>
                </c:pt>
                <c:pt idx="1761">
                  <c:v>-87.84456415176993</c:v>
                </c:pt>
                <c:pt idx="1762">
                  <c:v>-88.213866326132276</c:v>
                </c:pt>
                <c:pt idx="1763">
                  <c:v>-88.613675218399592</c:v>
                </c:pt>
                <c:pt idx="1764">
                  <c:v>-89.044870394586212</c:v>
                </c:pt>
                <c:pt idx="1765">
                  <c:v>-89.508434864274463</c:v>
                </c:pt>
                <c:pt idx="1766">
                  <c:v>-90.005465675636799</c:v>
                </c:pt>
                <c:pt idx="1767">
                  <c:v>-90.537186268423653</c:v>
                </c:pt>
                <c:pt idx="1768">
                  <c:v>-91.104960908269433</c:v>
                </c:pt>
                <c:pt idx="1769">
                  <c:v>-91.710311601129945</c:v>
                </c:pt>
                <c:pt idx="1770">
                  <c:v>-92.354937982461962</c:v>
                </c:pt>
                <c:pt idx="1771">
                  <c:v>-93.040740798340039</c:v>
                </c:pt>
                <c:pt idx="1772">
                  <c:v>-93.769849753862587</c:v>
                </c:pt>
                <c:pt idx="1773">
                  <c:v>-94.544656710039888</c:v>
                </c:pt>
                <c:pt idx="1774">
                  <c:v>-95.367855480749611</c:v>
                </c:pt>
                <c:pt idx="1775">
                  <c:v>-96.242489840025769</c:v>
                </c:pt>
                <c:pt idx="1776">
                  <c:v>-97.172011830799875</c:v>
                </c:pt>
                <c:pt idx="1777">
                  <c:v>-98.16035311817717</c:v>
                </c:pt>
                <c:pt idx="1778">
                  <c:v>-99.212013025146192</c:v>
                </c:pt>
                <c:pt idx="1779">
                  <c:v>-100.33216813309704</c:v>
                </c:pt>
                <c:pt idx="1780">
                  <c:v>-101.52681008533975</c:v>
                </c:pt>
                <c:pt idx="1781">
                  <c:v>-102.80292074823146</c:v>
                </c:pt>
                <c:pt idx="1782">
                  <c:v>-104.1686975535651</c:v>
                </c:pt>
                <c:pt idx="1783">
                  <c:v>-105.63384729781733</c:v>
                </c:pt>
                <c:pt idx="1784">
                  <c:v>-107.20997494674917</c:v>
                </c:pt>
                <c:pt idx="1785">
                  <c:v>-108.91110684407992</c:v>
                </c:pt>
                <c:pt idx="1786">
                  <c:v>-110.75440821280971</c:v>
                </c:pt>
                <c:pt idx="1787">
                  <c:v>-112.76118848997515</c:v>
                </c:pt>
                <c:pt idx="1788">
                  <c:v>-114.95834519939353</c:v>
                </c:pt>
                <c:pt idx="1789">
                  <c:v>-117.3804980058313</c:v>
                </c:pt>
                <c:pt idx="1790">
                  <c:v>-120.07325105067397</c:v>
                </c:pt>
                <c:pt idx="1791">
                  <c:v>-123.09838491110149</c:v>
                </c:pt>
                <c:pt idx="1792">
                  <c:v>-126.54253378421656</c:v>
                </c:pt>
                <c:pt idx="1793">
                  <c:v>-130.53259698932547</c:v>
                </c:pt>
                <c:pt idx="1794">
                  <c:v>-135.26532912803538</c:v>
                </c:pt>
                <c:pt idx="1795">
                  <c:v>-141.07037010990422</c:v>
                </c:pt>
                <c:pt idx="1796">
                  <c:v>-148.56570207570431</c:v>
                </c:pt>
                <c:pt idx="1797">
                  <c:v>-159.13874113502311</c:v>
                </c:pt>
                <c:pt idx="1798">
                  <c:v>-177.21665173017004</c:v>
                </c:pt>
                <c:pt idx="1799">
                  <c:v>-984.52442371150244</c:v>
                </c:pt>
                <c:pt idx="1800">
                  <c:v>-177.274498809373</c:v>
                </c:pt>
                <c:pt idx="1801">
                  <c:v>-159.2544354364102</c:v>
                </c:pt>
                <c:pt idx="1802">
                  <c:v>-148.73924388523238</c:v>
                </c:pt>
                <c:pt idx="1803">
                  <c:v>-141.30175985651411</c:v>
                </c:pt>
                <c:pt idx="1804">
                  <c:v>-135.55456738366149</c:v>
                </c:pt>
                <c:pt idx="1805">
                  <c:v>-130.8796844689009</c:v>
                </c:pt>
                <c:pt idx="1806">
                  <c:v>-126.94747134568243</c:v>
                </c:pt>
                <c:pt idx="1807">
                  <c:v>-123.56117355542369</c:v>
                </c:pt>
                <c:pt idx="1808">
                  <c:v>-120.59389192185549</c:v>
                </c:pt>
                <c:pt idx="1809">
                  <c:v>-117.95899239092779</c:v>
                </c:pt>
                <c:pt idx="1810">
                  <c:v>-115.59469452853536</c:v>
                </c:pt>
                <c:pt idx="1811">
                  <c:v>-113.45539433638695</c:v>
                </c:pt>
                <c:pt idx="1812">
                  <c:v>-111.50647229283423</c:v>
                </c:pt>
                <c:pt idx="1813">
                  <c:v>-109.72103101720245</c:v>
                </c:pt>
                <c:pt idx="1814">
                  <c:v>-108.07776121562694</c:v>
                </c:pt>
                <c:pt idx="1815">
                  <c:v>-106.55949780830804</c:v>
                </c:pt>
                <c:pt idx="1816">
                  <c:v>-105.15221459475809</c:v>
                </c:pt>
                <c:pt idx="1817">
                  <c:v>-103.84430675248311</c:v>
                </c:pt>
                <c:pt idx="1818">
                  <c:v>-102.62606762830877</c:v>
                </c:pt>
                <c:pt idx="1819">
                  <c:v>-101.48929993378248</c:v>
                </c:pt>
                <c:pt idx="1820">
                  <c:v>-100.42702194592843</c:v>
                </c:pt>
                <c:pt idx="1821">
                  <c:v>-99.433242164859905</c:v>
                </c:pt>
                <c:pt idx="1822">
                  <c:v>-98.502784152654726</c:v>
                </c:pt>
                <c:pt idx="1823">
                  <c:v>-97.631148729839509</c:v>
                </c:pt>
                <c:pt idx="1824">
                  <c:v>-96.814404374872424</c:v>
                </c:pt>
                <c:pt idx="1825">
                  <c:v>-96.049099188436514</c:v>
                </c:pt>
                <c:pt idx="1826">
                  <c:v>-95.332189540165842</c:v>
                </c:pt>
                <c:pt idx="1827">
                  <c:v>-94.660981759905894</c:v>
                </c:pt>
                <c:pt idx="1828">
                  <c:v>-94.033084130426658</c:v>
                </c:pt>
                <c:pt idx="1829">
                  <c:v>-93.446367090470318</c:v>
                </c:pt>
                <c:pt idx="1830">
                  <c:v>-92.898930037864147</c:v>
                </c:pt>
                <c:pt idx="1831">
                  <c:v>-92.389073481117222</c:v>
                </c:pt>
                <c:pt idx="1832">
                  <c:v>-91.915275558305524</c:v>
                </c:pt>
                <c:pt idx="1833">
                  <c:v>-91.476172147894857</c:v>
                </c:pt>
                <c:pt idx="1834">
                  <c:v>-91.070539954305261</c:v>
                </c:pt>
                <c:pt idx="1835">
                  <c:v>-90.697282073607184</c:v>
                </c:pt>
                <c:pt idx="1836">
                  <c:v>-90.355415640536165</c:v>
                </c:pt>
                <c:pt idx="1837">
                  <c:v>-90.044061233472462</c:v>
                </c:pt>
                <c:pt idx="1838">
                  <c:v>-89.762433773929132</c:v>
                </c:pt>
                <c:pt idx="1839">
                  <c:v>-89.509834704988634</c:v>
                </c:pt>
                <c:pt idx="1840">
                  <c:v>-89.285645271715438</c:v>
                </c:pt>
                <c:pt idx="1841">
                  <c:v>-89.089320757893148</c:v>
                </c:pt>
                <c:pt idx="1842">
                  <c:v>-88.920385559056299</c:v>
                </c:pt>
                <c:pt idx="1843">
                  <c:v>-88.778428992917426</c:v>
                </c:pt>
                <c:pt idx="1844">
                  <c:v>-88.663101765877798</c:v>
                </c:pt>
                <c:pt idx="1845">
                  <c:v>-88.574113029093269</c:v>
                </c:pt>
                <c:pt idx="1846">
                  <c:v>-88.511227970138719</c:v>
                </c:pt>
                <c:pt idx="1847">
                  <c:v>-88.474265897149706</c:v>
                </c:pt>
                <c:pt idx="1848">
                  <c:v>-88.463098781805556</c:v>
                </c:pt>
                <c:pt idx="1849">
                  <c:v>-88.477650235976114</c:v>
                </c:pt>
                <c:pt idx="1850">
                  <c:v>-88.517894904559711</c:v>
                </c:pt>
                <c:pt idx="1851">
                  <c:v>-88.583858264227871</c:v>
                </c:pt>
                <c:pt idx="1852">
                  <c:v>-88.67561682468218</c:v>
                </c:pt>
                <c:pt idx="1853">
                  <c:v>-88.793298735817984</c:v>
                </c:pt>
                <c:pt idx="1854">
                  <c:v>-88.93708481107933</c:v>
                </c:pt>
                <c:pt idx="1855">
                  <c:v>-89.107209984477308</c:v>
                </c:pt>
                <c:pt idx="1856">
                  <c:v>-89.303965226450131</c:v>
                </c:pt>
                <c:pt idx="1857">
                  <c:v>-89.527699952200365</c:v>
                </c:pt>
                <c:pt idx="1858">
                  <c:v>-89.77882496563052</c:v>
                </c:pt>
                <c:pt idx="1859">
                  <c:v>-90.057815992834165</c:v>
                </c:pt>
                <c:pt idx="1860">
                  <c:v>-90.365217871670296</c:v>
                </c:pt>
                <c:pt idx="1861">
                  <c:v>-90.70164947873316</c:v>
                </c:pt>
                <c:pt idx="1862">
                  <c:v>-91.067809492616902</c:v>
                </c:pt>
                <c:pt idx="1863">
                  <c:v>-91.464483113504429</c:v>
                </c:pt>
                <c:pt idx="1864">
                  <c:v>-91.892549884732503</c:v>
                </c:pt>
                <c:pt idx="1865">
                  <c:v>-92.352992793305248</c:v>
                </c:pt>
                <c:pt idx="1866">
                  <c:v>-92.846908864916173</c:v>
                </c:pt>
                <c:pt idx="1867">
                  <c:v>-93.375521516935038</c:v>
                </c:pt>
                <c:pt idx="1868">
                  <c:v>-93.940194992713444</c:v>
                </c:pt>
                <c:pt idx="1869">
                  <c:v>-94.542451276021936</c:v>
                </c:pt>
                <c:pt idx="1870">
                  <c:v>-95.183989980228674</c:v>
                </c:pt>
                <c:pt idx="1871">
                  <c:v>-95.866711829416118</c:v>
                </c:pt>
                <c:pt idx="1872">
                  <c:v>-96.592746506785801</c:v>
                </c:pt>
                <c:pt idx="1873">
                  <c:v>-97.364485851547073</c:v>
                </c:pt>
                <c:pt idx="1874">
                  <c:v>-98.184623655871164</c:v>
                </c:pt>
                <c:pt idx="1875">
                  <c:v>-99.056203672179507</c:v>
                </c:pt>
                <c:pt idx="1876">
                  <c:v>-99.982677921885283</c:v>
                </c:pt>
                <c:pt idx="1877">
                  <c:v>-100.9679780486686</c:v>
                </c:pt>
                <c:pt idx="1878">
                  <c:v>-102.01660335418498</c:v>
                </c:pt>
                <c:pt idx="1879">
                  <c:v>-103.13373039858419</c:v>
                </c:pt>
                <c:pt idx="1880">
                  <c:v>-104.32535080402769</c:v>
                </c:pt>
                <c:pt idx="1881">
                  <c:v>-105.59844641581461</c:v>
                </c:pt>
                <c:pt idx="1882">
                  <c:v>-106.96121464477145</c:v>
                </c:pt>
                <c:pt idx="1883">
                  <c:v>-108.42336226649833</c:v>
                </c:pt>
                <c:pt idx="1884">
                  <c:v>-109.99649422596868</c:v>
                </c:pt>
                <c:pt idx="1885">
                  <c:v>-111.69463684620504</c:v>
                </c:pt>
                <c:pt idx="1886">
                  <c:v>-113.5349553295988</c:v>
                </c:pt>
                <c:pt idx="1887">
                  <c:v>-115.53875909266498</c:v>
                </c:pt>
                <c:pt idx="1888">
                  <c:v>-117.73294563878899</c:v>
                </c:pt>
                <c:pt idx="1889">
                  <c:v>-120.15213461239173</c:v>
                </c:pt>
                <c:pt idx="1890">
                  <c:v>-122.84193013460026</c:v>
                </c:pt>
                <c:pt idx="1891">
                  <c:v>-125.86411276242214</c:v>
                </c:pt>
                <c:pt idx="1892">
                  <c:v>-129.30531667287465</c:v>
                </c:pt>
                <c:pt idx="1893">
                  <c:v>-133.29244116526422</c:v>
                </c:pt>
                <c:pt idx="1894">
                  <c:v>-138.02224082128018</c:v>
                </c:pt>
                <c:pt idx="1895">
                  <c:v>-143.82435553065145</c:v>
                </c:pt>
                <c:pt idx="1896">
                  <c:v>-151.31676741440407</c:v>
                </c:pt>
                <c:pt idx="1897">
                  <c:v>-161.88689256245951</c:v>
                </c:pt>
                <c:pt idx="1898">
                  <c:v>-179.96189539755045</c:v>
                </c:pt>
                <c:pt idx="1899">
                  <c:v>-984.52131631689576</c:v>
                </c:pt>
                <c:pt idx="1900">
                  <c:v>-120.67265115953695</c:v>
                </c:pt>
                <c:pt idx="1901">
                  <c:v>-104.17486775473007</c:v>
                </c:pt>
                <c:pt idx="1902">
                  <c:v>-96.104418090081595</c:v>
                </c:pt>
                <c:pt idx="1903">
                  <c:v>-92.140925551558581</c:v>
                </c:pt>
                <c:pt idx="1904">
                  <c:v>-91.082320841066533</c:v>
                </c:pt>
                <c:pt idx="1905">
                  <c:v>-92.636590177678158</c:v>
                </c:pt>
                <c:pt idx="1906">
                  <c:v>-97.095837405100497</c:v>
                </c:pt>
                <c:pt idx="1907">
                  <c:v>-105.66222198229804</c:v>
                </c:pt>
                <c:pt idx="1908">
                  <c:v>-122.65621088062069</c:v>
                </c:pt>
                <c:pt idx="1909">
                  <c:v>-971.68765479423064</c:v>
                </c:pt>
                <c:pt idx="1910">
                  <c:v>-123.12928006907482</c:v>
                </c:pt>
                <c:pt idx="1911">
                  <c:v>-106.60843868856736</c:v>
                </c:pt>
                <c:pt idx="1912">
                  <c:v>-98.515358365634853</c:v>
                </c:pt>
                <c:pt idx="1913">
                  <c:v>-94.529650691662894</c:v>
                </c:pt>
                <c:pt idx="1914">
                  <c:v>-93.449235004376391</c:v>
                </c:pt>
                <c:pt idx="1915">
                  <c:v>-94.982086569600625</c:v>
                </c:pt>
                <c:pt idx="1916">
                  <c:v>-99.420298670307886</c:v>
                </c:pt>
                <c:pt idx="1917">
                  <c:v>-107.96602057980334</c:v>
                </c:pt>
                <c:pt idx="1918">
                  <c:v>-124.93970944233638</c:v>
                </c:pt>
                <c:pt idx="1919">
                  <c:v>-984.51411967591173</c:v>
                </c:pt>
                <c:pt idx="1920">
                  <c:v>-125.37322884626569</c:v>
                </c:pt>
                <c:pt idx="1921">
                  <c:v>-108.83311971879023</c:v>
                </c:pt>
                <c:pt idx="1922">
                  <c:v>-100.72109825691037</c:v>
                </c:pt>
                <c:pt idx="1923">
                  <c:v>-96.71676779851127</c:v>
                </c:pt>
                <c:pt idx="1924">
                  <c:v>-95.618039703744586</c:v>
                </c:pt>
                <c:pt idx="1925">
                  <c:v>-97.132881525347642</c:v>
                </c:pt>
                <c:pt idx="1926">
                  <c:v>-101.55337908681392</c:v>
                </c:pt>
                <c:pt idx="1927">
                  <c:v>-110.08167444523406</c:v>
                </c:pt>
                <c:pt idx="1928">
                  <c:v>-127.03821776206658</c:v>
                </c:pt>
                <c:pt idx="1929">
                  <c:v>-979.10231514502368</c:v>
                </c:pt>
                <c:pt idx="1930">
                  <c:v>-127.43826227091411</c:v>
                </c:pt>
                <c:pt idx="1931">
                  <c:v>-110.8818109134961</c:v>
                </c:pt>
                <c:pt idx="1932">
                  <c:v>-102.7537024493359</c:v>
                </c:pt>
                <c:pt idx="1933">
                  <c:v>-98.733534268722565</c:v>
                </c:pt>
                <c:pt idx="1934">
                  <c:v>-97.619211967674474</c:v>
                </c:pt>
                <c:pt idx="1935">
                  <c:v>-99.118697511234316</c:v>
                </c:pt>
                <c:pt idx="1936">
                  <c:v>-103.52407130493633</c:v>
                </c:pt>
                <c:pt idx="1937">
                  <c:v>-112.03747015124789</c:v>
                </c:pt>
                <c:pt idx="1938">
                  <c:v>-128.97933911422965</c:v>
                </c:pt>
                <c:pt idx="1939">
                  <c:v>-984.50561352929924</c:v>
                </c:pt>
                <c:pt idx="1940">
                  <c:v>-129.35068175189468</c:v>
                </c:pt>
                <c:pt idx="1941">
                  <c:v>-112.78019341719316</c:v>
                </c:pt>
                <c:pt idx="1942">
                  <c:v>-104.63825120366408</c:v>
                </c:pt>
                <c:pt idx="1943">
                  <c:v>-100.60444810770247</c:v>
                </c:pt>
                <c:pt idx="1944">
                  <c:v>-99.476685457243619</c:v>
                </c:pt>
                <c:pt idx="1945">
                  <c:v>-100.96292107058505</c:v>
                </c:pt>
                <c:pt idx="1946">
                  <c:v>-105.35523132357068</c:v>
                </c:pt>
                <c:pt idx="1947">
                  <c:v>-113.85574910192886</c:v>
                </c:pt>
                <c:pt idx="1948">
                  <c:v>-130.78491566200177</c:v>
                </c:pt>
                <c:pt idx="1949">
                  <c:v>-986.30195711413364</c:v>
                </c:pt>
                <c:pt idx="1950">
                  <c:v>-131.13137478075211</c:v>
                </c:pt>
                <c:pt idx="1951">
                  <c:v>-114.54869822656241</c:v>
                </c:pt>
                <c:pt idx="1952">
                  <c:v>-106.39473224483234</c:v>
                </c:pt>
                <c:pt idx="1953">
                  <c:v>-102.34906651581048</c:v>
                </c:pt>
                <c:pt idx="1954">
                  <c:v>-101.20959913988132</c:v>
                </c:pt>
                <c:pt idx="1955">
                  <c:v>-102.6842847934479</c:v>
                </c:pt>
                <c:pt idx="1956">
                  <c:v>-107.06519679329247</c:v>
                </c:pt>
                <c:pt idx="1957">
                  <c:v>-115.55446504620143</c:v>
                </c:pt>
                <c:pt idx="1958">
                  <c:v>-132.47252790708822</c:v>
                </c:pt>
                <c:pt idx="1959">
                  <c:v>-984.49579736381861</c:v>
                </c:pt>
                <c:pt idx="1960">
                  <c:v>-132.79720587316294</c:v>
                </c:pt>
                <c:pt idx="1961">
                  <c:v>-116.20384642811814</c:v>
                </c:pt>
                <c:pt idx="1962">
                  <c:v>-108.0393325025169</c:v>
                </c:pt>
                <c:pt idx="1963">
                  <c:v>-103.98325122702568</c:v>
                </c:pt>
                <c:pt idx="1964">
                  <c:v>-102.83349821629201</c:v>
                </c:pt>
                <c:pt idx="1965">
                  <c:v>-104.29802572283972</c:v>
                </c:pt>
                <c:pt idx="1966">
                  <c:v>-108.66890469951645</c:v>
                </c:pt>
                <c:pt idx="1967">
                  <c:v>-117.14826274727764</c:v>
                </c:pt>
                <c:pt idx="1968">
                  <c:v>-134.05653597153221</c:v>
                </c:pt>
                <c:pt idx="1969">
                  <c:v>-958.55286584666328</c:v>
                </c:pt>
                <c:pt idx="1970">
                  <c:v>-134.36198764331868</c:v>
                </c:pt>
                <c:pt idx="1971">
                  <c:v>-117.75918730816664</c:v>
                </c:pt>
                <c:pt idx="1972">
                  <c:v>-109.58534459295088</c:v>
                </c:pt>
                <c:pt idx="1973">
                  <c:v>-105.52004463602357</c:v>
                </c:pt>
                <c:pt idx="1974">
                  <c:v>-104.36118110666412</c:v>
                </c:pt>
                <c:pt idx="1975">
                  <c:v>-105.81670435759906</c:v>
                </c:pt>
                <c:pt idx="1976">
                  <c:v>-110.17868348612339</c:v>
                </c:pt>
                <c:pt idx="1977">
                  <c:v>-118.6492442806028</c:v>
                </c:pt>
                <c:pt idx="1978">
                  <c:v>-135.54882107558291</c:v>
                </c:pt>
                <c:pt idx="1979">
                  <c:v>-984.48467058687299</c:v>
                </c:pt>
                <c:pt idx="1980">
                  <c:v>-135.83717547890279</c:v>
                </c:pt>
                <c:pt idx="1981">
                  <c:v>-119.22597096091992</c:v>
                </c:pt>
                <c:pt idx="1982">
                  <c:v>-111.04381819741494</c:v>
                </c:pt>
                <c:pt idx="1983">
                  <c:v>-106.97030074739068</c:v>
                </c:pt>
                <c:pt idx="1984">
                  <c:v>-105.80331073591788</c:v>
                </c:pt>
                <c:pt idx="1985">
                  <c:v>-107.25079700568548</c:v>
                </c:pt>
                <c:pt idx="1986">
                  <c:v>-111.60482717718017</c:v>
                </c:pt>
                <c:pt idx="1987">
                  <c:v>-120.06752559428014</c:v>
                </c:pt>
                <c:pt idx="1988">
                  <c:v>-136.95932517848473</c:v>
                </c:pt>
                <c:pt idx="1989">
                  <c:v>-960.33031817302287</c:v>
                </c:pt>
                <c:pt idx="1990">
                  <c:v>-137.23237516000188</c:v>
                </c:pt>
                <c:pt idx="1991">
                  <c:v>-120.61364075458015</c:v>
                </c:pt>
                <c:pt idx="1992">
                  <c:v>-112.42403791584832</c:v>
                </c:pt>
                <c:pt idx="1993">
                  <c:v>-108.34314893473575</c:v>
                </c:pt>
                <c:pt idx="1994">
                  <c:v>-107.16886469496802</c:v>
                </c:pt>
                <c:pt idx="1995">
                  <c:v>-108.60913282391539</c:v>
                </c:pt>
                <c:pt idx="1996">
                  <c:v>-112.95601975209378</c:v>
                </c:pt>
                <c:pt idx="1997">
                  <c:v>-121.41164865810133</c:v>
                </c:pt>
                <c:pt idx="1998">
                  <c:v>-138.29645132220935</c:v>
                </c:pt>
                <c:pt idx="1999">
                  <c:v>-984.47223252633853</c:v>
                </c:pt>
                <c:pt idx="2000">
                  <c:v>-138.55572078819466</c:v>
                </c:pt>
                <c:pt idx="2001">
                  <c:v>-121.9302006196851</c:v>
                </c:pt>
                <c:pt idx="2002">
                  <c:v>-113.73388027241339</c:v>
                </c:pt>
                <c:pt idx="2003">
                  <c:v>-109.6463410074534</c:v>
                </c:pt>
                <c:pt idx="2004">
                  <c:v>-108.46547269929333</c:v>
                </c:pt>
                <c:pt idx="2005">
                  <c:v>-109.8992219861713</c:v>
                </c:pt>
                <c:pt idx="2006">
                  <c:v>-114.23965432907812</c:v>
                </c:pt>
                <c:pt idx="2007">
                  <c:v>-122.68889195620959</c:v>
                </c:pt>
                <c:pt idx="2008">
                  <c:v>-139.56736571609017</c:v>
                </c:pt>
                <c:pt idx="2009">
                  <c:v>-1009.6190456062229</c:v>
                </c:pt>
                <c:pt idx="2010">
                  <c:v>-139.81416086112242</c:v>
                </c:pt>
                <c:pt idx="2011">
                  <c:v>-123.18249350162921</c:v>
                </c:pt>
                <c:pt idx="2012">
                  <c:v>-114.98008478865815</c:v>
                </c:pt>
                <c:pt idx="2013">
                  <c:v>-110.88651513823075</c:v>
                </c:pt>
                <c:pt idx="2014">
                  <c:v>-109.69967359589623</c:v>
                </c:pt>
                <c:pt idx="2015">
                  <c:v>-111.12750598668208</c:v>
                </c:pt>
                <c:pt idx="2016">
                  <c:v>-115.46207697372657</c:v>
                </c:pt>
                <c:pt idx="2017">
                  <c:v>-123.90550800236987</c:v>
                </c:pt>
                <c:pt idx="2018">
                  <c:v>-140.77822915292586</c:v>
                </c:pt>
                <c:pt idx="2019">
                  <c:v>-971.62825556897485</c:v>
                </c:pt>
                <c:pt idx="2020">
                  <c:v>-141.01367804516326</c:v>
                </c:pt>
                <c:pt idx="2021">
                  <c:v>-124.37641557598675</c:v>
                </c:pt>
                <c:pt idx="2022">
                  <c:v>-116.16846280944165</c:v>
                </c:pt>
                <c:pt idx="2023">
                  <c:v>-112.06939946164175</c:v>
                </c:pt>
                <c:pt idx="2024">
                  <c:v>-110.87711389096414</c:v>
                </c:pt>
                <c:pt idx="2025">
                  <c:v>-112.29955124771281</c:v>
                </c:pt>
                <c:pt idx="2026">
                  <c:v>-116.62877553246997</c:v>
                </c:pt>
                <c:pt idx="2027">
                  <c:v>-125.06690753991359</c:v>
                </c:pt>
                <c:pt idx="2028">
                  <c:v>-141.9343767113273</c:v>
                </c:pt>
                <c:pt idx="2029">
                  <c:v>-963.19547158897137</c:v>
                </c:pt>
                <c:pt idx="2030">
                  <c:v>-142.15946027190569</c:v>
                </c:pt>
                <c:pt idx="2031">
                  <c:v>-125.51708322799911</c:v>
                </c:pt>
                <c:pt idx="2032">
                  <c:v>-117.30406048386118</c:v>
                </c:pt>
                <c:pt idx="2033">
                  <c:v>-113.19997117097017</c:v>
                </c:pt>
                <c:pt idx="2034">
                  <c:v>-112.00270307324263</c:v>
                </c:pt>
                <c:pt idx="2035">
                  <c:v>-113.42020077647786</c:v>
                </c:pt>
                <c:pt idx="2036">
                  <c:v>-117.74452772649296</c:v>
                </c:pt>
                <c:pt idx="2037">
                  <c:v>-126.17780417273329</c:v>
                </c:pt>
                <c:pt idx="2038">
                  <c:v>-143.04045902057422</c:v>
                </c:pt>
                <c:pt idx="2039">
                  <c:v>-984.44341946718396</c:v>
                </c:pt>
                <c:pt idx="2040">
                  <c:v>-143.25603554873018</c:v>
                </c:pt>
                <c:pt idx="2041">
                  <c:v>-126.60896476903389</c:v>
                </c:pt>
                <c:pt idx="2042">
                  <c:v>-118.39128747248837</c:v>
                </c:pt>
                <c:pt idx="2043">
                  <c:v>-114.28258229842152</c:v>
                </c:pt>
                <c:pt idx="2044">
                  <c:v>-113.080736546808</c:v>
                </c:pt>
                <c:pt idx="2045">
                  <c:v>-114.49369432754298</c:v>
                </c:pt>
                <c:pt idx="2046">
                  <c:v>-118.81351861841199</c:v>
                </c:pt>
                <c:pt idx="2047">
                  <c:v>-127.24232920853655</c:v>
                </c:pt>
                <c:pt idx="2048">
                  <c:v>-144.10055455052196</c:v>
                </c:pt>
                <c:pt idx="2049">
                  <c:v>-1032.1997289128026</c:v>
                </c:pt>
                <c:pt idx="2050">
                  <c:v>-144.3073793434983</c:v>
                </c:pt>
                <c:pt idx="2051">
                  <c:v>-127.65598546532291</c:v>
                </c:pt>
                <c:pt idx="2052">
                  <c:v>-119.43401968195997</c:v>
                </c:pt>
                <c:pt idx="2053">
                  <c:v>-115.32106021548437</c:v>
                </c:pt>
                <c:pt idx="2054">
                  <c:v>-114.11499395529734</c:v>
                </c:pt>
                <c:pt idx="2055">
                  <c:v>-115.52376460726839</c:v>
                </c:pt>
                <c:pt idx="2056">
                  <c:v>-119.83943475157432</c:v>
                </c:pt>
                <c:pt idx="2057">
                  <c:v>-128.2641237860189</c:v>
                </c:pt>
                <c:pt idx="2058">
                  <c:v>-145.11825977805665</c:v>
                </c:pt>
                <c:pt idx="2059">
                  <c:v>-979.01932754881557</c:v>
                </c:pt>
                <c:pt idx="2060">
                  <c:v>-145.31700097783227</c:v>
                </c:pt>
                <c:pt idx="2061">
                  <c:v>-128.66161211585913</c:v>
                </c:pt>
                <c:pt idx="2062">
                  <c:v>-120.43568207310967</c:v>
                </c:pt>
                <c:pt idx="2063">
                  <c:v>-116.31878871557899</c:v>
                </c:pt>
                <c:pt idx="2064">
                  <c:v>-115.1088185820719</c:v>
                </c:pt>
                <c:pt idx="2065">
                  <c:v>-116.51371503323624</c:v>
                </c:pt>
                <c:pt idx="2066">
                  <c:v>-120.82554030930146</c:v>
                </c:pt>
                <c:pt idx="2067">
                  <c:v>-129.24641347329728</c:v>
                </c:pt>
                <c:pt idx="2068">
                  <c:v>-146.09676226297839</c:v>
                </c:pt>
                <c:pt idx="2069">
                  <c:v>-963.61341829643197</c:v>
                </c:pt>
                <c:pt idx="2070">
                  <c:v>-146.28801376833144</c:v>
                </c:pt>
                <c:pt idx="2071">
                  <c:v>-129.62892177941836</c:v>
                </c:pt>
                <c:pt idx="2072">
                  <c:v>-121.39931600789559</c:v>
                </c:pt>
                <c:pt idx="2073">
                  <c:v>-117.27877401404128</c:v>
                </c:pt>
                <c:pt idx="2074">
                  <c:v>-116.06518203547436</c:v>
                </c:pt>
                <c:pt idx="2075">
                  <c:v>-117.46648313610537</c:v>
                </c:pt>
                <c:pt idx="2076">
                  <c:v>-121.77473926379267</c:v>
                </c:pt>
                <c:pt idx="2077">
                  <c:v>-130.19206919348053</c:v>
                </c:pt>
                <c:pt idx="2078">
                  <c:v>-147.03890037904645</c:v>
                </c:pt>
                <c:pt idx="2079">
                  <c:v>-984.40935121087637</c:v>
                </c:pt>
                <c:pt idx="2080">
                  <c:v>-147.22319245181933</c:v>
                </c:pt>
                <c:pt idx="2081">
                  <c:v>-130.56065808704676</c:v>
                </c:pt>
                <c:pt idx="2082">
                  <c:v>-122.32763447491969</c:v>
                </c:pt>
                <c:pt idx="2083">
                  <c:v>-118.20369891176432</c:v>
                </c:pt>
                <c:pt idx="2084">
                  <c:v>-116.98673737501838</c:v>
                </c:pt>
                <c:pt idx="2085">
                  <c:v>-118.38469267211718</c:v>
                </c:pt>
                <c:pt idx="2086">
                  <c:v>-122.68962649808344</c:v>
                </c:pt>
                <c:pt idx="2087">
                  <c:v>-131.10365737860172</c:v>
                </c:pt>
                <c:pt idx="2088">
                  <c:v>-147.94721252180287</c:v>
                </c:pt>
                <c:pt idx="2089">
                  <c:v>-1237.2667988254736</c:v>
                </c:pt>
                <c:pt idx="2090">
                  <c:v>-148.12502056445967</c:v>
                </c:pt>
                <c:pt idx="2091">
                  <c:v>-131.45927773745595</c:v>
                </c:pt>
                <c:pt idx="2092">
                  <c:v>-123.22306772082236</c:v>
                </c:pt>
                <c:pt idx="2093">
                  <c:v>-119.09596758179971</c:v>
                </c:pt>
                <c:pt idx="2094">
                  <c:v>-117.87586307190313</c:v>
                </c:pt>
                <c:pt idx="2095">
                  <c:v>-119.2706967757512</c:v>
                </c:pt>
                <c:pt idx="2096">
                  <c:v>-123.5725301686039</c:v>
                </c:pt>
                <c:pt idx="2097">
                  <c:v>-131.98348155938513</c:v>
                </c:pt>
                <c:pt idx="2098">
                  <c:v>-148.82397794241243</c:v>
                </c:pt>
                <c:pt idx="2099">
                  <c:v>-986.19143173226144</c:v>
                </c:pt>
                <c:pt idx="2100">
                  <c:v>-148.99572981263151</c:v>
                </c:pt>
                <c:pt idx="2101">
                  <c:v>-132.32698916004776</c:v>
                </c:pt>
                <c:pt idx="2102">
                  <c:v>-124.08780122067586</c:v>
                </c:pt>
                <c:pt idx="2103">
                  <c:v>-119.95774286196794</c:v>
                </c:pt>
                <c:pt idx="2104">
                  <c:v>-118.73469963831502</c:v>
                </c:pt>
                <c:pt idx="2105">
                  <c:v>-120.12661393983292</c:v>
                </c:pt>
                <c:pt idx="2106">
                  <c:v>-124.42554704985574</c:v>
                </c:pt>
                <c:pt idx="2107">
                  <c:v>-132.83361708791639</c:v>
                </c:pt>
                <c:pt idx="2108">
                  <c:v>-149.67125086143457</c:v>
                </c:pt>
                <c:pt idx="2109">
                  <c:v>-967.17374165479725</c:v>
                </c:pt>
                <c:pt idx="2110">
                  <c:v>-149.83733300689852</c:v>
                </c:pt>
                <c:pt idx="2111">
                  <c:v>-133.1657848773732</c:v>
                </c:pt>
                <c:pt idx="2112">
                  <c:v>-124.92380748080384</c:v>
                </c:pt>
                <c:pt idx="2113">
                  <c:v>-120.79097750961276</c:v>
                </c:pt>
                <c:pt idx="2114">
                  <c:v>-119.56518034541951</c:v>
                </c:pt>
                <c:pt idx="2115">
                  <c:v>-120.95435820779193</c:v>
                </c:pt>
                <c:pt idx="2116">
                  <c:v>-125.2505722117037</c:v>
                </c:pt>
                <c:pt idx="2117">
                  <c:v>-133.65594031048008</c:v>
                </c:pt>
                <c:pt idx="2118">
                  <c:v>-150.49088914745022</c:v>
                </c:pt>
                <c:pt idx="2119">
                  <c:v>-984.37001949468242</c:v>
                </c:pt>
                <c:pt idx="2120">
                  <c:v>-150.65165178205615</c:v>
                </c:pt>
                <c:pt idx="2121">
                  <c:v>-133.97746876033236</c:v>
                </c:pt>
                <c:pt idx="2122">
                  <c:v>-125.73287283846041</c:v>
                </c:pt>
                <c:pt idx="2123">
                  <c:v>-121.59744055486908</c:v>
                </c:pt>
                <c:pt idx="2124">
                  <c:v>-120.36905713911355</c:v>
                </c:pt>
                <c:pt idx="2125">
                  <c:v>-121.75566466059138</c:v>
                </c:pt>
                <c:pt idx="2126">
                  <c:v>-126.04932408597234</c:v>
                </c:pt>
                <c:pt idx="2127">
                  <c:v>-134.45215322211456</c:v>
                </c:pt>
                <c:pt idx="2128">
                  <c:v>-151.28457856768983</c:v>
                </c:pt>
                <c:pt idx="2129">
                  <c:v>-1039.3350725795303</c:v>
                </c:pt>
                <c:pt idx="2130">
                  <c:v>-151.44034006347258</c:v>
                </c:pt>
                <c:pt idx="2131">
                  <c:v>-134.76367911380041</c:v>
                </c:pt>
                <c:pt idx="2132">
                  <c:v>-126.51662017412797</c:v>
                </c:pt>
                <c:pt idx="2133">
                  <c:v>-122.37873964686337</c:v>
                </c:pt>
                <c:pt idx="2134">
                  <c:v>-121.1479226271899</c:v>
                </c:pt>
                <c:pt idx="2135">
                  <c:v>-122.53211105175828</c:v>
                </c:pt>
                <c:pt idx="2136">
                  <c:v>-126.82336575609092</c:v>
                </c:pt>
                <c:pt idx="2137">
                  <c:v>-135.22380441747461</c:v>
                </c:pt>
                <c:pt idx="2138">
                  <c:v>-152.05385340656321</c:v>
                </c:pt>
                <c:pt idx="2139">
                  <c:v>-958.41084490745754</c:v>
                </c:pt>
                <c:pt idx="2140">
                  <c:v>-152.20490403972764</c:v>
                </c:pt>
                <c:pt idx="2141">
                  <c:v>-135.5259083354413</c:v>
                </c:pt>
                <c:pt idx="2142">
                  <c:v>-127.27652826241524</c:v>
                </c:pt>
                <c:pt idx="2143">
                  <c:v>-123.13634010245922</c:v>
                </c:pt>
                <c:pt idx="2144">
                  <c:v>-121.90322883157856</c:v>
                </c:pt>
                <c:pt idx="2145">
                  <c:v>-123.28513626864424</c:v>
                </c:pt>
                <c:pt idx="2146">
                  <c:v>-127.57412313277719</c:v>
                </c:pt>
                <c:pt idx="2147">
                  <c:v>-135.97230698622081</c:v>
                </c:pt>
                <c:pt idx="2148">
                  <c:v>-152.80011408592284</c:v>
                </c:pt>
                <c:pt idx="2149">
                  <c:v>-968.61106571369555</c:v>
                </c:pt>
                <c:pt idx="2150">
                  <c:v>-152.94671924772618</c:v>
                </c:pt>
                <c:pt idx="2151">
                  <c:v>-136.26551974057318</c:v>
                </c:pt>
                <c:pt idx="2152">
                  <c:v>-128.01394834140905</c:v>
                </c:pt>
                <c:pt idx="2153">
                  <c:v>-123.871581224745</c:v>
                </c:pt>
                <c:pt idx="2154">
                  <c:v>-122.6363032605139</c:v>
                </c:pt>
                <c:pt idx="2155">
                  <c:v>-124.01605616272305</c:v>
                </c:pt>
                <c:pt idx="2156">
                  <c:v>-128.30290054682141</c:v>
                </c:pt>
                <c:pt idx="2157">
                  <c:v>-136.69895387255582</c:v>
                </c:pt>
                <c:pt idx="2158">
                  <c:v>-153.5246422955374</c:v>
                </c:pt>
                <c:pt idx="2159">
                  <c:v>-984.32541475903736</c:v>
                </c:pt>
                <c:pt idx="2160">
                  <c:v>-153.66704525720371</c:v>
                </c:pt>
                <c:pt idx="2161">
                  <c:v>-136.98376202960628</c:v>
                </c:pt>
                <c:pt idx="2162">
                  <c:v>-128.73011836689562</c:v>
                </c:pt>
                <c:pt idx="2163">
                  <c:v>-124.58569034779816</c:v>
                </c:pt>
                <c:pt idx="2164">
                  <c:v>-123.34836274752593</c:v>
                </c:pt>
                <c:pt idx="2165">
                  <c:v>-124.72607718641591</c:v>
                </c:pt>
                <c:pt idx="2166">
                  <c:v>-129.01089418728156</c:v>
                </c:pt>
                <c:pt idx="2167">
                  <c:v>-137.40493111825546</c:v>
                </c:pt>
                <c:pt idx="2168">
                  <c:v>-154.22861404434036</c:v>
                </c:pt>
                <c:pt idx="2169">
                  <c:v>-952.801356580228</c:v>
                </c:pt>
                <c:pt idx="2170">
                  <c:v>-154.36703834833486</c:v>
                </c:pt>
                <c:pt idx="2171">
                  <c:v>-137.68178178365599</c:v>
                </c:pt>
                <c:pt idx="2172">
                  <c:v>-129.42617532909782</c:v>
                </c:pt>
                <c:pt idx="2173">
                  <c:v>-125.27979497761166</c:v>
                </c:pt>
                <c:pt idx="2174">
                  <c:v>-124.0405254195615</c:v>
                </c:pt>
                <c:pt idx="2175">
                  <c:v>-125.41630819135233</c:v>
                </c:pt>
                <c:pt idx="2176">
                  <c:v>-129.6992037327681</c:v>
                </c:pt>
                <c:pt idx="2177">
                  <c:v>-138.0913293298029</c:v>
                </c:pt>
                <c:pt idx="2178">
                  <c:v>-154.9131109661987</c:v>
                </c:pt>
                <c:pt idx="2179">
                  <c:v>-960.15283432509955</c:v>
                </c:pt>
                <c:pt idx="2180">
                  <c:v>-155.04776250284695</c:v>
                </c:pt>
                <c:pt idx="2181">
                  <c:v>-138.36063430228083</c:v>
                </c:pt>
                <c:pt idx="2182">
                  <c:v>-130.10316593959885</c:v>
                </c:pt>
                <c:pt idx="2183">
                  <c:v>-125.95493333071514</c:v>
                </c:pt>
                <c:pt idx="2184">
                  <c:v>-124.71382108976543</c:v>
                </c:pt>
                <c:pt idx="2185">
                  <c:v>-126.08777067772738</c:v>
                </c:pt>
                <c:pt idx="2186">
                  <c:v>-130.36884245974778</c:v>
                </c:pt>
                <c:pt idx="2187">
                  <c:v>-138.75915364796256</c:v>
                </c:pt>
                <c:pt idx="2188">
                  <c:v>-155.57913015302714</c:v>
                </c:pt>
                <c:pt idx="2189">
                  <c:v>-978.88077912431982</c:v>
                </c:pt>
                <c:pt idx="2190">
                  <c:v>-155.71019897090957</c:v>
                </c:pt>
                <c:pt idx="2191">
                  <c:v>-139.02129304049237</c:v>
                </c:pt>
                <c:pt idx="2192">
                  <c:v>-130.76205594059235</c:v>
                </c:pt>
                <c:pt idx="2193">
                  <c:v>-126.61206351773549</c:v>
                </c:pt>
                <c:pt idx="2194">
                  <c:v>-125.36920031738246</c:v>
                </c:pt>
                <c:pt idx="2195">
                  <c:v>-126.74140773253805</c:v>
                </c:pt>
                <c:pt idx="2196">
                  <c:v>-131.02074606106973</c:v>
                </c:pt>
                <c:pt idx="2197">
                  <c:v>-139.40933244851922</c:v>
                </c:pt>
                <c:pt idx="2198">
                  <c:v>-156.22759273962282</c:v>
                </c:pt>
                <c:pt idx="2199">
                  <c:v>-984.2755261364282</c:v>
                </c:pt>
                <c:pt idx="2200">
                  <c:v>-156.35525462965941</c:v>
                </c:pt>
                <c:pt idx="2201">
                  <c:v>-139.66465785682442</c:v>
                </c:pt>
                <c:pt idx="2202">
                  <c:v>-131.40373824423239</c:v>
                </c:pt>
                <c:pt idx="2203">
                  <c:v>-127.25207157574656</c:v>
                </c:pt>
                <c:pt idx="2204">
                  <c:v>-126.00754233479138</c:v>
                </c:pt>
                <c:pt idx="2205">
                  <c:v>-127.37809185295436</c:v>
                </c:pt>
                <c:pt idx="2206">
                  <c:v>-131.65578036729764</c:v>
                </c:pt>
                <c:pt idx="2207">
                  <c:v>-140.04272496315889</c:v>
                </c:pt>
                <c:pt idx="2208">
                  <c:v>-156.8593514256707</c:v>
                </c:pt>
                <c:pt idx="2209">
                  <c:v>-960.00947541049231</c:v>
                </c:pt>
                <c:pt idx="2210">
                  <c:v>-156.98376931201915</c:v>
                </c:pt>
                <c:pt idx="2211">
                  <c:v>-140.2915622477924</c:v>
                </c:pt>
                <c:pt idx="2212">
                  <c:v>-132.02904007419383</c:v>
                </c:pt>
                <c:pt idx="2213">
                  <c:v>-127.87577851835458</c:v>
                </c:pt>
                <c:pt idx="2214">
                  <c:v>-126.62966200751856</c:v>
                </c:pt>
                <c:pt idx="2215">
                  <c:v>-127.99863181764007</c:v>
                </c:pt>
                <c:pt idx="2216">
                  <c:v>-132.27474813068818</c:v>
                </c:pt>
                <c:pt idx="2217">
                  <c:v>-140.66012797744176</c:v>
                </c:pt>
                <c:pt idx="2218">
                  <c:v>-157.47519708899864</c:v>
                </c:pt>
                <c:pt idx="2219">
                  <c:v>-1009.4021206840131</c:v>
                </c:pt>
                <c:pt idx="2220">
                  <c:v>-157.59652225437603</c:v>
                </c:pt>
                <c:pt idx="2221">
                  <c:v>-140.90277971464346</c:v>
                </c:pt>
                <c:pt idx="2222">
                  <c:v>-132.63872925271414</c:v>
                </c:pt>
                <c:pt idx="2223">
                  <c:v>-128.4839465442262</c:v>
                </c:pt>
                <c:pt idx="2224">
                  <c:v>-127.23631596542616</c:v>
                </c:pt>
                <c:pt idx="2225">
                  <c:v>-128.60377874175302</c:v>
                </c:pt>
                <c:pt idx="2226">
                  <c:v>-132.87839500514056</c:v>
                </c:pt>
                <c:pt idx="2227">
                  <c:v>-141.26228173680511</c:v>
                </c:pt>
                <c:pt idx="2228">
                  <c:v>-158.07586461875184</c:v>
                </c:pt>
                <c:pt idx="2229">
                  <c:v>-970.80343294587215</c:v>
                </c:pt>
                <c:pt idx="2230">
                  <c:v>-158.19423778725928</c:v>
                </c:pt>
                <c:pt idx="2231">
                  <c:v>-141.49902938437279</c:v>
                </c:pt>
                <c:pt idx="2232">
                  <c:v>-133.23351975295276</c:v>
                </c:pt>
                <c:pt idx="2233">
                  <c:v>-129.07728452180172</c:v>
                </c:pt>
                <c:pt idx="2234">
                  <c:v>-127.82820802076421</c:v>
                </c:pt>
                <c:pt idx="2235">
                  <c:v>-129.19423142930827</c:v>
                </c:pt>
                <c:pt idx="2236">
                  <c:v>-133.46741483382144</c:v>
                </c:pt>
                <c:pt idx="2237">
                  <c:v>-141.84987517039599</c:v>
                </c:pt>
                <c:pt idx="2238">
                  <c:v>-158.66203807632789</c:v>
                </c:pt>
                <c:pt idx="2239">
                  <c:v>-971.39011457731613</c:v>
                </c:pt>
                <c:pt idx="2240">
                  <c:v>-158.77759037325052</c:v>
                </c:pt>
                <c:pt idx="2241">
                  <c:v>-142.08098098741084</c:v>
                </c:pt>
                <c:pt idx="2242">
                  <c:v>-133.81407661734241</c:v>
                </c:pt>
                <c:pt idx="2243">
                  <c:v>-129.65645284914964</c:v>
                </c:pt>
                <c:pt idx="2244">
                  <c:v>-128.40599397036411</c:v>
                </c:pt>
                <c:pt idx="2245">
                  <c:v>-129.7706411185269</c:v>
                </c:pt>
                <c:pt idx="2246">
                  <c:v>-134.04245433847797</c:v>
                </c:pt>
                <c:pt idx="2247">
                  <c:v>-142.42355052513614</c:v>
                </c:pt>
                <c:pt idx="2248">
                  <c:v>-159.23435527499382</c:v>
                </c:pt>
                <c:pt idx="2249">
                  <c:v>-1011.148385738448</c:v>
                </c:pt>
                <c:pt idx="2250">
                  <c:v>-159.34720907992457</c:v>
                </c:pt>
                <c:pt idx="2251">
                  <c:v>-142.64925927838081</c:v>
                </c:pt>
                <c:pt idx="2252">
                  <c:v>-134.38102032687181</c:v>
                </c:pt>
                <c:pt idx="2253">
                  <c:v>-130.22206777249207</c:v>
                </c:pt>
                <c:pt idx="2254">
                  <c:v>-128.97028586411318</c:v>
                </c:pt>
                <c:pt idx="2255">
                  <c:v>-130.33361570095656</c:v>
                </c:pt>
                <c:pt idx="2256">
                  <c:v>-134.60411728988274</c:v>
                </c:pt>
                <c:pt idx="2257">
                  <c:v>-142.98390748816712</c:v>
                </c:pt>
                <c:pt idx="2258">
                  <c:v>-159.79341185498845</c:v>
                </c:pt>
                <c:pt idx="2259">
                  <c:v>-962.93511536497681</c:v>
                </c:pt>
                <c:pt idx="2260">
                  <c:v>-159.90368156224287</c:v>
                </c:pt>
                <c:pt idx="2261">
                  <c:v>-143.20444797306052</c:v>
                </c:pt>
                <c:pt idx="2262">
                  <c:v>-134.93493069324472</c:v>
                </c:pt>
                <c:pt idx="2263">
                  <c:v>-130.77470523418188</c:v>
                </c:pt>
                <c:pt idx="2264">
                  <c:v>-129.52165580934602</c:v>
                </c:pt>
                <c:pt idx="2265">
                  <c:v>-130.88372348286856</c:v>
                </c:pt>
                <c:pt idx="2266">
                  <c:v>-135.15296822682268</c:v>
                </c:pt>
                <c:pt idx="2267">
                  <c:v>-143.53150686399763</c:v>
                </c:pt>
                <c:pt idx="2268">
                  <c:v>-160.33976491938606</c:v>
                </c:pt>
                <c:pt idx="2269">
                  <c:v>-988.38120049045972</c:v>
                </c:pt>
                <c:pt idx="2270">
                  <c:v>-160.44755761751264</c:v>
                </c:pt>
                <c:pt idx="2271">
                  <c:v>-143.7470932637134</c:v>
                </c:pt>
                <c:pt idx="2272">
                  <c:v>-135.47635033511247</c:v>
                </c:pt>
                <c:pt idx="2273">
                  <c:v>-131.31490431034533</c:v>
                </c:pt>
                <c:pt idx="2274">
                  <c:v>-130.06063937041489</c:v>
                </c:pt>
                <c:pt idx="2275">
                  <c:v>-131.42149654725824</c:v>
                </c:pt>
                <c:pt idx="2276">
                  <c:v>-135.68953578102722</c:v>
                </c:pt>
                <c:pt idx="2277">
                  <c:v>-144.06687386285842</c:v>
                </c:pt>
                <c:pt idx="2278">
                  <c:v>-160.87393628636019</c:v>
                </c:pt>
                <c:pt idx="2279">
                  <c:v>-984.15984714282558</c:v>
                </c:pt>
                <c:pt idx="2280">
                  <c:v>-160.97935236686055</c:v>
                </c:pt>
                <c:pt idx="2281">
                  <c:v>-144.27770696586322</c:v>
                </c:pt>
                <c:pt idx="2282">
                  <c:v>-136.00578779059705</c:v>
                </c:pt>
                <c:pt idx="2283">
                  <c:v>-131.84317028960623</c:v>
                </c:pt>
                <c:pt idx="2284">
                  <c:v>-130.58773861405427</c:v>
                </c:pt>
                <c:pt idx="2285">
                  <c:v>-131.94743376628588</c:v>
                </c:pt>
                <c:pt idx="2286">
                  <c:v>-136.2143156571066</c:v>
                </c:pt>
                <c:pt idx="2287">
                  <c:v>-144.59050104854873</c:v>
                </c:pt>
                <c:pt idx="2288">
                  <c:v>-161.39641540535908</c:v>
                </c:pt>
                <c:pt idx="2289">
                  <c:v>-957.54433989821268</c:v>
                </c:pt>
                <c:pt idx="2290">
                  <c:v>-161.49954910930563</c:v>
                </c:pt>
                <c:pt idx="2291">
                  <c:v>-144.79676934190272</c:v>
                </c:pt>
                <c:pt idx="2292">
                  <c:v>-136.5237203108307</c:v>
                </c:pt>
                <c:pt idx="2293">
                  <c:v>-132.35997743694048</c:v>
                </c:pt>
                <c:pt idx="2294">
                  <c:v>-131.10342484392388</c:v>
                </c:pt>
                <c:pt idx="2295">
                  <c:v>-132.46200350687855</c:v>
                </c:pt>
                <c:pt idx="2296">
                  <c:v>-136.72777330958428</c:v>
                </c:pt>
                <c:pt idx="2297">
                  <c:v>-145.1028509872699</c:v>
                </c:pt>
                <c:pt idx="2298">
                  <c:v>-161.90766197809046</c:v>
                </c:pt>
                <c:pt idx="2299">
                  <c:v>-1031.8919378349804</c:v>
                </c:pt>
                <c:pt idx="2300">
                  <c:v>-162.00860188807323</c:v>
                </c:pt>
                <c:pt idx="2301">
                  <c:v>-145.30473164058458</c:v>
                </c:pt>
                <c:pt idx="2302">
                  <c:v>-137.03059637296516</c:v>
                </c:pt>
                <c:pt idx="2303">
                  <c:v>-132.86577148052965</c:v>
                </c:pt>
                <c:pt idx="2304">
                  <c:v>-131.60814106163724</c:v>
                </c:pt>
                <c:pt idx="2305">
                  <c:v>-132.96564606625674</c:v>
                </c:pt>
                <c:pt idx="2306">
                  <c:v>-137.23034635323805</c:v>
                </c:pt>
                <c:pt idx="2307">
                  <c:v>-145.60435863307782</c:v>
                </c:pt>
                <c:pt idx="2308">
                  <c:v>-162.40810831939501</c:v>
                </c:pt>
                <c:pt idx="2309">
                  <c:v>-972.38037095064624</c:v>
                </c:pt>
                <c:pt idx="2310">
                  <c:v>-162.50693780324158</c:v>
                </c:pt>
                <c:pt idx="2311">
                  <c:v>-145.80201838601042</c:v>
                </c:pt>
                <c:pt idx="2312">
                  <c:v>-137.52683794577683</c:v>
                </c:pt>
                <c:pt idx="2313">
                  <c:v>-133.36097185427346</c:v>
                </c:pt>
                <c:pt idx="2314">
                  <c:v>-132.10230418646219</c:v>
                </c:pt>
                <c:pt idx="2315">
                  <c:v>-133.45877586909717</c:v>
                </c:pt>
                <c:pt idx="2316">
                  <c:v>-137.72244673799628</c:v>
                </c:pt>
                <c:pt idx="2317">
                  <c:v>-146.09543348080317</c:v>
                </c:pt>
                <c:pt idx="2318">
                  <c:v>-162.89816148846052</c:v>
                </c:pt>
                <c:pt idx="2319">
                  <c:v>-978.68631319887015</c:v>
                </c:pt>
                <c:pt idx="2320">
                  <c:v>-162.99495910028125</c:v>
                </c:pt>
                <c:pt idx="2321">
                  <c:v>-146.28902944520772</c:v>
                </c:pt>
                <c:pt idx="2322">
                  <c:v>-138.01284253654723</c:v>
                </c:pt>
                <c:pt idx="2323">
                  <c:v>-133.84597372422033</c:v>
                </c:pt>
                <c:pt idx="2324">
                  <c:v>-132.5863070615448</c:v>
                </c:pt>
                <c:pt idx="2325">
                  <c:v>-133.94178345379706</c:v>
                </c:pt>
                <c:pt idx="2326">
                  <c:v>-138.20446271548147</c:v>
                </c:pt>
                <c:pt idx="2327">
                  <c:v>-146.57646151309132</c:v>
                </c:pt>
                <c:pt idx="2328">
                  <c:v>-163.37820521657844</c:v>
                </c:pt>
                <c:pt idx="2329">
                  <c:v>-1004.7186959482707</c:v>
                </c:pt>
                <c:pt idx="2330">
                  <c:v>-163.4730450599917</c:v>
                </c:pt>
                <c:pt idx="2331">
                  <c:v>-146.76614189949166</c:v>
                </c:pt>
                <c:pt idx="2332">
                  <c:v>-138.48898504406372</c:v>
                </c:pt>
                <c:pt idx="2333">
                  <c:v>-134.32114982342046</c:v>
                </c:pt>
                <c:pt idx="2334">
                  <c:v>-133.0605202708293</c:v>
                </c:pt>
                <c:pt idx="2335">
                  <c:v>-134.41503727166494</c:v>
                </c:pt>
                <c:pt idx="2336">
                  <c:v>-138.67676062068062</c:v>
                </c:pt>
                <c:pt idx="2337">
                  <c:v>-147.04780696476533</c:v>
                </c:pt>
                <c:pt idx="2338">
                  <c:v>-163.84860165441972</c:v>
                </c:pt>
                <c:pt idx="2339">
                  <c:v>-963.25417420907706</c:v>
                </c:pt>
                <c:pt idx="2340">
                  <c:v>-163.94155371212452</c:v>
                </c:pt>
                <c:pt idx="2341">
                  <c:v>-147.23371174156537</c:v>
                </c:pt>
                <c:pt idx="2342">
                  <c:v>-138.95561943938026</c:v>
                </c:pt>
                <c:pt idx="2343">
                  <c:v>-134.78685211654133</c:v>
                </c:pt>
                <c:pt idx="2344">
                  <c:v>-133.52529378771214</c:v>
                </c:pt>
                <c:pt idx="2345">
                  <c:v>-134.87888531980147</c:v>
                </c:pt>
                <c:pt idx="2346">
                  <c:v>-139.13968648923236</c:v>
                </c:pt>
                <c:pt idx="2347">
                  <c:v>-147.50981392469902</c:v>
                </c:pt>
                <c:pt idx="2348">
                  <c:v>-164.30969295863895</c:v>
                </c:pt>
                <c:pt idx="2349">
                  <c:v>-950.40227504484847</c:v>
                </c:pt>
                <c:pt idx="2350">
                  <c:v>-164.40082339205262</c:v>
                </c:pt>
                <c:pt idx="2351">
                  <c:v>-147.69207541744856</c:v>
                </c:pt>
                <c:pt idx="2352">
                  <c:v>-139.41308029319234</c:v>
                </c:pt>
                <c:pt idx="2353">
                  <c:v>-135.24341331284663</c:v>
                </c:pt>
                <c:pt idx="2354">
                  <c:v>-133.98095847379025</c:v>
                </c:pt>
                <c:pt idx="2355">
                  <c:v>-135.3336566257733</c:v>
                </c:pt>
                <c:pt idx="2356">
                  <c:v>-139.59356752818437</c:v>
                </c:pt>
                <c:pt idx="2357">
                  <c:v>-147.96280779280823</c:v>
                </c:pt>
                <c:pt idx="2358">
                  <c:v>-164.761802735294</c:v>
                </c:pt>
                <c:pt idx="2359">
                  <c:v>-984.02286889252309</c:v>
                </c:pt>
                <c:pt idx="2360">
                  <c:v>-164.85117415740262</c:v>
                </c:pt>
                <c:pt idx="2361">
                  <c:v>-148.14155122997593</c:v>
                </c:pt>
                <c:pt idx="2362">
                  <c:v>-139.86168416632762</c:v>
                </c:pt>
                <c:pt idx="2363">
                  <c:v>-135.69114824382498</c:v>
                </c:pt>
                <c:pt idx="2364">
                  <c:v>-134.42782744376791</c:v>
                </c:pt>
                <c:pt idx="2365">
                  <c:v>-135.77966259994295</c:v>
                </c:pt>
                <c:pt idx="2366">
                  <c:v>-140.03871345588732</c:v>
                </c:pt>
                <c:pt idx="2367">
                  <c:v>-148.40709660764762</c:v>
                </c:pt>
                <c:pt idx="2368">
                  <c:v>-165.20523735524426</c:v>
                </c:pt>
                <c:pt idx="2369">
                  <c:v>-959.8559451609184</c:v>
                </c:pt>
                <c:pt idx="2370">
                  <c:v>-165.29290907955345</c:v>
                </c:pt>
                <c:pt idx="2371">
                  <c:v>-148.5824406185084</c:v>
                </c:pt>
                <c:pt idx="2372">
                  <c:v>-140.3017308778073</c:v>
                </c:pt>
                <c:pt idx="2373">
                  <c:v>-136.13035511973516</c:v>
                </c:pt>
                <c:pt idx="2374">
                  <c:v>-134.86619731061342</c:v>
                </c:pt>
                <c:pt idx="2375">
                  <c:v>-136.21719826935549</c:v>
                </c:pt>
                <c:pt idx="2376">
                  <c:v>-140.47541772473093</c:v>
                </c:pt>
                <c:pt idx="2377">
                  <c:v>-148.84297225811994</c:v>
                </c:pt>
                <c:pt idx="2378">
                  <c:v>-165.64028715497957</c:v>
                </c:pt>
                <c:pt idx="2379">
                  <c:v>-1236.8520676719183</c:v>
                </c:pt>
                <c:pt idx="2380">
                  <c:v>-165.72631542297287</c:v>
                </c:pt>
                <c:pt idx="2381">
                  <c:v>-149.01502932772129</c:v>
                </c:pt>
                <c:pt idx="2382">
                  <c:v>-140.7335046632009</c:v>
                </c:pt>
                <c:pt idx="2383">
                  <c:v>-136.56131667762773</c:v>
                </c:pt>
                <c:pt idx="2384">
                  <c:v>-135.29634932335546</c:v>
                </c:pt>
                <c:pt idx="2385">
                  <c:v>-136.64654340542515</c:v>
                </c:pt>
                <c:pt idx="2386">
                  <c:v>-140.90395863882884</c:v>
                </c:pt>
                <c:pt idx="2387">
                  <c:v>-149.27071159126402</c:v>
                </c:pt>
                <c:pt idx="2388">
                  <c:v>-166.06722753459903</c:v>
                </c:pt>
                <c:pt idx="2389">
                  <c:v>-973.5486683471488</c:v>
                </c:pt>
                <c:pt idx="2390">
                  <c:v>-166.15166572393437</c:v>
                </c:pt>
                <c:pt idx="2391">
                  <c:v>-149.43958847683351</c:v>
                </c:pt>
                <c:pt idx="2392">
                  <c:v>-141.15727523445744</c:v>
                </c:pt>
                <c:pt idx="2393">
                  <c:v>-136.98430123188928</c:v>
                </c:pt>
                <c:pt idx="2394">
                  <c:v>-135.71855040843988</c:v>
                </c:pt>
                <c:pt idx="2395">
                  <c:v>-137.06796355619457</c:v>
                </c:pt>
                <c:pt idx="2396">
                  <c:v>-141.32460037727714</c:v>
                </c:pt>
                <c:pt idx="2397">
                  <c:v>-149.69057742660374</c:v>
                </c:pt>
                <c:pt idx="2398">
                  <c:v>-166.48631996335044</c:v>
                </c:pt>
                <c:pt idx="2399">
                  <c:v>-985.74743894571043</c:v>
                </c:pt>
                <c:pt idx="2400">
                  <c:v>-166.56921877870917</c:v>
                </c:pt>
                <c:pt idx="2401">
                  <c:v>-149.85637553925562</c:v>
                </c:pt>
                <c:pt idx="2402">
                  <c:v>-141.57329875111125</c:v>
                </c:pt>
                <c:pt idx="2403">
                  <c:v>-137.39956363708427</c:v>
                </c:pt>
                <c:pt idx="2404">
                  <c:v>-136.13305412429119</c:v>
                </c:pt>
                <c:pt idx="2405">
                  <c:v>-137.48171099270539</c:v>
                </c:pt>
                <c:pt idx="2406">
                  <c:v>-141.73759393241912</c:v>
                </c:pt>
                <c:pt idx="2407">
                  <c:v>-150.10281948639567</c:v>
                </c:pt>
                <c:pt idx="2408">
                  <c:v>-166.89781290193844</c:v>
                </c:pt>
                <c:pt idx="2409">
                  <c:v>-945.75115955756257</c:v>
                </c:pt>
                <c:pt idx="2410">
                  <c:v>-166.97922055022332</c:v>
                </c:pt>
                <c:pt idx="2411">
                  <c:v>-150.26563524154423</c:v>
                </c:pt>
                <c:pt idx="2412">
                  <c:v>-141.98181871160591</c:v>
                </c:pt>
                <c:pt idx="2413">
                  <c:v>-137.80734617172894</c:v>
                </c:pt>
                <c:pt idx="2414">
                  <c:v>-136.54010153761857</c:v>
                </c:pt>
                <c:pt idx="2415">
                  <c:v>-137.88802557791041</c:v>
                </c:pt>
                <c:pt idx="2416">
                  <c:v>-142.14317797143255</c:v>
                </c:pt>
                <c:pt idx="2417">
                  <c:v>-150.50767524996078</c:v>
                </c:pt>
                <c:pt idx="2418">
                  <c:v>-167.30194264967966</c:v>
                </c:pt>
                <c:pt idx="2419">
                  <c:v>-966.69947216020023</c:v>
                </c:pt>
                <c:pt idx="2420">
                  <c:v>-167.3819050010863</c:v>
                </c:pt>
                <c:pt idx="2421">
                  <c:v>-150.66760038948001</c:v>
                </c:pt>
                <c:pt idx="2422">
                  <c:v>-142.38306677248676</c:v>
                </c:pt>
                <c:pt idx="2423">
                  <c:v>-138.20787935066969</c:v>
                </c:pt>
                <c:pt idx="2424">
                  <c:v>-136.93992202903982</c:v>
                </c:pt>
                <c:pt idx="2425">
                  <c:v>-138.28713556561095</c:v>
                </c:pt>
                <c:pt idx="2426">
                  <c:v>-142.54157962865662</c:v>
                </c:pt>
                <c:pt idx="2427">
                  <c:v>-150.90537073946501</c:v>
                </c:pt>
                <c:pt idx="2428">
                  <c:v>-167.69893412380142</c:v>
                </c:pt>
                <c:pt idx="2429">
                  <c:v>-1009.0389589557558</c:v>
                </c:pt>
                <c:pt idx="2430">
                  <c:v>-167.77749486010507</c:v>
                </c:pt>
                <c:pt idx="2431">
                  <c:v>-151.0624926282706</c:v>
                </c:pt>
                <c:pt idx="2432">
                  <c:v>-142.77726350236827</c:v>
                </c:pt>
                <c:pt idx="2433">
                  <c:v>-138.60138267286888</c:v>
                </c:pt>
                <c:pt idx="2434">
                  <c:v>-137.33273403475641</c:v>
                </c:pt>
                <c:pt idx="2435">
                  <c:v>-138.67925833607987</c:v>
                </c:pt>
                <c:pt idx="2436">
                  <c:v>-142.9330152352116</c:v>
                </c:pt>
                <c:pt idx="2437">
                  <c:v>-151.29612124360014</c:v>
                </c:pt>
                <c:pt idx="2438">
                  <c:v>-168.08900157723301</c:v>
                </c:pt>
                <c:pt idx="2439">
                  <c:v>-983.86445585534534</c:v>
                </c:pt>
                <c:pt idx="2440">
                  <c:v>-168.16620232849499</c:v>
                </c:pt>
                <c:pt idx="2441">
                  <c:v>-151.45052314306662</c:v>
                </c:pt>
                <c:pt idx="2442">
                  <c:v>-143.16461907679471</c:v>
                </c:pt>
                <c:pt idx="2443">
                  <c:v>-138.98806531067444</c:v>
                </c:pt>
                <c:pt idx="2444">
                  <c:v>-137.7187457302754</c:v>
                </c:pt>
                <c:pt idx="2445">
                  <c:v>-139.06460107429035</c:v>
                </c:pt>
                <c:pt idx="2446">
                  <c:v>-143.3176909917951</c:v>
                </c:pt>
                <c:pt idx="2447">
                  <c:v>-151.6801319849987</c:v>
                </c:pt>
                <c:pt idx="2448">
                  <c:v>-168.47234926070558</c:v>
                </c:pt>
                <c:pt idx="2449">
                  <c:v>-978.43542429348054</c:v>
                </c:pt>
                <c:pt idx="2450">
                  <c:v>-168.54822973144508</c:v>
                </c:pt>
                <c:pt idx="2451">
                  <c:v>-151.83189330533918</c:v>
                </c:pt>
                <c:pt idx="2452">
                  <c:v>-143.54533391948488</c:v>
                </c:pt>
                <c:pt idx="2453">
                  <c:v>-139.3681267459734</c:v>
                </c:pt>
                <c:pt idx="2454">
                  <c:v>-138.09815566152844</c:v>
                </c:pt>
                <c:pt idx="2455">
                  <c:v>-139.44336139604937</c:v>
                </c:pt>
                <c:pt idx="2456">
                  <c:v>-143.69580358987264</c:v>
                </c:pt>
                <c:pt idx="2457">
                  <c:v>-152.05759873651968</c:v>
                </c:pt>
                <c:pt idx="2458">
                  <c:v>-168.84917203416654</c:v>
                </c:pt>
                <c:pt idx="2459">
                  <c:v>-1038.7971949119781</c:v>
                </c:pt>
                <c:pt idx="2460">
                  <c:v>-168.92377011999994</c:v>
                </c:pt>
                <c:pt idx="2461">
                  <c:v>-152.20679527004657</c:v>
                </c:pt>
                <c:pt idx="2462">
                  <c:v>-143.91959929483107</c:v>
                </c:pt>
                <c:pt idx="2463">
                  <c:v>-139.74175735807205</c:v>
                </c:pt>
                <c:pt idx="2464">
                  <c:v>-138.4711533281708</c:v>
                </c:pt>
                <c:pt idx="2465">
                  <c:v>-139.81572792675445</c:v>
                </c:pt>
                <c:pt idx="2466">
                  <c:v>-144.06754078593752</c:v>
                </c:pt>
                <c:pt idx="2467">
                  <c:v>-152.42870839106982</c:v>
                </c:pt>
                <c:pt idx="2468">
                  <c:v>-169.21965593220312</c:v>
                </c:pt>
                <c:pt idx="2469">
                  <c:v>-974.42818787812394</c:v>
                </c:pt>
                <c:pt idx="2470">
                  <c:v>-169.29300782775886</c:v>
                </c:pt>
                <c:pt idx="2471">
                  <c:v>-152.57541252804282</c:v>
                </c:pt>
                <c:pt idx="2472">
                  <c:v>-144.28759785605504</c:v>
                </c:pt>
                <c:pt idx="2473">
                  <c:v>-140.10913896763338</c:v>
                </c:pt>
                <c:pt idx="2474">
                  <c:v>-138.8379197233433</c:v>
                </c:pt>
                <c:pt idx="2475">
                  <c:v>-140.1818808370229</c:v>
                </c:pt>
                <c:pt idx="2476">
                  <c:v>-144.43308193304381</c:v>
                </c:pt>
                <c:pt idx="2477">
                  <c:v>-152.7936394890591</c:v>
                </c:pt>
                <c:pt idx="2478">
                  <c:v>-169.58397868746738</c:v>
                </c:pt>
                <c:pt idx="2479">
                  <c:v>-957.83963079551756</c:v>
                </c:pt>
                <c:pt idx="2480">
                  <c:v>-169.65611898638076</c:v>
                </c:pt>
                <c:pt idx="2481">
                  <c:v>-152.93792041766653</c:v>
                </c:pt>
                <c:pt idx="2482">
                  <c:v>-144.64950415291926</c:v>
                </c:pt>
                <c:pt idx="2483">
                  <c:v>-140.47044534054993</c:v>
                </c:pt>
                <c:pt idx="2484">
                  <c:v>-139.1986278337387</c:v>
                </c:pt>
                <c:pt idx="2485">
                  <c:v>-140.54199233898268</c:v>
                </c:pt>
                <c:pt idx="2486">
                  <c:v>-144.79259847335507</c:v>
                </c:pt>
                <c:pt idx="2487">
                  <c:v>-153.15256270725538</c:v>
                </c:pt>
                <c:pt idx="2488">
                  <c:v>-169.94231021586984</c:v>
                </c:pt>
                <c:pt idx="2489">
                  <c:v>-997.9606865685339</c:v>
                </c:pt>
                <c:pt idx="2490">
                  <c:v>-170.01327200350704</c:v>
                </c:pt>
                <c:pt idx="2491">
                  <c:v>-153.29448659910042</c:v>
                </c:pt>
                <c:pt idx="2492">
                  <c:v>-145.00548510254498</c:v>
                </c:pt>
                <c:pt idx="2493">
                  <c:v>-140.82584265524847</c:v>
                </c:pt>
                <c:pt idx="2494">
                  <c:v>-139.55344310342551</c:v>
                </c:pt>
                <c:pt idx="2495">
                  <c:v>-140.89622714664955</c:v>
                </c:pt>
                <c:pt idx="2496">
                  <c:v>-145.14625439510877</c:v>
                </c:pt>
                <c:pt idx="2497">
                  <c:v>-153.50564131235785</c:v>
                </c:pt>
                <c:pt idx="2498">
                  <c:v>-170.29481306677337</c:v>
                </c:pt>
                <c:pt idx="2499">
                  <c:v>-968.00549012177225</c:v>
                </c:pt>
                <c:pt idx="2500">
                  <c:v>-170.36462800636696</c:v>
                </c:pt>
                <c:pt idx="2501">
                  <c:v>-153.64527149469001</c:v>
                </c:pt>
                <c:pt idx="2502">
                  <c:v>-145.35570042648911</c:v>
                </c:pt>
                <c:pt idx="2503">
                  <c:v>-141.17548993655757</c:v>
                </c:pt>
                <c:pt idx="2504">
                  <c:v>-139.90252386453525</c:v>
                </c:pt>
                <c:pt idx="2505">
                  <c:v>-141.24474290345779</c:v>
                </c:pt>
                <c:pt idx="2506">
                  <c:v>-145.49420665701422</c:v>
                </c:pt>
                <c:pt idx="2507">
                  <c:v>-153.8530315822953</c:v>
                </c:pt>
                <c:pt idx="2508">
                  <c:v>-170.64164284125337</c:v>
                </c:pt>
                <c:pt idx="2509">
                  <c:v>-1022.5450883707687</c:v>
                </c:pt>
                <c:pt idx="2510">
                  <c:v>-170.71034125392973</c:v>
                </c:pt>
                <c:pt idx="2511">
                  <c:v>-153.99042869812203</c:v>
                </c:pt>
                <c:pt idx="2512">
                  <c:v>-145.7003030569571</c:v>
                </c:pt>
                <c:pt idx="2513">
                  <c:v>-141.51953945897813</c:v>
                </c:pt>
                <c:pt idx="2514">
                  <c:v>-140.2460217376142</c:v>
                </c:pt>
                <c:pt idx="2515">
                  <c:v>-141.58769057972435</c:v>
                </c:pt>
                <c:pt idx="2516">
                  <c:v>-145.83660558285527</c:v>
                </c:pt>
                <c:pt idx="2517">
                  <c:v>-154.19488319799007</c:v>
                </c:pt>
                <c:pt idx="2518">
                  <c:v>-170.98294858100797</c:v>
                </c:pt>
                <c:pt idx="2519">
                  <c:v>-983.68444994454512</c:v>
                </c:pt>
                <c:pt idx="2520">
                  <c:v>-171.05055952029386</c:v>
                </c:pt>
                <c:pt idx="2521">
                  <c:v>-154.33010535505846</c:v>
                </c:pt>
                <c:pt idx="2522">
                  <c:v>-146.03943951471467</c:v>
                </c:pt>
                <c:pt idx="2523">
                  <c:v>-141.85813712189901</c:v>
                </c:pt>
                <c:pt idx="2524">
                  <c:v>-140.58408200416784</c:v>
                </c:pt>
                <c:pt idx="2525">
                  <c:v>-141.92521484253868</c:v>
                </c:pt>
                <c:pt idx="2526">
                  <c:v>-146.17359522874989</c:v>
                </c:pt>
                <c:pt idx="2527">
                  <c:v>-154.5313396080071</c:v>
                </c:pt>
                <c:pt idx="2528">
                  <c:v>-171.31887313044783</c:v>
                </c:pt>
                <c:pt idx="2529">
                  <c:v>-984.02304696150259</c:v>
                </c:pt>
                <c:pt idx="2530">
                  <c:v>-171.38542445165388</c:v>
                </c:pt>
                <c:pt idx="2531">
                  <c:v>-154.66444251758602</c:v>
                </c:pt>
                <c:pt idx="2532">
                  <c:v>-146.37325026104486</c:v>
                </c:pt>
                <c:pt idx="2533">
                  <c:v>-142.19142279907754</c:v>
                </c:pt>
                <c:pt idx="2534">
                  <c:v>-140.91684395368361</c:v>
                </c:pt>
                <c:pt idx="2535">
                  <c:v>-142.25745440035334</c:v>
                </c:pt>
                <c:pt idx="2536">
                  <c:v>-146.50531372532768</c:v>
                </c:pt>
                <c:pt idx="2537">
                  <c:v>-154.86253836834504</c:v>
                </c:pt>
                <c:pt idx="2538">
                  <c:v>-171.6495534741058</c:v>
                </c:pt>
                <c:pt idx="2539">
                  <c:v>-952.12397200515295</c:v>
                </c:pt>
                <c:pt idx="2540">
                  <c:v>-171.71507189902553</c:v>
                </c:pt>
                <c:pt idx="2541">
                  <c:v>-154.99357547462515</c:v>
                </c:pt>
                <c:pt idx="2542">
                  <c:v>-146.70187002585209</c:v>
                </c:pt>
                <c:pt idx="2543">
                  <c:v>-142.519530664466</c:v>
                </c:pt>
                <c:pt idx="2544">
                  <c:v>-141.24444120720131</c:v>
                </c:pt>
                <c:pt idx="2545">
                  <c:v>-142.58454232431359</c:v>
                </c:pt>
                <c:pt idx="2546">
                  <c:v>-146.83189359683612</c:v>
                </c:pt>
                <c:pt idx="2547">
                  <c:v>-155.18861145933107</c:v>
                </c:pt>
                <c:pt idx="2548">
                  <c:v>-171.97512105134592</c:v>
                </c:pt>
                <c:pt idx="2549">
                  <c:v>-975.09346346030134</c:v>
                </c:pt>
                <c:pt idx="2550">
                  <c:v>-172.03963222864115</c:v>
                </c:pt>
                <c:pt idx="2551">
                  <c:v>-155.31763406019883</c:v>
                </c:pt>
                <c:pt idx="2552">
                  <c:v>-147.02542811383199</c:v>
                </c:pt>
                <c:pt idx="2553">
                  <c:v>-142.84258949628662</c:v>
                </c:pt>
                <c:pt idx="2554">
                  <c:v>-141.56700201930801</c:v>
                </c:pt>
                <c:pt idx="2555">
                  <c:v>-142.90660634819164</c:v>
                </c:pt>
                <c:pt idx="2556">
                  <c:v>-147.15346205903629</c:v>
                </c:pt>
                <c:pt idx="2557">
                  <c:v>-155.50968558149467</c:v>
                </c:pt>
                <c:pt idx="2558">
                  <c:v>-172.29570205022995</c:v>
                </c:pt>
                <c:pt idx="2559">
                  <c:v>-959.43799656665738</c:v>
                </c:pt>
                <c:pt idx="2560">
                  <c:v>-172.35923061184511</c:v>
                </c:pt>
                <c:pt idx="2561">
                  <c:v>-155.63674294136175</c:v>
                </c:pt>
                <c:pt idx="2562">
                  <c:v>-147.34404869043871</c:v>
                </c:pt>
                <c:pt idx="2563">
                  <c:v>-143.16072296106631</c:v>
                </c:pt>
                <c:pt idx="2564">
                  <c:v>-141.8846495602603</c:v>
                </c:pt>
                <c:pt idx="2565">
                  <c:v>-143.22376914861027</c:v>
                </c:pt>
                <c:pt idx="2566">
                  <c:v>-147.4701412975337</c:v>
                </c:pt>
                <c:pt idx="2567">
                  <c:v>-155.82588243202775</c:v>
                </c:pt>
                <c:pt idx="2568">
                  <c:v>-172.61141768212329</c:v>
                </c:pt>
                <c:pt idx="2569">
                  <c:v>-995.87490996730685</c:v>
                </c:pt>
                <c:pt idx="2570">
                  <c:v>-172.67398729602951</c:v>
                </c:pt>
                <c:pt idx="2571">
                  <c:v>-155.95102188732974</c:v>
                </c:pt>
                <c:pt idx="2572">
                  <c:v>-147.65785104922972</c:v>
                </c:pt>
                <c:pt idx="2573">
                  <c:v>-143.47404987920552</c:v>
                </c:pt>
                <c:pt idx="2574">
                  <c:v>-142.19750217978319</c:v>
                </c:pt>
                <c:pt idx="2575">
                  <c:v>-143.53614860708672</c:v>
                </c:pt>
                <c:pt idx="2576">
                  <c:v>-147.78204872809206</c:v>
                </c:pt>
                <c:pt idx="2577">
                  <c:v>-156.13731896337529</c:v>
                </c:pt>
                <c:pt idx="2578">
                  <c:v>-172.92238443857104</c:v>
                </c:pt>
                <c:pt idx="2579">
                  <c:v>-978.1274517846764</c:v>
                </c:pt>
                <c:pt idx="2580">
                  <c:v>-172.98401785813257</c:v>
                </c:pt>
                <c:pt idx="2581">
                  <c:v>-156.26058602130752</c:v>
                </c:pt>
                <c:pt idx="2582">
                  <c:v>-147.96694986203084</c:v>
                </c:pt>
                <c:pt idx="2583">
                  <c:v>-143.78268447349149</c:v>
                </c:pt>
                <c:pt idx="2584">
                  <c:v>-142.50567365395452</c:v>
                </c:pt>
                <c:pt idx="2585">
                  <c:v>-143.8438580553015</c:v>
                </c:pt>
                <c:pt idx="2586">
                  <c:v>-148.08929724028874</c:v>
                </c:pt>
                <c:pt idx="2587">
                  <c:v>-156.44410762529213</c:v>
                </c:pt>
                <c:pt idx="2588">
                  <c:v>-173.22871433177372</c:v>
                </c:pt>
                <c:pt idx="2589">
                  <c:v>-1043.1986167594891</c:v>
                </c:pt>
                <c:pt idx="2590">
                  <c:v>-173.28943344199433</c:v>
                </c:pt>
                <c:pt idx="2591">
                  <c:v>-156.56554605629645</c:v>
                </c:pt>
                <c:pt idx="2592">
                  <c:v>-148.2714554132138</c:v>
                </c:pt>
                <c:pt idx="2593">
                  <c:v>-144.08673660186395</c:v>
                </c:pt>
                <c:pt idx="2594">
                  <c:v>-142.80927341646006</c:v>
                </c:pt>
                <c:pt idx="2595">
                  <c:v>-144.14700650485335</c:v>
                </c:pt>
                <c:pt idx="2596">
                  <c:v>-148.39199542578953</c:v>
                </c:pt>
                <c:pt idx="2597">
                  <c:v>-156.74635659165514</c:v>
                </c:pt>
                <c:pt idx="2598">
                  <c:v>-173.53051511994096</c:v>
                </c:pt>
                <c:pt idx="2599">
                  <c:v>-983.48266975145089</c:v>
                </c:pt>
                <c:pt idx="2600">
                  <c:v>-173.59034098081258</c:v>
                </c:pt>
                <c:pt idx="2601">
                  <c:v>-156.86600851612104</c:v>
                </c:pt>
                <c:pt idx="2602">
                  <c:v>-148.57147381930417</c:v>
                </c:pt>
                <c:pt idx="2603">
                  <c:v>-144.3863119756073</c:v>
                </c:pt>
                <c:pt idx="2604">
                  <c:v>-143.10840677539173</c:v>
                </c:pt>
                <c:pt idx="2605">
                  <c:v>-144.44569886267499</c:v>
                </c:pt>
                <c:pt idx="2606">
                  <c:v>-148.69024779238859</c:v>
                </c:pt>
                <c:pt idx="2607">
                  <c:v>-157.04416997312296</c:v>
                </c:pt>
                <c:pt idx="2608">
                  <c:v>-173.82789051859362</c:v>
                </c:pt>
                <c:pt idx="2609">
                  <c:v>-964.44727406211325</c:v>
                </c:pt>
                <c:pt idx="2610">
                  <c:v>-173.886843405771</c:v>
                </c:pt>
                <c:pt idx="2611">
                  <c:v>-157.16207594274269</c:v>
                </c:pt>
                <c:pt idx="2612">
                  <c:v>-148.86710723498305</c:v>
                </c:pt>
                <c:pt idx="2613">
                  <c:v>-144.68151236405703</c:v>
                </c:pt>
                <c:pt idx="2614">
                  <c:v>-143.40317511665927</c:v>
                </c:pt>
                <c:pt idx="2615">
                  <c:v>-144.74003613315918</c:v>
                </c:pt>
                <c:pt idx="2616">
                  <c:v>-148.9841549648595</c:v>
                </c:pt>
                <c:pt idx="2617">
                  <c:v>-157.33764801673902</c:v>
                </c:pt>
                <c:pt idx="2618">
                  <c:v>-174.12094039891605</c:v>
                </c:pt>
                <c:pt idx="2619">
                  <c:v>-959.17604735749728</c:v>
                </c:pt>
                <c:pt idx="2620">
                  <c:v>-174.17903984191048</c:v>
                </c:pt>
                <c:pt idx="2621">
                  <c:v>-157.45384709089194</c:v>
                </c:pt>
                <c:pt idx="2622">
                  <c:v>-149.15845404650395</c:v>
                </c:pt>
                <c:pt idx="2623">
                  <c:v>-144.97243578680349</c:v>
                </c:pt>
                <c:pt idx="2624">
                  <c:v>-143.69367609499534</c:v>
                </c:pt>
                <c:pt idx="2625">
                  <c:v>-145.03011560797691</c:v>
                </c:pt>
                <c:pt idx="2626">
                  <c:v>-149.27381387359293</c:v>
                </c:pt>
                <c:pt idx="2627">
                  <c:v>-157.62688729338407</c:v>
                </c:pt>
                <c:pt idx="2628">
                  <c:v>-174.40976097404504</c:v>
                </c:pt>
                <c:pt idx="2629">
                  <c:v>-946.35373296064608</c:v>
                </c:pt>
                <c:pt idx="2630">
                  <c:v>-174.46702579211922</c:v>
                </c:pt>
                <c:pt idx="2631">
                  <c:v>-157.74141711093046</c:v>
                </c:pt>
                <c:pt idx="2632">
                  <c:v>-149.44560905341839</c:v>
                </c:pt>
                <c:pt idx="2633">
                  <c:v>-145.25917669429816</c:v>
                </c:pt>
                <c:pt idx="2634">
                  <c:v>-143.98000381345102</c:v>
                </c:pt>
                <c:pt idx="2635">
                  <c:v>-145.31603104446387</c:v>
                </c:pt>
                <c:pt idx="2636">
                  <c:v>-149.55931793188884</c:v>
                </c:pt>
                <c:pt idx="2637">
                  <c:v>-157.91198087398914</c:v>
                </c:pt>
                <c:pt idx="2638">
                  <c:v>-174.69444497420216</c:v>
                </c:pt>
                <c:pt idx="2639">
                  <c:v>-1008.5270750884738</c:v>
                </c:pt>
                <c:pt idx="2640">
                  <c:v>-174.7508933101166</c:v>
                </c:pt>
                <c:pt idx="2641">
                  <c:v>-158.02487772077669</c:v>
                </c:pt>
                <c:pt idx="2642">
                  <c:v>-149.72866363946076</c:v>
                </c:pt>
                <c:pt idx="2643">
                  <c:v>-145.5418261376991</c:v>
                </c:pt>
                <c:pt idx="2644">
                  <c:v>-144.26224899220341</c:v>
                </c:pt>
                <c:pt idx="2645">
                  <c:v>-145.59787283340609</c:v>
                </c:pt>
                <c:pt idx="2646">
                  <c:v>-149.8407572027198</c:v>
                </c:pt>
                <c:pt idx="2647">
                  <c:v>-158.19301849528503</c:v>
                </c:pt>
                <c:pt idx="2648">
                  <c:v>-174.97508181141848</c:v>
                </c:pt>
                <c:pt idx="2649">
                  <c:v>-994.21843991973265</c:v>
                </c:pt>
                <c:pt idx="2650">
                  <c:v>-175.03073116322128</c:v>
                </c:pt>
                <c:pt idx="2651">
                  <c:v>-158.3043173676889</c:v>
                </c:pt>
                <c:pt idx="2652">
                  <c:v>-150.00770593335068</c:v>
                </c:pt>
                <c:pt idx="2653">
                  <c:v>-145.82047192870269</c:v>
                </c:pt>
                <c:pt idx="2654">
                  <c:v>-144.54049912743022</c:v>
                </c:pt>
                <c:pt idx="2655">
                  <c:v>-145.87572815695805</c:v>
                </c:pt>
                <c:pt idx="2656">
                  <c:v>-150.11821855570392</c:v>
                </c:pt>
                <c:pt idx="2657">
                  <c:v>-158.47008671582759</c:v>
                </c:pt>
                <c:pt idx="2658">
                  <c:v>-175.25175773468334</c:v>
                </c:pt>
                <c:pt idx="2659">
                  <c:v>-969.88572058705313</c:v>
                </c:pt>
                <c:pt idx="2660">
                  <c:v>-175.30662498559568</c:v>
                </c:pt>
                <c:pt idx="2661">
                  <c:v>-158.57982138059938</c:v>
                </c:pt>
                <c:pt idx="2662">
                  <c:v>-150.28282096022704</c:v>
                </c:pt>
                <c:pt idx="2663">
                  <c:v>-146.09519879007453</c:v>
                </c:pt>
                <c:pt idx="2664">
                  <c:v>-144.81483864094429</c:v>
                </c:pt>
                <c:pt idx="2665">
                  <c:v>-146.14968113738939</c:v>
                </c:pt>
                <c:pt idx="2666">
                  <c:v>-150.39178581497049</c:v>
                </c:pt>
                <c:pt idx="2667">
                  <c:v>-158.74326906299896</c:v>
                </c:pt>
                <c:pt idx="2668">
                  <c:v>-175.52455597600016</c:v>
                </c:pt>
                <c:pt idx="2669">
                  <c:v>-957.730959377467</c:v>
                </c:pt>
                <c:pt idx="2670">
                  <c:v>-175.57865742266796</c:v>
                </c:pt>
                <c:pt idx="2671">
                  <c:v>-158.85147211367101</c:v>
                </c:pt>
                <c:pt idx="2672">
                  <c:v>-150.55409078434502</c:v>
                </c:pt>
                <c:pt idx="2673">
                  <c:v>-146.36608849751369</c:v>
                </c:pt>
                <c:pt idx="2674">
                  <c:v>-145.0853490212248</c:v>
                </c:pt>
                <c:pt idx="2675">
                  <c:v>-146.41981297728935</c:v>
                </c:pt>
                <c:pt idx="2676">
                  <c:v>-150.66153989853845</c:v>
                </c:pt>
                <c:pt idx="2677">
                  <c:v>-159.01264617156647</c:v>
                </c:pt>
                <c:pt idx="2678">
                  <c:v>-175.79355688819388</c:v>
                </c:pt>
                <c:pt idx="2679">
                  <c:v>-970.42868279279742</c:v>
                </c:pt>
                <c:pt idx="2680">
                  <c:v>-175.8469082672363</c:v>
                </c:pt>
                <c:pt idx="2681">
                  <c:v>-159.11934908164636</c:v>
                </c:pt>
                <c:pt idx="2682">
                  <c:v>-150.82159464365424</c:v>
                </c:pt>
                <c:pt idx="2683">
                  <c:v>-146.63322001344432</c:v>
                </c:pt>
                <c:pt idx="2684">
                  <c:v>-145.35210895643266</c:v>
                </c:pt>
                <c:pt idx="2685">
                  <c:v>-146.68620209181097</c:v>
                </c:pt>
                <c:pt idx="2686">
                  <c:v>-150.92755894980104</c:v>
                </c:pt>
                <c:pt idx="2687">
                  <c:v>-159.27829591440241</c:v>
                </c:pt>
                <c:pt idx="2688">
                  <c:v>-176.05883807485509</c:v>
                </c:pt>
                <c:pt idx="2689">
                  <c:v>-943.55441703274835</c:v>
                </c:pt>
                <c:pt idx="2690">
                  <c:v>-176.11145458800038</c:v>
                </c:pt>
                <c:pt idx="2691">
                  <c:v>-159.38352908758367</c:v>
                </c:pt>
                <c:pt idx="2692">
                  <c:v>-151.08540907679088</c:v>
                </c:pt>
                <c:pt idx="2693">
                  <c:v>-146.8966696132789</c:v>
                </c:pt>
                <c:pt idx="2694">
                  <c:v>-145.61519445994961</c:v>
                </c:pt>
                <c:pt idx="2695">
                  <c:v>-146.94892423348907</c:v>
                </c:pt>
                <c:pt idx="2696">
                  <c:v>-151.18991846162646</c:v>
                </c:pt>
                <c:pt idx="2697">
                  <c:v>-159.54029352587946</c:v>
                </c:pt>
                <c:pt idx="2698">
                  <c:v>-176.32047451301688</c:v>
                </c:pt>
                <c:pt idx="2699">
                  <c:v>-1010.1421783275015</c:v>
                </c:pt>
                <c:pt idx="2700">
                  <c:v>-176.37237085080653</c:v>
                </c:pt>
                <c:pt idx="2701">
                  <c:v>-159.64408634345779</c:v>
                </c:pt>
                <c:pt idx="2702">
                  <c:v>-151.34560804299591</c:v>
                </c:pt>
                <c:pt idx="2703">
                  <c:v>-147.15651100465828</c:v>
                </c:pt>
                <c:pt idx="2704">
                  <c:v>-145.87467898893988</c:v>
                </c:pt>
                <c:pt idx="2705">
                  <c:v>-147.2080526101328</c:v>
                </c:pt>
                <c:pt idx="2706">
                  <c:v>-151.44869139358167</c:v>
                </c:pt>
                <c:pt idx="2707">
                  <c:v>-159.79871171843232</c:v>
                </c:pt>
                <c:pt idx="2708">
                  <c:v>-176.57853866908374</c:v>
                </c:pt>
                <c:pt idx="2709">
                  <c:v>-975.96127974430613</c:v>
                </c:pt>
                <c:pt idx="2710">
                  <c:v>-176.62972903326869</c:v>
                </c:pt>
                <c:pt idx="2711">
                  <c:v>-159.90109258412343</c:v>
                </c:pt>
                <c:pt idx="2712">
                  <c:v>-151.6022630354318</c:v>
                </c:pt>
                <c:pt idx="2713">
                  <c:v>-147.41281544012512</c:v>
                </c:pt>
                <c:pt idx="2714">
                  <c:v>-146.13063355639443</c:v>
                </c:pt>
                <c:pt idx="2715">
                  <c:v>-147.46365799624056</c:v>
                </c:pt>
                <c:pt idx="2716">
                  <c:v>-151.70394828272501</c:v>
                </c:pt>
                <c:pt idx="2717">
                  <c:v>-160.05362079272317</c:v>
                </c:pt>
                <c:pt idx="2718">
                  <c:v>-176.83310060837152</c:v>
                </c:pt>
                <c:pt idx="2719">
                  <c:v>-961.88307249075694</c:v>
                </c:pt>
                <c:pt idx="2720">
                  <c:v>-176.88359873309929</c:v>
                </c:pt>
                <c:pt idx="2721">
                  <c:v>-160.15461717502978</c:v>
                </c:pt>
                <c:pt idx="2722">
                  <c:v>-151.85544318831401</c:v>
                </c:pt>
                <c:pt idx="2723">
                  <c:v>-147.66565182366844</c:v>
                </c:pt>
                <c:pt idx="2724">
                  <c:v>-146.38312683708261</c:v>
                </c:pt>
                <c:pt idx="2725">
                  <c:v>-147.71580883836288</c:v>
                </c:pt>
                <c:pt idx="2726">
                  <c:v>-151.95575734838869</c:v>
                </c:pt>
                <c:pt idx="2727">
                  <c:v>-160.30508874185568</c:v>
                </c:pt>
                <c:pt idx="2728">
                  <c:v>-177.08422809873815</c:v>
                </c:pt>
                <c:pt idx="2729">
                  <c:v>-967.70068725746751</c:v>
                </c:pt>
                <c:pt idx="2730">
                  <c:v>-177.13404727061433</c:v>
                </c:pt>
                <c:pt idx="2731">
                  <c:v>-160.40472721417157</c:v>
                </c:pt>
                <c:pt idx="2732">
                  <c:v>-152.1052153782764</c:v>
                </c:pt>
                <c:pt idx="2733">
                  <c:v>-147.91508681152877</c:v>
                </c:pt>
                <c:pt idx="2734">
                  <c:v>-146.63222526780456</c:v>
                </c:pt>
                <c:pt idx="2735">
                  <c:v>-147.96457135480975</c:v>
                </c:pt>
                <c:pt idx="2736">
                  <c:v>-152.2041845913314</c:v>
                </c:pt>
                <c:pt idx="2737">
                  <c:v>-160.55318134998163</c:v>
                </c:pt>
                <c:pt idx="2738">
                  <c:v>-177.33198670865994</c:v>
                </c:pt>
                <c:pt idx="2739">
                  <c:v>-987.28225858097085</c:v>
                </c:pt>
                <c:pt idx="2740">
                  <c:v>-177.38113978571499</c:v>
                </c:pt>
                <c:pt idx="2741">
                  <c:v>-160.65148762854744</c:v>
                </c:pt>
                <c:pt idx="2742">
                  <c:v>-152.35164432033139</c:v>
                </c:pt>
                <c:pt idx="2743">
                  <c:v>-148.16118490763208</c:v>
                </c:pt>
                <c:pt idx="2744">
                  <c:v>-146.87799314230773</c:v>
                </c:pt>
                <c:pt idx="2745">
                  <c:v>-148.2100096300486</c:v>
                </c:pt>
                <c:pt idx="2746">
                  <c:v>-152.44929388763677</c:v>
                </c:pt>
                <c:pt idx="2747">
                  <c:v>-160.7979622856858</c:v>
                </c:pt>
                <c:pt idx="2748">
                  <c:v>-177.57643990010951</c:v>
                </c:pt>
                <c:pt idx="2749">
                  <c:v>-941.27307501061546</c:v>
                </c:pt>
                <c:pt idx="2750">
                  <c:v>-177.62493932978441</c:v>
                </c:pt>
                <c:pt idx="2751">
                  <c:v>-160.89496126555386</c:v>
                </c:pt>
                <c:pt idx="2752">
                  <c:v>-152.5947926587514</c:v>
                </c:pt>
                <c:pt idx="2753">
                  <c:v>-148.40400855399523</c:v>
                </c:pt>
                <c:pt idx="2754">
                  <c:v>-147.12049270120497</c:v>
                </c:pt>
                <c:pt idx="2755">
                  <c:v>-148.45218570414036</c:v>
                </c:pt>
                <c:pt idx="2756">
                  <c:v>-152.69114707766107</c:v>
                </c:pt>
                <c:pt idx="2757">
                  <c:v>-161.03949319046831</c:v>
                </c:pt>
                <c:pt idx="2758">
                  <c:v>-177.81764911656776</c:v>
                </c:pt>
                <c:pt idx="2759">
                  <c:v>-983.01293879062484</c:v>
                </c:pt>
                <c:pt idx="2760">
                  <c:v>-177.86550695275341</c:v>
                </c:pt>
                <c:pt idx="2761">
                  <c:v>-161.13520897958924</c:v>
                </c:pt>
                <c:pt idx="2762">
                  <c:v>-152.83472105322443</c:v>
                </c:pt>
                <c:pt idx="2763">
                  <c:v>-148.64361821640995</c:v>
                </c:pt>
                <c:pt idx="2764">
                  <c:v>-147.35978421720614</c:v>
                </c:pt>
                <c:pt idx="2765">
                  <c:v>-148.69115965752118</c:v>
                </c:pt>
                <c:pt idx="2766">
                  <c:v>-152.92980405036965</c:v>
                </c:pt>
                <c:pt idx="2767">
                  <c:v>-161.27783376261976</c:v>
                </c:pt>
                <c:pt idx="2768">
                  <c:v>-178.05567386644509</c:v>
                </c:pt>
                <c:pt idx="2769">
                  <c:v>-966.29860486008329</c:v>
                </c:pt>
                <c:pt idx="2770">
                  <c:v>-178.10290178565654</c:v>
                </c:pt>
                <c:pt idx="2771">
                  <c:v>-161.37228971417696</c:v>
                </c:pt>
                <c:pt idx="2772">
                  <c:v>-153.07148826054021</c:v>
                </c:pt>
                <c:pt idx="2773">
                  <c:v>-148.88007246570686</c:v>
                </c:pt>
                <c:pt idx="2774">
                  <c:v>-147.59592607595349</c:v>
                </c:pt>
                <c:pt idx="2775">
                  <c:v>-148.92698969141125</c:v>
                </c:pt>
                <c:pt idx="2776">
                  <c:v>-153.16532282332585</c:v>
                </c:pt>
                <c:pt idx="2777">
                  <c:v>-161.51304183680327</c:v>
                </c:pt>
                <c:pt idx="2778">
                  <c:v>-178.29057180226187</c:v>
                </c:pt>
                <c:pt idx="2779">
                  <c:v>-956.34839375880824</c:v>
                </c:pt>
                <c:pt idx="2780">
                  <c:v>-178.33718111897778</c:v>
                </c:pt>
                <c:pt idx="2781">
                  <c:v>-161.60626057989242</c:v>
                </c:pt>
                <c:pt idx="2782">
                  <c:v>-153.30515121210809</c:v>
                </c:pt>
                <c:pt idx="2783">
                  <c:v>-149.1134280548662</c:v>
                </c:pt>
                <c:pt idx="2784">
                  <c:v>-147.82897485272937</c:v>
                </c:pt>
                <c:pt idx="2785">
                  <c:v>-149.15973220412511</c:v>
                </c:pt>
                <c:pt idx="2786">
                  <c:v>-153.39775961859965</c:v>
                </c:pt>
                <c:pt idx="2787">
                  <c:v>-161.74517345956744</c:v>
                </c:pt>
                <c:pt idx="2788">
                  <c:v>-178.52239879575836</c:v>
                </c:pt>
                <c:pt idx="2789">
                  <c:v>-949.27603651264815</c:v>
                </c:pt>
                <c:pt idx="2790">
                  <c:v>-178.5684004769806</c:v>
                </c:pt>
                <c:pt idx="2791">
                  <c:v>-161.83717692831954</c:v>
                </c:pt>
                <c:pt idx="2792">
                  <c:v>-153.5357650875379</c:v>
                </c:pt>
                <c:pt idx="2793">
                  <c:v>-149.34373999222109</c:v>
                </c:pt>
                <c:pt idx="2794">
                  <c:v>-148.05898538528714</c:v>
                </c:pt>
                <c:pt idx="2795">
                  <c:v>-149.38944186352563</c:v>
                </c:pt>
                <c:pt idx="2796">
                  <c:v>-153.62716893485143</c:v>
                </c:pt>
                <c:pt idx="2797">
                  <c:v>-161.97428296105412</c:v>
                </c:pt>
                <c:pt idx="2798">
                  <c:v>-178.75120900924966</c:v>
                </c:pt>
                <c:pt idx="2799">
                  <c:v>-1030.6458785238847</c:v>
                </c:pt>
                <c:pt idx="2800">
                  <c:v>-991.66650701486958</c:v>
                </c:pt>
                <c:pt idx="2801">
                  <c:v>-971.08311893903863</c:v>
                </c:pt>
                <c:pt idx="2802">
                  <c:v>-959.88335541903837</c:v>
                </c:pt>
                <c:pt idx="2803">
                  <c:v>-977.33678470782979</c:v>
                </c:pt>
                <c:pt idx="2804">
                  <c:v>-1007.8628754260682</c:v>
                </c:pt>
                <c:pt idx="2805">
                  <c:v>-1003.3158028415299</c:v>
                </c:pt>
                <c:pt idx="2806">
                  <c:v>-953.45069075284391</c:v>
                </c:pt>
                <c:pt idx="2807">
                  <c:v>-961.79682388425306</c:v>
                </c:pt>
                <c:pt idx="2808">
                  <c:v>-955.16253956067044</c:v>
                </c:pt>
                <c:pt idx="2809">
                  <c:v>-948.88937032310423</c:v>
                </c:pt>
                <c:pt idx="2810">
                  <c:v>-1022.3919015554236</c:v>
                </c:pt>
                <c:pt idx="2811">
                  <c:v>-982.45330790661023</c:v>
                </c:pt>
                <c:pt idx="2812">
                  <c:v>-967.53889243594836</c:v>
                </c:pt>
                <c:pt idx="2813">
                  <c:v>-958.22862124155222</c:v>
                </c:pt>
                <c:pt idx="2814">
                  <c:v>-989.31476067926508</c:v>
                </c:pt>
                <c:pt idx="2815">
                  <c:v>-1235.1658692324324</c:v>
                </c:pt>
                <c:pt idx="2816">
                  <c:v>-989.68128753882434</c:v>
                </c:pt>
                <c:pt idx="2817">
                  <c:v>-971.80247876638066</c:v>
                </c:pt>
                <c:pt idx="2818">
                  <c:v>-968.65315862989564</c:v>
                </c:pt>
                <c:pt idx="2819">
                  <c:v>-983.94013644905954</c:v>
                </c:pt>
                <c:pt idx="2820">
                  <c:v>-948.45924203201105</c:v>
                </c:pt>
                <c:pt idx="2821">
                  <c:v>-943.88161709617088</c:v>
                </c:pt>
                <c:pt idx="2822">
                  <c:v>-976.49917965410566</c:v>
                </c:pt>
                <c:pt idx="2823">
                  <c:v>-964.76655728819367</c:v>
                </c:pt>
                <c:pt idx="2824">
                  <c:v>-956.79392496381172</c:v>
                </c:pt>
                <c:pt idx="2825">
                  <c:v>-1007.041533705491</c:v>
                </c:pt>
                <c:pt idx="2826">
                  <c:v>-1011.9460436052908</c:v>
                </c:pt>
                <c:pt idx="2827">
                  <c:v>-981.80137661060201</c:v>
                </c:pt>
                <c:pt idx="2828">
                  <c:v>-968.32630106366901</c:v>
                </c:pt>
                <c:pt idx="2829">
                  <c:v>-976.30554166053525</c:v>
                </c:pt>
                <c:pt idx="2830">
                  <c:v>-997.26944967754116</c:v>
                </c:pt>
                <c:pt idx="2831">
                  <c:v>-1036.5993535884986</c:v>
                </c:pt>
                <c:pt idx="2832">
                  <c:v>-943.7496921163148</c:v>
                </c:pt>
                <c:pt idx="2833">
                  <c:v>-972.16122651981777</c:v>
                </c:pt>
                <c:pt idx="2834">
                  <c:v>-962.47777935881959</c:v>
                </c:pt>
                <c:pt idx="2835">
                  <c:v>-955.50238188046546</c:v>
                </c:pt>
                <c:pt idx="2836">
                  <c:v>-950.05949409423522</c:v>
                </c:pt>
                <c:pt idx="2837">
                  <c:v>-995.5519762591432</c:v>
                </c:pt>
                <c:pt idx="2838">
                  <c:v>-976.36075425677564</c:v>
                </c:pt>
                <c:pt idx="2839">
                  <c:v>-965.52413812427449</c:v>
                </c:pt>
                <c:pt idx="2840">
                  <c:v>-985.40746754625025</c:v>
                </c:pt>
                <c:pt idx="2841">
                  <c:v>-1019.9899077921905</c:v>
                </c:pt>
                <c:pt idx="2842">
                  <c:v>-1005.5302042172088</c:v>
                </c:pt>
                <c:pt idx="2843">
                  <c:v>-981.05424714707499</c:v>
                </c:pt>
                <c:pt idx="2844">
                  <c:v>-968.7597004075626</c:v>
                </c:pt>
                <c:pt idx="2845">
                  <c:v>-981.31662141417689</c:v>
                </c:pt>
                <c:pt idx="2846">
                  <c:v>-954.30373895994921</c:v>
                </c:pt>
                <c:pt idx="2847">
                  <c:v>-949.3401161327788</c:v>
                </c:pt>
                <c:pt idx="2848">
                  <c:v>-986.44063273753488</c:v>
                </c:pt>
                <c:pt idx="2849">
                  <c:v>-972.23096248953436</c:v>
                </c:pt>
                <c:pt idx="2850">
                  <c:v>-963.15847380603805</c:v>
                </c:pt>
                <c:pt idx="2851">
                  <c:v>-956.49562836914913</c:v>
                </c:pt>
                <c:pt idx="2852">
                  <c:v>-1057.4581557065565</c:v>
                </c:pt>
                <c:pt idx="2853">
                  <c:v>-992.85144489983099</c:v>
                </c:pt>
                <c:pt idx="2854">
                  <c:v>-976.01468318046477</c:v>
                </c:pt>
                <c:pt idx="2855">
                  <c:v>-975.02165252614543</c:v>
                </c:pt>
                <c:pt idx="2856">
                  <c:v>-991.1107086820108</c:v>
                </c:pt>
                <c:pt idx="2857">
                  <c:v>-1040.0092381447646</c:v>
                </c:pt>
                <c:pt idx="2858">
                  <c:v>-948.5993436487804</c:v>
                </c:pt>
                <c:pt idx="2859">
                  <c:v>-980.20845860185068</c:v>
                </c:pt>
                <c:pt idx="2860">
                  <c:v>-968.89524066243598</c:v>
                </c:pt>
                <c:pt idx="2861">
                  <c:v>-961.08696901251631</c:v>
                </c:pt>
                <c:pt idx="2862">
                  <c:v>-955.128851819592</c:v>
                </c:pt>
                <c:pt idx="2863">
                  <c:v>-955.72837867994076</c:v>
                </c:pt>
                <c:pt idx="2864">
                  <c:v>-946.28440153033523</c:v>
                </c:pt>
                <c:pt idx="2865">
                  <c:v>-942.8174223843065</c:v>
                </c:pt>
                <c:pt idx="2866">
                  <c:v>-939.77891179796586</c:v>
                </c:pt>
                <c:pt idx="2867">
                  <c:v>-1004.9008356159233</c:v>
                </c:pt>
                <c:pt idx="2868">
                  <c:v>-1030.5387553932549</c:v>
                </c:pt>
                <c:pt idx="2869">
                  <c:v>-990.50097563935401</c:v>
                </c:pt>
                <c:pt idx="2870">
                  <c:v>-975.4858412390364</c:v>
                </c:pt>
                <c:pt idx="2871">
                  <c:v>-966.07572648149562</c:v>
                </c:pt>
                <c:pt idx="2872">
                  <c:v>-959.21815201424238</c:v>
                </c:pt>
                <c:pt idx="2873">
                  <c:v>-953.8271211280188</c:v>
                </c:pt>
                <c:pt idx="2874">
                  <c:v>-959.39562953855159</c:v>
                </c:pt>
                <c:pt idx="2875">
                  <c:v>-966.42967657954944</c:v>
                </c:pt>
                <c:pt idx="2876">
                  <c:v>-976.01669426220155</c:v>
                </c:pt>
                <c:pt idx="2877">
                  <c:v>-939.45890933041642</c:v>
                </c:pt>
                <c:pt idx="2878">
                  <c:v>-1031.4421901614342</c:v>
                </c:pt>
                <c:pt idx="2879">
                  <c:v>-1005.9488256967705</c:v>
                </c:pt>
                <c:pt idx="2880">
                  <c:v>-983.49145499418057</c:v>
                </c:pt>
                <c:pt idx="2881">
                  <c:v>-971.66872861855722</c:v>
                </c:pt>
                <c:pt idx="2882">
                  <c:v>-963.60672154409531</c:v>
                </c:pt>
                <c:pt idx="2883">
                  <c:v>-957.48995895802841</c:v>
                </c:pt>
                <c:pt idx="2884">
                  <c:v>-952.5648684957639</c:v>
                </c:pt>
                <c:pt idx="2885">
                  <c:v>-963.20563683750106</c:v>
                </c:pt>
                <c:pt idx="2886">
                  <c:v>-944.90678260733785</c:v>
                </c:pt>
                <c:pt idx="2887">
                  <c:v>-982.68388599718389</c:v>
                </c:pt>
                <c:pt idx="2888">
                  <c:v>-1003.5637291240221</c:v>
                </c:pt>
                <c:pt idx="2889">
                  <c:v>-936.56998395683911</c:v>
                </c:pt>
                <c:pt idx="2890">
                  <c:v>-994.1116613245589</c:v>
                </c:pt>
                <c:pt idx="2891">
                  <c:v>-978.2037216924374</c:v>
                </c:pt>
                <c:pt idx="2892">
                  <c:v>-968.43846167365245</c:v>
                </c:pt>
                <c:pt idx="2893">
                  <c:v>-961.38184263056473</c:v>
                </c:pt>
                <c:pt idx="2894">
                  <c:v>-955.85835191261367</c:v>
                </c:pt>
                <c:pt idx="2895">
                  <c:v>-951.32265554853552</c:v>
                </c:pt>
                <c:pt idx="2896">
                  <c:v>-967.24383132018124</c:v>
                </c:pt>
                <c:pt idx="2897">
                  <c:v>-944.13987945374083</c:v>
                </c:pt>
                <c:pt idx="2898">
                  <c:v>-990.89090396555662</c:v>
                </c:pt>
                <c:pt idx="2899">
                  <c:v>-1025.3978474679088</c:v>
                </c:pt>
                <c:pt idx="2900">
                  <c:v>-1010.8565708061817</c:v>
                </c:pt>
                <c:pt idx="2901">
                  <c:v>-986.30513426439438</c:v>
                </c:pt>
                <c:pt idx="2902">
                  <c:v>-945.30748144205984</c:v>
                </c:pt>
                <c:pt idx="2903">
                  <c:v>-965.60692397263597</c:v>
                </c:pt>
                <c:pt idx="2904">
                  <c:v>-959.3288041449365</c:v>
                </c:pt>
                <c:pt idx="2905">
                  <c:v>-954.29084460950821</c:v>
                </c:pt>
                <c:pt idx="2906">
                  <c:v>-950.08518435214091</c:v>
                </c:pt>
                <c:pt idx="2907">
                  <c:v>-971.62645103342254</c:v>
                </c:pt>
                <c:pt idx="2908">
                  <c:v>-943.31827023276662</c:v>
                </c:pt>
                <c:pt idx="2909">
                  <c:v>-1002.033198174468</c:v>
                </c:pt>
                <c:pt idx="2910">
                  <c:v>-1062.0329444478982</c:v>
                </c:pt>
                <c:pt idx="2911">
                  <c:v>-997.36524730635529</c:v>
                </c:pt>
                <c:pt idx="2912">
                  <c:v>-980.4578422702948</c:v>
                </c:pt>
                <c:pt idx="2913">
                  <c:v>-947.37770792240826</c:v>
                </c:pt>
                <c:pt idx="2914">
                  <c:v>-963.05393712056775</c:v>
                </c:pt>
                <c:pt idx="2915">
                  <c:v>-955.59985012232141</c:v>
                </c:pt>
                <c:pt idx="2916">
                  <c:v>-952.76260644314971</c:v>
                </c:pt>
                <c:pt idx="2917">
                  <c:v>-948.83999627893536</c:v>
                </c:pt>
                <c:pt idx="2918">
                  <c:v>-976.5234679737714</c:v>
                </c:pt>
                <c:pt idx="2919">
                  <c:v>-942.4396636450939</c:v>
                </c:pt>
                <c:pt idx="2920">
                  <c:v>-1020.5460786023455</c:v>
                </c:pt>
                <c:pt idx="2921">
                  <c:v>-1015.8134219715437</c:v>
                </c:pt>
                <c:pt idx="2922">
                  <c:v>-988.71364516166409</c:v>
                </c:pt>
                <c:pt idx="2923">
                  <c:v>-975.74442992000672</c:v>
                </c:pt>
                <c:pt idx="2924">
                  <c:v>-967.14177298677112</c:v>
                </c:pt>
                <c:pt idx="2925">
                  <c:v>-960.69797419886777</c:v>
                </c:pt>
                <c:pt idx="2926">
                  <c:v>-958.2453938342494</c:v>
                </c:pt>
                <c:pt idx="2927">
                  <c:v>-951.25400418186223</c:v>
                </c:pt>
                <c:pt idx="2928">
                  <c:v>-947.57658769301531</c:v>
                </c:pt>
                <c:pt idx="2929">
                  <c:v>-982.20476911678111</c:v>
                </c:pt>
                <c:pt idx="2930">
                  <c:v>-941.5014794375677</c:v>
                </c:pt>
                <c:pt idx="2931">
                  <c:v>-1227.9188099846849</c:v>
                </c:pt>
                <c:pt idx="2932">
                  <c:v>-1000.3329377967768</c:v>
                </c:pt>
                <c:pt idx="2933">
                  <c:v>-982.29544951588355</c:v>
                </c:pt>
                <c:pt idx="2934">
                  <c:v>-971.75188882167049</c:v>
                </c:pt>
                <c:pt idx="2935">
                  <c:v>-964.27613255433857</c:v>
                </c:pt>
                <c:pt idx="2936">
                  <c:v>-958.48096395621087</c:v>
                </c:pt>
                <c:pt idx="2937">
                  <c:v>-960.98455606258983</c:v>
                </c:pt>
                <c:pt idx="2938">
                  <c:v>-949.74898431529232</c:v>
                </c:pt>
                <c:pt idx="2939">
                  <c:v>-976.12751016760171</c:v>
                </c:pt>
                <c:pt idx="2940">
                  <c:v>-989.1464236555064</c:v>
                </c:pt>
                <c:pt idx="2941">
                  <c:v>-940.50080503166987</c:v>
                </c:pt>
                <c:pt idx="2942">
                  <c:v>-1021.0502178737788</c:v>
                </c:pt>
                <c:pt idx="2943">
                  <c:v>-935.77556226012962</c:v>
                </c:pt>
                <c:pt idx="2944">
                  <c:v>-977.13803684851223</c:v>
                </c:pt>
                <c:pt idx="2945">
                  <c:v>-968.24367927360368</c:v>
                </c:pt>
                <c:pt idx="2946">
                  <c:v>-961.62854578252382</c:v>
                </c:pt>
                <c:pt idx="2947">
                  <c:v>-956.35976256853178</c:v>
                </c:pt>
                <c:pt idx="2948">
                  <c:v>-963.86537171821169</c:v>
                </c:pt>
                <c:pt idx="2949">
                  <c:v>-948.23396551567885</c:v>
                </c:pt>
                <c:pt idx="2950">
                  <c:v>-981.36730014471686</c:v>
                </c:pt>
                <c:pt idx="2951">
                  <c:v>-998.32651702104749</c:v>
                </c:pt>
                <c:pt idx="2952">
                  <c:v>-939.43434302089429</c:v>
                </c:pt>
                <c:pt idx="2953">
                  <c:v>-1003.0740545184158</c:v>
                </c:pt>
                <c:pt idx="2954">
                  <c:v>-934.87697122852592</c:v>
                </c:pt>
                <c:pt idx="2955">
                  <c:v>-972.77047674068262</c:v>
                </c:pt>
                <c:pt idx="2956">
                  <c:v>-965.0712797826144</c:v>
                </c:pt>
                <c:pt idx="2957">
                  <c:v>-959.134528242285</c:v>
                </c:pt>
                <c:pt idx="2958">
                  <c:v>-954.30105726281045</c:v>
                </c:pt>
                <c:pt idx="2959">
                  <c:v>-966.95090934035716</c:v>
                </c:pt>
                <c:pt idx="2960">
                  <c:v>-946.69704909316783</c:v>
                </c:pt>
                <c:pt idx="2961">
                  <c:v>-987.74994632272933</c:v>
                </c:pt>
                <c:pt idx="2962">
                  <c:v>-1012.3586105004663</c:v>
                </c:pt>
                <c:pt idx="2963">
                  <c:v>-1026.9129420458578</c:v>
                </c:pt>
                <c:pt idx="2964">
                  <c:v>-992.47232518576106</c:v>
                </c:pt>
                <c:pt idx="2965">
                  <c:v>-933.89430896642034</c:v>
                </c:pt>
                <c:pt idx="2966">
                  <c:v>-968.92812858109426</c:v>
                </c:pt>
                <c:pt idx="2967">
                  <c:v>-962.13478140729251</c:v>
                </c:pt>
                <c:pt idx="2968">
                  <c:v>-956.74605113372706</c:v>
                </c:pt>
                <c:pt idx="2969">
                  <c:v>-952.27815430089902</c:v>
                </c:pt>
                <c:pt idx="2970">
                  <c:v>-970.32799714061991</c:v>
                </c:pt>
                <c:pt idx="2971">
                  <c:v>-945.12743055294823</c:v>
                </c:pt>
                <c:pt idx="2972">
                  <c:v>-996.10661897107184</c:v>
                </c:pt>
                <c:pt idx="2973">
                  <c:v>-939.50704109386652</c:v>
                </c:pt>
                <c:pt idx="2974">
                  <c:v>-1005.6429575449977</c:v>
                </c:pt>
                <c:pt idx="2975">
                  <c:v>-984.81981634143608</c:v>
                </c:pt>
                <c:pt idx="2976">
                  <c:v>-973.380662921468</c:v>
                </c:pt>
                <c:pt idx="2977">
                  <c:v>-965.44665154821882</c:v>
                </c:pt>
                <c:pt idx="2978">
                  <c:v>-954.86115706766327</c:v>
                </c:pt>
                <c:pt idx="2979">
                  <c:v>-954.42582530782477</c:v>
                </c:pt>
                <c:pt idx="2980">
                  <c:v>-950.26885410135083</c:v>
                </c:pt>
                <c:pt idx="2981">
                  <c:v>-974.12264501894981</c:v>
                </c:pt>
                <c:pt idx="2982">
                  <c:v>-943.51493767187776</c:v>
                </c:pt>
                <c:pt idx="2983">
                  <c:v>-1008.5162427936882</c:v>
                </c:pt>
                <c:pt idx="2984">
                  <c:v>-938.1330408646852</c:v>
                </c:pt>
                <c:pt idx="2985">
                  <c:v>-993.86532992789944</c:v>
                </c:pt>
                <c:pt idx="2986">
                  <c:v>-978.72811363762082</c:v>
                </c:pt>
                <c:pt idx="2987">
                  <c:v>-969.19576175450266</c:v>
                </c:pt>
                <c:pt idx="2988">
                  <c:v>-962.21609427565215</c:v>
                </c:pt>
                <c:pt idx="2989">
                  <c:v>-956.70516613966367</c:v>
                </c:pt>
                <c:pt idx="2990">
                  <c:v>-952.14370636730723</c:v>
                </c:pt>
                <c:pt idx="2991">
                  <c:v>-969.06356353785611</c:v>
                </c:pt>
                <c:pt idx="2992">
                  <c:v>-978.52961081966919</c:v>
                </c:pt>
                <c:pt idx="2993">
                  <c:v>-941.84964474340313</c:v>
                </c:pt>
                <c:pt idx="2994">
                  <c:v>-1033.7200196224533</c:v>
                </c:pt>
                <c:pt idx="2995">
                  <c:v>-936.68243376989426</c:v>
                </c:pt>
                <c:pt idx="2996">
                  <c:v>-985.51931427624254</c:v>
                </c:pt>
                <c:pt idx="2997">
                  <c:v>-973.57677023259225</c:v>
                </c:pt>
                <c:pt idx="2998">
                  <c:v>-965.39487228730195</c:v>
                </c:pt>
                <c:pt idx="2999">
                  <c:v>-959.15828650035132</c:v>
                </c:pt>
                <c:pt idx="3000">
                  <c:v>-958.61943532072746</c:v>
                </c:pt>
                <c:pt idx="3001">
                  <c:v>-949.87430844357948</c:v>
                </c:pt>
                <c:pt idx="3002">
                  <c:v>-972.50236550923432</c:v>
                </c:pt>
                <c:pt idx="3003">
                  <c:v>-942.99725395151665</c:v>
                </c:pt>
                <c:pt idx="3004">
                  <c:v>-940.12152634590745</c:v>
                </c:pt>
                <c:pt idx="3005">
                  <c:v>-1043.7428074651518</c:v>
                </c:pt>
                <c:pt idx="3006">
                  <c:v>-935.14795807670805</c:v>
                </c:pt>
                <c:pt idx="3007">
                  <c:v>-978.9163116353543</c:v>
                </c:pt>
                <c:pt idx="3008">
                  <c:v>-969.03233495918312</c:v>
                </c:pt>
                <c:pt idx="3009">
                  <c:v>-961.85690586627697</c:v>
                </c:pt>
                <c:pt idx="3010">
                  <c:v>-956.21458508190074</c:v>
                </c:pt>
                <c:pt idx="3011">
                  <c:v>-960.63832285636965</c:v>
                </c:pt>
                <c:pt idx="3012">
                  <c:v>-947.59532877292941</c:v>
                </c:pt>
                <c:pt idx="3013">
                  <c:v>-976.49886756159344</c:v>
                </c:pt>
                <c:pt idx="3014">
                  <c:v>-941.07497379187066</c:v>
                </c:pt>
                <c:pt idx="3015">
                  <c:v>-1025.1658741185477</c:v>
                </c:pt>
                <c:pt idx="3016">
                  <c:v>-1010.4966395260471</c:v>
                </c:pt>
                <c:pt idx="3017">
                  <c:v>-933.52139126645352</c:v>
                </c:pt>
                <c:pt idx="3018">
                  <c:v>-973.3375739461892</c:v>
                </c:pt>
                <c:pt idx="3019">
                  <c:v>-964.89279671545603</c:v>
                </c:pt>
                <c:pt idx="3020">
                  <c:v>-958.49572135920334</c:v>
                </c:pt>
                <c:pt idx="3021">
                  <c:v>-953.33869065289423</c:v>
                </c:pt>
                <c:pt idx="3022">
                  <c:v>-962.8074905184003</c:v>
                </c:pt>
                <c:pt idx="3023">
                  <c:v>-945.2862929414124</c:v>
                </c:pt>
                <c:pt idx="3024">
                  <c:v>-981.34227474570048</c:v>
                </c:pt>
                <c:pt idx="3025">
                  <c:v>-939.08075050222192</c:v>
                </c:pt>
                <c:pt idx="3026">
                  <c:v>-1060.4609572192305</c:v>
                </c:pt>
                <c:pt idx="3027">
                  <c:v>-939.4294896753604</c:v>
                </c:pt>
                <c:pt idx="3028">
                  <c:v>-978.66812650706777</c:v>
                </c:pt>
                <c:pt idx="3029">
                  <c:v>-929.73129704387111</c:v>
                </c:pt>
                <c:pt idx="3030">
                  <c:v>-961.02435175337109</c:v>
                </c:pt>
                <c:pt idx="3031">
                  <c:v>-926.00660707769043</c:v>
                </c:pt>
                <c:pt idx="3032">
                  <c:v>-950.49212452771576</c:v>
                </c:pt>
                <c:pt idx="3033">
                  <c:v>-922.70682050192818</c:v>
                </c:pt>
                <c:pt idx="3034">
                  <c:v>-942.92753851447958</c:v>
                </c:pt>
                <c:pt idx="3035">
                  <c:v>-987.56383093973204</c:v>
                </c:pt>
                <c:pt idx="3036">
                  <c:v>-937.00077847860359</c:v>
                </c:pt>
                <c:pt idx="3037">
                  <c:v>-1012.9331252253075</c:v>
                </c:pt>
                <c:pt idx="3038">
                  <c:v>-939.80732433583762</c:v>
                </c:pt>
                <c:pt idx="3039">
                  <c:v>-972.6229305325221</c:v>
                </c:pt>
                <c:pt idx="3040">
                  <c:v>-946.17503846814532</c:v>
                </c:pt>
                <c:pt idx="3041">
                  <c:v>-957.33151167401854</c:v>
                </c:pt>
                <c:pt idx="3042">
                  <c:v>-924.29844634351991</c:v>
                </c:pt>
                <c:pt idx="3043">
                  <c:v>-947.64116000095919</c:v>
                </c:pt>
                <c:pt idx="3044">
                  <c:v>-921.05402887998991</c:v>
                </c:pt>
                <c:pt idx="3045">
                  <c:v>-940.49931022001215</c:v>
                </c:pt>
                <c:pt idx="3046">
                  <c:v>-996.31122571480148</c:v>
                </c:pt>
                <c:pt idx="3047">
                  <c:v>-934.81987653300803</c:v>
                </c:pt>
                <c:pt idx="3048">
                  <c:v>-996.09614754281415</c:v>
                </c:pt>
                <c:pt idx="3049">
                  <c:v>-940.0957622645227</c:v>
                </c:pt>
                <c:pt idx="3050">
                  <c:v>-967.26502391042504</c:v>
                </c:pt>
                <c:pt idx="3051">
                  <c:v>-946.83287089112343</c:v>
                </c:pt>
                <c:pt idx="3052">
                  <c:v>-953.74126629556474</c:v>
                </c:pt>
                <c:pt idx="3053">
                  <c:v>-956.1185349268145</c:v>
                </c:pt>
                <c:pt idx="3054">
                  <c:v>-944.75454870711224</c:v>
                </c:pt>
                <c:pt idx="3055">
                  <c:v>-919.25487779313255</c:v>
                </c:pt>
                <c:pt idx="3056">
                  <c:v>-937.98086450864344</c:v>
                </c:pt>
                <c:pt idx="3057">
                  <c:v>-1010.9276605226685</c:v>
                </c:pt>
                <c:pt idx="3058">
                  <c:v>-932.52084296272585</c:v>
                </c:pt>
                <c:pt idx="3059">
                  <c:v>-985.11906048003254</c:v>
                </c:pt>
                <c:pt idx="3060">
                  <c:v>-940.28879457314315</c:v>
                </c:pt>
                <c:pt idx="3061">
                  <c:v>-962.34160068993401</c:v>
                </c:pt>
                <c:pt idx="3062">
                  <c:v>-947.4446719585643</c:v>
                </c:pt>
                <c:pt idx="3063">
                  <c:v>-950.19381098916097</c:v>
                </c:pt>
                <c:pt idx="3064">
                  <c:v>-957.56738429012989</c:v>
                </c:pt>
                <c:pt idx="3065">
                  <c:v>-941.80164067357168</c:v>
                </c:pt>
                <c:pt idx="3066">
                  <c:v>-917.29345998059682</c:v>
                </c:pt>
                <c:pt idx="3067">
                  <c:v>-935.34948402905593</c:v>
                </c:pt>
                <c:pt idx="3068">
                  <c:v>-1056.3136098072207</c:v>
                </c:pt>
                <c:pt idx="3069">
                  <c:v>-930.08363227481323</c:v>
                </c:pt>
                <c:pt idx="3070">
                  <c:v>-976.63440460721233</c:v>
                </c:pt>
                <c:pt idx="3071">
                  <c:v>-940.37812984741254</c:v>
                </c:pt>
                <c:pt idx="3072">
                  <c:v>-957.68539601341286</c:v>
                </c:pt>
                <c:pt idx="3073">
                  <c:v>-921.72734696484781</c:v>
                </c:pt>
                <c:pt idx="3074">
                  <c:v>-946.63651493708085</c:v>
                </c:pt>
                <c:pt idx="3075">
                  <c:v>-959.14670889093952</c:v>
                </c:pt>
                <c:pt idx="3076">
                  <c:v>-938.75061219699262</c:v>
                </c:pt>
                <c:pt idx="3077">
                  <c:v>-979.66283590644809</c:v>
                </c:pt>
                <c:pt idx="3078">
                  <c:v>-932.57928432236736</c:v>
                </c:pt>
                <c:pt idx="3079">
                  <c:v>-912.29923082081768</c:v>
                </c:pt>
                <c:pt idx="3080">
                  <c:v>-927.48425044253747</c:v>
                </c:pt>
                <c:pt idx="3081">
                  <c:v>-969.46472753322178</c:v>
                </c:pt>
                <c:pt idx="3082">
                  <c:v>-940.35241510183198</c:v>
                </c:pt>
                <c:pt idx="3083">
                  <c:v>-953.17410132742225</c:v>
                </c:pt>
                <c:pt idx="3084">
                  <c:v>-919.30657271702455</c:v>
                </c:pt>
                <c:pt idx="3085">
                  <c:v>-943.01945486390014</c:v>
                </c:pt>
                <c:pt idx="3086">
                  <c:v>-960.9196781089787</c:v>
                </c:pt>
                <c:pt idx="3087">
                  <c:v>-935.5665462200916</c:v>
                </c:pt>
                <c:pt idx="3088">
                  <c:v>-986.39503105054746</c:v>
                </c:pt>
                <c:pt idx="3089">
                  <c:v>-929.63964952164133</c:v>
                </c:pt>
                <c:pt idx="3090">
                  <c:v>-995.61825469240057</c:v>
                </c:pt>
                <c:pt idx="3091">
                  <c:v>-924.69320697783019</c:v>
                </c:pt>
                <c:pt idx="3092">
                  <c:v>-963.04439099200954</c:v>
                </c:pt>
                <c:pt idx="3093">
                  <c:v>-940.19606124340362</c:v>
                </c:pt>
                <c:pt idx="3094">
                  <c:v>-916.99621996366557</c:v>
                </c:pt>
                <c:pt idx="3095">
                  <c:v>-916.66596533693803</c:v>
                </c:pt>
                <c:pt idx="3096">
                  <c:v>-939.29151517858986</c:v>
                </c:pt>
                <c:pt idx="3097">
                  <c:v>-962.98276314658187</c:v>
                </c:pt>
                <c:pt idx="3098">
                  <c:v>-932.20906973102672</c:v>
                </c:pt>
                <c:pt idx="3099">
                  <c:v>-997.04712332141025</c:v>
                </c:pt>
                <c:pt idx="3100">
                  <c:v>-926.49304396223806</c:v>
                </c:pt>
                <c:pt idx="3101">
                  <c:v>-982.05461791176629</c:v>
                </c:pt>
                <c:pt idx="3102">
                  <c:v>-921.6732566420352</c:v>
                </c:pt>
                <c:pt idx="3103">
                  <c:v>-957.04300248649486</c:v>
                </c:pt>
                <c:pt idx="3104">
                  <c:v>-939.8874247966196</c:v>
                </c:pt>
                <c:pt idx="3105">
                  <c:v>-915.57589881977879</c:v>
                </c:pt>
                <c:pt idx="3106">
                  <c:v>-913.76615939294675</c:v>
                </c:pt>
                <c:pt idx="3107">
                  <c:v>-935.3962783062052</c:v>
                </c:pt>
                <c:pt idx="3108">
                  <c:v>-965.49256970381862</c:v>
                </c:pt>
                <c:pt idx="3109">
                  <c:v>-928.62912315222866</c:v>
                </c:pt>
                <c:pt idx="3110">
                  <c:v>-1020.323263652221</c:v>
                </c:pt>
                <c:pt idx="3111">
                  <c:v>-923.09177451098947</c:v>
                </c:pt>
                <c:pt idx="3112">
                  <c:v>-971.73968762963273</c:v>
                </c:pt>
                <c:pt idx="3113">
                  <c:v>-918.37596672548955</c:v>
                </c:pt>
                <c:pt idx="3114">
                  <c:v>-951.23406983063387</c:v>
                </c:pt>
                <c:pt idx="3115">
                  <c:v>-939.39589775938975</c:v>
                </c:pt>
                <c:pt idx="3116">
                  <c:v>-913.85180408412293</c:v>
                </c:pt>
                <c:pt idx="3117">
                  <c:v>-910.55473633131237</c:v>
                </c:pt>
                <c:pt idx="3118">
                  <c:v>-931.26684899549286</c:v>
                </c:pt>
                <c:pt idx="3119">
                  <c:v>-968.72455230426851</c:v>
                </c:pt>
                <c:pt idx="3120">
                  <c:v>-924.76415247833768</c:v>
                </c:pt>
                <c:pt idx="3121">
                  <c:v>-1028.1665368123897</c:v>
                </c:pt>
                <c:pt idx="3122">
                  <c:v>-919.37294002643569</c:v>
                </c:pt>
                <c:pt idx="3123">
                  <c:v>-962.92787467484391</c:v>
                </c:pt>
                <c:pt idx="3124">
                  <c:v>-914.73625927735839</c:v>
                </c:pt>
                <c:pt idx="3125">
                  <c:v>-945.43570978244315</c:v>
                </c:pt>
                <c:pt idx="3126">
                  <c:v>-938.67705440495774</c:v>
                </c:pt>
                <c:pt idx="3127">
                  <c:v>-911.75638729757247</c:v>
                </c:pt>
                <c:pt idx="3128">
                  <c:v>-906.95970998360497</c:v>
                </c:pt>
                <c:pt idx="3129">
                  <c:v>-926.81832083871302</c:v>
                </c:pt>
                <c:pt idx="3130">
                  <c:v>-973.22143594247973</c:v>
                </c:pt>
                <c:pt idx="3131">
                  <c:v>-918.73410107903385</c:v>
                </c:pt>
                <c:pt idx="3132">
                  <c:v>-992.46472952779664</c:v>
                </c:pt>
                <c:pt idx="3133">
                  <c:v>-915.25010250567061</c:v>
                </c:pt>
                <c:pt idx="3134">
                  <c:v>-954.81967441960467</c:v>
                </c:pt>
                <c:pt idx="3135">
                  <c:v>-910.66326908080089</c:v>
                </c:pt>
                <c:pt idx="3136">
                  <c:v>-939.47529753135245</c:v>
                </c:pt>
                <c:pt idx="3137">
                  <c:v>-937.66413517961109</c:v>
                </c:pt>
                <c:pt idx="3138">
                  <c:v>-929.47541782614508</c:v>
                </c:pt>
                <c:pt idx="3139">
                  <c:v>-902.8783537907749</c:v>
                </c:pt>
                <c:pt idx="3140">
                  <c:v>-921.93549043310338</c:v>
                </c:pt>
                <c:pt idx="3141">
                  <c:v>-980.26234746434125</c:v>
                </c:pt>
                <c:pt idx="3142">
                  <c:v>-916.260525601278</c:v>
                </c:pt>
                <c:pt idx="3143">
                  <c:v>-974.78565923740018</c:v>
                </c:pt>
                <c:pt idx="3144">
                  <c:v>-910.59864814058255</c:v>
                </c:pt>
                <c:pt idx="3145">
                  <c:v>-946.91896995335605</c:v>
                </c:pt>
                <c:pt idx="3146">
                  <c:v>-906.02402751824525</c:v>
                </c:pt>
                <c:pt idx="3147">
                  <c:v>-933.1585734544899</c:v>
                </c:pt>
                <c:pt idx="3148">
                  <c:v>-936.25211597341877</c:v>
                </c:pt>
                <c:pt idx="3149">
                  <c:v>-923.73894633105624</c:v>
                </c:pt>
                <c:pt idx="3150">
                  <c:v>-898.15669440526847</c:v>
                </c:pt>
                <c:pt idx="3151">
                  <c:v>-916.45071867487491</c:v>
                </c:pt>
                <c:pt idx="3152">
                  <c:v>-994.11311338005316</c:v>
                </c:pt>
                <c:pt idx="3153">
                  <c:v>-913.12441113116324</c:v>
                </c:pt>
                <c:pt idx="3154">
                  <c:v>-961.34066932983114</c:v>
                </c:pt>
                <c:pt idx="3155">
                  <c:v>-905.22796261387816</c:v>
                </c:pt>
                <c:pt idx="3156">
                  <c:v>-938.81290703550735</c:v>
                </c:pt>
                <c:pt idx="3157">
                  <c:v>-900.61190026263193</c:v>
                </c:pt>
                <c:pt idx="3158">
                  <c:v>-926.22819722484246</c:v>
                </c:pt>
                <c:pt idx="3159">
                  <c:v>-934.26533806045677</c:v>
                </c:pt>
                <c:pt idx="3160">
                  <c:v>-917.23559511151404</c:v>
                </c:pt>
                <c:pt idx="3161">
                  <c:v>-892.5484006770323</c:v>
                </c:pt>
                <c:pt idx="3162">
                  <c:v>-910.09961363711909</c:v>
                </c:pt>
                <c:pt idx="3163">
                  <c:v>-1177.9100292951716</c:v>
                </c:pt>
                <c:pt idx="3164">
                  <c:v>-909.04705441322233</c:v>
                </c:pt>
                <c:pt idx="3165">
                  <c:v>-949.22284841073315</c:v>
                </c:pt>
                <c:pt idx="3166">
                  <c:v>-898.82285899459873</c:v>
                </c:pt>
                <c:pt idx="3167">
                  <c:v>-930.03441813619202</c:v>
                </c:pt>
                <c:pt idx="3168">
                  <c:v>-920.94067179283331</c:v>
                </c:pt>
                <c:pt idx="3169">
                  <c:v>-918.28569337920555</c:v>
                </c:pt>
                <c:pt idx="3170">
                  <c:v>-931.38397417588362</c:v>
                </c:pt>
                <c:pt idx="3171">
                  <c:v>-909.54529016112235</c:v>
                </c:pt>
                <c:pt idx="3172">
                  <c:v>-885.62181692717081</c:v>
                </c:pt>
                <c:pt idx="3173">
                  <c:v>-902.41992086616074</c:v>
                </c:pt>
                <c:pt idx="3174">
                  <c:v>-982.26465320948353</c:v>
                </c:pt>
                <c:pt idx="3175">
                  <c:v>-903.52070229626747</c:v>
                </c:pt>
                <c:pt idx="3176">
                  <c:v>-936.91199686618813</c:v>
                </c:pt>
                <c:pt idx="3177">
                  <c:v>-890.8014427805158</c:v>
                </c:pt>
                <c:pt idx="3178">
                  <c:v>-919.87268247484042</c:v>
                </c:pt>
                <c:pt idx="3179">
                  <c:v>-915.60563183138231</c:v>
                </c:pt>
                <c:pt idx="3180">
                  <c:v>-908.60139145248002</c:v>
                </c:pt>
                <c:pt idx="3181">
                  <c:v>-926.94789377354653</c:v>
                </c:pt>
                <c:pt idx="3182">
                  <c:v>-899.85007372994642</c:v>
                </c:pt>
                <c:pt idx="3183">
                  <c:v>-876.5092260422698</c:v>
                </c:pt>
                <c:pt idx="3184">
                  <c:v>-892.47366955186567</c:v>
                </c:pt>
                <c:pt idx="3185">
                  <c:v>-955.13197467382383</c:v>
                </c:pt>
                <c:pt idx="3186">
                  <c:v>-895.46558990059782</c:v>
                </c:pt>
                <c:pt idx="3187">
                  <c:v>-867.77568203950523</c:v>
                </c:pt>
                <c:pt idx="3188">
                  <c:v>-879.88653757033535</c:v>
                </c:pt>
                <c:pt idx="3189">
                  <c:v>-906.87460495423784</c:v>
                </c:pt>
                <c:pt idx="3190">
                  <c:v>-907.16257386523478</c:v>
                </c:pt>
                <c:pt idx="3191">
                  <c:v>-895.50012093110593</c:v>
                </c:pt>
                <c:pt idx="3192">
                  <c:v>-919.27952275246321</c:v>
                </c:pt>
                <c:pt idx="3193">
                  <c:v>-886.14264540099214</c:v>
                </c:pt>
                <c:pt idx="3194">
                  <c:v>-863.00213583812808</c:v>
                </c:pt>
                <c:pt idx="3195">
                  <c:v>-877.80749101493723</c:v>
                </c:pt>
                <c:pt idx="3196">
                  <c:v>-930.3104741853133</c:v>
                </c:pt>
                <c:pt idx="3197">
                  <c:v>-881.83603634280712</c:v>
                </c:pt>
                <c:pt idx="3198">
                  <c:v>-851.37731704219254</c:v>
                </c:pt>
                <c:pt idx="3199">
                  <c:v>-862.18994861832152</c:v>
                </c:pt>
                <c:pt idx="3200">
                  <c:v>-886.56482513588412</c:v>
                </c:pt>
                <c:pt idx="3201">
                  <c:v>-890.57420723144674</c:v>
                </c:pt>
                <c:pt idx="3202">
                  <c:v>-873.0848297904638</c:v>
                </c:pt>
                <c:pt idx="3203">
                  <c:v>-901.72029499239682</c:v>
                </c:pt>
                <c:pt idx="3204">
                  <c:v>-860.28052226595014</c:v>
                </c:pt>
                <c:pt idx="3205">
                  <c:v>-835.33294140117368</c:v>
                </c:pt>
                <c:pt idx="3206">
                  <c:v>-846.47256579397526</c:v>
                </c:pt>
                <c:pt idx="3207">
                  <c:v>-888.40799491834628</c:v>
                </c:pt>
                <c:pt idx="3208">
                  <c:v>-843.21571917639994</c:v>
                </c:pt>
                <c:pt idx="3209">
                  <c:v>-802.14960242148936</c:v>
                </c:pt>
                <c:pt idx="3210">
                  <c:v>-796.67989363017705</c:v>
                </c:pt>
                <c:pt idx="3211">
                  <c:v>0</c:v>
                </c:pt>
                <c:pt idx="3212">
                  <c:v>-833.58915321115103</c:v>
                </c:pt>
                <c:pt idx="3213">
                  <c:v>-832.34391097557614</c:v>
                </c:pt>
                <c:pt idx="3214">
                  <c:v>-882.25983734675219</c:v>
                </c:pt>
                <c:pt idx="3215">
                  <c:v>-844.46846864221538</c:v>
                </c:pt>
                <c:pt idx="3216">
                  <c:v>-943.62645953517006</c:v>
                </c:pt>
                <c:pt idx="3217">
                  <c:v>-850.19965564308916</c:v>
                </c:pt>
                <c:pt idx="3218">
                  <c:v>-897.17120308036488</c:v>
                </c:pt>
                <c:pt idx="3219">
                  <c:v>-870.34468731170648</c:v>
                </c:pt>
                <c:pt idx="3220">
                  <c:v>-840.85854200617928</c:v>
                </c:pt>
                <c:pt idx="3221">
                  <c:v>-855.9039561798977</c:v>
                </c:pt>
                <c:pt idx="3222">
                  <c:v>-882.48518165180531</c:v>
                </c:pt>
                <c:pt idx="3223">
                  <c:v>-901.70592942537201</c:v>
                </c:pt>
                <c:pt idx="3224">
                  <c:v>-879.61919216373747</c:v>
                </c:pt>
                <c:pt idx="3225">
                  <c:v>-930.3292751250616</c:v>
                </c:pt>
                <c:pt idx="3226">
                  <c:v>-877.69690218410449</c:v>
                </c:pt>
                <c:pt idx="3227">
                  <c:v>-948.36067049226335</c:v>
                </c:pt>
                <c:pt idx="3228">
                  <c:v>-876.31271917432082</c:v>
                </c:pt>
                <c:pt idx="3229">
                  <c:v>-916.9864248042295</c:v>
                </c:pt>
                <c:pt idx="3230">
                  <c:v>-894.51775450369632</c:v>
                </c:pt>
                <c:pt idx="3231">
                  <c:v>-861.15075062392248</c:v>
                </c:pt>
                <c:pt idx="3232">
                  <c:v>-874.4430965605444</c:v>
                </c:pt>
                <c:pt idx="3233">
                  <c:v>-898.66469668681975</c:v>
                </c:pt>
                <c:pt idx="3234">
                  <c:v>-922.49270601137539</c:v>
                </c:pt>
                <c:pt idx="3235">
                  <c:v>-894.134901186668</c:v>
                </c:pt>
                <c:pt idx="3236">
                  <c:v>-956.88530118519475</c:v>
                </c:pt>
                <c:pt idx="3237">
                  <c:v>-890.82780793377208</c:v>
                </c:pt>
                <c:pt idx="3238">
                  <c:v>-949.27153583035783</c:v>
                </c:pt>
                <c:pt idx="3239">
                  <c:v>-888.28657531149906</c:v>
                </c:pt>
                <c:pt idx="3240">
                  <c:v>-925.31292769682614</c:v>
                </c:pt>
                <c:pt idx="3241">
                  <c:v>-908.12946725866016</c:v>
                </c:pt>
                <c:pt idx="3242">
                  <c:v>-872.02399507497012</c:v>
                </c:pt>
                <c:pt idx="3243">
                  <c:v>-884.6055522167286</c:v>
                </c:pt>
                <c:pt idx="3244">
                  <c:v>-907.42739367801141</c:v>
                </c:pt>
                <c:pt idx="3245">
                  <c:v>-937.15907743629532</c:v>
                </c:pt>
                <c:pt idx="3246">
                  <c:v>-895.76188708261702</c:v>
                </c:pt>
                <c:pt idx="3247">
                  <c:v>-882.04318732754427</c:v>
                </c:pt>
                <c:pt idx="3248">
                  <c:v>-898.82653901408105</c:v>
                </c:pt>
                <c:pt idx="3249">
                  <c:v>-949.58191445494754</c:v>
                </c:pt>
                <c:pt idx="3250">
                  <c:v>-895.88572630851002</c:v>
                </c:pt>
                <c:pt idx="3251">
                  <c:v>-930.08897394821986</c:v>
                </c:pt>
                <c:pt idx="3252">
                  <c:v>-918.07233956498021</c:v>
                </c:pt>
                <c:pt idx="3253">
                  <c:v>-919.91446747900318</c:v>
                </c:pt>
                <c:pt idx="3254">
                  <c:v>-891.47064130331057</c:v>
                </c:pt>
                <c:pt idx="3255">
                  <c:v>-913.18562016852729</c:v>
                </c:pt>
                <c:pt idx="3256">
                  <c:v>-949.8867740850003</c:v>
                </c:pt>
                <c:pt idx="3257">
                  <c:v>-903.75106768161959</c:v>
                </c:pt>
                <c:pt idx="3258">
                  <c:v>-888.27569970706554</c:v>
                </c:pt>
                <c:pt idx="3259">
                  <c:v>-904.41704461831148</c:v>
                </c:pt>
                <c:pt idx="3260">
                  <c:v>-949.66332939401639</c:v>
                </c:pt>
                <c:pt idx="3261">
                  <c:v>-901.31577534081543</c:v>
                </c:pt>
                <c:pt idx="3262">
                  <c:v>-933.18614686281285</c:v>
                </c:pt>
                <c:pt idx="3263">
                  <c:v>-926.18321396262559</c:v>
                </c:pt>
                <c:pt idx="3264">
                  <c:v>-923.78331861134507</c:v>
                </c:pt>
                <c:pt idx="3265">
                  <c:v>-896.55025024149427</c:v>
                </c:pt>
                <c:pt idx="3266">
                  <c:v>-917.31444602355486</c:v>
                </c:pt>
                <c:pt idx="3267">
                  <c:v>-962.49020122570414</c:v>
                </c:pt>
                <c:pt idx="3268">
                  <c:v>-910.20673767686094</c:v>
                </c:pt>
                <c:pt idx="3269">
                  <c:v>-893.01205816159893</c:v>
                </c:pt>
                <c:pt idx="3270">
                  <c:v>-908.60134379148565</c:v>
                </c:pt>
                <c:pt idx="3271">
                  <c:v>-949.61807440390646</c:v>
                </c:pt>
                <c:pt idx="3272">
                  <c:v>-905.44172662003859</c:v>
                </c:pt>
                <c:pt idx="3273">
                  <c:v>-935.32528698190595</c:v>
                </c:pt>
                <c:pt idx="3274">
                  <c:v>-933.24237613665207</c:v>
                </c:pt>
                <c:pt idx="3275">
                  <c:v>-926.60990528898583</c:v>
                </c:pt>
                <c:pt idx="3276">
                  <c:v>-900.50237102330766</c:v>
                </c:pt>
                <c:pt idx="3277">
                  <c:v>-920.421419067344</c:v>
                </c:pt>
                <c:pt idx="3278">
                  <c:v>-976.7070779319796</c:v>
                </c:pt>
                <c:pt idx="3279">
                  <c:v>-915.67740340552041</c:v>
                </c:pt>
                <c:pt idx="3280">
                  <c:v>-896.76477844088845</c:v>
                </c:pt>
                <c:pt idx="3281">
                  <c:v>-911.85997522930302</c:v>
                </c:pt>
                <c:pt idx="3282">
                  <c:v>-949.48548124010756</c:v>
                </c:pt>
                <c:pt idx="3283">
                  <c:v>-929.50225368353699</c:v>
                </c:pt>
                <c:pt idx="3284">
                  <c:v>-936.8521091166964</c:v>
                </c:pt>
                <c:pt idx="3285">
                  <c:v>-939.67027802550899</c:v>
                </c:pt>
                <c:pt idx="3286">
                  <c:v>-928.74025249514239</c:v>
                </c:pt>
                <c:pt idx="3287">
                  <c:v>-903.67291754526855</c:v>
                </c:pt>
                <c:pt idx="3288">
                  <c:v>-922.82724175265855</c:v>
                </c:pt>
                <c:pt idx="3289">
                  <c:v>-996.20751568497417</c:v>
                </c:pt>
                <c:pt idx="3290">
                  <c:v>-920.46458628238258</c:v>
                </c:pt>
                <c:pt idx="3291">
                  <c:v>-899.81668472660658</c:v>
                </c:pt>
                <c:pt idx="3292">
                  <c:v>-914.46021190437023</c:v>
                </c:pt>
                <c:pt idx="3293">
                  <c:v>-949.28369799438781</c:v>
                </c:pt>
                <c:pt idx="3294">
                  <c:v>-934.79950142908001</c:v>
                </c:pt>
                <c:pt idx="3295">
                  <c:v>-937.95544960775646</c:v>
                </c:pt>
                <c:pt idx="3296">
                  <c:v>-945.73662303672518</c:v>
                </c:pt>
                <c:pt idx="3297">
                  <c:v>-930.37273979945007</c:v>
                </c:pt>
                <c:pt idx="3298">
                  <c:v>-906.26608871820554</c:v>
                </c:pt>
                <c:pt idx="3299">
                  <c:v>-924.72091386884006</c:v>
                </c:pt>
                <c:pt idx="3300">
                  <c:v>-1046.1287306425882</c:v>
                </c:pt>
                <c:pt idx="3301">
                  <c:v>-924.75302768521897</c:v>
                </c:pt>
                <c:pt idx="3302">
                  <c:v>-902.34025624267065</c:v>
                </c:pt>
                <c:pt idx="3303">
                  <c:v>-916.56566257338</c:v>
                </c:pt>
                <c:pt idx="3304">
                  <c:v>-949.02206019383061</c:v>
                </c:pt>
                <c:pt idx="3305">
                  <c:v>-939.73883160778018</c:v>
                </c:pt>
                <c:pt idx="3306">
                  <c:v>-938.7478579575378</c:v>
                </c:pt>
                <c:pt idx="3307">
                  <c:v>-910.76670067748398</c:v>
                </c:pt>
                <c:pt idx="3308">
                  <c:v>-931.63056669329467</c:v>
                </c:pt>
                <c:pt idx="3309">
                  <c:v>-908.4123087192562</c:v>
                </c:pt>
                <c:pt idx="3310">
                  <c:v>-926.2225204541495</c:v>
                </c:pt>
                <c:pt idx="3311">
                  <c:v>-1012.543737366633</c:v>
                </c:pt>
                <c:pt idx="3312">
                  <c:v>-928.66521271595866</c:v>
                </c:pt>
                <c:pt idx="3313">
                  <c:v>-904.4482770840001</c:v>
                </c:pt>
                <c:pt idx="3314">
                  <c:v>-918.28343263195973</c:v>
                </c:pt>
                <c:pt idx="3315">
                  <c:v>-948.70566596892354</c:v>
                </c:pt>
                <c:pt idx="3316">
                  <c:v>-944.4465611799609</c:v>
                </c:pt>
                <c:pt idx="3317">
                  <c:v>-939.30075233690206</c:v>
                </c:pt>
                <c:pt idx="3318">
                  <c:v>-912.54860508893569</c:v>
                </c:pt>
                <c:pt idx="3319">
                  <c:v>-932.59477408837768</c:v>
                </c:pt>
                <c:pt idx="3320">
                  <c:v>-910.19976099181963</c:v>
                </c:pt>
                <c:pt idx="3321">
                  <c:v>-927.41263218748543</c:v>
                </c:pt>
                <c:pt idx="3322">
                  <c:v>-993.75822295257876</c:v>
                </c:pt>
                <c:pt idx="3323">
                  <c:v>-932.28759870987119</c:v>
                </c:pt>
                <c:pt idx="3324">
                  <c:v>-906.21837418729592</c:v>
                </c:pt>
                <c:pt idx="3325">
                  <c:v>-919.68718795395466</c:v>
                </c:pt>
                <c:pt idx="3326">
                  <c:v>-948.33733933638939</c:v>
                </c:pt>
                <c:pt idx="3327">
                  <c:v>-949.02495344479064</c:v>
                </c:pt>
                <c:pt idx="3328">
                  <c:v>-939.66162006165155</c:v>
                </c:pt>
                <c:pt idx="3329">
                  <c:v>-914.02720371509304</c:v>
                </c:pt>
                <c:pt idx="3330">
                  <c:v>-933.32101554868154</c:v>
                </c:pt>
                <c:pt idx="3331">
                  <c:v>-998.53642554784233</c:v>
                </c:pt>
                <c:pt idx="3332">
                  <c:v>-928.34756560033259</c:v>
                </c:pt>
                <c:pt idx="3333">
                  <c:v>-984.27793713507469</c:v>
                </c:pt>
                <c:pt idx="3334">
                  <c:v>-935.68458643333838</c:v>
                </c:pt>
                <c:pt idx="3335">
                  <c:v>-907.70609485598038</c:v>
                </c:pt>
                <c:pt idx="3336">
                  <c:v>-920.82952929569058</c:v>
                </c:pt>
                <c:pt idx="3337">
                  <c:v>-947.91856713643688</c:v>
                </c:pt>
                <c:pt idx="3338">
                  <c:v>-953.56612455954473</c:v>
                </c:pt>
                <c:pt idx="3339">
                  <c:v>-939.86317635044088</c:v>
                </c:pt>
                <c:pt idx="3340">
                  <c:v>-915.25024039736934</c:v>
                </c:pt>
                <c:pt idx="3341">
                  <c:v>-933.84878756786622</c:v>
                </c:pt>
                <c:pt idx="3342">
                  <c:v>-1025.9364763456429</c:v>
                </c:pt>
                <c:pt idx="3343">
                  <c:v>-929.06793751687269</c:v>
                </c:pt>
                <c:pt idx="3344">
                  <c:v>-978.09360138071952</c:v>
                </c:pt>
                <c:pt idx="3345">
                  <c:v>-938.90659730082632</c:v>
                </c:pt>
                <c:pt idx="3346">
                  <c:v>-908.95239884795046</c:v>
                </c:pt>
                <c:pt idx="3347">
                  <c:v>-921.74911583516791</c:v>
                </c:pt>
                <c:pt idx="3348">
                  <c:v>-947.44998237199206</c:v>
                </c:pt>
                <c:pt idx="3349">
                  <c:v>-958.16283910321044</c:v>
                </c:pt>
                <c:pt idx="3350">
                  <c:v>-939.9285696973551</c:v>
                </c:pt>
                <c:pt idx="3351">
                  <c:v>-916.25324351213351</c:v>
                </c:pt>
                <c:pt idx="3352">
                  <c:v>-904.15870942598747</c:v>
                </c:pt>
                <c:pt idx="3353">
                  <c:v>-1037.9797209982798</c:v>
                </c:pt>
                <c:pt idx="3354">
                  <c:v>-929.60375555738767</c:v>
                </c:pt>
                <c:pt idx="3355">
                  <c:v>-917.28901474638792</c:v>
                </c:pt>
                <c:pt idx="3356">
                  <c:v>-901.5103187757486</c:v>
                </c:pt>
                <c:pt idx="3357">
                  <c:v>-956.86304563654414</c:v>
                </c:pt>
                <c:pt idx="3358">
                  <c:v>-922.47499907202621</c:v>
                </c:pt>
                <c:pt idx="3359">
                  <c:v>-908.25637941447485</c:v>
                </c:pt>
                <c:pt idx="3360">
                  <c:v>-962.91953140366547</c:v>
                </c:pt>
                <c:pt idx="3361">
                  <c:v>-939.87449744912442</c:v>
                </c:pt>
                <c:pt idx="3362">
                  <c:v>-917.06319714331084</c:v>
                </c:pt>
                <c:pt idx="3363">
                  <c:v>-905.17684186095255</c:v>
                </c:pt>
                <c:pt idx="3364">
                  <c:v>-1006.7637930534192</c:v>
                </c:pt>
                <c:pt idx="3365">
                  <c:v>-929.97759488894985</c:v>
                </c:pt>
                <c:pt idx="3366">
                  <c:v>-919.2705840220766</c:v>
                </c:pt>
                <c:pt idx="3367">
                  <c:v>-902.50278896464454</c:v>
                </c:pt>
                <c:pt idx="3368">
                  <c:v>-955.4880904871294</c:v>
                </c:pt>
                <c:pt idx="3369">
                  <c:v>-923.02937917909253</c:v>
                </c:pt>
                <c:pt idx="3370">
                  <c:v>-926.08131512888326</c:v>
                </c:pt>
                <c:pt idx="3371">
                  <c:v>-967.96702525130604</c:v>
                </c:pt>
                <c:pt idx="3372">
                  <c:v>-939.71315012112143</c:v>
                </c:pt>
                <c:pt idx="3373">
                  <c:v>-917.7009112045746</c:v>
                </c:pt>
                <c:pt idx="3374">
                  <c:v>-906.01610528379433</c:v>
                </c:pt>
                <c:pt idx="3375">
                  <c:v>-993.92588063029677</c:v>
                </c:pt>
                <c:pt idx="3376">
                  <c:v>-930.20665842548146</c:v>
                </c:pt>
                <c:pt idx="3377">
                  <c:v>-921.0884825416075</c:v>
                </c:pt>
                <c:pt idx="3378">
                  <c:v>-903.32166162153135</c:v>
                </c:pt>
                <c:pt idx="3379">
                  <c:v>-954.1883640519859</c:v>
                </c:pt>
                <c:pt idx="3380">
                  <c:v>-923.42942238997693</c:v>
                </c:pt>
                <c:pt idx="3381">
                  <c:v>-928.02070890312746</c:v>
                </c:pt>
                <c:pt idx="3382">
                  <c:v>-973.48680519154595</c:v>
                </c:pt>
                <c:pt idx="3383">
                  <c:v>-939.45346656718675</c:v>
                </c:pt>
                <c:pt idx="3384">
                  <c:v>-918.18260390834666</c:v>
                </c:pt>
                <c:pt idx="3385">
                  <c:v>-906.6928161755726</c:v>
                </c:pt>
                <c:pt idx="3386">
                  <c:v>-985.88579270116736</c:v>
                </c:pt>
                <c:pt idx="3387">
                  <c:v>-930.30415532476809</c:v>
                </c:pt>
                <c:pt idx="3388">
                  <c:v>-922.75895840053511</c:v>
                </c:pt>
                <c:pt idx="3389">
                  <c:v>-903.98193758395223</c:v>
                </c:pt>
                <c:pt idx="3390">
                  <c:v>-952.93555872610386</c:v>
                </c:pt>
                <c:pt idx="3391">
                  <c:v>-923.68849491339597</c:v>
                </c:pt>
                <c:pt idx="3392">
                  <c:v>-929.82831340597784</c:v>
                </c:pt>
                <c:pt idx="3393">
                  <c:v>-979.75812122833747</c:v>
                </c:pt>
                <c:pt idx="3394">
                  <c:v>-939.10196647222961</c:v>
                </c:pt>
                <c:pt idx="3395">
                  <c:v>-918.52098752842744</c:v>
                </c:pt>
                <c:pt idx="3396">
                  <c:v>-907.21983235556138</c:v>
                </c:pt>
                <c:pt idx="3397">
                  <c:v>-980.04804622544395</c:v>
                </c:pt>
                <c:pt idx="3398">
                  <c:v>-930.28024678242036</c:v>
                </c:pt>
                <c:pt idx="3399">
                  <c:v>-924.29508619341857</c:v>
                </c:pt>
                <c:pt idx="3400">
                  <c:v>-904.49545588991464</c:v>
                </c:pt>
                <c:pt idx="3401">
                  <c:v>-951.70847390088329</c:v>
                </c:pt>
                <c:pt idx="3402">
                  <c:v>-923.81702052002947</c:v>
                </c:pt>
                <c:pt idx="3403">
                  <c:v>-931.51720900472867</c:v>
                </c:pt>
                <c:pt idx="3404">
                  <c:v>-987.26495112545638</c:v>
                </c:pt>
                <c:pt idx="3405">
                  <c:v>-938.66331391323786</c:v>
                </c:pt>
                <c:pt idx="3406">
                  <c:v>-918.726029552623</c:v>
                </c:pt>
                <c:pt idx="3407">
                  <c:v>-941.27517090059757</c:v>
                </c:pt>
                <c:pt idx="3408">
                  <c:v>-975.44783046580392</c:v>
                </c:pt>
                <c:pt idx="3409">
                  <c:v>-930.14270758669477</c:v>
                </c:pt>
                <c:pt idx="3410">
                  <c:v>-925.70744893683832</c:v>
                </c:pt>
                <c:pt idx="3411">
                  <c:v>-904.87154812335677</c:v>
                </c:pt>
                <c:pt idx="3412">
                  <c:v>-950.4906638142777</c:v>
                </c:pt>
                <c:pt idx="3413">
                  <c:v>-923.82308719445575</c:v>
                </c:pt>
                <c:pt idx="3414">
                  <c:v>-933.09830734942648</c:v>
                </c:pt>
                <c:pt idx="3415">
                  <c:v>-996.99252725819179</c:v>
                </c:pt>
                <c:pt idx="3416">
                  <c:v>-938.14070392069368</c:v>
                </c:pt>
                <c:pt idx="3417">
                  <c:v>-918.80549472132111</c:v>
                </c:pt>
                <c:pt idx="3418">
                  <c:v>-943.223208046114</c:v>
                </c:pt>
                <c:pt idx="3419">
                  <c:v>-971.6206860624003</c:v>
                </c:pt>
                <c:pt idx="3420">
                  <c:v>-929.89739497617302</c:v>
                </c:pt>
                <c:pt idx="3421">
                  <c:v>-927.00462921068481</c:v>
                </c:pt>
                <c:pt idx="3422">
                  <c:v>-905.11750728947413</c:v>
                </c:pt>
                <c:pt idx="3423">
                  <c:v>-949.26892470075109</c:v>
                </c:pt>
                <c:pt idx="3424">
                  <c:v>-923.71288118616644</c:v>
                </c:pt>
                <c:pt idx="3425">
                  <c:v>-934.58080945362155</c:v>
                </c:pt>
                <c:pt idx="3426">
                  <c:v>-1011.5624107958195</c:v>
                </c:pt>
                <c:pt idx="3427">
                  <c:v>-937.53612862627631</c:v>
                </c:pt>
                <c:pt idx="3428">
                  <c:v>-918.76533454241428</c:v>
                </c:pt>
                <c:pt idx="3429">
                  <c:v>-945.11329007358381</c:v>
                </c:pt>
                <c:pt idx="3430">
                  <c:v>-968.30765037518233</c:v>
                </c:pt>
                <c:pt idx="3431">
                  <c:v>-929.54858279725102</c:v>
                </c:pt>
                <c:pt idx="3432">
                  <c:v>-928.19356639160208</c:v>
                </c:pt>
                <c:pt idx="3433">
                  <c:v>-905.23892571269801</c:v>
                </c:pt>
                <c:pt idx="3434">
                  <c:v>-948.032283123036</c:v>
                </c:pt>
                <c:pt idx="3435">
                  <c:v>-923.4909986364836</c:v>
                </c:pt>
                <c:pt idx="3436">
                  <c:v>-935.97254954148889</c:v>
                </c:pt>
                <c:pt idx="3437">
                  <c:v>-1044.6487355179113</c:v>
                </c:pt>
                <c:pt idx="3438">
                  <c:v>-936.85055858705596</c:v>
                </c:pt>
                <c:pt idx="3439">
                  <c:v>-918.60996727631107</c:v>
                </c:pt>
                <c:pt idx="3440">
                  <c:v>-946.95841935783073</c:v>
                </c:pt>
                <c:pt idx="3441">
                  <c:v>-965.3495820799119</c:v>
                </c:pt>
                <c:pt idx="3442">
                  <c:v>-929.09919845242428</c:v>
                </c:pt>
                <c:pt idx="3443">
                  <c:v>-929.27981703096282</c:v>
                </c:pt>
                <c:pt idx="3444">
                  <c:v>-966.05729086692622</c:v>
                </c:pt>
                <c:pt idx="3445">
                  <c:v>-946.77129330485616</c:v>
                </c:pt>
                <c:pt idx="3446">
                  <c:v>-923.16066749117158</c:v>
                </c:pt>
                <c:pt idx="3447">
                  <c:v>-910.99518704714069</c:v>
                </c:pt>
                <c:pt idx="3448">
                  <c:v>-902.74425029224949</c:v>
                </c:pt>
                <c:pt idx="3449">
                  <c:v>-936.08406193671215</c:v>
                </c:pt>
                <c:pt idx="3450">
                  <c:v>-918.34247655106549</c:v>
                </c:pt>
                <c:pt idx="3451">
                  <c:v>-948.77175756342228</c:v>
                </c:pt>
                <c:pt idx="3452">
                  <c:v>-962.64148406420202</c:v>
                </c:pt>
                <c:pt idx="3453">
                  <c:v>-928.55098713907205</c:v>
                </c:pt>
                <c:pt idx="3454">
                  <c:v>-930.26774282277177</c:v>
                </c:pt>
                <c:pt idx="3455">
                  <c:v>-969.63639079392283</c:v>
                </c:pt>
                <c:pt idx="3456">
                  <c:v>-945.47752932410287</c:v>
                </c:pt>
                <c:pt idx="3457">
                  <c:v>-922.72390117247301</c:v>
                </c:pt>
                <c:pt idx="3458">
                  <c:v>-910.77172963056023</c:v>
                </c:pt>
                <c:pt idx="3459">
                  <c:v>-902.61281927817674</c:v>
                </c:pt>
                <c:pt idx="3460">
                  <c:v>-935.23587571895393</c:v>
                </c:pt>
                <c:pt idx="3461">
                  <c:v>-917.96474708772564</c:v>
                </c:pt>
                <c:pt idx="3462">
                  <c:v>-950.56714743292957</c:v>
                </c:pt>
                <c:pt idx="3463">
                  <c:v>-960.11009521304368</c:v>
                </c:pt>
                <c:pt idx="3464">
                  <c:v>-927.90461932460062</c:v>
                </c:pt>
                <c:pt idx="3465">
                  <c:v>-931.16064228044797</c:v>
                </c:pt>
                <c:pt idx="3466">
                  <c:v>-973.6037929282179</c:v>
                </c:pt>
                <c:pt idx="3467">
                  <c:v>-944.14320145750276</c:v>
                </c:pt>
                <c:pt idx="3468">
                  <c:v>-922.18159795590259</c:v>
                </c:pt>
                <c:pt idx="3469">
                  <c:v>-910.43458363014952</c:v>
                </c:pt>
                <c:pt idx="3470">
                  <c:v>-902.3652267296701</c:v>
                </c:pt>
                <c:pt idx="3471">
                  <c:v>-934.30443817945661</c:v>
                </c:pt>
                <c:pt idx="3472">
                  <c:v>-917.47754941632593</c:v>
                </c:pt>
                <c:pt idx="3473">
                  <c:v>-952.35971866084583</c:v>
                </c:pt>
                <c:pt idx="3474">
                  <c:v>-957.70182823117966</c:v>
                </c:pt>
                <c:pt idx="3475">
                  <c:v>-927.15975150042982</c:v>
                </c:pt>
                <c:pt idx="3476">
                  <c:v>-931.96083648478316</c:v>
                </c:pt>
                <c:pt idx="3477">
                  <c:v>-978.13953067004547</c:v>
                </c:pt>
                <c:pt idx="3478">
                  <c:v>-909.4276957362938</c:v>
                </c:pt>
                <c:pt idx="3479">
                  <c:v>-921.53359468559984</c:v>
                </c:pt>
                <c:pt idx="3480">
                  <c:v>-909.98393968007235</c:v>
                </c:pt>
                <c:pt idx="3481">
                  <c:v>-987.65981769205939</c:v>
                </c:pt>
                <c:pt idx="3482">
                  <c:v>-933.28738678850129</c:v>
                </c:pt>
                <c:pt idx="3483">
                  <c:v>-916.88058069637236</c:v>
                </c:pt>
                <c:pt idx="3484">
                  <c:v>-954.16664454155125</c:v>
                </c:pt>
                <c:pt idx="3485">
                  <c:v>-955.3757884247035</c:v>
                </c:pt>
                <c:pt idx="3486">
                  <c:v>-926.31504591501869</c:v>
                </c:pt>
                <c:pt idx="3487">
                  <c:v>-932.66971503136142</c:v>
                </c:pt>
                <c:pt idx="3488">
                  <c:v>-983.53845364891117</c:v>
                </c:pt>
                <c:pt idx="3489">
                  <c:v>-909.61038194072489</c:v>
                </c:pt>
                <c:pt idx="3490">
                  <c:v>-920.77867943790034</c:v>
                </c:pt>
                <c:pt idx="3491">
                  <c:v>-909.41890608919061</c:v>
                </c:pt>
                <c:pt idx="3492">
                  <c:v>-981.0627510633874</c:v>
                </c:pt>
                <c:pt idx="3493">
                  <c:v>-932.18152361610578</c:v>
                </c:pt>
                <c:pt idx="3494">
                  <c:v>-916.17246502492503</c:v>
                </c:pt>
                <c:pt idx="3495">
                  <c:v>-956.00814608689177</c:v>
                </c:pt>
                <c:pt idx="3496">
                  <c:v>-953.09948173668943</c:v>
                </c:pt>
                <c:pt idx="3497">
                  <c:v>-925.36815149394613</c:v>
                </c:pt>
                <c:pt idx="3498">
                  <c:v>-933.28774490770695</c:v>
                </c:pt>
                <c:pt idx="3499">
                  <c:v>-990.33824533480674</c:v>
                </c:pt>
                <c:pt idx="3500">
                  <c:v>-909.67715694934964</c:v>
                </c:pt>
                <c:pt idx="3501">
                  <c:v>-919.91456437835825</c:v>
                </c:pt>
                <c:pt idx="3502">
                  <c:v>-908.73748100027444</c:v>
                </c:pt>
                <c:pt idx="3503">
                  <c:v>-975.60491123375596</c:v>
                </c:pt>
                <c:pt idx="3504">
                  <c:v>-930.98274688097615</c:v>
                </c:pt>
                <c:pt idx="3505">
                  <c:v>-915.35071336030001</c:v>
                </c:pt>
                <c:pt idx="3506">
                  <c:v>-957.90889427956677</c:v>
                </c:pt>
                <c:pt idx="3507">
                  <c:v>-950.84602872456333</c:v>
                </c:pt>
                <c:pt idx="3508">
                  <c:v>-924.31564499603405</c:v>
                </c:pt>
                <c:pt idx="3509">
                  <c:v>-933.81444196618406</c:v>
                </c:pt>
                <c:pt idx="3510">
                  <c:v>-999.69445377497311</c:v>
                </c:pt>
                <c:pt idx="3511">
                  <c:v>-909.62534328460424</c:v>
                </c:pt>
                <c:pt idx="3512">
                  <c:v>-918.9378168717177</c:v>
                </c:pt>
                <c:pt idx="3513">
                  <c:v>-907.93648214134669</c:v>
                </c:pt>
                <c:pt idx="3514">
                  <c:v>-970.86637812337187</c:v>
                </c:pt>
                <c:pt idx="3515">
                  <c:v>-929.68594463179784</c:v>
                </c:pt>
                <c:pt idx="3516">
                  <c:v>-914.41163995392628</c:v>
                </c:pt>
                <c:pt idx="3517">
                  <c:v>-959.90005889428846</c:v>
                </c:pt>
                <c:pt idx="3518">
                  <c:v>-948.59225583491821</c:v>
                </c:pt>
                <c:pt idx="3519">
                  <c:v>-923.15292818582611</c:v>
                </c:pt>
                <c:pt idx="3520">
                  <c:v>-934.24830149446973</c:v>
                </c:pt>
                <c:pt idx="3521">
                  <c:v>-1014.9618909017458</c:v>
                </c:pt>
                <c:pt idx="3522">
                  <c:v>-909.45099091953944</c:v>
                </c:pt>
                <c:pt idx="3523">
                  <c:v>-917.84374345501374</c:v>
                </c:pt>
                <c:pt idx="3524">
                  <c:v>-907.01142847655683</c:v>
                </c:pt>
                <c:pt idx="3525">
                  <c:v>-966.60353057072541</c:v>
                </c:pt>
                <c:pt idx="3526">
                  <c:v>-928.28484317975278</c:v>
                </c:pt>
                <c:pt idx="3527">
                  <c:v>-913.35022851521671</c:v>
                </c:pt>
                <c:pt idx="3528">
                  <c:v>-962.02243521055266</c:v>
                </c:pt>
                <c:pt idx="3529">
                  <c:v>-946.31730760111532</c:v>
                </c:pt>
                <c:pt idx="3530">
                  <c:v>-921.87407295943308</c:v>
                </c:pt>
                <c:pt idx="3531">
                  <c:v>-934.58668066120231</c:v>
                </c:pt>
                <c:pt idx="3532">
                  <c:v>-1061.1173155918518</c:v>
                </c:pt>
                <c:pt idx="3533">
                  <c:v>-909.14871303034658</c:v>
                </c:pt>
                <c:pt idx="3534">
                  <c:v>-916.62621707208177</c:v>
                </c:pt>
                <c:pt idx="3535">
                  <c:v>-905.95636374752542</c:v>
                </c:pt>
                <c:pt idx="3536">
                  <c:v>-962.66037872080005</c:v>
                </c:pt>
                <c:pt idx="3537">
                  <c:v>-926.7717985755263</c:v>
                </c:pt>
                <c:pt idx="3538">
                  <c:v>-912.15993668844305</c:v>
                </c:pt>
                <c:pt idx="3539">
                  <c:v>-964.33143877153998</c:v>
                </c:pt>
                <c:pt idx="3540">
                  <c:v>-944.00156341736817</c:v>
                </c:pt>
                <c:pt idx="3541">
                  <c:v>-920.47160135258878</c:v>
                </c:pt>
                <c:pt idx="3542">
                  <c:v>-934.82562074008399</c:v>
                </c:pt>
                <c:pt idx="3543">
                  <c:v>-1023.9731841816588</c:v>
                </c:pt>
                <c:pt idx="3544">
                  <c:v>-908.71145122547819</c:v>
                </c:pt>
                <c:pt idx="3545">
                  <c:v>-915.27743232410376</c:v>
                </c:pt>
                <c:pt idx="3546">
                  <c:v>-904.76360607435151</c:v>
                </c:pt>
                <c:pt idx="3547">
                  <c:v>-958.92886846159604</c:v>
                </c:pt>
                <c:pt idx="3548">
                  <c:v>-925.13751338775683</c:v>
                </c:pt>
                <c:pt idx="3549">
                  <c:v>-910.83242102791019</c:v>
                </c:pt>
                <c:pt idx="3550">
                  <c:v>-966.90550681928971</c:v>
                </c:pt>
                <c:pt idx="3551">
                  <c:v>-941.62571567688565</c:v>
                </c:pt>
                <c:pt idx="3552">
                  <c:v>-918.9361803279927</c:v>
                </c:pt>
                <c:pt idx="3553">
                  <c:v>-934.95959012457899</c:v>
                </c:pt>
                <c:pt idx="3554">
                  <c:v>-1001.9037974479971</c:v>
                </c:pt>
                <c:pt idx="3555">
                  <c:v>-908.13014782502194</c:v>
                </c:pt>
                <c:pt idx="3556">
                  <c:v>-913.78756540700533</c:v>
                </c:pt>
                <c:pt idx="3557">
                  <c:v>-903.42339940726538</c:v>
                </c:pt>
                <c:pt idx="3558">
                  <c:v>-955.32874059359392</c:v>
                </c:pt>
                <c:pt idx="3559">
                  <c:v>-923.3706521611565</c:v>
                </c:pt>
                <c:pt idx="3560">
                  <c:v>-909.35715532414179</c:v>
                </c:pt>
                <c:pt idx="3561">
                  <c:v>-969.86113089288301</c:v>
                </c:pt>
                <c:pt idx="3562">
                  <c:v>-939.1699020326638</c:v>
                </c:pt>
                <c:pt idx="3563">
                  <c:v>-915.45988992943353</c:v>
                </c:pt>
                <c:pt idx="3564">
                  <c:v>-934.98111885119511</c:v>
                </c:pt>
                <c:pt idx="3565">
                  <c:v>-989.27535091307209</c:v>
                </c:pt>
                <c:pt idx="3566">
                  <c:v>-928.99053960111746</c:v>
                </c:pt>
                <c:pt idx="3567">
                  <c:v>-912.14430324713976</c:v>
                </c:pt>
                <c:pt idx="3568">
                  <c:v>-901.92342997152332</c:v>
                </c:pt>
                <c:pt idx="3569">
                  <c:v>-951.79620935212893</c:v>
                </c:pt>
                <c:pt idx="3570">
                  <c:v>-921.45731533649678</c:v>
                </c:pt>
                <c:pt idx="3571">
                  <c:v>-907.72090088329253</c:v>
                </c:pt>
                <c:pt idx="3572">
                  <c:v>-973.38193122219525</c:v>
                </c:pt>
                <c:pt idx="3573">
                  <c:v>-936.61279656058559</c:v>
                </c:pt>
                <c:pt idx="3574">
                  <c:v>-914.74475149755176</c:v>
                </c:pt>
                <c:pt idx="3575">
                  <c:v>-934.88027930723683</c:v>
                </c:pt>
                <c:pt idx="3576">
                  <c:v>-980.02413171668411</c:v>
                </c:pt>
                <c:pt idx="3577">
                  <c:v>-926.7689922788195</c:v>
                </c:pt>
                <c:pt idx="3578">
                  <c:v>-910.33218732082423</c:v>
                </c:pt>
                <c:pt idx="3579">
                  <c:v>-900.24815099330476</c:v>
                </c:pt>
                <c:pt idx="3580">
                  <c:v>-948.27693466554456</c:v>
                </c:pt>
                <c:pt idx="3581">
                  <c:v>-919.38030985452519</c:v>
                </c:pt>
                <c:pt idx="3582">
                  <c:v>-905.90696476856522</c:v>
                </c:pt>
                <c:pt idx="3583">
                  <c:v>-977.78099546684348</c:v>
                </c:pt>
                <c:pt idx="3584">
                  <c:v>-933.9305568776457</c:v>
                </c:pt>
                <c:pt idx="3585">
                  <c:v>-913.85181529188731</c:v>
                </c:pt>
                <c:pt idx="3586">
                  <c:v>-934.643941864466</c:v>
                </c:pt>
                <c:pt idx="3587">
                  <c:v>-972.4484103223482</c:v>
                </c:pt>
                <c:pt idx="3588">
                  <c:v>-924.38284157010446</c:v>
                </c:pt>
                <c:pt idx="3589">
                  <c:v>-908.33168678227639</c:v>
                </c:pt>
                <c:pt idx="3590">
                  <c:v>-898.37782668620423</c:v>
                </c:pt>
                <c:pt idx="3591">
                  <c:v>-944.72112862987683</c:v>
                </c:pt>
                <c:pt idx="3592">
                  <c:v>-917.11811928980342</c:v>
                </c:pt>
                <c:pt idx="3593">
                  <c:v>-903.89414488530008</c:v>
                </c:pt>
                <c:pt idx="3594">
                  <c:v>-983.65546588187374</c:v>
                </c:pt>
                <c:pt idx="3595">
                  <c:v>-931.09549420974656</c:v>
                </c:pt>
                <c:pt idx="3596">
                  <c:v>-912.75913449544805</c:v>
                </c:pt>
                <c:pt idx="3597">
                  <c:v>-934.25469072315411</c:v>
                </c:pt>
                <c:pt idx="3598">
                  <c:v>-965.81152039383551</c:v>
                </c:pt>
                <c:pt idx="3599">
                  <c:v>-921.80603145904956</c:v>
                </c:pt>
                <c:pt idx="3600">
                  <c:v>-906.1178636094611</c:v>
                </c:pt>
                <c:pt idx="3601">
                  <c:v>-896.28715194387678</c:v>
                </c:pt>
                <c:pt idx="3602">
                  <c:v>-941.07961009494875</c:v>
                </c:pt>
                <c:pt idx="3603">
                  <c:v>-914.64341617822402</c:v>
                </c:pt>
                <c:pt idx="3604">
                  <c:v>-901.6551974636152</c:v>
                </c:pt>
                <c:pt idx="3605">
                  <c:v>-992.36692379928502</c:v>
                </c:pt>
                <c:pt idx="3606">
                  <c:v>-928.07427029985342</c:v>
                </c:pt>
                <c:pt idx="3607">
                  <c:v>-911.43821269167734</c:v>
                </c:pt>
                <c:pt idx="3608">
                  <c:v>-933.689209608243</c:v>
                </c:pt>
                <c:pt idx="3609">
                  <c:v>-959.71334541046508</c:v>
                </c:pt>
                <c:pt idx="3610">
                  <c:v>-919.00551408736703</c:v>
                </c:pt>
                <c:pt idx="3611">
                  <c:v>-903.65840162796542</c:v>
                </c:pt>
                <c:pt idx="3612">
                  <c:v>-893.94320838896181</c:v>
                </c:pt>
                <c:pt idx="3613">
                  <c:v>-937.30000231376312</c:v>
                </c:pt>
                <c:pt idx="3614">
                  <c:v>-911.92085261471391</c:v>
                </c:pt>
                <c:pt idx="3615">
                  <c:v>-899.15454993780781</c:v>
                </c:pt>
                <c:pt idx="3616">
                  <c:v>-1008.3154892894333</c:v>
                </c:pt>
                <c:pt idx="3617">
                  <c:v>-924.82530411810171</c:v>
                </c:pt>
                <c:pt idx="3618">
                  <c:v>-909.85144265422605</c:v>
                </c:pt>
                <c:pt idx="3619">
                  <c:v>-932.91580956941641</c:v>
                </c:pt>
                <c:pt idx="3620">
                  <c:v>-953.89714674661502</c:v>
                </c:pt>
                <c:pt idx="3621">
                  <c:v>-915.93834309990643</c:v>
                </c:pt>
                <c:pt idx="3622">
                  <c:v>-900.91060503005667</c:v>
                </c:pt>
                <c:pt idx="3623">
                  <c:v>-891.3023413659364</c:v>
                </c:pt>
                <c:pt idx="3624">
                  <c:v>-933.32232366705603</c:v>
                </c:pt>
                <c:pt idx="3625">
                  <c:v>-908.90366749771476</c:v>
                </c:pt>
                <c:pt idx="3626">
                  <c:v>-896.3447725372356</c:v>
                </c:pt>
                <c:pt idx="3627">
                  <c:v>-1176.763120942971</c:v>
                </c:pt>
                <c:pt idx="3628">
                  <c:v>-921.29483835375095</c:v>
                </c:pt>
                <c:pt idx="3629">
                  <c:v>-907.94811250373368</c:v>
                </c:pt>
                <c:pt idx="3630">
                  <c:v>-931.89050902150052</c:v>
                </c:pt>
                <c:pt idx="3631">
                  <c:v>-948.1708055365134</c:v>
                </c:pt>
                <c:pt idx="3632">
                  <c:v>-912.54711003400121</c:v>
                </c:pt>
                <c:pt idx="3633">
                  <c:v>-897.81665158365217</c:v>
                </c:pt>
                <c:pt idx="3634">
                  <c:v>-888.30520136052985</c:v>
                </c:pt>
                <c:pt idx="3635">
                  <c:v>-929.07298635167331</c:v>
                </c:pt>
                <c:pt idx="3636">
                  <c:v>-905.52826166015302</c:v>
                </c:pt>
                <c:pt idx="3637">
                  <c:v>-920.02295943401418</c:v>
                </c:pt>
                <c:pt idx="3638">
                  <c:v>-1002.9512272859932</c:v>
                </c:pt>
                <c:pt idx="3639">
                  <c:v>-917.41064778366626</c:v>
                </c:pt>
                <c:pt idx="3640">
                  <c:v>-905.657904943576</c:v>
                </c:pt>
                <c:pt idx="3641">
                  <c:v>-930.5505461228887</c:v>
                </c:pt>
                <c:pt idx="3642">
                  <c:v>-942.36560806309728</c:v>
                </c:pt>
                <c:pt idx="3643">
                  <c:v>-908.75243377614493</c:v>
                </c:pt>
                <c:pt idx="3644">
                  <c:v>-894.29572875407212</c:v>
                </c:pt>
                <c:pt idx="3645">
                  <c:v>-884.86848958752728</c:v>
                </c:pt>
                <c:pt idx="3646">
                  <c:v>-924.45553496893967</c:v>
                </c:pt>
                <c:pt idx="3647">
                  <c:v>-901.70508310771856</c:v>
                </c:pt>
                <c:pt idx="3648">
                  <c:v>-917.84167238936925</c:v>
                </c:pt>
                <c:pt idx="3649">
                  <c:v>-981.58726863440847</c:v>
                </c:pt>
                <c:pt idx="3650">
                  <c:v>-913.07137094121981</c:v>
                </c:pt>
                <c:pt idx="3651">
                  <c:v>-902.87973748177524</c:v>
                </c:pt>
                <c:pt idx="3652">
                  <c:v>-928.80305347477577</c:v>
                </c:pt>
                <c:pt idx="3653">
                  <c:v>-936.30642127426484</c:v>
                </c:pt>
                <c:pt idx="3654">
                  <c:v>-904.43986677222597</c:v>
                </c:pt>
                <c:pt idx="3655">
                  <c:v>-890.23022866857571</c:v>
                </c:pt>
                <c:pt idx="3656">
                  <c:v>-880.87037982473385</c:v>
                </c:pt>
                <c:pt idx="3657">
                  <c:v>-919.33480480728815</c:v>
                </c:pt>
                <c:pt idx="3658">
                  <c:v>-897.30233361315879</c:v>
                </c:pt>
                <c:pt idx="3659">
                  <c:v>-915.10006819204523</c:v>
                </c:pt>
                <c:pt idx="3660">
                  <c:v>-967.08384985915495</c:v>
                </c:pt>
                <c:pt idx="3661">
                  <c:v>-908.12712195788299</c:v>
                </c:pt>
                <c:pt idx="3662">
                  <c:v>-899.46126855808552</c:v>
                </c:pt>
                <c:pt idx="3663">
                  <c:v>-926.5039009869954</c:v>
                </c:pt>
                <c:pt idx="3664">
                  <c:v>-929.77892362417447</c:v>
                </c:pt>
                <c:pt idx="3665">
                  <c:v>-899.43534257639101</c:v>
                </c:pt>
                <c:pt idx="3666">
                  <c:v>-885.43965056359855</c:v>
                </c:pt>
                <c:pt idx="3667">
                  <c:v>-876.12274372391653</c:v>
                </c:pt>
                <c:pt idx="3668">
                  <c:v>-913.50700921169289</c:v>
                </c:pt>
                <c:pt idx="3669">
                  <c:v>-892.11442546451099</c:v>
                </c:pt>
                <c:pt idx="3670">
                  <c:v>-911.58826070629766</c:v>
                </c:pt>
                <c:pt idx="3671">
                  <c:v>-954.79896032387842</c:v>
                </c:pt>
                <c:pt idx="3672">
                  <c:v>-902.34102888615314</c:v>
                </c:pt>
                <c:pt idx="3673">
                  <c:v>-895.15779882277559</c:v>
                </c:pt>
                <c:pt idx="3674">
                  <c:v>-923.41449214526028</c:v>
                </c:pt>
                <c:pt idx="3675">
                  <c:v>-867.49210971514697</c:v>
                </c:pt>
                <c:pt idx="3676">
                  <c:v>-893.45451298866033</c:v>
                </c:pt>
                <c:pt idx="3677">
                  <c:v>-879.62618134634056</c:v>
                </c:pt>
                <c:pt idx="3678">
                  <c:v>-870.31262016522192</c:v>
                </c:pt>
                <c:pt idx="3679">
                  <c:v>-906.636463962579</c:v>
                </c:pt>
                <c:pt idx="3680">
                  <c:v>-885.79403171235458</c:v>
                </c:pt>
                <c:pt idx="3681">
                  <c:v>-906.94564894302505</c:v>
                </c:pt>
                <c:pt idx="3682">
                  <c:v>-942.96123321273728</c:v>
                </c:pt>
                <c:pt idx="3683">
                  <c:v>-895.30341454119582</c:v>
                </c:pt>
                <c:pt idx="3684">
                  <c:v>-889.53931670330917</c:v>
                </c:pt>
                <c:pt idx="3685">
                  <c:v>-919.10203890454</c:v>
                </c:pt>
                <c:pt idx="3686">
                  <c:v>-860.61773234990312</c:v>
                </c:pt>
                <c:pt idx="3687">
                  <c:v>-885.9833895731565</c:v>
                </c:pt>
                <c:pt idx="3688">
                  <c:v>-872.24457463190618</c:v>
                </c:pt>
                <c:pt idx="3689">
                  <c:v>-862.86011489892212</c:v>
                </c:pt>
                <c:pt idx="3690">
                  <c:v>-898.09994057068582</c:v>
                </c:pt>
                <c:pt idx="3691">
                  <c:v>-877.68171314580115</c:v>
                </c:pt>
                <c:pt idx="3692">
                  <c:v>-900.4739703745438</c:v>
                </c:pt>
                <c:pt idx="3693">
                  <c:v>-930.1999488034412</c:v>
                </c:pt>
                <c:pt idx="3694">
                  <c:v>-886.20484407037691</c:v>
                </c:pt>
                <c:pt idx="3695">
                  <c:v>-881.73977402438425</c:v>
                </c:pt>
                <c:pt idx="3696">
                  <c:v>-912.66356625745959</c:v>
                </c:pt>
                <c:pt idx="3697">
                  <c:v>-851.29432944598432</c:v>
                </c:pt>
                <c:pt idx="3698">
                  <c:v>-875.93523555147624</c:v>
                </c:pt>
                <c:pt idx="3699">
                  <c:v>-862.11924840959387</c:v>
                </c:pt>
                <c:pt idx="3700">
                  <c:v>-860.25647891211577</c:v>
                </c:pt>
                <c:pt idx="3701">
                  <c:v>-802.14764025306908</c:v>
                </c:pt>
                <c:pt idx="3702">
                  <c:v>-882.25542232927705</c:v>
                </c:pt>
                <c:pt idx="3703">
                  <c:v>-870.31328078924275</c:v>
                </c:pt>
                <c:pt idx="3704">
                  <c:v>-879.53620456752924</c:v>
                </c:pt>
                <c:pt idx="3705">
                  <c:v>-916.82716897639375</c:v>
                </c:pt>
                <c:pt idx="3706">
                  <c:v>-922.23234978738083</c:v>
                </c:pt>
                <c:pt idx="3707">
                  <c:v>-887.90009299314579</c:v>
                </c:pt>
                <c:pt idx="3708">
                  <c:v>-906.88951601045915</c:v>
                </c:pt>
                <c:pt idx="3709">
                  <c:v>-948.86707669650536</c:v>
                </c:pt>
                <c:pt idx="3710">
                  <c:v>-890.55292894449155</c:v>
                </c:pt>
                <c:pt idx="3711">
                  <c:v>-903.27013626611074</c:v>
                </c:pt>
                <c:pt idx="3712">
                  <c:v>-922.38042550460432</c:v>
                </c:pt>
                <c:pt idx="3713">
                  <c:v>-891.32585972211314</c:v>
                </c:pt>
                <c:pt idx="3714">
                  <c:v>-931.24495088638719</c:v>
                </c:pt>
                <c:pt idx="3715">
                  <c:v>-913.34015449046819</c:v>
                </c:pt>
                <c:pt idx="3716">
                  <c:v>-934.14568356937082</c:v>
                </c:pt>
                <c:pt idx="3717">
                  <c:v>-993.1017164264432</c:v>
                </c:pt>
                <c:pt idx="3718">
                  <c:v>-931.26319085274031</c:v>
                </c:pt>
                <c:pt idx="3719">
                  <c:v>-920.72190765559208</c:v>
                </c:pt>
              </c:numCache>
            </c:numRef>
          </c:yVal>
          <c:smooth val="1"/>
        </c:ser>
        <c:dLbls>
          <c:showLegendKey val="0"/>
          <c:showVal val="0"/>
          <c:showCatName val="0"/>
          <c:showSerName val="0"/>
          <c:showPercent val="0"/>
          <c:showBubbleSize val="0"/>
        </c:dLbls>
        <c:axId val="159019776"/>
        <c:axId val="159021696"/>
      </c:scatterChart>
      <c:valAx>
        <c:axId val="159019776"/>
        <c:scaling>
          <c:orientation val="minMax"/>
          <c:max val="100"/>
        </c:scaling>
        <c:delete val="0"/>
        <c:axPos val="b"/>
        <c:majorGridlines/>
        <c:title>
          <c:tx>
            <c:rich>
              <a:bodyPr/>
              <a:lstStyle/>
              <a:p>
                <a:pPr>
                  <a:defRPr/>
                </a:pPr>
                <a:r>
                  <a:rPr lang="en-US"/>
                  <a:t>Freq (Hz)</a:t>
                </a:r>
              </a:p>
            </c:rich>
          </c:tx>
          <c:layout/>
          <c:overlay val="0"/>
        </c:title>
        <c:numFmt formatCode="#,##0" sourceLinked="0"/>
        <c:majorTickMark val="none"/>
        <c:minorTickMark val="none"/>
        <c:tickLblPos val="nextTo"/>
        <c:crossAx val="159021696"/>
        <c:crossesAt val="-2000"/>
        <c:crossBetween val="midCat"/>
      </c:valAx>
      <c:valAx>
        <c:axId val="159021696"/>
        <c:scaling>
          <c:orientation val="minMax"/>
          <c:max val="0"/>
          <c:min val="-160"/>
        </c:scaling>
        <c:delete val="0"/>
        <c:axPos val="l"/>
        <c:majorGridlines/>
        <c:title>
          <c:tx>
            <c:rich>
              <a:bodyPr/>
              <a:lstStyle/>
              <a:p>
                <a:pPr>
                  <a:defRPr/>
                </a:pPr>
                <a:r>
                  <a:rPr lang="en-US"/>
                  <a:t>Magnitude (dB)</a:t>
                </a:r>
              </a:p>
            </c:rich>
          </c:tx>
          <c:layout/>
          <c:overlay val="0"/>
        </c:title>
        <c:numFmt formatCode="General" sourceLinked="0"/>
        <c:majorTickMark val="none"/>
        <c:minorTickMark val="none"/>
        <c:tickLblPos val="nextTo"/>
        <c:crossAx val="159019776"/>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ADC2 SINC3</a:t>
            </a:r>
            <a:r>
              <a:rPr lang="en-US" baseline="0"/>
              <a:t> </a:t>
            </a:r>
            <a:r>
              <a:rPr lang="en-US"/>
              <a:t>Filter Response (kHz)</a:t>
            </a:r>
          </a:p>
        </c:rich>
      </c:tx>
      <c:layout/>
      <c:overlay val="0"/>
    </c:title>
    <c:autoTitleDeleted val="0"/>
    <c:plotArea>
      <c:layout/>
      <c:scatterChart>
        <c:scatterStyle val="smoothMarker"/>
        <c:varyColors val="0"/>
        <c:ser>
          <c:idx val="0"/>
          <c:order val="0"/>
          <c:marker>
            <c:symbol val="none"/>
          </c:marker>
          <c:xVal>
            <c:numRef>
              <c:f>'ADC2 SINC3 Filter'!$B$60:$B$3779</c:f>
              <c:numCache>
                <c:formatCode>0.0</c:formatCode>
                <c:ptCount val="3720"/>
                <c:pt idx="0">
                  <c:v>1E-4</c:v>
                </c:pt>
                <c:pt idx="1">
                  <c:v>2.0000000000000001E-4</c:v>
                </c:pt>
                <c:pt idx="2">
                  <c:v>2.9999999999999997E-4</c:v>
                </c:pt>
                <c:pt idx="3">
                  <c:v>4.0000000000000002E-4</c:v>
                </c:pt>
                <c:pt idx="4">
                  <c:v>5.0000000000000001E-4</c:v>
                </c:pt>
                <c:pt idx="5">
                  <c:v>5.9999999999999995E-4</c:v>
                </c:pt>
                <c:pt idx="6">
                  <c:v>6.9999999999999999E-4</c:v>
                </c:pt>
                <c:pt idx="7">
                  <c:v>8.0000000000000004E-4</c:v>
                </c:pt>
                <c:pt idx="8">
                  <c:v>8.9999999999999998E-4</c:v>
                </c:pt>
                <c:pt idx="9">
                  <c:v>1E-3</c:v>
                </c:pt>
                <c:pt idx="10">
                  <c:v>1.1000000000000001E-3</c:v>
                </c:pt>
                <c:pt idx="11">
                  <c:v>1.1999999999999999E-3</c:v>
                </c:pt>
                <c:pt idx="12">
                  <c:v>1.2999999999999999E-3</c:v>
                </c:pt>
                <c:pt idx="13">
                  <c:v>1.4E-3</c:v>
                </c:pt>
                <c:pt idx="14">
                  <c:v>1.5E-3</c:v>
                </c:pt>
                <c:pt idx="15">
                  <c:v>1.6000000000000001E-3</c:v>
                </c:pt>
                <c:pt idx="16">
                  <c:v>1.6999999999999999E-3</c:v>
                </c:pt>
                <c:pt idx="17">
                  <c:v>1.8E-3</c:v>
                </c:pt>
                <c:pt idx="18">
                  <c:v>1.9E-3</c:v>
                </c:pt>
                <c:pt idx="19">
                  <c:v>2E-3</c:v>
                </c:pt>
                <c:pt idx="20">
                  <c:v>2.1000000000000003E-3</c:v>
                </c:pt>
                <c:pt idx="21">
                  <c:v>2.2000000000000001E-3</c:v>
                </c:pt>
                <c:pt idx="22">
                  <c:v>2.3E-3</c:v>
                </c:pt>
                <c:pt idx="23">
                  <c:v>2.3999999999999998E-3</c:v>
                </c:pt>
                <c:pt idx="24">
                  <c:v>2.5000000000000001E-3</c:v>
                </c:pt>
                <c:pt idx="25">
                  <c:v>2.5999999999999999E-3</c:v>
                </c:pt>
                <c:pt idx="26">
                  <c:v>2.7000000000000001E-3</c:v>
                </c:pt>
                <c:pt idx="27">
                  <c:v>2.8E-3</c:v>
                </c:pt>
                <c:pt idx="28">
                  <c:v>2.8999999999999998E-3</c:v>
                </c:pt>
                <c:pt idx="29">
                  <c:v>3.0000000000000001E-3</c:v>
                </c:pt>
                <c:pt idx="30">
                  <c:v>3.0999999999999999E-3</c:v>
                </c:pt>
                <c:pt idx="31">
                  <c:v>3.2000000000000002E-3</c:v>
                </c:pt>
                <c:pt idx="32">
                  <c:v>3.3E-3</c:v>
                </c:pt>
                <c:pt idx="33">
                  <c:v>3.3999999999999998E-3</c:v>
                </c:pt>
                <c:pt idx="34">
                  <c:v>3.5000000000000001E-3</c:v>
                </c:pt>
                <c:pt idx="35">
                  <c:v>3.5999999999999999E-3</c:v>
                </c:pt>
                <c:pt idx="36">
                  <c:v>3.7000000000000002E-3</c:v>
                </c:pt>
                <c:pt idx="37">
                  <c:v>3.8E-3</c:v>
                </c:pt>
                <c:pt idx="38">
                  <c:v>3.8999999999999998E-3</c:v>
                </c:pt>
                <c:pt idx="39">
                  <c:v>4.0000000000000001E-3</c:v>
                </c:pt>
                <c:pt idx="40">
                  <c:v>4.0999999999999995E-3</c:v>
                </c:pt>
                <c:pt idx="41">
                  <c:v>4.2000000000000006E-3</c:v>
                </c:pt>
                <c:pt idx="42">
                  <c:v>4.3E-3</c:v>
                </c:pt>
                <c:pt idx="43">
                  <c:v>4.4000000000000003E-3</c:v>
                </c:pt>
                <c:pt idx="44">
                  <c:v>4.4999999999999997E-3</c:v>
                </c:pt>
                <c:pt idx="45">
                  <c:v>4.5999999999999999E-3</c:v>
                </c:pt>
                <c:pt idx="46">
                  <c:v>4.7000000000000002E-3</c:v>
                </c:pt>
                <c:pt idx="47">
                  <c:v>4.7999999999999996E-3</c:v>
                </c:pt>
                <c:pt idx="48">
                  <c:v>4.9000000000000007E-3</c:v>
                </c:pt>
                <c:pt idx="49">
                  <c:v>5.0000000000000001E-3</c:v>
                </c:pt>
                <c:pt idx="50">
                  <c:v>5.0999999999999995E-3</c:v>
                </c:pt>
                <c:pt idx="51">
                  <c:v>5.1999999999999998E-3</c:v>
                </c:pt>
                <c:pt idx="52">
                  <c:v>5.3E-3</c:v>
                </c:pt>
                <c:pt idx="53">
                  <c:v>5.4000000000000003E-3</c:v>
                </c:pt>
                <c:pt idx="54">
                  <c:v>5.4999999999999997E-3</c:v>
                </c:pt>
                <c:pt idx="55">
                  <c:v>5.5999999999999999E-3</c:v>
                </c:pt>
                <c:pt idx="56">
                  <c:v>5.7000000000000002E-3</c:v>
                </c:pt>
                <c:pt idx="57">
                  <c:v>5.7999999999999996E-3</c:v>
                </c:pt>
                <c:pt idx="58">
                  <c:v>5.9000000000000007E-3</c:v>
                </c:pt>
                <c:pt idx="59">
                  <c:v>6.0000000000000001E-3</c:v>
                </c:pt>
                <c:pt idx="60">
                  <c:v>6.0999999999999995E-3</c:v>
                </c:pt>
                <c:pt idx="61">
                  <c:v>6.1999999999999998E-3</c:v>
                </c:pt>
                <c:pt idx="62">
                  <c:v>6.3E-3</c:v>
                </c:pt>
                <c:pt idx="63">
                  <c:v>6.4000000000000003E-3</c:v>
                </c:pt>
                <c:pt idx="64">
                  <c:v>6.4999999999999997E-3</c:v>
                </c:pt>
                <c:pt idx="65">
                  <c:v>6.6E-3</c:v>
                </c:pt>
                <c:pt idx="66">
                  <c:v>6.7000000000000002E-3</c:v>
                </c:pt>
                <c:pt idx="67">
                  <c:v>6.7999999999999996E-3</c:v>
                </c:pt>
                <c:pt idx="68">
                  <c:v>6.9000000000000008E-3</c:v>
                </c:pt>
                <c:pt idx="69">
                  <c:v>7.0000000000000001E-3</c:v>
                </c:pt>
                <c:pt idx="70">
                  <c:v>7.0999999999999995E-3</c:v>
                </c:pt>
                <c:pt idx="71">
                  <c:v>7.1999999999999998E-3</c:v>
                </c:pt>
                <c:pt idx="72">
                  <c:v>7.3000000000000001E-3</c:v>
                </c:pt>
                <c:pt idx="73">
                  <c:v>7.4000000000000003E-3</c:v>
                </c:pt>
                <c:pt idx="74">
                  <c:v>7.4999999999999997E-3</c:v>
                </c:pt>
                <c:pt idx="75">
                  <c:v>7.6E-3</c:v>
                </c:pt>
                <c:pt idx="76">
                  <c:v>7.7000000000000002E-3</c:v>
                </c:pt>
                <c:pt idx="77">
                  <c:v>7.7999999999999996E-3</c:v>
                </c:pt>
                <c:pt idx="78">
                  <c:v>7.9000000000000008E-3</c:v>
                </c:pt>
                <c:pt idx="79">
                  <c:v>8.0000000000000002E-3</c:v>
                </c:pt>
                <c:pt idx="80">
                  <c:v>8.0999999999999996E-3</c:v>
                </c:pt>
                <c:pt idx="81">
                  <c:v>8.199999999999999E-3</c:v>
                </c:pt>
                <c:pt idx="82">
                  <c:v>8.3000000000000001E-3</c:v>
                </c:pt>
                <c:pt idx="83">
                  <c:v>8.4000000000000012E-3</c:v>
                </c:pt>
                <c:pt idx="84">
                  <c:v>8.5000000000000006E-3</c:v>
                </c:pt>
                <c:pt idx="85">
                  <c:v>8.6E-3</c:v>
                </c:pt>
                <c:pt idx="86">
                  <c:v>8.6999999999999994E-3</c:v>
                </c:pt>
                <c:pt idx="87">
                  <c:v>8.8000000000000005E-3</c:v>
                </c:pt>
                <c:pt idx="88">
                  <c:v>8.8999999999999999E-3</c:v>
                </c:pt>
                <c:pt idx="89">
                  <c:v>8.9999999999999993E-3</c:v>
                </c:pt>
                <c:pt idx="90">
                  <c:v>9.1000000000000004E-3</c:v>
                </c:pt>
                <c:pt idx="91">
                  <c:v>9.1999999999999998E-3</c:v>
                </c:pt>
                <c:pt idx="92">
                  <c:v>9.300000000000001E-3</c:v>
                </c:pt>
                <c:pt idx="93">
                  <c:v>9.4000000000000004E-3</c:v>
                </c:pt>
                <c:pt idx="94">
                  <c:v>9.4999999999999998E-3</c:v>
                </c:pt>
                <c:pt idx="95">
                  <c:v>9.5999999999999992E-3</c:v>
                </c:pt>
                <c:pt idx="96">
                  <c:v>9.6999999999999986E-3</c:v>
                </c:pt>
                <c:pt idx="97">
                  <c:v>9.8000000000000014E-3</c:v>
                </c:pt>
                <c:pt idx="98">
                  <c:v>9.9000000000000008E-3</c:v>
                </c:pt>
                <c:pt idx="99">
                  <c:v>0.01</c:v>
                </c:pt>
                <c:pt idx="100">
                  <c:v>1.01E-2</c:v>
                </c:pt>
                <c:pt idx="101">
                  <c:v>1.0199999999999999E-2</c:v>
                </c:pt>
                <c:pt idx="102">
                  <c:v>1.03E-2</c:v>
                </c:pt>
                <c:pt idx="103">
                  <c:v>1.04E-2</c:v>
                </c:pt>
                <c:pt idx="104">
                  <c:v>1.0500000000000001E-2</c:v>
                </c:pt>
                <c:pt idx="105">
                  <c:v>1.06E-2</c:v>
                </c:pt>
                <c:pt idx="106">
                  <c:v>1.0699999999999999E-2</c:v>
                </c:pt>
                <c:pt idx="107">
                  <c:v>1.0800000000000001E-2</c:v>
                </c:pt>
                <c:pt idx="108">
                  <c:v>1.09E-2</c:v>
                </c:pt>
                <c:pt idx="109">
                  <c:v>1.0999999999999999E-2</c:v>
                </c:pt>
                <c:pt idx="110">
                  <c:v>1.11E-2</c:v>
                </c:pt>
                <c:pt idx="111">
                  <c:v>1.12E-2</c:v>
                </c:pt>
                <c:pt idx="112">
                  <c:v>1.1300000000000001E-2</c:v>
                </c:pt>
                <c:pt idx="113">
                  <c:v>1.14E-2</c:v>
                </c:pt>
                <c:pt idx="114">
                  <c:v>1.15E-2</c:v>
                </c:pt>
                <c:pt idx="115">
                  <c:v>1.1599999999999999E-2</c:v>
                </c:pt>
                <c:pt idx="116">
                  <c:v>1.1699999999999999E-2</c:v>
                </c:pt>
                <c:pt idx="117">
                  <c:v>1.1800000000000001E-2</c:v>
                </c:pt>
                <c:pt idx="118">
                  <c:v>1.1900000000000001E-2</c:v>
                </c:pt>
                <c:pt idx="119">
                  <c:v>1.2E-2</c:v>
                </c:pt>
                <c:pt idx="120">
                  <c:v>1.21E-2</c:v>
                </c:pt>
                <c:pt idx="121">
                  <c:v>1.2199999999999999E-2</c:v>
                </c:pt>
                <c:pt idx="122">
                  <c:v>1.23E-2</c:v>
                </c:pt>
                <c:pt idx="123">
                  <c:v>1.24E-2</c:v>
                </c:pt>
                <c:pt idx="124">
                  <c:v>1.2500000000000001E-2</c:v>
                </c:pt>
                <c:pt idx="125">
                  <c:v>1.26E-2</c:v>
                </c:pt>
                <c:pt idx="126">
                  <c:v>1.2699999999999999E-2</c:v>
                </c:pt>
                <c:pt idx="127">
                  <c:v>1.2800000000000001E-2</c:v>
                </c:pt>
                <c:pt idx="128">
                  <c:v>1.29E-2</c:v>
                </c:pt>
                <c:pt idx="129">
                  <c:v>1.2999999999999999E-2</c:v>
                </c:pt>
                <c:pt idx="130">
                  <c:v>1.3099999999999999E-2</c:v>
                </c:pt>
                <c:pt idx="131">
                  <c:v>1.32E-2</c:v>
                </c:pt>
                <c:pt idx="132">
                  <c:v>1.3300000000000001E-2</c:v>
                </c:pt>
                <c:pt idx="133">
                  <c:v>1.34E-2</c:v>
                </c:pt>
                <c:pt idx="134">
                  <c:v>1.35E-2</c:v>
                </c:pt>
                <c:pt idx="135">
                  <c:v>1.3599999999999999E-2</c:v>
                </c:pt>
                <c:pt idx="136">
                  <c:v>1.3699999999999999E-2</c:v>
                </c:pt>
                <c:pt idx="137">
                  <c:v>1.3800000000000002E-2</c:v>
                </c:pt>
                <c:pt idx="138">
                  <c:v>1.3900000000000001E-2</c:v>
                </c:pt>
                <c:pt idx="139">
                  <c:v>1.4E-2</c:v>
                </c:pt>
                <c:pt idx="140">
                  <c:v>1.41E-2</c:v>
                </c:pt>
                <c:pt idx="141">
                  <c:v>1.4199999999999999E-2</c:v>
                </c:pt>
                <c:pt idx="142">
                  <c:v>1.43E-2</c:v>
                </c:pt>
                <c:pt idx="143">
                  <c:v>1.44E-2</c:v>
                </c:pt>
                <c:pt idx="144">
                  <c:v>1.4500000000000001E-2</c:v>
                </c:pt>
                <c:pt idx="145">
                  <c:v>1.46E-2</c:v>
                </c:pt>
                <c:pt idx="146">
                  <c:v>1.47E-2</c:v>
                </c:pt>
                <c:pt idx="147">
                  <c:v>1.4800000000000001E-2</c:v>
                </c:pt>
                <c:pt idx="148">
                  <c:v>1.49E-2</c:v>
                </c:pt>
                <c:pt idx="149">
                  <c:v>1.4999999999999999E-2</c:v>
                </c:pt>
                <c:pt idx="150">
                  <c:v>1.5099999999999999E-2</c:v>
                </c:pt>
                <c:pt idx="151">
                  <c:v>1.52E-2</c:v>
                </c:pt>
                <c:pt idx="152">
                  <c:v>1.5300000000000001E-2</c:v>
                </c:pt>
                <c:pt idx="153">
                  <c:v>1.54E-2</c:v>
                </c:pt>
                <c:pt idx="154">
                  <c:v>1.55E-2</c:v>
                </c:pt>
                <c:pt idx="155">
                  <c:v>1.5599999999999999E-2</c:v>
                </c:pt>
                <c:pt idx="156">
                  <c:v>1.5699999999999999E-2</c:v>
                </c:pt>
                <c:pt idx="157">
                  <c:v>1.5800000000000002E-2</c:v>
                </c:pt>
                <c:pt idx="158">
                  <c:v>1.5900000000000001E-2</c:v>
                </c:pt>
                <c:pt idx="159">
                  <c:v>1.6E-2</c:v>
                </c:pt>
                <c:pt idx="160">
                  <c:v>1.61E-2</c:v>
                </c:pt>
                <c:pt idx="161">
                  <c:v>1.6199999999999999E-2</c:v>
                </c:pt>
                <c:pt idx="162">
                  <c:v>1.6300000000000002E-2</c:v>
                </c:pt>
                <c:pt idx="163">
                  <c:v>1.6399999999999998E-2</c:v>
                </c:pt>
                <c:pt idx="164">
                  <c:v>1.6500000000000001E-2</c:v>
                </c:pt>
                <c:pt idx="165">
                  <c:v>1.66E-2</c:v>
                </c:pt>
                <c:pt idx="166">
                  <c:v>1.67E-2</c:v>
                </c:pt>
                <c:pt idx="167">
                  <c:v>1.6800000000000002E-2</c:v>
                </c:pt>
                <c:pt idx="168">
                  <c:v>1.6899999999999998E-2</c:v>
                </c:pt>
                <c:pt idx="169">
                  <c:v>1.7000000000000001E-2</c:v>
                </c:pt>
                <c:pt idx="170">
                  <c:v>1.7100000000000001E-2</c:v>
                </c:pt>
                <c:pt idx="171">
                  <c:v>1.72E-2</c:v>
                </c:pt>
                <c:pt idx="172">
                  <c:v>1.7299999999999999E-2</c:v>
                </c:pt>
                <c:pt idx="173">
                  <c:v>1.7399999999999999E-2</c:v>
                </c:pt>
                <c:pt idx="174">
                  <c:v>1.7500000000000002E-2</c:v>
                </c:pt>
                <c:pt idx="175">
                  <c:v>1.7600000000000001E-2</c:v>
                </c:pt>
                <c:pt idx="176">
                  <c:v>1.77E-2</c:v>
                </c:pt>
                <c:pt idx="177">
                  <c:v>1.78E-2</c:v>
                </c:pt>
                <c:pt idx="178">
                  <c:v>1.7899999999999999E-2</c:v>
                </c:pt>
                <c:pt idx="179">
                  <c:v>1.7999999999999999E-2</c:v>
                </c:pt>
                <c:pt idx="180">
                  <c:v>1.8100000000000002E-2</c:v>
                </c:pt>
                <c:pt idx="181">
                  <c:v>1.8200000000000001E-2</c:v>
                </c:pt>
                <c:pt idx="182">
                  <c:v>1.83E-2</c:v>
                </c:pt>
                <c:pt idx="183">
                  <c:v>1.84E-2</c:v>
                </c:pt>
                <c:pt idx="184">
                  <c:v>1.8499999999999999E-2</c:v>
                </c:pt>
                <c:pt idx="185">
                  <c:v>1.8600000000000002E-2</c:v>
                </c:pt>
                <c:pt idx="186">
                  <c:v>1.8699999999999998E-2</c:v>
                </c:pt>
                <c:pt idx="187">
                  <c:v>1.8800000000000001E-2</c:v>
                </c:pt>
                <c:pt idx="188">
                  <c:v>1.89E-2</c:v>
                </c:pt>
                <c:pt idx="189">
                  <c:v>1.9E-2</c:v>
                </c:pt>
                <c:pt idx="190">
                  <c:v>1.9100000000000002E-2</c:v>
                </c:pt>
                <c:pt idx="191">
                  <c:v>1.9199999999999998E-2</c:v>
                </c:pt>
                <c:pt idx="192">
                  <c:v>1.9300000000000001E-2</c:v>
                </c:pt>
                <c:pt idx="193">
                  <c:v>1.9399999999999997E-2</c:v>
                </c:pt>
                <c:pt idx="194">
                  <c:v>1.95E-2</c:v>
                </c:pt>
                <c:pt idx="195">
                  <c:v>1.9600000000000003E-2</c:v>
                </c:pt>
                <c:pt idx="196">
                  <c:v>1.9699999999999999E-2</c:v>
                </c:pt>
                <c:pt idx="197">
                  <c:v>1.9800000000000002E-2</c:v>
                </c:pt>
                <c:pt idx="198">
                  <c:v>1.9899999999999998E-2</c:v>
                </c:pt>
                <c:pt idx="199">
                  <c:v>0.02</c:v>
                </c:pt>
                <c:pt idx="200">
                  <c:v>2.01E-2</c:v>
                </c:pt>
                <c:pt idx="201">
                  <c:v>2.0199999999999999E-2</c:v>
                </c:pt>
                <c:pt idx="202">
                  <c:v>2.0300000000000002E-2</c:v>
                </c:pt>
                <c:pt idx="203">
                  <c:v>2.0399999999999998E-2</c:v>
                </c:pt>
                <c:pt idx="204">
                  <c:v>2.0500000000000001E-2</c:v>
                </c:pt>
                <c:pt idx="205">
                  <c:v>2.06E-2</c:v>
                </c:pt>
                <c:pt idx="206">
                  <c:v>2.07E-2</c:v>
                </c:pt>
                <c:pt idx="207">
                  <c:v>2.0799999999999999E-2</c:v>
                </c:pt>
                <c:pt idx="208">
                  <c:v>2.0899999999999998E-2</c:v>
                </c:pt>
                <c:pt idx="209">
                  <c:v>2.1000000000000001E-2</c:v>
                </c:pt>
                <c:pt idx="210">
                  <c:v>2.1100000000000001E-2</c:v>
                </c:pt>
                <c:pt idx="211">
                  <c:v>2.12E-2</c:v>
                </c:pt>
                <c:pt idx="212">
                  <c:v>2.1299999999999999E-2</c:v>
                </c:pt>
                <c:pt idx="213">
                  <c:v>2.1399999999999999E-2</c:v>
                </c:pt>
                <c:pt idx="214">
                  <c:v>2.1499999999999998E-2</c:v>
                </c:pt>
                <c:pt idx="215">
                  <c:v>2.1600000000000001E-2</c:v>
                </c:pt>
                <c:pt idx="216">
                  <c:v>2.1700000000000001E-2</c:v>
                </c:pt>
                <c:pt idx="217">
                  <c:v>2.18E-2</c:v>
                </c:pt>
                <c:pt idx="218">
                  <c:v>2.1899999999999999E-2</c:v>
                </c:pt>
                <c:pt idx="219">
                  <c:v>2.1999999999999999E-2</c:v>
                </c:pt>
                <c:pt idx="220">
                  <c:v>2.2100000000000002E-2</c:v>
                </c:pt>
                <c:pt idx="221">
                  <c:v>2.2200000000000001E-2</c:v>
                </c:pt>
                <c:pt idx="222">
                  <c:v>2.23E-2</c:v>
                </c:pt>
                <c:pt idx="223">
                  <c:v>2.24E-2</c:v>
                </c:pt>
                <c:pt idx="224">
                  <c:v>2.2499999999999999E-2</c:v>
                </c:pt>
                <c:pt idx="225">
                  <c:v>2.2600000000000002E-2</c:v>
                </c:pt>
                <c:pt idx="226">
                  <c:v>2.2699999999999998E-2</c:v>
                </c:pt>
                <c:pt idx="227">
                  <c:v>2.2800000000000001E-2</c:v>
                </c:pt>
                <c:pt idx="228">
                  <c:v>2.29E-2</c:v>
                </c:pt>
                <c:pt idx="229">
                  <c:v>2.3E-2</c:v>
                </c:pt>
                <c:pt idx="230">
                  <c:v>2.3100000000000002E-2</c:v>
                </c:pt>
                <c:pt idx="231">
                  <c:v>2.3199999999999998E-2</c:v>
                </c:pt>
                <c:pt idx="232">
                  <c:v>2.3300000000000001E-2</c:v>
                </c:pt>
                <c:pt idx="233">
                  <c:v>2.3399999999999997E-2</c:v>
                </c:pt>
                <c:pt idx="234">
                  <c:v>2.35E-2</c:v>
                </c:pt>
                <c:pt idx="235">
                  <c:v>2.3600000000000003E-2</c:v>
                </c:pt>
                <c:pt idx="236">
                  <c:v>2.3699999999999999E-2</c:v>
                </c:pt>
                <c:pt idx="237">
                  <c:v>2.3800000000000002E-2</c:v>
                </c:pt>
                <c:pt idx="238">
                  <c:v>2.3899999999999998E-2</c:v>
                </c:pt>
                <c:pt idx="239">
                  <c:v>2.4E-2</c:v>
                </c:pt>
                <c:pt idx="240">
                  <c:v>2.41E-2</c:v>
                </c:pt>
                <c:pt idx="241">
                  <c:v>2.4199999999999999E-2</c:v>
                </c:pt>
                <c:pt idx="242">
                  <c:v>2.4300000000000002E-2</c:v>
                </c:pt>
                <c:pt idx="243">
                  <c:v>2.4399999999999998E-2</c:v>
                </c:pt>
                <c:pt idx="244">
                  <c:v>2.4500000000000001E-2</c:v>
                </c:pt>
                <c:pt idx="245">
                  <c:v>2.46E-2</c:v>
                </c:pt>
                <c:pt idx="246">
                  <c:v>2.47E-2</c:v>
                </c:pt>
                <c:pt idx="247">
                  <c:v>2.4799999999999999E-2</c:v>
                </c:pt>
                <c:pt idx="248">
                  <c:v>2.4899999999999999E-2</c:v>
                </c:pt>
                <c:pt idx="249">
                  <c:v>2.5000000000000001E-2</c:v>
                </c:pt>
                <c:pt idx="250">
                  <c:v>2.5100000000000001E-2</c:v>
                </c:pt>
                <c:pt idx="251">
                  <c:v>2.52E-2</c:v>
                </c:pt>
                <c:pt idx="252">
                  <c:v>2.53E-2</c:v>
                </c:pt>
                <c:pt idx="253">
                  <c:v>2.5399999999999999E-2</c:v>
                </c:pt>
                <c:pt idx="254">
                  <c:v>2.5499999999999998E-2</c:v>
                </c:pt>
                <c:pt idx="255">
                  <c:v>2.5600000000000001E-2</c:v>
                </c:pt>
                <c:pt idx="256">
                  <c:v>2.5700000000000001E-2</c:v>
                </c:pt>
                <c:pt idx="257">
                  <c:v>2.58E-2</c:v>
                </c:pt>
                <c:pt idx="258">
                  <c:v>2.5899999999999999E-2</c:v>
                </c:pt>
                <c:pt idx="259">
                  <c:v>2.5999999999999999E-2</c:v>
                </c:pt>
                <c:pt idx="260">
                  <c:v>2.6100000000000002E-2</c:v>
                </c:pt>
                <c:pt idx="261">
                  <c:v>2.6199999999999998E-2</c:v>
                </c:pt>
                <c:pt idx="262">
                  <c:v>2.63E-2</c:v>
                </c:pt>
                <c:pt idx="263">
                  <c:v>2.64E-2</c:v>
                </c:pt>
                <c:pt idx="264">
                  <c:v>2.6499999999999999E-2</c:v>
                </c:pt>
                <c:pt idx="265">
                  <c:v>2.6600000000000002E-2</c:v>
                </c:pt>
                <c:pt idx="266">
                  <c:v>2.6699999999999998E-2</c:v>
                </c:pt>
                <c:pt idx="267">
                  <c:v>2.6800000000000001E-2</c:v>
                </c:pt>
                <c:pt idx="268">
                  <c:v>2.69E-2</c:v>
                </c:pt>
                <c:pt idx="269">
                  <c:v>2.7E-2</c:v>
                </c:pt>
                <c:pt idx="270">
                  <c:v>2.7100000000000003E-2</c:v>
                </c:pt>
                <c:pt idx="271">
                  <c:v>2.7199999999999998E-2</c:v>
                </c:pt>
                <c:pt idx="272">
                  <c:v>2.7300000000000001E-2</c:v>
                </c:pt>
                <c:pt idx="273">
                  <c:v>2.7399999999999997E-2</c:v>
                </c:pt>
                <c:pt idx="274">
                  <c:v>2.75E-2</c:v>
                </c:pt>
                <c:pt idx="275">
                  <c:v>2.7600000000000003E-2</c:v>
                </c:pt>
                <c:pt idx="276">
                  <c:v>2.7699999999999999E-2</c:v>
                </c:pt>
                <c:pt idx="277">
                  <c:v>2.7800000000000002E-2</c:v>
                </c:pt>
                <c:pt idx="278">
                  <c:v>2.7899999999999998E-2</c:v>
                </c:pt>
                <c:pt idx="279">
                  <c:v>2.8000000000000001E-2</c:v>
                </c:pt>
                <c:pt idx="280">
                  <c:v>2.81E-2</c:v>
                </c:pt>
                <c:pt idx="281">
                  <c:v>2.8199999999999999E-2</c:v>
                </c:pt>
                <c:pt idx="282">
                  <c:v>2.8300000000000002E-2</c:v>
                </c:pt>
                <c:pt idx="283">
                  <c:v>2.8399999999999998E-2</c:v>
                </c:pt>
                <c:pt idx="284">
                  <c:v>2.8500000000000001E-2</c:v>
                </c:pt>
                <c:pt idx="285">
                  <c:v>2.86E-2</c:v>
                </c:pt>
                <c:pt idx="286">
                  <c:v>2.87E-2</c:v>
                </c:pt>
                <c:pt idx="287">
                  <c:v>2.8799999999999999E-2</c:v>
                </c:pt>
                <c:pt idx="288">
                  <c:v>2.8899999999999999E-2</c:v>
                </c:pt>
                <c:pt idx="289">
                  <c:v>2.9000000000000001E-2</c:v>
                </c:pt>
                <c:pt idx="290">
                  <c:v>2.9100000000000001E-2</c:v>
                </c:pt>
                <c:pt idx="291">
                  <c:v>2.92E-2</c:v>
                </c:pt>
                <c:pt idx="292">
                  <c:v>2.93E-2</c:v>
                </c:pt>
                <c:pt idx="293">
                  <c:v>2.9399999999999999E-2</c:v>
                </c:pt>
                <c:pt idx="294">
                  <c:v>2.9499999999999998E-2</c:v>
                </c:pt>
                <c:pt idx="295">
                  <c:v>2.9600000000000001E-2</c:v>
                </c:pt>
                <c:pt idx="296">
                  <c:v>2.9700000000000001E-2</c:v>
                </c:pt>
                <c:pt idx="297">
                  <c:v>2.98E-2</c:v>
                </c:pt>
                <c:pt idx="298">
                  <c:v>2.9899999999999999E-2</c:v>
                </c:pt>
                <c:pt idx="299">
                  <c:v>0.03</c:v>
                </c:pt>
                <c:pt idx="300">
                  <c:v>3.0100000000000002E-2</c:v>
                </c:pt>
                <c:pt idx="301">
                  <c:v>3.0199999999999998E-2</c:v>
                </c:pt>
                <c:pt idx="302">
                  <c:v>3.0300000000000001E-2</c:v>
                </c:pt>
                <c:pt idx="303">
                  <c:v>3.04E-2</c:v>
                </c:pt>
                <c:pt idx="304">
                  <c:v>3.0499999999999999E-2</c:v>
                </c:pt>
                <c:pt idx="305">
                  <c:v>3.0600000000000002E-2</c:v>
                </c:pt>
                <c:pt idx="306">
                  <c:v>3.0699999999999998E-2</c:v>
                </c:pt>
                <c:pt idx="307">
                  <c:v>3.0800000000000001E-2</c:v>
                </c:pt>
                <c:pt idx="308">
                  <c:v>3.0899999999999997E-2</c:v>
                </c:pt>
                <c:pt idx="309">
                  <c:v>3.1E-2</c:v>
                </c:pt>
                <c:pt idx="310">
                  <c:v>3.1100000000000003E-2</c:v>
                </c:pt>
                <c:pt idx="311">
                  <c:v>3.1199999999999999E-2</c:v>
                </c:pt>
                <c:pt idx="312">
                  <c:v>3.1300000000000001E-2</c:v>
                </c:pt>
                <c:pt idx="313">
                  <c:v>3.1399999999999997E-2</c:v>
                </c:pt>
                <c:pt idx="314">
                  <c:v>3.15E-2</c:v>
                </c:pt>
                <c:pt idx="315">
                  <c:v>3.1600000000000003E-2</c:v>
                </c:pt>
                <c:pt idx="316">
                  <c:v>3.1699999999999999E-2</c:v>
                </c:pt>
                <c:pt idx="317">
                  <c:v>3.1800000000000002E-2</c:v>
                </c:pt>
                <c:pt idx="318">
                  <c:v>3.1899999999999998E-2</c:v>
                </c:pt>
                <c:pt idx="319">
                  <c:v>3.2000000000000001E-2</c:v>
                </c:pt>
                <c:pt idx="320">
                  <c:v>3.2100000000000004E-2</c:v>
                </c:pt>
                <c:pt idx="321">
                  <c:v>3.2199999999999999E-2</c:v>
                </c:pt>
                <c:pt idx="322">
                  <c:v>3.2299999999999995E-2</c:v>
                </c:pt>
                <c:pt idx="323">
                  <c:v>3.2399999999999998E-2</c:v>
                </c:pt>
                <c:pt idx="324">
                  <c:v>3.2500000000000001E-2</c:v>
                </c:pt>
                <c:pt idx="325">
                  <c:v>3.2600000000000004E-2</c:v>
                </c:pt>
                <c:pt idx="326">
                  <c:v>3.27E-2</c:v>
                </c:pt>
                <c:pt idx="327">
                  <c:v>3.2799999999999996E-2</c:v>
                </c:pt>
                <c:pt idx="328">
                  <c:v>3.2899999999999999E-2</c:v>
                </c:pt>
                <c:pt idx="329">
                  <c:v>3.3000000000000002E-2</c:v>
                </c:pt>
                <c:pt idx="330">
                  <c:v>3.3100000000000004E-2</c:v>
                </c:pt>
                <c:pt idx="331">
                  <c:v>3.32E-2</c:v>
                </c:pt>
                <c:pt idx="332">
                  <c:v>3.3299999999999996E-2</c:v>
                </c:pt>
                <c:pt idx="333">
                  <c:v>3.3399999999999999E-2</c:v>
                </c:pt>
                <c:pt idx="334">
                  <c:v>3.3500000000000002E-2</c:v>
                </c:pt>
                <c:pt idx="335">
                  <c:v>3.3600000000000005E-2</c:v>
                </c:pt>
                <c:pt idx="336">
                  <c:v>3.3700000000000001E-2</c:v>
                </c:pt>
                <c:pt idx="337">
                  <c:v>3.3799999999999997E-2</c:v>
                </c:pt>
                <c:pt idx="338">
                  <c:v>3.39E-2</c:v>
                </c:pt>
                <c:pt idx="339">
                  <c:v>3.4000000000000002E-2</c:v>
                </c:pt>
                <c:pt idx="340">
                  <c:v>3.4099999999999998E-2</c:v>
                </c:pt>
                <c:pt idx="341">
                  <c:v>3.4200000000000001E-2</c:v>
                </c:pt>
                <c:pt idx="342">
                  <c:v>3.4299999999999997E-2</c:v>
                </c:pt>
                <c:pt idx="343">
                  <c:v>3.44E-2</c:v>
                </c:pt>
                <c:pt idx="344">
                  <c:v>3.4500000000000003E-2</c:v>
                </c:pt>
                <c:pt idx="345">
                  <c:v>3.4599999999999999E-2</c:v>
                </c:pt>
                <c:pt idx="346">
                  <c:v>3.4700000000000002E-2</c:v>
                </c:pt>
                <c:pt idx="347">
                  <c:v>3.4799999999999998E-2</c:v>
                </c:pt>
                <c:pt idx="348">
                  <c:v>3.49E-2</c:v>
                </c:pt>
                <c:pt idx="349">
                  <c:v>3.5000000000000003E-2</c:v>
                </c:pt>
                <c:pt idx="350">
                  <c:v>3.5099999999999999E-2</c:v>
                </c:pt>
                <c:pt idx="351">
                  <c:v>3.5200000000000002E-2</c:v>
                </c:pt>
                <c:pt idx="352">
                  <c:v>3.5299999999999998E-2</c:v>
                </c:pt>
                <c:pt idx="353">
                  <c:v>3.5400000000000001E-2</c:v>
                </c:pt>
                <c:pt idx="354">
                  <c:v>3.5499999999999997E-2</c:v>
                </c:pt>
                <c:pt idx="355">
                  <c:v>3.56E-2</c:v>
                </c:pt>
                <c:pt idx="356">
                  <c:v>3.5700000000000003E-2</c:v>
                </c:pt>
                <c:pt idx="357">
                  <c:v>3.5799999999999998E-2</c:v>
                </c:pt>
                <c:pt idx="358">
                  <c:v>3.5900000000000001E-2</c:v>
                </c:pt>
                <c:pt idx="359">
                  <c:v>3.5999999999999997E-2</c:v>
                </c:pt>
                <c:pt idx="360">
                  <c:v>3.61E-2</c:v>
                </c:pt>
                <c:pt idx="361">
                  <c:v>3.6200000000000003E-2</c:v>
                </c:pt>
                <c:pt idx="362">
                  <c:v>3.6299999999999999E-2</c:v>
                </c:pt>
                <c:pt idx="363">
                  <c:v>3.6400000000000002E-2</c:v>
                </c:pt>
                <c:pt idx="364">
                  <c:v>3.6499999999999998E-2</c:v>
                </c:pt>
                <c:pt idx="365">
                  <c:v>3.6600000000000001E-2</c:v>
                </c:pt>
                <c:pt idx="366">
                  <c:v>3.6700000000000003E-2</c:v>
                </c:pt>
                <c:pt idx="367">
                  <c:v>3.6799999999999999E-2</c:v>
                </c:pt>
                <c:pt idx="368">
                  <c:v>3.6899999999999995E-2</c:v>
                </c:pt>
                <c:pt idx="369">
                  <c:v>3.6999999999999998E-2</c:v>
                </c:pt>
                <c:pt idx="370">
                  <c:v>3.7100000000000001E-2</c:v>
                </c:pt>
                <c:pt idx="371">
                  <c:v>3.7200000000000004E-2</c:v>
                </c:pt>
                <c:pt idx="372">
                  <c:v>3.73E-2</c:v>
                </c:pt>
                <c:pt idx="373">
                  <c:v>3.7399999999999996E-2</c:v>
                </c:pt>
                <c:pt idx="374">
                  <c:v>3.7499999999999999E-2</c:v>
                </c:pt>
                <c:pt idx="375">
                  <c:v>3.7600000000000001E-2</c:v>
                </c:pt>
                <c:pt idx="376">
                  <c:v>3.7700000000000004E-2</c:v>
                </c:pt>
                <c:pt idx="377">
                  <c:v>3.78E-2</c:v>
                </c:pt>
                <c:pt idx="378">
                  <c:v>3.7899999999999996E-2</c:v>
                </c:pt>
                <c:pt idx="379">
                  <c:v>3.7999999999999999E-2</c:v>
                </c:pt>
                <c:pt idx="380">
                  <c:v>3.8100000000000002E-2</c:v>
                </c:pt>
                <c:pt idx="381">
                  <c:v>3.8200000000000005E-2</c:v>
                </c:pt>
                <c:pt idx="382">
                  <c:v>3.8299999999999994E-2</c:v>
                </c:pt>
                <c:pt idx="383">
                  <c:v>3.8399999999999997E-2</c:v>
                </c:pt>
                <c:pt idx="384">
                  <c:v>3.85E-2</c:v>
                </c:pt>
                <c:pt idx="385">
                  <c:v>3.8600000000000002E-2</c:v>
                </c:pt>
                <c:pt idx="386">
                  <c:v>3.8700000000000005E-2</c:v>
                </c:pt>
                <c:pt idx="387">
                  <c:v>3.8799999999999994E-2</c:v>
                </c:pt>
                <c:pt idx="388">
                  <c:v>3.8899999999999997E-2</c:v>
                </c:pt>
                <c:pt idx="389">
                  <c:v>3.9E-2</c:v>
                </c:pt>
                <c:pt idx="390">
                  <c:v>3.9100000000000003E-2</c:v>
                </c:pt>
                <c:pt idx="391">
                  <c:v>3.9200000000000006E-2</c:v>
                </c:pt>
                <c:pt idx="392">
                  <c:v>3.9299999999999995E-2</c:v>
                </c:pt>
                <c:pt idx="393">
                  <c:v>3.9399999999999998E-2</c:v>
                </c:pt>
                <c:pt idx="394">
                  <c:v>3.95E-2</c:v>
                </c:pt>
                <c:pt idx="395">
                  <c:v>3.9600000000000003E-2</c:v>
                </c:pt>
                <c:pt idx="396">
                  <c:v>3.9700000000000006E-2</c:v>
                </c:pt>
                <c:pt idx="397">
                  <c:v>3.9799999999999995E-2</c:v>
                </c:pt>
                <c:pt idx="398">
                  <c:v>3.9899999999999998E-2</c:v>
                </c:pt>
                <c:pt idx="399">
                  <c:v>0.04</c:v>
                </c:pt>
                <c:pt idx="400">
                  <c:v>4.0100000000000004E-2</c:v>
                </c:pt>
                <c:pt idx="401">
                  <c:v>4.02E-2</c:v>
                </c:pt>
                <c:pt idx="402">
                  <c:v>4.0299999999999996E-2</c:v>
                </c:pt>
                <c:pt idx="403">
                  <c:v>4.0399999999999998E-2</c:v>
                </c:pt>
                <c:pt idx="404">
                  <c:v>4.0500000000000001E-2</c:v>
                </c:pt>
                <c:pt idx="405">
                  <c:v>4.0600000000000004E-2</c:v>
                </c:pt>
                <c:pt idx="406">
                  <c:v>4.07E-2</c:v>
                </c:pt>
                <c:pt idx="407">
                  <c:v>4.0799999999999996E-2</c:v>
                </c:pt>
                <c:pt idx="408">
                  <c:v>4.0899999999999999E-2</c:v>
                </c:pt>
                <c:pt idx="409">
                  <c:v>4.1000000000000002E-2</c:v>
                </c:pt>
                <c:pt idx="410">
                  <c:v>4.1100000000000005E-2</c:v>
                </c:pt>
                <c:pt idx="411">
                  <c:v>4.1200000000000001E-2</c:v>
                </c:pt>
                <c:pt idx="412">
                  <c:v>4.1299999999999996E-2</c:v>
                </c:pt>
                <c:pt idx="413">
                  <c:v>4.1399999999999999E-2</c:v>
                </c:pt>
                <c:pt idx="414">
                  <c:v>4.1500000000000002E-2</c:v>
                </c:pt>
                <c:pt idx="415">
                  <c:v>4.1599999999999998E-2</c:v>
                </c:pt>
                <c:pt idx="416">
                  <c:v>4.1700000000000001E-2</c:v>
                </c:pt>
                <c:pt idx="417">
                  <c:v>4.1799999999999997E-2</c:v>
                </c:pt>
                <c:pt idx="418">
                  <c:v>4.19E-2</c:v>
                </c:pt>
                <c:pt idx="419">
                  <c:v>4.2000000000000003E-2</c:v>
                </c:pt>
                <c:pt idx="420">
                  <c:v>4.2099999999999999E-2</c:v>
                </c:pt>
                <c:pt idx="421">
                  <c:v>4.2200000000000001E-2</c:v>
                </c:pt>
                <c:pt idx="422">
                  <c:v>4.2299999999999997E-2</c:v>
                </c:pt>
                <c:pt idx="423">
                  <c:v>4.24E-2</c:v>
                </c:pt>
                <c:pt idx="424">
                  <c:v>4.2500000000000003E-2</c:v>
                </c:pt>
                <c:pt idx="425">
                  <c:v>4.2599999999999999E-2</c:v>
                </c:pt>
                <c:pt idx="426">
                  <c:v>4.2700000000000002E-2</c:v>
                </c:pt>
                <c:pt idx="427">
                  <c:v>4.2799999999999998E-2</c:v>
                </c:pt>
                <c:pt idx="428">
                  <c:v>4.2900000000000001E-2</c:v>
                </c:pt>
                <c:pt idx="429">
                  <c:v>4.2999999999999997E-2</c:v>
                </c:pt>
                <c:pt idx="430">
                  <c:v>4.3099999999999999E-2</c:v>
                </c:pt>
                <c:pt idx="431">
                  <c:v>4.3200000000000002E-2</c:v>
                </c:pt>
                <c:pt idx="432">
                  <c:v>4.3299999999999998E-2</c:v>
                </c:pt>
                <c:pt idx="433">
                  <c:v>4.3400000000000001E-2</c:v>
                </c:pt>
                <c:pt idx="434">
                  <c:v>4.3499999999999997E-2</c:v>
                </c:pt>
                <c:pt idx="435">
                  <c:v>4.36E-2</c:v>
                </c:pt>
                <c:pt idx="436">
                  <c:v>4.3700000000000003E-2</c:v>
                </c:pt>
                <c:pt idx="437">
                  <c:v>4.3799999999999999E-2</c:v>
                </c:pt>
                <c:pt idx="438">
                  <c:v>4.3900000000000002E-2</c:v>
                </c:pt>
                <c:pt idx="439">
                  <c:v>4.3999999999999997E-2</c:v>
                </c:pt>
                <c:pt idx="440">
                  <c:v>4.41E-2</c:v>
                </c:pt>
                <c:pt idx="441">
                  <c:v>4.4200000000000003E-2</c:v>
                </c:pt>
                <c:pt idx="442">
                  <c:v>4.4299999999999999E-2</c:v>
                </c:pt>
                <c:pt idx="443">
                  <c:v>4.4400000000000002E-2</c:v>
                </c:pt>
                <c:pt idx="444">
                  <c:v>4.4499999999999998E-2</c:v>
                </c:pt>
                <c:pt idx="445">
                  <c:v>4.4600000000000001E-2</c:v>
                </c:pt>
                <c:pt idx="446">
                  <c:v>4.4700000000000004E-2</c:v>
                </c:pt>
                <c:pt idx="447">
                  <c:v>4.48E-2</c:v>
                </c:pt>
                <c:pt idx="448">
                  <c:v>4.4899999999999995E-2</c:v>
                </c:pt>
                <c:pt idx="449">
                  <c:v>4.4999999999999998E-2</c:v>
                </c:pt>
                <c:pt idx="450">
                  <c:v>4.5100000000000001E-2</c:v>
                </c:pt>
                <c:pt idx="451">
                  <c:v>4.5200000000000004E-2</c:v>
                </c:pt>
                <c:pt idx="452">
                  <c:v>4.53E-2</c:v>
                </c:pt>
                <c:pt idx="453">
                  <c:v>4.5399999999999996E-2</c:v>
                </c:pt>
                <c:pt idx="454">
                  <c:v>4.5499999999999999E-2</c:v>
                </c:pt>
                <c:pt idx="455">
                  <c:v>4.5600000000000002E-2</c:v>
                </c:pt>
                <c:pt idx="456">
                  <c:v>4.5700000000000005E-2</c:v>
                </c:pt>
                <c:pt idx="457">
                  <c:v>4.58E-2</c:v>
                </c:pt>
                <c:pt idx="458">
                  <c:v>4.5899999999999996E-2</c:v>
                </c:pt>
                <c:pt idx="459">
                  <c:v>4.5999999999999999E-2</c:v>
                </c:pt>
                <c:pt idx="460">
                  <c:v>4.6100000000000002E-2</c:v>
                </c:pt>
                <c:pt idx="461">
                  <c:v>4.6200000000000005E-2</c:v>
                </c:pt>
                <c:pt idx="462">
                  <c:v>4.6299999999999994E-2</c:v>
                </c:pt>
                <c:pt idx="463">
                  <c:v>4.6399999999999997E-2</c:v>
                </c:pt>
                <c:pt idx="464">
                  <c:v>4.65E-2</c:v>
                </c:pt>
                <c:pt idx="465">
                  <c:v>4.6600000000000003E-2</c:v>
                </c:pt>
                <c:pt idx="466">
                  <c:v>4.6700000000000005E-2</c:v>
                </c:pt>
                <c:pt idx="467">
                  <c:v>4.6799999999999994E-2</c:v>
                </c:pt>
                <c:pt idx="468">
                  <c:v>4.6899999999999997E-2</c:v>
                </c:pt>
                <c:pt idx="469">
                  <c:v>4.7E-2</c:v>
                </c:pt>
                <c:pt idx="470">
                  <c:v>4.7100000000000003E-2</c:v>
                </c:pt>
                <c:pt idx="471">
                  <c:v>4.7200000000000006E-2</c:v>
                </c:pt>
                <c:pt idx="472">
                  <c:v>4.7299999999999995E-2</c:v>
                </c:pt>
                <c:pt idx="473">
                  <c:v>4.7399999999999998E-2</c:v>
                </c:pt>
                <c:pt idx="474">
                  <c:v>4.7500000000000001E-2</c:v>
                </c:pt>
                <c:pt idx="475">
                  <c:v>4.7600000000000003E-2</c:v>
                </c:pt>
                <c:pt idx="476">
                  <c:v>4.7700000000000006E-2</c:v>
                </c:pt>
                <c:pt idx="477">
                  <c:v>4.7799999999999995E-2</c:v>
                </c:pt>
                <c:pt idx="478">
                  <c:v>4.7899999999999998E-2</c:v>
                </c:pt>
                <c:pt idx="479">
                  <c:v>4.8000000000000001E-2</c:v>
                </c:pt>
                <c:pt idx="480">
                  <c:v>4.8100000000000004E-2</c:v>
                </c:pt>
                <c:pt idx="481">
                  <c:v>4.82E-2</c:v>
                </c:pt>
                <c:pt idx="482">
                  <c:v>4.8299999999999996E-2</c:v>
                </c:pt>
                <c:pt idx="483">
                  <c:v>4.8399999999999999E-2</c:v>
                </c:pt>
                <c:pt idx="484">
                  <c:v>4.8500000000000001E-2</c:v>
                </c:pt>
                <c:pt idx="485">
                  <c:v>4.8600000000000004E-2</c:v>
                </c:pt>
                <c:pt idx="486">
                  <c:v>4.87E-2</c:v>
                </c:pt>
                <c:pt idx="487">
                  <c:v>4.8799999999999996E-2</c:v>
                </c:pt>
                <c:pt idx="488">
                  <c:v>4.8899999999999999E-2</c:v>
                </c:pt>
                <c:pt idx="489">
                  <c:v>4.9000000000000002E-2</c:v>
                </c:pt>
                <c:pt idx="490">
                  <c:v>4.9100000000000005E-2</c:v>
                </c:pt>
                <c:pt idx="491">
                  <c:v>4.9200000000000001E-2</c:v>
                </c:pt>
                <c:pt idx="492">
                  <c:v>4.9299999999999997E-2</c:v>
                </c:pt>
                <c:pt idx="493">
                  <c:v>4.9399999999999999E-2</c:v>
                </c:pt>
                <c:pt idx="494">
                  <c:v>4.9500000000000002E-2</c:v>
                </c:pt>
                <c:pt idx="495">
                  <c:v>4.9599999999999998E-2</c:v>
                </c:pt>
                <c:pt idx="496">
                  <c:v>4.9700000000000001E-2</c:v>
                </c:pt>
                <c:pt idx="497">
                  <c:v>4.9799999999999997E-2</c:v>
                </c:pt>
                <c:pt idx="498">
                  <c:v>4.99E-2</c:v>
                </c:pt>
                <c:pt idx="499">
                  <c:v>0.05</c:v>
                </c:pt>
                <c:pt idx="500">
                  <c:v>5.0099999999999999E-2</c:v>
                </c:pt>
                <c:pt idx="501">
                  <c:v>5.0200000000000002E-2</c:v>
                </c:pt>
                <c:pt idx="502">
                  <c:v>5.0299999999999997E-2</c:v>
                </c:pt>
                <c:pt idx="503">
                  <c:v>5.04E-2</c:v>
                </c:pt>
                <c:pt idx="504">
                  <c:v>5.0500000000000003E-2</c:v>
                </c:pt>
                <c:pt idx="505">
                  <c:v>5.0599999999999999E-2</c:v>
                </c:pt>
                <c:pt idx="506">
                  <c:v>5.0700000000000002E-2</c:v>
                </c:pt>
                <c:pt idx="507">
                  <c:v>5.0799999999999998E-2</c:v>
                </c:pt>
                <c:pt idx="508">
                  <c:v>5.0900000000000001E-2</c:v>
                </c:pt>
                <c:pt idx="509">
                  <c:v>5.0999999999999997E-2</c:v>
                </c:pt>
                <c:pt idx="510">
                  <c:v>5.11E-2</c:v>
                </c:pt>
                <c:pt idx="511">
                  <c:v>5.1200000000000002E-2</c:v>
                </c:pt>
                <c:pt idx="512">
                  <c:v>5.1299999999999998E-2</c:v>
                </c:pt>
                <c:pt idx="513">
                  <c:v>5.1400000000000001E-2</c:v>
                </c:pt>
                <c:pt idx="514">
                  <c:v>5.1499999999999997E-2</c:v>
                </c:pt>
                <c:pt idx="515">
                  <c:v>5.16E-2</c:v>
                </c:pt>
                <c:pt idx="516">
                  <c:v>5.1700000000000003E-2</c:v>
                </c:pt>
                <c:pt idx="517">
                  <c:v>5.1799999999999999E-2</c:v>
                </c:pt>
                <c:pt idx="518">
                  <c:v>5.1900000000000002E-2</c:v>
                </c:pt>
                <c:pt idx="519">
                  <c:v>5.1999999999999998E-2</c:v>
                </c:pt>
                <c:pt idx="520">
                  <c:v>5.21E-2</c:v>
                </c:pt>
                <c:pt idx="521">
                  <c:v>5.2200000000000003E-2</c:v>
                </c:pt>
                <c:pt idx="522">
                  <c:v>5.2299999999999999E-2</c:v>
                </c:pt>
                <c:pt idx="523">
                  <c:v>5.2399999999999995E-2</c:v>
                </c:pt>
                <c:pt idx="524">
                  <c:v>5.2499999999999998E-2</c:v>
                </c:pt>
                <c:pt idx="525">
                  <c:v>5.2600000000000001E-2</c:v>
                </c:pt>
                <c:pt idx="526">
                  <c:v>5.2700000000000004E-2</c:v>
                </c:pt>
                <c:pt idx="527">
                  <c:v>5.28E-2</c:v>
                </c:pt>
                <c:pt idx="528">
                  <c:v>5.2899999999999996E-2</c:v>
                </c:pt>
                <c:pt idx="529">
                  <c:v>5.2999999999999999E-2</c:v>
                </c:pt>
                <c:pt idx="530">
                  <c:v>5.3100000000000001E-2</c:v>
                </c:pt>
                <c:pt idx="531">
                  <c:v>5.3200000000000004E-2</c:v>
                </c:pt>
                <c:pt idx="532">
                  <c:v>5.33E-2</c:v>
                </c:pt>
                <c:pt idx="533">
                  <c:v>5.3399999999999996E-2</c:v>
                </c:pt>
                <c:pt idx="534">
                  <c:v>5.3499999999999999E-2</c:v>
                </c:pt>
                <c:pt idx="535">
                  <c:v>5.3600000000000002E-2</c:v>
                </c:pt>
                <c:pt idx="536">
                  <c:v>5.3700000000000005E-2</c:v>
                </c:pt>
                <c:pt idx="537">
                  <c:v>5.3800000000000001E-2</c:v>
                </c:pt>
                <c:pt idx="538">
                  <c:v>5.3899999999999997E-2</c:v>
                </c:pt>
                <c:pt idx="539">
                  <c:v>5.3999999999999999E-2</c:v>
                </c:pt>
                <c:pt idx="540">
                  <c:v>5.4100000000000002E-2</c:v>
                </c:pt>
                <c:pt idx="541">
                  <c:v>5.4200000000000005E-2</c:v>
                </c:pt>
                <c:pt idx="542">
                  <c:v>5.4299999999999994E-2</c:v>
                </c:pt>
                <c:pt idx="543">
                  <c:v>5.4399999999999997E-2</c:v>
                </c:pt>
                <c:pt idx="544">
                  <c:v>5.45E-2</c:v>
                </c:pt>
                <c:pt idx="545">
                  <c:v>5.4600000000000003E-2</c:v>
                </c:pt>
                <c:pt idx="546">
                  <c:v>5.4700000000000006E-2</c:v>
                </c:pt>
                <c:pt idx="547">
                  <c:v>5.4799999999999995E-2</c:v>
                </c:pt>
                <c:pt idx="548">
                  <c:v>5.4899999999999997E-2</c:v>
                </c:pt>
                <c:pt idx="549">
                  <c:v>5.5E-2</c:v>
                </c:pt>
                <c:pt idx="550">
                  <c:v>5.5100000000000003E-2</c:v>
                </c:pt>
                <c:pt idx="551">
                  <c:v>5.5200000000000006E-2</c:v>
                </c:pt>
                <c:pt idx="552">
                  <c:v>5.5299999999999995E-2</c:v>
                </c:pt>
                <c:pt idx="553">
                  <c:v>5.5399999999999998E-2</c:v>
                </c:pt>
                <c:pt idx="554">
                  <c:v>5.5500000000000001E-2</c:v>
                </c:pt>
                <c:pt idx="555">
                  <c:v>5.5600000000000004E-2</c:v>
                </c:pt>
                <c:pt idx="556">
                  <c:v>5.57E-2</c:v>
                </c:pt>
                <c:pt idx="557">
                  <c:v>5.5799999999999995E-2</c:v>
                </c:pt>
                <c:pt idx="558">
                  <c:v>5.5899999999999998E-2</c:v>
                </c:pt>
                <c:pt idx="559">
                  <c:v>5.6000000000000001E-2</c:v>
                </c:pt>
                <c:pt idx="560">
                  <c:v>5.6100000000000004E-2</c:v>
                </c:pt>
                <c:pt idx="561">
                  <c:v>5.62E-2</c:v>
                </c:pt>
                <c:pt idx="562">
                  <c:v>5.6299999999999996E-2</c:v>
                </c:pt>
                <c:pt idx="563">
                  <c:v>5.6399999999999999E-2</c:v>
                </c:pt>
                <c:pt idx="564">
                  <c:v>5.6500000000000002E-2</c:v>
                </c:pt>
                <c:pt idx="565">
                  <c:v>5.6600000000000004E-2</c:v>
                </c:pt>
                <c:pt idx="566">
                  <c:v>5.67E-2</c:v>
                </c:pt>
                <c:pt idx="567">
                  <c:v>5.6799999999999996E-2</c:v>
                </c:pt>
                <c:pt idx="568">
                  <c:v>5.6899999999999999E-2</c:v>
                </c:pt>
                <c:pt idx="569">
                  <c:v>5.7000000000000002E-2</c:v>
                </c:pt>
                <c:pt idx="570">
                  <c:v>5.7099999999999998E-2</c:v>
                </c:pt>
                <c:pt idx="571">
                  <c:v>5.7200000000000001E-2</c:v>
                </c:pt>
                <c:pt idx="572">
                  <c:v>5.7299999999999997E-2</c:v>
                </c:pt>
                <c:pt idx="573">
                  <c:v>5.74E-2</c:v>
                </c:pt>
                <c:pt idx="574">
                  <c:v>5.7500000000000002E-2</c:v>
                </c:pt>
                <c:pt idx="575">
                  <c:v>5.7599999999999998E-2</c:v>
                </c:pt>
                <c:pt idx="576">
                  <c:v>5.7700000000000001E-2</c:v>
                </c:pt>
                <c:pt idx="577">
                  <c:v>5.7799999999999997E-2</c:v>
                </c:pt>
                <c:pt idx="578">
                  <c:v>5.79E-2</c:v>
                </c:pt>
                <c:pt idx="579">
                  <c:v>5.8000000000000003E-2</c:v>
                </c:pt>
                <c:pt idx="580">
                  <c:v>5.8099999999999999E-2</c:v>
                </c:pt>
                <c:pt idx="581">
                  <c:v>5.8200000000000002E-2</c:v>
                </c:pt>
                <c:pt idx="582">
                  <c:v>5.8299999999999998E-2</c:v>
                </c:pt>
                <c:pt idx="583">
                  <c:v>5.8400000000000001E-2</c:v>
                </c:pt>
                <c:pt idx="584">
                  <c:v>5.8500000000000003E-2</c:v>
                </c:pt>
                <c:pt idx="585">
                  <c:v>5.8599999999999999E-2</c:v>
                </c:pt>
                <c:pt idx="586">
                  <c:v>5.8700000000000002E-2</c:v>
                </c:pt>
                <c:pt idx="587">
                  <c:v>5.8799999999999998E-2</c:v>
                </c:pt>
                <c:pt idx="588">
                  <c:v>5.8900000000000001E-2</c:v>
                </c:pt>
                <c:pt idx="589">
                  <c:v>5.8999999999999997E-2</c:v>
                </c:pt>
                <c:pt idx="590">
                  <c:v>5.91E-2</c:v>
                </c:pt>
                <c:pt idx="591">
                  <c:v>5.9200000000000003E-2</c:v>
                </c:pt>
                <c:pt idx="592">
                  <c:v>5.9299999999999999E-2</c:v>
                </c:pt>
                <c:pt idx="593">
                  <c:v>5.9400000000000001E-2</c:v>
                </c:pt>
                <c:pt idx="594">
                  <c:v>5.9499999999999997E-2</c:v>
                </c:pt>
                <c:pt idx="595">
                  <c:v>5.96E-2</c:v>
                </c:pt>
                <c:pt idx="596">
                  <c:v>5.9700000000000003E-2</c:v>
                </c:pt>
                <c:pt idx="597">
                  <c:v>5.9799999999999999E-2</c:v>
                </c:pt>
                <c:pt idx="598">
                  <c:v>5.9900000000000002E-2</c:v>
                </c:pt>
                <c:pt idx="599">
                  <c:v>0.06</c:v>
                </c:pt>
                <c:pt idx="600">
                  <c:v>6.0100000000000001E-2</c:v>
                </c:pt>
                <c:pt idx="601">
                  <c:v>6.0200000000000004E-2</c:v>
                </c:pt>
                <c:pt idx="602">
                  <c:v>6.0299999999999999E-2</c:v>
                </c:pt>
                <c:pt idx="603">
                  <c:v>6.0399999999999995E-2</c:v>
                </c:pt>
                <c:pt idx="604">
                  <c:v>6.0499999999999998E-2</c:v>
                </c:pt>
                <c:pt idx="605">
                  <c:v>6.0600000000000001E-2</c:v>
                </c:pt>
                <c:pt idx="606">
                  <c:v>6.0700000000000004E-2</c:v>
                </c:pt>
                <c:pt idx="607">
                  <c:v>6.08E-2</c:v>
                </c:pt>
                <c:pt idx="608">
                  <c:v>6.0899999999999996E-2</c:v>
                </c:pt>
                <c:pt idx="609">
                  <c:v>6.0999999999999999E-2</c:v>
                </c:pt>
                <c:pt idx="610">
                  <c:v>6.1100000000000002E-2</c:v>
                </c:pt>
                <c:pt idx="611">
                  <c:v>6.1200000000000004E-2</c:v>
                </c:pt>
                <c:pt idx="612">
                  <c:v>6.13E-2</c:v>
                </c:pt>
                <c:pt idx="613">
                  <c:v>6.1399999999999996E-2</c:v>
                </c:pt>
                <c:pt idx="614">
                  <c:v>6.1499999999999999E-2</c:v>
                </c:pt>
                <c:pt idx="615">
                  <c:v>6.1600000000000002E-2</c:v>
                </c:pt>
                <c:pt idx="616">
                  <c:v>6.1700000000000005E-2</c:v>
                </c:pt>
                <c:pt idx="617">
                  <c:v>6.1799999999999994E-2</c:v>
                </c:pt>
                <c:pt idx="618">
                  <c:v>6.1899999999999997E-2</c:v>
                </c:pt>
                <c:pt idx="619">
                  <c:v>6.2E-2</c:v>
                </c:pt>
                <c:pt idx="620">
                  <c:v>6.2100000000000002E-2</c:v>
                </c:pt>
                <c:pt idx="621">
                  <c:v>6.2200000000000005E-2</c:v>
                </c:pt>
                <c:pt idx="622">
                  <c:v>6.2299999999999994E-2</c:v>
                </c:pt>
                <c:pt idx="623">
                  <c:v>6.2399999999999997E-2</c:v>
                </c:pt>
                <c:pt idx="624">
                  <c:v>6.25E-2</c:v>
                </c:pt>
                <c:pt idx="625">
                  <c:v>6.2600000000000003E-2</c:v>
                </c:pt>
                <c:pt idx="626">
                  <c:v>6.2700000000000006E-2</c:v>
                </c:pt>
                <c:pt idx="627">
                  <c:v>6.2799999999999995E-2</c:v>
                </c:pt>
                <c:pt idx="628">
                  <c:v>6.2899999999999998E-2</c:v>
                </c:pt>
                <c:pt idx="629">
                  <c:v>6.3E-2</c:v>
                </c:pt>
                <c:pt idx="630">
                  <c:v>6.3100000000000003E-2</c:v>
                </c:pt>
                <c:pt idx="631">
                  <c:v>6.3200000000000006E-2</c:v>
                </c:pt>
                <c:pt idx="632">
                  <c:v>6.3299999999999995E-2</c:v>
                </c:pt>
                <c:pt idx="633">
                  <c:v>6.3399999999999998E-2</c:v>
                </c:pt>
                <c:pt idx="634">
                  <c:v>6.3500000000000001E-2</c:v>
                </c:pt>
                <c:pt idx="635">
                  <c:v>6.3600000000000004E-2</c:v>
                </c:pt>
                <c:pt idx="636">
                  <c:v>6.3700000000000007E-2</c:v>
                </c:pt>
                <c:pt idx="637">
                  <c:v>6.3799999999999996E-2</c:v>
                </c:pt>
                <c:pt idx="638">
                  <c:v>6.3899999999999998E-2</c:v>
                </c:pt>
                <c:pt idx="639">
                  <c:v>6.4000000000000001E-2</c:v>
                </c:pt>
                <c:pt idx="640">
                  <c:v>6.409999999999999E-2</c:v>
                </c:pt>
                <c:pt idx="641">
                  <c:v>6.4200000000000007E-2</c:v>
                </c:pt>
                <c:pt idx="642">
                  <c:v>6.4299999999999996E-2</c:v>
                </c:pt>
                <c:pt idx="643">
                  <c:v>6.4399999999999999E-2</c:v>
                </c:pt>
                <c:pt idx="644">
                  <c:v>6.4500000000000002E-2</c:v>
                </c:pt>
                <c:pt idx="645">
                  <c:v>6.4599999999999991E-2</c:v>
                </c:pt>
                <c:pt idx="646">
                  <c:v>6.4700000000000008E-2</c:v>
                </c:pt>
                <c:pt idx="647">
                  <c:v>6.4799999999999996E-2</c:v>
                </c:pt>
                <c:pt idx="648">
                  <c:v>6.4899999999999999E-2</c:v>
                </c:pt>
                <c:pt idx="649">
                  <c:v>6.5000000000000002E-2</c:v>
                </c:pt>
                <c:pt idx="650">
                  <c:v>6.5099999999999991E-2</c:v>
                </c:pt>
                <c:pt idx="651">
                  <c:v>6.5200000000000008E-2</c:v>
                </c:pt>
                <c:pt idx="652">
                  <c:v>6.5299999999999997E-2</c:v>
                </c:pt>
                <c:pt idx="653">
                  <c:v>6.54E-2</c:v>
                </c:pt>
                <c:pt idx="654">
                  <c:v>6.5500000000000003E-2</c:v>
                </c:pt>
                <c:pt idx="655">
                  <c:v>6.5599999999999992E-2</c:v>
                </c:pt>
                <c:pt idx="656">
                  <c:v>6.5700000000000008E-2</c:v>
                </c:pt>
                <c:pt idx="657">
                  <c:v>6.5799999999999997E-2</c:v>
                </c:pt>
                <c:pt idx="658">
                  <c:v>6.59E-2</c:v>
                </c:pt>
                <c:pt idx="659">
                  <c:v>6.6000000000000003E-2</c:v>
                </c:pt>
                <c:pt idx="660">
                  <c:v>6.6099999999999992E-2</c:v>
                </c:pt>
                <c:pt idx="661">
                  <c:v>6.6200000000000009E-2</c:v>
                </c:pt>
                <c:pt idx="662">
                  <c:v>6.6299999999999998E-2</c:v>
                </c:pt>
                <c:pt idx="663">
                  <c:v>6.6400000000000001E-2</c:v>
                </c:pt>
                <c:pt idx="664">
                  <c:v>6.6500000000000004E-2</c:v>
                </c:pt>
                <c:pt idx="665">
                  <c:v>6.6599999999999993E-2</c:v>
                </c:pt>
                <c:pt idx="666">
                  <c:v>6.6700000000000009E-2</c:v>
                </c:pt>
                <c:pt idx="667">
                  <c:v>6.6799999999999998E-2</c:v>
                </c:pt>
                <c:pt idx="668">
                  <c:v>6.6900000000000001E-2</c:v>
                </c:pt>
                <c:pt idx="669">
                  <c:v>6.7000000000000004E-2</c:v>
                </c:pt>
                <c:pt idx="670">
                  <c:v>6.7099999999999993E-2</c:v>
                </c:pt>
                <c:pt idx="671">
                  <c:v>6.720000000000001E-2</c:v>
                </c:pt>
                <c:pt idx="672">
                  <c:v>6.7299999999999999E-2</c:v>
                </c:pt>
                <c:pt idx="673">
                  <c:v>6.7400000000000002E-2</c:v>
                </c:pt>
                <c:pt idx="674">
                  <c:v>6.7500000000000004E-2</c:v>
                </c:pt>
                <c:pt idx="675">
                  <c:v>6.7599999999999993E-2</c:v>
                </c:pt>
                <c:pt idx="676">
                  <c:v>6.7699999999999996E-2</c:v>
                </c:pt>
                <c:pt idx="677">
                  <c:v>6.7799999999999999E-2</c:v>
                </c:pt>
                <c:pt idx="678">
                  <c:v>6.7900000000000002E-2</c:v>
                </c:pt>
                <c:pt idx="679">
                  <c:v>6.8000000000000005E-2</c:v>
                </c:pt>
                <c:pt idx="680">
                  <c:v>6.8099999999999994E-2</c:v>
                </c:pt>
                <c:pt idx="681">
                  <c:v>6.8199999999999997E-2</c:v>
                </c:pt>
                <c:pt idx="682">
                  <c:v>6.83E-2</c:v>
                </c:pt>
                <c:pt idx="683">
                  <c:v>6.8400000000000002E-2</c:v>
                </c:pt>
                <c:pt idx="684">
                  <c:v>6.8500000000000005E-2</c:v>
                </c:pt>
                <c:pt idx="685">
                  <c:v>6.8599999999999994E-2</c:v>
                </c:pt>
                <c:pt idx="686">
                  <c:v>6.8699999999999997E-2</c:v>
                </c:pt>
                <c:pt idx="687">
                  <c:v>6.88E-2</c:v>
                </c:pt>
                <c:pt idx="688">
                  <c:v>6.8900000000000003E-2</c:v>
                </c:pt>
                <c:pt idx="689">
                  <c:v>6.9000000000000006E-2</c:v>
                </c:pt>
                <c:pt idx="690">
                  <c:v>6.9099999999999995E-2</c:v>
                </c:pt>
                <c:pt idx="691">
                  <c:v>6.9199999999999998E-2</c:v>
                </c:pt>
                <c:pt idx="692">
                  <c:v>6.93E-2</c:v>
                </c:pt>
                <c:pt idx="693">
                  <c:v>6.9400000000000003E-2</c:v>
                </c:pt>
                <c:pt idx="694">
                  <c:v>6.9500000000000006E-2</c:v>
                </c:pt>
                <c:pt idx="695">
                  <c:v>6.9599999999999995E-2</c:v>
                </c:pt>
                <c:pt idx="696">
                  <c:v>6.9699999999999998E-2</c:v>
                </c:pt>
                <c:pt idx="697">
                  <c:v>6.9800000000000001E-2</c:v>
                </c:pt>
                <c:pt idx="698">
                  <c:v>6.9900000000000004E-2</c:v>
                </c:pt>
                <c:pt idx="699">
                  <c:v>7.0000000000000007E-2</c:v>
                </c:pt>
                <c:pt idx="700">
                  <c:v>7.0099999999999996E-2</c:v>
                </c:pt>
                <c:pt idx="701">
                  <c:v>7.0199999999999999E-2</c:v>
                </c:pt>
                <c:pt idx="702">
                  <c:v>7.0300000000000001E-2</c:v>
                </c:pt>
                <c:pt idx="703">
                  <c:v>7.0400000000000004E-2</c:v>
                </c:pt>
                <c:pt idx="704">
                  <c:v>7.0499999999999993E-2</c:v>
                </c:pt>
                <c:pt idx="705">
                  <c:v>7.0599999999999996E-2</c:v>
                </c:pt>
                <c:pt idx="706">
                  <c:v>7.0699999999999999E-2</c:v>
                </c:pt>
                <c:pt idx="707">
                  <c:v>7.0800000000000002E-2</c:v>
                </c:pt>
                <c:pt idx="708">
                  <c:v>7.0900000000000005E-2</c:v>
                </c:pt>
                <c:pt idx="709">
                  <c:v>7.0999999999999994E-2</c:v>
                </c:pt>
                <c:pt idx="710">
                  <c:v>7.1099999999999997E-2</c:v>
                </c:pt>
                <c:pt idx="711">
                  <c:v>7.1199999999999999E-2</c:v>
                </c:pt>
                <c:pt idx="712">
                  <c:v>7.1300000000000002E-2</c:v>
                </c:pt>
                <c:pt idx="713">
                  <c:v>7.1400000000000005E-2</c:v>
                </c:pt>
                <c:pt idx="714">
                  <c:v>7.1499999999999994E-2</c:v>
                </c:pt>
                <c:pt idx="715">
                  <c:v>7.1599999999999997E-2</c:v>
                </c:pt>
                <c:pt idx="716">
                  <c:v>7.17E-2</c:v>
                </c:pt>
                <c:pt idx="717">
                  <c:v>7.1800000000000003E-2</c:v>
                </c:pt>
                <c:pt idx="718">
                  <c:v>7.1900000000000006E-2</c:v>
                </c:pt>
                <c:pt idx="719">
                  <c:v>7.1999999999999995E-2</c:v>
                </c:pt>
                <c:pt idx="720">
                  <c:v>7.2099999999999997E-2</c:v>
                </c:pt>
                <c:pt idx="721">
                  <c:v>7.22E-2</c:v>
                </c:pt>
                <c:pt idx="722">
                  <c:v>7.2300000000000003E-2</c:v>
                </c:pt>
                <c:pt idx="723">
                  <c:v>7.2400000000000006E-2</c:v>
                </c:pt>
                <c:pt idx="724">
                  <c:v>7.2499999999999995E-2</c:v>
                </c:pt>
                <c:pt idx="725">
                  <c:v>7.2599999999999998E-2</c:v>
                </c:pt>
                <c:pt idx="726">
                  <c:v>7.2700000000000001E-2</c:v>
                </c:pt>
                <c:pt idx="727">
                  <c:v>7.2800000000000004E-2</c:v>
                </c:pt>
                <c:pt idx="728">
                  <c:v>7.2900000000000006E-2</c:v>
                </c:pt>
                <c:pt idx="729">
                  <c:v>7.2999999999999995E-2</c:v>
                </c:pt>
                <c:pt idx="730">
                  <c:v>7.3099999999999998E-2</c:v>
                </c:pt>
                <c:pt idx="731">
                  <c:v>7.3200000000000001E-2</c:v>
                </c:pt>
                <c:pt idx="732">
                  <c:v>7.3300000000000004E-2</c:v>
                </c:pt>
                <c:pt idx="733">
                  <c:v>7.3400000000000007E-2</c:v>
                </c:pt>
                <c:pt idx="734">
                  <c:v>7.3499999999999996E-2</c:v>
                </c:pt>
                <c:pt idx="735">
                  <c:v>7.3599999999999999E-2</c:v>
                </c:pt>
                <c:pt idx="736">
                  <c:v>7.3700000000000002E-2</c:v>
                </c:pt>
                <c:pt idx="737">
                  <c:v>7.3799999999999991E-2</c:v>
                </c:pt>
                <c:pt idx="738">
                  <c:v>7.3900000000000007E-2</c:v>
                </c:pt>
                <c:pt idx="739">
                  <c:v>7.3999999999999996E-2</c:v>
                </c:pt>
                <c:pt idx="740">
                  <c:v>7.4099999999999999E-2</c:v>
                </c:pt>
                <c:pt idx="741">
                  <c:v>7.4200000000000002E-2</c:v>
                </c:pt>
                <c:pt idx="742">
                  <c:v>7.4299999999999991E-2</c:v>
                </c:pt>
                <c:pt idx="743">
                  <c:v>7.4400000000000008E-2</c:v>
                </c:pt>
                <c:pt idx="744">
                  <c:v>7.4499999999999997E-2</c:v>
                </c:pt>
                <c:pt idx="745">
                  <c:v>7.46E-2</c:v>
                </c:pt>
                <c:pt idx="746">
                  <c:v>7.4700000000000003E-2</c:v>
                </c:pt>
                <c:pt idx="747">
                  <c:v>7.4799999999999991E-2</c:v>
                </c:pt>
                <c:pt idx="748">
                  <c:v>7.4900000000000008E-2</c:v>
                </c:pt>
                <c:pt idx="749">
                  <c:v>7.4999999999999997E-2</c:v>
                </c:pt>
                <c:pt idx="750">
                  <c:v>7.51E-2</c:v>
                </c:pt>
                <c:pt idx="751">
                  <c:v>7.5200000000000003E-2</c:v>
                </c:pt>
                <c:pt idx="752">
                  <c:v>7.5299999999999992E-2</c:v>
                </c:pt>
                <c:pt idx="753">
                  <c:v>7.5400000000000009E-2</c:v>
                </c:pt>
                <c:pt idx="754">
                  <c:v>7.5499999999999998E-2</c:v>
                </c:pt>
                <c:pt idx="755">
                  <c:v>7.5600000000000001E-2</c:v>
                </c:pt>
                <c:pt idx="756">
                  <c:v>7.5700000000000003E-2</c:v>
                </c:pt>
                <c:pt idx="757">
                  <c:v>7.5799999999999992E-2</c:v>
                </c:pt>
                <c:pt idx="758">
                  <c:v>7.5900000000000009E-2</c:v>
                </c:pt>
                <c:pt idx="759">
                  <c:v>7.5999999999999998E-2</c:v>
                </c:pt>
                <c:pt idx="760">
                  <c:v>7.6100000000000001E-2</c:v>
                </c:pt>
                <c:pt idx="761">
                  <c:v>7.6200000000000004E-2</c:v>
                </c:pt>
                <c:pt idx="762">
                  <c:v>7.6299999999999993E-2</c:v>
                </c:pt>
                <c:pt idx="763">
                  <c:v>7.640000000000001E-2</c:v>
                </c:pt>
                <c:pt idx="764">
                  <c:v>7.6499999999999999E-2</c:v>
                </c:pt>
                <c:pt idx="765">
                  <c:v>7.6599999999999988E-2</c:v>
                </c:pt>
                <c:pt idx="766">
                  <c:v>7.6700000000000004E-2</c:v>
                </c:pt>
                <c:pt idx="767">
                  <c:v>7.6799999999999993E-2</c:v>
                </c:pt>
                <c:pt idx="768">
                  <c:v>7.690000000000001E-2</c:v>
                </c:pt>
                <c:pt idx="769">
                  <c:v>7.6999999999999999E-2</c:v>
                </c:pt>
                <c:pt idx="770">
                  <c:v>7.7099999999999988E-2</c:v>
                </c:pt>
                <c:pt idx="771">
                  <c:v>7.7200000000000005E-2</c:v>
                </c:pt>
                <c:pt idx="772">
                  <c:v>7.7299999999999994E-2</c:v>
                </c:pt>
                <c:pt idx="773">
                  <c:v>7.740000000000001E-2</c:v>
                </c:pt>
                <c:pt idx="774">
                  <c:v>7.7499999999999999E-2</c:v>
                </c:pt>
                <c:pt idx="775">
                  <c:v>7.7599999999999988E-2</c:v>
                </c:pt>
                <c:pt idx="776">
                  <c:v>7.7700000000000005E-2</c:v>
                </c:pt>
                <c:pt idx="777">
                  <c:v>7.7799999999999994E-2</c:v>
                </c:pt>
                <c:pt idx="778">
                  <c:v>7.7900000000000011E-2</c:v>
                </c:pt>
                <c:pt idx="779">
                  <c:v>7.8E-2</c:v>
                </c:pt>
                <c:pt idx="780">
                  <c:v>7.8099999999999989E-2</c:v>
                </c:pt>
                <c:pt idx="781">
                  <c:v>7.8200000000000006E-2</c:v>
                </c:pt>
                <c:pt idx="782">
                  <c:v>7.8299999999999995E-2</c:v>
                </c:pt>
                <c:pt idx="783">
                  <c:v>7.8400000000000011E-2</c:v>
                </c:pt>
                <c:pt idx="784">
                  <c:v>7.85E-2</c:v>
                </c:pt>
                <c:pt idx="785">
                  <c:v>7.8599999999999989E-2</c:v>
                </c:pt>
                <c:pt idx="786">
                  <c:v>7.8700000000000006E-2</c:v>
                </c:pt>
                <c:pt idx="787">
                  <c:v>7.8799999999999995E-2</c:v>
                </c:pt>
                <c:pt idx="788">
                  <c:v>7.8900000000000012E-2</c:v>
                </c:pt>
                <c:pt idx="789">
                  <c:v>7.9000000000000001E-2</c:v>
                </c:pt>
                <c:pt idx="790">
                  <c:v>7.909999999999999E-2</c:v>
                </c:pt>
                <c:pt idx="791">
                  <c:v>7.9200000000000007E-2</c:v>
                </c:pt>
                <c:pt idx="792">
                  <c:v>7.9299999999999995E-2</c:v>
                </c:pt>
                <c:pt idx="793">
                  <c:v>7.9400000000000012E-2</c:v>
                </c:pt>
                <c:pt idx="794">
                  <c:v>7.9500000000000001E-2</c:v>
                </c:pt>
                <c:pt idx="795">
                  <c:v>7.959999999999999E-2</c:v>
                </c:pt>
                <c:pt idx="796">
                  <c:v>7.9700000000000007E-2</c:v>
                </c:pt>
                <c:pt idx="797">
                  <c:v>7.9799999999999996E-2</c:v>
                </c:pt>
                <c:pt idx="798">
                  <c:v>7.9899999999999999E-2</c:v>
                </c:pt>
                <c:pt idx="799">
                  <c:v>0.08</c:v>
                </c:pt>
                <c:pt idx="800">
                  <c:v>8.0099999999999991E-2</c:v>
                </c:pt>
                <c:pt idx="801">
                  <c:v>8.0200000000000007E-2</c:v>
                </c:pt>
                <c:pt idx="802">
                  <c:v>8.0299999999999996E-2</c:v>
                </c:pt>
                <c:pt idx="803">
                  <c:v>8.0399999999999999E-2</c:v>
                </c:pt>
                <c:pt idx="804">
                  <c:v>8.0500000000000002E-2</c:v>
                </c:pt>
                <c:pt idx="805">
                  <c:v>8.0599999999999991E-2</c:v>
                </c:pt>
                <c:pt idx="806">
                  <c:v>8.0700000000000008E-2</c:v>
                </c:pt>
                <c:pt idx="807">
                  <c:v>8.0799999999999997E-2</c:v>
                </c:pt>
                <c:pt idx="808">
                  <c:v>8.09E-2</c:v>
                </c:pt>
                <c:pt idx="809">
                  <c:v>8.1000000000000003E-2</c:v>
                </c:pt>
                <c:pt idx="810">
                  <c:v>8.1099999999999992E-2</c:v>
                </c:pt>
                <c:pt idx="811">
                  <c:v>8.1200000000000008E-2</c:v>
                </c:pt>
                <c:pt idx="812">
                  <c:v>8.1299999999999997E-2</c:v>
                </c:pt>
                <c:pt idx="813">
                  <c:v>8.14E-2</c:v>
                </c:pt>
                <c:pt idx="814">
                  <c:v>8.1500000000000003E-2</c:v>
                </c:pt>
                <c:pt idx="815">
                  <c:v>8.1599999999999992E-2</c:v>
                </c:pt>
                <c:pt idx="816">
                  <c:v>8.1700000000000009E-2</c:v>
                </c:pt>
                <c:pt idx="817">
                  <c:v>8.1799999999999998E-2</c:v>
                </c:pt>
                <c:pt idx="818">
                  <c:v>8.1900000000000001E-2</c:v>
                </c:pt>
                <c:pt idx="819">
                  <c:v>8.2000000000000003E-2</c:v>
                </c:pt>
                <c:pt idx="820">
                  <c:v>8.2099999999999992E-2</c:v>
                </c:pt>
                <c:pt idx="821">
                  <c:v>8.2200000000000009E-2</c:v>
                </c:pt>
                <c:pt idx="822">
                  <c:v>8.2299999999999998E-2</c:v>
                </c:pt>
                <c:pt idx="823">
                  <c:v>8.2400000000000001E-2</c:v>
                </c:pt>
                <c:pt idx="824">
                  <c:v>8.2500000000000004E-2</c:v>
                </c:pt>
                <c:pt idx="825">
                  <c:v>8.2599999999999993E-2</c:v>
                </c:pt>
                <c:pt idx="826">
                  <c:v>8.270000000000001E-2</c:v>
                </c:pt>
                <c:pt idx="827">
                  <c:v>8.2799999999999999E-2</c:v>
                </c:pt>
                <c:pt idx="828">
                  <c:v>8.2900000000000001E-2</c:v>
                </c:pt>
                <c:pt idx="829">
                  <c:v>8.3000000000000004E-2</c:v>
                </c:pt>
                <c:pt idx="830">
                  <c:v>8.3099999999999993E-2</c:v>
                </c:pt>
                <c:pt idx="831">
                  <c:v>8.3199999999999996E-2</c:v>
                </c:pt>
                <c:pt idx="832">
                  <c:v>8.3299999999999999E-2</c:v>
                </c:pt>
                <c:pt idx="833">
                  <c:v>8.3400000000000002E-2</c:v>
                </c:pt>
                <c:pt idx="834">
                  <c:v>8.3500000000000005E-2</c:v>
                </c:pt>
                <c:pt idx="835">
                  <c:v>8.3599999999999994E-2</c:v>
                </c:pt>
                <c:pt idx="836">
                  <c:v>8.3699999999999997E-2</c:v>
                </c:pt>
                <c:pt idx="837">
                  <c:v>8.3799999999999999E-2</c:v>
                </c:pt>
                <c:pt idx="838">
                  <c:v>8.3900000000000002E-2</c:v>
                </c:pt>
                <c:pt idx="839">
                  <c:v>8.4000000000000005E-2</c:v>
                </c:pt>
                <c:pt idx="840">
                  <c:v>8.4099999999999994E-2</c:v>
                </c:pt>
                <c:pt idx="841">
                  <c:v>8.4199999999999997E-2</c:v>
                </c:pt>
                <c:pt idx="842">
                  <c:v>8.43E-2</c:v>
                </c:pt>
                <c:pt idx="843">
                  <c:v>8.4400000000000003E-2</c:v>
                </c:pt>
                <c:pt idx="844">
                  <c:v>8.4500000000000006E-2</c:v>
                </c:pt>
                <c:pt idx="845">
                  <c:v>8.4599999999999995E-2</c:v>
                </c:pt>
                <c:pt idx="846">
                  <c:v>8.4699999999999998E-2</c:v>
                </c:pt>
                <c:pt idx="847">
                  <c:v>8.48E-2</c:v>
                </c:pt>
                <c:pt idx="848">
                  <c:v>8.4900000000000003E-2</c:v>
                </c:pt>
                <c:pt idx="849">
                  <c:v>8.5000000000000006E-2</c:v>
                </c:pt>
                <c:pt idx="850">
                  <c:v>8.5099999999999995E-2</c:v>
                </c:pt>
                <c:pt idx="851">
                  <c:v>8.5199999999999998E-2</c:v>
                </c:pt>
                <c:pt idx="852">
                  <c:v>8.5300000000000001E-2</c:v>
                </c:pt>
                <c:pt idx="853">
                  <c:v>8.5400000000000004E-2</c:v>
                </c:pt>
                <c:pt idx="854">
                  <c:v>8.5500000000000007E-2</c:v>
                </c:pt>
                <c:pt idx="855">
                  <c:v>8.5599999999999996E-2</c:v>
                </c:pt>
                <c:pt idx="856">
                  <c:v>8.5699999999999998E-2</c:v>
                </c:pt>
                <c:pt idx="857">
                  <c:v>8.5800000000000001E-2</c:v>
                </c:pt>
                <c:pt idx="858">
                  <c:v>8.5900000000000004E-2</c:v>
                </c:pt>
                <c:pt idx="859">
                  <c:v>8.5999999999999993E-2</c:v>
                </c:pt>
                <c:pt idx="860">
                  <c:v>8.6099999999999996E-2</c:v>
                </c:pt>
                <c:pt idx="861">
                  <c:v>8.6199999999999999E-2</c:v>
                </c:pt>
                <c:pt idx="862">
                  <c:v>8.6300000000000002E-2</c:v>
                </c:pt>
                <c:pt idx="863">
                  <c:v>8.6400000000000005E-2</c:v>
                </c:pt>
                <c:pt idx="864">
                  <c:v>8.6499999999999994E-2</c:v>
                </c:pt>
                <c:pt idx="865">
                  <c:v>8.6599999999999996E-2</c:v>
                </c:pt>
                <c:pt idx="866">
                  <c:v>8.6699999999999999E-2</c:v>
                </c:pt>
                <c:pt idx="867">
                  <c:v>8.6800000000000002E-2</c:v>
                </c:pt>
                <c:pt idx="868">
                  <c:v>8.6900000000000005E-2</c:v>
                </c:pt>
                <c:pt idx="869">
                  <c:v>8.6999999999999994E-2</c:v>
                </c:pt>
                <c:pt idx="870">
                  <c:v>8.7099999999999997E-2</c:v>
                </c:pt>
                <c:pt idx="871">
                  <c:v>8.72E-2</c:v>
                </c:pt>
                <c:pt idx="872">
                  <c:v>8.7300000000000003E-2</c:v>
                </c:pt>
                <c:pt idx="873">
                  <c:v>8.7400000000000005E-2</c:v>
                </c:pt>
                <c:pt idx="874">
                  <c:v>8.7499999999999994E-2</c:v>
                </c:pt>
                <c:pt idx="875">
                  <c:v>8.7599999999999997E-2</c:v>
                </c:pt>
                <c:pt idx="876">
                  <c:v>8.77E-2</c:v>
                </c:pt>
                <c:pt idx="877">
                  <c:v>8.7800000000000003E-2</c:v>
                </c:pt>
                <c:pt idx="878">
                  <c:v>8.7900000000000006E-2</c:v>
                </c:pt>
                <c:pt idx="879">
                  <c:v>8.7999999999999995E-2</c:v>
                </c:pt>
                <c:pt idx="880">
                  <c:v>8.8099999999999998E-2</c:v>
                </c:pt>
                <c:pt idx="881">
                  <c:v>8.8200000000000001E-2</c:v>
                </c:pt>
                <c:pt idx="882">
                  <c:v>8.8300000000000003E-2</c:v>
                </c:pt>
                <c:pt idx="883">
                  <c:v>8.8400000000000006E-2</c:v>
                </c:pt>
                <c:pt idx="884">
                  <c:v>8.8499999999999995E-2</c:v>
                </c:pt>
                <c:pt idx="885">
                  <c:v>8.8599999999999998E-2</c:v>
                </c:pt>
                <c:pt idx="886">
                  <c:v>8.8700000000000001E-2</c:v>
                </c:pt>
                <c:pt idx="887">
                  <c:v>8.8800000000000004E-2</c:v>
                </c:pt>
                <c:pt idx="888">
                  <c:v>8.8900000000000007E-2</c:v>
                </c:pt>
                <c:pt idx="889">
                  <c:v>8.8999999999999996E-2</c:v>
                </c:pt>
                <c:pt idx="890">
                  <c:v>8.9099999999999999E-2</c:v>
                </c:pt>
                <c:pt idx="891">
                  <c:v>8.9200000000000002E-2</c:v>
                </c:pt>
                <c:pt idx="892">
                  <c:v>8.929999999999999E-2</c:v>
                </c:pt>
                <c:pt idx="893">
                  <c:v>8.9400000000000007E-2</c:v>
                </c:pt>
                <c:pt idx="894">
                  <c:v>8.9499999999999996E-2</c:v>
                </c:pt>
                <c:pt idx="895">
                  <c:v>8.9599999999999999E-2</c:v>
                </c:pt>
                <c:pt idx="896">
                  <c:v>8.9700000000000002E-2</c:v>
                </c:pt>
                <c:pt idx="897">
                  <c:v>8.9799999999999991E-2</c:v>
                </c:pt>
                <c:pt idx="898">
                  <c:v>8.9900000000000008E-2</c:v>
                </c:pt>
                <c:pt idx="899">
                  <c:v>0.09</c:v>
                </c:pt>
                <c:pt idx="900">
                  <c:v>9.01E-2</c:v>
                </c:pt>
                <c:pt idx="901">
                  <c:v>9.0200000000000002E-2</c:v>
                </c:pt>
                <c:pt idx="902">
                  <c:v>9.0299999999999991E-2</c:v>
                </c:pt>
                <c:pt idx="903">
                  <c:v>9.0400000000000008E-2</c:v>
                </c:pt>
                <c:pt idx="904">
                  <c:v>9.0499999999999997E-2</c:v>
                </c:pt>
                <c:pt idx="905">
                  <c:v>9.06E-2</c:v>
                </c:pt>
                <c:pt idx="906">
                  <c:v>9.0700000000000003E-2</c:v>
                </c:pt>
                <c:pt idx="907">
                  <c:v>9.0799999999999992E-2</c:v>
                </c:pt>
                <c:pt idx="908">
                  <c:v>9.0900000000000009E-2</c:v>
                </c:pt>
                <c:pt idx="909">
                  <c:v>9.0999999999999998E-2</c:v>
                </c:pt>
                <c:pt idx="910">
                  <c:v>9.11E-2</c:v>
                </c:pt>
                <c:pt idx="911">
                  <c:v>9.1200000000000003E-2</c:v>
                </c:pt>
                <c:pt idx="912">
                  <c:v>9.1299999999999992E-2</c:v>
                </c:pt>
                <c:pt idx="913">
                  <c:v>9.1400000000000009E-2</c:v>
                </c:pt>
                <c:pt idx="914">
                  <c:v>9.1499999999999998E-2</c:v>
                </c:pt>
                <c:pt idx="915">
                  <c:v>9.1600000000000001E-2</c:v>
                </c:pt>
                <c:pt idx="916">
                  <c:v>9.1700000000000004E-2</c:v>
                </c:pt>
                <c:pt idx="917">
                  <c:v>9.1799999999999993E-2</c:v>
                </c:pt>
                <c:pt idx="918">
                  <c:v>9.1900000000000009E-2</c:v>
                </c:pt>
                <c:pt idx="919">
                  <c:v>9.1999999999999998E-2</c:v>
                </c:pt>
                <c:pt idx="920">
                  <c:v>9.2099999999999987E-2</c:v>
                </c:pt>
                <c:pt idx="921">
                  <c:v>9.2200000000000004E-2</c:v>
                </c:pt>
                <c:pt idx="922">
                  <c:v>9.2299999999999993E-2</c:v>
                </c:pt>
                <c:pt idx="923">
                  <c:v>9.240000000000001E-2</c:v>
                </c:pt>
                <c:pt idx="924">
                  <c:v>9.2499999999999999E-2</c:v>
                </c:pt>
                <c:pt idx="925">
                  <c:v>9.2599999999999988E-2</c:v>
                </c:pt>
                <c:pt idx="926">
                  <c:v>9.2700000000000005E-2</c:v>
                </c:pt>
                <c:pt idx="927">
                  <c:v>9.2799999999999994E-2</c:v>
                </c:pt>
                <c:pt idx="928">
                  <c:v>9.290000000000001E-2</c:v>
                </c:pt>
                <c:pt idx="929">
                  <c:v>9.2999999999999999E-2</c:v>
                </c:pt>
                <c:pt idx="930">
                  <c:v>9.3099999999999988E-2</c:v>
                </c:pt>
                <c:pt idx="931">
                  <c:v>9.3200000000000005E-2</c:v>
                </c:pt>
                <c:pt idx="932">
                  <c:v>9.3299999999999994E-2</c:v>
                </c:pt>
                <c:pt idx="933">
                  <c:v>9.3400000000000011E-2</c:v>
                </c:pt>
                <c:pt idx="934">
                  <c:v>9.35E-2</c:v>
                </c:pt>
                <c:pt idx="935">
                  <c:v>9.3599999999999989E-2</c:v>
                </c:pt>
                <c:pt idx="936">
                  <c:v>9.3700000000000006E-2</c:v>
                </c:pt>
                <c:pt idx="937">
                  <c:v>9.3799999999999994E-2</c:v>
                </c:pt>
                <c:pt idx="938">
                  <c:v>9.3900000000000011E-2</c:v>
                </c:pt>
                <c:pt idx="939">
                  <c:v>9.4E-2</c:v>
                </c:pt>
                <c:pt idx="940">
                  <c:v>9.4099999999999989E-2</c:v>
                </c:pt>
                <c:pt idx="941">
                  <c:v>9.4200000000000006E-2</c:v>
                </c:pt>
                <c:pt idx="942">
                  <c:v>9.4299999999999995E-2</c:v>
                </c:pt>
                <c:pt idx="943">
                  <c:v>9.4400000000000012E-2</c:v>
                </c:pt>
                <c:pt idx="944">
                  <c:v>9.4500000000000001E-2</c:v>
                </c:pt>
                <c:pt idx="945">
                  <c:v>9.459999999999999E-2</c:v>
                </c:pt>
                <c:pt idx="946">
                  <c:v>9.4700000000000006E-2</c:v>
                </c:pt>
                <c:pt idx="947">
                  <c:v>9.4799999999999995E-2</c:v>
                </c:pt>
                <c:pt idx="948">
                  <c:v>9.4900000000000012E-2</c:v>
                </c:pt>
                <c:pt idx="949">
                  <c:v>9.5000000000000001E-2</c:v>
                </c:pt>
                <c:pt idx="950">
                  <c:v>9.509999999999999E-2</c:v>
                </c:pt>
                <c:pt idx="951">
                  <c:v>9.5200000000000007E-2</c:v>
                </c:pt>
                <c:pt idx="952">
                  <c:v>9.5299999999999996E-2</c:v>
                </c:pt>
                <c:pt idx="953">
                  <c:v>9.5400000000000013E-2</c:v>
                </c:pt>
                <c:pt idx="954">
                  <c:v>9.5500000000000002E-2</c:v>
                </c:pt>
                <c:pt idx="955">
                  <c:v>9.5599999999999991E-2</c:v>
                </c:pt>
                <c:pt idx="956">
                  <c:v>9.5700000000000007E-2</c:v>
                </c:pt>
                <c:pt idx="957">
                  <c:v>9.5799999999999996E-2</c:v>
                </c:pt>
                <c:pt idx="958">
                  <c:v>9.5899999999999999E-2</c:v>
                </c:pt>
                <c:pt idx="959">
                  <c:v>9.6000000000000002E-2</c:v>
                </c:pt>
                <c:pt idx="960">
                  <c:v>9.6099999999999991E-2</c:v>
                </c:pt>
                <c:pt idx="961">
                  <c:v>9.6200000000000008E-2</c:v>
                </c:pt>
                <c:pt idx="962">
                  <c:v>9.6299999999999997E-2</c:v>
                </c:pt>
                <c:pt idx="963">
                  <c:v>9.64E-2</c:v>
                </c:pt>
                <c:pt idx="964">
                  <c:v>9.6500000000000002E-2</c:v>
                </c:pt>
                <c:pt idx="965">
                  <c:v>9.6599999999999991E-2</c:v>
                </c:pt>
                <c:pt idx="966">
                  <c:v>9.6700000000000008E-2</c:v>
                </c:pt>
                <c:pt idx="967">
                  <c:v>9.6799999999999997E-2</c:v>
                </c:pt>
                <c:pt idx="968">
                  <c:v>9.69E-2</c:v>
                </c:pt>
                <c:pt idx="969">
                  <c:v>9.7000000000000003E-2</c:v>
                </c:pt>
                <c:pt idx="970">
                  <c:v>9.7099999999999992E-2</c:v>
                </c:pt>
                <c:pt idx="971">
                  <c:v>9.7200000000000009E-2</c:v>
                </c:pt>
                <c:pt idx="972">
                  <c:v>9.7299999999999998E-2</c:v>
                </c:pt>
                <c:pt idx="973">
                  <c:v>9.74E-2</c:v>
                </c:pt>
                <c:pt idx="974">
                  <c:v>9.7500000000000003E-2</c:v>
                </c:pt>
                <c:pt idx="975">
                  <c:v>9.7599999999999992E-2</c:v>
                </c:pt>
                <c:pt idx="976">
                  <c:v>9.7700000000000009E-2</c:v>
                </c:pt>
                <c:pt idx="977">
                  <c:v>9.7799999999999998E-2</c:v>
                </c:pt>
                <c:pt idx="978">
                  <c:v>9.7900000000000001E-2</c:v>
                </c:pt>
                <c:pt idx="979">
                  <c:v>9.8000000000000004E-2</c:v>
                </c:pt>
                <c:pt idx="980">
                  <c:v>9.8099999999999993E-2</c:v>
                </c:pt>
                <c:pt idx="981">
                  <c:v>9.820000000000001E-2</c:v>
                </c:pt>
                <c:pt idx="982">
                  <c:v>9.8299999999999998E-2</c:v>
                </c:pt>
                <c:pt idx="983">
                  <c:v>9.8400000000000001E-2</c:v>
                </c:pt>
                <c:pt idx="984">
                  <c:v>9.8500000000000004E-2</c:v>
                </c:pt>
                <c:pt idx="985">
                  <c:v>9.8599999999999993E-2</c:v>
                </c:pt>
                <c:pt idx="986">
                  <c:v>9.8699999999999996E-2</c:v>
                </c:pt>
                <c:pt idx="987">
                  <c:v>9.8799999999999999E-2</c:v>
                </c:pt>
                <c:pt idx="988">
                  <c:v>9.8900000000000002E-2</c:v>
                </c:pt>
                <c:pt idx="989">
                  <c:v>9.9000000000000005E-2</c:v>
                </c:pt>
                <c:pt idx="990">
                  <c:v>9.9099999999999994E-2</c:v>
                </c:pt>
                <c:pt idx="991">
                  <c:v>9.9199999999999997E-2</c:v>
                </c:pt>
                <c:pt idx="992">
                  <c:v>9.9299999999999999E-2</c:v>
                </c:pt>
                <c:pt idx="993">
                  <c:v>9.9400000000000002E-2</c:v>
                </c:pt>
                <c:pt idx="994">
                  <c:v>9.9500000000000005E-2</c:v>
                </c:pt>
                <c:pt idx="995">
                  <c:v>9.9599999999999994E-2</c:v>
                </c:pt>
                <c:pt idx="996">
                  <c:v>9.9699999999999997E-2</c:v>
                </c:pt>
                <c:pt idx="997">
                  <c:v>9.98E-2</c:v>
                </c:pt>
                <c:pt idx="998">
                  <c:v>9.9900000000000003E-2</c:v>
                </c:pt>
                <c:pt idx="999">
                  <c:v>0.1</c:v>
                </c:pt>
                <c:pt idx="1000">
                  <c:v>0.10100000000000001</c:v>
                </c:pt>
                <c:pt idx="1001">
                  <c:v>0.10199999999999999</c:v>
                </c:pt>
                <c:pt idx="1002">
                  <c:v>0.10299999999999999</c:v>
                </c:pt>
                <c:pt idx="1003">
                  <c:v>0.104</c:v>
                </c:pt>
                <c:pt idx="1004">
                  <c:v>0.105</c:v>
                </c:pt>
                <c:pt idx="1005">
                  <c:v>0.106</c:v>
                </c:pt>
                <c:pt idx="1006">
                  <c:v>0.107</c:v>
                </c:pt>
                <c:pt idx="1007">
                  <c:v>0.108</c:v>
                </c:pt>
                <c:pt idx="1008">
                  <c:v>0.109</c:v>
                </c:pt>
                <c:pt idx="1009">
                  <c:v>0.11</c:v>
                </c:pt>
                <c:pt idx="1010">
                  <c:v>0.111</c:v>
                </c:pt>
                <c:pt idx="1011">
                  <c:v>0.112</c:v>
                </c:pt>
                <c:pt idx="1012">
                  <c:v>0.113</c:v>
                </c:pt>
                <c:pt idx="1013">
                  <c:v>0.114</c:v>
                </c:pt>
                <c:pt idx="1014">
                  <c:v>0.115</c:v>
                </c:pt>
                <c:pt idx="1015">
                  <c:v>0.11600000000000001</c:v>
                </c:pt>
                <c:pt idx="1016">
                  <c:v>0.11700000000000001</c:v>
                </c:pt>
                <c:pt idx="1017">
                  <c:v>0.11799999999999999</c:v>
                </c:pt>
                <c:pt idx="1018">
                  <c:v>0.11899999999999999</c:v>
                </c:pt>
                <c:pt idx="1019">
                  <c:v>0.12</c:v>
                </c:pt>
                <c:pt idx="1020">
                  <c:v>0.121</c:v>
                </c:pt>
                <c:pt idx="1021">
                  <c:v>0.122</c:v>
                </c:pt>
                <c:pt idx="1022">
                  <c:v>0.123</c:v>
                </c:pt>
                <c:pt idx="1023">
                  <c:v>0.124</c:v>
                </c:pt>
                <c:pt idx="1024">
                  <c:v>0.125</c:v>
                </c:pt>
                <c:pt idx="1025">
                  <c:v>0.126</c:v>
                </c:pt>
                <c:pt idx="1026">
                  <c:v>0.127</c:v>
                </c:pt>
                <c:pt idx="1027">
                  <c:v>0.128</c:v>
                </c:pt>
                <c:pt idx="1028">
                  <c:v>0.129</c:v>
                </c:pt>
                <c:pt idx="1029">
                  <c:v>0.13</c:v>
                </c:pt>
                <c:pt idx="1030">
                  <c:v>0.13100000000000001</c:v>
                </c:pt>
                <c:pt idx="1031">
                  <c:v>0.13200000000000001</c:v>
                </c:pt>
                <c:pt idx="1032">
                  <c:v>0.13300000000000001</c:v>
                </c:pt>
                <c:pt idx="1033">
                  <c:v>0.13400000000000001</c:v>
                </c:pt>
                <c:pt idx="1034">
                  <c:v>0.13500000000000001</c:v>
                </c:pt>
                <c:pt idx="1035">
                  <c:v>0.13600000000000001</c:v>
                </c:pt>
                <c:pt idx="1036">
                  <c:v>0.13700000000000001</c:v>
                </c:pt>
                <c:pt idx="1037">
                  <c:v>0.13800000000000001</c:v>
                </c:pt>
                <c:pt idx="1038">
                  <c:v>0.13900000000000001</c:v>
                </c:pt>
                <c:pt idx="1039">
                  <c:v>0.14000000000000001</c:v>
                </c:pt>
                <c:pt idx="1040">
                  <c:v>0.14099999999999999</c:v>
                </c:pt>
                <c:pt idx="1041">
                  <c:v>0.14199999999999999</c:v>
                </c:pt>
                <c:pt idx="1042">
                  <c:v>0.14299999999999999</c:v>
                </c:pt>
                <c:pt idx="1043">
                  <c:v>0.14399999999999999</c:v>
                </c:pt>
                <c:pt idx="1044">
                  <c:v>0.14499999999999999</c:v>
                </c:pt>
                <c:pt idx="1045">
                  <c:v>0.14599999999999999</c:v>
                </c:pt>
                <c:pt idx="1046">
                  <c:v>0.14699999999999999</c:v>
                </c:pt>
                <c:pt idx="1047">
                  <c:v>0.14799999999999999</c:v>
                </c:pt>
                <c:pt idx="1048">
                  <c:v>0.14899999999999999</c:v>
                </c:pt>
                <c:pt idx="1049">
                  <c:v>0.15</c:v>
                </c:pt>
                <c:pt idx="1050">
                  <c:v>0.151</c:v>
                </c:pt>
                <c:pt idx="1051">
                  <c:v>0.152</c:v>
                </c:pt>
                <c:pt idx="1052">
                  <c:v>0.153</c:v>
                </c:pt>
                <c:pt idx="1053">
                  <c:v>0.154</c:v>
                </c:pt>
                <c:pt idx="1054">
                  <c:v>0.155</c:v>
                </c:pt>
                <c:pt idx="1055">
                  <c:v>0.156</c:v>
                </c:pt>
                <c:pt idx="1056">
                  <c:v>0.157</c:v>
                </c:pt>
                <c:pt idx="1057">
                  <c:v>0.158</c:v>
                </c:pt>
                <c:pt idx="1058">
                  <c:v>0.159</c:v>
                </c:pt>
                <c:pt idx="1059">
                  <c:v>0.16</c:v>
                </c:pt>
                <c:pt idx="1060">
                  <c:v>0.161</c:v>
                </c:pt>
                <c:pt idx="1061">
                  <c:v>0.16200000000000001</c:v>
                </c:pt>
                <c:pt idx="1062">
                  <c:v>0.16300000000000001</c:v>
                </c:pt>
                <c:pt idx="1063">
                  <c:v>0.16400000000000001</c:v>
                </c:pt>
                <c:pt idx="1064">
                  <c:v>0.16500000000000001</c:v>
                </c:pt>
                <c:pt idx="1065">
                  <c:v>0.16600000000000001</c:v>
                </c:pt>
                <c:pt idx="1066">
                  <c:v>0.16700000000000001</c:v>
                </c:pt>
                <c:pt idx="1067">
                  <c:v>0.16800000000000001</c:v>
                </c:pt>
                <c:pt idx="1068">
                  <c:v>0.16900000000000001</c:v>
                </c:pt>
                <c:pt idx="1069">
                  <c:v>0.17</c:v>
                </c:pt>
                <c:pt idx="1070">
                  <c:v>0.17100000000000001</c:v>
                </c:pt>
                <c:pt idx="1071">
                  <c:v>0.17199999999999999</c:v>
                </c:pt>
                <c:pt idx="1072">
                  <c:v>0.17299999999999999</c:v>
                </c:pt>
                <c:pt idx="1073">
                  <c:v>0.17399999999999999</c:v>
                </c:pt>
                <c:pt idx="1074">
                  <c:v>0.17499999999999999</c:v>
                </c:pt>
                <c:pt idx="1075">
                  <c:v>0.17599999999999999</c:v>
                </c:pt>
                <c:pt idx="1076">
                  <c:v>0.17699999999999999</c:v>
                </c:pt>
                <c:pt idx="1077">
                  <c:v>0.17799999999999999</c:v>
                </c:pt>
                <c:pt idx="1078">
                  <c:v>0.17899999999999999</c:v>
                </c:pt>
                <c:pt idx="1079">
                  <c:v>0.18</c:v>
                </c:pt>
                <c:pt idx="1080">
                  <c:v>0.18099999999999999</c:v>
                </c:pt>
                <c:pt idx="1081">
                  <c:v>0.182</c:v>
                </c:pt>
                <c:pt idx="1082">
                  <c:v>0.183</c:v>
                </c:pt>
                <c:pt idx="1083">
                  <c:v>0.184</c:v>
                </c:pt>
                <c:pt idx="1084">
                  <c:v>0.185</c:v>
                </c:pt>
                <c:pt idx="1085">
                  <c:v>0.186</c:v>
                </c:pt>
                <c:pt idx="1086">
                  <c:v>0.187</c:v>
                </c:pt>
                <c:pt idx="1087">
                  <c:v>0.188</c:v>
                </c:pt>
                <c:pt idx="1088">
                  <c:v>0.189</c:v>
                </c:pt>
                <c:pt idx="1089">
                  <c:v>0.19</c:v>
                </c:pt>
                <c:pt idx="1090">
                  <c:v>0.191</c:v>
                </c:pt>
                <c:pt idx="1091">
                  <c:v>0.192</c:v>
                </c:pt>
                <c:pt idx="1092">
                  <c:v>0.193</c:v>
                </c:pt>
                <c:pt idx="1093">
                  <c:v>0.19400000000000001</c:v>
                </c:pt>
                <c:pt idx="1094">
                  <c:v>0.19500000000000001</c:v>
                </c:pt>
                <c:pt idx="1095">
                  <c:v>0.19600000000000001</c:v>
                </c:pt>
                <c:pt idx="1096">
                  <c:v>0.19700000000000001</c:v>
                </c:pt>
                <c:pt idx="1097">
                  <c:v>0.19800000000000001</c:v>
                </c:pt>
                <c:pt idx="1098">
                  <c:v>0.19900000000000001</c:v>
                </c:pt>
                <c:pt idx="1099">
                  <c:v>0.2</c:v>
                </c:pt>
                <c:pt idx="1100">
                  <c:v>0.20100000000000001</c:v>
                </c:pt>
                <c:pt idx="1101">
                  <c:v>0.20200000000000001</c:v>
                </c:pt>
                <c:pt idx="1102">
                  <c:v>0.20300000000000001</c:v>
                </c:pt>
                <c:pt idx="1103">
                  <c:v>0.20399999999999999</c:v>
                </c:pt>
                <c:pt idx="1104">
                  <c:v>0.20499999999999999</c:v>
                </c:pt>
                <c:pt idx="1105">
                  <c:v>0.20599999999999999</c:v>
                </c:pt>
                <c:pt idx="1106">
                  <c:v>0.20699999999999999</c:v>
                </c:pt>
                <c:pt idx="1107">
                  <c:v>0.20799999999999999</c:v>
                </c:pt>
                <c:pt idx="1108">
                  <c:v>0.20899999999999999</c:v>
                </c:pt>
                <c:pt idx="1109">
                  <c:v>0.21</c:v>
                </c:pt>
                <c:pt idx="1110">
                  <c:v>0.21099999999999999</c:v>
                </c:pt>
                <c:pt idx="1111">
                  <c:v>0.21199999999999999</c:v>
                </c:pt>
                <c:pt idx="1112">
                  <c:v>0.21299999999999999</c:v>
                </c:pt>
                <c:pt idx="1113">
                  <c:v>0.214</c:v>
                </c:pt>
                <c:pt idx="1114">
                  <c:v>0.215</c:v>
                </c:pt>
                <c:pt idx="1115">
                  <c:v>0.216</c:v>
                </c:pt>
                <c:pt idx="1116">
                  <c:v>0.217</c:v>
                </c:pt>
                <c:pt idx="1117">
                  <c:v>0.218</c:v>
                </c:pt>
                <c:pt idx="1118">
                  <c:v>0.219</c:v>
                </c:pt>
                <c:pt idx="1119">
                  <c:v>0.22</c:v>
                </c:pt>
                <c:pt idx="1120">
                  <c:v>0.221</c:v>
                </c:pt>
                <c:pt idx="1121">
                  <c:v>0.222</c:v>
                </c:pt>
                <c:pt idx="1122">
                  <c:v>0.223</c:v>
                </c:pt>
                <c:pt idx="1123">
                  <c:v>0.224</c:v>
                </c:pt>
                <c:pt idx="1124">
                  <c:v>0.22500000000000001</c:v>
                </c:pt>
                <c:pt idx="1125">
                  <c:v>0.22600000000000001</c:v>
                </c:pt>
                <c:pt idx="1126">
                  <c:v>0.22700000000000001</c:v>
                </c:pt>
                <c:pt idx="1127">
                  <c:v>0.22800000000000001</c:v>
                </c:pt>
                <c:pt idx="1128">
                  <c:v>0.22900000000000001</c:v>
                </c:pt>
                <c:pt idx="1129">
                  <c:v>0.23</c:v>
                </c:pt>
                <c:pt idx="1130">
                  <c:v>0.23100000000000001</c:v>
                </c:pt>
                <c:pt idx="1131">
                  <c:v>0.23200000000000001</c:v>
                </c:pt>
                <c:pt idx="1132">
                  <c:v>0.23300000000000001</c:v>
                </c:pt>
                <c:pt idx="1133">
                  <c:v>0.23400000000000001</c:v>
                </c:pt>
                <c:pt idx="1134">
                  <c:v>0.23499999999999999</c:v>
                </c:pt>
                <c:pt idx="1135">
                  <c:v>0.23599999999999999</c:v>
                </c:pt>
                <c:pt idx="1136">
                  <c:v>0.23699999999999999</c:v>
                </c:pt>
                <c:pt idx="1137">
                  <c:v>0.23799999999999999</c:v>
                </c:pt>
                <c:pt idx="1138">
                  <c:v>0.23899999999999999</c:v>
                </c:pt>
                <c:pt idx="1139">
                  <c:v>0.24</c:v>
                </c:pt>
                <c:pt idx="1140">
                  <c:v>0.24099999999999999</c:v>
                </c:pt>
                <c:pt idx="1141">
                  <c:v>0.24199999999999999</c:v>
                </c:pt>
                <c:pt idx="1142">
                  <c:v>0.24299999999999999</c:v>
                </c:pt>
                <c:pt idx="1143">
                  <c:v>0.24399999999999999</c:v>
                </c:pt>
                <c:pt idx="1144">
                  <c:v>0.245</c:v>
                </c:pt>
                <c:pt idx="1145">
                  <c:v>0.246</c:v>
                </c:pt>
                <c:pt idx="1146">
                  <c:v>0.247</c:v>
                </c:pt>
                <c:pt idx="1147">
                  <c:v>0.248</c:v>
                </c:pt>
                <c:pt idx="1148">
                  <c:v>0.249</c:v>
                </c:pt>
                <c:pt idx="1149">
                  <c:v>0.25</c:v>
                </c:pt>
                <c:pt idx="1150">
                  <c:v>0.251</c:v>
                </c:pt>
                <c:pt idx="1151">
                  <c:v>0.252</c:v>
                </c:pt>
                <c:pt idx="1152">
                  <c:v>0.253</c:v>
                </c:pt>
                <c:pt idx="1153">
                  <c:v>0.254</c:v>
                </c:pt>
                <c:pt idx="1154">
                  <c:v>0.255</c:v>
                </c:pt>
                <c:pt idx="1155">
                  <c:v>0.25600000000000001</c:v>
                </c:pt>
                <c:pt idx="1156">
                  <c:v>0.25700000000000001</c:v>
                </c:pt>
                <c:pt idx="1157">
                  <c:v>0.25800000000000001</c:v>
                </c:pt>
                <c:pt idx="1158">
                  <c:v>0.25900000000000001</c:v>
                </c:pt>
                <c:pt idx="1159">
                  <c:v>0.26</c:v>
                </c:pt>
                <c:pt idx="1160">
                  <c:v>0.26100000000000001</c:v>
                </c:pt>
                <c:pt idx="1161">
                  <c:v>0.26200000000000001</c:v>
                </c:pt>
                <c:pt idx="1162">
                  <c:v>0.26300000000000001</c:v>
                </c:pt>
                <c:pt idx="1163">
                  <c:v>0.26400000000000001</c:v>
                </c:pt>
                <c:pt idx="1164">
                  <c:v>0.26500000000000001</c:v>
                </c:pt>
                <c:pt idx="1165">
                  <c:v>0.26600000000000001</c:v>
                </c:pt>
                <c:pt idx="1166">
                  <c:v>0.26700000000000002</c:v>
                </c:pt>
                <c:pt idx="1167">
                  <c:v>0.26800000000000002</c:v>
                </c:pt>
                <c:pt idx="1168">
                  <c:v>0.26900000000000002</c:v>
                </c:pt>
                <c:pt idx="1169">
                  <c:v>0.27</c:v>
                </c:pt>
                <c:pt idx="1170">
                  <c:v>0.27100000000000002</c:v>
                </c:pt>
                <c:pt idx="1171">
                  <c:v>0.27200000000000002</c:v>
                </c:pt>
                <c:pt idx="1172">
                  <c:v>0.27300000000000002</c:v>
                </c:pt>
                <c:pt idx="1173">
                  <c:v>0.27400000000000002</c:v>
                </c:pt>
                <c:pt idx="1174">
                  <c:v>0.27500000000000002</c:v>
                </c:pt>
                <c:pt idx="1175">
                  <c:v>0.27600000000000002</c:v>
                </c:pt>
                <c:pt idx="1176">
                  <c:v>0.27700000000000002</c:v>
                </c:pt>
                <c:pt idx="1177">
                  <c:v>0.27800000000000002</c:v>
                </c:pt>
                <c:pt idx="1178">
                  <c:v>0.27900000000000003</c:v>
                </c:pt>
                <c:pt idx="1179">
                  <c:v>0.28000000000000003</c:v>
                </c:pt>
                <c:pt idx="1180">
                  <c:v>0.28100000000000003</c:v>
                </c:pt>
                <c:pt idx="1181">
                  <c:v>0.28199999999999997</c:v>
                </c:pt>
                <c:pt idx="1182">
                  <c:v>0.28299999999999997</c:v>
                </c:pt>
                <c:pt idx="1183">
                  <c:v>0.28399999999999997</c:v>
                </c:pt>
                <c:pt idx="1184">
                  <c:v>0.28499999999999998</c:v>
                </c:pt>
                <c:pt idx="1185">
                  <c:v>0.28599999999999998</c:v>
                </c:pt>
                <c:pt idx="1186">
                  <c:v>0.28699999999999998</c:v>
                </c:pt>
                <c:pt idx="1187">
                  <c:v>0.28799999999999998</c:v>
                </c:pt>
                <c:pt idx="1188">
                  <c:v>0.28899999999999998</c:v>
                </c:pt>
                <c:pt idx="1189">
                  <c:v>0.28999999999999998</c:v>
                </c:pt>
                <c:pt idx="1190">
                  <c:v>0.29099999999999998</c:v>
                </c:pt>
                <c:pt idx="1191">
                  <c:v>0.29199999999999998</c:v>
                </c:pt>
                <c:pt idx="1192">
                  <c:v>0.29299999999999998</c:v>
                </c:pt>
                <c:pt idx="1193">
                  <c:v>0.29399999999999998</c:v>
                </c:pt>
                <c:pt idx="1194">
                  <c:v>0.29499999999999998</c:v>
                </c:pt>
                <c:pt idx="1195">
                  <c:v>0.29599999999999999</c:v>
                </c:pt>
                <c:pt idx="1196">
                  <c:v>0.29699999999999999</c:v>
                </c:pt>
                <c:pt idx="1197">
                  <c:v>0.29799999999999999</c:v>
                </c:pt>
                <c:pt idx="1198">
                  <c:v>0.29899999999999999</c:v>
                </c:pt>
                <c:pt idx="1199">
                  <c:v>0.3</c:v>
                </c:pt>
                <c:pt idx="1200">
                  <c:v>0.30099999999999999</c:v>
                </c:pt>
                <c:pt idx="1201">
                  <c:v>0.30199999999999999</c:v>
                </c:pt>
                <c:pt idx="1202">
                  <c:v>0.30299999999999999</c:v>
                </c:pt>
                <c:pt idx="1203">
                  <c:v>0.30399999999999999</c:v>
                </c:pt>
                <c:pt idx="1204">
                  <c:v>0.30499999999999999</c:v>
                </c:pt>
                <c:pt idx="1205">
                  <c:v>0.30599999999999999</c:v>
                </c:pt>
                <c:pt idx="1206">
                  <c:v>0.307</c:v>
                </c:pt>
                <c:pt idx="1207">
                  <c:v>0.308</c:v>
                </c:pt>
                <c:pt idx="1208">
                  <c:v>0.309</c:v>
                </c:pt>
                <c:pt idx="1209">
                  <c:v>0.31</c:v>
                </c:pt>
                <c:pt idx="1210">
                  <c:v>0.311</c:v>
                </c:pt>
                <c:pt idx="1211">
                  <c:v>0.312</c:v>
                </c:pt>
                <c:pt idx="1212">
                  <c:v>0.313</c:v>
                </c:pt>
                <c:pt idx="1213">
                  <c:v>0.314</c:v>
                </c:pt>
                <c:pt idx="1214">
                  <c:v>0.315</c:v>
                </c:pt>
                <c:pt idx="1215">
                  <c:v>0.316</c:v>
                </c:pt>
                <c:pt idx="1216">
                  <c:v>0.317</c:v>
                </c:pt>
                <c:pt idx="1217">
                  <c:v>0.318</c:v>
                </c:pt>
                <c:pt idx="1218">
                  <c:v>0.31900000000000001</c:v>
                </c:pt>
                <c:pt idx="1219">
                  <c:v>0.32</c:v>
                </c:pt>
                <c:pt idx="1220">
                  <c:v>0.32100000000000001</c:v>
                </c:pt>
                <c:pt idx="1221">
                  <c:v>0.32200000000000001</c:v>
                </c:pt>
                <c:pt idx="1222">
                  <c:v>0.32300000000000001</c:v>
                </c:pt>
                <c:pt idx="1223">
                  <c:v>0.32400000000000001</c:v>
                </c:pt>
                <c:pt idx="1224">
                  <c:v>0.32500000000000001</c:v>
                </c:pt>
                <c:pt idx="1225">
                  <c:v>0.32600000000000001</c:v>
                </c:pt>
                <c:pt idx="1226">
                  <c:v>0.32700000000000001</c:v>
                </c:pt>
                <c:pt idx="1227">
                  <c:v>0.32800000000000001</c:v>
                </c:pt>
                <c:pt idx="1228">
                  <c:v>0.32900000000000001</c:v>
                </c:pt>
                <c:pt idx="1229">
                  <c:v>0.33</c:v>
                </c:pt>
                <c:pt idx="1230">
                  <c:v>0.33100000000000002</c:v>
                </c:pt>
                <c:pt idx="1231">
                  <c:v>0.33200000000000002</c:v>
                </c:pt>
                <c:pt idx="1232">
                  <c:v>0.33300000000000002</c:v>
                </c:pt>
                <c:pt idx="1233">
                  <c:v>0.33400000000000002</c:v>
                </c:pt>
                <c:pt idx="1234">
                  <c:v>0.33500000000000002</c:v>
                </c:pt>
                <c:pt idx="1235">
                  <c:v>0.33600000000000002</c:v>
                </c:pt>
                <c:pt idx="1236">
                  <c:v>0.33700000000000002</c:v>
                </c:pt>
                <c:pt idx="1237">
                  <c:v>0.33800000000000002</c:v>
                </c:pt>
                <c:pt idx="1238">
                  <c:v>0.33900000000000002</c:v>
                </c:pt>
                <c:pt idx="1239">
                  <c:v>0.34</c:v>
                </c:pt>
                <c:pt idx="1240">
                  <c:v>0.34100000000000003</c:v>
                </c:pt>
                <c:pt idx="1241">
                  <c:v>0.34200000000000003</c:v>
                </c:pt>
                <c:pt idx="1242">
                  <c:v>0.34300000000000003</c:v>
                </c:pt>
                <c:pt idx="1243">
                  <c:v>0.34399999999999997</c:v>
                </c:pt>
                <c:pt idx="1244">
                  <c:v>0.34499999999999997</c:v>
                </c:pt>
                <c:pt idx="1245">
                  <c:v>0.34599999999999997</c:v>
                </c:pt>
                <c:pt idx="1246">
                  <c:v>0.34699999999999998</c:v>
                </c:pt>
                <c:pt idx="1247">
                  <c:v>0.34799999999999998</c:v>
                </c:pt>
                <c:pt idx="1248">
                  <c:v>0.34899999999999998</c:v>
                </c:pt>
                <c:pt idx="1249">
                  <c:v>0.35</c:v>
                </c:pt>
                <c:pt idx="1250">
                  <c:v>0.35099999999999998</c:v>
                </c:pt>
                <c:pt idx="1251">
                  <c:v>0.35199999999999998</c:v>
                </c:pt>
                <c:pt idx="1252">
                  <c:v>0.35299999999999998</c:v>
                </c:pt>
                <c:pt idx="1253">
                  <c:v>0.35399999999999998</c:v>
                </c:pt>
                <c:pt idx="1254">
                  <c:v>0.35499999999999998</c:v>
                </c:pt>
                <c:pt idx="1255">
                  <c:v>0.35599999999999998</c:v>
                </c:pt>
                <c:pt idx="1256">
                  <c:v>0.35699999999999998</c:v>
                </c:pt>
                <c:pt idx="1257">
                  <c:v>0.35799999999999998</c:v>
                </c:pt>
                <c:pt idx="1258">
                  <c:v>0.35899999999999999</c:v>
                </c:pt>
                <c:pt idx="1259">
                  <c:v>0.36</c:v>
                </c:pt>
                <c:pt idx="1260">
                  <c:v>0.36099999999999999</c:v>
                </c:pt>
                <c:pt idx="1261">
                  <c:v>0.36199999999999999</c:v>
                </c:pt>
                <c:pt idx="1262">
                  <c:v>0.36299999999999999</c:v>
                </c:pt>
                <c:pt idx="1263">
                  <c:v>0.36399999999999999</c:v>
                </c:pt>
                <c:pt idx="1264">
                  <c:v>0.36499999999999999</c:v>
                </c:pt>
                <c:pt idx="1265">
                  <c:v>0.36599999999999999</c:v>
                </c:pt>
                <c:pt idx="1266">
                  <c:v>0.36699999999999999</c:v>
                </c:pt>
                <c:pt idx="1267">
                  <c:v>0.36799999999999999</c:v>
                </c:pt>
                <c:pt idx="1268">
                  <c:v>0.36899999999999999</c:v>
                </c:pt>
                <c:pt idx="1269">
                  <c:v>0.37</c:v>
                </c:pt>
                <c:pt idx="1270">
                  <c:v>0.371</c:v>
                </c:pt>
                <c:pt idx="1271">
                  <c:v>0.372</c:v>
                </c:pt>
                <c:pt idx="1272">
                  <c:v>0.373</c:v>
                </c:pt>
                <c:pt idx="1273">
                  <c:v>0.374</c:v>
                </c:pt>
                <c:pt idx="1274">
                  <c:v>0.375</c:v>
                </c:pt>
                <c:pt idx="1275">
                  <c:v>0.376</c:v>
                </c:pt>
                <c:pt idx="1276">
                  <c:v>0.377</c:v>
                </c:pt>
                <c:pt idx="1277">
                  <c:v>0.378</c:v>
                </c:pt>
                <c:pt idx="1278">
                  <c:v>0.379</c:v>
                </c:pt>
                <c:pt idx="1279">
                  <c:v>0.38</c:v>
                </c:pt>
                <c:pt idx="1280">
                  <c:v>0.38100000000000001</c:v>
                </c:pt>
                <c:pt idx="1281">
                  <c:v>0.38200000000000001</c:v>
                </c:pt>
                <c:pt idx="1282">
                  <c:v>0.38300000000000001</c:v>
                </c:pt>
                <c:pt idx="1283">
                  <c:v>0.38400000000000001</c:v>
                </c:pt>
                <c:pt idx="1284">
                  <c:v>0.38500000000000001</c:v>
                </c:pt>
                <c:pt idx="1285">
                  <c:v>0.38600000000000001</c:v>
                </c:pt>
                <c:pt idx="1286">
                  <c:v>0.38700000000000001</c:v>
                </c:pt>
                <c:pt idx="1287">
                  <c:v>0.38800000000000001</c:v>
                </c:pt>
                <c:pt idx="1288">
                  <c:v>0.38900000000000001</c:v>
                </c:pt>
                <c:pt idx="1289">
                  <c:v>0.39</c:v>
                </c:pt>
                <c:pt idx="1290">
                  <c:v>0.39100000000000001</c:v>
                </c:pt>
                <c:pt idx="1291">
                  <c:v>0.39200000000000002</c:v>
                </c:pt>
                <c:pt idx="1292">
                  <c:v>0.39300000000000002</c:v>
                </c:pt>
                <c:pt idx="1293">
                  <c:v>0.39400000000000002</c:v>
                </c:pt>
                <c:pt idx="1294">
                  <c:v>0.39500000000000002</c:v>
                </c:pt>
                <c:pt idx="1295">
                  <c:v>0.39600000000000002</c:v>
                </c:pt>
                <c:pt idx="1296">
                  <c:v>0.39700000000000002</c:v>
                </c:pt>
                <c:pt idx="1297">
                  <c:v>0.39800000000000002</c:v>
                </c:pt>
                <c:pt idx="1298">
                  <c:v>0.39900000000000002</c:v>
                </c:pt>
                <c:pt idx="1299">
                  <c:v>0.4</c:v>
                </c:pt>
                <c:pt idx="1300">
                  <c:v>0.40100000000000002</c:v>
                </c:pt>
                <c:pt idx="1301">
                  <c:v>0.40200000000000002</c:v>
                </c:pt>
                <c:pt idx="1302">
                  <c:v>0.40300000000000002</c:v>
                </c:pt>
                <c:pt idx="1303">
                  <c:v>0.40400000000000003</c:v>
                </c:pt>
                <c:pt idx="1304">
                  <c:v>0.40500000000000003</c:v>
                </c:pt>
                <c:pt idx="1305">
                  <c:v>0.40600000000000003</c:v>
                </c:pt>
                <c:pt idx="1306">
                  <c:v>0.40699999999999997</c:v>
                </c:pt>
                <c:pt idx="1307">
                  <c:v>0.40799999999999997</c:v>
                </c:pt>
                <c:pt idx="1308">
                  <c:v>0.40899999999999997</c:v>
                </c:pt>
                <c:pt idx="1309">
                  <c:v>0.41</c:v>
                </c:pt>
                <c:pt idx="1310">
                  <c:v>0.41099999999999998</c:v>
                </c:pt>
                <c:pt idx="1311">
                  <c:v>0.41199999999999998</c:v>
                </c:pt>
                <c:pt idx="1312">
                  <c:v>0.41299999999999998</c:v>
                </c:pt>
                <c:pt idx="1313">
                  <c:v>0.41399999999999998</c:v>
                </c:pt>
                <c:pt idx="1314">
                  <c:v>0.41499999999999998</c:v>
                </c:pt>
                <c:pt idx="1315">
                  <c:v>0.41599999999999998</c:v>
                </c:pt>
                <c:pt idx="1316">
                  <c:v>0.41699999999999998</c:v>
                </c:pt>
                <c:pt idx="1317">
                  <c:v>0.41799999999999998</c:v>
                </c:pt>
                <c:pt idx="1318">
                  <c:v>0.41899999999999998</c:v>
                </c:pt>
                <c:pt idx="1319">
                  <c:v>0.42</c:v>
                </c:pt>
                <c:pt idx="1320">
                  <c:v>0.42099999999999999</c:v>
                </c:pt>
                <c:pt idx="1321">
                  <c:v>0.42199999999999999</c:v>
                </c:pt>
                <c:pt idx="1322">
                  <c:v>0.42299999999999999</c:v>
                </c:pt>
                <c:pt idx="1323">
                  <c:v>0.42399999999999999</c:v>
                </c:pt>
                <c:pt idx="1324">
                  <c:v>0.42499999999999999</c:v>
                </c:pt>
                <c:pt idx="1325">
                  <c:v>0.42599999999999999</c:v>
                </c:pt>
                <c:pt idx="1326">
                  <c:v>0.42699999999999999</c:v>
                </c:pt>
                <c:pt idx="1327">
                  <c:v>0.42799999999999999</c:v>
                </c:pt>
                <c:pt idx="1328">
                  <c:v>0.42899999999999999</c:v>
                </c:pt>
                <c:pt idx="1329">
                  <c:v>0.43</c:v>
                </c:pt>
                <c:pt idx="1330">
                  <c:v>0.43099999999999999</c:v>
                </c:pt>
                <c:pt idx="1331">
                  <c:v>0.432</c:v>
                </c:pt>
                <c:pt idx="1332">
                  <c:v>0.433</c:v>
                </c:pt>
                <c:pt idx="1333">
                  <c:v>0.434</c:v>
                </c:pt>
                <c:pt idx="1334">
                  <c:v>0.435</c:v>
                </c:pt>
                <c:pt idx="1335">
                  <c:v>0.436</c:v>
                </c:pt>
                <c:pt idx="1336">
                  <c:v>0.437</c:v>
                </c:pt>
                <c:pt idx="1337">
                  <c:v>0.438</c:v>
                </c:pt>
                <c:pt idx="1338">
                  <c:v>0.439</c:v>
                </c:pt>
                <c:pt idx="1339">
                  <c:v>0.44</c:v>
                </c:pt>
                <c:pt idx="1340">
                  <c:v>0.441</c:v>
                </c:pt>
                <c:pt idx="1341">
                  <c:v>0.442</c:v>
                </c:pt>
                <c:pt idx="1342">
                  <c:v>0.443</c:v>
                </c:pt>
                <c:pt idx="1343">
                  <c:v>0.44400000000000001</c:v>
                </c:pt>
                <c:pt idx="1344">
                  <c:v>0.44500000000000001</c:v>
                </c:pt>
                <c:pt idx="1345">
                  <c:v>0.44600000000000001</c:v>
                </c:pt>
                <c:pt idx="1346">
                  <c:v>0.44700000000000001</c:v>
                </c:pt>
                <c:pt idx="1347">
                  <c:v>0.44800000000000001</c:v>
                </c:pt>
                <c:pt idx="1348">
                  <c:v>0.44900000000000001</c:v>
                </c:pt>
                <c:pt idx="1349">
                  <c:v>0.45</c:v>
                </c:pt>
                <c:pt idx="1350">
                  <c:v>0.45100000000000001</c:v>
                </c:pt>
                <c:pt idx="1351">
                  <c:v>0.45200000000000001</c:v>
                </c:pt>
                <c:pt idx="1352">
                  <c:v>0.45300000000000001</c:v>
                </c:pt>
                <c:pt idx="1353">
                  <c:v>0.45400000000000001</c:v>
                </c:pt>
                <c:pt idx="1354">
                  <c:v>0.45500000000000002</c:v>
                </c:pt>
                <c:pt idx="1355">
                  <c:v>0.45600000000000002</c:v>
                </c:pt>
                <c:pt idx="1356">
                  <c:v>0.45700000000000002</c:v>
                </c:pt>
                <c:pt idx="1357">
                  <c:v>0.45800000000000002</c:v>
                </c:pt>
                <c:pt idx="1358">
                  <c:v>0.45900000000000002</c:v>
                </c:pt>
                <c:pt idx="1359">
                  <c:v>0.46</c:v>
                </c:pt>
                <c:pt idx="1360">
                  <c:v>0.46100000000000002</c:v>
                </c:pt>
                <c:pt idx="1361">
                  <c:v>0.46200000000000002</c:v>
                </c:pt>
                <c:pt idx="1362">
                  <c:v>0.46300000000000002</c:v>
                </c:pt>
                <c:pt idx="1363">
                  <c:v>0.46400000000000002</c:v>
                </c:pt>
                <c:pt idx="1364">
                  <c:v>0.46500000000000002</c:v>
                </c:pt>
                <c:pt idx="1365">
                  <c:v>0.46600000000000003</c:v>
                </c:pt>
                <c:pt idx="1366">
                  <c:v>0.46700000000000003</c:v>
                </c:pt>
                <c:pt idx="1367">
                  <c:v>0.46800000000000003</c:v>
                </c:pt>
                <c:pt idx="1368">
                  <c:v>0.46899999999999997</c:v>
                </c:pt>
                <c:pt idx="1369">
                  <c:v>0.47</c:v>
                </c:pt>
                <c:pt idx="1370">
                  <c:v>0.47099999999999997</c:v>
                </c:pt>
                <c:pt idx="1371">
                  <c:v>0.47199999999999998</c:v>
                </c:pt>
                <c:pt idx="1372">
                  <c:v>0.47299999999999998</c:v>
                </c:pt>
                <c:pt idx="1373">
                  <c:v>0.47399999999999998</c:v>
                </c:pt>
                <c:pt idx="1374">
                  <c:v>0.47499999999999998</c:v>
                </c:pt>
                <c:pt idx="1375">
                  <c:v>0.47599999999999998</c:v>
                </c:pt>
                <c:pt idx="1376">
                  <c:v>0.47699999999999998</c:v>
                </c:pt>
                <c:pt idx="1377">
                  <c:v>0.47799999999999998</c:v>
                </c:pt>
                <c:pt idx="1378">
                  <c:v>0.47899999999999998</c:v>
                </c:pt>
                <c:pt idx="1379">
                  <c:v>0.48</c:v>
                </c:pt>
                <c:pt idx="1380">
                  <c:v>0.48099999999999998</c:v>
                </c:pt>
                <c:pt idx="1381">
                  <c:v>0.48199999999999998</c:v>
                </c:pt>
                <c:pt idx="1382">
                  <c:v>0.48299999999999998</c:v>
                </c:pt>
                <c:pt idx="1383">
                  <c:v>0.48399999999999999</c:v>
                </c:pt>
                <c:pt idx="1384">
                  <c:v>0.48499999999999999</c:v>
                </c:pt>
                <c:pt idx="1385">
                  <c:v>0.48599999999999999</c:v>
                </c:pt>
                <c:pt idx="1386">
                  <c:v>0.48699999999999999</c:v>
                </c:pt>
                <c:pt idx="1387">
                  <c:v>0.48799999999999999</c:v>
                </c:pt>
                <c:pt idx="1388">
                  <c:v>0.48899999999999999</c:v>
                </c:pt>
                <c:pt idx="1389">
                  <c:v>0.49</c:v>
                </c:pt>
                <c:pt idx="1390">
                  <c:v>0.49099999999999999</c:v>
                </c:pt>
                <c:pt idx="1391">
                  <c:v>0.49199999999999999</c:v>
                </c:pt>
                <c:pt idx="1392">
                  <c:v>0.49299999999999999</c:v>
                </c:pt>
                <c:pt idx="1393">
                  <c:v>0.49399999999999999</c:v>
                </c:pt>
                <c:pt idx="1394">
                  <c:v>0.495</c:v>
                </c:pt>
                <c:pt idx="1395">
                  <c:v>0.496</c:v>
                </c:pt>
                <c:pt idx="1396">
                  <c:v>0.497</c:v>
                </c:pt>
                <c:pt idx="1397">
                  <c:v>0.498</c:v>
                </c:pt>
                <c:pt idx="1398">
                  <c:v>0.499</c:v>
                </c:pt>
                <c:pt idx="1399">
                  <c:v>0.5</c:v>
                </c:pt>
                <c:pt idx="1400">
                  <c:v>0.501</c:v>
                </c:pt>
                <c:pt idx="1401">
                  <c:v>0.502</c:v>
                </c:pt>
                <c:pt idx="1402">
                  <c:v>0.503</c:v>
                </c:pt>
                <c:pt idx="1403">
                  <c:v>0.504</c:v>
                </c:pt>
                <c:pt idx="1404">
                  <c:v>0.505</c:v>
                </c:pt>
                <c:pt idx="1405">
                  <c:v>0.50600000000000001</c:v>
                </c:pt>
                <c:pt idx="1406">
                  <c:v>0.50700000000000001</c:v>
                </c:pt>
                <c:pt idx="1407">
                  <c:v>0.50800000000000001</c:v>
                </c:pt>
                <c:pt idx="1408">
                  <c:v>0.50900000000000001</c:v>
                </c:pt>
                <c:pt idx="1409">
                  <c:v>0.51</c:v>
                </c:pt>
                <c:pt idx="1410">
                  <c:v>0.51100000000000001</c:v>
                </c:pt>
                <c:pt idx="1411">
                  <c:v>0.51200000000000001</c:v>
                </c:pt>
                <c:pt idx="1412">
                  <c:v>0.51300000000000001</c:v>
                </c:pt>
                <c:pt idx="1413">
                  <c:v>0.51400000000000001</c:v>
                </c:pt>
                <c:pt idx="1414">
                  <c:v>0.51500000000000001</c:v>
                </c:pt>
                <c:pt idx="1415">
                  <c:v>0.51600000000000001</c:v>
                </c:pt>
                <c:pt idx="1416">
                  <c:v>0.51700000000000002</c:v>
                </c:pt>
                <c:pt idx="1417">
                  <c:v>0.51800000000000002</c:v>
                </c:pt>
                <c:pt idx="1418">
                  <c:v>0.51900000000000002</c:v>
                </c:pt>
                <c:pt idx="1419">
                  <c:v>0.52</c:v>
                </c:pt>
                <c:pt idx="1420">
                  <c:v>0.52100000000000002</c:v>
                </c:pt>
                <c:pt idx="1421">
                  <c:v>0.52200000000000002</c:v>
                </c:pt>
                <c:pt idx="1422">
                  <c:v>0.52300000000000002</c:v>
                </c:pt>
                <c:pt idx="1423">
                  <c:v>0.52400000000000002</c:v>
                </c:pt>
                <c:pt idx="1424">
                  <c:v>0.52500000000000002</c:v>
                </c:pt>
                <c:pt idx="1425">
                  <c:v>0.52600000000000002</c:v>
                </c:pt>
                <c:pt idx="1426">
                  <c:v>0.52700000000000002</c:v>
                </c:pt>
                <c:pt idx="1427">
                  <c:v>0.52800000000000002</c:v>
                </c:pt>
                <c:pt idx="1428">
                  <c:v>0.52900000000000003</c:v>
                </c:pt>
                <c:pt idx="1429">
                  <c:v>0.53</c:v>
                </c:pt>
                <c:pt idx="1430">
                  <c:v>0.53100000000000003</c:v>
                </c:pt>
                <c:pt idx="1431">
                  <c:v>0.53200000000000003</c:v>
                </c:pt>
                <c:pt idx="1432">
                  <c:v>0.53300000000000003</c:v>
                </c:pt>
                <c:pt idx="1433">
                  <c:v>0.53400000000000003</c:v>
                </c:pt>
                <c:pt idx="1434">
                  <c:v>0.53500000000000003</c:v>
                </c:pt>
                <c:pt idx="1435">
                  <c:v>0.53600000000000003</c:v>
                </c:pt>
                <c:pt idx="1436">
                  <c:v>0.53700000000000003</c:v>
                </c:pt>
                <c:pt idx="1437">
                  <c:v>0.53800000000000003</c:v>
                </c:pt>
                <c:pt idx="1438">
                  <c:v>0.53900000000000003</c:v>
                </c:pt>
                <c:pt idx="1439">
                  <c:v>0.54</c:v>
                </c:pt>
                <c:pt idx="1440">
                  <c:v>0.54100000000000004</c:v>
                </c:pt>
                <c:pt idx="1441">
                  <c:v>0.54200000000000004</c:v>
                </c:pt>
                <c:pt idx="1442">
                  <c:v>0.54300000000000004</c:v>
                </c:pt>
                <c:pt idx="1443">
                  <c:v>0.54400000000000004</c:v>
                </c:pt>
                <c:pt idx="1444">
                  <c:v>0.54500000000000004</c:v>
                </c:pt>
                <c:pt idx="1445">
                  <c:v>0.54600000000000004</c:v>
                </c:pt>
                <c:pt idx="1446">
                  <c:v>0.54700000000000004</c:v>
                </c:pt>
                <c:pt idx="1447">
                  <c:v>0.54800000000000004</c:v>
                </c:pt>
                <c:pt idx="1448">
                  <c:v>0.54900000000000004</c:v>
                </c:pt>
                <c:pt idx="1449">
                  <c:v>0.55000000000000004</c:v>
                </c:pt>
                <c:pt idx="1450">
                  <c:v>0.55100000000000005</c:v>
                </c:pt>
                <c:pt idx="1451">
                  <c:v>0.55200000000000005</c:v>
                </c:pt>
                <c:pt idx="1452">
                  <c:v>0.55300000000000005</c:v>
                </c:pt>
                <c:pt idx="1453">
                  <c:v>0.55400000000000005</c:v>
                </c:pt>
                <c:pt idx="1454">
                  <c:v>0.55500000000000005</c:v>
                </c:pt>
                <c:pt idx="1455">
                  <c:v>0.55600000000000005</c:v>
                </c:pt>
                <c:pt idx="1456">
                  <c:v>0.55700000000000005</c:v>
                </c:pt>
                <c:pt idx="1457">
                  <c:v>0.55800000000000005</c:v>
                </c:pt>
                <c:pt idx="1458">
                  <c:v>0.55900000000000005</c:v>
                </c:pt>
                <c:pt idx="1459">
                  <c:v>0.56000000000000005</c:v>
                </c:pt>
                <c:pt idx="1460">
                  <c:v>0.56100000000000005</c:v>
                </c:pt>
                <c:pt idx="1461">
                  <c:v>0.56200000000000006</c:v>
                </c:pt>
                <c:pt idx="1462">
                  <c:v>0.56299999999999994</c:v>
                </c:pt>
                <c:pt idx="1463">
                  <c:v>0.56399999999999995</c:v>
                </c:pt>
                <c:pt idx="1464">
                  <c:v>0.56499999999999995</c:v>
                </c:pt>
                <c:pt idx="1465">
                  <c:v>0.56599999999999995</c:v>
                </c:pt>
                <c:pt idx="1466">
                  <c:v>0.56699999999999995</c:v>
                </c:pt>
                <c:pt idx="1467">
                  <c:v>0.56799999999999995</c:v>
                </c:pt>
                <c:pt idx="1468">
                  <c:v>0.56899999999999995</c:v>
                </c:pt>
                <c:pt idx="1469">
                  <c:v>0.56999999999999995</c:v>
                </c:pt>
                <c:pt idx="1470">
                  <c:v>0.57099999999999995</c:v>
                </c:pt>
                <c:pt idx="1471">
                  <c:v>0.57199999999999995</c:v>
                </c:pt>
                <c:pt idx="1472">
                  <c:v>0.57299999999999995</c:v>
                </c:pt>
                <c:pt idx="1473">
                  <c:v>0.57399999999999995</c:v>
                </c:pt>
                <c:pt idx="1474">
                  <c:v>0.57499999999999996</c:v>
                </c:pt>
                <c:pt idx="1475">
                  <c:v>0.57599999999999996</c:v>
                </c:pt>
                <c:pt idx="1476">
                  <c:v>0.57699999999999996</c:v>
                </c:pt>
                <c:pt idx="1477">
                  <c:v>0.57799999999999996</c:v>
                </c:pt>
                <c:pt idx="1478">
                  <c:v>0.57899999999999996</c:v>
                </c:pt>
                <c:pt idx="1479">
                  <c:v>0.57999999999999996</c:v>
                </c:pt>
                <c:pt idx="1480">
                  <c:v>0.58099999999999996</c:v>
                </c:pt>
                <c:pt idx="1481">
                  <c:v>0.58199999999999996</c:v>
                </c:pt>
                <c:pt idx="1482">
                  <c:v>0.58299999999999996</c:v>
                </c:pt>
                <c:pt idx="1483">
                  <c:v>0.58399999999999996</c:v>
                </c:pt>
                <c:pt idx="1484">
                  <c:v>0.58499999999999996</c:v>
                </c:pt>
                <c:pt idx="1485">
                  <c:v>0.58599999999999997</c:v>
                </c:pt>
                <c:pt idx="1486">
                  <c:v>0.58699999999999997</c:v>
                </c:pt>
                <c:pt idx="1487">
                  <c:v>0.58799999999999997</c:v>
                </c:pt>
                <c:pt idx="1488">
                  <c:v>0.58899999999999997</c:v>
                </c:pt>
                <c:pt idx="1489">
                  <c:v>0.59</c:v>
                </c:pt>
                <c:pt idx="1490">
                  <c:v>0.59099999999999997</c:v>
                </c:pt>
                <c:pt idx="1491">
                  <c:v>0.59199999999999997</c:v>
                </c:pt>
                <c:pt idx="1492">
                  <c:v>0.59299999999999997</c:v>
                </c:pt>
                <c:pt idx="1493">
                  <c:v>0.59399999999999997</c:v>
                </c:pt>
                <c:pt idx="1494">
                  <c:v>0.59499999999999997</c:v>
                </c:pt>
                <c:pt idx="1495">
                  <c:v>0.59599999999999997</c:v>
                </c:pt>
                <c:pt idx="1496">
                  <c:v>0.59699999999999998</c:v>
                </c:pt>
                <c:pt idx="1497">
                  <c:v>0.59799999999999998</c:v>
                </c:pt>
                <c:pt idx="1498">
                  <c:v>0.59899999999999998</c:v>
                </c:pt>
                <c:pt idx="1499">
                  <c:v>0.6</c:v>
                </c:pt>
                <c:pt idx="1500">
                  <c:v>0.60099999999999998</c:v>
                </c:pt>
                <c:pt idx="1501">
                  <c:v>0.60199999999999998</c:v>
                </c:pt>
                <c:pt idx="1502">
                  <c:v>0.60299999999999998</c:v>
                </c:pt>
                <c:pt idx="1503">
                  <c:v>0.60399999999999998</c:v>
                </c:pt>
                <c:pt idx="1504">
                  <c:v>0.60499999999999998</c:v>
                </c:pt>
                <c:pt idx="1505">
                  <c:v>0.60599999999999998</c:v>
                </c:pt>
                <c:pt idx="1506">
                  <c:v>0.60699999999999998</c:v>
                </c:pt>
                <c:pt idx="1507">
                  <c:v>0.60799999999999998</c:v>
                </c:pt>
                <c:pt idx="1508">
                  <c:v>0.60899999999999999</c:v>
                </c:pt>
                <c:pt idx="1509">
                  <c:v>0.61</c:v>
                </c:pt>
                <c:pt idx="1510">
                  <c:v>0.61099999999999999</c:v>
                </c:pt>
                <c:pt idx="1511">
                  <c:v>0.61199999999999999</c:v>
                </c:pt>
                <c:pt idx="1512">
                  <c:v>0.61299999999999999</c:v>
                </c:pt>
                <c:pt idx="1513">
                  <c:v>0.61399999999999999</c:v>
                </c:pt>
                <c:pt idx="1514">
                  <c:v>0.61499999999999999</c:v>
                </c:pt>
                <c:pt idx="1515">
                  <c:v>0.61599999999999999</c:v>
                </c:pt>
                <c:pt idx="1516">
                  <c:v>0.61699999999999999</c:v>
                </c:pt>
                <c:pt idx="1517">
                  <c:v>0.61799999999999999</c:v>
                </c:pt>
                <c:pt idx="1518">
                  <c:v>0.61899999999999999</c:v>
                </c:pt>
                <c:pt idx="1519">
                  <c:v>0.62</c:v>
                </c:pt>
                <c:pt idx="1520">
                  <c:v>0.621</c:v>
                </c:pt>
                <c:pt idx="1521">
                  <c:v>0.622</c:v>
                </c:pt>
                <c:pt idx="1522">
                  <c:v>0.623</c:v>
                </c:pt>
                <c:pt idx="1523">
                  <c:v>0.624</c:v>
                </c:pt>
                <c:pt idx="1524">
                  <c:v>0.625</c:v>
                </c:pt>
                <c:pt idx="1525">
                  <c:v>0.626</c:v>
                </c:pt>
                <c:pt idx="1526">
                  <c:v>0.627</c:v>
                </c:pt>
                <c:pt idx="1527">
                  <c:v>0.628</c:v>
                </c:pt>
                <c:pt idx="1528">
                  <c:v>0.629</c:v>
                </c:pt>
                <c:pt idx="1529">
                  <c:v>0.63</c:v>
                </c:pt>
                <c:pt idx="1530">
                  <c:v>0.63100000000000001</c:v>
                </c:pt>
                <c:pt idx="1531">
                  <c:v>0.63200000000000001</c:v>
                </c:pt>
                <c:pt idx="1532">
                  <c:v>0.63300000000000001</c:v>
                </c:pt>
                <c:pt idx="1533">
                  <c:v>0.63400000000000001</c:v>
                </c:pt>
                <c:pt idx="1534">
                  <c:v>0.63500000000000001</c:v>
                </c:pt>
                <c:pt idx="1535">
                  <c:v>0.63600000000000001</c:v>
                </c:pt>
                <c:pt idx="1536">
                  <c:v>0.63700000000000001</c:v>
                </c:pt>
                <c:pt idx="1537">
                  <c:v>0.63800000000000001</c:v>
                </c:pt>
                <c:pt idx="1538">
                  <c:v>0.63900000000000001</c:v>
                </c:pt>
                <c:pt idx="1539">
                  <c:v>0.64</c:v>
                </c:pt>
                <c:pt idx="1540">
                  <c:v>0.64100000000000001</c:v>
                </c:pt>
                <c:pt idx="1541">
                  <c:v>0.64200000000000002</c:v>
                </c:pt>
                <c:pt idx="1542">
                  <c:v>0.64300000000000002</c:v>
                </c:pt>
                <c:pt idx="1543">
                  <c:v>0.64400000000000002</c:v>
                </c:pt>
                <c:pt idx="1544">
                  <c:v>0.64500000000000002</c:v>
                </c:pt>
                <c:pt idx="1545">
                  <c:v>0.64600000000000002</c:v>
                </c:pt>
                <c:pt idx="1546">
                  <c:v>0.64700000000000002</c:v>
                </c:pt>
                <c:pt idx="1547">
                  <c:v>0.64800000000000002</c:v>
                </c:pt>
                <c:pt idx="1548">
                  <c:v>0.64900000000000002</c:v>
                </c:pt>
                <c:pt idx="1549">
                  <c:v>0.65</c:v>
                </c:pt>
                <c:pt idx="1550">
                  <c:v>0.65100000000000002</c:v>
                </c:pt>
                <c:pt idx="1551">
                  <c:v>0.65200000000000002</c:v>
                </c:pt>
                <c:pt idx="1552">
                  <c:v>0.65300000000000002</c:v>
                </c:pt>
                <c:pt idx="1553">
                  <c:v>0.65400000000000003</c:v>
                </c:pt>
                <c:pt idx="1554">
                  <c:v>0.65500000000000003</c:v>
                </c:pt>
                <c:pt idx="1555">
                  <c:v>0.65600000000000003</c:v>
                </c:pt>
                <c:pt idx="1556">
                  <c:v>0.65700000000000003</c:v>
                </c:pt>
                <c:pt idx="1557">
                  <c:v>0.65800000000000003</c:v>
                </c:pt>
                <c:pt idx="1558">
                  <c:v>0.65900000000000003</c:v>
                </c:pt>
                <c:pt idx="1559">
                  <c:v>0.66</c:v>
                </c:pt>
                <c:pt idx="1560">
                  <c:v>0.66100000000000003</c:v>
                </c:pt>
                <c:pt idx="1561">
                  <c:v>0.66200000000000003</c:v>
                </c:pt>
                <c:pt idx="1562">
                  <c:v>0.66300000000000003</c:v>
                </c:pt>
                <c:pt idx="1563">
                  <c:v>0.66400000000000003</c:v>
                </c:pt>
                <c:pt idx="1564">
                  <c:v>0.66500000000000004</c:v>
                </c:pt>
                <c:pt idx="1565">
                  <c:v>0.66600000000000004</c:v>
                </c:pt>
                <c:pt idx="1566">
                  <c:v>0.66700000000000004</c:v>
                </c:pt>
                <c:pt idx="1567">
                  <c:v>0.66800000000000004</c:v>
                </c:pt>
                <c:pt idx="1568">
                  <c:v>0.66900000000000004</c:v>
                </c:pt>
                <c:pt idx="1569">
                  <c:v>0.67</c:v>
                </c:pt>
                <c:pt idx="1570">
                  <c:v>0.67100000000000004</c:v>
                </c:pt>
                <c:pt idx="1571">
                  <c:v>0.67200000000000004</c:v>
                </c:pt>
                <c:pt idx="1572">
                  <c:v>0.67300000000000004</c:v>
                </c:pt>
                <c:pt idx="1573">
                  <c:v>0.67400000000000004</c:v>
                </c:pt>
                <c:pt idx="1574">
                  <c:v>0.67500000000000004</c:v>
                </c:pt>
                <c:pt idx="1575">
                  <c:v>0.67600000000000005</c:v>
                </c:pt>
                <c:pt idx="1576">
                  <c:v>0.67700000000000005</c:v>
                </c:pt>
                <c:pt idx="1577">
                  <c:v>0.67800000000000005</c:v>
                </c:pt>
                <c:pt idx="1578">
                  <c:v>0.67900000000000005</c:v>
                </c:pt>
                <c:pt idx="1579">
                  <c:v>0.68</c:v>
                </c:pt>
                <c:pt idx="1580">
                  <c:v>0.68100000000000005</c:v>
                </c:pt>
                <c:pt idx="1581">
                  <c:v>0.68200000000000005</c:v>
                </c:pt>
                <c:pt idx="1582">
                  <c:v>0.68300000000000005</c:v>
                </c:pt>
                <c:pt idx="1583">
                  <c:v>0.68400000000000005</c:v>
                </c:pt>
                <c:pt idx="1584">
                  <c:v>0.68500000000000005</c:v>
                </c:pt>
                <c:pt idx="1585">
                  <c:v>0.68600000000000005</c:v>
                </c:pt>
                <c:pt idx="1586">
                  <c:v>0.68700000000000006</c:v>
                </c:pt>
                <c:pt idx="1587">
                  <c:v>0.68799999999999994</c:v>
                </c:pt>
                <c:pt idx="1588">
                  <c:v>0.68899999999999995</c:v>
                </c:pt>
                <c:pt idx="1589">
                  <c:v>0.69</c:v>
                </c:pt>
                <c:pt idx="1590">
                  <c:v>0.69099999999999995</c:v>
                </c:pt>
                <c:pt idx="1591">
                  <c:v>0.69199999999999995</c:v>
                </c:pt>
                <c:pt idx="1592">
                  <c:v>0.69299999999999995</c:v>
                </c:pt>
                <c:pt idx="1593">
                  <c:v>0.69399999999999995</c:v>
                </c:pt>
                <c:pt idx="1594">
                  <c:v>0.69499999999999995</c:v>
                </c:pt>
                <c:pt idx="1595">
                  <c:v>0.69599999999999995</c:v>
                </c:pt>
                <c:pt idx="1596">
                  <c:v>0.69699999999999995</c:v>
                </c:pt>
                <c:pt idx="1597">
                  <c:v>0.69799999999999995</c:v>
                </c:pt>
                <c:pt idx="1598">
                  <c:v>0.69899999999999995</c:v>
                </c:pt>
                <c:pt idx="1599">
                  <c:v>0.7</c:v>
                </c:pt>
                <c:pt idx="1600">
                  <c:v>0.70099999999999996</c:v>
                </c:pt>
                <c:pt idx="1601">
                  <c:v>0.70199999999999996</c:v>
                </c:pt>
                <c:pt idx="1602">
                  <c:v>0.70299999999999996</c:v>
                </c:pt>
                <c:pt idx="1603">
                  <c:v>0.70399999999999996</c:v>
                </c:pt>
                <c:pt idx="1604">
                  <c:v>0.70499999999999996</c:v>
                </c:pt>
                <c:pt idx="1605">
                  <c:v>0.70599999999999996</c:v>
                </c:pt>
                <c:pt idx="1606">
                  <c:v>0.70699999999999996</c:v>
                </c:pt>
                <c:pt idx="1607">
                  <c:v>0.70799999999999996</c:v>
                </c:pt>
                <c:pt idx="1608">
                  <c:v>0.70899999999999996</c:v>
                </c:pt>
                <c:pt idx="1609">
                  <c:v>0.71</c:v>
                </c:pt>
                <c:pt idx="1610">
                  <c:v>0.71099999999999997</c:v>
                </c:pt>
                <c:pt idx="1611">
                  <c:v>0.71199999999999997</c:v>
                </c:pt>
                <c:pt idx="1612">
                  <c:v>0.71299999999999997</c:v>
                </c:pt>
                <c:pt idx="1613">
                  <c:v>0.71399999999999997</c:v>
                </c:pt>
                <c:pt idx="1614">
                  <c:v>0.71499999999999997</c:v>
                </c:pt>
                <c:pt idx="1615">
                  <c:v>0.71599999999999997</c:v>
                </c:pt>
                <c:pt idx="1616">
                  <c:v>0.71699999999999997</c:v>
                </c:pt>
                <c:pt idx="1617">
                  <c:v>0.71799999999999997</c:v>
                </c:pt>
                <c:pt idx="1618">
                  <c:v>0.71899999999999997</c:v>
                </c:pt>
                <c:pt idx="1619">
                  <c:v>0.72</c:v>
                </c:pt>
                <c:pt idx="1620">
                  <c:v>0.72099999999999997</c:v>
                </c:pt>
                <c:pt idx="1621">
                  <c:v>0.72199999999999998</c:v>
                </c:pt>
                <c:pt idx="1622">
                  <c:v>0.72299999999999998</c:v>
                </c:pt>
                <c:pt idx="1623">
                  <c:v>0.72399999999999998</c:v>
                </c:pt>
                <c:pt idx="1624">
                  <c:v>0.72499999999999998</c:v>
                </c:pt>
                <c:pt idx="1625">
                  <c:v>0.72599999999999998</c:v>
                </c:pt>
                <c:pt idx="1626">
                  <c:v>0.72699999999999998</c:v>
                </c:pt>
                <c:pt idx="1627">
                  <c:v>0.72799999999999998</c:v>
                </c:pt>
                <c:pt idx="1628">
                  <c:v>0.72899999999999998</c:v>
                </c:pt>
                <c:pt idx="1629">
                  <c:v>0.73</c:v>
                </c:pt>
                <c:pt idx="1630">
                  <c:v>0.73099999999999998</c:v>
                </c:pt>
                <c:pt idx="1631">
                  <c:v>0.73199999999999998</c:v>
                </c:pt>
                <c:pt idx="1632">
                  <c:v>0.73299999999999998</c:v>
                </c:pt>
                <c:pt idx="1633">
                  <c:v>0.73399999999999999</c:v>
                </c:pt>
                <c:pt idx="1634">
                  <c:v>0.73499999999999999</c:v>
                </c:pt>
                <c:pt idx="1635">
                  <c:v>0.73599999999999999</c:v>
                </c:pt>
                <c:pt idx="1636">
                  <c:v>0.73699999999999999</c:v>
                </c:pt>
                <c:pt idx="1637">
                  <c:v>0.73799999999999999</c:v>
                </c:pt>
                <c:pt idx="1638">
                  <c:v>0.73899999999999999</c:v>
                </c:pt>
                <c:pt idx="1639">
                  <c:v>0.74</c:v>
                </c:pt>
                <c:pt idx="1640">
                  <c:v>0.74099999999999999</c:v>
                </c:pt>
                <c:pt idx="1641">
                  <c:v>0.74199999999999999</c:v>
                </c:pt>
                <c:pt idx="1642">
                  <c:v>0.74299999999999999</c:v>
                </c:pt>
                <c:pt idx="1643">
                  <c:v>0.74399999999999999</c:v>
                </c:pt>
                <c:pt idx="1644">
                  <c:v>0.745</c:v>
                </c:pt>
                <c:pt idx="1645">
                  <c:v>0.746</c:v>
                </c:pt>
                <c:pt idx="1646">
                  <c:v>0.747</c:v>
                </c:pt>
                <c:pt idx="1647">
                  <c:v>0.748</c:v>
                </c:pt>
                <c:pt idx="1648">
                  <c:v>0.749</c:v>
                </c:pt>
                <c:pt idx="1649">
                  <c:v>0.75</c:v>
                </c:pt>
                <c:pt idx="1650">
                  <c:v>0.751</c:v>
                </c:pt>
                <c:pt idx="1651">
                  <c:v>0.752</c:v>
                </c:pt>
                <c:pt idx="1652">
                  <c:v>0.753</c:v>
                </c:pt>
                <c:pt idx="1653">
                  <c:v>0.754</c:v>
                </c:pt>
                <c:pt idx="1654">
                  <c:v>0.755</c:v>
                </c:pt>
                <c:pt idx="1655">
                  <c:v>0.75600000000000001</c:v>
                </c:pt>
                <c:pt idx="1656">
                  <c:v>0.75700000000000001</c:v>
                </c:pt>
                <c:pt idx="1657">
                  <c:v>0.75800000000000001</c:v>
                </c:pt>
                <c:pt idx="1658">
                  <c:v>0.75900000000000001</c:v>
                </c:pt>
                <c:pt idx="1659">
                  <c:v>0.76</c:v>
                </c:pt>
                <c:pt idx="1660">
                  <c:v>0.76100000000000001</c:v>
                </c:pt>
                <c:pt idx="1661">
                  <c:v>0.76200000000000001</c:v>
                </c:pt>
                <c:pt idx="1662">
                  <c:v>0.76300000000000001</c:v>
                </c:pt>
                <c:pt idx="1663">
                  <c:v>0.76400000000000001</c:v>
                </c:pt>
                <c:pt idx="1664">
                  <c:v>0.76500000000000001</c:v>
                </c:pt>
                <c:pt idx="1665">
                  <c:v>0.76600000000000001</c:v>
                </c:pt>
                <c:pt idx="1666">
                  <c:v>0.76700000000000002</c:v>
                </c:pt>
                <c:pt idx="1667">
                  <c:v>0.76800000000000002</c:v>
                </c:pt>
                <c:pt idx="1668">
                  <c:v>0.76900000000000002</c:v>
                </c:pt>
                <c:pt idx="1669">
                  <c:v>0.77</c:v>
                </c:pt>
                <c:pt idx="1670">
                  <c:v>0.77100000000000002</c:v>
                </c:pt>
                <c:pt idx="1671">
                  <c:v>0.77200000000000002</c:v>
                </c:pt>
                <c:pt idx="1672">
                  <c:v>0.77300000000000002</c:v>
                </c:pt>
                <c:pt idx="1673">
                  <c:v>0.77400000000000002</c:v>
                </c:pt>
                <c:pt idx="1674">
                  <c:v>0.77500000000000002</c:v>
                </c:pt>
                <c:pt idx="1675">
                  <c:v>0.77600000000000002</c:v>
                </c:pt>
                <c:pt idx="1676">
                  <c:v>0.77700000000000002</c:v>
                </c:pt>
                <c:pt idx="1677">
                  <c:v>0.77800000000000002</c:v>
                </c:pt>
                <c:pt idx="1678">
                  <c:v>0.77900000000000003</c:v>
                </c:pt>
                <c:pt idx="1679">
                  <c:v>0.78</c:v>
                </c:pt>
                <c:pt idx="1680">
                  <c:v>0.78100000000000003</c:v>
                </c:pt>
                <c:pt idx="1681">
                  <c:v>0.78200000000000003</c:v>
                </c:pt>
                <c:pt idx="1682">
                  <c:v>0.78300000000000003</c:v>
                </c:pt>
                <c:pt idx="1683">
                  <c:v>0.78400000000000003</c:v>
                </c:pt>
                <c:pt idx="1684">
                  <c:v>0.78500000000000003</c:v>
                </c:pt>
                <c:pt idx="1685">
                  <c:v>0.78600000000000003</c:v>
                </c:pt>
                <c:pt idx="1686">
                  <c:v>0.78700000000000003</c:v>
                </c:pt>
                <c:pt idx="1687">
                  <c:v>0.78800000000000003</c:v>
                </c:pt>
                <c:pt idx="1688">
                  <c:v>0.78900000000000003</c:v>
                </c:pt>
                <c:pt idx="1689">
                  <c:v>0.79</c:v>
                </c:pt>
                <c:pt idx="1690">
                  <c:v>0.79100000000000004</c:v>
                </c:pt>
                <c:pt idx="1691">
                  <c:v>0.79200000000000004</c:v>
                </c:pt>
                <c:pt idx="1692">
                  <c:v>0.79300000000000004</c:v>
                </c:pt>
                <c:pt idx="1693">
                  <c:v>0.79400000000000004</c:v>
                </c:pt>
                <c:pt idx="1694">
                  <c:v>0.79500000000000004</c:v>
                </c:pt>
                <c:pt idx="1695">
                  <c:v>0.79600000000000004</c:v>
                </c:pt>
                <c:pt idx="1696">
                  <c:v>0.79700000000000004</c:v>
                </c:pt>
                <c:pt idx="1697">
                  <c:v>0.79800000000000004</c:v>
                </c:pt>
                <c:pt idx="1698">
                  <c:v>0.79900000000000004</c:v>
                </c:pt>
                <c:pt idx="1699">
                  <c:v>0.8</c:v>
                </c:pt>
                <c:pt idx="1700">
                  <c:v>0.80100000000000005</c:v>
                </c:pt>
                <c:pt idx="1701">
                  <c:v>0.80200000000000005</c:v>
                </c:pt>
                <c:pt idx="1702">
                  <c:v>0.80300000000000005</c:v>
                </c:pt>
                <c:pt idx="1703">
                  <c:v>0.80400000000000005</c:v>
                </c:pt>
                <c:pt idx="1704">
                  <c:v>0.80500000000000005</c:v>
                </c:pt>
                <c:pt idx="1705">
                  <c:v>0.80600000000000005</c:v>
                </c:pt>
                <c:pt idx="1706">
                  <c:v>0.80700000000000005</c:v>
                </c:pt>
                <c:pt idx="1707">
                  <c:v>0.80800000000000005</c:v>
                </c:pt>
                <c:pt idx="1708">
                  <c:v>0.80900000000000005</c:v>
                </c:pt>
                <c:pt idx="1709">
                  <c:v>0.81</c:v>
                </c:pt>
                <c:pt idx="1710">
                  <c:v>0.81100000000000005</c:v>
                </c:pt>
                <c:pt idx="1711">
                  <c:v>0.81200000000000006</c:v>
                </c:pt>
                <c:pt idx="1712">
                  <c:v>0.81299999999999994</c:v>
                </c:pt>
                <c:pt idx="1713">
                  <c:v>0.81399999999999995</c:v>
                </c:pt>
                <c:pt idx="1714">
                  <c:v>0.81499999999999995</c:v>
                </c:pt>
                <c:pt idx="1715">
                  <c:v>0.81599999999999995</c:v>
                </c:pt>
                <c:pt idx="1716">
                  <c:v>0.81699999999999995</c:v>
                </c:pt>
                <c:pt idx="1717">
                  <c:v>0.81799999999999995</c:v>
                </c:pt>
                <c:pt idx="1718">
                  <c:v>0.81899999999999995</c:v>
                </c:pt>
                <c:pt idx="1719">
                  <c:v>0.82</c:v>
                </c:pt>
                <c:pt idx="1720">
                  <c:v>0.82099999999999995</c:v>
                </c:pt>
                <c:pt idx="1721">
                  <c:v>0.82199999999999995</c:v>
                </c:pt>
                <c:pt idx="1722">
                  <c:v>0.82299999999999995</c:v>
                </c:pt>
                <c:pt idx="1723">
                  <c:v>0.82399999999999995</c:v>
                </c:pt>
                <c:pt idx="1724">
                  <c:v>0.82499999999999996</c:v>
                </c:pt>
                <c:pt idx="1725">
                  <c:v>0.82599999999999996</c:v>
                </c:pt>
                <c:pt idx="1726">
                  <c:v>0.82699999999999996</c:v>
                </c:pt>
                <c:pt idx="1727">
                  <c:v>0.82799999999999996</c:v>
                </c:pt>
                <c:pt idx="1728">
                  <c:v>0.82899999999999996</c:v>
                </c:pt>
                <c:pt idx="1729">
                  <c:v>0.83</c:v>
                </c:pt>
                <c:pt idx="1730">
                  <c:v>0.83099999999999996</c:v>
                </c:pt>
                <c:pt idx="1731">
                  <c:v>0.83199999999999996</c:v>
                </c:pt>
                <c:pt idx="1732">
                  <c:v>0.83299999999999996</c:v>
                </c:pt>
                <c:pt idx="1733">
                  <c:v>0.83399999999999996</c:v>
                </c:pt>
                <c:pt idx="1734">
                  <c:v>0.83499999999999996</c:v>
                </c:pt>
                <c:pt idx="1735">
                  <c:v>0.83599999999999997</c:v>
                </c:pt>
                <c:pt idx="1736">
                  <c:v>0.83699999999999997</c:v>
                </c:pt>
                <c:pt idx="1737">
                  <c:v>0.83799999999999997</c:v>
                </c:pt>
                <c:pt idx="1738">
                  <c:v>0.83899999999999997</c:v>
                </c:pt>
                <c:pt idx="1739">
                  <c:v>0.84</c:v>
                </c:pt>
                <c:pt idx="1740">
                  <c:v>0.84099999999999997</c:v>
                </c:pt>
                <c:pt idx="1741">
                  <c:v>0.84199999999999997</c:v>
                </c:pt>
                <c:pt idx="1742">
                  <c:v>0.84299999999999997</c:v>
                </c:pt>
                <c:pt idx="1743">
                  <c:v>0.84399999999999997</c:v>
                </c:pt>
                <c:pt idx="1744">
                  <c:v>0.84499999999999997</c:v>
                </c:pt>
                <c:pt idx="1745">
                  <c:v>0.84599999999999997</c:v>
                </c:pt>
                <c:pt idx="1746">
                  <c:v>0.84699999999999998</c:v>
                </c:pt>
                <c:pt idx="1747">
                  <c:v>0.84799999999999998</c:v>
                </c:pt>
                <c:pt idx="1748">
                  <c:v>0.84899999999999998</c:v>
                </c:pt>
                <c:pt idx="1749">
                  <c:v>0.85</c:v>
                </c:pt>
                <c:pt idx="1750">
                  <c:v>0.85099999999999998</c:v>
                </c:pt>
                <c:pt idx="1751">
                  <c:v>0.85199999999999998</c:v>
                </c:pt>
                <c:pt idx="1752">
                  <c:v>0.85299999999999998</c:v>
                </c:pt>
                <c:pt idx="1753">
                  <c:v>0.85399999999999998</c:v>
                </c:pt>
                <c:pt idx="1754">
                  <c:v>0.85499999999999998</c:v>
                </c:pt>
                <c:pt idx="1755">
                  <c:v>0.85599999999999998</c:v>
                </c:pt>
                <c:pt idx="1756">
                  <c:v>0.85699999999999998</c:v>
                </c:pt>
                <c:pt idx="1757">
                  <c:v>0.85799999999999998</c:v>
                </c:pt>
                <c:pt idx="1758">
                  <c:v>0.85899999999999999</c:v>
                </c:pt>
                <c:pt idx="1759">
                  <c:v>0.86</c:v>
                </c:pt>
                <c:pt idx="1760">
                  <c:v>0.86099999999999999</c:v>
                </c:pt>
                <c:pt idx="1761">
                  <c:v>0.86199999999999999</c:v>
                </c:pt>
                <c:pt idx="1762">
                  <c:v>0.86299999999999999</c:v>
                </c:pt>
                <c:pt idx="1763">
                  <c:v>0.86399999999999999</c:v>
                </c:pt>
                <c:pt idx="1764">
                  <c:v>0.86499999999999999</c:v>
                </c:pt>
                <c:pt idx="1765">
                  <c:v>0.86599999999999999</c:v>
                </c:pt>
                <c:pt idx="1766">
                  <c:v>0.86699999999999999</c:v>
                </c:pt>
                <c:pt idx="1767">
                  <c:v>0.86799999999999999</c:v>
                </c:pt>
                <c:pt idx="1768">
                  <c:v>0.86899999999999999</c:v>
                </c:pt>
                <c:pt idx="1769">
                  <c:v>0.87</c:v>
                </c:pt>
                <c:pt idx="1770">
                  <c:v>0.871</c:v>
                </c:pt>
                <c:pt idx="1771">
                  <c:v>0.872</c:v>
                </c:pt>
                <c:pt idx="1772">
                  <c:v>0.873</c:v>
                </c:pt>
                <c:pt idx="1773">
                  <c:v>0.874</c:v>
                </c:pt>
                <c:pt idx="1774">
                  <c:v>0.875</c:v>
                </c:pt>
                <c:pt idx="1775">
                  <c:v>0.876</c:v>
                </c:pt>
                <c:pt idx="1776">
                  <c:v>0.877</c:v>
                </c:pt>
                <c:pt idx="1777">
                  <c:v>0.878</c:v>
                </c:pt>
                <c:pt idx="1778">
                  <c:v>0.879</c:v>
                </c:pt>
                <c:pt idx="1779">
                  <c:v>0.88</c:v>
                </c:pt>
                <c:pt idx="1780">
                  <c:v>0.88100000000000001</c:v>
                </c:pt>
                <c:pt idx="1781">
                  <c:v>0.88200000000000001</c:v>
                </c:pt>
                <c:pt idx="1782">
                  <c:v>0.88300000000000001</c:v>
                </c:pt>
                <c:pt idx="1783">
                  <c:v>0.88400000000000001</c:v>
                </c:pt>
                <c:pt idx="1784">
                  <c:v>0.88500000000000001</c:v>
                </c:pt>
                <c:pt idx="1785">
                  <c:v>0.88600000000000001</c:v>
                </c:pt>
                <c:pt idx="1786">
                  <c:v>0.88700000000000001</c:v>
                </c:pt>
                <c:pt idx="1787">
                  <c:v>0.88800000000000001</c:v>
                </c:pt>
                <c:pt idx="1788">
                  <c:v>0.88900000000000001</c:v>
                </c:pt>
                <c:pt idx="1789">
                  <c:v>0.89</c:v>
                </c:pt>
                <c:pt idx="1790">
                  <c:v>0.89100000000000001</c:v>
                </c:pt>
                <c:pt idx="1791">
                  <c:v>0.89200000000000002</c:v>
                </c:pt>
                <c:pt idx="1792">
                  <c:v>0.89300000000000002</c:v>
                </c:pt>
                <c:pt idx="1793">
                  <c:v>0.89400000000000002</c:v>
                </c:pt>
                <c:pt idx="1794">
                  <c:v>0.89500000000000002</c:v>
                </c:pt>
                <c:pt idx="1795">
                  <c:v>0.89600000000000002</c:v>
                </c:pt>
                <c:pt idx="1796">
                  <c:v>0.89700000000000002</c:v>
                </c:pt>
                <c:pt idx="1797">
                  <c:v>0.89800000000000002</c:v>
                </c:pt>
                <c:pt idx="1798">
                  <c:v>0.89900000000000002</c:v>
                </c:pt>
                <c:pt idx="1799">
                  <c:v>0.9</c:v>
                </c:pt>
                <c:pt idx="1800">
                  <c:v>0.90100000000000002</c:v>
                </c:pt>
                <c:pt idx="1801">
                  <c:v>0.90200000000000002</c:v>
                </c:pt>
                <c:pt idx="1802">
                  <c:v>0.90300000000000002</c:v>
                </c:pt>
                <c:pt idx="1803">
                  <c:v>0.90400000000000003</c:v>
                </c:pt>
                <c:pt idx="1804">
                  <c:v>0.90500000000000003</c:v>
                </c:pt>
                <c:pt idx="1805">
                  <c:v>0.90600000000000003</c:v>
                </c:pt>
                <c:pt idx="1806">
                  <c:v>0.90700000000000003</c:v>
                </c:pt>
                <c:pt idx="1807">
                  <c:v>0.90800000000000003</c:v>
                </c:pt>
                <c:pt idx="1808">
                  <c:v>0.90900000000000003</c:v>
                </c:pt>
                <c:pt idx="1809">
                  <c:v>0.91</c:v>
                </c:pt>
                <c:pt idx="1810">
                  <c:v>0.91100000000000003</c:v>
                </c:pt>
                <c:pt idx="1811">
                  <c:v>0.91200000000000003</c:v>
                </c:pt>
                <c:pt idx="1812">
                  <c:v>0.91300000000000003</c:v>
                </c:pt>
                <c:pt idx="1813">
                  <c:v>0.91400000000000003</c:v>
                </c:pt>
                <c:pt idx="1814">
                  <c:v>0.91500000000000004</c:v>
                </c:pt>
                <c:pt idx="1815">
                  <c:v>0.91600000000000004</c:v>
                </c:pt>
                <c:pt idx="1816">
                  <c:v>0.91700000000000004</c:v>
                </c:pt>
                <c:pt idx="1817">
                  <c:v>0.91800000000000004</c:v>
                </c:pt>
                <c:pt idx="1818">
                  <c:v>0.91900000000000004</c:v>
                </c:pt>
                <c:pt idx="1819">
                  <c:v>0.92</c:v>
                </c:pt>
                <c:pt idx="1820">
                  <c:v>0.92100000000000004</c:v>
                </c:pt>
                <c:pt idx="1821">
                  <c:v>0.92200000000000004</c:v>
                </c:pt>
                <c:pt idx="1822">
                  <c:v>0.92300000000000004</c:v>
                </c:pt>
                <c:pt idx="1823">
                  <c:v>0.92400000000000004</c:v>
                </c:pt>
                <c:pt idx="1824">
                  <c:v>0.92500000000000004</c:v>
                </c:pt>
                <c:pt idx="1825">
                  <c:v>0.92600000000000005</c:v>
                </c:pt>
                <c:pt idx="1826">
                  <c:v>0.92700000000000005</c:v>
                </c:pt>
                <c:pt idx="1827">
                  <c:v>0.92800000000000005</c:v>
                </c:pt>
                <c:pt idx="1828">
                  <c:v>0.92900000000000005</c:v>
                </c:pt>
                <c:pt idx="1829">
                  <c:v>0.93</c:v>
                </c:pt>
                <c:pt idx="1830">
                  <c:v>0.93100000000000005</c:v>
                </c:pt>
                <c:pt idx="1831">
                  <c:v>0.93200000000000005</c:v>
                </c:pt>
                <c:pt idx="1832">
                  <c:v>0.93300000000000005</c:v>
                </c:pt>
                <c:pt idx="1833">
                  <c:v>0.93400000000000005</c:v>
                </c:pt>
                <c:pt idx="1834">
                  <c:v>0.93500000000000005</c:v>
                </c:pt>
                <c:pt idx="1835">
                  <c:v>0.93600000000000005</c:v>
                </c:pt>
                <c:pt idx="1836">
                  <c:v>0.93700000000000006</c:v>
                </c:pt>
                <c:pt idx="1837">
                  <c:v>0.93799999999999994</c:v>
                </c:pt>
                <c:pt idx="1838">
                  <c:v>0.93899999999999995</c:v>
                </c:pt>
                <c:pt idx="1839">
                  <c:v>0.94</c:v>
                </c:pt>
                <c:pt idx="1840">
                  <c:v>0.94099999999999995</c:v>
                </c:pt>
                <c:pt idx="1841">
                  <c:v>0.94199999999999995</c:v>
                </c:pt>
                <c:pt idx="1842">
                  <c:v>0.94299999999999995</c:v>
                </c:pt>
                <c:pt idx="1843">
                  <c:v>0.94399999999999995</c:v>
                </c:pt>
                <c:pt idx="1844">
                  <c:v>0.94499999999999995</c:v>
                </c:pt>
                <c:pt idx="1845">
                  <c:v>0.94599999999999995</c:v>
                </c:pt>
                <c:pt idx="1846">
                  <c:v>0.94699999999999995</c:v>
                </c:pt>
                <c:pt idx="1847">
                  <c:v>0.94799999999999995</c:v>
                </c:pt>
                <c:pt idx="1848">
                  <c:v>0.94899999999999995</c:v>
                </c:pt>
                <c:pt idx="1849">
                  <c:v>0.95</c:v>
                </c:pt>
                <c:pt idx="1850">
                  <c:v>0.95099999999999996</c:v>
                </c:pt>
                <c:pt idx="1851">
                  <c:v>0.95199999999999996</c:v>
                </c:pt>
                <c:pt idx="1852">
                  <c:v>0.95299999999999996</c:v>
                </c:pt>
                <c:pt idx="1853">
                  <c:v>0.95399999999999996</c:v>
                </c:pt>
                <c:pt idx="1854">
                  <c:v>0.95499999999999996</c:v>
                </c:pt>
                <c:pt idx="1855">
                  <c:v>0.95599999999999996</c:v>
                </c:pt>
                <c:pt idx="1856">
                  <c:v>0.95699999999999996</c:v>
                </c:pt>
                <c:pt idx="1857">
                  <c:v>0.95799999999999996</c:v>
                </c:pt>
                <c:pt idx="1858">
                  <c:v>0.95899999999999996</c:v>
                </c:pt>
                <c:pt idx="1859">
                  <c:v>0.96</c:v>
                </c:pt>
                <c:pt idx="1860">
                  <c:v>0.96099999999999997</c:v>
                </c:pt>
                <c:pt idx="1861">
                  <c:v>0.96199999999999997</c:v>
                </c:pt>
                <c:pt idx="1862">
                  <c:v>0.96299999999999997</c:v>
                </c:pt>
                <c:pt idx="1863">
                  <c:v>0.96399999999999997</c:v>
                </c:pt>
                <c:pt idx="1864">
                  <c:v>0.96499999999999997</c:v>
                </c:pt>
                <c:pt idx="1865">
                  <c:v>0.96599999999999997</c:v>
                </c:pt>
                <c:pt idx="1866">
                  <c:v>0.96699999999999997</c:v>
                </c:pt>
                <c:pt idx="1867">
                  <c:v>0.96799999999999997</c:v>
                </c:pt>
                <c:pt idx="1868">
                  <c:v>0.96899999999999997</c:v>
                </c:pt>
                <c:pt idx="1869">
                  <c:v>0.97</c:v>
                </c:pt>
                <c:pt idx="1870">
                  <c:v>0.97099999999999997</c:v>
                </c:pt>
                <c:pt idx="1871">
                  <c:v>0.97199999999999998</c:v>
                </c:pt>
                <c:pt idx="1872">
                  <c:v>0.97299999999999998</c:v>
                </c:pt>
                <c:pt idx="1873">
                  <c:v>0.97399999999999998</c:v>
                </c:pt>
                <c:pt idx="1874">
                  <c:v>0.97499999999999998</c:v>
                </c:pt>
                <c:pt idx="1875">
                  <c:v>0.97599999999999998</c:v>
                </c:pt>
                <c:pt idx="1876">
                  <c:v>0.97699999999999998</c:v>
                </c:pt>
                <c:pt idx="1877">
                  <c:v>0.97799999999999998</c:v>
                </c:pt>
                <c:pt idx="1878">
                  <c:v>0.97899999999999998</c:v>
                </c:pt>
                <c:pt idx="1879">
                  <c:v>0.98</c:v>
                </c:pt>
                <c:pt idx="1880">
                  <c:v>0.98099999999999998</c:v>
                </c:pt>
                <c:pt idx="1881">
                  <c:v>0.98199999999999998</c:v>
                </c:pt>
                <c:pt idx="1882">
                  <c:v>0.98299999999999998</c:v>
                </c:pt>
                <c:pt idx="1883">
                  <c:v>0.98399999999999999</c:v>
                </c:pt>
                <c:pt idx="1884">
                  <c:v>0.98499999999999999</c:v>
                </c:pt>
                <c:pt idx="1885">
                  <c:v>0.98599999999999999</c:v>
                </c:pt>
                <c:pt idx="1886">
                  <c:v>0.98699999999999999</c:v>
                </c:pt>
                <c:pt idx="1887">
                  <c:v>0.98799999999999999</c:v>
                </c:pt>
                <c:pt idx="1888">
                  <c:v>0.98899999999999999</c:v>
                </c:pt>
                <c:pt idx="1889">
                  <c:v>0.99</c:v>
                </c:pt>
                <c:pt idx="1890">
                  <c:v>0.99099999999999999</c:v>
                </c:pt>
                <c:pt idx="1891">
                  <c:v>0.99199999999999999</c:v>
                </c:pt>
                <c:pt idx="1892">
                  <c:v>0.99299999999999999</c:v>
                </c:pt>
                <c:pt idx="1893">
                  <c:v>0.99399999999999999</c:v>
                </c:pt>
                <c:pt idx="1894">
                  <c:v>0.995</c:v>
                </c:pt>
                <c:pt idx="1895">
                  <c:v>0.996</c:v>
                </c:pt>
                <c:pt idx="1896">
                  <c:v>0.997</c:v>
                </c:pt>
                <c:pt idx="1897">
                  <c:v>0.998</c:v>
                </c:pt>
                <c:pt idx="1898">
                  <c:v>0.999</c:v>
                </c:pt>
                <c:pt idx="1899">
                  <c:v>1</c:v>
                </c:pt>
                <c:pt idx="1900">
                  <c:v>1.01</c:v>
                </c:pt>
                <c:pt idx="1901">
                  <c:v>1.02</c:v>
                </c:pt>
                <c:pt idx="1902">
                  <c:v>1.03</c:v>
                </c:pt>
                <c:pt idx="1903">
                  <c:v>1.04</c:v>
                </c:pt>
                <c:pt idx="1904">
                  <c:v>1.05</c:v>
                </c:pt>
                <c:pt idx="1905">
                  <c:v>1.06</c:v>
                </c:pt>
                <c:pt idx="1906">
                  <c:v>1.07</c:v>
                </c:pt>
                <c:pt idx="1907">
                  <c:v>1.08</c:v>
                </c:pt>
                <c:pt idx="1908">
                  <c:v>1.0900000000000001</c:v>
                </c:pt>
                <c:pt idx="1909">
                  <c:v>1.1000000000000001</c:v>
                </c:pt>
                <c:pt idx="1910">
                  <c:v>1.1100000000000001</c:v>
                </c:pt>
                <c:pt idx="1911">
                  <c:v>1.1200000000000001</c:v>
                </c:pt>
                <c:pt idx="1912">
                  <c:v>1.1299999999999999</c:v>
                </c:pt>
                <c:pt idx="1913">
                  <c:v>1.1399999999999999</c:v>
                </c:pt>
                <c:pt idx="1914">
                  <c:v>1.1499999999999999</c:v>
                </c:pt>
                <c:pt idx="1915">
                  <c:v>1.1599999999999999</c:v>
                </c:pt>
                <c:pt idx="1916">
                  <c:v>1.17</c:v>
                </c:pt>
                <c:pt idx="1917">
                  <c:v>1.18</c:v>
                </c:pt>
                <c:pt idx="1918">
                  <c:v>1.19</c:v>
                </c:pt>
                <c:pt idx="1919">
                  <c:v>1.2</c:v>
                </c:pt>
                <c:pt idx="1920">
                  <c:v>1.21</c:v>
                </c:pt>
                <c:pt idx="1921">
                  <c:v>1.22</c:v>
                </c:pt>
                <c:pt idx="1922">
                  <c:v>1.23</c:v>
                </c:pt>
                <c:pt idx="1923">
                  <c:v>1.24</c:v>
                </c:pt>
                <c:pt idx="1924">
                  <c:v>1.25</c:v>
                </c:pt>
                <c:pt idx="1925">
                  <c:v>1.26</c:v>
                </c:pt>
                <c:pt idx="1926">
                  <c:v>1.27</c:v>
                </c:pt>
                <c:pt idx="1927">
                  <c:v>1.28</c:v>
                </c:pt>
                <c:pt idx="1928">
                  <c:v>1.29</c:v>
                </c:pt>
                <c:pt idx="1929">
                  <c:v>1.3</c:v>
                </c:pt>
                <c:pt idx="1930">
                  <c:v>1.31</c:v>
                </c:pt>
                <c:pt idx="1931">
                  <c:v>1.32</c:v>
                </c:pt>
                <c:pt idx="1932">
                  <c:v>1.33</c:v>
                </c:pt>
                <c:pt idx="1933">
                  <c:v>1.34</c:v>
                </c:pt>
                <c:pt idx="1934">
                  <c:v>1.35</c:v>
                </c:pt>
                <c:pt idx="1935">
                  <c:v>1.36</c:v>
                </c:pt>
                <c:pt idx="1936">
                  <c:v>1.37</c:v>
                </c:pt>
                <c:pt idx="1937">
                  <c:v>1.38</c:v>
                </c:pt>
                <c:pt idx="1938">
                  <c:v>1.39</c:v>
                </c:pt>
                <c:pt idx="1939">
                  <c:v>1.4</c:v>
                </c:pt>
                <c:pt idx="1940">
                  <c:v>1.41</c:v>
                </c:pt>
                <c:pt idx="1941">
                  <c:v>1.42</c:v>
                </c:pt>
                <c:pt idx="1942">
                  <c:v>1.43</c:v>
                </c:pt>
                <c:pt idx="1943">
                  <c:v>1.44</c:v>
                </c:pt>
                <c:pt idx="1944">
                  <c:v>1.45</c:v>
                </c:pt>
                <c:pt idx="1945">
                  <c:v>1.46</c:v>
                </c:pt>
                <c:pt idx="1946">
                  <c:v>1.47</c:v>
                </c:pt>
                <c:pt idx="1947">
                  <c:v>1.48</c:v>
                </c:pt>
                <c:pt idx="1948">
                  <c:v>1.49</c:v>
                </c:pt>
                <c:pt idx="1949">
                  <c:v>1.5</c:v>
                </c:pt>
                <c:pt idx="1950">
                  <c:v>1.51</c:v>
                </c:pt>
                <c:pt idx="1951">
                  <c:v>1.52</c:v>
                </c:pt>
                <c:pt idx="1952">
                  <c:v>1.53</c:v>
                </c:pt>
                <c:pt idx="1953">
                  <c:v>1.54</c:v>
                </c:pt>
                <c:pt idx="1954">
                  <c:v>1.55</c:v>
                </c:pt>
                <c:pt idx="1955">
                  <c:v>1.56</c:v>
                </c:pt>
                <c:pt idx="1956">
                  <c:v>1.57</c:v>
                </c:pt>
                <c:pt idx="1957">
                  <c:v>1.58</c:v>
                </c:pt>
                <c:pt idx="1958">
                  <c:v>1.59</c:v>
                </c:pt>
                <c:pt idx="1959">
                  <c:v>1.6</c:v>
                </c:pt>
                <c:pt idx="1960">
                  <c:v>1.61</c:v>
                </c:pt>
                <c:pt idx="1961">
                  <c:v>1.62</c:v>
                </c:pt>
                <c:pt idx="1962">
                  <c:v>1.63</c:v>
                </c:pt>
                <c:pt idx="1963">
                  <c:v>1.64</c:v>
                </c:pt>
                <c:pt idx="1964">
                  <c:v>1.65</c:v>
                </c:pt>
                <c:pt idx="1965">
                  <c:v>1.66</c:v>
                </c:pt>
                <c:pt idx="1966">
                  <c:v>1.67</c:v>
                </c:pt>
                <c:pt idx="1967">
                  <c:v>1.68</c:v>
                </c:pt>
                <c:pt idx="1968">
                  <c:v>1.69</c:v>
                </c:pt>
                <c:pt idx="1969">
                  <c:v>1.7</c:v>
                </c:pt>
                <c:pt idx="1970">
                  <c:v>1.71</c:v>
                </c:pt>
                <c:pt idx="1971">
                  <c:v>1.72</c:v>
                </c:pt>
                <c:pt idx="1972">
                  <c:v>1.73</c:v>
                </c:pt>
                <c:pt idx="1973">
                  <c:v>1.74</c:v>
                </c:pt>
                <c:pt idx="1974">
                  <c:v>1.75</c:v>
                </c:pt>
                <c:pt idx="1975">
                  <c:v>1.76</c:v>
                </c:pt>
                <c:pt idx="1976">
                  <c:v>1.77</c:v>
                </c:pt>
                <c:pt idx="1977">
                  <c:v>1.78</c:v>
                </c:pt>
                <c:pt idx="1978">
                  <c:v>1.79</c:v>
                </c:pt>
                <c:pt idx="1979">
                  <c:v>1.8</c:v>
                </c:pt>
                <c:pt idx="1980">
                  <c:v>1.81</c:v>
                </c:pt>
                <c:pt idx="1981">
                  <c:v>1.82</c:v>
                </c:pt>
                <c:pt idx="1982">
                  <c:v>1.83</c:v>
                </c:pt>
                <c:pt idx="1983">
                  <c:v>1.84</c:v>
                </c:pt>
                <c:pt idx="1984">
                  <c:v>1.85</c:v>
                </c:pt>
                <c:pt idx="1985">
                  <c:v>1.86</c:v>
                </c:pt>
                <c:pt idx="1986">
                  <c:v>1.87</c:v>
                </c:pt>
                <c:pt idx="1987">
                  <c:v>1.88</c:v>
                </c:pt>
                <c:pt idx="1988">
                  <c:v>1.89</c:v>
                </c:pt>
                <c:pt idx="1989">
                  <c:v>1.9</c:v>
                </c:pt>
                <c:pt idx="1990">
                  <c:v>1.91</c:v>
                </c:pt>
                <c:pt idx="1991">
                  <c:v>1.92</c:v>
                </c:pt>
                <c:pt idx="1992">
                  <c:v>1.93</c:v>
                </c:pt>
                <c:pt idx="1993">
                  <c:v>1.94</c:v>
                </c:pt>
                <c:pt idx="1994">
                  <c:v>1.95</c:v>
                </c:pt>
                <c:pt idx="1995">
                  <c:v>1.96</c:v>
                </c:pt>
                <c:pt idx="1996">
                  <c:v>1.97</c:v>
                </c:pt>
                <c:pt idx="1997">
                  <c:v>1.98</c:v>
                </c:pt>
                <c:pt idx="1998">
                  <c:v>1.99</c:v>
                </c:pt>
                <c:pt idx="1999">
                  <c:v>2</c:v>
                </c:pt>
                <c:pt idx="2000">
                  <c:v>2.0099999999999998</c:v>
                </c:pt>
                <c:pt idx="2001">
                  <c:v>2.02</c:v>
                </c:pt>
                <c:pt idx="2002">
                  <c:v>2.0299999999999998</c:v>
                </c:pt>
                <c:pt idx="2003">
                  <c:v>2.04</c:v>
                </c:pt>
                <c:pt idx="2004">
                  <c:v>2.0499999999999998</c:v>
                </c:pt>
                <c:pt idx="2005">
                  <c:v>2.06</c:v>
                </c:pt>
                <c:pt idx="2006">
                  <c:v>2.0699999999999998</c:v>
                </c:pt>
                <c:pt idx="2007">
                  <c:v>2.08</c:v>
                </c:pt>
                <c:pt idx="2008">
                  <c:v>2.09</c:v>
                </c:pt>
                <c:pt idx="2009">
                  <c:v>2.1</c:v>
                </c:pt>
                <c:pt idx="2010">
                  <c:v>2.11</c:v>
                </c:pt>
                <c:pt idx="2011">
                  <c:v>2.12</c:v>
                </c:pt>
                <c:pt idx="2012">
                  <c:v>2.13</c:v>
                </c:pt>
                <c:pt idx="2013">
                  <c:v>2.14</c:v>
                </c:pt>
                <c:pt idx="2014">
                  <c:v>2.15</c:v>
                </c:pt>
                <c:pt idx="2015">
                  <c:v>2.16</c:v>
                </c:pt>
                <c:pt idx="2016">
                  <c:v>2.17</c:v>
                </c:pt>
                <c:pt idx="2017">
                  <c:v>2.1800000000000002</c:v>
                </c:pt>
                <c:pt idx="2018">
                  <c:v>2.19</c:v>
                </c:pt>
                <c:pt idx="2019">
                  <c:v>2.2000000000000002</c:v>
                </c:pt>
                <c:pt idx="2020">
                  <c:v>2.21</c:v>
                </c:pt>
                <c:pt idx="2021">
                  <c:v>2.2200000000000002</c:v>
                </c:pt>
                <c:pt idx="2022">
                  <c:v>2.23</c:v>
                </c:pt>
                <c:pt idx="2023">
                  <c:v>2.2400000000000002</c:v>
                </c:pt>
                <c:pt idx="2024">
                  <c:v>2.25</c:v>
                </c:pt>
                <c:pt idx="2025">
                  <c:v>2.2599999999999998</c:v>
                </c:pt>
                <c:pt idx="2026">
                  <c:v>2.27</c:v>
                </c:pt>
                <c:pt idx="2027">
                  <c:v>2.2799999999999998</c:v>
                </c:pt>
                <c:pt idx="2028">
                  <c:v>2.29</c:v>
                </c:pt>
                <c:pt idx="2029">
                  <c:v>2.2999999999999998</c:v>
                </c:pt>
                <c:pt idx="2030">
                  <c:v>2.31</c:v>
                </c:pt>
                <c:pt idx="2031">
                  <c:v>2.3199999999999998</c:v>
                </c:pt>
                <c:pt idx="2032">
                  <c:v>2.33</c:v>
                </c:pt>
                <c:pt idx="2033">
                  <c:v>2.34</c:v>
                </c:pt>
                <c:pt idx="2034">
                  <c:v>2.35</c:v>
                </c:pt>
                <c:pt idx="2035">
                  <c:v>2.36</c:v>
                </c:pt>
                <c:pt idx="2036">
                  <c:v>2.37</c:v>
                </c:pt>
                <c:pt idx="2037">
                  <c:v>2.38</c:v>
                </c:pt>
                <c:pt idx="2038">
                  <c:v>2.39</c:v>
                </c:pt>
                <c:pt idx="2039">
                  <c:v>2.4</c:v>
                </c:pt>
                <c:pt idx="2040">
                  <c:v>2.41</c:v>
                </c:pt>
                <c:pt idx="2041">
                  <c:v>2.42</c:v>
                </c:pt>
                <c:pt idx="2042">
                  <c:v>2.4300000000000002</c:v>
                </c:pt>
                <c:pt idx="2043">
                  <c:v>2.44</c:v>
                </c:pt>
                <c:pt idx="2044">
                  <c:v>2.4500000000000002</c:v>
                </c:pt>
                <c:pt idx="2045">
                  <c:v>2.46</c:v>
                </c:pt>
                <c:pt idx="2046">
                  <c:v>2.4700000000000002</c:v>
                </c:pt>
                <c:pt idx="2047">
                  <c:v>2.48</c:v>
                </c:pt>
                <c:pt idx="2048">
                  <c:v>2.4900000000000002</c:v>
                </c:pt>
                <c:pt idx="2049">
                  <c:v>2.5</c:v>
                </c:pt>
                <c:pt idx="2050">
                  <c:v>2.5099999999999998</c:v>
                </c:pt>
                <c:pt idx="2051">
                  <c:v>2.52</c:v>
                </c:pt>
                <c:pt idx="2052">
                  <c:v>2.5299999999999998</c:v>
                </c:pt>
                <c:pt idx="2053">
                  <c:v>2.54</c:v>
                </c:pt>
                <c:pt idx="2054">
                  <c:v>2.5499999999999998</c:v>
                </c:pt>
                <c:pt idx="2055">
                  <c:v>2.56</c:v>
                </c:pt>
                <c:pt idx="2056">
                  <c:v>2.57</c:v>
                </c:pt>
                <c:pt idx="2057">
                  <c:v>2.58</c:v>
                </c:pt>
                <c:pt idx="2058">
                  <c:v>2.59</c:v>
                </c:pt>
                <c:pt idx="2059">
                  <c:v>2.6</c:v>
                </c:pt>
                <c:pt idx="2060">
                  <c:v>2.61</c:v>
                </c:pt>
                <c:pt idx="2061">
                  <c:v>2.62</c:v>
                </c:pt>
                <c:pt idx="2062">
                  <c:v>2.63</c:v>
                </c:pt>
                <c:pt idx="2063">
                  <c:v>2.64</c:v>
                </c:pt>
                <c:pt idx="2064">
                  <c:v>2.65</c:v>
                </c:pt>
                <c:pt idx="2065">
                  <c:v>2.66</c:v>
                </c:pt>
                <c:pt idx="2066">
                  <c:v>2.67</c:v>
                </c:pt>
                <c:pt idx="2067">
                  <c:v>2.68</c:v>
                </c:pt>
                <c:pt idx="2068">
                  <c:v>2.69</c:v>
                </c:pt>
                <c:pt idx="2069">
                  <c:v>2.7</c:v>
                </c:pt>
                <c:pt idx="2070">
                  <c:v>2.71</c:v>
                </c:pt>
                <c:pt idx="2071">
                  <c:v>2.72</c:v>
                </c:pt>
                <c:pt idx="2072">
                  <c:v>2.73</c:v>
                </c:pt>
                <c:pt idx="2073">
                  <c:v>2.74</c:v>
                </c:pt>
                <c:pt idx="2074">
                  <c:v>2.75</c:v>
                </c:pt>
                <c:pt idx="2075">
                  <c:v>2.76</c:v>
                </c:pt>
                <c:pt idx="2076">
                  <c:v>2.77</c:v>
                </c:pt>
                <c:pt idx="2077">
                  <c:v>2.78</c:v>
                </c:pt>
                <c:pt idx="2078">
                  <c:v>2.79</c:v>
                </c:pt>
                <c:pt idx="2079">
                  <c:v>2.8</c:v>
                </c:pt>
                <c:pt idx="2080">
                  <c:v>2.81</c:v>
                </c:pt>
                <c:pt idx="2081">
                  <c:v>2.82</c:v>
                </c:pt>
                <c:pt idx="2082">
                  <c:v>2.83</c:v>
                </c:pt>
                <c:pt idx="2083">
                  <c:v>2.84</c:v>
                </c:pt>
                <c:pt idx="2084">
                  <c:v>2.85</c:v>
                </c:pt>
                <c:pt idx="2085">
                  <c:v>2.86</c:v>
                </c:pt>
                <c:pt idx="2086">
                  <c:v>2.87</c:v>
                </c:pt>
                <c:pt idx="2087">
                  <c:v>2.88</c:v>
                </c:pt>
                <c:pt idx="2088">
                  <c:v>2.89</c:v>
                </c:pt>
                <c:pt idx="2089">
                  <c:v>2.9</c:v>
                </c:pt>
                <c:pt idx="2090">
                  <c:v>2.91</c:v>
                </c:pt>
                <c:pt idx="2091">
                  <c:v>2.92</c:v>
                </c:pt>
                <c:pt idx="2092">
                  <c:v>2.93</c:v>
                </c:pt>
                <c:pt idx="2093">
                  <c:v>2.94</c:v>
                </c:pt>
                <c:pt idx="2094">
                  <c:v>2.95</c:v>
                </c:pt>
                <c:pt idx="2095">
                  <c:v>2.96</c:v>
                </c:pt>
                <c:pt idx="2096">
                  <c:v>2.97</c:v>
                </c:pt>
                <c:pt idx="2097">
                  <c:v>2.98</c:v>
                </c:pt>
                <c:pt idx="2098">
                  <c:v>2.99</c:v>
                </c:pt>
                <c:pt idx="2099">
                  <c:v>3</c:v>
                </c:pt>
                <c:pt idx="2100">
                  <c:v>3.01</c:v>
                </c:pt>
                <c:pt idx="2101">
                  <c:v>3.02</c:v>
                </c:pt>
                <c:pt idx="2102">
                  <c:v>3.03</c:v>
                </c:pt>
                <c:pt idx="2103">
                  <c:v>3.04</c:v>
                </c:pt>
                <c:pt idx="2104">
                  <c:v>3.05</c:v>
                </c:pt>
                <c:pt idx="2105">
                  <c:v>3.06</c:v>
                </c:pt>
                <c:pt idx="2106">
                  <c:v>3.07</c:v>
                </c:pt>
                <c:pt idx="2107">
                  <c:v>3.08</c:v>
                </c:pt>
                <c:pt idx="2108">
                  <c:v>3.09</c:v>
                </c:pt>
                <c:pt idx="2109">
                  <c:v>3.1</c:v>
                </c:pt>
                <c:pt idx="2110">
                  <c:v>3.11</c:v>
                </c:pt>
                <c:pt idx="2111">
                  <c:v>3.12</c:v>
                </c:pt>
                <c:pt idx="2112">
                  <c:v>3.13</c:v>
                </c:pt>
                <c:pt idx="2113">
                  <c:v>3.14</c:v>
                </c:pt>
                <c:pt idx="2114">
                  <c:v>3.15</c:v>
                </c:pt>
                <c:pt idx="2115">
                  <c:v>3.16</c:v>
                </c:pt>
                <c:pt idx="2116">
                  <c:v>3.17</c:v>
                </c:pt>
                <c:pt idx="2117">
                  <c:v>3.18</c:v>
                </c:pt>
                <c:pt idx="2118">
                  <c:v>3.19</c:v>
                </c:pt>
                <c:pt idx="2119">
                  <c:v>3.2</c:v>
                </c:pt>
                <c:pt idx="2120">
                  <c:v>3.21</c:v>
                </c:pt>
                <c:pt idx="2121">
                  <c:v>3.22</c:v>
                </c:pt>
                <c:pt idx="2122">
                  <c:v>3.23</c:v>
                </c:pt>
                <c:pt idx="2123">
                  <c:v>3.24</c:v>
                </c:pt>
                <c:pt idx="2124">
                  <c:v>3.25</c:v>
                </c:pt>
                <c:pt idx="2125">
                  <c:v>3.26</c:v>
                </c:pt>
                <c:pt idx="2126">
                  <c:v>3.27</c:v>
                </c:pt>
                <c:pt idx="2127">
                  <c:v>3.28</c:v>
                </c:pt>
                <c:pt idx="2128">
                  <c:v>3.29</c:v>
                </c:pt>
                <c:pt idx="2129">
                  <c:v>3.3</c:v>
                </c:pt>
                <c:pt idx="2130">
                  <c:v>3.31</c:v>
                </c:pt>
                <c:pt idx="2131">
                  <c:v>3.32</c:v>
                </c:pt>
                <c:pt idx="2132">
                  <c:v>3.33</c:v>
                </c:pt>
                <c:pt idx="2133">
                  <c:v>3.34</c:v>
                </c:pt>
                <c:pt idx="2134">
                  <c:v>3.35</c:v>
                </c:pt>
                <c:pt idx="2135">
                  <c:v>3.36</c:v>
                </c:pt>
                <c:pt idx="2136">
                  <c:v>3.37</c:v>
                </c:pt>
                <c:pt idx="2137">
                  <c:v>3.38</c:v>
                </c:pt>
                <c:pt idx="2138">
                  <c:v>3.39</c:v>
                </c:pt>
                <c:pt idx="2139">
                  <c:v>3.4</c:v>
                </c:pt>
                <c:pt idx="2140">
                  <c:v>3.41</c:v>
                </c:pt>
                <c:pt idx="2141">
                  <c:v>3.42</c:v>
                </c:pt>
                <c:pt idx="2142">
                  <c:v>3.43</c:v>
                </c:pt>
                <c:pt idx="2143">
                  <c:v>3.44</c:v>
                </c:pt>
                <c:pt idx="2144">
                  <c:v>3.45</c:v>
                </c:pt>
                <c:pt idx="2145">
                  <c:v>3.46</c:v>
                </c:pt>
                <c:pt idx="2146">
                  <c:v>3.47</c:v>
                </c:pt>
                <c:pt idx="2147">
                  <c:v>3.48</c:v>
                </c:pt>
                <c:pt idx="2148">
                  <c:v>3.49</c:v>
                </c:pt>
                <c:pt idx="2149">
                  <c:v>3.5</c:v>
                </c:pt>
                <c:pt idx="2150">
                  <c:v>3.51</c:v>
                </c:pt>
                <c:pt idx="2151">
                  <c:v>3.52</c:v>
                </c:pt>
                <c:pt idx="2152">
                  <c:v>3.53</c:v>
                </c:pt>
                <c:pt idx="2153">
                  <c:v>3.54</c:v>
                </c:pt>
                <c:pt idx="2154">
                  <c:v>3.55</c:v>
                </c:pt>
                <c:pt idx="2155">
                  <c:v>3.56</c:v>
                </c:pt>
                <c:pt idx="2156">
                  <c:v>3.57</c:v>
                </c:pt>
                <c:pt idx="2157">
                  <c:v>3.58</c:v>
                </c:pt>
                <c:pt idx="2158">
                  <c:v>3.59</c:v>
                </c:pt>
                <c:pt idx="2159">
                  <c:v>3.6</c:v>
                </c:pt>
                <c:pt idx="2160">
                  <c:v>3.61</c:v>
                </c:pt>
                <c:pt idx="2161">
                  <c:v>3.62</c:v>
                </c:pt>
                <c:pt idx="2162">
                  <c:v>3.63</c:v>
                </c:pt>
                <c:pt idx="2163">
                  <c:v>3.64</c:v>
                </c:pt>
                <c:pt idx="2164">
                  <c:v>3.65</c:v>
                </c:pt>
                <c:pt idx="2165">
                  <c:v>3.66</c:v>
                </c:pt>
                <c:pt idx="2166">
                  <c:v>3.67</c:v>
                </c:pt>
                <c:pt idx="2167">
                  <c:v>3.68</c:v>
                </c:pt>
                <c:pt idx="2168">
                  <c:v>3.69</c:v>
                </c:pt>
                <c:pt idx="2169">
                  <c:v>3.7</c:v>
                </c:pt>
                <c:pt idx="2170">
                  <c:v>3.71</c:v>
                </c:pt>
                <c:pt idx="2171">
                  <c:v>3.72</c:v>
                </c:pt>
                <c:pt idx="2172">
                  <c:v>3.73</c:v>
                </c:pt>
                <c:pt idx="2173">
                  <c:v>3.74</c:v>
                </c:pt>
                <c:pt idx="2174">
                  <c:v>3.75</c:v>
                </c:pt>
                <c:pt idx="2175">
                  <c:v>3.76</c:v>
                </c:pt>
                <c:pt idx="2176">
                  <c:v>3.77</c:v>
                </c:pt>
                <c:pt idx="2177">
                  <c:v>3.78</c:v>
                </c:pt>
                <c:pt idx="2178">
                  <c:v>3.79</c:v>
                </c:pt>
                <c:pt idx="2179">
                  <c:v>3.8</c:v>
                </c:pt>
                <c:pt idx="2180">
                  <c:v>3.81</c:v>
                </c:pt>
                <c:pt idx="2181">
                  <c:v>3.82</c:v>
                </c:pt>
                <c:pt idx="2182">
                  <c:v>3.83</c:v>
                </c:pt>
                <c:pt idx="2183">
                  <c:v>3.84</c:v>
                </c:pt>
                <c:pt idx="2184">
                  <c:v>3.85</c:v>
                </c:pt>
                <c:pt idx="2185">
                  <c:v>3.86</c:v>
                </c:pt>
                <c:pt idx="2186">
                  <c:v>3.87</c:v>
                </c:pt>
                <c:pt idx="2187">
                  <c:v>3.88</c:v>
                </c:pt>
                <c:pt idx="2188">
                  <c:v>3.89</c:v>
                </c:pt>
                <c:pt idx="2189">
                  <c:v>3.9</c:v>
                </c:pt>
                <c:pt idx="2190">
                  <c:v>3.91</c:v>
                </c:pt>
                <c:pt idx="2191">
                  <c:v>3.92</c:v>
                </c:pt>
                <c:pt idx="2192">
                  <c:v>3.93</c:v>
                </c:pt>
                <c:pt idx="2193">
                  <c:v>3.94</c:v>
                </c:pt>
                <c:pt idx="2194">
                  <c:v>3.95</c:v>
                </c:pt>
                <c:pt idx="2195">
                  <c:v>3.96</c:v>
                </c:pt>
                <c:pt idx="2196">
                  <c:v>3.97</c:v>
                </c:pt>
                <c:pt idx="2197">
                  <c:v>3.98</c:v>
                </c:pt>
                <c:pt idx="2198">
                  <c:v>3.99</c:v>
                </c:pt>
                <c:pt idx="2199">
                  <c:v>4</c:v>
                </c:pt>
                <c:pt idx="2200">
                  <c:v>4.01</c:v>
                </c:pt>
                <c:pt idx="2201">
                  <c:v>4.0199999999999996</c:v>
                </c:pt>
                <c:pt idx="2202">
                  <c:v>4.03</c:v>
                </c:pt>
                <c:pt idx="2203">
                  <c:v>4.04</c:v>
                </c:pt>
                <c:pt idx="2204">
                  <c:v>4.05</c:v>
                </c:pt>
                <c:pt idx="2205">
                  <c:v>4.0599999999999996</c:v>
                </c:pt>
                <c:pt idx="2206">
                  <c:v>4.07</c:v>
                </c:pt>
                <c:pt idx="2207">
                  <c:v>4.08</c:v>
                </c:pt>
                <c:pt idx="2208">
                  <c:v>4.09</c:v>
                </c:pt>
                <c:pt idx="2209">
                  <c:v>4.0999999999999996</c:v>
                </c:pt>
                <c:pt idx="2210">
                  <c:v>4.1100000000000003</c:v>
                </c:pt>
                <c:pt idx="2211">
                  <c:v>4.12</c:v>
                </c:pt>
                <c:pt idx="2212">
                  <c:v>4.13</c:v>
                </c:pt>
                <c:pt idx="2213">
                  <c:v>4.1399999999999997</c:v>
                </c:pt>
                <c:pt idx="2214">
                  <c:v>4.1500000000000004</c:v>
                </c:pt>
                <c:pt idx="2215">
                  <c:v>4.16</c:v>
                </c:pt>
                <c:pt idx="2216">
                  <c:v>4.17</c:v>
                </c:pt>
                <c:pt idx="2217">
                  <c:v>4.18</c:v>
                </c:pt>
                <c:pt idx="2218">
                  <c:v>4.1900000000000004</c:v>
                </c:pt>
                <c:pt idx="2219">
                  <c:v>4.2</c:v>
                </c:pt>
                <c:pt idx="2220">
                  <c:v>4.21</c:v>
                </c:pt>
                <c:pt idx="2221">
                  <c:v>4.22</c:v>
                </c:pt>
                <c:pt idx="2222">
                  <c:v>4.2300000000000004</c:v>
                </c:pt>
                <c:pt idx="2223">
                  <c:v>4.24</c:v>
                </c:pt>
                <c:pt idx="2224">
                  <c:v>4.25</c:v>
                </c:pt>
                <c:pt idx="2225">
                  <c:v>4.26</c:v>
                </c:pt>
                <c:pt idx="2226">
                  <c:v>4.2699999999999996</c:v>
                </c:pt>
                <c:pt idx="2227">
                  <c:v>4.28</c:v>
                </c:pt>
                <c:pt idx="2228">
                  <c:v>4.29</c:v>
                </c:pt>
                <c:pt idx="2229">
                  <c:v>4.3</c:v>
                </c:pt>
                <c:pt idx="2230">
                  <c:v>4.3099999999999996</c:v>
                </c:pt>
                <c:pt idx="2231">
                  <c:v>4.32</c:v>
                </c:pt>
                <c:pt idx="2232">
                  <c:v>4.33</c:v>
                </c:pt>
                <c:pt idx="2233">
                  <c:v>4.34</c:v>
                </c:pt>
                <c:pt idx="2234">
                  <c:v>4.3499999999999996</c:v>
                </c:pt>
                <c:pt idx="2235">
                  <c:v>4.3600000000000003</c:v>
                </c:pt>
                <c:pt idx="2236">
                  <c:v>4.37</c:v>
                </c:pt>
                <c:pt idx="2237">
                  <c:v>4.38</c:v>
                </c:pt>
                <c:pt idx="2238">
                  <c:v>4.3899999999999997</c:v>
                </c:pt>
                <c:pt idx="2239">
                  <c:v>4.4000000000000004</c:v>
                </c:pt>
                <c:pt idx="2240">
                  <c:v>4.41</c:v>
                </c:pt>
                <c:pt idx="2241">
                  <c:v>4.42</c:v>
                </c:pt>
                <c:pt idx="2242">
                  <c:v>4.43</c:v>
                </c:pt>
                <c:pt idx="2243">
                  <c:v>4.4400000000000004</c:v>
                </c:pt>
                <c:pt idx="2244">
                  <c:v>4.45</c:v>
                </c:pt>
                <c:pt idx="2245">
                  <c:v>4.46</c:v>
                </c:pt>
                <c:pt idx="2246">
                  <c:v>4.47</c:v>
                </c:pt>
                <c:pt idx="2247">
                  <c:v>4.4800000000000004</c:v>
                </c:pt>
                <c:pt idx="2248">
                  <c:v>4.49</c:v>
                </c:pt>
                <c:pt idx="2249">
                  <c:v>4.5</c:v>
                </c:pt>
                <c:pt idx="2250">
                  <c:v>4.51</c:v>
                </c:pt>
                <c:pt idx="2251">
                  <c:v>4.5199999999999996</c:v>
                </c:pt>
                <c:pt idx="2252">
                  <c:v>4.53</c:v>
                </c:pt>
                <c:pt idx="2253">
                  <c:v>4.54</c:v>
                </c:pt>
                <c:pt idx="2254">
                  <c:v>4.55</c:v>
                </c:pt>
                <c:pt idx="2255">
                  <c:v>4.5599999999999996</c:v>
                </c:pt>
                <c:pt idx="2256">
                  <c:v>4.57</c:v>
                </c:pt>
                <c:pt idx="2257">
                  <c:v>4.58</c:v>
                </c:pt>
                <c:pt idx="2258">
                  <c:v>4.59</c:v>
                </c:pt>
                <c:pt idx="2259">
                  <c:v>4.5999999999999996</c:v>
                </c:pt>
                <c:pt idx="2260">
                  <c:v>4.6100000000000003</c:v>
                </c:pt>
                <c:pt idx="2261">
                  <c:v>4.62</c:v>
                </c:pt>
                <c:pt idx="2262">
                  <c:v>4.63</c:v>
                </c:pt>
                <c:pt idx="2263">
                  <c:v>4.6399999999999997</c:v>
                </c:pt>
                <c:pt idx="2264">
                  <c:v>4.6500000000000004</c:v>
                </c:pt>
                <c:pt idx="2265">
                  <c:v>4.66</c:v>
                </c:pt>
                <c:pt idx="2266">
                  <c:v>4.67</c:v>
                </c:pt>
                <c:pt idx="2267">
                  <c:v>4.68</c:v>
                </c:pt>
                <c:pt idx="2268">
                  <c:v>4.6900000000000004</c:v>
                </c:pt>
                <c:pt idx="2269">
                  <c:v>4.7</c:v>
                </c:pt>
                <c:pt idx="2270">
                  <c:v>4.71</c:v>
                </c:pt>
                <c:pt idx="2271">
                  <c:v>4.72</c:v>
                </c:pt>
                <c:pt idx="2272">
                  <c:v>4.7300000000000004</c:v>
                </c:pt>
                <c:pt idx="2273">
                  <c:v>4.74</c:v>
                </c:pt>
                <c:pt idx="2274">
                  <c:v>4.75</c:v>
                </c:pt>
                <c:pt idx="2275">
                  <c:v>4.76</c:v>
                </c:pt>
                <c:pt idx="2276">
                  <c:v>4.7699999999999996</c:v>
                </c:pt>
                <c:pt idx="2277">
                  <c:v>4.78</c:v>
                </c:pt>
                <c:pt idx="2278">
                  <c:v>4.79</c:v>
                </c:pt>
                <c:pt idx="2279">
                  <c:v>4.8</c:v>
                </c:pt>
                <c:pt idx="2280">
                  <c:v>4.8099999999999996</c:v>
                </c:pt>
                <c:pt idx="2281">
                  <c:v>4.82</c:v>
                </c:pt>
                <c:pt idx="2282">
                  <c:v>4.83</c:v>
                </c:pt>
                <c:pt idx="2283">
                  <c:v>4.84</c:v>
                </c:pt>
                <c:pt idx="2284">
                  <c:v>4.8499999999999996</c:v>
                </c:pt>
                <c:pt idx="2285">
                  <c:v>4.8600000000000003</c:v>
                </c:pt>
                <c:pt idx="2286">
                  <c:v>4.87</c:v>
                </c:pt>
                <c:pt idx="2287">
                  <c:v>4.88</c:v>
                </c:pt>
                <c:pt idx="2288">
                  <c:v>4.8899999999999997</c:v>
                </c:pt>
                <c:pt idx="2289">
                  <c:v>4.9000000000000004</c:v>
                </c:pt>
                <c:pt idx="2290">
                  <c:v>4.91</c:v>
                </c:pt>
                <c:pt idx="2291">
                  <c:v>4.92</c:v>
                </c:pt>
                <c:pt idx="2292">
                  <c:v>4.93</c:v>
                </c:pt>
                <c:pt idx="2293">
                  <c:v>4.9400000000000004</c:v>
                </c:pt>
                <c:pt idx="2294">
                  <c:v>4.95</c:v>
                </c:pt>
                <c:pt idx="2295">
                  <c:v>4.96</c:v>
                </c:pt>
                <c:pt idx="2296">
                  <c:v>4.97</c:v>
                </c:pt>
                <c:pt idx="2297">
                  <c:v>4.9800000000000004</c:v>
                </c:pt>
                <c:pt idx="2298">
                  <c:v>4.99</c:v>
                </c:pt>
                <c:pt idx="2299">
                  <c:v>5</c:v>
                </c:pt>
                <c:pt idx="2300">
                  <c:v>5.01</c:v>
                </c:pt>
                <c:pt idx="2301">
                  <c:v>5.0199999999999996</c:v>
                </c:pt>
                <c:pt idx="2302">
                  <c:v>5.03</c:v>
                </c:pt>
                <c:pt idx="2303">
                  <c:v>5.04</c:v>
                </c:pt>
                <c:pt idx="2304">
                  <c:v>5.05</c:v>
                </c:pt>
                <c:pt idx="2305">
                  <c:v>5.0599999999999996</c:v>
                </c:pt>
                <c:pt idx="2306">
                  <c:v>5.07</c:v>
                </c:pt>
                <c:pt idx="2307">
                  <c:v>5.08</c:v>
                </c:pt>
                <c:pt idx="2308">
                  <c:v>5.09</c:v>
                </c:pt>
                <c:pt idx="2309">
                  <c:v>5.0999999999999996</c:v>
                </c:pt>
                <c:pt idx="2310">
                  <c:v>5.1100000000000003</c:v>
                </c:pt>
                <c:pt idx="2311">
                  <c:v>5.12</c:v>
                </c:pt>
                <c:pt idx="2312">
                  <c:v>5.13</c:v>
                </c:pt>
                <c:pt idx="2313">
                  <c:v>5.14</c:v>
                </c:pt>
                <c:pt idx="2314">
                  <c:v>5.15</c:v>
                </c:pt>
                <c:pt idx="2315">
                  <c:v>5.16</c:v>
                </c:pt>
                <c:pt idx="2316">
                  <c:v>5.17</c:v>
                </c:pt>
                <c:pt idx="2317">
                  <c:v>5.18</c:v>
                </c:pt>
                <c:pt idx="2318">
                  <c:v>5.19</c:v>
                </c:pt>
                <c:pt idx="2319">
                  <c:v>5.2</c:v>
                </c:pt>
                <c:pt idx="2320">
                  <c:v>5.21</c:v>
                </c:pt>
                <c:pt idx="2321">
                  <c:v>5.22</c:v>
                </c:pt>
                <c:pt idx="2322">
                  <c:v>5.23</c:v>
                </c:pt>
                <c:pt idx="2323">
                  <c:v>5.24</c:v>
                </c:pt>
                <c:pt idx="2324">
                  <c:v>5.25</c:v>
                </c:pt>
                <c:pt idx="2325">
                  <c:v>5.26</c:v>
                </c:pt>
                <c:pt idx="2326">
                  <c:v>5.27</c:v>
                </c:pt>
                <c:pt idx="2327">
                  <c:v>5.28</c:v>
                </c:pt>
                <c:pt idx="2328">
                  <c:v>5.29</c:v>
                </c:pt>
                <c:pt idx="2329">
                  <c:v>5.3</c:v>
                </c:pt>
                <c:pt idx="2330">
                  <c:v>5.31</c:v>
                </c:pt>
                <c:pt idx="2331">
                  <c:v>5.32</c:v>
                </c:pt>
                <c:pt idx="2332">
                  <c:v>5.33</c:v>
                </c:pt>
                <c:pt idx="2333">
                  <c:v>5.34</c:v>
                </c:pt>
                <c:pt idx="2334">
                  <c:v>5.35</c:v>
                </c:pt>
                <c:pt idx="2335">
                  <c:v>5.36</c:v>
                </c:pt>
                <c:pt idx="2336">
                  <c:v>5.37</c:v>
                </c:pt>
                <c:pt idx="2337">
                  <c:v>5.38</c:v>
                </c:pt>
                <c:pt idx="2338">
                  <c:v>5.39</c:v>
                </c:pt>
                <c:pt idx="2339">
                  <c:v>5.4</c:v>
                </c:pt>
                <c:pt idx="2340">
                  <c:v>5.41</c:v>
                </c:pt>
                <c:pt idx="2341">
                  <c:v>5.42</c:v>
                </c:pt>
                <c:pt idx="2342">
                  <c:v>5.43</c:v>
                </c:pt>
                <c:pt idx="2343">
                  <c:v>5.44</c:v>
                </c:pt>
                <c:pt idx="2344">
                  <c:v>5.45</c:v>
                </c:pt>
                <c:pt idx="2345">
                  <c:v>5.46</c:v>
                </c:pt>
                <c:pt idx="2346">
                  <c:v>5.47</c:v>
                </c:pt>
                <c:pt idx="2347">
                  <c:v>5.48</c:v>
                </c:pt>
                <c:pt idx="2348">
                  <c:v>5.49</c:v>
                </c:pt>
                <c:pt idx="2349">
                  <c:v>5.5</c:v>
                </c:pt>
                <c:pt idx="2350">
                  <c:v>5.51</c:v>
                </c:pt>
                <c:pt idx="2351">
                  <c:v>5.52</c:v>
                </c:pt>
                <c:pt idx="2352">
                  <c:v>5.53</c:v>
                </c:pt>
                <c:pt idx="2353">
                  <c:v>5.54</c:v>
                </c:pt>
                <c:pt idx="2354">
                  <c:v>5.55</c:v>
                </c:pt>
                <c:pt idx="2355">
                  <c:v>5.56</c:v>
                </c:pt>
                <c:pt idx="2356">
                  <c:v>5.57</c:v>
                </c:pt>
                <c:pt idx="2357">
                  <c:v>5.58</c:v>
                </c:pt>
                <c:pt idx="2358">
                  <c:v>5.59</c:v>
                </c:pt>
                <c:pt idx="2359">
                  <c:v>5.6</c:v>
                </c:pt>
                <c:pt idx="2360">
                  <c:v>5.61</c:v>
                </c:pt>
                <c:pt idx="2361">
                  <c:v>5.62</c:v>
                </c:pt>
                <c:pt idx="2362">
                  <c:v>5.63</c:v>
                </c:pt>
                <c:pt idx="2363">
                  <c:v>5.64</c:v>
                </c:pt>
                <c:pt idx="2364">
                  <c:v>5.65</c:v>
                </c:pt>
                <c:pt idx="2365">
                  <c:v>5.66</c:v>
                </c:pt>
                <c:pt idx="2366">
                  <c:v>5.67</c:v>
                </c:pt>
                <c:pt idx="2367">
                  <c:v>5.68</c:v>
                </c:pt>
                <c:pt idx="2368">
                  <c:v>5.69</c:v>
                </c:pt>
                <c:pt idx="2369">
                  <c:v>5.7</c:v>
                </c:pt>
                <c:pt idx="2370">
                  <c:v>5.71</c:v>
                </c:pt>
                <c:pt idx="2371">
                  <c:v>5.72</c:v>
                </c:pt>
                <c:pt idx="2372">
                  <c:v>5.73</c:v>
                </c:pt>
                <c:pt idx="2373">
                  <c:v>5.74</c:v>
                </c:pt>
                <c:pt idx="2374">
                  <c:v>5.75</c:v>
                </c:pt>
                <c:pt idx="2375">
                  <c:v>5.76</c:v>
                </c:pt>
                <c:pt idx="2376">
                  <c:v>5.77</c:v>
                </c:pt>
                <c:pt idx="2377">
                  <c:v>5.78</c:v>
                </c:pt>
                <c:pt idx="2378">
                  <c:v>5.79</c:v>
                </c:pt>
                <c:pt idx="2379">
                  <c:v>5.8</c:v>
                </c:pt>
                <c:pt idx="2380">
                  <c:v>5.81</c:v>
                </c:pt>
                <c:pt idx="2381">
                  <c:v>5.82</c:v>
                </c:pt>
                <c:pt idx="2382">
                  <c:v>5.83</c:v>
                </c:pt>
                <c:pt idx="2383">
                  <c:v>5.84</c:v>
                </c:pt>
                <c:pt idx="2384">
                  <c:v>5.85</c:v>
                </c:pt>
                <c:pt idx="2385">
                  <c:v>5.86</c:v>
                </c:pt>
                <c:pt idx="2386">
                  <c:v>5.87</c:v>
                </c:pt>
                <c:pt idx="2387">
                  <c:v>5.88</c:v>
                </c:pt>
                <c:pt idx="2388">
                  <c:v>5.89</c:v>
                </c:pt>
                <c:pt idx="2389">
                  <c:v>5.9</c:v>
                </c:pt>
                <c:pt idx="2390">
                  <c:v>5.91</c:v>
                </c:pt>
                <c:pt idx="2391">
                  <c:v>5.92</c:v>
                </c:pt>
                <c:pt idx="2392">
                  <c:v>5.93</c:v>
                </c:pt>
                <c:pt idx="2393">
                  <c:v>5.94</c:v>
                </c:pt>
                <c:pt idx="2394">
                  <c:v>5.95</c:v>
                </c:pt>
                <c:pt idx="2395">
                  <c:v>5.96</c:v>
                </c:pt>
                <c:pt idx="2396">
                  <c:v>5.97</c:v>
                </c:pt>
                <c:pt idx="2397">
                  <c:v>5.98</c:v>
                </c:pt>
                <c:pt idx="2398">
                  <c:v>5.99</c:v>
                </c:pt>
                <c:pt idx="2399">
                  <c:v>6</c:v>
                </c:pt>
                <c:pt idx="2400">
                  <c:v>6.01</c:v>
                </c:pt>
                <c:pt idx="2401">
                  <c:v>6.02</c:v>
                </c:pt>
                <c:pt idx="2402">
                  <c:v>6.03</c:v>
                </c:pt>
                <c:pt idx="2403">
                  <c:v>6.04</c:v>
                </c:pt>
                <c:pt idx="2404">
                  <c:v>6.05</c:v>
                </c:pt>
                <c:pt idx="2405">
                  <c:v>6.06</c:v>
                </c:pt>
                <c:pt idx="2406">
                  <c:v>6.07</c:v>
                </c:pt>
                <c:pt idx="2407">
                  <c:v>6.08</c:v>
                </c:pt>
                <c:pt idx="2408">
                  <c:v>6.09</c:v>
                </c:pt>
                <c:pt idx="2409">
                  <c:v>6.1</c:v>
                </c:pt>
                <c:pt idx="2410">
                  <c:v>6.11</c:v>
                </c:pt>
                <c:pt idx="2411">
                  <c:v>6.12</c:v>
                </c:pt>
                <c:pt idx="2412">
                  <c:v>6.13</c:v>
                </c:pt>
                <c:pt idx="2413">
                  <c:v>6.14</c:v>
                </c:pt>
                <c:pt idx="2414">
                  <c:v>6.15</c:v>
                </c:pt>
                <c:pt idx="2415">
                  <c:v>6.16</c:v>
                </c:pt>
                <c:pt idx="2416">
                  <c:v>6.17</c:v>
                </c:pt>
                <c:pt idx="2417">
                  <c:v>6.18</c:v>
                </c:pt>
                <c:pt idx="2418">
                  <c:v>6.19</c:v>
                </c:pt>
                <c:pt idx="2419">
                  <c:v>6.2</c:v>
                </c:pt>
                <c:pt idx="2420">
                  <c:v>6.21</c:v>
                </c:pt>
                <c:pt idx="2421">
                  <c:v>6.22</c:v>
                </c:pt>
                <c:pt idx="2422">
                  <c:v>6.23</c:v>
                </c:pt>
                <c:pt idx="2423">
                  <c:v>6.24</c:v>
                </c:pt>
                <c:pt idx="2424">
                  <c:v>6.25</c:v>
                </c:pt>
                <c:pt idx="2425">
                  <c:v>6.26</c:v>
                </c:pt>
                <c:pt idx="2426">
                  <c:v>6.27</c:v>
                </c:pt>
                <c:pt idx="2427">
                  <c:v>6.28</c:v>
                </c:pt>
                <c:pt idx="2428">
                  <c:v>6.29</c:v>
                </c:pt>
                <c:pt idx="2429">
                  <c:v>6.3</c:v>
                </c:pt>
                <c:pt idx="2430">
                  <c:v>6.31</c:v>
                </c:pt>
                <c:pt idx="2431">
                  <c:v>6.32</c:v>
                </c:pt>
                <c:pt idx="2432">
                  <c:v>6.33</c:v>
                </c:pt>
                <c:pt idx="2433">
                  <c:v>6.34</c:v>
                </c:pt>
                <c:pt idx="2434">
                  <c:v>6.35</c:v>
                </c:pt>
                <c:pt idx="2435">
                  <c:v>6.36</c:v>
                </c:pt>
                <c:pt idx="2436">
                  <c:v>6.37</c:v>
                </c:pt>
                <c:pt idx="2437">
                  <c:v>6.38</c:v>
                </c:pt>
                <c:pt idx="2438">
                  <c:v>6.39</c:v>
                </c:pt>
                <c:pt idx="2439">
                  <c:v>6.4</c:v>
                </c:pt>
                <c:pt idx="2440">
                  <c:v>6.41</c:v>
                </c:pt>
                <c:pt idx="2441">
                  <c:v>6.42</c:v>
                </c:pt>
                <c:pt idx="2442">
                  <c:v>6.43</c:v>
                </c:pt>
                <c:pt idx="2443">
                  <c:v>6.44</c:v>
                </c:pt>
                <c:pt idx="2444">
                  <c:v>6.45</c:v>
                </c:pt>
                <c:pt idx="2445">
                  <c:v>6.46</c:v>
                </c:pt>
                <c:pt idx="2446">
                  <c:v>6.47</c:v>
                </c:pt>
                <c:pt idx="2447">
                  <c:v>6.48</c:v>
                </c:pt>
                <c:pt idx="2448">
                  <c:v>6.49</c:v>
                </c:pt>
                <c:pt idx="2449">
                  <c:v>6.5</c:v>
                </c:pt>
                <c:pt idx="2450">
                  <c:v>6.51</c:v>
                </c:pt>
                <c:pt idx="2451">
                  <c:v>6.52</c:v>
                </c:pt>
                <c:pt idx="2452">
                  <c:v>6.53</c:v>
                </c:pt>
                <c:pt idx="2453">
                  <c:v>6.54</c:v>
                </c:pt>
                <c:pt idx="2454">
                  <c:v>6.55</c:v>
                </c:pt>
                <c:pt idx="2455">
                  <c:v>6.56</c:v>
                </c:pt>
                <c:pt idx="2456">
                  <c:v>6.57</c:v>
                </c:pt>
                <c:pt idx="2457">
                  <c:v>6.58</c:v>
                </c:pt>
                <c:pt idx="2458">
                  <c:v>6.59</c:v>
                </c:pt>
                <c:pt idx="2459">
                  <c:v>6.6</c:v>
                </c:pt>
                <c:pt idx="2460">
                  <c:v>6.61</c:v>
                </c:pt>
                <c:pt idx="2461">
                  <c:v>6.62</c:v>
                </c:pt>
                <c:pt idx="2462">
                  <c:v>6.63</c:v>
                </c:pt>
                <c:pt idx="2463">
                  <c:v>6.64</c:v>
                </c:pt>
                <c:pt idx="2464">
                  <c:v>6.65</c:v>
                </c:pt>
                <c:pt idx="2465">
                  <c:v>6.66</c:v>
                </c:pt>
                <c:pt idx="2466">
                  <c:v>6.67</c:v>
                </c:pt>
                <c:pt idx="2467">
                  <c:v>6.68</c:v>
                </c:pt>
                <c:pt idx="2468">
                  <c:v>6.69</c:v>
                </c:pt>
                <c:pt idx="2469">
                  <c:v>6.7</c:v>
                </c:pt>
                <c:pt idx="2470">
                  <c:v>6.71</c:v>
                </c:pt>
                <c:pt idx="2471">
                  <c:v>6.72</c:v>
                </c:pt>
                <c:pt idx="2472">
                  <c:v>6.73</c:v>
                </c:pt>
                <c:pt idx="2473">
                  <c:v>6.74</c:v>
                </c:pt>
                <c:pt idx="2474">
                  <c:v>6.75</c:v>
                </c:pt>
                <c:pt idx="2475">
                  <c:v>6.76</c:v>
                </c:pt>
                <c:pt idx="2476">
                  <c:v>6.77</c:v>
                </c:pt>
                <c:pt idx="2477">
                  <c:v>6.78</c:v>
                </c:pt>
                <c:pt idx="2478">
                  <c:v>6.79</c:v>
                </c:pt>
                <c:pt idx="2479">
                  <c:v>6.8</c:v>
                </c:pt>
                <c:pt idx="2480">
                  <c:v>6.81</c:v>
                </c:pt>
                <c:pt idx="2481">
                  <c:v>6.82</c:v>
                </c:pt>
                <c:pt idx="2482">
                  <c:v>6.83</c:v>
                </c:pt>
                <c:pt idx="2483">
                  <c:v>6.84</c:v>
                </c:pt>
                <c:pt idx="2484">
                  <c:v>6.85</c:v>
                </c:pt>
                <c:pt idx="2485">
                  <c:v>6.86</c:v>
                </c:pt>
                <c:pt idx="2486">
                  <c:v>6.87</c:v>
                </c:pt>
                <c:pt idx="2487">
                  <c:v>6.88</c:v>
                </c:pt>
                <c:pt idx="2488">
                  <c:v>6.89</c:v>
                </c:pt>
                <c:pt idx="2489">
                  <c:v>6.9</c:v>
                </c:pt>
                <c:pt idx="2490">
                  <c:v>6.91</c:v>
                </c:pt>
                <c:pt idx="2491">
                  <c:v>6.92</c:v>
                </c:pt>
                <c:pt idx="2492">
                  <c:v>6.93</c:v>
                </c:pt>
                <c:pt idx="2493">
                  <c:v>6.94</c:v>
                </c:pt>
                <c:pt idx="2494">
                  <c:v>6.95</c:v>
                </c:pt>
                <c:pt idx="2495">
                  <c:v>6.96</c:v>
                </c:pt>
                <c:pt idx="2496">
                  <c:v>6.97</c:v>
                </c:pt>
                <c:pt idx="2497">
                  <c:v>6.98</c:v>
                </c:pt>
                <c:pt idx="2498">
                  <c:v>6.99</c:v>
                </c:pt>
                <c:pt idx="2499">
                  <c:v>7</c:v>
                </c:pt>
                <c:pt idx="2500">
                  <c:v>7.01</c:v>
                </c:pt>
                <c:pt idx="2501">
                  <c:v>7.02</c:v>
                </c:pt>
                <c:pt idx="2502">
                  <c:v>7.03</c:v>
                </c:pt>
                <c:pt idx="2503">
                  <c:v>7.04</c:v>
                </c:pt>
                <c:pt idx="2504">
                  <c:v>7.05</c:v>
                </c:pt>
                <c:pt idx="2505">
                  <c:v>7.06</c:v>
                </c:pt>
                <c:pt idx="2506">
                  <c:v>7.07</c:v>
                </c:pt>
                <c:pt idx="2507">
                  <c:v>7.08</c:v>
                </c:pt>
                <c:pt idx="2508">
                  <c:v>7.09</c:v>
                </c:pt>
                <c:pt idx="2509">
                  <c:v>7.1</c:v>
                </c:pt>
                <c:pt idx="2510">
                  <c:v>7.11</c:v>
                </c:pt>
                <c:pt idx="2511">
                  <c:v>7.12</c:v>
                </c:pt>
                <c:pt idx="2512">
                  <c:v>7.13</c:v>
                </c:pt>
                <c:pt idx="2513">
                  <c:v>7.14</c:v>
                </c:pt>
                <c:pt idx="2514">
                  <c:v>7.15</c:v>
                </c:pt>
                <c:pt idx="2515">
                  <c:v>7.16</c:v>
                </c:pt>
                <c:pt idx="2516">
                  <c:v>7.17</c:v>
                </c:pt>
                <c:pt idx="2517">
                  <c:v>7.18</c:v>
                </c:pt>
                <c:pt idx="2518">
                  <c:v>7.19</c:v>
                </c:pt>
                <c:pt idx="2519">
                  <c:v>7.2</c:v>
                </c:pt>
                <c:pt idx="2520">
                  <c:v>7.21</c:v>
                </c:pt>
                <c:pt idx="2521">
                  <c:v>7.22</c:v>
                </c:pt>
                <c:pt idx="2522">
                  <c:v>7.23</c:v>
                </c:pt>
                <c:pt idx="2523">
                  <c:v>7.24</c:v>
                </c:pt>
                <c:pt idx="2524">
                  <c:v>7.25</c:v>
                </c:pt>
                <c:pt idx="2525">
                  <c:v>7.26</c:v>
                </c:pt>
                <c:pt idx="2526">
                  <c:v>7.27</c:v>
                </c:pt>
                <c:pt idx="2527">
                  <c:v>7.28</c:v>
                </c:pt>
                <c:pt idx="2528">
                  <c:v>7.29</c:v>
                </c:pt>
                <c:pt idx="2529">
                  <c:v>7.3</c:v>
                </c:pt>
                <c:pt idx="2530">
                  <c:v>7.31</c:v>
                </c:pt>
                <c:pt idx="2531">
                  <c:v>7.32</c:v>
                </c:pt>
                <c:pt idx="2532">
                  <c:v>7.33</c:v>
                </c:pt>
                <c:pt idx="2533">
                  <c:v>7.34</c:v>
                </c:pt>
                <c:pt idx="2534">
                  <c:v>7.35</c:v>
                </c:pt>
                <c:pt idx="2535">
                  <c:v>7.36</c:v>
                </c:pt>
                <c:pt idx="2536">
                  <c:v>7.37</c:v>
                </c:pt>
                <c:pt idx="2537">
                  <c:v>7.38</c:v>
                </c:pt>
                <c:pt idx="2538">
                  <c:v>7.39</c:v>
                </c:pt>
                <c:pt idx="2539">
                  <c:v>7.4</c:v>
                </c:pt>
                <c:pt idx="2540">
                  <c:v>7.41</c:v>
                </c:pt>
                <c:pt idx="2541">
                  <c:v>7.42</c:v>
                </c:pt>
                <c:pt idx="2542">
                  <c:v>7.43</c:v>
                </c:pt>
                <c:pt idx="2543">
                  <c:v>7.44</c:v>
                </c:pt>
                <c:pt idx="2544">
                  <c:v>7.45</c:v>
                </c:pt>
                <c:pt idx="2545">
                  <c:v>7.46</c:v>
                </c:pt>
                <c:pt idx="2546">
                  <c:v>7.47</c:v>
                </c:pt>
                <c:pt idx="2547">
                  <c:v>7.48</c:v>
                </c:pt>
                <c:pt idx="2548">
                  <c:v>7.49</c:v>
                </c:pt>
                <c:pt idx="2549">
                  <c:v>7.5</c:v>
                </c:pt>
                <c:pt idx="2550">
                  <c:v>7.51</c:v>
                </c:pt>
                <c:pt idx="2551">
                  <c:v>7.52</c:v>
                </c:pt>
                <c:pt idx="2552">
                  <c:v>7.53</c:v>
                </c:pt>
                <c:pt idx="2553">
                  <c:v>7.54</c:v>
                </c:pt>
                <c:pt idx="2554">
                  <c:v>7.55</c:v>
                </c:pt>
                <c:pt idx="2555">
                  <c:v>7.56</c:v>
                </c:pt>
                <c:pt idx="2556">
                  <c:v>7.57</c:v>
                </c:pt>
                <c:pt idx="2557">
                  <c:v>7.58</c:v>
                </c:pt>
                <c:pt idx="2558">
                  <c:v>7.59</c:v>
                </c:pt>
                <c:pt idx="2559">
                  <c:v>7.6</c:v>
                </c:pt>
                <c:pt idx="2560">
                  <c:v>7.61</c:v>
                </c:pt>
                <c:pt idx="2561">
                  <c:v>7.62</c:v>
                </c:pt>
                <c:pt idx="2562">
                  <c:v>7.63</c:v>
                </c:pt>
                <c:pt idx="2563">
                  <c:v>7.64</c:v>
                </c:pt>
                <c:pt idx="2564">
                  <c:v>7.65</c:v>
                </c:pt>
                <c:pt idx="2565">
                  <c:v>7.66</c:v>
                </c:pt>
                <c:pt idx="2566">
                  <c:v>7.67</c:v>
                </c:pt>
                <c:pt idx="2567">
                  <c:v>7.68</c:v>
                </c:pt>
                <c:pt idx="2568">
                  <c:v>7.69</c:v>
                </c:pt>
                <c:pt idx="2569">
                  <c:v>7.7</c:v>
                </c:pt>
                <c:pt idx="2570">
                  <c:v>7.71</c:v>
                </c:pt>
                <c:pt idx="2571">
                  <c:v>7.72</c:v>
                </c:pt>
                <c:pt idx="2572">
                  <c:v>7.73</c:v>
                </c:pt>
                <c:pt idx="2573">
                  <c:v>7.74</c:v>
                </c:pt>
                <c:pt idx="2574">
                  <c:v>7.75</c:v>
                </c:pt>
                <c:pt idx="2575">
                  <c:v>7.76</c:v>
                </c:pt>
                <c:pt idx="2576">
                  <c:v>7.77</c:v>
                </c:pt>
                <c:pt idx="2577">
                  <c:v>7.78</c:v>
                </c:pt>
                <c:pt idx="2578">
                  <c:v>7.79</c:v>
                </c:pt>
                <c:pt idx="2579">
                  <c:v>7.8</c:v>
                </c:pt>
                <c:pt idx="2580">
                  <c:v>7.81</c:v>
                </c:pt>
                <c:pt idx="2581">
                  <c:v>7.82</c:v>
                </c:pt>
                <c:pt idx="2582">
                  <c:v>7.83</c:v>
                </c:pt>
                <c:pt idx="2583">
                  <c:v>7.84</c:v>
                </c:pt>
                <c:pt idx="2584">
                  <c:v>7.85</c:v>
                </c:pt>
                <c:pt idx="2585">
                  <c:v>7.86</c:v>
                </c:pt>
                <c:pt idx="2586">
                  <c:v>7.87</c:v>
                </c:pt>
                <c:pt idx="2587">
                  <c:v>7.88</c:v>
                </c:pt>
                <c:pt idx="2588">
                  <c:v>7.89</c:v>
                </c:pt>
                <c:pt idx="2589">
                  <c:v>7.9</c:v>
                </c:pt>
                <c:pt idx="2590">
                  <c:v>7.91</c:v>
                </c:pt>
                <c:pt idx="2591">
                  <c:v>7.92</c:v>
                </c:pt>
                <c:pt idx="2592">
                  <c:v>7.93</c:v>
                </c:pt>
                <c:pt idx="2593">
                  <c:v>7.94</c:v>
                </c:pt>
                <c:pt idx="2594">
                  <c:v>7.95</c:v>
                </c:pt>
                <c:pt idx="2595">
                  <c:v>7.96</c:v>
                </c:pt>
                <c:pt idx="2596">
                  <c:v>7.97</c:v>
                </c:pt>
                <c:pt idx="2597">
                  <c:v>7.98</c:v>
                </c:pt>
                <c:pt idx="2598">
                  <c:v>7.99</c:v>
                </c:pt>
                <c:pt idx="2599">
                  <c:v>8</c:v>
                </c:pt>
                <c:pt idx="2600">
                  <c:v>8.01</c:v>
                </c:pt>
                <c:pt idx="2601">
                  <c:v>8.02</c:v>
                </c:pt>
                <c:pt idx="2602">
                  <c:v>8.0299999999999994</c:v>
                </c:pt>
                <c:pt idx="2603">
                  <c:v>8.0399999999999991</c:v>
                </c:pt>
                <c:pt idx="2604">
                  <c:v>8.0500000000000007</c:v>
                </c:pt>
                <c:pt idx="2605">
                  <c:v>8.06</c:v>
                </c:pt>
                <c:pt idx="2606">
                  <c:v>8.07</c:v>
                </c:pt>
                <c:pt idx="2607">
                  <c:v>8.08</c:v>
                </c:pt>
                <c:pt idx="2608">
                  <c:v>8.09</c:v>
                </c:pt>
                <c:pt idx="2609">
                  <c:v>8.1</c:v>
                </c:pt>
                <c:pt idx="2610">
                  <c:v>8.11</c:v>
                </c:pt>
                <c:pt idx="2611">
                  <c:v>8.1199999999999992</c:v>
                </c:pt>
                <c:pt idx="2612">
                  <c:v>8.1300000000000008</c:v>
                </c:pt>
                <c:pt idx="2613">
                  <c:v>8.14</c:v>
                </c:pt>
                <c:pt idx="2614">
                  <c:v>8.15</c:v>
                </c:pt>
                <c:pt idx="2615">
                  <c:v>8.16</c:v>
                </c:pt>
                <c:pt idx="2616">
                  <c:v>8.17</c:v>
                </c:pt>
                <c:pt idx="2617">
                  <c:v>8.18</c:v>
                </c:pt>
                <c:pt idx="2618">
                  <c:v>8.19</c:v>
                </c:pt>
                <c:pt idx="2619">
                  <c:v>8.1999999999999993</c:v>
                </c:pt>
                <c:pt idx="2620">
                  <c:v>8.2100000000000009</c:v>
                </c:pt>
                <c:pt idx="2621">
                  <c:v>8.2200000000000006</c:v>
                </c:pt>
                <c:pt idx="2622">
                  <c:v>8.23</c:v>
                </c:pt>
                <c:pt idx="2623">
                  <c:v>8.24</c:v>
                </c:pt>
                <c:pt idx="2624">
                  <c:v>8.25</c:v>
                </c:pt>
                <c:pt idx="2625">
                  <c:v>8.26</c:v>
                </c:pt>
                <c:pt idx="2626">
                  <c:v>8.27</c:v>
                </c:pt>
                <c:pt idx="2627">
                  <c:v>8.2799999999999994</c:v>
                </c:pt>
                <c:pt idx="2628">
                  <c:v>8.2899999999999991</c:v>
                </c:pt>
                <c:pt idx="2629">
                  <c:v>8.3000000000000007</c:v>
                </c:pt>
                <c:pt idx="2630">
                  <c:v>8.31</c:v>
                </c:pt>
                <c:pt idx="2631">
                  <c:v>8.32</c:v>
                </c:pt>
                <c:pt idx="2632">
                  <c:v>8.33</c:v>
                </c:pt>
                <c:pt idx="2633">
                  <c:v>8.34</c:v>
                </c:pt>
                <c:pt idx="2634">
                  <c:v>8.35</c:v>
                </c:pt>
                <c:pt idx="2635">
                  <c:v>8.36</c:v>
                </c:pt>
                <c:pt idx="2636">
                  <c:v>8.3699999999999992</c:v>
                </c:pt>
                <c:pt idx="2637">
                  <c:v>8.3800000000000008</c:v>
                </c:pt>
                <c:pt idx="2638">
                  <c:v>8.39</c:v>
                </c:pt>
                <c:pt idx="2639">
                  <c:v>8.4</c:v>
                </c:pt>
                <c:pt idx="2640">
                  <c:v>8.41</c:v>
                </c:pt>
                <c:pt idx="2641">
                  <c:v>8.42</c:v>
                </c:pt>
                <c:pt idx="2642">
                  <c:v>8.43</c:v>
                </c:pt>
                <c:pt idx="2643">
                  <c:v>8.44</c:v>
                </c:pt>
                <c:pt idx="2644">
                  <c:v>8.4499999999999993</c:v>
                </c:pt>
                <c:pt idx="2645">
                  <c:v>8.4600000000000009</c:v>
                </c:pt>
                <c:pt idx="2646">
                  <c:v>8.4700000000000006</c:v>
                </c:pt>
                <c:pt idx="2647">
                  <c:v>8.48</c:v>
                </c:pt>
                <c:pt idx="2648">
                  <c:v>8.49</c:v>
                </c:pt>
                <c:pt idx="2649">
                  <c:v>8.5</c:v>
                </c:pt>
                <c:pt idx="2650">
                  <c:v>8.51</c:v>
                </c:pt>
                <c:pt idx="2651">
                  <c:v>8.52</c:v>
                </c:pt>
                <c:pt idx="2652">
                  <c:v>8.5299999999999994</c:v>
                </c:pt>
                <c:pt idx="2653">
                  <c:v>8.5399999999999991</c:v>
                </c:pt>
                <c:pt idx="2654">
                  <c:v>8.5500000000000007</c:v>
                </c:pt>
                <c:pt idx="2655">
                  <c:v>8.56</c:v>
                </c:pt>
                <c:pt idx="2656">
                  <c:v>8.57</c:v>
                </c:pt>
                <c:pt idx="2657">
                  <c:v>8.58</c:v>
                </c:pt>
                <c:pt idx="2658">
                  <c:v>8.59</c:v>
                </c:pt>
                <c:pt idx="2659">
                  <c:v>8.6</c:v>
                </c:pt>
                <c:pt idx="2660">
                  <c:v>8.61</c:v>
                </c:pt>
                <c:pt idx="2661">
                  <c:v>8.6199999999999992</c:v>
                </c:pt>
                <c:pt idx="2662">
                  <c:v>8.6300000000000008</c:v>
                </c:pt>
                <c:pt idx="2663">
                  <c:v>8.64</c:v>
                </c:pt>
                <c:pt idx="2664">
                  <c:v>8.65</c:v>
                </c:pt>
                <c:pt idx="2665">
                  <c:v>8.66</c:v>
                </c:pt>
                <c:pt idx="2666">
                  <c:v>8.67</c:v>
                </c:pt>
                <c:pt idx="2667">
                  <c:v>8.68</c:v>
                </c:pt>
                <c:pt idx="2668">
                  <c:v>8.69</c:v>
                </c:pt>
                <c:pt idx="2669">
                  <c:v>8.6999999999999993</c:v>
                </c:pt>
                <c:pt idx="2670">
                  <c:v>8.7100000000000009</c:v>
                </c:pt>
                <c:pt idx="2671">
                  <c:v>8.7200000000000006</c:v>
                </c:pt>
                <c:pt idx="2672">
                  <c:v>8.73</c:v>
                </c:pt>
                <c:pt idx="2673">
                  <c:v>8.74</c:v>
                </c:pt>
                <c:pt idx="2674">
                  <c:v>8.75</c:v>
                </c:pt>
                <c:pt idx="2675">
                  <c:v>8.76</c:v>
                </c:pt>
                <c:pt idx="2676">
                  <c:v>8.77</c:v>
                </c:pt>
                <c:pt idx="2677">
                  <c:v>8.7799999999999994</c:v>
                </c:pt>
                <c:pt idx="2678">
                  <c:v>8.7899999999999991</c:v>
                </c:pt>
                <c:pt idx="2679">
                  <c:v>8.8000000000000007</c:v>
                </c:pt>
                <c:pt idx="2680">
                  <c:v>8.81</c:v>
                </c:pt>
                <c:pt idx="2681">
                  <c:v>8.82</c:v>
                </c:pt>
                <c:pt idx="2682">
                  <c:v>8.83</c:v>
                </c:pt>
                <c:pt idx="2683">
                  <c:v>8.84</c:v>
                </c:pt>
                <c:pt idx="2684">
                  <c:v>8.85</c:v>
                </c:pt>
                <c:pt idx="2685">
                  <c:v>8.86</c:v>
                </c:pt>
                <c:pt idx="2686">
                  <c:v>8.8699999999999992</c:v>
                </c:pt>
                <c:pt idx="2687">
                  <c:v>8.8800000000000008</c:v>
                </c:pt>
                <c:pt idx="2688">
                  <c:v>8.89</c:v>
                </c:pt>
                <c:pt idx="2689">
                  <c:v>8.9</c:v>
                </c:pt>
                <c:pt idx="2690">
                  <c:v>8.91</c:v>
                </c:pt>
                <c:pt idx="2691">
                  <c:v>8.92</c:v>
                </c:pt>
                <c:pt idx="2692">
                  <c:v>8.93</c:v>
                </c:pt>
                <c:pt idx="2693">
                  <c:v>8.94</c:v>
                </c:pt>
                <c:pt idx="2694">
                  <c:v>8.9499999999999993</c:v>
                </c:pt>
                <c:pt idx="2695">
                  <c:v>8.9600000000000009</c:v>
                </c:pt>
                <c:pt idx="2696">
                  <c:v>8.9700000000000006</c:v>
                </c:pt>
                <c:pt idx="2697">
                  <c:v>8.98</c:v>
                </c:pt>
                <c:pt idx="2698">
                  <c:v>8.99</c:v>
                </c:pt>
                <c:pt idx="2699">
                  <c:v>9</c:v>
                </c:pt>
                <c:pt idx="2700">
                  <c:v>9.01</c:v>
                </c:pt>
                <c:pt idx="2701">
                  <c:v>9.02</c:v>
                </c:pt>
                <c:pt idx="2702">
                  <c:v>9.0299999999999994</c:v>
                </c:pt>
                <c:pt idx="2703">
                  <c:v>9.0399999999999991</c:v>
                </c:pt>
                <c:pt idx="2704">
                  <c:v>9.0500000000000007</c:v>
                </c:pt>
                <c:pt idx="2705">
                  <c:v>9.06</c:v>
                </c:pt>
                <c:pt idx="2706">
                  <c:v>9.07</c:v>
                </c:pt>
                <c:pt idx="2707">
                  <c:v>9.08</c:v>
                </c:pt>
                <c:pt idx="2708">
                  <c:v>9.09</c:v>
                </c:pt>
                <c:pt idx="2709">
                  <c:v>9.1</c:v>
                </c:pt>
                <c:pt idx="2710">
                  <c:v>9.11</c:v>
                </c:pt>
                <c:pt idx="2711">
                  <c:v>9.1199999999999992</c:v>
                </c:pt>
                <c:pt idx="2712">
                  <c:v>9.1300000000000008</c:v>
                </c:pt>
                <c:pt idx="2713">
                  <c:v>9.14</c:v>
                </c:pt>
                <c:pt idx="2714">
                  <c:v>9.15</c:v>
                </c:pt>
                <c:pt idx="2715">
                  <c:v>9.16</c:v>
                </c:pt>
                <c:pt idx="2716">
                  <c:v>9.17</c:v>
                </c:pt>
                <c:pt idx="2717">
                  <c:v>9.18</c:v>
                </c:pt>
                <c:pt idx="2718">
                  <c:v>9.19</c:v>
                </c:pt>
                <c:pt idx="2719">
                  <c:v>9.1999999999999993</c:v>
                </c:pt>
                <c:pt idx="2720">
                  <c:v>9.2100000000000009</c:v>
                </c:pt>
                <c:pt idx="2721">
                  <c:v>9.2200000000000006</c:v>
                </c:pt>
                <c:pt idx="2722">
                  <c:v>9.23</c:v>
                </c:pt>
                <c:pt idx="2723">
                  <c:v>9.24</c:v>
                </c:pt>
                <c:pt idx="2724">
                  <c:v>9.25</c:v>
                </c:pt>
                <c:pt idx="2725">
                  <c:v>9.26</c:v>
                </c:pt>
                <c:pt idx="2726">
                  <c:v>9.27</c:v>
                </c:pt>
                <c:pt idx="2727">
                  <c:v>9.2799999999999994</c:v>
                </c:pt>
                <c:pt idx="2728">
                  <c:v>9.2899999999999991</c:v>
                </c:pt>
                <c:pt idx="2729">
                  <c:v>9.3000000000000007</c:v>
                </c:pt>
                <c:pt idx="2730">
                  <c:v>9.31</c:v>
                </c:pt>
                <c:pt idx="2731">
                  <c:v>9.32</c:v>
                </c:pt>
                <c:pt idx="2732">
                  <c:v>9.33</c:v>
                </c:pt>
                <c:pt idx="2733">
                  <c:v>9.34</c:v>
                </c:pt>
                <c:pt idx="2734">
                  <c:v>9.35</c:v>
                </c:pt>
                <c:pt idx="2735">
                  <c:v>9.36</c:v>
                </c:pt>
                <c:pt idx="2736">
                  <c:v>9.3699999999999992</c:v>
                </c:pt>
                <c:pt idx="2737">
                  <c:v>9.3800000000000008</c:v>
                </c:pt>
                <c:pt idx="2738">
                  <c:v>9.39</c:v>
                </c:pt>
                <c:pt idx="2739">
                  <c:v>9.4</c:v>
                </c:pt>
                <c:pt idx="2740">
                  <c:v>9.41</c:v>
                </c:pt>
                <c:pt idx="2741">
                  <c:v>9.42</c:v>
                </c:pt>
                <c:pt idx="2742">
                  <c:v>9.43</c:v>
                </c:pt>
                <c:pt idx="2743">
                  <c:v>9.44</c:v>
                </c:pt>
                <c:pt idx="2744">
                  <c:v>9.4499999999999993</c:v>
                </c:pt>
                <c:pt idx="2745">
                  <c:v>9.4600000000000009</c:v>
                </c:pt>
                <c:pt idx="2746">
                  <c:v>9.4700000000000006</c:v>
                </c:pt>
                <c:pt idx="2747">
                  <c:v>9.48</c:v>
                </c:pt>
                <c:pt idx="2748">
                  <c:v>9.49</c:v>
                </c:pt>
                <c:pt idx="2749">
                  <c:v>9.5</c:v>
                </c:pt>
                <c:pt idx="2750">
                  <c:v>9.51</c:v>
                </c:pt>
                <c:pt idx="2751">
                  <c:v>9.52</c:v>
                </c:pt>
                <c:pt idx="2752">
                  <c:v>9.5299999999999994</c:v>
                </c:pt>
                <c:pt idx="2753">
                  <c:v>9.5399999999999991</c:v>
                </c:pt>
                <c:pt idx="2754">
                  <c:v>9.5500000000000007</c:v>
                </c:pt>
                <c:pt idx="2755">
                  <c:v>9.56</c:v>
                </c:pt>
                <c:pt idx="2756">
                  <c:v>9.57</c:v>
                </c:pt>
                <c:pt idx="2757">
                  <c:v>9.58</c:v>
                </c:pt>
                <c:pt idx="2758">
                  <c:v>9.59</c:v>
                </c:pt>
                <c:pt idx="2759">
                  <c:v>9.6</c:v>
                </c:pt>
                <c:pt idx="2760">
                  <c:v>9.61</c:v>
                </c:pt>
                <c:pt idx="2761">
                  <c:v>9.6199999999999992</c:v>
                </c:pt>
                <c:pt idx="2762">
                  <c:v>9.6300000000000008</c:v>
                </c:pt>
                <c:pt idx="2763">
                  <c:v>9.64</c:v>
                </c:pt>
                <c:pt idx="2764">
                  <c:v>9.65</c:v>
                </c:pt>
                <c:pt idx="2765">
                  <c:v>9.66</c:v>
                </c:pt>
                <c:pt idx="2766">
                  <c:v>9.67</c:v>
                </c:pt>
                <c:pt idx="2767">
                  <c:v>9.68</c:v>
                </c:pt>
                <c:pt idx="2768">
                  <c:v>9.69</c:v>
                </c:pt>
                <c:pt idx="2769">
                  <c:v>9.6999999999999993</c:v>
                </c:pt>
                <c:pt idx="2770">
                  <c:v>9.7100000000000009</c:v>
                </c:pt>
                <c:pt idx="2771">
                  <c:v>9.7200000000000006</c:v>
                </c:pt>
                <c:pt idx="2772">
                  <c:v>9.73</c:v>
                </c:pt>
                <c:pt idx="2773">
                  <c:v>9.74</c:v>
                </c:pt>
                <c:pt idx="2774">
                  <c:v>9.75</c:v>
                </c:pt>
                <c:pt idx="2775">
                  <c:v>9.76</c:v>
                </c:pt>
                <c:pt idx="2776">
                  <c:v>9.77</c:v>
                </c:pt>
                <c:pt idx="2777">
                  <c:v>9.7799999999999994</c:v>
                </c:pt>
                <c:pt idx="2778">
                  <c:v>9.7899999999999991</c:v>
                </c:pt>
                <c:pt idx="2779">
                  <c:v>9.8000000000000007</c:v>
                </c:pt>
                <c:pt idx="2780">
                  <c:v>9.81</c:v>
                </c:pt>
                <c:pt idx="2781">
                  <c:v>9.82</c:v>
                </c:pt>
                <c:pt idx="2782">
                  <c:v>9.83</c:v>
                </c:pt>
                <c:pt idx="2783">
                  <c:v>9.84</c:v>
                </c:pt>
                <c:pt idx="2784">
                  <c:v>9.85</c:v>
                </c:pt>
                <c:pt idx="2785">
                  <c:v>9.86</c:v>
                </c:pt>
                <c:pt idx="2786">
                  <c:v>9.8699999999999992</c:v>
                </c:pt>
                <c:pt idx="2787">
                  <c:v>9.8800000000000008</c:v>
                </c:pt>
                <c:pt idx="2788">
                  <c:v>9.89</c:v>
                </c:pt>
                <c:pt idx="2789">
                  <c:v>9.9</c:v>
                </c:pt>
                <c:pt idx="2790">
                  <c:v>9.91</c:v>
                </c:pt>
                <c:pt idx="2791">
                  <c:v>9.92</c:v>
                </c:pt>
                <c:pt idx="2792">
                  <c:v>9.93</c:v>
                </c:pt>
                <c:pt idx="2793">
                  <c:v>9.94</c:v>
                </c:pt>
                <c:pt idx="2794">
                  <c:v>9.9499999999999993</c:v>
                </c:pt>
                <c:pt idx="2795">
                  <c:v>9.9600000000000009</c:v>
                </c:pt>
                <c:pt idx="2796">
                  <c:v>9.9700000000000006</c:v>
                </c:pt>
                <c:pt idx="2797">
                  <c:v>9.98</c:v>
                </c:pt>
                <c:pt idx="2798">
                  <c:v>9.99</c:v>
                </c:pt>
                <c:pt idx="2799">
                  <c:v>10</c:v>
                </c:pt>
                <c:pt idx="2800">
                  <c:v>10.1</c:v>
                </c:pt>
                <c:pt idx="2801">
                  <c:v>10.199999999999999</c:v>
                </c:pt>
                <c:pt idx="2802">
                  <c:v>10.3</c:v>
                </c:pt>
                <c:pt idx="2803">
                  <c:v>10.4</c:v>
                </c:pt>
                <c:pt idx="2804">
                  <c:v>10.5</c:v>
                </c:pt>
                <c:pt idx="2805">
                  <c:v>10.6</c:v>
                </c:pt>
                <c:pt idx="2806">
                  <c:v>10.7</c:v>
                </c:pt>
                <c:pt idx="2807">
                  <c:v>10.8</c:v>
                </c:pt>
                <c:pt idx="2808">
                  <c:v>10.9</c:v>
                </c:pt>
                <c:pt idx="2809">
                  <c:v>11</c:v>
                </c:pt>
                <c:pt idx="2810">
                  <c:v>11.1</c:v>
                </c:pt>
                <c:pt idx="2811">
                  <c:v>11.2</c:v>
                </c:pt>
                <c:pt idx="2812">
                  <c:v>11.3</c:v>
                </c:pt>
                <c:pt idx="2813">
                  <c:v>11.4</c:v>
                </c:pt>
                <c:pt idx="2814">
                  <c:v>11.5</c:v>
                </c:pt>
                <c:pt idx="2815">
                  <c:v>11.6</c:v>
                </c:pt>
                <c:pt idx="2816">
                  <c:v>11.7</c:v>
                </c:pt>
                <c:pt idx="2817">
                  <c:v>11.8</c:v>
                </c:pt>
                <c:pt idx="2818">
                  <c:v>11.9</c:v>
                </c:pt>
                <c:pt idx="2819">
                  <c:v>12</c:v>
                </c:pt>
                <c:pt idx="2820">
                  <c:v>12.1</c:v>
                </c:pt>
                <c:pt idx="2821">
                  <c:v>12.2</c:v>
                </c:pt>
                <c:pt idx="2822">
                  <c:v>12.3</c:v>
                </c:pt>
                <c:pt idx="2823">
                  <c:v>12.4</c:v>
                </c:pt>
                <c:pt idx="2824">
                  <c:v>12.5</c:v>
                </c:pt>
                <c:pt idx="2825">
                  <c:v>12.6</c:v>
                </c:pt>
                <c:pt idx="2826">
                  <c:v>12.7</c:v>
                </c:pt>
                <c:pt idx="2827">
                  <c:v>12.8</c:v>
                </c:pt>
                <c:pt idx="2828">
                  <c:v>12.9</c:v>
                </c:pt>
                <c:pt idx="2829">
                  <c:v>13</c:v>
                </c:pt>
                <c:pt idx="2830">
                  <c:v>13.1</c:v>
                </c:pt>
                <c:pt idx="2831">
                  <c:v>13.2</c:v>
                </c:pt>
                <c:pt idx="2832">
                  <c:v>13.3</c:v>
                </c:pt>
                <c:pt idx="2833">
                  <c:v>13.4</c:v>
                </c:pt>
                <c:pt idx="2834">
                  <c:v>13.5</c:v>
                </c:pt>
                <c:pt idx="2835">
                  <c:v>13.6</c:v>
                </c:pt>
                <c:pt idx="2836">
                  <c:v>13.7</c:v>
                </c:pt>
                <c:pt idx="2837">
                  <c:v>13.8</c:v>
                </c:pt>
                <c:pt idx="2838">
                  <c:v>13.9</c:v>
                </c:pt>
                <c:pt idx="2839">
                  <c:v>14</c:v>
                </c:pt>
                <c:pt idx="2840">
                  <c:v>14.1</c:v>
                </c:pt>
                <c:pt idx="2841">
                  <c:v>14.2</c:v>
                </c:pt>
                <c:pt idx="2842">
                  <c:v>14.3</c:v>
                </c:pt>
                <c:pt idx="2843">
                  <c:v>14.4</c:v>
                </c:pt>
                <c:pt idx="2844">
                  <c:v>14.5</c:v>
                </c:pt>
                <c:pt idx="2845">
                  <c:v>14.6</c:v>
                </c:pt>
                <c:pt idx="2846">
                  <c:v>14.7</c:v>
                </c:pt>
                <c:pt idx="2847">
                  <c:v>14.8</c:v>
                </c:pt>
                <c:pt idx="2848">
                  <c:v>14.9</c:v>
                </c:pt>
                <c:pt idx="2849">
                  <c:v>15</c:v>
                </c:pt>
                <c:pt idx="2850">
                  <c:v>15.1</c:v>
                </c:pt>
                <c:pt idx="2851">
                  <c:v>15.2</c:v>
                </c:pt>
                <c:pt idx="2852">
                  <c:v>15.3</c:v>
                </c:pt>
                <c:pt idx="2853">
                  <c:v>15.4</c:v>
                </c:pt>
                <c:pt idx="2854">
                  <c:v>15.5</c:v>
                </c:pt>
                <c:pt idx="2855">
                  <c:v>15.6</c:v>
                </c:pt>
                <c:pt idx="2856">
                  <c:v>15.7</c:v>
                </c:pt>
                <c:pt idx="2857">
                  <c:v>15.8</c:v>
                </c:pt>
                <c:pt idx="2858">
                  <c:v>15.9</c:v>
                </c:pt>
                <c:pt idx="2859">
                  <c:v>16</c:v>
                </c:pt>
                <c:pt idx="2860">
                  <c:v>16.100000000000001</c:v>
                </c:pt>
                <c:pt idx="2861">
                  <c:v>16.2</c:v>
                </c:pt>
                <c:pt idx="2862">
                  <c:v>16.3</c:v>
                </c:pt>
                <c:pt idx="2863">
                  <c:v>16.399999999999999</c:v>
                </c:pt>
                <c:pt idx="2864">
                  <c:v>16.5</c:v>
                </c:pt>
                <c:pt idx="2865">
                  <c:v>16.600000000000001</c:v>
                </c:pt>
                <c:pt idx="2866">
                  <c:v>16.7</c:v>
                </c:pt>
                <c:pt idx="2867">
                  <c:v>16.8</c:v>
                </c:pt>
                <c:pt idx="2868">
                  <c:v>16.899999999999999</c:v>
                </c:pt>
                <c:pt idx="2869">
                  <c:v>17</c:v>
                </c:pt>
                <c:pt idx="2870">
                  <c:v>17.100000000000001</c:v>
                </c:pt>
                <c:pt idx="2871">
                  <c:v>17.2</c:v>
                </c:pt>
                <c:pt idx="2872">
                  <c:v>17.3</c:v>
                </c:pt>
                <c:pt idx="2873">
                  <c:v>17.399999999999999</c:v>
                </c:pt>
                <c:pt idx="2874">
                  <c:v>17.5</c:v>
                </c:pt>
                <c:pt idx="2875">
                  <c:v>17.600000000000001</c:v>
                </c:pt>
                <c:pt idx="2876">
                  <c:v>17.7</c:v>
                </c:pt>
                <c:pt idx="2877">
                  <c:v>17.8</c:v>
                </c:pt>
                <c:pt idx="2878">
                  <c:v>17.899999999999999</c:v>
                </c:pt>
                <c:pt idx="2879">
                  <c:v>18</c:v>
                </c:pt>
                <c:pt idx="2880">
                  <c:v>18.100000000000001</c:v>
                </c:pt>
                <c:pt idx="2881">
                  <c:v>18.2</c:v>
                </c:pt>
                <c:pt idx="2882">
                  <c:v>18.3</c:v>
                </c:pt>
                <c:pt idx="2883">
                  <c:v>18.399999999999999</c:v>
                </c:pt>
                <c:pt idx="2884">
                  <c:v>18.5</c:v>
                </c:pt>
                <c:pt idx="2885">
                  <c:v>18.600000000000001</c:v>
                </c:pt>
                <c:pt idx="2886">
                  <c:v>18.7</c:v>
                </c:pt>
                <c:pt idx="2887">
                  <c:v>18.8</c:v>
                </c:pt>
                <c:pt idx="2888">
                  <c:v>18.899999999999999</c:v>
                </c:pt>
                <c:pt idx="2889">
                  <c:v>19</c:v>
                </c:pt>
                <c:pt idx="2890">
                  <c:v>19.100000000000001</c:v>
                </c:pt>
                <c:pt idx="2891">
                  <c:v>19.2</c:v>
                </c:pt>
                <c:pt idx="2892">
                  <c:v>19.3</c:v>
                </c:pt>
                <c:pt idx="2893">
                  <c:v>19.399999999999999</c:v>
                </c:pt>
                <c:pt idx="2894">
                  <c:v>19.5</c:v>
                </c:pt>
                <c:pt idx="2895">
                  <c:v>19.600000000000001</c:v>
                </c:pt>
                <c:pt idx="2896">
                  <c:v>19.7</c:v>
                </c:pt>
                <c:pt idx="2897">
                  <c:v>19.8</c:v>
                </c:pt>
                <c:pt idx="2898">
                  <c:v>19.899999999999999</c:v>
                </c:pt>
                <c:pt idx="2899">
                  <c:v>20</c:v>
                </c:pt>
                <c:pt idx="2900">
                  <c:v>20.100000000000001</c:v>
                </c:pt>
                <c:pt idx="2901">
                  <c:v>20.2</c:v>
                </c:pt>
                <c:pt idx="2902">
                  <c:v>20.3</c:v>
                </c:pt>
                <c:pt idx="2903">
                  <c:v>20.399999999999999</c:v>
                </c:pt>
                <c:pt idx="2904">
                  <c:v>20.5</c:v>
                </c:pt>
                <c:pt idx="2905">
                  <c:v>20.6</c:v>
                </c:pt>
                <c:pt idx="2906">
                  <c:v>20.7</c:v>
                </c:pt>
                <c:pt idx="2907">
                  <c:v>20.8</c:v>
                </c:pt>
                <c:pt idx="2908">
                  <c:v>20.9</c:v>
                </c:pt>
                <c:pt idx="2909">
                  <c:v>21</c:v>
                </c:pt>
                <c:pt idx="2910">
                  <c:v>21.1</c:v>
                </c:pt>
                <c:pt idx="2911">
                  <c:v>21.2</c:v>
                </c:pt>
                <c:pt idx="2912">
                  <c:v>21.3</c:v>
                </c:pt>
                <c:pt idx="2913">
                  <c:v>21.4</c:v>
                </c:pt>
                <c:pt idx="2914">
                  <c:v>21.5</c:v>
                </c:pt>
                <c:pt idx="2915">
                  <c:v>21.6</c:v>
                </c:pt>
                <c:pt idx="2916">
                  <c:v>21.7</c:v>
                </c:pt>
                <c:pt idx="2917">
                  <c:v>21.8</c:v>
                </c:pt>
                <c:pt idx="2918">
                  <c:v>21.9</c:v>
                </c:pt>
                <c:pt idx="2919">
                  <c:v>22</c:v>
                </c:pt>
                <c:pt idx="2920">
                  <c:v>22.1</c:v>
                </c:pt>
                <c:pt idx="2921">
                  <c:v>22.2</c:v>
                </c:pt>
                <c:pt idx="2922">
                  <c:v>22.3</c:v>
                </c:pt>
                <c:pt idx="2923">
                  <c:v>22.4</c:v>
                </c:pt>
                <c:pt idx="2924">
                  <c:v>22.5</c:v>
                </c:pt>
                <c:pt idx="2925">
                  <c:v>22.6</c:v>
                </c:pt>
                <c:pt idx="2926">
                  <c:v>22.7</c:v>
                </c:pt>
                <c:pt idx="2927">
                  <c:v>22.8</c:v>
                </c:pt>
                <c:pt idx="2928">
                  <c:v>22.9</c:v>
                </c:pt>
                <c:pt idx="2929">
                  <c:v>23</c:v>
                </c:pt>
                <c:pt idx="2930">
                  <c:v>23.1</c:v>
                </c:pt>
                <c:pt idx="2931">
                  <c:v>23.2</c:v>
                </c:pt>
                <c:pt idx="2932">
                  <c:v>23.3</c:v>
                </c:pt>
                <c:pt idx="2933">
                  <c:v>23.4</c:v>
                </c:pt>
                <c:pt idx="2934">
                  <c:v>23.5</c:v>
                </c:pt>
                <c:pt idx="2935">
                  <c:v>23.6</c:v>
                </c:pt>
                <c:pt idx="2936">
                  <c:v>23.7</c:v>
                </c:pt>
                <c:pt idx="2937">
                  <c:v>23.8</c:v>
                </c:pt>
                <c:pt idx="2938">
                  <c:v>23.9</c:v>
                </c:pt>
                <c:pt idx="2939">
                  <c:v>24</c:v>
                </c:pt>
                <c:pt idx="2940">
                  <c:v>24.1</c:v>
                </c:pt>
                <c:pt idx="2941">
                  <c:v>24.2</c:v>
                </c:pt>
                <c:pt idx="2942">
                  <c:v>24.3</c:v>
                </c:pt>
                <c:pt idx="2943">
                  <c:v>24.4</c:v>
                </c:pt>
                <c:pt idx="2944">
                  <c:v>24.5</c:v>
                </c:pt>
                <c:pt idx="2945">
                  <c:v>24.6</c:v>
                </c:pt>
                <c:pt idx="2946">
                  <c:v>24.7</c:v>
                </c:pt>
                <c:pt idx="2947">
                  <c:v>24.8</c:v>
                </c:pt>
                <c:pt idx="2948">
                  <c:v>24.9</c:v>
                </c:pt>
                <c:pt idx="2949">
                  <c:v>25</c:v>
                </c:pt>
                <c:pt idx="2950">
                  <c:v>25.1</c:v>
                </c:pt>
                <c:pt idx="2951">
                  <c:v>25.2</c:v>
                </c:pt>
                <c:pt idx="2952">
                  <c:v>25.3</c:v>
                </c:pt>
                <c:pt idx="2953">
                  <c:v>25.4</c:v>
                </c:pt>
                <c:pt idx="2954">
                  <c:v>25.5</c:v>
                </c:pt>
                <c:pt idx="2955">
                  <c:v>25.6</c:v>
                </c:pt>
                <c:pt idx="2956">
                  <c:v>25.7</c:v>
                </c:pt>
                <c:pt idx="2957">
                  <c:v>25.8</c:v>
                </c:pt>
                <c:pt idx="2958">
                  <c:v>25.9</c:v>
                </c:pt>
                <c:pt idx="2959">
                  <c:v>26</c:v>
                </c:pt>
                <c:pt idx="2960">
                  <c:v>26.1</c:v>
                </c:pt>
                <c:pt idx="2961">
                  <c:v>26.2</c:v>
                </c:pt>
                <c:pt idx="2962">
                  <c:v>26.3</c:v>
                </c:pt>
                <c:pt idx="2963">
                  <c:v>26.4</c:v>
                </c:pt>
                <c:pt idx="2964">
                  <c:v>26.5</c:v>
                </c:pt>
                <c:pt idx="2965">
                  <c:v>26.6</c:v>
                </c:pt>
                <c:pt idx="2966">
                  <c:v>26.7</c:v>
                </c:pt>
                <c:pt idx="2967">
                  <c:v>26.8</c:v>
                </c:pt>
                <c:pt idx="2968">
                  <c:v>26.9</c:v>
                </c:pt>
                <c:pt idx="2969">
                  <c:v>27</c:v>
                </c:pt>
                <c:pt idx="2970">
                  <c:v>27.1</c:v>
                </c:pt>
                <c:pt idx="2971">
                  <c:v>27.2</c:v>
                </c:pt>
                <c:pt idx="2972">
                  <c:v>27.3</c:v>
                </c:pt>
                <c:pt idx="2973">
                  <c:v>27.4</c:v>
                </c:pt>
                <c:pt idx="2974">
                  <c:v>27.5</c:v>
                </c:pt>
                <c:pt idx="2975">
                  <c:v>27.6</c:v>
                </c:pt>
                <c:pt idx="2976">
                  <c:v>27.7</c:v>
                </c:pt>
                <c:pt idx="2977">
                  <c:v>27.8</c:v>
                </c:pt>
                <c:pt idx="2978">
                  <c:v>27.9</c:v>
                </c:pt>
                <c:pt idx="2979">
                  <c:v>28</c:v>
                </c:pt>
                <c:pt idx="2980">
                  <c:v>28.1</c:v>
                </c:pt>
                <c:pt idx="2981">
                  <c:v>28.2</c:v>
                </c:pt>
                <c:pt idx="2982">
                  <c:v>28.3</c:v>
                </c:pt>
                <c:pt idx="2983">
                  <c:v>28.4</c:v>
                </c:pt>
                <c:pt idx="2984">
                  <c:v>28.5</c:v>
                </c:pt>
                <c:pt idx="2985">
                  <c:v>28.6</c:v>
                </c:pt>
                <c:pt idx="2986">
                  <c:v>28.7</c:v>
                </c:pt>
                <c:pt idx="2987">
                  <c:v>28.8</c:v>
                </c:pt>
                <c:pt idx="2988">
                  <c:v>28.9</c:v>
                </c:pt>
                <c:pt idx="2989">
                  <c:v>29</c:v>
                </c:pt>
                <c:pt idx="2990">
                  <c:v>29.1</c:v>
                </c:pt>
                <c:pt idx="2991">
                  <c:v>29.2</c:v>
                </c:pt>
                <c:pt idx="2992">
                  <c:v>29.3</c:v>
                </c:pt>
                <c:pt idx="2993">
                  <c:v>29.4</c:v>
                </c:pt>
                <c:pt idx="2994">
                  <c:v>29.5</c:v>
                </c:pt>
                <c:pt idx="2995">
                  <c:v>29.6</c:v>
                </c:pt>
                <c:pt idx="2996">
                  <c:v>29.7</c:v>
                </c:pt>
                <c:pt idx="2997">
                  <c:v>29.8</c:v>
                </c:pt>
                <c:pt idx="2998">
                  <c:v>29.9</c:v>
                </c:pt>
                <c:pt idx="2999">
                  <c:v>30</c:v>
                </c:pt>
                <c:pt idx="3000">
                  <c:v>30.1</c:v>
                </c:pt>
                <c:pt idx="3001">
                  <c:v>30.2</c:v>
                </c:pt>
                <c:pt idx="3002">
                  <c:v>30.3</c:v>
                </c:pt>
                <c:pt idx="3003">
                  <c:v>30.4</c:v>
                </c:pt>
                <c:pt idx="3004">
                  <c:v>30.5</c:v>
                </c:pt>
                <c:pt idx="3005">
                  <c:v>30.6</c:v>
                </c:pt>
                <c:pt idx="3006">
                  <c:v>30.7</c:v>
                </c:pt>
                <c:pt idx="3007">
                  <c:v>30.8</c:v>
                </c:pt>
                <c:pt idx="3008">
                  <c:v>30.9</c:v>
                </c:pt>
                <c:pt idx="3009">
                  <c:v>31</c:v>
                </c:pt>
                <c:pt idx="3010">
                  <c:v>31.1</c:v>
                </c:pt>
                <c:pt idx="3011">
                  <c:v>31.2</c:v>
                </c:pt>
                <c:pt idx="3012">
                  <c:v>31.3</c:v>
                </c:pt>
                <c:pt idx="3013">
                  <c:v>31.4</c:v>
                </c:pt>
                <c:pt idx="3014">
                  <c:v>31.5</c:v>
                </c:pt>
                <c:pt idx="3015">
                  <c:v>31.6</c:v>
                </c:pt>
                <c:pt idx="3016">
                  <c:v>31.7</c:v>
                </c:pt>
                <c:pt idx="3017">
                  <c:v>31.8</c:v>
                </c:pt>
                <c:pt idx="3018">
                  <c:v>31.9</c:v>
                </c:pt>
                <c:pt idx="3019">
                  <c:v>32</c:v>
                </c:pt>
                <c:pt idx="3020">
                  <c:v>32.1</c:v>
                </c:pt>
                <c:pt idx="3021">
                  <c:v>32.200000000000003</c:v>
                </c:pt>
                <c:pt idx="3022">
                  <c:v>32.299999999999997</c:v>
                </c:pt>
                <c:pt idx="3023">
                  <c:v>32.4</c:v>
                </c:pt>
                <c:pt idx="3024">
                  <c:v>32.5</c:v>
                </c:pt>
                <c:pt idx="3025">
                  <c:v>32.6</c:v>
                </c:pt>
                <c:pt idx="3026">
                  <c:v>32.700000000000003</c:v>
                </c:pt>
                <c:pt idx="3027">
                  <c:v>32.799999999999997</c:v>
                </c:pt>
                <c:pt idx="3028">
                  <c:v>32.9</c:v>
                </c:pt>
                <c:pt idx="3029">
                  <c:v>33</c:v>
                </c:pt>
                <c:pt idx="3030">
                  <c:v>33.1</c:v>
                </c:pt>
                <c:pt idx="3031">
                  <c:v>33.200000000000003</c:v>
                </c:pt>
                <c:pt idx="3032">
                  <c:v>33.299999999999997</c:v>
                </c:pt>
                <c:pt idx="3033">
                  <c:v>33.4</c:v>
                </c:pt>
                <c:pt idx="3034">
                  <c:v>33.5</c:v>
                </c:pt>
                <c:pt idx="3035">
                  <c:v>33.6</c:v>
                </c:pt>
                <c:pt idx="3036">
                  <c:v>33.700000000000003</c:v>
                </c:pt>
                <c:pt idx="3037">
                  <c:v>33.799999999999997</c:v>
                </c:pt>
                <c:pt idx="3038">
                  <c:v>33.9</c:v>
                </c:pt>
                <c:pt idx="3039">
                  <c:v>34</c:v>
                </c:pt>
                <c:pt idx="3040">
                  <c:v>34.1</c:v>
                </c:pt>
                <c:pt idx="3041">
                  <c:v>34.200000000000003</c:v>
                </c:pt>
                <c:pt idx="3042">
                  <c:v>34.299999999999997</c:v>
                </c:pt>
                <c:pt idx="3043">
                  <c:v>34.4</c:v>
                </c:pt>
                <c:pt idx="3044">
                  <c:v>34.5</c:v>
                </c:pt>
                <c:pt idx="3045">
                  <c:v>34.6</c:v>
                </c:pt>
                <c:pt idx="3046">
                  <c:v>34.700000000000003</c:v>
                </c:pt>
                <c:pt idx="3047">
                  <c:v>34.799999999999997</c:v>
                </c:pt>
                <c:pt idx="3048">
                  <c:v>34.9</c:v>
                </c:pt>
                <c:pt idx="3049">
                  <c:v>35</c:v>
                </c:pt>
                <c:pt idx="3050">
                  <c:v>35.1</c:v>
                </c:pt>
                <c:pt idx="3051">
                  <c:v>35.200000000000003</c:v>
                </c:pt>
                <c:pt idx="3052">
                  <c:v>35.299999999999997</c:v>
                </c:pt>
                <c:pt idx="3053">
                  <c:v>35.4</c:v>
                </c:pt>
                <c:pt idx="3054">
                  <c:v>35.5</c:v>
                </c:pt>
                <c:pt idx="3055">
                  <c:v>35.6</c:v>
                </c:pt>
                <c:pt idx="3056">
                  <c:v>35.700000000000003</c:v>
                </c:pt>
                <c:pt idx="3057">
                  <c:v>35.799999999999997</c:v>
                </c:pt>
                <c:pt idx="3058">
                  <c:v>35.9</c:v>
                </c:pt>
                <c:pt idx="3059">
                  <c:v>36</c:v>
                </c:pt>
                <c:pt idx="3060">
                  <c:v>36.1</c:v>
                </c:pt>
                <c:pt idx="3061">
                  <c:v>36.200000000000003</c:v>
                </c:pt>
                <c:pt idx="3062">
                  <c:v>36.299999999999997</c:v>
                </c:pt>
                <c:pt idx="3063">
                  <c:v>36.4</c:v>
                </c:pt>
                <c:pt idx="3064">
                  <c:v>36.5</c:v>
                </c:pt>
                <c:pt idx="3065">
                  <c:v>36.6</c:v>
                </c:pt>
                <c:pt idx="3066">
                  <c:v>36.700000000000003</c:v>
                </c:pt>
                <c:pt idx="3067">
                  <c:v>36.799999999999997</c:v>
                </c:pt>
                <c:pt idx="3068">
                  <c:v>36.9</c:v>
                </c:pt>
                <c:pt idx="3069">
                  <c:v>37</c:v>
                </c:pt>
                <c:pt idx="3070">
                  <c:v>37.1</c:v>
                </c:pt>
                <c:pt idx="3071">
                  <c:v>37.200000000000003</c:v>
                </c:pt>
                <c:pt idx="3072">
                  <c:v>37.299999999999997</c:v>
                </c:pt>
                <c:pt idx="3073">
                  <c:v>37.4</c:v>
                </c:pt>
                <c:pt idx="3074">
                  <c:v>37.5</c:v>
                </c:pt>
                <c:pt idx="3075">
                  <c:v>37.6</c:v>
                </c:pt>
                <c:pt idx="3076">
                  <c:v>37.700000000000003</c:v>
                </c:pt>
                <c:pt idx="3077">
                  <c:v>37.799999999999997</c:v>
                </c:pt>
                <c:pt idx="3078">
                  <c:v>37.9</c:v>
                </c:pt>
                <c:pt idx="3079">
                  <c:v>38</c:v>
                </c:pt>
                <c:pt idx="3080">
                  <c:v>38.1</c:v>
                </c:pt>
                <c:pt idx="3081">
                  <c:v>38.200000000000003</c:v>
                </c:pt>
                <c:pt idx="3082">
                  <c:v>38.299999999999997</c:v>
                </c:pt>
                <c:pt idx="3083">
                  <c:v>38.4</c:v>
                </c:pt>
                <c:pt idx="3084">
                  <c:v>38.5</c:v>
                </c:pt>
                <c:pt idx="3085">
                  <c:v>38.6</c:v>
                </c:pt>
                <c:pt idx="3086">
                  <c:v>38.700000000000003</c:v>
                </c:pt>
                <c:pt idx="3087">
                  <c:v>38.799999999999997</c:v>
                </c:pt>
                <c:pt idx="3088">
                  <c:v>38.9</c:v>
                </c:pt>
                <c:pt idx="3089">
                  <c:v>39</c:v>
                </c:pt>
                <c:pt idx="3090">
                  <c:v>39.1</c:v>
                </c:pt>
                <c:pt idx="3091">
                  <c:v>39.200000000000003</c:v>
                </c:pt>
                <c:pt idx="3092">
                  <c:v>39.299999999999997</c:v>
                </c:pt>
                <c:pt idx="3093">
                  <c:v>39.4</c:v>
                </c:pt>
                <c:pt idx="3094">
                  <c:v>39.5</c:v>
                </c:pt>
                <c:pt idx="3095">
                  <c:v>39.6</c:v>
                </c:pt>
                <c:pt idx="3096">
                  <c:v>39.700000000000003</c:v>
                </c:pt>
                <c:pt idx="3097">
                  <c:v>39.799999999999997</c:v>
                </c:pt>
                <c:pt idx="3098">
                  <c:v>39.9</c:v>
                </c:pt>
                <c:pt idx="3099">
                  <c:v>40</c:v>
                </c:pt>
                <c:pt idx="3100">
                  <c:v>40.1</c:v>
                </c:pt>
                <c:pt idx="3101">
                  <c:v>40.200000000000003</c:v>
                </c:pt>
                <c:pt idx="3102">
                  <c:v>40.299999999999997</c:v>
                </c:pt>
                <c:pt idx="3103">
                  <c:v>40.4</c:v>
                </c:pt>
                <c:pt idx="3104">
                  <c:v>40.5</c:v>
                </c:pt>
                <c:pt idx="3105">
                  <c:v>40.6</c:v>
                </c:pt>
                <c:pt idx="3106">
                  <c:v>40.700000000000003</c:v>
                </c:pt>
                <c:pt idx="3107">
                  <c:v>40.799999999999997</c:v>
                </c:pt>
                <c:pt idx="3108">
                  <c:v>40.9</c:v>
                </c:pt>
                <c:pt idx="3109">
                  <c:v>41</c:v>
                </c:pt>
                <c:pt idx="3110">
                  <c:v>41.1</c:v>
                </c:pt>
                <c:pt idx="3111">
                  <c:v>41.2</c:v>
                </c:pt>
                <c:pt idx="3112">
                  <c:v>41.3</c:v>
                </c:pt>
                <c:pt idx="3113">
                  <c:v>41.4</c:v>
                </c:pt>
                <c:pt idx="3114">
                  <c:v>41.5</c:v>
                </c:pt>
                <c:pt idx="3115">
                  <c:v>41.6</c:v>
                </c:pt>
                <c:pt idx="3116">
                  <c:v>41.7</c:v>
                </c:pt>
                <c:pt idx="3117">
                  <c:v>41.8</c:v>
                </c:pt>
                <c:pt idx="3118">
                  <c:v>41.9</c:v>
                </c:pt>
                <c:pt idx="3119">
                  <c:v>42</c:v>
                </c:pt>
                <c:pt idx="3120">
                  <c:v>42.1</c:v>
                </c:pt>
                <c:pt idx="3121">
                  <c:v>42.2</c:v>
                </c:pt>
                <c:pt idx="3122">
                  <c:v>42.3</c:v>
                </c:pt>
                <c:pt idx="3123">
                  <c:v>42.4</c:v>
                </c:pt>
                <c:pt idx="3124">
                  <c:v>42.5</c:v>
                </c:pt>
                <c:pt idx="3125">
                  <c:v>42.6</c:v>
                </c:pt>
                <c:pt idx="3126">
                  <c:v>42.7</c:v>
                </c:pt>
                <c:pt idx="3127">
                  <c:v>42.8</c:v>
                </c:pt>
                <c:pt idx="3128">
                  <c:v>42.9</c:v>
                </c:pt>
                <c:pt idx="3129">
                  <c:v>43</c:v>
                </c:pt>
                <c:pt idx="3130">
                  <c:v>43.1</c:v>
                </c:pt>
                <c:pt idx="3131">
                  <c:v>43.2</c:v>
                </c:pt>
                <c:pt idx="3132">
                  <c:v>43.3</c:v>
                </c:pt>
                <c:pt idx="3133">
                  <c:v>43.4</c:v>
                </c:pt>
                <c:pt idx="3134">
                  <c:v>43.5</c:v>
                </c:pt>
                <c:pt idx="3135">
                  <c:v>43.6</c:v>
                </c:pt>
                <c:pt idx="3136">
                  <c:v>43.7</c:v>
                </c:pt>
                <c:pt idx="3137">
                  <c:v>43.8</c:v>
                </c:pt>
                <c:pt idx="3138">
                  <c:v>43.9</c:v>
                </c:pt>
                <c:pt idx="3139">
                  <c:v>44</c:v>
                </c:pt>
                <c:pt idx="3140">
                  <c:v>44.1</c:v>
                </c:pt>
                <c:pt idx="3141">
                  <c:v>44.2</c:v>
                </c:pt>
                <c:pt idx="3142">
                  <c:v>44.3</c:v>
                </c:pt>
                <c:pt idx="3143">
                  <c:v>44.4</c:v>
                </c:pt>
                <c:pt idx="3144">
                  <c:v>44.5</c:v>
                </c:pt>
                <c:pt idx="3145">
                  <c:v>44.6</c:v>
                </c:pt>
                <c:pt idx="3146">
                  <c:v>44.7</c:v>
                </c:pt>
                <c:pt idx="3147">
                  <c:v>44.8</c:v>
                </c:pt>
                <c:pt idx="3148">
                  <c:v>44.9</c:v>
                </c:pt>
                <c:pt idx="3149">
                  <c:v>45</c:v>
                </c:pt>
                <c:pt idx="3150">
                  <c:v>45.1</c:v>
                </c:pt>
                <c:pt idx="3151">
                  <c:v>45.2</c:v>
                </c:pt>
                <c:pt idx="3152">
                  <c:v>45.3</c:v>
                </c:pt>
                <c:pt idx="3153">
                  <c:v>45.4</c:v>
                </c:pt>
                <c:pt idx="3154">
                  <c:v>45.5</c:v>
                </c:pt>
                <c:pt idx="3155">
                  <c:v>45.6</c:v>
                </c:pt>
                <c:pt idx="3156">
                  <c:v>45.7</c:v>
                </c:pt>
                <c:pt idx="3157">
                  <c:v>45.8</c:v>
                </c:pt>
                <c:pt idx="3158">
                  <c:v>45.9</c:v>
                </c:pt>
                <c:pt idx="3159">
                  <c:v>46</c:v>
                </c:pt>
                <c:pt idx="3160">
                  <c:v>46.1</c:v>
                </c:pt>
                <c:pt idx="3161">
                  <c:v>46.2</c:v>
                </c:pt>
                <c:pt idx="3162">
                  <c:v>46.3</c:v>
                </c:pt>
                <c:pt idx="3163">
                  <c:v>46.4</c:v>
                </c:pt>
                <c:pt idx="3164">
                  <c:v>46.5</c:v>
                </c:pt>
                <c:pt idx="3165">
                  <c:v>46.6</c:v>
                </c:pt>
                <c:pt idx="3166">
                  <c:v>46.7</c:v>
                </c:pt>
                <c:pt idx="3167">
                  <c:v>46.8</c:v>
                </c:pt>
                <c:pt idx="3168">
                  <c:v>46.9</c:v>
                </c:pt>
                <c:pt idx="3169">
                  <c:v>47</c:v>
                </c:pt>
                <c:pt idx="3170">
                  <c:v>47.1</c:v>
                </c:pt>
                <c:pt idx="3171">
                  <c:v>47.2</c:v>
                </c:pt>
                <c:pt idx="3172">
                  <c:v>47.3</c:v>
                </c:pt>
                <c:pt idx="3173">
                  <c:v>47.4</c:v>
                </c:pt>
                <c:pt idx="3174">
                  <c:v>47.5</c:v>
                </c:pt>
                <c:pt idx="3175">
                  <c:v>47.6</c:v>
                </c:pt>
                <c:pt idx="3176">
                  <c:v>47.7</c:v>
                </c:pt>
                <c:pt idx="3177">
                  <c:v>47.8</c:v>
                </c:pt>
                <c:pt idx="3178">
                  <c:v>47.9</c:v>
                </c:pt>
                <c:pt idx="3179">
                  <c:v>48</c:v>
                </c:pt>
                <c:pt idx="3180">
                  <c:v>48.1</c:v>
                </c:pt>
                <c:pt idx="3181">
                  <c:v>48.2</c:v>
                </c:pt>
                <c:pt idx="3182">
                  <c:v>48.3</c:v>
                </c:pt>
                <c:pt idx="3183">
                  <c:v>48.4</c:v>
                </c:pt>
                <c:pt idx="3184">
                  <c:v>48.5</c:v>
                </c:pt>
                <c:pt idx="3185">
                  <c:v>48.6</c:v>
                </c:pt>
                <c:pt idx="3186">
                  <c:v>48.7</c:v>
                </c:pt>
                <c:pt idx="3187">
                  <c:v>48.8</c:v>
                </c:pt>
                <c:pt idx="3188">
                  <c:v>48.9</c:v>
                </c:pt>
                <c:pt idx="3189">
                  <c:v>49</c:v>
                </c:pt>
                <c:pt idx="3190">
                  <c:v>49.1</c:v>
                </c:pt>
                <c:pt idx="3191">
                  <c:v>49.2</c:v>
                </c:pt>
                <c:pt idx="3192">
                  <c:v>49.3</c:v>
                </c:pt>
                <c:pt idx="3193">
                  <c:v>49.4</c:v>
                </c:pt>
                <c:pt idx="3194">
                  <c:v>49.5</c:v>
                </c:pt>
                <c:pt idx="3195">
                  <c:v>49.6</c:v>
                </c:pt>
                <c:pt idx="3196">
                  <c:v>49.7</c:v>
                </c:pt>
                <c:pt idx="3197">
                  <c:v>49.8</c:v>
                </c:pt>
                <c:pt idx="3198">
                  <c:v>49.9</c:v>
                </c:pt>
                <c:pt idx="3199">
                  <c:v>50</c:v>
                </c:pt>
                <c:pt idx="3200">
                  <c:v>50.1</c:v>
                </c:pt>
                <c:pt idx="3201">
                  <c:v>50.2</c:v>
                </c:pt>
                <c:pt idx="3202">
                  <c:v>50.3</c:v>
                </c:pt>
                <c:pt idx="3203">
                  <c:v>50.4</c:v>
                </c:pt>
                <c:pt idx="3204">
                  <c:v>50.5</c:v>
                </c:pt>
                <c:pt idx="3205">
                  <c:v>50.6</c:v>
                </c:pt>
                <c:pt idx="3206">
                  <c:v>50.7</c:v>
                </c:pt>
                <c:pt idx="3207">
                  <c:v>50.8</c:v>
                </c:pt>
                <c:pt idx="3208">
                  <c:v>50.9</c:v>
                </c:pt>
                <c:pt idx="3209">
                  <c:v>51</c:v>
                </c:pt>
                <c:pt idx="3210">
                  <c:v>51.1</c:v>
                </c:pt>
                <c:pt idx="3211">
                  <c:v>51.2</c:v>
                </c:pt>
                <c:pt idx="3212">
                  <c:v>51.3</c:v>
                </c:pt>
                <c:pt idx="3213">
                  <c:v>51.4</c:v>
                </c:pt>
                <c:pt idx="3214">
                  <c:v>51.5</c:v>
                </c:pt>
                <c:pt idx="3215">
                  <c:v>51.6</c:v>
                </c:pt>
                <c:pt idx="3216">
                  <c:v>51.7</c:v>
                </c:pt>
                <c:pt idx="3217">
                  <c:v>51.8</c:v>
                </c:pt>
                <c:pt idx="3218">
                  <c:v>51.9</c:v>
                </c:pt>
                <c:pt idx="3219">
                  <c:v>52</c:v>
                </c:pt>
                <c:pt idx="3220">
                  <c:v>52.1</c:v>
                </c:pt>
                <c:pt idx="3221">
                  <c:v>52.2</c:v>
                </c:pt>
                <c:pt idx="3222">
                  <c:v>52.3</c:v>
                </c:pt>
                <c:pt idx="3223">
                  <c:v>52.4</c:v>
                </c:pt>
                <c:pt idx="3224">
                  <c:v>52.5</c:v>
                </c:pt>
                <c:pt idx="3225">
                  <c:v>52.6</c:v>
                </c:pt>
                <c:pt idx="3226">
                  <c:v>52.7</c:v>
                </c:pt>
                <c:pt idx="3227">
                  <c:v>52.8</c:v>
                </c:pt>
                <c:pt idx="3228">
                  <c:v>52.9</c:v>
                </c:pt>
                <c:pt idx="3229">
                  <c:v>53</c:v>
                </c:pt>
                <c:pt idx="3230">
                  <c:v>53.1</c:v>
                </c:pt>
                <c:pt idx="3231">
                  <c:v>53.2</c:v>
                </c:pt>
                <c:pt idx="3232">
                  <c:v>53.3</c:v>
                </c:pt>
                <c:pt idx="3233">
                  <c:v>53.4</c:v>
                </c:pt>
                <c:pt idx="3234">
                  <c:v>53.5</c:v>
                </c:pt>
                <c:pt idx="3235">
                  <c:v>53.6</c:v>
                </c:pt>
                <c:pt idx="3236">
                  <c:v>53.7</c:v>
                </c:pt>
                <c:pt idx="3237">
                  <c:v>53.8</c:v>
                </c:pt>
                <c:pt idx="3238">
                  <c:v>53.9</c:v>
                </c:pt>
                <c:pt idx="3239">
                  <c:v>54</c:v>
                </c:pt>
                <c:pt idx="3240">
                  <c:v>54.1</c:v>
                </c:pt>
                <c:pt idx="3241">
                  <c:v>54.2</c:v>
                </c:pt>
                <c:pt idx="3242">
                  <c:v>54.3</c:v>
                </c:pt>
                <c:pt idx="3243">
                  <c:v>54.4</c:v>
                </c:pt>
                <c:pt idx="3244">
                  <c:v>54.5</c:v>
                </c:pt>
                <c:pt idx="3245">
                  <c:v>54.6</c:v>
                </c:pt>
                <c:pt idx="3246">
                  <c:v>54.7</c:v>
                </c:pt>
                <c:pt idx="3247">
                  <c:v>54.8</c:v>
                </c:pt>
                <c:pt idx="3248">
                  <c:v>54.9</c:v>
                </c:pt>
                <c:pt idx="3249">
                  <c:v>55</c:v>
                </c:pt>
                <c:pt idx="3250">
                  <c:v>55.1</c:v>
                </c:pt>
                <c:pt idx="3251">
                  <c:v>55.2</c:v>
                </c:pt>
                <c:pt idx="3252">
                  <c:v>55.3</c:v>
                </c:pt>
                <c:pt idx="3253">
                  <c:v>55.4</c:v>
                </c:pt>
                <c:pt idx="3254">
                  <c:v>55.5</c:v>
                </c:pt>
                <c:pt idx="3255">
                  <c:v>55.6</c:v>
                </c:pt>
                <c:pt idx="3256">
                  <c:v>55.7</c:v>
                </c:pt>
                <c:pt idx="3257">
                  <c:v>55.8</c:v>
                </c:pt>
                <c:pt idx="3258">
                  <c:v>55.9</c:v>
                </c:pt>
                <c:pt idx="3259">
                  <c:v>56</c:v>
                </c:pt>
                <c:pt idx="3260">
                  <c:v>56.1</c:v>
                </c:pt>
                <c:pt idx="3261">
                  <c:v>56.2</c:v>
                </c:pt>
                <c:pt idx="3262">
                  <c:v>56.3</c:v>
                </c:pt>
                <c:pt idx="3263">
                  <c:v>56.4</c:v>
                </c:pt>
                <c:pt idx="3264">
                  <c:v>56.5</c:v>
                </c:pt>
                <c:pt idx="3265">
                  <c:v>56.6</c:v>
                </c:pt>
                <c:pt idx="3266">
                  <c:v>56.7</c:v>
                </c:pt>
                <c:pt idx="3267">
                  <c:v>56.8</c:v>
                </c:pt>
                <c:pt idx="3268">
                  <c:v>56.9</c:v>
                </c:pt>
                <c:pt idx="3269">
                  <c:v>57</c:v>
                </c:pt>
                <c:pt idx="3270">
                  <c:v>57.1</c:v>
                </c:pt>
                <c:pt idx="3271">
                  <c:v>57.2</c:v>
                </c:pt>
                <c:pt idx="3272">
                  <c:v>57.3</c:v>
                </c:pt>
                <c:pt idx="3273">
                  <c:v>57.4</c:v>
                </c:pt>
                <c:pt idx="3274">
                  <c:v>57.5</c:v>
                </c:pt>
                <c:pt idx="3275">
                  <c:v>57.6</c:v>
                </c:pt>
                <c:pt idx="3276">
                  <c:v>57.7</c:v>
                </c:pt>
                <c:pt idx="3277">
                  <c:v>57.8</c:v>
                </c:pt>
                <c:pt idx="3278">
                  <c:v>57.9</c:v>
                </c:pt>
                <c:pt idx="3279">
                  <c:v>58</c:v>
                </c:pt>
                <c:pt idx="3280">
                  <c:v>58.1</c:v>
                </c:pt>
                <c:pt idx="3281">
                  <c:v>58.2</c:v>
                </c:pt>
                <c:pt idx="3282">
                  <c:v>58.3</c:v>
                </c:pt>
                <c:pt idx="3283">
                  <c:v>58.4</c:v>
                </c:pt>
                <c:pt idx="3284">
                  <c:v>58.5</c:v>
                </c:pt>
                <c:pt idx="3285">
                  <c:v>58.6</c:v>
                </c:pt>
                <c:pt idx="3286">
                  <c:v>58.7</c:v>
                </c:pt>
                <c:pt idx="3287">
                  <c:v>58.8</c:v>
                </c:pt>
                <c:pt idx="3288">
                  <c:v>58.9</c:v>
                </c:pt>
                <c:pt idx="3289">
                  <c:v>59</c:v>
                </c:pt>
                <c:pt idx="3290">
                  <c:v>59.1</c:v>
                </c:pt>
                <c:pt idx="3291">
                  <c:v>59.2</c:v>
                </c:pt>
                <c:pt idx="3292">
                  <c:v>59.3</c:v>
                </c:pt>
                <c:pt idx="3293">
                  <c:v>59.4</c:v>
                </c:pt>
                <c:pt idx="3294">
                  <c:v>59.5</c:v>
                </c:pt>
                <c:pt idx="3295">
                  <c:v>59.6</c:v>
                </c:pt>
                <c:pt idx="3296">
                  <c:v>59.7</c:v>
                </c:pt>
                <c:pt idx="3297">
                  <c:v>59.8</c:v>
                </c:pt>
                <c:pt idx="3298">
                  <c:v>59.9</c:v>
                </c:pt>
                <c:pt idx="3299">
                  <c:v>60</c:v>
                </c:pt>
                <c:pt idx="3300">
                  <c:v>60.1</c:v>
                </c:pt>
                <c:pt idx="3301">
                  <c:v>60.2</c:v>
                </c:pt>
                <c:pt idx="3302">
                  <c:v>60.3</c:v>
                </c:pt>
                <c:pt idx="3303">
                  <c:v>60.4</c:v>
                </c:pt>
                <c:pt idx="3304">
                  <c:v>60.5</c:v>
                </c:pt>
                <c:pt idx="3305">
                  <c:v>60.6</c:v>
                </c:pt>
                <c:pt idx="3306">
                  <c:v>60.7</c:v>
                </c:pt>
                <c:pt idx="3307">
                  <c:v>60.8</c:v>
                </c:pt>
                <c:pt idx="3308">
                  <c:v>60.9</c:v>
                </c:pt>
                <c:pt idx="3309">
                  <c:v>61</c:v>
                </c:pt>
                <c:pt idx="3310">
                  <c:v>61.1</c:v>
                </c:pt>
                <c:pt idx="3311">
                  <c:v>61.2</c:v>
                </c:pt>
                <c:pt idx="3312">
                  <c:v>61.3</c:v>
                </c:pt>
                <c:pt idx="3313">
                  <c:v>61.4</c:v>
                </c:pt>
                <c:pt idx="3314">
                  <c:v>61.5</c:v>
                </c:pt>
                <c:pt idx="3315">
                  <c:v>61.6</c:v>
                </c:pt>
                <c:pt idx="3316">
                  <c:v>61.7</c:v>
                </c:pt>
                <c:pt idx="3317">
                  <c:v>61.8</c:v>
                </c:pt>
                <c:pt idx="3318">
                  <c:v>61.9</c:v>
                </c:pt>
                <c:pt idx="3319">
                  <c:v>62</c:v>
                </c:pt>
                <c:pt idx="3320">
                  <c:v>62.1</c:v>
                </c:pt>
                <c:pt idx="3321">
                  <c:v>62.2</c:v>
                </c:pt>
                <c:pt idx="3322">
                  <c:v>62.3</c:v>
                </c:pt>
                <c:pt idx="3323">
                  <c:v>62.4</c:v>
                </c:pt>
                <c:pt idx="3324">
                  <c:v>62.5</c:v>
                </c:pt>
                <c:pt idx="3325">
                  <c:v>62.6</c:v>
                </c:pt>
                <c:pt idx="3326">
                  <c:v>62.7</c:v>
                </c:pt>
                <c:pt idx="3327">
                  <c:v>62.8</c:v>
                </c:pt>
                <c:pt idx="3328">
                  <c:v>62.9</c:v>
                </c:pt>
                <c:pt idx="3329">
                  <c:v>63</c:v>
                </c:pt>
                <c:pt idx="3330">
                  <c:v>63.1</c:v>
                </c:pt>
                <c:pt idx="3331">
                  <c:v>63.2</c:v>
                </c:pt>
                <c:pt idx="3332">
                  <c:v>63.3</c:v>
                </c:pt>
                <c:pt idx="3333">
                  <c:v>63.4</c:v>
                </c:pt>
                <c:pt idx="3334">
                  <c:v>63.5</c:v>
                </c:pt>
                <c:pt idx="3335">
                  <c:v>63.6</c:v>
                </c:pt>
                <c:pt idx="3336">
                  <c:v>63.7</c:v>
                </c:pt>
                <c:pt idx="3337">
                  <c:v>63.8</c:v>
                </c:pt>
                <c:pt idx="3338">
                  <c:v>63.9</c:v>
                </c:pt>
                <c:pt idx="3339">
                  <c:v>64</c:v>
                </c:pt>
                <c:pt idx="3340">
                  <c:v>64.099999999999994</c:v>
                </c:pt>
                <c:pt idx="3341">
                  <c:v>64.2</c:v>
                </c:pt>
                <c:pt idx="3342">
                  <c:v>64.3</c:v>
                </c:pt>
                <c:pt idx="3343">
                  <c:v>64.400000000000006</c:v>
                </c:pt>
                <c:pt idx="3344">
                  <c:v>64.5</c:v>
                </c:pt>
                <c:pt idx="3345">
                  <c:v>64.599999999999994</c:v>
                </c:pt>
                <c:pt idx="3346">
                  <c:v>64.7</c:v>
                </c:pt>
                <c:pt idx="3347">
                  <c:v>64.8</c:v>
                </c:pt>
                <c:pt idx="3348">
                  <c:v>64.900000000000006</c:v>
                </c:pt>
                <c:pt idx="3349">
                  <c:v>65</c:v>
                </c:pt>
                <c:pt idx="3350">
                  <c:v>65.099999999999994</c:v>
                </c:pt>
                <c:pt idx="3351">
                  <c:v>65.2</c:v>
                </c:pt>
                <c:pt idx="3352">
                  <c:v>65.3</c:v>
                </c:pt>
                <c:pt idx="3353">
                  <c:v>65.400000000000006</c:v>
                </c:pt>
                <c:pt idx="3354">
                  <c:v>65.5</c:v>
                </c:pt>
                <c:pt idx="3355">
                  <c:v>65.599999999999994</c:v>
                </c:pt>
                <c:pt idx="3356">
                  <c:v>65.7</c:v>
                </c:pt>
                <c:pt idx="3357">
                  <c:v>65.8</c:v>
                </c:pt>
                <c:pt idx="3358">
                  <c:v>65.900000000000006</c:v>
                </c:pt>
                <c:pt idx="3359">
                  <c:v>66</c:v>
                </c:pt>
                <c:pt idx="3360">
                  <c:v>66.099999999999994</c:v>
                </c:pt>
                <c:pt idx="3361">
                  <c:v>66.2</c:v>
                </c:pt>
                <c:pt idx="3362">
                  <c:v>66.3</c:v>
                </c:pt>
                <c:pt idx="3363">
                  <c:v>66.400000000000006</c:v>
                </c:pt>
                <c:pt idx="3364">
                  <c:v>66.5</c:v>
                </c:pt>
                <c:pt idx="3365">
                  <c:v>66.599999999999994</c:v>
                </c:pt>
                <c:pt idx="3366">
                  <c:v>66.7</c:v>
                </c:pt>
                <c:pt idx="3367">
                  <c:v>66.8</c:v>
                </c:pt>
                <c:pt idx="3368">
                  <c:v>66.900000000000006</c:v>
                </c:pt>
                <c:pt idx="3369">
                  <c:v>67</c:v>
                </c:pt>
                <c:pt idx="3370">
                  <c:v>67.099999999999994</c:v>
                </c:pt>
                <c:pt idx="3371">
                  <c:v>67.2</c:v>
                </c:pt>
                <c:pt idx="3372">
                  <c:v>67.3</c:v>
                </c:pt>
                <c:pt idx="3373">
                  <c:v>67.400000000000006</c:v>
                </c:pt>
                <c:pt idx="3374">
                  <c:v>67.5</c:v>
                </c:pt>
                <c:pt idx="3375">
                  <c:v>67.599999999999994</c:v>
                </c:pt>
                <c:pt idx="3376">
                  <c:v>67.7</c:v>
                </c:pt>
                <c:pt idx="3377">
                  <c:v>67.8</c:v>
                </c:pt>
                <c:pt idx="3378">
                  <c:v>67.900000000000006</c:v>
                </c:pt>
                <c:pt idx="3379">
                  <c:v>68</c:v>
                </c:pt>
                <c:pt idx="3380">
                  <c:v>68.099999999999994</c:v>
                </c:pt>
                <c:pt idx="3381">
                  <c:v>68.2</c:v>
                </c:pt>
                <c:pt idx="3382">
                  <c:v>68.3</c:v>
                </c:pt>
                <c:pt idx="3383">
                  <c:v>68.400000000000006</c:v>
                </c:pt>
                <c:pt idx="3384">
                  <c:v>68.5</c:v>
                </c:pt>
                <c:pt idx="3385">
                  <c:v>68.599999999999994</c:v>
                </c:pt>
                <c:pt idx="3386">
                  <c:v>68.7</c:v>
                </c:pt>
                <c:pt idx="3387">
                  <c:v>68.8</c:v>
                </c:pt>
                <c:pt idx="3388">
                  <c:v>68.900000000000006</c:v>
                </c:pt>
                <c:pt idx="3389">
                  <c:v>69</c:v>
                </c:pt>
                <c:pt idx="3390">
                  <c:v>69.099999999999994</c:v>
                </c:pt>
                <c:pt idx="3391">
                  <c:v>69.2</c:v>
                </c:pt>
                <c:pt idx="3392">
                  <c:v>69.3</c:v>
                </c:pt>
                <c:pt idx="3393">
                  <c:v>69.400000000000006</c:v>
                </c:pt>
                <c:pt idx="3394">
                  <c:v>69.5</c:v>
                </c:pt>
                <c:pt idx="3395">
                  <c:v>69.599999999999994</c:v>
                </c:pt>
                <c:pt idx="3396">
                  <c:v>69.7</c:v>
                </c:pt>
                <c:pt idx="3397">
                  <c:v>69.8</c:v>
                </c:pt>
                <c:pt idx="3398">
                  <c:v>69.900000000000006</c:v>
                </c:pt>
                <c:pt idx="3399">
                  <c:v>70</c:v>
                </c:pt>
                <c:pt idx="3400">
                  <c:v>70.099999999999994</c:v>
                </c:pt>
                <c:pt idx="3401">
                  <c:v>70.2</c:v>
                </c:pt>
                <c:pt idx="3402">
                  <c:v>70.3</c:v>
                </c:pt>
                <c:pt idx="3403">
                  <c:v>70.400000000000006</c:v>
                </c:pt>
                <c:pt idx="3404">
                  <c:v>70.5</c:v>
                </c:pt>
                <c:pt idx="3405">
                  <c:v>70.599999999999994</c:v>
                </c:pt>
                <c:pt idx="3406">
                  <c:v>70.7</c:v>
                </c:pt>
                <c:pt idx="3407">
                  <c:v>70.8</c:v>
                </c:pt>
                <c:pt idx="3408">
                  <c:v>70.900000000000006</c:v>
                </c:pt>
                <c:pt idx="3409">
                  <c:v>71</c:v>
                </c:pt>
                <c:pt idx="3410">
                  <c:v>71.099999999999994</c:v>
                </c:pt>
                <c:pt idx="3411">
                  <c:v>71.2</c:v>
                </c:pt>
                <c:pt idx="3412">
                  <c:v>71.3</c:v>
                </c:pt>
                <c:pt idx="3413">
                  <c:v>71.400000000000006</c:v>
                </c:pt>
                <c:pt idx="3414">
                  <c:v>71.5</c:v>
                </c:pt>
                <c:pt idx="3415">
                  <c:v>71.599999999999994</c:v>
                </c:pt>
                <c:pt idx="3416">
                  <c:v>71.7</c:v>
                </c:pt>
                <c:pt idx="3417">
                  <c:v>71.8</c:v>
                </c:pt>
                <c:pt idx="3418">
                  <c:v>71.900000000000006</c:v>
                </c:pt>
                <c:pt idx="3419">
                  <c:v>72</c:v>
                </c:pt>
                <c:pt idx="3420">
                  <c:v>72.099999999999994</c:v>
                </c:pt>
                <c:pt idx="3421">
                  <c:v>72.2</c:v>
                </c:pt>
                <c:pt idx="3422">
                  <c:v>72.3</c:v>
                </c:pt>
                <c:pt idx="3423">
                  <c:v>72.400000000000006</c:v>
                </c:pt>
                <c:pt idx="3424">
                  <c:v>72.5</c:v>
                </c:pt>
                <c:pt idx="3425">
                  <c:v>72.599999999999994</c:v>
                </c:pt>
                <c:pt idx="3426">
                  <c:v>72.7</c:v>
                </c:pt>
                <c:pt idx="3427">
                  <c:v>72.8</c:v>
                </c:pt>
                <c:pt idx="3428">
                  <c:v>72.900000000000006</c:v>
                </c:pt>
                <c:pt idx="3429">
                  <c:v>73</c:v>
                </c:pt>
                <c:pt idx="3430">
                  <c:v>73.099999999999994</c:v>
                </c:pt>
                <c:pt idx="3431">
                  <c:v>73.2</c:v>
                </c:pt>
                <c:pt idx="3432">
                  <c:v>73.3</c:v>
                </c:pt>
                <c:pt idx="3433">
                  <c:v>73.400000000000006</c:v>
                </c:pt>
                <c:pt idx="3434">
                  <c:v>73.5</c:v>
                </c:pt>
                <c:pt idx="3435">
                  <c:v>73.599999999999994</c:v>
                </c:pt>
                <c:pt idx="3436">
                  <c:v>73.7</c:v>
                </c:pt>
                <c:pt idx="3437">
                  <c:v>73.8</c:v>
                </c:pt>
                <c:pt idx="3438">
                  <c:v>73.900000000000006</c:v>
                </c:pt>
                <c:pt idx="3439">
                  <c:v>74</c:v>
                </c:pt>
                <c:pt idx="3440">
                  <c:v>74.099999999999994</c:v>
                </c:pt>
                <c:pt idx="3441">
                  <c:v>74.2</c:v>
                </c:pt>
                <c:pt idx="3442">
                  <c:v>74.3</c:v>
                </c:pt>
                <c:pt idx="3443">
                  <c:v>74.400000000000006</c:v>
                </c:pt>
                <c:pt idx="3444">
                  <c:v>74.5</c:v>
                </c:pt>
                <c:pt idx="3445">
                  <c:v>74.599999999999994</c:v>
                </c:pt>
                <c:pt idx="3446">
                  <c:v>74.7</c:v>
                </c:pt>
                <c:pt idx="3447">
                  <c:v>74.8</c:v>
                </c:pt>
                <c:pt idx="3448">
                  <c:v>74.900000000000006</c:v>
                </c:pt>
                <c:pt idx="3449">
                  <c:v>75</c:v>
                </c:pt>
                <c:pt idx="3450">
                  <c:v>75.099999999999994</c:v>
                </c:pt>
                <c:pt idx="3451">
                  <c:v>75.2</c:v>
                </c:pt>
                <c:pt idx="3452">
                  <c:v>75.3</c:v>
                </c:pt>
                <c:pt idx="3453">
                  <c:v>75.400000000000006</c:v>
                </c:pt>
                <c:pt idx="3454">
                  <c:v>75.5</c:v>
                </c:pt>
                <c:pt idx="3455">
                  <c:v>75.599999999999994</c:v>
                </c:pt>
                <c:pt idx="3456">
                  <c:v>75.7</c:v>
                </c:pt>
                <c:pt idx="3457">
                  <c:v>75.8</c:v>
                </c:pt>
                <c:pt idx="3458">
                  <c:v>75.900000000000006</c:v>
                </c:pt>
                <c:pt idx="3459">
                  <c:v>76</c:v>
                </c:pt>
                <c:pt idx="3460">
                  <c:v>76.099999999999994</c:v>
                </c:pt>
                <c:pt idx="3461">
                  <c:v>76.2</c:v>
                </c:pt>
                <c:pt idx="3462">
                  <c:v>76.3</c:v>
                </c:pt>
                <c:pt idx="3463">
                  <c:v>76.400000000000006</c:v>
                </c:pt>
                <c:pt idx="3464">
                  <c:v>76.5</c:v>
                </c:pt>
                <c:pt idx="3465">
                  <c:v>76.599999999999994</c:v>
                </c:pt>
                <c:pt idx="3466">
                  <c:v>76.7</c:v>
                </c:pt>
                <c:pt idx="3467">
                  <c:v>76.8</c:v>
                </c:pt>
                <c:pt idx="3468">
                  <c:v>76.900000000000006</c:v>
                </c:pt>
                <c:pt idx="3469">
                  <c:v>77</c:v>
                </c:pt>
                <c:pt idx="3470">
                  <c:v>77.099999999999994</c:v>
                </c:pt>
                <c:pt idx="3471">
                  <c:v>77.2</c:v>
                </c:pt>
                <c:pt idx="3472">
                  <c:v>77.3</c:v>
                </c:pt>
                <c:pt idx="3473">
                  <c:v>77.400000000000006</c:v>
                </c:pt>
                <c:pt idx="3474">
                  <c:v>77.5</c:v>
                </c:pt>
                <c:pt idx="3475">
                  <c:v>77.599999999999994</c:v>
                </c:pt>
                <c:pt idx="3476">
                  <c:v>77.7</c:v>
                </c:pt>
                <c:pt idx="3477">
                  <c:v>77.8</c:v>
                </c:pt>
                <c:pt idx="3478">
                  <c:v>77.900000000000006</c:v>
                </c:pt>
                <c:pt idx="3479">
                  <c:v>78</c:v>
                </c:pt>
                <c:pt idx="3480">
                  <c:v>78.099999999999994</c:v>
                </c:pt>
                <c:pt idx="3481">
                  <c:v>78.2</c:v>
                </c:pt>
                <c:pt idx="3482">
                  <c:v>78.3</c:v>
                </c:pt>
                <c:pt idx="3483">
                  <c:v>78.400000000000006</c:v>
                </c:pt>
                <c:pt idx="3484">
                  <c:v>78.5</c:v>
                </c:pt>
                <c:pt idx="3485">
                  <c:v>78.599999999999994</c:v>
                </c:pt>
                <c:pt idx="3486">
                  <c:v>78.7</c:v>
                </c:pt>
                <c:pt idx="3487">
                  <c:v>78.8</c:v>
                </c:pt>
                <c:pt idx="3488">
                  <c:v>78.900000000000006</c:v>
                </c:pt>
                <c:pt idx="3489">
                  <c:v>79</c:v>
                </c:pt>
                <c:pt idx="3490">
                  <c:v>79.099999999999994</c:v>
                </c:pt>
                <c:pt idx="3491">
                  <c:v>79.2</c:v>
                </c:pt>
                <c:pt idx="3492">
                  <c:v>79.3</c:v>
                </c:pt>
                <c:pt idx="3493">
                  <c:v>79.400000000000006</c:v>
                </c:pt>
                <c:pt idx="3494">
                  <c:v>79.5</c:v>
                </c:pt>
                <c:pt idx="3495">
                  <c:v>79.599999999999994</c:v>
                </c:pt>
                <c:pt idx="3496">
                  <c:v>79.7</c:v>
                </c:pt>
                <c:pt idx="3497">
                  <c:v>79.8</c:v>
                </c:pt>
                <c:pt idx="3498">
                  <c:v>79.900000000000006</c:v>
                </c:pt>
                <c:pt idx="3499">
                  <c:v>80</c:v>
                </c:pt>
                <c:pt idx="3500">
                  <c:v>80.099999999999994</c:v>
                </c:pt>
                <c:pt idx="3501">
                  <c:v>80.2</c:v>
                </c:pt>
                <c:pt idx="3502">
                  <c:v>80.3</c:v>
                </c:pt>
                <c:pt idx="3503">
                  <c:v>80.400000000000006</c:v>
                </c:pt>
                <c:pt idx="3504">
                  <c:v>80.5</c:v>
                </c:pt>
                <c:pt idx="3505">
                  <c:v>80.599999999999994</c:v>
                </c:pt>
                <c:pt idx="3506">
                  <c:v>80.7</c:v>
                </c:pt>
                <c:pt idx="3507">
                  <c:v>80.8</c:v>
                </c:pt>
                <c:pt idx="3508">
                  <c:v>80.900000000000006</c:v>
                </c:pt>
                <c:pt idx="3509">
                  <c:v>81</c:v>
                </c:pt>
                <c:pt idx="3510">
                  <c:v>81.099999999999994</c:v>
                </c:pt>
                <c:pt idx="3511">
                  <c:v>81.2</c:v>
                </c:pt>
                <c:pt idx="3512">
                  <c:v>81.3</c:v>
                </c:pt>
                <c:pt idx="3513">
                  <c:v>81.400000000000006</c:v>
                </c:pt>
                <c:pt idx="3514">
                  <c:v>81.5</c:v>
                </c:pt>
                <c:pt idx="3515">
                  <c:v>81.599999999999994</c:v>
                </c:pt>
                <c:pt idx="3516">
                  <c:v>81.7</c:v>
                </c:pt>
                <c:pt idx="3517">
                  <c:v>81.8</c:v>
                </c:pt>
                <c:pt idx="3518">
                  <c:v>81.900000000000006</c:v>
                </c:pt>
                <c:pt idx="3519">
                  <c:v>82</c:v>
                </c:pt>
                <c:pt idx="3520">
                  <c:v>82.1</c:v>
                </c:pt>
                <c:pt idx="3521">
                  <c:v>82.2</c:v>
                </c:pt>
                <c:pt idx="3522">
                  <c:v>82.3</c:v>
                </c:pt>
                <c:pt idx="3523">
                  <c:v>82.4</c:v>
                </c:pt>
                <c:pt idx="3524">
                  <c:v>82.5</c:v>
                </c:pt>
                <c:pt idx="3525">
                  <c:v>82.6</c:v>
                </c:pt>
                <c:pt idx="3526">
                  <c:v>82.7</c:v>
                </c:pt>
                <c:pt idx="3527">
                  <c:v>82.8</c:v>
                </c:pt>
                <c:pt idx="3528">
                  <c:v>82.9</c:v>
                </c:pt>
                <c:pt idx="3529">
                  <c:v>83</c:v>
                </c:pt>
                <c:pt idx="3530">
                  <c:v>83.1</c:v>
                </c:pt>
                <c:pt idx="3531">
                  <c:v>83.2</c:v>
                </c:pt>
                <c:pt idx="3532">
                  <c:v>83.3</c:v>
                </c:pt>
                <c:pt idx="3533">
                  <c:v>83.4</c:v>
                </c:pt>
                <c:pt idx="3534">
                  <c:v>83.5</c:v>
                </c:pt>
                <c:pt idx="3535">
                  <c:v>83.6</c:v>
                </c:pt>
                <c:pt idx="3536">
                  <c:v>83.7</c:v>
                </c:pt>
                <c:pt idx="3537">
                  <c:v>83.8</c:v>
                </c:pt>
                <c:pt idx="3538">
                  <c:v>83.9</c:v>
                </c:pt>
                <c:pt idx="3539">
                  <c:v>84</c:v>
                </c:pt>
                <c:pt idx="3540">
                  <c:v>84.1</c:v>
                </c:pt>
                <c:pt idx="3541">
                  <c:v>84.2</c:v>
                </c:pt>
                <c:pt idx="3542">
                  <c:v>84.3</c:v>
                </c:pt>
                <c:pt idx="3543">
                  <c:v>84.4</c:v>
                </c:pt>
                <c:pt idx="3544">
                  <c:v>84.5</c:v>
                </c:pt>
                <c:pt idx="3545">
                  <c:v>84.6</c:v>
                </c:pt>
                <c:pt idx="3546">
                  <c:v>84.7</c:v>
                </c:pt>
                <c:pt idx="3547">
                  <c:v>84.8</c:v>
                </c:pt>
                <c:pt idx="3548">
                  <c:v>84.9</c:v>
                </c:pt>
                <c:pt idx="3549">
                  <c:v>85</c:v>
                </c:pt>
                <c:pt idx="3550">
                  <c:v>85.1</c:v>
                </c:pt>
                <c:pt idx="3551">
                  <c:v>85.2</c:v>
                </c:pt>
                <c:pt idx="3552">
                  <c:v>85.3</c:v>
                </c:pt>
                <c:pt idx="3553">
                  <c:v>85.4</c:v>
                </c:pt>
                <c:pt idx="3554">
                  <c:v>85.5</c:v>
                </c:pt>
                <c:pt idx="3555">
                  <c:v>85.6</c:v>
                </c:pt>
                <c:pt idx="3556">
                  <c:v>85.7</c:v>
                </c:pt>
                <c:pt idx="3557">
                  <c:v>85.8</c:v>
                </c:pt>
                <c:pt idx="3558">
                  <c:v>85.9</c:v>
                </c:pt>
                <c:pt idx="3559">
                  <c:v>86</c:v>
                </c:pt>
                <c:pt idx="3560">
                  <c:v>86.1</c:v>
                </c:pt>
                <c:pt idx="3561">
                  <c:v>86.2</c:v>
                </c:pt>
                <c:pt idx="3562">
                  <c:v>86.3</c:v>
                </c:pt>
                <c:pt idx="3563">
                  <c:v>86.4</c:v>
                </c:pt>
                <c:pt idx="3564">
                  <c:v>86.5</c:v>
                </c:pt>
                <c:pt idx="3565">
                  <c:v>86.6</c:v>
                </c:pt>
                <c:pt idx="3566">
                  <c:v>86.7</c:v>
                </c:pt>
                <c:pt idx="3567">
                  <c:v>86.8</c:v>
                </c:pt>
                <c:pt idx="3568">
                  <c:v>86.9</c:v>
                </c:pt>
                <c:pt idx="3569">
                  <c:v>87</c:v>
                </c:pt>
                <c:pt idx="3570">
                  <c:v>87.1</c:v>
                </c:pt>
                <c:pt idx="3571">
                  <c:v>87.2</c:v>
                </c:pt>
                <c:pt idx="3572">
                  <c:v>87.3</c:v>
                </c:pt>
                <c:pt idx="3573">
                  <c:v>87.4</c:v>
                </c:pt>
                <c:pt idx="3574">
                  <c:v>87.5</c:v>
                </c:pt>
                <c:pt idx="3575">
                  <c:v>87.6</c:v>
                </c:pt>
                <c:pt idx="3576">
                  <c:v>87.7</c:v>
                </c:pt>
                <c:pt idx="3577">
                  <c:v>87.8</c:v>
                </c:pt>
                <c:pt idx="3578">
                  <c:v>87.9</c:v>
                </c:pt>
                <c:pt idx="3579">
                  <c:v>88</c:v>
                </c:pt>
                <c:pt idx="3580">
                  <c:v>88.1</c:v>
                </c:pt>
                <c:pt idx="3581">
                  <c:v>88.2</c:v>
                </c:pt>
                <c:pt idx="3582">
                  <c:v>88.3</c:v>
                </c:pt>
                <c:pt idx="3583">
                  <c:v>88.4</c:v>
                </c:pt>
                <c:pt idx="3584">
                  <c:v>88.5</c:v>
                </c:pt>
                <c:pt idx="3585">
                  <c:v>88.6</c:v>
                </c:pt>
                <c:pt idx="3586">
                  <c:v>88.7</c:v>
                </c:pt>
                <c:pt idx="3587">
                  <c:v>88.8</c:v>
                </c:pt>
                <c:pt idx="3588">
                  <c:v>88.9</c:v>
                </c:pt>
                <c:pt idx="3589">
                  <c:v>89</c:v>
                </c:pt>
                <c:pt idx="3590">
                  <c:v>89.1</c:v>
                </c:pt>
                <c:pt idx="3591">
                  <c:v>89.2</c:v>
                </c:pt>
                <c:pt idx="3592">
                  <c:v>89.3</c:v>
                </c:pt>
                <c:pt idx="3593">
                  <c:v>89.4</c:v>
                </c:pt>
                <c:pt idx="3594">
                  <c:v>89.5</c:v>
                </c:pt>
                <c:pt idx="3595">
                  <c:v>89.6</c:v>
                </c:pt>
                <c:pt idx="3596">
                  <c:v>89.7</c:v>
                </c:pt>
                <c:pt idx="3597">
                  <c:v>89.8</c:v>
                </c:pt>
                <c:pt idx="3598">
                  <c:v>89.9</c:v>
                </c:pt>
                <c:pt idx="3599">
                  <c:v>90</c:v>
                </c:pt>
                <c:pt idx="3600">
                  <c:v>90.1</c:v>
                </c:pt>
                <c:pt idx="3601">
                  <c:v>90.2</c:v>
                </c:pt>
                <c:pt idx="3602">
                  <c:v>90.3</c:v>
                </c:pt>
                <c:pt idx="3603">
                  <c:v>90.4</c:v>
                </c:pt>
                <c:pt idx="3604">
                  <c:v>90.5</c:v>
                </c:pt>
                <c:pt idx="3605">
                  <c:v>90.6</c:v>
                </c:pt>
                <c:pt idx="3606">
                  <c:v>90.7</c:v>
                </c:pt>
                <c:pt idx="3607">
                  <c:v>90.8</c:v>
                </c:pt>
                <c:pt idx="3608">
                  <c:v>90.9</c:v>
                </c:pt>
                <c:pt idx="3609">
                  <c:v>91</c:v>
                </c:pt>
                <c:pt idx="3610">
                  <c:v>91.1</c:v>
                </c:pt>
                <c:pt idx="3611">
                  <c:v>91.2</c:v>
                </c:pt>
                <c:pt idx="3612">
                  <c:v>91.3</c:v>
                </c:pt>
                <c:pt idx="3613">
                  <c:v>91.4</c:v>
                </c:pt>
                <c:pt idx="3614">
                  <c:v>91.5</c:v>
                </c:pt>
                <c:pt idx="3615">
                  <c:v>91.6</c:v>
                </c:pt>
                <c:pt idx="3616">
                  <c:v>91.7</c:v>
                </c:pt>
                <c:pt idx="3617">
                  <c:v>91.8</c:v>
                </c:pt>
                <c:pt idx="3618">
                  <c:v>91.9</c:v>
                </c:pt>
                <c:pt idx="3619">
                  <c:v>92</c:v>
                </c:pt>
                <c:pt idx="3620">
                  <c:v>92.1</c:v>
                </c:pt>
                <c:pt idx="3621">
                  <c:v>92.2</c:v>
                </c:pt>
                <c:pt idx="3622">
                  <c:v>92.3</c:v>
                </c:pt>
                <c:pt idx="3623">
                  <c:v>92.4</c:v>
                </c:pt>
                <c:pt idx="3624">
                  <c:v>92.5</c:v>
                </c:pt>
                <c:pt idx="3625">
                  <c:v>92.6</c:v>
                </c:pt>
                <c:pt idx="3626">
                  <c:v>92.7</c:v>
                </c:pt>
                <c:pt idx="3627">
                  <c:v>92.8</c:v>
                </c:pt>
                <c:pt idx="3628">
                  <c:v>92.9</c:v>
                </c:pt>
                <c:pt idx="3629">
                  <c:v>93</c:v>
                </c:pt>
                <c:pt idx="3630">
                  <c:v>93.1</c:v>
                </c:pt>
                <c:pt idx="3631">
                  <c:v>93.2</c:v>
                </c:pt>
                <c:pt idx="3632">
                  <c:v>93.3</c:v>
                </c:pt>
                <c:pt idx="3633">
                  <c:v>93.4</c:v>
                </c:pt>
                <c:pt idx="3634">
                  <c:v>93.5</c:v>
                </c:pt>
                <c:pt idx="3635">
                  <c:v>93.6</c:v>
                </c:pt>
                <c:pt idx="3636">
                  <c:v>93.7</c:v>
                </c:pt>
                <c:pt idx="3637">
                  <c:v>93.8</c:v>
                </c:pt>
                <c:pt idx="3638">
                  <c:v>93.9</c:v>
                </c:pt>
                <c:pt idx="3639">
                  <c:v>94</c:v>
                </c:pt>
                <c:pt idx="3640">
                  <c:v>94.1</c:v>
                </c:pt>
                <c:pt idx="3641">
                  <c:v>94.2</c:v>
                </c:pt>
                <c:pt idx="3642">
                  <c:v>94.3</c:v>
                </c:pt>
                <c:pt idx="3643">
                  <c:v>94.4</c:v>
                </c:pt>
                <c:pt idx="3644">
                  <c:v>94.5</c:v>
                </c:pt>
                <c:pt idx="3645">
                  <c:v>94.6</c:v>
                </c:pt>
                <c:pt idx="3646">
                  <c:v>94.7</c:v>
                </c:pt>
                <c:pt idx="3647">
                  <c:v>94.8</c:v>
                </c:pt>
                <c:pt idx="3648">
                  <c:v>94.9</c:v>
                </c:pt>
                <c:pt idx="3649">
                  <c:v>95</c:v>
                </c:pt>
                <c:pt idx="3650">
                  <c:v>95.1</c:v>
                </c:pt>
                <c:pt idx="3651">
                  <c:v>95.2</c:v>
                </c:pt>
                <c:pt idx="3652">
                  <c:v>95.3</c:v>
                </c:pt>
                <c:pt idx="3653">
                  <c:v>95.4</c:v>
                </c:pt>
                <c:pt idx="3654">
                  <c:v>95.5</c:v>
                </c:pt>
                <c:pt idx="3655">
                  <c:v>95.6</c:v>
                </c:pt>
                <c:pt idx="3656">
                  <c:v>95.7</c:v>
                </c:pt>
                <c:pt idx="3657">
                  <c:v>95.8</c:v>
                </c:pt>
                <c:pt idx="3658">
                  <c:v>95.9</c:v>
                </c:pt>
                <c:pt idx="3659">
                  <c:v>96</c:v>
                </c:pt>
                <c:pt idx="3660">
                  <c:v>96.1</c:v>
                </c:pt>
                <c:pt idx="3661">
                  <c:v>96.2</c:v>
                </c:pt>
                <c:pt idx="3662">
                  <c:v>96.3</c:v>
                </c:pt>
                <c:pt idx="3663">
                  <c:v>96.4</c:v>
                </c:pt>
                <c:pt idx="3664">
                  <c:v>96.5</c:v>
                </c:pt>
                <c:pt idx="3665">
                  <c:v>96.6</c:v>
                </c:pt>
                <c:pt idx="3666">
                  <c:v>96.7</c:v>
                </c:pt>
                <c:pt idx="3667">
                  <c:v>96.8</c:v>
                </c:pt>
                <c:pt idx="3668">
                  <c:v>96.9</c:v>
                </c:pt>
                <c:pt idx="3669">
                  <c:v>97</c:v>
                </c:pt>
                <c:pt idx="3670">
                  <c:v>97.1</c:v>
                </c:pt>
                <c:pt idx="3671">
                  <c:v>97.2</c:v>
                </c:pt>
                <c:pt idx="3672">
                  <c:v>97.3</c:v>
                </c:pt>
                <c:pt idx="3673">
                  <c:v>97.4</c:v>
                </c:pt>
                <c:pt idx="3674">
                  <c:v>97.5</c:v>
                </c:pt>
                <c:pt idx="3675">
                  <c:v>97.6</c:v>
                </c:pt>
                <c:pt idx="3676">
                  <c:v>97.7</c:v>
                </c:pt>
                <c:pt idx="3677">
                  <c:v>97.8</c:v>
                </c:pt>
                <c:pt idx="3678">
                  <c:v>97.9</c:v>
                </c:pt>
                <c:pt idx="3679">
                  <c:v>98</c:v>
                </c:pt>
                <c:pt idx="3680">
                  <c:v>98.1</c:v>
                </c:pt>
                <c:pt idx="3681">
                  <c:v>98.2</c:v>
                </c:pt>
                <c:pt idx="3682">
                  <c:v>98.3</c:v>
                </c:pt>
                <c:pt idx="3683">
                  <c:v>98.4</c:v>
                </c:pt>
                <c:pt idx="3684">
                  <c:v>98.5</c:v>
                </c:pt>
                <c:pt idx="3685">
                  <c:v>98.6</c:v>
                </c:pt>
                <c:pt idx="3686">
                  <c:v>98.7</c:v>
                </c:pt>
                <c:pt idx="3687">
                  <c:v>98.8</c:v>
                </c:pt>
                <c:pt idx="3688">
                  <c:v>98.9</c:v>
                </c:pt>
                <c:pt idx="3689">
                  <c:v>99</c:v>
                </c:pt>
                <c:pt idx="3690">
                  <c:v>99.1</c:v>
                </c:pt>
                <c:pt idx="3691">
                  <c:v>99.2</c:v>
                </c:pt>
                <c:pt idx="3692">
                  <c:v>99.3</c:v>
                </c:pt>
                <c:pt idx="3693">
                  <c:v>99.4</c:v>
                </c:pt>
                <c:pt idx="3694">
                  <c:v>99.5</c:v>
                </c:pt>
                <c:pt idx="3695">
                  <c:v>99.6</c:v>
                </c:pt>
                <c:pt idx="3696">
                  <c:v>99.7</c:v>
                </c:pt>
                <c:pt idx="3697">
                  <c:v>99.8</c:v>
                </c:pt>
                <c:pt idx="3698">
                  <c:v>99.9</c:v>
                </c:pt>
                <c:pt idx="3699">
                  <c:v>100</c:v>
                </c:pt>
                <c:pt idx="3700">
                  <c:v>101</c:v>
                </c:pt>
                <c:pt idx="3701">
                  <c:v>102</c:v>
                </c:pt>
                <c:pt idx="3702">
                  <c:v>103</c:v>
                </c:pt>
                <c:pt idx="3703">
                  <c:v>104</c:v>
                </c:pt>
                <c:pt idx="3704">
                  <c:v>105</c:v>
                </c:pt>
                <c:pt idx="3705">
                  <c:v>106</c:v>
                </c:pt>
                <c:pt idx="3706">
                  <c:v>107</c:v>
                </c:pt>
                <c:pt idx="3707">
                  <c:v>108</c:v>
                </c:pt>
                <c:pt idx="3708">
                  <c:v>109</c:v>
                </c:pt>
                <c:pt idx="3709">
                  <c:v>110</c:v>
                </c:pt>
                <c:pt idx="3710">
                  <c:v>111</c:v>
                </c:pt>
                <c:pt idx="3711">
                  <c:v>112</c:v>
                </c:pt>
                <c:pt idx="3712">
                  <c:v>113</c:v>
                </c:pt>
                <c:pt idx="3713">
                  <c:v>114</c:v>
                </c:pt>
                <c:pt idx="3714">
                  <c:v>115</c:v>
                </c:pt>
                <c:pt idx="3715">
                  <c:v>116</c:v>
                </c:pt>
                <c:pt idx="3716">
                  <c:v>117</c:v>
                </c:pt>
                <c:pt idx="3717">
                  <c:v>118</c:v>
                </c:pt>
                <c:pt idx="3718">
                  <c:v>119</c:v>
                </c:pt>
                <c:pt idx="3719">
                  <c:v>120</c:v>
                </c:pt>
              </c:numCache>
            </c:numRef>
          </c:xVal>
          <c:yVal>
            <c:numRef>
              <c:f>'ADC2 SINC3 Filter'!$F$60:$F$3779</c:f>
              <c:numCache>
                <c:formatCode>0.000</c:formatCode>
                <c:ptCount val="3720"/>
                <c:pt idx="0">
                  <c:v>-4.2862997887583035E-5</c:v>
                </c:pt>
                <c:pt idx="1">
                  <c:v>-1.7145216078122291E-4</c:v>
                </c:pt>
                <c:pt idx="2">
                  <c:v>-3.8576799632926542E-4</c:v>
                </c:pt>
                <c:pt idx="3">
                  <c:v>-6.8581135063329089E-4</c:v>
                </c:pt>
                <c:pt idx="4">
                  <c:v>-1.0715834082646808E-3</c:v>
                </c:pt>
                <c:pt idx="5">
                  <c:v>-1.5430856922725869E-3</c:v>
                </c:pt>
                <c:pt idx="6">
                  <c:v>-2.1003200642228572E-3</c:v>
                </c:pt>
                <c:pt idx="7">
                  <c:v>-2.7432887242312895E-3</c:v>
                </c:pt>
                <c:pt idx="8">
                  <c:v>-3.4719942110143834E-3</c:v>
                </c:pt>
                <c:pt idx="9">
                  <c:v>-4.2864394019103448E-3</c:v>
                </c:pt>
                <c:pt idx="10">
                  <c:v>-5.1866275129494807E-3</c:v>
                </c:pt>
                <c:pt idx="11">
                  <c:v>-6.1725620989421803E-3</c:v>
                </c:pt>
                <c:pt idx="12">
                  <c:v>-7.2442470534919137E-3</c:v>
                </c:pt>
                <c:pt idx="13">
                  <c:v>-8.4016866090962997E-3</c:v>
                </c:pt>
                <c:pt idx="14">
                  <c:v>-9.6448853372398825E-3</c:v>
                </c:pt>
                <c:pt idx="15">
                  <c:v>-1.0973848148459277E-2</c:v>
                </c:pt>
                <c:pt idx="16">
                  <c:v>-1.23885802924387E-2</c:v>
                </c:pt>
                <c:pt idx="17">
                  <c:v>-1.3889087358119509E-2</c:v>
                </c:pt>
                <c:pt idx="18">
                  <c:v>-1.5475375273791021E-2</c:v>
                </c:pt>
                <c:pt idx="19">
                  <c:v>-1.7147450307215702E-2</c:v>
                </c:pt>
                <c:pt idx="20">
                  <c:v>-1.8905319065736764E-2</c:v>
                </c:pt>
                <c:pt idx="21">
                  <c:v>-2.0748988496410641E-2</c:v>
                </c:pt>
                <c:pt idx="22">
                  <c:v>-2.2678465886120019E-2</c:v>
                </c:pt>
                <c:pt idx="23">
                  <c:v>-2.469375886174676E-2</c:v>
                </c:pt>
                <c:pt idx="24">
                  <c:v>-2.6794875390282025E-2</c:v>
                </c:pt>
                <c:pt idx="25">
                  <c:v>-2.8981823778984863E-2</c:v>
                </c:pt>
                <c:pt idx="26">
                  <c:v>-3.1254612675538106E-2</c:v>
                </c:pt>
                <c:pt idx="27">
                  <c:v>-3.3613251068234588E-2</c:v>
                </c:pt>
                <c:pt idx="28">
                  <c:v>-3.6057748286108637E-2</c:v>
                </c:pt>
                <c:pt idx="29">
                  <c:v>-3.8588113999130931E-2</c:v>
                </c:pt>
                <c:pt idx="30">
                  <c:v>-4.1204358218406942E-2</c:v>
                </c:pt>
                <c:pt idx="31">
                  <c:v>-4.3906491296324755E-2</c:v>
                </c:pt>
                <c:pt idx="32">
                  <c:v>-4.6694523926799666E-2</c:v>
                </c:pt>
                <c:pt idx="33">
                  <c:v>-4.9568467145427647E-2</c:v>
                </c:pt>
                <c:pt idx="34">
                  <c:v>-5.2528332329731989E-2</c:v>
                </c:pt>
                <c:pt idx="35">
                  <c:v>-5.5574131199360825E-2</c:v>
                </c:pt>
                <c:pt idx="36">
                  <c:v>-5.8705875816309122E-2</c:v>
                </c:pt>
                <c:pt idx="37">
                  <c:v>-6.1923578585142303E-2</c:v>
                </c:pt>
                <c:pt idx="38">
                  <c:v>-6.5227252253246618E-2</c:v>
                </c:pt>
                <c:pt idx="39">
                  <c:v>-6.8616909911052196E-2</c:v>
                </c:pt>
                <c:pt idx="40">
                  <c:v>-7.2092564992291025E-2</c:v>
                </c:pt>
                <c:pt idx="41">
                  <c:v>-7.5654231274253095E-2</c:v>
                </c:pt>
                <c:pt idx="42">
                  <c:v>-7.9301922878030076E-2</c:v>
                </c:pt>
                <c:pt idx="43">
                  <c:v>-8.3035654268801468E-2</c:v>
                </c:pt>
                <c:pt idx="44">
                  <c:v>-8.6855440256105462E-2</c:v>
                </c:pt>
                <c:pt idx="45">
                  <c:v>-9.0761295994112812E-2</c:v>
                </c:pt>
                <c:pt idx="46">
                  <c:v>-9.4753236981909073E-2</c:v>
                </c:pt>
                <c:pt idx="47">
                  <c:v>-9.8831279063799682E-2</c:v>
                </c:pt>
                <c:pt idx="48">
                  <c:v>-0.10299543842961603</c:v>
                </c:pt>
                <c:pt idx="49">
                  <c:v>-0.10724573161499787</c:v>
                </c:pt>
                <c:pt idx="50">
                  <c:v>-0.1115821755017308</c:v>
                </c:pt>
                <c:pt idx="51">
                  <c:v>-0.1160047873180476</c:v>
                </c:pt>
                <c:pt idx="52">
                  <c:v>-0.12051358463897746</c:v>
                </c:pt>
                <c:pt idx="53">
                  <c:v>-0.12510858538666031</c:v>
                </c:pt>
                <c:pt idx="54">
                  <c:v>-0.12978980783069863</c:v>
                </c:pt>
                <c:pt idx="55">
                  <c:v>-0.13455727058848374</c:v>
                </c:pt>
                <c:pt idx="56">
                  <c:v>-0.13941099262559892</c:v>
                </c:pt>
                <c:pt idx="57">
                  <c:v>-0.14435099325611039</c:v>
                </c:pt>
                <c:pt idx="58">
                  <c:v>-0.14937729214299947</c:v>
                </c:pt>
                <c:pt idx="59">
                  <c:v>-0.15448990929849427</c:v>
                </c:pt>
                <c:pt idx="60">
                  <c:v>-0.1596888650844738</c:v>
                </c:pt>
                <c:pt idx="61">
                  <c:v>-0.16497418021283672</c:v>
                </c:pt>
                <c:pt idx="62">
                  <c:v>-0.1703458757459253</c:v>
                </c:pt>
                <c:pt idx="63">
                  <c:v>-0.17580397309689286</c:v>
                </c:pt>
                <c:pt idx="64">
                  <c:v>-0.18134849403013364</c:v>
                </c:pt>
                <c:pt idx="65">
                  <c:v>-0.18697946066170121</c:v>
                </c:pt>
                <c:pt idx="66">
                  <c:v>-0.19269689545970503</c:v>
                </c:pt>
                <c:pt idx="67">
                  <c:v>-0.19850082124477655</c:v>
                </c:pt>
                <c:pt idx="68">
                  <c:v>-0.204391261190464</c:v>
                </c:pt>
                <c:pt idx="69">
                  <c:v>-0.21036823882372876</c:v>
                </c:pt>
                <c:pt idx="70">
                  <c:v>-0.21643177802533253</c:v>
                </c:pt>
                <c:pt idx="71">
                  <c:v>-0.22258190303034509</c:v>
                </c:pt>
                <c:pt idx="72">
                  <c:v>-0.22881863842858891</c:v>
                </c:pt>
                <c:pt idx="73">
                  <c:v>-0.23514200916511135</c:v>
                </c:pt>
                <c:pt idx="74">
                  <c:v>-0.24155204054065241</c:v>
                </c:pt>
                <c:pt idx="75">
                  <c:v>-0.24804875821215208</c:v>
                </c:pt>
                <c:pt idx="76">
                  <c:v>-0.25463218819323152</c:v>
                </c:pt>
                <c:pt idx="77">
                  <c:v>-0.26130235685468589</c:v>
                </c:pt>
                <c:pt idx="78">
                  <c:v>-0.26805929092500952</c:v>
                </c:pt>
                <c:pt idx="79">
                  <c:v>-0.27490301749088708</c:v>
                </c:pt>
                <c:pt idx="80">
                  <c:v>-0.28183356399772702</c:v>
                </c:pt>
                <c:pt idx="81">
                  <c:v>-0.2888509582502044</c:v>
                </c:pt>
                <c:pt idx="82">
                  <c:v>-0.2959552284127514</c:v>
                </c:pt>
                <c:pt idx="83">
                  <c:v>-0.30314640301017332</c:v>
                </c:pt>
                <c:pt idx="84">
                  <c:v>-0.31042451092811424</c:v>
                </c:pt>
                <c:pt idx="85">
                  <c:v>-0.31778958141368507</c:v>
                </c:pt>
                <c:pt idx="86">
                  <c:v>-0.32524164407597284</c:v>
                </c:pt>
                <c:pt idx="87">
                  <c:v>-0.33278072888667132</c:v>
                </c:pt>
                <c:pt idx="88">
                  <c:v>-0.34040686618059224</c:v>
                </c:pt>
                <c:pt idx="89">
                  <c:v>-0.34812008665632266</c:v>
                </c:pt>
                <c:pt idx="90">
                  <c:v>-0.35592042137676916</c:v>
                </c:pt>
                <c:pt idx="91">
                  <c:v>-0.3638079017697729</c:v>
                </c:pt>
                <c:pt idx="92">
                  <c:v>-0.37178255962872303</c:v>
                </c:pt>
                <c:pt idx="93">
                  <c:v>-0.37984442711318039</c:v>
                </c:pt>
                <c:pt idx="94">
                  <c:v>-0.38799353674948978</c:v>
                </c:pt>
                <c:pt idx="95">
                  <c:v>-0.39622992143141367</c:v>
                </c:pt>
                <c:pt idx="96">
                  <c:v>-0.40455361442078558</c:v>
                </c:pt>
                <c:pt idx="97">
                  <c:v>-0.41296464934811883</c:v>
                </c:pt>
                <c:pt idx="98">
                  <c:v>-0.42146306021331542</c:v>
                </c:pt>
                <c:pt idx="99">
                  <c:v>-0.43004888138630148</c:v>
                </c:pt>
                <c:pt idx="100">
                  <c:v>-0.43872214760767003</c:v>
                </c:pt>
                <c:pt idx="101">
                  <c:v>-0.44748289398942093</c:v>
                </c:pt>
                <c:pt idx="102">
                  <c:v>-0.45633115601558855</c:v>
                </c:pt>
                <c:pt idx="103">
                  <c:v>-0.46526696954296687</c:v>
                </c:pt>
                <c:pt idx="104">
                  <c:v>-0.47429037080180675</c:v>
                </c:pt>
                <c:pt idx="105">
                  <c:v>-0.48340139639650936</c:v>
                </c:pt>
                <c:pt idx="106">
                  <c:v>-0.49260008330636296</c:v>
                </c:pt>
                <c:pt idx="107">
                  <c:v>-0.50188646888626587</c:v>
                </c:pt>
                <c:pt idx="108">
                  <c:v>-0.51126059086744624</c:v>
                </c:pt>
                <c:pt idx="109">
                  <c:v>-0.52072248735819904</c:v>
                </c:pt>
                <c:pt idx="110">
                  <c:v>-0.5302721968446672</c:v>
                </c:pt>
                <c:pt idx="111">
                  <c:v>-0.53990975819156284</c:v>
                </c:pt>
                <c:pt idx="112">
                  <c:v>-0.54963521064295229</c:v>
                </c:pt>
                <c:pt idx="113">
                  <c:v>-0.55944859382302659</c:v>
                </c:pt>
                <c:pt idx="114">
                  <c:v>-0.56934994773687109</c:v>
                </c:pt>
                <c:pt idx="115">
                  <c:v>-0.57933931277126771</c:v>
                </c:pt>
                <c:pt idx="116">
                  <c:v>-0.58941672969549863</c:v>
                </c:pt>
                <c:pt idx="117">
                  <c:v>-0.59958223966212509</c:v>
                </c:pt>
                <c:pt idx="118">
                  <c:v>-0.60983588420782464</c:v>
                </c:pt>
                <c:pt idx="119">
                  <c:v>-0.62017770525422244</c:v>
                </c:pt>
                <c:pt idx="120">
                  <c:v>-0.63060774510868545</c:v>
                </c:pt>
                <c:pt idx="121">
                  <c:v>-0.64112604646519955</c:v>
                </c:pt>
                <c:pt idx="122">
                  <c:v>-0.6517326524051924</c:v>
                </c:pt>
                <c:pt idx="123">
                  <c:v>-0.66242760639840603</c:v>
                </c:pt>
                <c:pt idx="124">
                  <c:v>-0.67321095230374128</c:v>
                </c:pt>
                <c:pt idx="125">
                  <c:v>-0.68408273437017042</c:v>
                </c:pt>
                <c:pt idx="126">
                  <c:v>-0.69504299723756369</c:v>
                </c:pt>
                <c:pt idx="127">
                  <c:v>-0.70609178593762167</c:v>
                </c:pt>
                <c:pt idx="128">
                  <c:v>-0.71722914589476661</c:v>
                </c:pt>
                <c:pt idx="129">
                  <c:v>-0.72845512292703585</c:v>
                </c:pt>
                <c:pt idx="130">
                  <c:v>-0.7397697632470146</c:v>
                </c:pt>
                <c:pt idx="131">
                  <c:v>-0.75117311346275484</c:v>
                </c:pt>
                <c:pt idx="132">
                  <c:v>-0.76266522057869657</c:v>
                </c:pt>
                <c:pt idx="133">
                  <c:v>-0.77424613199664005</c:v>
                </c:pt>
                <c:pt idx="134">
                  <c:v>-0.78591589551667651</c:v>
                </c:pt>
                <c:pt idx="135">
                  <c:v>-0.79767455933815057</c:v>
                </c:pt>
                <c:pt idx="136">
                  <c:v>-0.8095221720606337</c:v>
                </c:pt>
                <c:pt idx="137">
                  <c:v>-0.82145878268490846</c:v>
                </c:pt>
                <c:pt idx="138">
                  <c:v>-0.833484440613943</c:v>
                </c:pt>
                <c:pt idx="139">
                  <c:v>-0.84559919565390484</c:v>
                </c:pt>
                <c:pt idx="140">
                  <c:v>-0.85780309801515531</c:v>
                </c:pt>
                <c:pt idx="141">
                  <c:v>-0.87009619831327034</c:v>
                </c:pt>
                <c:pt idx="142">
                  <c:v>-0.88247854757005673</c:v>
                </c:pt>
                <c:pt idx="143">
                  <c:v>-0.89495019721461355</c:v>
                </c:pt>
                <c:pt idx="144">
                  <c:v>-0.9075111990843332</c:v>
                </c:pt>
                <c:pt idx="145">
                  <c:v>-0.92016160542598324</c:v>
                </c:pt>
                <c:pt idx="146">
                  <c:v>-0.93290146889677306</c:v>
                </c:pt>
                <c:pt idx="147">
                  <c:v>-0.94573084256540896</c:v>
                </c:pt>
                <c:pt idx="148">
                  <c:v>-0.95864977991317379</c:v>
                </c:pt>
                <c:pt idx="149">
                  <c:v>-0.97165833483505004</c:v>
                </c:pt>
                <c:pt idx="150">
                  <c:v>-0.98475656164076253</c:v>
                </c:pt>
                <c:pt idx="151">
                  <c:v>-0.99794451505596382</c:v>
                </c:pt>
                <c:pt idx="152">
                  <c:v>-1.0112222502232804</c:v>
                </c:pt>
                <c:pt idx="153">
                  <c:v>-1.0245898227034929</c:v>
                </c:pt>
                <c:pt idx="154">
                  <c:v>-1.0380472884766609</c:v>
                </c:pt>
                <c:pt idx="155">
                  <c:v>-1.051594703943276</c:v>
                </c:pt>
                <c:pt idx="156">
                  <c:v>-1.0652321259253967</c:v>
                </c:pt>
                <c:pt idx="157">
                  <c:v>-1.0789596116678599</c:v>
                </c:pt>
                <c:pt idx="158">
                  <c:v>-1.0927772188394338</c:v>
                </c:pt>
                <c:pt idx="159">
                  <c:v>-1.1066850055340194</c:v>
                </c:pt>
                <c:pt idx="160">
                  <c:v>-1.1206830302718358</c:v>
                </c:pt>
                <c:pt idx="161">
                  <c:v>-1.1347713520006524</c:v>
                </c:pt>
                <c:pt idx="162">
                  <c:v>-1.1489500300969819</c:v>
                </c:pt>
                <c:pt idx="163">
                  <c:v>-1.1632191243673515</c:v>
                </c:pt>
                <c:pt idx="164">
                  <c:v>-1.1775786950495062</c:v>
                </c:pt>
                <c:pt idx="165">
                  <c:v>-1.192028802813677</c:v>
                </c:pt>
                <c:pt idx="166">
                  <c:v>-1.2065695087638397</c:v>
                </c:pt>
                <c:pt idx="167">
                  <c:v>-1.2212008744390097</c:v>
                </c:pt>
                <c:pt idx="168">
                  <c:v>-1.2359229618144747</c:v>
                </c:pt>
                <c:pt idx="169">
                  <c:v>-1.2507358333031506</c:v>
                </c:pt>
                <c:pt idx="170">
                  <c:v>-1.2656395517568508</c:v>
                </c:pt>
                <c:pt idx="171">
                  <c:v>-1.2806341804676011</c:v>
                </c:pt>
                <c:pt idx="172">
                  <c:v>-1.2957197831689879</c:v>
                </c:pt>
                <c:pt idx="173">
                  <c:v>-1.310896424037481</c:v>
                </c:pt>
                <c:pt idx="174">
                  <c:v>-1.326164167693777</c:v>
                </c:pt>
                <c:pt idx="175">
                  <c:v>-1.3415230792041823</c:v>
                </c:pt>
                <c:pt idx="176">
                  <c:v>-1.3569732240819612</c:v>
                </c:pt>
                <c:pt idx="177">
                  <c:v>-1.3725146682887412</c:v>
                </c:pt>
                <c:pt idx="178">
                  <c:v>-1.3881474782358669</c:v>
                </c:pt>
                <c:pt idx="179">
                  <c:v>-1.403871720785872</c:v>
                </c:pt>
                <c:pt idx="180">
                  <c:v>-1.4196874632538332</c:v>
                </c:pt>
                <c:pt idx="181">
                  <c:v>-1.4355947734088201</c:v>
                </c:pt>
                <c:pt idx="182">
                  <c:v>-1.4515937194753543</c:v>
                </c:pt>
                <c:pt idx="183">
                  <c:v>-1.4676843701348128</c:v>
                </c:pt>
                <c:pt idx="184">
                  <c:v>-1.4838667945269624</c:v>
                </c:pt>
                <c:pt idx="185">
                  <c:v>-1.5001410622513713</c:v>
                </c:pt>
                <c:pt idx="186">
                  <c:v>-1.5165072433689206</c:v>
                </c:pt>
                <c:pt idx="187">
                  <c:v>-1.5329654084033073</c:v>
                </c:pt>
                <c:pt idx="188">
                  <c:v>-1.5495156283425433</c:v>
                </c:pt>
                <c:pt idx="189">
                  <c:v>-1.5661579746404897</c:v>
                </c:pt>
                <c:pt idx="190">
                  <c:v>-1.5828925192183909</c:v>
                </c:pt>
                <c:pt idx="191">
                  <c:v>-1.5997193344664078</c:v>
                </c:pt>
                <c:pt idx="192">
                  <c:v>-1.6166384932452038</c:v>
                </c:pt>
                <c:pt idx="193">
                  <c:v>-1.6336500688874835</c:v>
                </c:pt>
                <c:pt idx="194">
                  <c:v>-1.6507541351995858</c:v>
                </c:pt>
                <c:pt idx="195">
                  <c:v>-1.6679507664631275</c:v>
                </c:pt>
                <c:pt idx="196">
                  <c:v>-1.6852400374365371</c:v>
                </c:pt>
                <c:pt idx="197">
                  <c:v>-1.7026220233567291</c:v>
                </c:pt>
                <c:pt idx="198">
                  <c:v>-1.7200967999407293</c:v>
                </c:pt>
                <c:pt idx="199">
                  <c:v>-1.7376644433872923</c:v>
                </c:pt>
                <c:pt idx="200">
                  <c:v>-1.7553250303786321</c:v>
                </c:pt>
                <c:pt idx="201">
                  <c:v>-1.7730786380820058</c:v>
                </c:pt>
                <c:pt idx="202">
                  <c:v>-1.7909253441514723</c:v>
                </c:pt>
                <c:pt idx="203">
                  <c:v>-1.8088652267295657</c:v>
                </c:pt>
                <c:pt idx="204">
                  <c:v>-1.8268983644490007</c:v>
                </c:pt>
                <c:pt idx="205">
                  <c:v>-1.845024836434408</c:v>
                </c:pt>
                <c:pt idx="206">
                  <c:v>-1.8632447223040804</c:v>
                </c:pt>
                <c:pt idx="207">
                  <c:v>-1.8815581021717214</c:v>
                </c:pt>
                <c:pt idx="208">
                  <c:v>-1.899965056648204</c:v>
                </c:pt>
                <c:pt idx="209">
                  <c:v>-1.9184656668433739</c:v>
                </c:pt>
                <c:pt idx="210">
                  <c:v>-1.9370600143678098</c:v>
                </c:pt>
                <c:pt idx="211">
                  <c:v>-1.9557481813346722</c:v>
                </c:pt>
                <c:pt idx="212">
                  <c:v>-1.9745302503614937</c:v>
                </c:pt>
                <c:pt idx="213">
                  <c:v>-1.993406304572034</c:v>
                </c:pt>
                <c:pt idx="214">
                  <c:v>-2.0123764275981335</c:v>
                </c:pt>
                <c:pt idx="215">
                  <c:v>-2.0314407035815556</c:v>
                </c:pt>
                <c:pt idx="216">
                  <c:v>-2.0505992171758933</c:v>
                </c:pt>
                <c:pt idx="217">
                  <c:v>-2.0698520535484484</c:v>
                </c:pt>
                <c:pt idx="218">
                  <c:v>-2.0891992983821455</c:v>
                </c:pt>
                <c:pt idx="219">
                  <c:v>-2.108641037877454</c:v>
                </c:pt>
                <c:pt idx="220">
                  <c:v>-2.1281773587543227</c:v>
                </c:pt>
                <c:pt idx="221">
                  <c:v>-2.1478083482541317</c:v>
                </c:pt>
                <c:pt idx="222">
                  <c:v>-2.1675340941416863</c:v>
                </c:pt>
                <c:pt idx="223">
                  <c:v>-2.1873546847071559</c:v>
                </c:pt>
                <c:pt idx="224">
                  <c:v>-2.2072702087681035</c:v>
                </c:pt>
                <c:pt idx="225">
                  <c:v>-2.2272807556714955</c:v>
                </c:pt>
                <c:pt idx="226">
                  <c:v>-2.247386415295721</c:v>
                </c:pt>
                <c:pt idx="227">
                  <c:v>-2.2675872780526478</c:v>
                </c:pt>
                <c:pt idx="228">
                  <c:v>-2.2878834348896619</c:v>
                </c:pt>
                <c:pt idx="229">
                  <c:v>-2.3082749772917839</c:v>
                </c:pt>
                <c:pt idx="230">
                  <c:v>-2.3287619972837028</c:v>
                </c:pt>
                <c:pt idx="231">
                  <c:v>-2.3493445874319332</c:v>
                </c:pt>
                <c:pt idx="232">
                  <c:v>-2.3700228408469228</c:v>
                </c:pt>
                <c:pt idx="233">
                  <c:v>-2.39079685118518</c:v>
                </c:pt>
                <c:pt idx="234">
                  <c:v>-2.4116667126514404</c:v>
                </c:pt>
                <c:pt idx="235">
                  <c:v>-2.4326325200008627</c:v>
                </c:pt>
                <c:pt idx="236">
                  <c:v>-2.453694368541151</c:v>
                </c:pt>
                <c:pt idx="237">
                  <c:v>-2.4748523541348386</c:v>
                </c:pt>
                <c:pt idx="238">
                  <c:v>-2.4961065732014593</c:v>
                </c:pt>
                <c:pt idx="239">
                  <c:v>-2.5174571227198115</c:v>
                </c:pt>
                <c:pt idx="240">
                  <c:v>-2.5389041002301878</c:v>
                </c:pt>
                <c:pt idx="241">
                  <c:v>-2.5604476038366775</c:v>
                </c:pt>
                <c:pt idx="242">
                  <c:v>-2.5820877322094438</c:v>
                </c:pt>
                <c:pt idx="243">
                  <c:v>-2.6038245845870382</c:v>
                </c:pt>
                <c:pt idx="244">
                  <c:v>-2.6256582607787049</c:v>
                </c:pt>
                <c:pt idx="245">
                  <c:v>-2.6475888611667528</c:v>
                </c:pt>
                <c:pt idx="246">
                  <c:v>-2.669616486708887</c:v>
                </c:pt>
                <c:pt idx="247">
                  <c:v>-2.691741238940621</c:v>
                </c:pt>
                <c:pt idx="248">
                  <c:v>-2.7139632199776424</c:v>
                </c:pt>
                <c:pt idx="249">
                  <c:v>-2.736282532518246</c:v>
                </c:pt>
                <c:pt idx="250">
                  <c:v>-2.7586992798457559</c:v>
                </c:pt>
                <c:pt idx="251">
                  <c:v>-2.781213565830976</c:v>
                </c:pt>
                <c:pt idx="252">
                  <c:v>-2.803825494934677</c:v>
                </c:pt>
                <c:pt idx="253">
                  <c:v>-2.8265351722100767</c:v>
                </c:pt>
                <c:pt idx="254">
                  <c:v>-2.8493427033053225</c:v>
                </c:pt>
                <c:pt idx="255">
                  <c:v>-2.8722481944660538</c:v>
                </c:pt>
                <c:pt idx="256">
                  <c:v>-2.8952517525379315</c:v>
                </c:pt>
                <c:pt idx="257">
                  <c:v>-2.9183534849692023</c:v>
                </c:pt>
                <c:pt idx="258">
                  <c:v>-2.9415534998132808</c:v>
                </c:pt>
                <c:pt idx="259">
                  <c:v>-2.9648519057313627</c:v>
                </c:pt>
                <c:pt idx="260">
                  <c:v>-2.9882488119950339</c:v>
                </c:pt>
                <c:pt idx="261">
                  <c:v>-3.0117443284889238</c:v>
                </c:pt>
                <c:pt idx="262">
                  <c:v>-3.0353385657133645</c:v>
                </c:pt>
                <c:pt idx="263">
                  <c:v>-3.0590316347870665</c:v>
                </c:pt>
                <c:pt idx="264">
                  <c:v>-3.0828236474498589</c:v>
                </c:pt>
                <c:pt idx="265">
                  <c:v>-3.1067147160653432</c:v>
                </c:pt>
                <c:pt idx="266">
                  <c:v>-3.1307049536237184</c:v>
                </c:pt>
                <c:pt idx="267">
                  <c:v>-3.154794473744472</c:v>
                </c:pt>
                <c:pt idx="268">
                  <c:v>-3.1789833906792246</c:v>
                </c:pt>
                <c:pt idx="269">
                  <c:v>-3.2032718193145095</c:v>
                </c:pt>
                <c:pt idx="270">
                  <c:v>-3.2276598751745937</c:v>
                </c:pt>
                <c:pt idx="271">
                  <c:v>-3.2521476744243483</c:v>
                </c:pt>
                <c:pt idx="272">
                  <c:v>-3.2767353338721068</c:v>
                </c:pt>
                <c:pt idx="273">
                  <c:v>-3.301422970972558</c:v>
                </c:pt>
                <c:pt idx="274">
                  <c:v>-3.3262107038296769</c:v>
                </c:pt>
                <c:pt idx="275">
                  <c:v>-3.3510986511996288</c:v>
                </c:pt>
                <c:pt idx="276">
                  <c:v>-3.3760869324937652</c:v>
                </c:pt>
                <c:pt idx="277">
                  <c:v>-3.401175667781589</c:v>
                </c:pt>
                <c:pt idx="278">
                  <c:v>-3.4263649777937415</c:v>
                </c:pt>
                <c:pt idx="279">
                  <c:v>-3.4516549839250654</c:v>
                </c:pt>
                <c:pt idx="280">
                  <c:v>-3.4770458082376265</c:v>
                </c:pt>
                <c:pt idx="281">
                  <c:v>-3.5025375734637971</c:v>
                </c:pt>
                <c:pt idx="282">
                  <c:v>-3.5281304030093636</c:v>
                </c:pt>
                <c:pt idx="283">
                  <c:v>-3.5538244209566017</c:v>
                </c:pt>
                <c:pt idx="284">
                  <c:v>-3.579619752067499</c:v>
                </c:pt>
                <c:pt idx="285">
                  <c:v>-3.6055165217868335</c:v>
                </c:pt>
                <c:pt idx="286">
                  <c:v>-3.6315148562454254</c:v>
                </c:pt>
                <c:pt idx="287">
                  <c:v>-3.6576148822633363</c:v>
                </c:pt>
                <c:pt idx="288">
                  <c:v>-3.6838167273531126</c:v>
                </c:pt>
                <c:pt idx="289">
                  <c:v>-3.7101205197230369</c:v>
                </c:pt>
                <c:pt idx="290">
                  <c:v>-3.7365263882804198</c:v>
                </c:pt>
                <c:pt idx="291">
                  <c:v>-3.7630344626349403</c:v>
                </c:pt>
                <c:pt idx="292">
                  <c:v>-3.7896448731019565</c:v>
                </c:pt>
                <c:pt idx="293">
                  <c:v>-3.8163577507058699</c:v>
                </c:pt>
                <c:pt idx="294">
                  <c:v>-3.8431732271835579</c:v>
                </c:pt>
                <c:pt idx="295">
                  <c:v>-3.8700914349877316</c:v>
                </c:pt>
                <c:pt idx="296">
                  <c:v>-3.8971125072904185</c:v>
                </c:pt>
                <c:pt idx="297">
                  <c:v>-3.9242365779864223</c:v>
                </c:pt>
                <c:pt idx="298">
                  <c:v>-3.9514637816968272</c:v>
                </c:pt>
                <c:pt idx="299">
                  <c:v>-3.978794253772489</c:v>
                </c:pt>
                <c:pt idx="300">
                  <c:v>-4.0062281302976341</c:v>
                </c:pt>
                <c:pt idx="301">
                  <c:v>-4.0337655480933741</c:v>
                </c:pt>
                <c:pt idx="302">
                  <c:v>-4.0614066447213872</c:v>
                </c:pt>
                <c:pt idx="303">
                  <c:v>-4.0891515584874751</c:v>
                </c:pt>
                <c:pt idx="304">
                  <c:v>-4.1170004284452641</c:v>
                </c:pt>
                <c:pt idx="305">
                  <c:v>-4.1449533943998809</c:v>
                </c:pt>
                <c:pt idx="306">
                  <c:v>-4.1730105969116806</c:v>
                </c:pt>
                <c:pt idx="307">
                  <c:v>-4.2011721772999699</c:v>
                </c:pt>
                <c:pt idx="308">
                  <c:v>-4.2294382776468051</c:v>
                </c:pt>
                <c:pt idx="309">
                  <c:v>-4.2578090408007654</c:v>
                </c:pt>
                <c:pt idx="310">
                  <c:v>-4.2862846103808074</c:v>
                </c:pt>
                <c:pt idx="311">
                  <c:v>-4.3148651307801238</c:v>
                </c:pt>
                <c:pt idx="312">
                  <c:v>-4.3435507471700276</c:v>
                </c:pt>
                <c:pt idx="313">
                  <c:v>-4.3723416055038751</c:v>
                </c:pt>
                <c:pt idx="314">
                  <c:v>-4.4012378525210014</c:v>
                </c:pt>
                <c:pt idx="315">
                  <c:v>-4.430239635750743</c:v>
                </c:pt>
                <c:pt idx="316">
                  <c:v>-4.4593471035164089</c:v>
                </c:pt>
                <c:pt idx="317">
                  <c:v>-4.4885604049393386</c:v>
                </c:pt>
                <c:pt idx="318">
                  <c:v>-4.5178796899429843</c:v>
                </c:pt>
                <c:pt idx="319">
                  <c:v>-4.5473051092570156</c:v>
                </c:pt>
                <c:pt idx="320">
                  <c:v>-4.5768368144214353</c:v>
                </c:pt>
                <c:pt idx="321">
                  <c:v>-4.6064749577907937</c:v>
                </c:pt>
                <c:pt idx="322">
                  <c:v>-4.6362196925383277</c:v>
                </c:pt>
                <c:pt idx="323">
                  <c:v>-4.6660711726602706</c:v>
                </c:pt>
                <c:pt idx="324">
                  <c:v>-4.6960295529800664</c:v>
                </c:pt>
                <c:pt idx="325">
                  <c:v>-4.7260949891526813</c:v>
                </c:pt>
                <c:pt idx="326">
                  <c:v>-4.7562676376689614</c:v>
                </c:pt>
                <c:pt idx="327">
                  <c:v>-4.7865476558599687</c:v>
                </c:pt>
                <c:pt idx="328">
                  <c:v>-4.8169352019014253</c:v>
                </c:pt>
                <c:pt idx="329">
                  <c:v>-4.8474304348180999</c:v>
                </c:pt>
                <c:pt idx="330">
                  <c:v>-4.878033514488318</c:v>
                </c:pt>
                <c:pt idx="331">
                  <c:v>-4.9087446016484604</c:v>
                </c:pt>
                <c:pt idx="332">
                  <c:v>-4.9395638578975039</c:v>
                </c:pt>
                <c:pt idx="333">
                  <c:v>-4.9704914457015876</c:v>
                </c:pt>
                <c:pt idx="334">
                  <c:v>-5.0015275283986504</c:v>
                </c:pt>
                <c:pt idx="335">
                  <c:v>-5.0326722702030571</c:v>
                </c:pt>
                <c:pt idx="336">
                  <c:v>-5.0639258362102986</c:v>
                </c:pt>
                <c:pt idx="337">
                  <c:v>-5.0952883924017183</c:v>
                </c:pt>
                <c:pt idx="338">
                  <c:v>-5.1267601056492653</c:v>
                </c:pt>
                <c:pt idx="339">
                  <c:v>-5.1583411437202953</c:v>
                </c:pt>
                <c:pt idx="340">
                  <c:v>-5.1900316752824089</c:v>
                </c:pt>
                <c:pt idx="341">
                  <c:v>-5.2218318699083195</c:v>
                </c:pt>
                <c:pt idx="342">
                  <c:v>-5.2537418980807722</c:v>
                </c:pt>
                <c:pt idx="343">
                  <c:v>-5.2857619311974915</c:v>
                </c:pt>
                <c:pt idx="344">
                  <c:v>-5.3178921415761939</c:v>
                </c:pt>
                <c:pt idx="345">
                  <c:v>-5.3501327024595771</c:v>
                </c:pt>
                <c:pt idx="346">
                  <c:v>-5.3824837880204193</c:v>
                </c:pt>
                <c:pt idx="347">
                  <c:v>-5.4149455733666976</c:v>
                </c:pt>
                <c:pt idx="348">
                  <c:v>-5.4475182345467088</c:v>
                </c:pt>
                <c:pt idx="349">
                  <c:v>-5.4802019485542974</c:v>
                </c:pt>
                <c:pt idx="350">
                  <c:v>-5.5129968933340621</c:v>
                </c:pt>
                <c:pt idx="351">
                  <c:v>-5.5459032477866455</c:v>
                </c:pt>
                <c:pt idx="352">
                  <c:v>-5.5789211917740484</c:v>
                </c:pt>
                <c:pt idx="353">
                  <c:v>-5.6120509061250026</c:v>
                </c:pt>
                <c:pt idx="354">
                  <c:v>-5.6452925726403418</c:v>
                </c:pt>
                <c:pt idx="355">
                  <c:v>-5.6786463740984789</c:v>
                </c:pt>
                <c:pt idx="356">
                  <c:v>-5.7121124942608992</c:v>
                </c:pt>
                <c:pt idx="357">
                  <c:v>-5.7456911178776693</c:v>
                </c:pt>
                <c:pt idx="358">
                  <c:v>-5.779382430693043</c:v>
                </c:pt>
                <c:pt idx="359">
                  <c:v>-5.8131866194510629</c:v>
                </c:pt>
                <c:pt idx="360">
                  <c:v>-5.8471038719012425</c:v>
                </c:pt>
                <c:pt idx="361">
                  <c:v>-5.8811343768042814</c:v>
                </c:pt>
                <c:pt idx="362">
                  <c:v>-5.9152783239378293</c:v>
                </c:pt>
                <c:pt idx="363">
                  <c:v>-5.9495359041022873</c:v>
                </c:pt>
                <c:pt idx="364">
                  <c:v>-5.9839073091266615</c:v>
                </c:pt>
                <c:pt idx="365">
                  <c:v>-6.0183927318744761</c:v>
                </c:pt>
                <c:pt idx="366">
                  <c:v>-6.0529923662497094</c:v>
                </c:pt>
                <c:pt idx="367">
                  <c:v>-6.0877064072028126</c:v>
                </c:pt>
                <c:pt idx="368">
                  <c:v>-6.1225350507367393</c:v>
                </c:pt>
                <c:pt idx="369">
                  <c:v>-6.1574784939130556</c:v>
                </c:pt>
                <c:pt idx="370">
                  <c:v>-6.1925369348580803</c:v>
                </c:pt>
                <c:pt idx="371">
                  <c:v>-6.2277105727690651</c:v>
                </c:pt>
                <c:pt idx="372">
                  <c:v>-6.2629996079204906</c:v>
                </c:pt>
                <c:pt idx="373">
                  <c:v>-6.2984042416703154</c:v>
                </c:pt>
                <c:pt idx="374">
                  <c:v>-6.3339246764663475</c:v>
                </c:pt>
                <c:pt idx="375">
                  <c:v>-6.3695611158526519</c:v>
                </c:pt>
                <c:pt idx="376">
                  <c:v>-6.4053137644760003</c:v>
                </c:pt>
                <c:pt idx="377">
                  <c:v>-6.4411828280923613</c:v>
                </c:pt>
                <c:pt idx="378">
                  <c:v>-6.4771685135735062</c:v>
                </c:pt>
                <c:pt idx="379">
                  <c:v>-6.5132710289135867</c:v>
                </c:pt>
                <c:pt idx="380">
                  <c:v>-6.549490583235821</c:v>
                </c:pt>
                <c:pt idx="381">
                  <c:v>-6.5858273867992061</c:v>
                </c:pt>
                <c:pt idx="382">
                  <c:v>-6.6222816510053217</c:v>
                </c:pt>
                <c:pt idx="383">
                  <c:v>-6.6588535884051705</c:v>
                </c:pt>
                <c:pt idx="384">
                  <c:v>-6.6955434127060247</c:v>
                </c:pt>
                <c:pt idx="385">
                  <c:v>-6.7323513387784466</c:v>
                </c:pt>
                <c:pt idx="386">
                  <c:v>-6.7692775826632499</c:v>
                </c:pt>
                <c:pt idx="387">
                  <c:v>-6.8063223615785775</c:v>
                </c:pt>
                <c:pt idx="388">
                  <c:v>-6.8434858939270633</c:v>
                </c:pt>
                <c:pt idx="389">
                  <c:v>-6.8807683993029487</c:v>
                </c:pt>
                <c:pt idx="390">
                  <c:v>-6.9181700984994183</c:v>
                </c:pt>
                <c:pt idx="391">
                  <c:v>-6.95569121351582</c:v>
                </c:pt>
                <c:pt idx="392">
                  <c:v>-6.9933319675650987</c:v>
                </c:pt>
                <c:pt idx="393">
                  <c:v>-7.0310925850812183</c:v>
                </c:pt>
                <c:pt idx="394">
                  <c:v>-7.0689732917265955</c:v>
                </c:pt>
                <c:pt idx="395">
                  <c:v>-7.1069743143997588</c:v>
                </c:pt>
                <c:pt idx="396">
                  <c:v>-7.1450958812428853</c:v>
                </c:pt>
                <c:pt idx="397">
                  <c:v>-7.1833382216495103</c:v>
                </c:pt>
                <c:pt idx="398">
                  <c:v>-7.2217015662722952</c:v>
                </c:pt>
                <c:pt idx="399">
                  <c:v>-7.260186147030824</c:v>
                </c:pt>
                <c:pt idx="400">
                  <c:v>-7.2987921971194849</c:v>
                </c:pt>
                <c:pt idx="401">
                  <c:v>-7.3375199510154392</c:v>
                </c:pt>
                <c:pt idx="402">
                  <c:v>-7.3763696444866191</c:v>
                </c:pt>
                <c:pt idx="403">
                  <c:v>-7.4153415145998203</c:v>
                </c:pt>
                <c:pt idx="404">
                  <c:v>-7.454435799728846</c:v>
                </c:pt>
                <c:pt idx="405">
                  <c:v>-7.493652739562755</c:v>
                </c:pt>
                <c:pt idx="406">
                  <c:v>-7.5329925751141342</c:v>
                </c:pt>
                <c:pt idx="407">
                  <c:v>-7.5724555487274428</c:v>
                </c:pt>
                <c:pt idx="408">
                  <c:v>-7.6120419040875342</c:v>
                </c:pt>
                <c:pt idx="409">
                  <c:v>-7.651751886228066</c:v>
                </c:pt>
                <c:pt idx="410">
                  <c:v>-7.6915857415401243</c:v>
                </c:pt>
                <c:pt idx="411">
                  <c:v>-7.731543717780907</c:v>
                </c:pt>
                <c:pt idx="412">
                  <c:v>-7.7716260640824135</c:v>
                </c:pt>
                <c:pt idx="413">
                  <c:v>-7.8118330309602735</c:v>
                </c:pt>
                <c:pt idx="414">
                  <c:v>-7.8521648703226194</c:v>
                </c:pt>
                <c:pt idx="415">
                  <c:v>-7.8926218354790656</c:v>
                </c:pt>
                <c:pt idx="416">
                  <c:v>-7.9332041811497298</c:v>
                </c:pt>
                <c:pt idx="417">
                  <c:v>-7.9739121634743393</c:v>
                </c:pt>
                <c:pt idx="418">
                  <c:v>-8.0147460400214836</c:v>
                </c:pt>
                <c:pt idx="419">
                  <c:v>-8.0557060697978162</c:v>
                </c:pt>
                <c:pt idx="420">
                  <c:v>-8.0967925132574372</c:v>
                </c:pt>
                <c:pt idx="421">
                  <c:v>-8.1380056323113923</c:v>
                </c:pt>
                <c:pt idx="422">
                  <c:v>-8.1793456903371027</c:v>
                </c:pt>
                <c:pt idx="423">
                  <c:v>-8.220812952188032</c:v>
                </c:pt>
                <c:pt idx="424">
                  <c:v>-8.2624076842033549</c:v>
                </c:pt>
                <c:pt idx="425">
                  <c:v>-8.3041301542177397</c:v>
                </c:pt>
                <c:pt idx="426">
                  <c:v>-8.3459806315712157</c:v>
                </c:pt>
                <c:pt idx="427">
                  <c:v>-8.3879593871190945</c:v>
                </c:pt>
                <c:pt idx="428">
                  <c:v>-8.4300666932420594</c:v>
                </c:pt>
                <c:pt idx="429">
                  <c:v>-8.472302823856241</c:v>
                </c:pt>
                <c:pt idx="430">
                  <c:v>-8.5146680544234457</c:v>
                </c:pt>
                <c:pt idx="431">
                  <c:v>-8.5571626619614918</c:v>
                </c:pt>
                <c:pt idx="432">
                  <c:v>-8.5997869250545644</c:v>
                </c:pt>
                <c:pt idx="433">
                  <c:v>-8.6425411238637491</c:v>
                </c:pt>
                <c:pt idx="434">
                  <c:v>-8.6854255401375973</c:v>
                </c:pt>
                <c:pt idx="435">
                  <c:v>-8.7284404572227814</c:v>
                </c:pt>
                <c:pt idx="436">
                  <c:v>-8.7715861600749179</c:v>
                </c:pt>
                <c:pt idx="437">
                  <c:v>-8.8148629352694137</c:v>
                </c:pt>
                <c:pt idx="438">
                  <c:v>-8.8582710710124459</c:v>
                </c:pt>
                <c:pt idx="439">
                  <c:v>-8.901810857152002</c:v>
                </c:pt>
                <c:pt idx="440">
                  <c:v>-8.9454825851891009</c:v>
                </c:pt>
                <c:pt idx="441">
                  <c:v>-8.9892865482890052</c:v>
                </c:pt>
                <c:pt idx="442">
                  <c:v>-9.0332230412926506</c:v>
                </c:pt>
                <c:pt idx="443">
                  <c:v>-9.0772923607280607</c:v>
                </c:pt>
                <c:pt idx="444">
                  <c:v>-9.121494804821987</c:v>
                </c:pt>
                <c:pt idx="445">
                  <c:v>-9.165830673511536</c:v>
                </c:pt>
                <c:pt idx="446">
                  <c:v>-9.2103002684560042</c:v>
                </c:pt>
                <c:pt idx="447">
                  <c:v>-9.2549038930487555</c:v>
                </c:pt>
                <c:pt idx="448">
                  <c:v>-9.2996418524292235</c:v>
                </c:pt>
                <c:pt idx="449">
                  <c:v>-9.3445144534950462</c:v>
                </c:pt>
                <c:pt idx="450">
                  <c:v>-9.3895220049142853</c:v>
                </c:pt>
                <c:pt idx="451">
                  <c:v>-9.4346648171377652</c:v>
                </c:pt>
                <c:pt idx="452">
                  <c:v>-9.479943202411512</c:v>
                </c:pt>
                <c:pt idx="453">
                  <c:v>-9.5253574747893595</c:v>
                </c:pt>
                <c:pt idx="454">
                  <c:v>-9.5709079501456138</c:v>
                </c:pt>
                <c:pt idx="455">
                  <c:v>-9.6165949461878419</c:v>
                </c:pt>
                <c:pt idx="456">
                  <c:v>-9.6624187824698069</c:v>
                </c:pt>
                <c:pt idx="457">
                  <c:v>-9.7083797804045098</c:v>
                </c:pt>
                <c:pt idx="458">
                  <c:v>-9.7544782632773597</c:v>
                </c:pt>
                <c:pt idx="459">
                  <c:v>-9.800714556259436</c:v>
                </c:pt>
                <c:pt idx="460">
                  <c:v>-9.8470889864209123</c:v>
                </c:pt>
                <c:pt idx="461">
                  <c:v>-9.8936018827445782</c:v>
                </c:pt>
                <c:pt idx="462">
                  <c:v>-9.9402535761395292</c:v>
                </c:pt>
                <c:pt idx="463">
                  <c:v>-9.987044399454911</c:v>
                </c:pt>
                <c:pt idx="464">
                  <c:v>-10.033974687493878</c:v>
                </c:pt>
                <c:pt idx="465">
                  <c:v>-10.081044777027621</c:v>
                </c:pt>
                <c:pt idx="466">
                  <c:v>-10.128255006809553</c:v>
                </c:pt>
                <c:pt idx="467">
                  <c:v>-10.175605717589617</c:v>
                </c:pt>
                <c:pt idx="468">
                  <c:v>-10.223097252128778</c:v>
                </c:pt>
                <c:pt idx="469">
                  <c:v>-10.270729955213525</c:v>
                </c:pt>
                <c:pt idx="470">
                  <c:v>-10.318504173670703</c:v>
                </c:pt>
                <c:pt idx="471">
                  <c:v>-10.366420256382302</c:v>
                </c:pt>
                <c:pt idx="472">
                  <c:v>-10.414478554300484</c:v>
                </c:pt>
                <c:pt idx="473">
                  <c:v>-10.462679420462774</c:v>
                </c:pt>
                <c:pt idx="474">
                  <c:v>-10.511023210007284</c:v>
                </c:pt>
                <c:pt idx="475">
                  <c:v>-10.559510280188228</c:v>
                </c:pt>
                <c:pt idx="476">
                  <c:v>-10.608140990391448</c:v>
                </c:pt>
                <c:pt idx="477">
                  <c:v>-10.656915702150238</c:v>
                </c:pt>
                <c:pt idx="478">
                  <c:v>-10.705834779161146</c:v>
                </c:pt>
                <c:pt idx="479">
                  <c:v>-10.754898587300065</c:v>
                </c:pt>
                <c:pt idx="480">
                  <c:v>-10.804107494638462</c:v>
                </c:pt>
                <c:pt idx="481">
                  <c:v>-10.853461871459666</c:v>
                </c:pt>
                <c:pt idx="482">
                  <c:v>-10.902962090275439</c:v>
                </c:pt>
                <c:pt idx="483">
                  <c:v>-10.95260852584266</c:v>
                </c:pt>
                <c:pt idx="484">
                  <c:v>-11.002401555180118</c:v>
                </c:pt>
                <c:pt idx="485">
                  <c:v>-11.052341557585541</c:v>
                </c:pt>
                <c:pt idx="486">
                  <c:v>-11.102428914652796</c:v>
                </c:pt>
                <c:pt idx="487">
                  <c:v>-11.152664010289161</c:v>
                </c:pt>
                <c:pt idx="488">
                  <c:v>-11.203047230732908</c:v>
                </c:pt>
                <c:pt idx="489">
                  <c:v>-11.25357896457092</c:v>
                </c:pt>
                <c:pt idx="490">
                  <c:v>-11.304259602756606</c:v>
                </c:pt>
                <c:pt idx="491">
                  <c:v>-11.355089538627878</c:v>
                </c:pt>
                <c:pt idx="492">
                  <c:v>-11.406069167925372</c:v>
                </c:pt>
                <c:pt idx="493">
                  <c:v>-11.457198888810908</c:v>
                </c:pt>
                <c:pt idx="494">
                  <c:v>-11.508479101885932</c:v>
                </c:pt>
                <c:pt idx="495">
                  <c:v>-11.559910210210401</c:v>
                </c:pt>
                <c:pt idx="496">
                  <c:v>-11.61149261932165</c:v>
                </c:pt>
                <c:pt idx="497">
                  <c:v>-11.663226737253552</c:v>
                </c:pt>
                <c:pt idx="498">
                  <c:v>-11.71511297455584</c:v>
                </c:pt>
                <c:pt idx="499">
                  <c:v>-11.767151744313635</c:v>
                </c:pt>
                <c:pt idx="500">
                  <c:v>-11.819343462167126</c:v>
                </c:pt>
                <c:pt idx="501">
                  <c:v>-11.871688546331526</c:v>
                </c:pt>
                <c:pt idx="502">
                  <c:v>-11.924187417617162</c:v>
                </c:pt>
                <c:pt idx="503">
                  <c:v>-11.976840499449802</c:v>
                </c:pt>
                <c:pt idx="504">
                  <c:v>-12.029648217891156</c:v>
                </c:pt>
                <c:pt idx="505">
                  <c:v>-12.082611001659631</c:v>
                </c:pt>
                <c:pt idx="506">
                  <c:v>-12.135729282151271</c:v>
                </c:pt>
                <c:pt idx="507">
                  <c:v>-12.189003493460874</c:v>
                </c:pt>
                <c:pt idx="508">
                  <c:v>-12.242434072403416</c:v>
                </c:pt>
                <c:pt idx="509">
                  <c:v>-12.296021458535616</c:v>
                </c:pt>
                <c:pt idx="510">
                  <c:v>-12.349766094177721</c:v>
                </c:pt>
                <c:pt idx="511">
                  <c:v>-12.403668424435569</c:v>
                </c:pt>
                <c:pt idx="512">
                  <c:v>-12.457728897222839</c:v>
                </c:pt>
                <c:pt idx="513">
                  <c:v>-12.511947963283546</c:v>
                </c:pt>
                <c:pt idx="514">
                  <c:v>-12.56632607621475</c:v>
                </c:pt>
                <c:pt idx="515">
                  <c:v>-12.620863692489523</c:v>
                </c:pt>
                <c:pt idx="516">
                  <c:v>-12.675561271480134</c:v>
                </c:pt>
                <c:pt idx="517">
                  <c:v>-12.730419275481463</c:v>
                </c:pt>
                <c:pt idx="518">
                  <c:v>-12.785438169734745</c:v>
                </c:pt>
                <c:pt idx="519">
                  <c:v>-12.840618422451444</c:v>
                </c:pt>
                <c:pt idx="520">
                  <c:v>-12.895960504837412</c:v>
                </c:pt>
                <c:pt idx="521">
                  <c:v>-12.951464891117354</c:v>
                </c:pt>
                <c:pt idx="522">
                  <c:v>-13.00713205855952</c:v>
                </c:pt>
                <c:pt idx="523">
                  <c:v>-13.062962487500617</c:v>
                </c:pt>
                <c:pt idx="524">
                  <c:v>-13.118956661371019</c:v>
                </c:pt>
                <c:pt idx="525">
                  <c:v>-13.175115066720265</c:v>
                </c:pt>
                <c:pt idx="526">
                  <c:v>-13.23143819324277</c:v>
                </c:pt>
                <c:pt idx="527">
                  <c:v>-13.287926533803883</c:v>
                </c:pt>
                <c:pt idx="528">
                  <c:v>-13.344580584466119</c:v>
                </c:pt>
                <c:pt idx="529">
                  <c:v>-13.4014008445158</c:v>
                </c:pt>
                <c:pt idx="530">
                  <c:v>-13.458387816489832</c:v>
                </c:pt>
                <c:pt idx="531">
                  <c:v>-13.515542006202903</c:v>
                </c:pt>
                <c:pt idx="532">
                  <c:v>-13.572863922774925</c:v>
                </c:pt>
                <c:pt idx="533">
                  <c:v>-13.630354078658691</c:v>
                </c:pt>
                <c:pt idx="534">
                  <c:v>-13.688012989667973</c:v>
                </c:pt>
                <c:pt idx="535">
                  <c:v>-13.745841175005818</c:v>
                </c:pt>
                <c:pt idx="536">
                  <c:v>-13.803839157293163</c:v>
                </c:pt>
                <c:pt idx="537">
                  <c:v>-13.862007462597816</c:v>
                </c:pt>
                <c:pt idx="538">
                  <c:v>-13.920346620463688</c:v>
                </c:pt>
                <c:pt idx="539">
                  <c:v>-13.978857163940379</c:v>
                </c:pt>
                <c:pt idx="540">
                  <c:v>-14.037539629613057</c:v>
                </c:pt>
                <c:pt idx="541">
                  <c:v>-14.096394557632712</c:v>
                </c:pt>
                <c:pt idx="542">
                  <c:v>-14.15542249174667</c:v>
                </c:pt>
                <c:pt idx="543">
                  <c:v>-14.214623979329524</c:v>
                </c:pt>
                <c:pt idx="544">
                  <c:v>-14.273999571414333</c:v>
                </c:pt>
                <c:pt idx="545">
                  <c:v>-14.33354982272421</c:v>
                </c:pt>
                <c:pt idx="546">
                  <c:v>-14.393275291704221</c:v>
                </c:pt>
                <c:pt idx="547">
                  <c:v>-14.453176540553677</c:v>
                </c:pt>
                <c:pt idx="548">
                  <c:v>-14.513254135258798</c:v>
                </c:pt>
                <c:pt idx="549">
                  <c:v>-14.573508645625612</c:v>
                </c:pt>
                <c:pt idx="550">
                  <c:v>-14.633940645313423</c:v>
                </c:pt>
                <c:pt idx="551">
                  <c:v>-14.694550711868459</c:v>
                </c:pt>
                <c:pt idx="552">
                  <c:v>-14.755339426758049</c:v>
                </c:pt>
                <c:pt idx="553">
                  <c:v>-14.816307375405071</c:v>
                </c:pt>
                <c:pt idx="554">
                  <c:v>-14.87745514722285</c:v>
                </c:pt>
                <c:pt idx="555">
                  <c:v>-14.938783335650438</c:v>
                </c:pt>
                <c:pt idx="556">
                  <c:v>-15.000292538188253</c:v>
                </c:pt>
                <c:pt idx="557">
                  <c:v>-15.061983356434176</c:v>
                </c:pt>
                <c:pt idx="558">
                  <c:v>-15.123856396120075</c:v>
                </c:pt>
                <c:pt idx="559">
                  <c:v>-15.185912267148598</c:v>
                </c:pt>
                <c:pt idx="560">
                  <c:v>-15.248151583630591</c:v>
                </c:pt>
                <c:pt idx="561">
                  <c:v>-15.310574963922781</c:v>
                </c:pt>
                <c:pt idx="562">
                  <c:v>-15.37318303066597</c:v>
                </c:pt>
                <c:pt idx="563">
                  <c:v>-15.435976410823669</c:v>
                </c:pt>
                <c:pt idx="564">
                  <c:v>-15.498955735721102</c:v>
                </c:pt>
                <c:pt idx="565">
                  <c:v>-15.562121641084758</c:v>
                </c:pt>
                <c:pt idx="566">
                  <c:v>-15.625474767082309</c:v>
                </c:pt>
                <c:pt idx="567">
                  <c:v>-15.689015758363091</c:v>
                </c:pt>
                <c:pt idx="568">
                  <c:v>-15.752745264098941</c:v>
                </c:pt>
                <c:pt idx="569">
                  <c:v>-15.816663938025574</c:v>
                </c:pt>
                <c:pt idx="570">
                  <c:v>-15.880772438484447</c:v>
                </c:pt>
                <c:pt idx="571">
                  <c:v>-15.945071428465113</c:v>
                </c:pt>
                <c:pt idx="572">
                  <c:v>-16.009561575647982</c:v>
                </c:pt>
                <c:pt idx="573">
                  <c:v>-16.074243552447737</c:v>
                </c:pt>
                <c:pt idx="574">
                  <c:v>-16.13911803605713</c:v>
                </c:pt>
                <c:pt idx="575">
                  <c:v>-16.204185708491355</c:v>
                </c:pt>
                <c:pt idx="576">
                  <c:v>-16.269447256632926</c:v>
                </c:pt>
                <c:pt idx="577">
                  <c:v>-16.334903372277097</c:v>
                </c:pt>
                <c:pt idx="578">
                  <c:v>-16.400554752177833</c:v>
                </c:pt>
                <c:pt idx="579">
                  <c:v>-16.466402098094253</c:v>
                </c:pt>
                <c:pt idx="580">
                  <c:v>-16.532446116837761</c:v>
                </c:pt>
                <c:pt idx="581">
                  <c:v>-16.598687520319618</c:v>
                </c:pt>
                <c:pt idx="582">
                  <c:v>-16.665127025599105</c:v>
                </c:pt>
                <c:pt idx="583">
                  <c:v>-16.731765354932367</c:v>
                </c:pt>
                <c:pt idx="584">
                  <c:v>-16.798603235821702</c:v>
                </c:pt>
                <c:pt idx="585">
                  <c:v>-16.865641401065506</c:v>
                </c:pt>
                <c:pt idx="586">
                  <c:v>-16.932880588808871</c:v>
                </c:pt>
                <c:pt idx="587">
                  <c:v>-17.000321542594701</c:v>
                </c:pt>
                <c:pt idx="588">
                  <c:v>-17.067965011415541</c:v>
                </c:pt>
                <c:pt idx="589">
                  <c:v>-17.135811749765971</c:v>
                </c:pt>
                <c:pt idx="590">
                  <c:v>-17.203862517695651</c:v>
                </c:pt>
                <c:pt idx="591">
                  <c:v>-17.272118080863063</c:v>
                </c:pt>
                <c:pt idx="592">
                  <c:v>-17.340579210589812</c:v>
                </c:pt>
                <c:pt idx="593">
                  <c:v>-17.409246683915754</c:v>
                </c:pt>
                <c:pt idx="594">
                  <c:v>-17.478121283654659</c:v>
                </c:pt>
                <c:pt idx="595">
                  <c:v>-17.547203798450571</c:v>
                </c:pt>
                <c:pt idx="596">
                  <c:v>-17.616495022834972</c:v>
                </c:pt>
                <c:pt idx="597">
                  <c:v>-17.685995757284566</c:v>
                </c:pt>
                <c:pt idx="598">
                  <c:v>-17.755706808279818</c:v>
                </c:pt>
                <c:pt idx="599">
                  <c:v>-17.825628988364191</c:v>
                </c:pt>
                <c:pt idx="600">
                  <c:v>-17.895763116204183</c:v>
                </c:pt>
                <c:pt idx="601">
                  <c:v>-17.966110016650035</c:v>
                </c:pt>
                <c:pt idx="602">
                  <c:v>-18.03667052079728</c:v>
                </c:pt>
                <c:pt idx="603">
                  <c:v>-18.107445466049057</c:v>
                </c:pt>
                <c:pt idx="604">
                  <c:v>-18.178435696179157</c:v>
                </c:pt>
                <c:pt idx="605">
                  <c:v>-18.249642061395875</c:v>
                </c:pt>
                <c:pt idx="606">
                  <c:v>-18.3210654184068</c:v>
                </c:pt>
                <c:pt idx="607">
                  <c:v>-18.392706630484227</c:v>
                </c:pt>
                <c:pt idx="608">
                  <c:v>-18.46456656753158</c:v>
                </c:pt>
                <c:pt idx="609">
                  <c:v>-18.536646106150585</c:v>
                </c:pt>
                <c:pt idx="610">
                  <c:v>-18.608946129709317</c:v>
                </c:pt>
                <c:pt idx="611">
                  <c:v>-18.681467528411183</c:v>
                </c:pt>
                <c:pt idx="612">
                  <c:v>-18.754211199364729</c:v>
                </c:pt>
                <c:pt idx="613">
                  <c:v>-18.827178046654375</c:v>
                </c:pt>
                <c:pt idx="614">
                  <c:v>-18.900368981412061</c:v>
                </c:pt>
                <c:pt idx="615">
                  <c:v>-18.973784921889813</c:v>
                </c:pt>
                <c:pt idx="616">
                  <c:v>-19.047426793533329</c:v>
                </c:pt>
                <c:pt idx="617">
                  <c:v>-19.1212955290564</c:v>
                </c:pt>
                <c:pt idx="618">
                  <c:v>-19.195392068516405</c:v>
                </c:pt>
                <c:pt idx="619">
                  <c:v>-19.269717359390775</c:v>
                </c:pt>
                <c:pt idx="620">
                  <c:v>-19.344272356654443</c:v>
                </c:pt>
                <c:pt idx="621">
                  <c:v>-19.419058022858319</c:v>
                </c:pt>
                <c:pt idx="622">
                  <c:v>-19.494075328208854</c:v>
                </c:pt>
                <c:pt idx="623">
                  <c:v>-19.569325250648578</c:v>
                </c:pt>
                <c:pt idx="624">
                  <c:v>-19.644808775937776</c:v>
                </c:pt>
                <c:pt idx="625">
                  <c:v>-19.720526897737226</c:v>
                </c:pt>
                <c:pt idx="626">
                  <c:v>-19.796480617692055</c:v>
                </c:pt>
                <c:pt idx="627">
                  <c:v>-19.87267094551671</c:v>
                </c:pt>
                <c:pt idx="628">
                  <c:v>-19.949098899081076</c:v>
                </c:pt>
                <c:pt idx="629">
                  <c:v>-20.02576550449777</c:v>
                </c:pt>
                <c:pt idx="630">
                  <c:v>-20.102671796210583</c:v>
                </c:pt>
                <c:pt idx="631">
                  <c:v>-20.179818817084147</c:v>
                </c:pt>
                <c:pt idx="632">
                  <c:v>-20.257207618494832</c:v>
                </c:pt>
                <c:pt idx="633">
                  <c:v>-20.334839260422868</c:v>
                </c:pt>
                <c:pt idx="634">
                  <c:v>-20.412714811545683</c:v>
                </c:pt>
                <c:pt idx="635">
                  <c:v>-20.490835349332613</c:v>
                </c:pt>
                <c:pt idx="636">
                  <c:v>-20.569201960140848</c:v>
                </c:pt>
                <c:pt idx="637">
                  <c:v>-20.647815739312705</c:v>
                </c:pt>
                <c:pt idx="638">
                  <c:v>-20.726677791274284</c:v>
                </c:pt>
                <c:pt idx="639">
                  <c:v>-20.805789229635451</c:v>
                </c:pt>
                <c:pt idx="640">
                  <c:v>-20.88515117729122</c:v>
                </c:pt>
                <c:pt idx="641">
                  <c:v>-20.96476476652456</c:v>
                </c:pt>
                <c:pt idx="642">
                  <c:v>-21.044631139110681</c:v>
                </c:pt>
                <c:pt idx="643">
                  <c:v>-21.124751446422636</c:v>
                </c:pt>
                <c:pt idx="644">
                  <c:v>-21.205126849538569</c:v>
                </c:pt>
                <c:pt idx="645">
                  <c:v>-21.285758519350463</c:v>
                </c:pt>
                <c:pt idx="646">
                  <c:v>-21.366647636674298</c:v>
                </c:pt>
                <c:pt idx="647">
                  <c:v>-21.447795392361829</c:v>
                </c:pt>
                <c:pt idx="648">
                  <c:v>-21.529202987414102</c:v>
                </c:pt>
                <c:pt idx="649">
                  <c:v>-21.610871633096306</c:v>
                </c:pt>
                <c:pt idx="650">
                  <c:v>-21.692802551054505</c:v>
                </c:pt>
                <c:pt idx="651">
                  <c:v>-21.774996973434014</c:v>
                </c:pt>
                <c:pt idx="652">
                  <c:v>-21.857456142999268</c:v>
                </c:pt>
                <c:pt idx="653">
                  <c:v>-21.940181313255728</c:v>
                </c:pt>
                <c:pt idx="654">
                  <c:v>-22.023173748573317</c:v>
                </c:pt>
                <c:pt idx="655">
                  <c:v>-22.106434724311757</c:v>
                </c:pt>
                <c:pt idx="656">
                  <c:v>-22.18996552694772</c:v>
                </c:pt>
                <c:pt idx="657">
                  <c:v>-22.273767454203757</c:v>
                </c:pt>
                <c:pt idx="658">
                  <c:v>-22.357841815179214</c:v>
                </c:pt>
                <c:pt idx="659">
                  <c:v>-22.442189930483053</c:v>
                </c:pt>
                <c:pt idx="660">
                  <c:v>-22.526813132368567</c:v>
                </c:pt>
                <c:pt idx="661">
                  <c:v>-22.611712764870113</c:v>
                </c:pt>
                <c:pt idx="662">
                  <c:v>-22.696890183941925</c:v>
                </c:pt>
                <c:pt idx="663">
                  <c:v>-22.782346757598894</c:v>
                </c:pt>
                <c:pt idx="664">
                  <c:v>-22.868083866059493</c:v>
                </c:pt>
                <c:pt idx="665">
                  <c:v>-22.954102901890934</c:v>
                </c:pt>
                <c:pt idx="666">
                  <c:v>-23.040405270156278</c:v>
                </c:pt>
                <c:pt idx="667">
                  <c:v>-23.126992388563895</c:v>
                </c:pt>
                <c:pt idx="668">
                  <c:v>-23.213865687619339</c:v>
                </c:pt>
                <c:pt idx="669">
                  <c:v>-23.301026610779051</c:v>
                </c:pt>
                <c:pt idx="670">
                  <c:v>-23.388476614606958</c:v>
                </c:pt>
                <c:pt idx="671">
                  <c:v>-23.476217168933079</c:v>
                </c:pt>
                <c:pt idx="672">
                  <c:v>-23.564249757014597</c:v>
                </c:pt>
                <c:pt idx="673">
                  <c:v>-23.652575875699583</c:v>
                </c:pt>
                <c:pt idx="674">
                  <c:v>-23.741197035593</c:v>
                </c:pt>
                <c:pt idx="675">
                  <c:v>-23.83011476122546</c:v>
                </c:pt>
                <c:pt idx="676">
                  <c:v>-23.919330591224437</c:v>
                </c:pt>
                <c:pt idx="677">
                  <c:v>-24.008846078488212</c:v>
                </c:pt>
                <c:pt idx="678">
                  <c:v>-24.098662790362546</c:v>
                </c:pt>
                <c:pt idx="679">
                  <c:v>-24.188782308820024</c:v>
                </c:pt>
                <c:pt idx="680">
                  <c:v>-24.279206230642263</c:v>
                </c:pt>
                <c:pt idx="681">
                  <c:v>-24.369936167605001</c:v>
                </c:pt>
                <c:pt idx="682">
                  <c:v>-24.460973746666003</c:v>
                </c:pt>
                <c:pt idx="683">
                  <c:v>-24.55232061015608</c:v>
                </c:pt>
                <c:pt idx="684">
                  <c:v>-24.643978415972938</c:v>
                </c:pt>
                <c:pt idx="685">
                  <c:v>-24.735948837778356</c:v>
                </c:pt>
                <c:pt idx="686">
                  <c:v>-24.828233565198282</c:v>
                </c:pt>
                <c:pt idx="687">
                  <c:v>-24.920834304026215</c:v>
                </c:pt>
                <c:pt idx="688">
                  <c:v>-25.013752776429943</c:v>
                </c:pt>
                <c:pt idx="689">
                  <c:v>-25.106990721161409</c:v>
                </c:pt>
                <c:pt idx="690">
                  <c:v>-25.20054989377013</c:v>
                </c:pt>
                <c:pt idx="691">
                  <c:v>-25.294432066820157</c:v>
                </c:pt>
                <c:pt idx="692">
                  <c:v>-25.388639030110099</c:v>
                </c:pt>
                <c:pt idx="693">
                  <c:v>-25.483172590897425</c:v>
                </c:pt>
                <c:pt idx="694">
                  <c:v>-25.578034574125837</c:v>
                </c:pt>
                <c:pt idx="695">
                  <c:v>-25.673226822656702</c:v>
                </c:pt>
                <c:pt idx="696">
                  <c:v>-25.768751197504219</c:v>
                </c:pt>
                <c:pt idx="697">
                  <c:v>-25.864609578074401</c:v>
                </c:pt>
                <c:pt idx="698">
                  <c:v>-25.960803862408159</c:v>
                </c:pt>
                <c:pt idx="699">
                  <c:v>-26.057335967428227</c:v>
                </c:pt>
                <c:pt idx="700">
                  <c:v>-26.154207829190462</c:v>
                </c:pt>
                <c:pt idx="701">
                  <c:v>-26.251421403139169</c:v>
                </c:pt>
                <c:pt idx="702">
                  <c:v>-26.348978664366676</c:v>
                </c:pt>
                <c:pt idx="703">
                  <c:v>-26.446881607877554</c:v>
                </c:pt>
                <c:pt idx="704">
                  <c:v>-26.545132248856923</c:v>
                </c:pt>
                <c:pt idx="705">
                  <c:v>-26.643732622943709</c:v>
                </c:pt>
                <c:pt idx="706">
                  <c:v>-26.742684786508239</c:v>
                </c:pt>
                <c:pt idx="707">
                  <c:v>-26.841990816934697</c:v>
                </c:pt>
                <c:pt idx="708">
                  <c:v>-26.941652812908536</c:v>
                </c:pt>
                <c:pt idx="709">
                  <c:v>-27.041672894708555</c:v>
                </c:pt>
                <c:pt idx="710">
                  <c:v>-27.142053204504407</c:v>
                </c:pt>
                <c:pt idx="711">
                  <c:v>-27.242795906658898</c:v>
                </c:pt>
                <c:pt idx="712">
                  <c:v>-27.343903188035657</c:v>
                </c:pt>
                <c:pt idx="713">
                  <c:v>-27.445377258312366</c:v>
                </c:pt>
                <c:pt idx="714">
                  <c:v>-27.547220350299206</c:v>
                </c:pt>
                <c:pt idx="715">
                  <c:v>-27.649434720262978</c:v>
                </c:pt>
                <c:pt idx="716">
                  <c:v>-27.752022648257078</c:v>
                </c:pt>
                <c:pt idx="717">
                  <c:v>-27.85498643845709</c:v>
                </c:pt>
                <c:pt idx="718">
                  <c:v>-27.958328419502543</c:v>
                </c:pt>
                <c:pt idx="719">
                  <c:v>-28.062050944844579</c:v>
                </c:pt>
                <c:pt idx="720">
                  <c:v>-28.166156393100003</c:v>
                </c:pt>
                <c:pt idx="721">
                  <c:v>-28.27064716841155</c:v>
                </c:pt>
                <c:pt idx="722">
                  <c:v>-28.375525700814702</c:v>
                </c:pt>
                <c:pt idx="723">
                  <c:v>-28.480794446611199</c:v>
                </c:pt>
                <c:pt idx="724">
                  <c:v>-28.58645588874915</c:v>
                </c:pt>
                <c:pt idx="725">
                  <c:v>-28.692512537210323</c:v>
                </c:pt>
                <c:pt idx="726">
                  <c:v>-28.798966929404266</c:v>
                </c:pt>
                <c:pt idx="727">
                  <c:v>-28.90582163056969</c:v>
                </c:pt>
                <c:pt idx="728">
                  <c:v>-29.013079234183579</c:v>
                </c:pt>
                <c:pt idx="729">
                  <c:v>-29.120742362377282</c:v>
                </c:pt>
                <c:pt idx="730">
                  <c:v>-29.228813666360818</c:v>
                </c:pt>
                <c:pt idx="731">
                  <c:v>-29.337295826854906</c:v>
                </c:pt>
                <c:pt idx="732">
                  <c:v>-29.446191554530934</c:v>
                </c:pt>
                <c:pt idx="733">
                  <c:v>-29.555503590459402</c:v>
                </c:pt>
                <c:pt idx="734">
                  <c:v>-29.665234706566714</c:v>
                </c:pt>
                <c:pt idx="735">
                  <c:v>-29.775387706100584</c:v>
                </c:pt>
                <c:pt idx="736">
                  <c:v>-29.885965424104207</c:v>
                </c:pt>
                <c:pt idx="737">
                  <c:v>-29.996970727899708</c:v>
                </c:pt>
                <c:pt idx="738">
                  <c:v>-30.108406517580558</c:v>
                </c:pt>
                <c:pt idx="739">
                  <c:v>-30.220275726513464</c:v>
                </c:pt>
                <c:pt idx="740">
                  <c:v>-30.332581321850274</c:v>
                </c:pt>
                <c:pt idx="741">
                  <c:v>-30.445326305049228</c:v>
                </c:pt>
                <c:pt idx="742">
                  <c:v>-30.558513712406764</c:v>
                </c:pt>
                <c:pt idx="743">
                  <c:v>-30.672146615599569</c:v>
                </c:pt>
                <c:pt idx="744">
                  <c:v>-30.786228122237141</c:v>
                </c:pt>
                <c:pt idx="745">
                  <c:v>-30.900761376425262</c:v>
                </c:pt>
                <c:pt idx="746">
                  <c:v>-31.015749559340662</c:v>
                </c:pt>
                <c:pt idx="747">
                  <c:v>-31.131195889816926</c:v>
                </c:pt>
                <c:pt idx="748">
                  <c:v>-31.247103624942156</c:v>
                </c:pt>
                <c:pt idx="749">
                  <c:v>-31.363476060668461</c:v>
                </c:pt>
                <c:pt idx="750">
                  <c:v>-31.480316532433811</c:v>
                </c:pt>
                <c:pt idx="751">
                  <c:v>-31.597628415796212</c:v>
                </c:pt>
                <c:pt idx="752">
                  <c:v>-31.715415127080796</c:v>
                </c:pt>
                <c:pt idx="753">
                  <c:v>-31.833680124040033</c:v>
                </c:pt>
                <c:pt idx="754">
                  <c:v>-31.952426906527403</c:v>
                </c:pt>
                <c:pt idx="755">
                  <c:v>-32.071659017184793</c:v>
                </c:pt>
                <c:pt idx="756">
                  <c:v>-32.191380042143976</c:v>
                </c:pt>
                <c:pt idx="757">
                  <c:v>-32.311593611742666</c:v>
                </c:pt>
                <c:pt idx="758">
                  <c:v>-32.432303401255361</c:v>
                </c:pt>
                <c:pt idx="759">
                  <c:v>-32.553513131639129</c:v>
                </c:pt>
                <c:pt idx="760">
                  <c:v>-32.675226570295521</c:v>
                </c:pt>
                <c:pt idx="761">
                  <c:v>-32.797447531847894</c:v>
                </c:pt>
                <c:pt idx="762">
                  <c:v>-32.92017987893523</c:v>
                </c:pt>
                <c:pt idx="763">
                  <c:v>-33.043427523023119</c:v>
                </c:pt>
                <c:pt idx="764">
                  <c:v>-33.167194425231344</c:v>
                </c:pt>
                <c:pt idx="765">
                  <c:v>-33.291484597179611</c:v>
                </c:pt>
                <c:pt idx="766">
                  <c:v>-33.416302101851173</c:v>
                </c:pt>
                <c:pt idx="767">
                  <c:v>-33.541651054474968</c:v>
                </c:pt>
                <c:pt idx="768">
                  <c:v>-33.667535623426964</c:v>
                </c:pt>
                <c:pt idx="769">
                  <c:v>-33.793960031150917</c:v>
                </c:pt>
                <c:pt idx="770">
                  <c:v>-33.920928555099358</c:v>
                </c:pt>
                <c:pt idx="771">
                  <c:v>-34.048445528694899</c:v>
                </c:pt>
                <c:pt idx="772">
                  <c:v>-34.176515342312911</c:v>
                </c:pt>
                <c:pt idx="773">
                  <c:v>-34.305142444285806</c:v>
                </c:pt>
                <c:pt idx="774">
                  <c:v>-34.434331341929521</c:v>
                </c:pt>
                <c:pt idx="775">
                  <c:v>-34.564086602592987</c:v>
                </c:pt>
                <c:pt idx="776">
                  <c:v>-34.694412854730949</c:v>
                </c:pt>
                <c:pt idx="777">
                  <c:v>-34.825314789000934</c:v>
                </c:pt>
                <c:pt idx="778">
                  <c:v>-34.956797159385097</c:v>
                </c:pt>
                <c:pt idx="779">
                  <c:v>-35.088864784337169</c:v>
                </c:pt>
                <c:pt idx="780">
                  <c:v>-35.221522547956063</c:v>
                </c:pt>
                <c:pt idx="781">
                  <c:v>-35.354775401185812</c:v>
                </c:pt>
                <c:pt idx="782">
                  <c:v>-35.488628363043212</c:v>
                </c:pt>
                <c:pt idx="783">
                  <c:v>-35.623086521874228</c:v>
                </c:pt>
                <c:pt idx="784">
                  <c:v>-35.758155036638939</c:v>
                </c:pt>
                <c:pt idx="785">
                  <c:v>-35.893839138226731</c:v>
                </c:pt>
                <c:pt idx="786">
                  <c:v>-36.030144130802512</c:v>
                </c:pt>
                <c:pt idx="787">
                  <c:v>-36.167075393184064</c:v>
                </c:pt>
                <c:pt idx="788">
                  <c:v>-36.304638380252364</c:v>
                </c:pt>
                <c:pt idx="789">
                  <c:v>-36.442838624395293</c:v>
                </c:pt>
                <c:pt idx="790">
                  <c:v>-36.581681736985885</c:v>
                </c:pt>
                <c:pt idx="791">
                  <c:v>-36.721173409895705</c:v>
                </c:pt>
                <c:pt idx="792">
                  <c:v>-36.86131941704501</c:v>
                </c:pt>
                <c:pt idx="793">
                  <c:v>-37.002125615990487</c:v>
                </c:pt>
                <c:pt idx="794">
                  <c:v>-37.143597949551179</c:v>
                </c:pt>
                <c:pt idx="795">
                  <c:v>-37.285742447474711</c:v>
                </c:pt>
                <c:pt idx="796">
                  <c:v>-37.428565228144102</c:v>
                </c:pt>
                <c:pt idx="797">
                  <c:v>-37.572072500326712</c:v>
                </c:pt>
                <c:pt idx="798">
                  <c:v>-37.716270564966848</c:v>
                </c:pt>
                <c:pt idx="799">
                  <c:v>-37.861165817022822</c:v>
                </c:pt>
                <c:pt idx="800">
                  <c:v>-38.006764747350076</c:v>
                </c:pt>
                <c:pt idx="801">
                  <c:v>-38.153073944631906</c:v>
                </c:pt>
                <c:pt idx="802">
                  <c:v>-38.30010009735873</c:v>
                </c:pt>
                <c:pt idx="803">
                  <c:v>-38.44784999585827</c:v>
                </c:pt>
                <c:pt idx="804">
                  <c:v>-38.596330534376968</c:v>
                </c:pt>
                <c:pt idx="805">
                  <c:v>-38.745548713215371</c:v>
                </c:pt>
                <c:pt idx="806">
                  <c:v>-38.895511640918741</c:v>
                </c:pt>
                <c:pt idx="807">
                  <c:v>-39.046226536524053</c:v>
                </c:pt>
                <c:pt idx="808">
                  <c:v>-39.19770073186622</c:v>
                </c:pt>
                <c:pt idx="809">
                  <c:v>-39.349941673944564</c:v>
                </c:pt>
                <c:pt idx="810">
                  <c:v>-39.502956927351789</c:v>
                </c:pt>
                <c:pt idx="811">
                  <c:v>-39.656754176767251</c:v>
                </c:pt>
                <c:pt idx="812">
                  <c:v>-39.81134122951697</c:v>
                </c:pt>
                <c:pt idx="813">
                  <c:v>-39.966726018202095</c:v>
                </c:pt>
                <c:pt idx="814">
                  <c:v>-40.122916603398039</c:v>
                </c:pt>
                <c:pt idx="815">
                  <c:v>-40.279921176427258</c:v>
                </c:pt>
                <c:pt idx="816">
                  <c:v>-40.437748062207191</c:v>
                </c:pt>
                <c:pt idx="817">
                  <c:v>-40.596405722176073</c:v>
                </c:pt>
                <c:pt idx="818">
                  <c:v>-40.7559027572999</c:v>
                </c:pt>
                <c:pt idx="819">
                  <c:v>-40.916247911162237</c:v>
                </c:pt>
                <c:pt idx="820">
                  <c:v>-41.07745007314012</c:v>
                </c:pt>
                <c:pt idx="821">
                  <c:v>-41.239518281669191</c:v>
                </c:pt>
                <c:pt idx="822">
                  <c:v>-41.40246172760051</c:v>
                </c:pt>
                <c:pt idx="823">
                  <c:v>-41.566289757652584</c:v>
                </c:pt>
                <c:pt idx="824">
                  <c:v>-41.731011877961741</c:v>
                </c:pt>
                <c:pt idx="825">
                  <c:v>-41.89663775773419</c:v>
                </c:pt>
                <c:pt idx="826">
                  <c:v>-42.063177233003515</c:v>
                </c:pt>
                <c:pt idx="827">
                  <c:v>-42.230640310496604</c:v>
                </c:pt>
                <c:pt idx="828">
                  <c:v>-42.399037171612825</c:v>
                </c:pt>
                <c:pt idx="829">
                  <c:v>-42.568378176519595</c:v>
                </c:pt>
                <c:pt idx="830">
                  <c:v>-42.738673868368842</c:v>
                </c:pt>
                <c:pt idx="831">
                  <c:v>-42.909934977638443</c:v>
                </c:pt>
                <c:pt idx="832">
                  <c:v>-43.082172426603535</c:v>
                </c:pt>
                <c:pt idx="833">
                  <c:v>-43.255397333941815</c:v>
                </c:pt>
                <c:pt idx="834">
                  <c:v>-43.429621019478006</c:v>
                </c:pt>
                <c:pt idx="835">
                  <c:v>-43.60485500907285</c:v>
                </c:pt>
                <c:pt idx="836">
                  <c:v>-43.781111039661198</c:v>
                </c:pt>
                <c:pt idx="837">
                  <c:v>-43.958401064445091</c:v>
                </c:pt>
                <c:pt idx="838">
                  <c:v>-44.136737258248232</c:v>
                </c:pt>
                <c:pt idx="839">
                  <c:v>-44.316132023036459</c:v>
                </c:pt>
                <c:pt idx="840">
                  <c:v>-44.496597993611744</c:v>
                </c:pt>
                <c:pt idx="841">
                  <c:v>-44.67814804348577</c:v>
                </c:pt>
                <c:pt idx="842">
                  <c:v>-44.860795290939862</c:v>
                </c:pt>
                <c:pt idx="843">
                  <c:v>-45.044553105278496</c:v>
                </c:pt>
                <c:pt idx="844">
                  <c:v>-45.229435113283934</c:v>
                </c:pt>
                <c:pt idx="845">
                  <c:v>-45.415455205879994</c:v>
                </c:pt>
                <c:pt idx="846">
                  <c:v>-45.602627545012297</c:v>
                </c:pt>
                <c:pt idx="847">
                  <c:v>-45.790966570754591</c:v>
                </c:pt>
                <c:pt idx="848">
                  <c:v>-45.980487008649561</c:v>
                </c:pt>
                <c:pt idx="849">
                  <c:v>-46.171203877293159</c:v>
                </c:pt>
                <c:pt idx="850">
                  <c:v>-46.36313249617308</c:v>
                </c:pt>
                <c:pt idx="851">
                  <c:v>-46.556288493770658</c:v>
                </c:pt>
                <c:pt idx="852">
                  <c:v>-46.750687815937894</c:v>
                </c:pt>
                <c:pt idx="853">
                  <c:v>-46.946346734560024</c:v>
                </c:pt>
                <c:pt idx="854">
                  <c:v>-47.143281856515749</c:v>
                </c:pt>
                <c:pt idx="855">
                  <c:v>-47.341510132947988</c:v>
                </c:pt>
                <c:pt idx="856">
                  <c:v>-47.541048868857068</c:v>
                </c:pt>
                <c:pt idx="857">
                  <c:v>-47.741915733030609</c:v>
                </c:pt>
                <c:pt idx="858">
                  <c:v>-47.944128768324944</c:v>
                </c:pt>
                <c:pt idx="859">
                  <c:v>-48.14770640231135</c:v>
                </c:pt>
                <c:pt idx="860">
                  <c:v>-48.352667458304765</c:v>
                </c:pt>
                <c:pt idx="861">
                  <c:v>-48.559031166790348</c:v>
                </c:pt>
                <c:pt idx="862">
                  <c:v>-48.766817177265295</c:v>
                </c:pt>
                <c:pt idx="863">
                  <c:v>-48.976045570514806</c:v>
                </c:pt>
                <c:pt idx="864">
                  <c:v>-49.186736871340848</c:v>
                </c:pt>
                <c:pt idx="865">
                  <c:v>-49.398912061764278</c:v>
                </c:pt>
                <c:pt idx="866">
                  <c:v>-49.612592594721086</c:v>
                </c:pt>
                <c:pt idx="867">
                  <c:v>-49.827800408275749</c:v>
                </c:pt>
                <c:pt idx="868">
                  <c:v>-50.04455794037527</c:v>
                </c:pt>
                <c:pt idx="869">
                  <c:v>-50.262888144167647</c:v>
                </c:pt>
                <c:pt idx="870">
                  <c:v>-50.48281450391287</c:v>
                </c:pt>
                <c:pt idx="871">
                  <c:v>-50.70436105151245</c:v>
                </c:pt>
                <c:pt idx="872">
                  <c:v>-50.927552383686809</c:v>
                </c:pt>
                <c:pt idx="873">
                  <c:v>-51.152413679832627</c:v>
                </c:pt>
                <c:pt idx="874">
                  <c:v>-51.3789707205908</c:v>
                </c:pt>
                <c:pt idx="875">
                  <c:v>-51.607249907160373</c:v>
                </c:pt>
                <c:pt idx="876">
                  <c:v>-51.83727828139461</c:v>
                </c:pt>
                <c:pt idx="877">
                  <c:v>-52.069083546716854</c:v>
                </c:pt>
                <c:pt idx="878">
                  <c:v>-52.30269408989799</c:v>
                </c:pt>
                <c:pt idx="879">
                  <c:v>-52.53813900373644</c:v>
                </c:pt>
                <c:pt idx="880">
                  <c:v>-52.775448110687975</c:v>
                </c:pt>
                <c:pt idx="881">
                  <c:v>-53.014651987492499</c:v>
                </c:pt>
                <c:pt idx="882">
                  <c:v>-53.25578199084822</c:v>
                </c:pt>
                <c:pt idx="883">
                  <c:v>-53.498870284188406</c:v>
                </c:pt>
                <c:pt idx="884">
                  <c:v>-53.743949865617111</c:v>
                </c:pt>
                <c:pt idx="885">
                  <c:v>-53.991054597064725</c:v>
                </c:pt>
                <c:pt idx="886">
                  <c:v>-54.240219234727938</c:v>
                </c:pt>
                <c:pt idx="887">
                  <c:v>-54.491479460862834</c:v>
                </c:pt>
                <c:pt idx="888">
                  <c:v>-54.744871917003756</c:v>
                </c:pt>
                <c:pt idx="889">
                  <c:v>-55.000434238684726</c:v>
                </c:pt>
                <c:pt idx="890">
                  <c:v>-55.258205091747278</c:v>
                </c:pt>
                <c:pt idx="891">
                  <c:v>-55.518224210321058</c:v>
                </c:pt>
                <c:pt idx="892">
                  <c:v>-55.780532436570496</c:v>
                </c:pt>
                <c:pt idx="893">
                  <c:v>-56.045171762308811</c:v>
                </c:pt>
                <c:pt idx="894">
                  <c:v>-56.312185372583265</c:v>
                </c:pt>
                <c:pt idx="895">
                  <c:v>-56.581617691346217</c:v>
                </c:pt>
                <c:pt idx="896">
                  <c:v>-56.853514429332861</c:v>
                </c:pt>
                <c:pt idx="897">
                  <c:v>-57.127922634274277</c:v>
                </c:pt>
                <c:pt idx="898">
                  <c:v>-57.404890743584062</c:v>
                </c:pt>
                <c:pt idx="899">
                  <c:v>-57.684468639666491</c:v>
                </c:pt>
                <c:pt idx="900">
                  <c:v>-57.966707708004357</c:v>
                </c:pt>
                <c:pt idx="901">
                  <c:v>-58.25166089819475</c:v>
                </c:pt>
                <c:pt idx="902">
                  <c:v>-58.539382788115816</c:v>
                </c:pt>
                <c:pt idx="903">
                  <c:v>-58.829929651417999</c:v>
                </c:pt>
                <c:pt idx="904">
                  <c:v>-59.12335952854923</c:v>
                </c:pt>
                <c:pt idx="905">
                  <c:v>-59.419732301537998</c:v>
                </c:pt>
                <c:pt idx="906">
                  <c:v>-59.719109772775795</c:v>
                </c:pt>
                <c:pt idx="907">
                  <c:v>-60.021555748058532</c:v>
                </c:pt>
                <c:pt idx="908">
                  <c:v>-60.327136124165747</c:v>
                </c:pt>
                <c:pt idx="909">
                  <c:v>-60.635918981278458</c:v>
                </c:pt>
                <c:pt idx="910">
                  <c:v>-60.947974680561231</c:v>
                </c:pt>
                <c:pt idx="911">
                  <c:v>-61.263375967256614</c:v>
                </c:pt>
                <c:pt idx="912">
                  <c:v>-61.582198079671393</c:v>
                </c:pt>
                <c:pt idx="913">
                  <c:v>-61.904518864463597</c:v>
                </c:pt>
                <c:pt idx="914">
                  <c:v>-62.230418898671076</c:v>
                </c:pt>
                <c:pt idx="915">
                  <c:v>-62.559981618961402</c:v>
                </c:pt>
                <c:pt idx="916">
                  <c:v>-62.893293458622175</c:v>
                </c:pt>
                <c:pt idx="917">
                  <c:v>-63.230443992853864</c:v>
                </c:pt>
                <c:pt idx="918">
                  <c:v>-63.571526092977066</c:v>
                </c:pt>
                <c:pt idx="919">
                  <c:v>-63.91663609021866</c:v>
                </c:pt>
                <c:pt idx="920">
                  <c:v>-64.265873949800053</c:v>
                </c:pt>
                <c:pt idx="921">
                  <c:v>-64.619343456113754</c:v>
                </c:pt>
                <c:pt idx="922">
                  <c:v>-64.977152409848586</c:v>
                </c:pt>
                <c:pt idx="923">
                  <c:v>-65.3394128380002</c:v>
                </c:pt>
                <c:pt idx="924">
                  <c:v>-65.706241217789184</c:v>
                </c:pt>
                <c:pt idx="925">
                  <c:v>-66.077758715610699</c:v>
                </c:pt>
                <c:pt idx="926">
                  <c:v>-66.454091442238635</c:v>
                </c:pt>
                <c:pt idx="927">
                  <c:v>-66.835370725632984</c:v>
                </c:pt>
                <c:pt idx="928">
                  <c:v>-67.221733402825848</c:v>
                </c:pt>
                <c:pt idx="929">
                  <c:v>-67.613322132510405</c:v>
                </c:pt>
                <c:pt idx="930">
                  <c:v>-68.010285730121154</c:v>
                </c:pt>
                <c:pt idx="931">
                  <c:v>-68.412779527374482</c:v>
                </c:pt>
                <c:pt idx="932">
                  <c:v>-68.820965758444515</c:v>
                </c:pt>
                <c:pt idx="933">
                  <c:v>-69.235013975179086</c:v>
                </c:pt>
                <c:pt idx="934">
                  <c:v>-69.655101494013266</c:v>
                </c:pt>
                <c:pt idx="935">
                  <c:v>-70.081413877532754</c:v>
                </c:pt>
                <c:pt idx="936">
                  <c:v>-70.514145453959983</c:v>
                </c:pt>
                <c:pt idx="937">
                  <c:v>-70.953499878203246</c:v>
                </c:pt>
                <c:pt idx="938">
                  <c:v>-71.399690738526374</c:v>
                </c:pt>
                <c:pt idx="939">
                  <c:v>-71.852942213362425</c:v>
                </c:pt>
                <c:pt idx="940">
                  <c:v>-72.313489783329885</c:v>
                </c:pt>
                <c:pt idx="941">
                  <c:v>-72.781581004112127</c:v>
                </c:pt>
                <c:pt idx="942">
                  <c:v>-73.257476346554782</c:v>
                </c:pt>
                <c:pt idx="943">
                  <c:v>-73.741450111119121</c:v>
                </c:pt>
                <c:pt idx="944">
                  <c:v>-74.233791424729787</c:v>
                </c:pt>
                <c:pt idx="945">
                  <c:v>-74.73480532909339</c:v>
                </c:pt>
                <c:pt idx="946">
                  <c:v>-75.244813970744872</c:v>
                </c:pt>
                <c:pt idx="947">
                  <c:v>-75.764157904450315</c:v>
                </c:pt>
                <c:pt idx="948">
                  <c:v>-76.293197523178833</c:v>
                </c:pt>
                <c:pt idx="949">
                  <c:v>-76.832314629679857</c:v>
                </c:pt>
                <c:pt idx="950">
                  <c:v>-77.381914166838158</c:v>
                </c:pt>
                <c:pt idx="951">
                  <c:v>-77.942426126451039</c:v>
                </c:pt>
                <c:pt idx="952">
                  <c:v>-78.514307658971831</c:v>
                </c:pt>
                <c:pt idx="953">
                  <c:v>-79.098045410158235</c:v>
                </c:pt>
                <c:pt idx="954">
                  <c:v>-79.694158114552607</c:v>
                </c:pt>
                <c:pt idx="955">
                  <c:v>-80.303199480435197</c:v>
                </c:pt>
                <c:pt idx="956">
                  <c:v>-80.925761406464559</c:v>
                </c:pt>
                <c:pt idx="957">
                  <c:v>-81.562477576843463</c:v>
                </c:pt>
                <c:pt idx="958">
                  <c:v>-82.214027489758024</c:v>
                </c:pt>
                <c:pt idx="959">
                  <c:v>-82.881140983296717</c:v>
                </c:pt>
                <c:pt idx="960">
                  <c:v>-83.564603334444797</c:v>
                </c:pt>
                <c:pt idx="961">
                  <c:v>-84.26526102049354</c:v>
                </c:pt>
                <c:pt idx="962">
                  <c:v>-84.98402824889618</c:v>
                </c:pt>
                <c:pt idx="963">
                  <c:v>-85.721894381939038</c:v>
                </c:pt>
                <c:pt idx="964">
                  <c:v>-86.479932407527173</c:v>
                </c:pt>
                <c:pt idx="965">
                  <c:v>-87.259308638105381</c:v>
                </c:pt>
                <c:pt idx="966">
                  <c:v>-88.061293857778878</c:v>
                </c:pt>
                <c:pt idx="967">
                  <c:v>-88.887276185130162</c:v>
                </c:pt>
                <c:pt idx="968">
                  <c:v>-89.738775978711871</c:v>
                </c:pt>
                <c:pt idx="969">
                  <c:v>-90.617463187277451</c:v>
                </c:pt>
                <c:pt idx="970">
                  <c:v>-91.525177642291737</c:v>
                </c:pt>
                <c:pt idx="971">
                  <c:v>-92.463952912553594</c:v>
                </c:pt>
                <c:pt idx="972">
                  <c:v>-93.436044498658902</c:v>
                </c:pt>
                <c:pt idx="973">
                  <c:v>-94.443963350647792</c:v>
                </c:pt>
                <c:pt idx="974">
                  <c:v>-95.490515962360334</c:v>
                </c:pt>
                <c:pt idx="975">
                  <c:v>-96.578852654526457</c:v>
                </c:pt>
                <c:pt idx="976">
                  <c:v>-97.71252613929596</c:v>
                </c:pt>
                <c:pt idx="977">
                  <c:v>-98.895563110738607</c:v>
                </c:pt>
                <c:pt idx="978">
                  <c:v>-100.13255250051664</c:v>
                </c:pt>
                <c:pt idx="979">
                  <c:v>-101.4287552822951</c:v>
                </c:pt>
                <c:pt idx="980">
                  <c:v>-102.79024246415752</c:v>
                </c:pt>
                <c:pt idx="981">
                  <c:v>-104.22407042461256</c:v>
                </c:pt>
                <c:pt idx="982">
                  <c:v>-105.73850641673921</c:v>
                </c:pt>
                <c:pt idx="983">
                  <c:v>-107.34332251686824</c:v>
                </c:pt>
                <c:pt idx="984">
                  <c:v>-109.05018456702712</c:v>
                </c:pt>
                <c:pt idx="985">
                  <c:v>-110.87317551054051</c:v>
                </c:pt>
                <c:pt idx="986">
                  <c:v>-112.82951300995428</c:v>
                </c:pt>
                <c:pt idx="987">
                  <c:v>-114.94055488861115</c:v>
                </c:pt>
                <c:pt idx="988">
                  <c:v>-117.23324310094142</c:v>
                </c:pt>
                <c:pt idx="989">
                  <c:v>-119.74223787532564</c:v>
                </c:pt>
                <c:pt idx="990">
                  <c:v>-122.51318013001794</c:v>
                </c:pt>
                <c:pt idx="991">
                  <c:v>-125.60788350448738</c:v>
                </c:pt>
                <c:pt idx="992">
                  <c:v>-129.11301160794028</c:v>
                </c:pt>
                <c:pt idx="993">
                  <c:v>-133.15548957850072</c:v>
                </c:pt>
                <c:pt idx="994">
                  <c:v>-137.93209429295723</c:v>
                </c:pt>
                <c:pt idx="995">
                  <c:v>-143.77248443504104</c:v>
                </c:pt>
                <c:pt idx="996">
                  <c:v>-151.29465745444202</c:v>
                </c:pt>
                <c:pt idx="997">
                  <c:v>-161.88604133346698</c:v>
                </c:pt>
                <c:pt idx="998">
                  <c:v>-179.97380897344212</c:v>
                </c:pt>
                <c:pt idx="999">
                  <c:v>-984.53750585235582</c:v>
                </c:pt>
                <c:pt idx="1000">
                  <c:v>-120.26340208601739</c:v>
                </c:pt>
                <c:pt idx="1001">
                  <c:v>-102.47118796563326</c:v>
                </c:pt>
                <c:pt idx="1002">
                  <c:v>-92.181372992372161</c:v>
                </c:pt>
                <c:pt idx="1003">
                  <c:v>-84.96684119719481</c:v>
                </c:pt>
                <c:pt idx="1004">
                  <c:v>-79.440223554476873</c:v>
                </c:pt>
                <c:pt idx="1005">
                  <c:v>-74.983583670784512</c:v>
                </c:pt>
                <c:pt idx="1006">
                  <c:v>-71.267326097490866</c:v>
                </c:pt>
                <c:pt idx="1007">
                  <c:v>-68.094739455392371</c:v>
                </c:pt>
                <c:pt idx="1008">
                  <c:v>-65.33896645472629</c:v>
                </c:pt>
                <c:pt idx="1009">
                  <c:v>-62.913413778662431</c:v>
                </c:pt>
                <c:pt idx="1010">
                  <c:v>-60.756340622637104</c:v>
                </c:pt>
                <c:pt idx="1011">
                  <c:v>-58.822181549970587</c:v>
                </c:pt>
                <c:pt idx="1012">
                  <c:v>-57.076354570674695</c:v>
                </c:pt>
                <c:pt idx="1013">
                  <c:v>-55.491998842090055</c:v>
                </c:pt>
                <c:pt idx="1014">
                  <c:v>-54.047840649442037</c:v>
                </c:pt>
                <c:pt idx="1015">
                  <c:v>-52.726749566313586</c:v>
                </c:pt>
                <c:pt idx="1016">
                  <c:v>-51.514733151684794</c:v>
                </c:pt>
                <c:pt idx="1017">
                  <c:v>-50.400219479051529</c:v>
                </c:pt>
                <c:pt idx="1018">
                  <c:v>-49.373533956906861</c:v>
                </c:pt>
                <c:pt idx="1019">
                  <c:v>-48.426510552077609</c:v>
                </c:pt>
                <c:pt idx="1020">
                  <c:v>-47.552198017254014</c:v>
                </c:pt>
                <c:pt idx="1021">
                  <c:v>-46.744634574275508</c:v>
                </c:pt>
                <c:pt idx="1022">
                  <c:v>-45.998672777632009</c:v>
                </c:pt>
                <c:pt idx="1023">
                  <c:v>-45.309841734575514</c:v>
                </c:pt>
                <c:pt idx="1024">
                  <c:v>-44.674237527282997</c:v>
                </c:pt>
                <c:pt idx="1025">
                  <c:v>-44.088435198924984</c:v>
                </c:pt>
                <c:pt idx="1026">
                  <c:v>-43.549417421306522</c:v>
                </c:pt>
                <c:pt idx="1027">
                  <c:v>-43.054516206222388</c:v>
                </c:pt>
                <c:pt idx="1028">
                  <c:v>-42.601364917483139</c:v>
                </c:pt>
                <c:pt idx="1029">
                  <c:v>-42.187858492529251</c:v>
                </c:pt>
                <c:pt idx="1030">
                  <c:v>-41.812120263399933</c:v>
                </c:pt>
                <c:pt idx="1031">
                  <c:v>-41.472474125506302</c:v>
                </c:pt>
                <c:pt idx="1032">
                  <c:v>-41.167421073045233</c:v>
                </c:pt>
                <c:pt idx="1033">
                  <c:v>-40.895619325730827</c:v>
                </c:pt>
                <c:pt idx="1034">
                  <c:v>-40.655867429677258</c:v>
                </c:pt>
                <c:pt idx="1035">
                  <c:v>-40.447089837847344</c:v>
                </c:pt>
                <c:pt idx="1036">
                  <c:v>-40.268324571279138</c:v>
                </c:pt>
                <c:pt idx="1037">
                  <c:v>-40.118712637761021</c:v>
                </c:pt>
                <c:pt idx="1038">
                  <c:v>-39.997488944520605</c:v>
                </c:pt>
                <c:pt idx="1039">
                  <c:v>-39.903974489388865</c:v>
                </c:pt>
                <c:pt idx="1040">
                  <c:v>-39.8375696534874</c:v>
                </c:pt>
                <c:pt idx="1041">
                  <c:v>-39.797748449806555</c:v>
                </c:pt>
                <c:pt idx="1042">
                  <c:v>-39.784053607662401</c:v>
                </c:pt>
                <c:pt idx="1043">
                  <c:v>-39.796092394151188</c:v>
                </c:pt>
                <c:pt idx="1044">
                  <c:v>-39.833533091305718</c:v>
                </c:pt>
                <c:pt idx="1045">
                  <c:v>-39.896102062440882</c:v>
                </c:pt>
                <c:pt idx="1046">
                  <c:v>-39.983581353747113</c:v>
                </c:pt>
                <c:pt idx="1047">
                  <c:v>-40.095806788024262</c:v>
                </c:pt>
                <c:pt idx="1048">
                  <c:v>-40.232666516933975</c:v>
                </c:pt>
                <c:pt idx="1049">
                  <c:v>-40.394100006605768</c:v>
                </c:pt>
                <c:pt idx="1050">
                  <c:v>-40.580097439136438</c:v>
                </c:pt>
                <c:pt idx="1051">
                  <c:v>-40.79069951971065</c:v>
                </c:pt>
                <c:pt idx="1052">
                  <c:v>-41.02599768595865</c:v>
                </c:pt>
                <c:pt idx="1053">
                  <c:v>-41.286134722957264</c:v>
                </c:pt>
                <c:pt idx="1054">
                  <c:v>-41.57130579416814</c:v>
                </c:pt>
                <c:pt idx="1055">
                  <c:v>-41.88175990579586</c:v>
                </c:pt>
                <c:pt idx="1056">
                  <c:v>-42.2178018297531</c:v>
                </c:pt>
                <c:pt idx="1057">
                  <c:v>-42.579794518877236</c:v>
                </c:pt>
                <c:pt idx="1058">
                  <c:v>-42.968162057528616</c:v>
                </c:pt>
                <c:pt idx="1059">
                  <c:v>-43.383393201535071</c:v>
                </c:pt>
                <c:pt idx="1060">
                  <c:v>-43.826045574018828</c:v>
                </c:pt>
                <c:pt idx="1061">
                  <c:v>-44.296750598425383</c:v>
                </c:pt>
                <c:pt idx="1062">
                  <c:v>-44.796219267660504</c:v>
                </c:pt>
                <c:pt idx="1063">
                  <c:v>-45.325248869371862</c:v>
                </c:pt>
                <c:pt idx="1064">
                  <c:v>-45.884730813034182</c:v>
                </c:pt>
                <c:pt idx="1065">
                  <c:v>-46.475659735815533</c:v>
                </c:pt>
                <c:pt idx="1066">
                  <c:v>-47.099144102791655</c:v>
                </c:pt>
                <c:pt idx="1067">
                  <c:v>-47.756418564970168</c:v>
                </c:pt>
                <c:pt idx="1068">
                  <c:v>-48.448858398483772</c:v>
                </c:pt>
                <c:pt idx="1069">
                  <c:v>-49.177996423770708</c:v>
                </c:pt>
                <c:pt idx="1070">
                  <c:v>-49.945542899358301</c:v>
                </c:pt>
                <c:pt idx="1071">
                  <c:v>-50.753409007449442</c:v>
                </c:pt>
                <c:pt idx="1072">
                  <c:v>-51.603734706668021</c:v>
                </c:pt>
                <c:pt idx="1073">
                  <c:v>-52.498921933163068</c:v>
                </c:pt>
                <c:pt idx="1074">
                  <c:v>-53.441674401657465</c:v>
                </c:pt>
                <c:pt idx="1075">
                  <c:v>-54.43504561671454</c:v>
                </c:pt>
                <c:pt idx="1076">
                  <c:v>-55.482497185344208</c:v>
                </c:pt>
                <c:pt idx="1077">
                  <c:v>-56.587970174035114</c:v>
                </c:pt>
                <c:pt idx="1078">
                  <c:v>-57.755973148114201</c:v>
                </c:pt>
                <c:pt idx="1079">
                  <c:v>-58.99169177581436</c:v>
                </c:pt>
                <c:pt idx="1080">
                  <c:v>-60.301126635243854</c:v>
                </c:pt>
                <c:pt idx="1081">
                  <c:v>-61.691268378867662</c:v>
                </c:pt>
                <c:pt idx="1082">
                  <c:v>-63.170323079161015</c:v>
                </c:pt>
                <c:pt idx="1083">
                  <c:v>-64.74800603103121</c:v>
                </c:pt>
                <c:pt idx="1084">
                  <c:v>-66.435930559506716</c:v>
                </c:pt>
                <c:pt idx="1085">
                  <c:v>-68.24813123141665</c:v>
                </c:pt>
                <c:pt idx="1086">
                  <c:v>-70.20178135963836</c:v>
                </c:pt>
                <c:pt idx="1087">
                  <c:v>-72.318198340697691</c:v>
                </c:pt>
                <c:pt idx="1088">
                  <c:v>-74.624287530287333</c:v>
                </c:pt>
                <c:pt idx="1089">
                  <c:v>-77.154676300130916</c:v>
                </c:pt>
                <c:pt idx="1090">
                  <c:v>-79.954976376281451</c:v>
                </c:pt>
                <c:pt idx="1091">
                  <c:v>-83.08697580085321</c:v>
                </c:pt>
                <c:pt idx="1092">
                  <c:v>-86.637316118644989</c:v>
                </c:pt>
                <c:pt idx="1093">
                  <c:v>-90.732903881846966</c:v>
                </c:pt>
                <c:pt idx="1094">
                  <c:v>-95.570500812500683</c:v>
                </c:pt>
                <c:pt idx="1095">
                  <c:v>-101.47975383045915</c:v>
                </c:pt>
                <c:pt idx="1096">
                  <c:v>-109.07865197889288</c:v>
                </c:pt>
                <c:pt idx="1097">
                  <c:v>-119.75461816407761</c:v>
                </c:pt>
                <c:pt idx="1098">
                  <c:v>-137.93482352143945</c:v>
                </c:pt>
                <c:pt idx="1099">
                  <c:v>-984.53701531948525</c:v>
                </c:pt>
                <c:pt idx="1100">
                  <c:v>-138.19538930116173</c:v>
                </c:pt>
                <c:pt idx="1101">
                  <c:v>-120.27576275333141</c:v>
                </c:pt>
                <c:pt idx="1102">
                  <c:v>-109.86040144121274</c:v>
                </c:pt>
                <c:pt idx="1103">
                  <c:v>-102.52214727092121</c:v>
                </c:pt>
                <c:pt idx="1104">
                  <c:v>-96.87359038946569</c:v>
                </c:pt>
                <c:pt idx="1105">
                  <c:v>-92.296754822627193</c:v>
                </c:pt>
                <c:pt idx="1106">
                  <c:v>-88.462006739111999</c:v>
                </c:pt>
                <c:pt idx="1107">
                  <c:v>-85.172597528997926</c:v>
                </c:pt>
                <c:pt idx="1108">
                  <c:v>-82.301633779746453</c:v>
                </c:pt>
                <c:pt idx="1109">
                  <c:v>-79.762487117735134</c:v>
                </c:pt>
                <c:pt idx="1110">
                  <c:v>-77.493382707566155</c:v>
                </c:pt>
                <c:pt idx="1111">
                  <c:v>-75.448722069486806</c:v>
                </c:pt>
                <c:pt idx="1112">
                  <c:v>-73.59389112173011</c:v>
                </c:pt>
                <c:pt idx="1113">
                  <c:v>-71.901997846323042</c:v>
                </c:pt>
                <c:pt idx="1114">
                  <c:v>-70.351738236364213</c:v>
                </c:pt>
                <c:pt idx="1115">
                  <c:v>-68.925952424688774</c:v>
                </c:pt>
                <c:pt idx="1116">
                  <c:v>-67.610619350492343</c:v>
                </c:pt>
                <c:pt idx="1117">
                  <c:v>-66.394139259356052</c:v>
                </c:pt>
                <c:pt idx="1118">
                  <c:v>-65.266810495887285</c:v>
                </c:pt>
                <c:pt idx="1119">
                  <c:v>-64.220440700406243</c:v>
                </c:pt>
                <c:pt idx="1120">
                  <c:v>-63.248053010955154</c:v>
                </c:pt>
                <c:pt idx="1121">
                  <c:v>-62.343660722137344</c:v>
                </c:pt>
                <c:pt idx="1122">
                  <c:v>-61.50209212519222</c:v>
                </c:pt>
                <c:pt idx="1123">
                  <c:v>-60.718852705650832</c:v>
                </c:pt>
                <c:pt idx="1124">
                  <c:v>-59.990015543965363</c:v>
                </c:pt>
                <c:pt idx="1125">
                  <c:v>-59.312133280922758</c:v>
                </c:pt>
                <c:pt idx="1126">
                  <c:v>-58.682166765466576</c:v>
                </c:pt>
                <c:pt idx="1127">
                  <c:v>-58.097426747029381</c:v>
                </c:pt>
                <c:pt idx="1128">
                  <c:v>-57.555525869294229</c:v>
                </c:pt>
                <c:pt idx="1129">
                  <c:v>-57.054338874267344</c:v>
                </c:pt>
                <c:pt idx="1130">
                  <c:v>-56.591969406394568</c:v>
                </c:pt>
                <c:pt idx="1131">
                  <c:v>-56.166722165139333</c:v>
                </c:pt>
                <c:pt idx="1132">
                  <c:v>-55.777079424828571</c:v>
                </c:pt>
                <c:pt idx="1133">
                  <c:v>-55.421681146414706</c:v>
                </c:pt>
                <c:pt idx="1134">
                  <c:v>-55.099308063960351</c:v>
                </c:pt>
                <c:pt idx="1135">
                  <c:v>-54.80886725123456</c:v>
                </c:pt>
                <c:pt idx="1136">
                  <c:v>-54.549379769608521</c:v>
                </c:pt>
                <c:pt idx="1137">
                  <c:v>-54.319970073897856</c:v>
                </c:pt>
                <c:pt idx="1138">
                  <c:v>-54.119856912695298</c:v>
                </c:pt>
                <c:pt idx="1139">
                  <c:v>-53.948345507633988</c:v>
                </c:pt>
                <c:pt idx="1140">
                  <c:v>-53.804820834609721</c:v>
                </c:pt>
                <c:pt idx="1141">
                  <c:v>-53.688741861311087</c:v>
                </c:pt>
                <c:pt idx="1142">
                  <c:v>-53.599636621027557</c:v>
                </c:pt>
                <c:pt idx="1143">
                  <c:v>-53.537098023837224</c:v>
                </c:pt>
                <c:pt idx="1144">
                  <c:v>-53.5007803238626</c:v>
                </c:pt>
                <c:pt idx="1145">
                  <c:v>-53.490396176066056</c:v>
                </c:pt>
                <c:pt idx="1146">
                  <c:v>-53.50571422862938</c:v>
                </c:pt>
                <c:pt idx="1147">
                  <c:v>-53.546557207795971</c:v>
                </c:pt>
                <c:pt idx="1148">
                  <c:v>-53.612800461540189</c:v>
                </c:pt>
                <c:pt idx="1149">
                  <c:v>-53.704370936886939</c:v>
                </c:pt>
                <c:pt idx="1150">
                  <c:v>-53.8212465734087</c:v>
                </c:pt>
                <c:pt idx="1151">
                  <c:v>-53.963456102616433</c:v>
                </c:pt>
                <c:pt idx="1152">
                  <c:v>-54.131079249849634</c:v>
                </c:pt>
                <c:pt idx="1153">
                  <c:v>-54.324247342060971</c:v>
                </c:pt>
                <c:pt idx="1154">
                  <c:v>-54.543144331779494</c:v>
                </c:pt>
                <c:pt idx="1155">
                  <c:v>-54.788008254726023</c:v>
                </c:pt>
                <c:pt idx="1156">
                  <c:v>-55.059133146257963</c:v>
                </c:pt>
                <c:pt idx="1157">
                  <c:v>-55.35687145028021</c:v>
                </c:pt>
                <c:pt idx="1158">
                  <c:v>-55.681636963743429</c:v>
                </c:pt>
                <c:pt idx="1159">
                  <c:v>-56.033908370686703</c:v>
                </c:pt>
                <c:pt idx="1160">
                  <c:v>-56.414233432352951</c:v>
                </c:pt>
                <c:pt idx="1161">
                  <c:v>-56.823233914689702</c:v>
                </c:pt>
                <c:pt idx="1162">
                  <c:v>-57.261611352134068</c:v>
                </c:pt>
                <c:pt idx="1163">
                  <c:v>-57.730153767712494</c:v>
                </c:pt>
                <c:pt idx="1164">
                  <c:v>-58.229743495106959</c:v>
                </c:pt>
                <c:pt idx="1165">
                  <c:v>-58.761366279659903</c:v>
                </c:pt>
                <c:pt idx="1166">
                  <c:v>-59.326121873878762</c:v>
                </c:pt>
                <c:pt idx="1167">
                  <c:v>-59.925236390896131</c:v>
                </c:pt>
                <c:pt idx="1168">
                  <c:v>-60.560076739240031</c:v>
                </c:pt>
                <c:pt idx="1169">
                  <c:v>-61.232167537726383</c:v>
                </c:pt>
                <c:pt idx="1170">
                  <c:v>-61.943211005085892</c:v>
                </c:pt>
                <c:pt idx="1171">
                  <c:v>-62.695110441519397</c:v>
                </c:pt>
                <c:pt idx="1172">
                  <c:v>-63.489998077534075</c:v>
                </c:pt>
                <c:pt idx="1173">
                  <c:v>-64.330268271255065</c:v>
                </c:pt>
                <c:pt idx="1174">
                  <c:v>-65.218617305795533</c:v>
                </c:pt>
                <c:pt idx="1175">
                  <c:v>-66.158091396952685</c:v>
                </c:pt>
                <c:pt idx="1176">
                  <c:v>-67.152145002349812</c:v>
                </c:pt>
                <c:pt idx="1177">
                  <c:v>-68.204712175104987</c:v>
                </c:pt>
                <c:pt idx="1178">
                  <c:v>-69.320294599926171</c:v>
                </c:pt>
                <c:pt idx="1179">
                  <c:v>-70.504071194008517</c:v>
                </c:pt>
                <c:pt idx="1180">
                  <c:v>-71.76203591092542</c:v>
                </c:pt>
                <c:pt idx="1181">
                  <c:v>-73.101172902120041</c:v>
                </c:pt>
                <c:pt idx="1182">
                  <c:v>-74.529681859654019</c:v>
                </c:pt>
                <c:pt idx="1183">
                  <c:v>-76.057271815807766</c:v>
                </c:pt>
                <c:pt idx="1184">
                  <c:v>-77.695549948026837</c:v>
                </c:pt>
                <c:pt idx="1185">
                  <c:v>-79.458544787937456</c:v>
                </c:pt>
                <c:pt idx="1186">
                  <c:v>-81.363423723002711</c:v>
                </c:pt>
                <c:pt idx="1187">
                  <c:v>-83.43149833160598</c:v>
                </c:pt>
                <c:pt idx="1188">
                  <c:v>-85.689668256120001</c:v>
                </c:pt>
                <c:pt idx="1189">
                  <c:v>-88.172555257391053</c:v>
                </c:pt>
                <c:pt idx="1190">
                  <c:v>-90.925765550721565</c:v>
                </c:pt>
                <c:pt idx="1191">
                  <c:v>-94.011081765350639</c:v>
                </c:pt>
                <c:pt idx="1192">
                  <c:v>-97.515140128884667</c:v>
                </c:pt>
                <c:pt idx="1193">
                  <c:v>-101.56484196987569</c:v>
                </c:pt>
                <c:pt idx="1194">
                  <c:v>-106.35694387820476</c:v>
                </c:pt>
                <c:pt idx="1195">
                  <c:v>-112.22108773102269</c:v>
                </c:pt>
                <c:pt idx="1196">
                  <c:v>-119.77525761629524</c:v>
                </c:pt>
                <c:pt idx="1197">
                  <c:v>-130.40687157067524</c:v>
                </c:pt>
                <c:pt idx="1198">
                  <c:v>-148.54309594368493</c:v>
                </c:pt>
                <c:pt idx="1199">
                  <c:v>-984.53619775649281</c:v>
                </c:pt>
                <c:pt idx="1200">
                  <c:v>-148.7167947582154</c:v>
                </c:pt>
                <c:pt idx="1201">
                  <c:v>-130.75427306025932</c:v>
                </c:pt>
                <c:pt idx="1202">
                  <c:v>-120.29636950249602</c:v>
                </c:pt>
                <c:pt idx="1203">
                  <c:v>-112.91592159747199</c:v>
                </c:pt>
                <c:pt idx="1204">
                  <c:v>-107.22551517214688</c:v>
                </c:pt>
                <c:pt idx="1205">
                  <c:v>-102.6071700042304</c:v>
                </c:pt>
                <c:pt idx="1206">
                  <c:v>-98.731248084823051</c:v>
                </c:pt>
                <c:pt idx="1207">
                  <c:v>-95.400996695390177</c:v>
                </c:pt>
                <c:pt idx="1208">
                  <c:v>-92.489518382339142</c:v>
                </c:pt>
                <c:pt idx="1209">
                  <c:v>-89.910180797155718</c:v>
                </c:pt>
                <c:pt idx="1210">
                  <c:v>-87.601205194346335</c:v>
                </c:pt>
                <c:pt idx="1211">
                  <c:v>-85.516989247530859</c:v>
                </c:pt>
                <c:pt idx="1212">
                  <c:v>-83.62291509048498</c:v>
                </c:pt>
                <c:pt idx="1213">
                  <c:v>-81.892086981684926</c:v>
                </c:pt>
                <c:pt idx="1214">
                  <c:v>-80.303197250351559</c:v>
                </c:pt>
                <c:pt idx="1215">
                  <c:v>-78.839082423910511</c:v>
                </c:pt>
                <c:pt idx="1216">
                  <c:v>-77.485717893443422</c:v>
                </c:pt>
                <c:pt idx="1217">
                  <c:v>-76.231500412566589</c:v>
                </c:pt>
                <c:pt idx="1218">
                  <c:v>-75.066724888953729</c:v>
                </c:pt>
                <c:pt idx="1219">
                  <c:v>-73.98319557993139</c:v>
                </c:pt>
                <c:pt idx="1220">
                  <c:v>-72.973932293423147</c:v>
                </c:pt>
                <c:pt idx="1221">
                  <c:v>-72.032945045748946</c:v>
                </c:pt>
                <c:pt idx="1222">
                  <c:v>-71.155058900685361</c:v>
                </c:pt>
                <c:pt idx="1223">
                  <c:v>-70.335776166129534</c:v>
                </c:pt>
                <c:pt idx="1224">
                  <c:v>-69.571166793761549</c:v>
                </c:pt>
                <c:pt idx="1225">
                  <c:v>-68.857780343512943</c:v>
                </c:pt>
                <c:pt idx="1226">
                  <c:v>-68.192574630465401</c:v>
                </c:pt>
                <c:pt idx="1227">
                  <c:v>-67.572857416281579</c:v>
                </c:pt>
                <c:pt idx="1228">
                  <c:v>-66.996238402086419</c:v>
                </c:pt>
                <c:pt idx="1229">
                  <c:v>-66.460589431678954</c:v>
                </c:pt>
                <c:pt idx="1230">
                  <c:v>-65.964011294808586</c:v>
                </c:pt>
                <c:pt idx="1231">
                  <c:v>-65.504805878931279</c:v>
                </c:pt>
                <c:pt idx="1232">
                  <c:v>-65.081452688253151</c:v>
                </c:pt>
                <c:pt idx="1233">
                  <c:v>-64.692588954707986</c:v>
                </c:pt>
                <c:pt idx="1234">
                  <c:v>-64.336992723674868</c:v>
                </c:pt>
                <c:pt idx="1235">
                  <c:v>-64.013568419825376</c:v>
                </c:pt>
                <c:pt idx="1236">
                  <c:v>-63.721334494286374</c:v>
                </c:pt>
                <c:pt idx="1237">
                  <c:v>-63.459412829766002</c:v>
                </c:pt>
                <c:pt idx="1238">
                  <c:v>-63.227019640185908</c:v>
                </c:pt>
                <c:pt idx="1239">
                  <c:v>-63.023457649259811</c:v>
                </c:pt>
                <c:pt idx="1240">
                  <c:v>-62.848109371045872</c:v>
                </c:pt>
                <c:pt idx="1241">
                  <c:v>-62.700431346821787</c:v>
                </c:pt>
                <c:pt idx="1242">
                  <c:v>-62.57994921825216</c:v>
                </c:pt>
                <c:pt idx="1243">
                  <c:v>-62.48625353794958</c:v>
                </c:pt>
                <c:pt idx="1244">
                  <c:v>-62.418996236117167</c:v>
                </c:pt>
                <c:pt idx="1245">
                  <c:v>-62.377887676744265</c:v>
                </c:pt>
                <c:pt idx="1246">
                  <c:v>-62.36269424939907</c:v>
                </c:pt>
                <c:pt idx="1247">
                  <c:v>-62.373236453496439</c:v>
                </c:pt>
                <c:pt idx="1248">
                  <c:v>-62.409387441405293</c:v>
                </c:pt>
                <c:pt idx="1249">
                  <c:v>-62.471071995218168</c:v>
                </c:pt>
                <c:pt idx="1250">
                  <c:v>-62.558265919709754</c:v>
                </c:pt>
                <c:pt idx="1251">
                  <c:v>-62.670995841201027</c:v>
                </c:pt>
                <c:pt idx="1252">
                  <c:v>-62.809339408933276</c:v>
                </c:pt>
                <c:pt idx="1253">
                  <c:v>-62.973425902347813</c:v>
                </c:pt>
                <c:pt idx="1254">
                  <c:v>-63.163437254554708</c:v>
                </c:pt>
                <c:pt idx="1255">
                  <c:v>-63.379609509463926</c:v>
                </c:pt>
                <c:pt idx="1256">
                  <c:v>-63.622234737756223</c:v>
                </c:pt>
                <c:pt idx="1257">
                  <c:v>-63.891663445329698</c:v>
                </c:pt>
                <c:pt idx="1258">
                  <c:v>-64.188307517343276</c:v>
                </c:pt>
                <c:pt idx="1259">
                  <c:v>-64.512643751814096</c:v>
                </c:pt>
                <c:pt idx="1260">
                  <c:v>-64.865218049296729</c:v>
                </c:pt>
                <c:pt idx="1261">
                  <c:v>-65.246650339956446</c:v>
                </c:pt>
                <c:pt idx="1262">
                  <c:v>-65.65764034693575</c:v>
                </c:pt>
                <c:pt idx="1263">
                  <c:v>-66.098974306043687</c:v>
                </c:pt>
                <c:pt idx="1264">
                  <c:v>-66.571532787420381</c:v>
                </c:pt>
                <c:pt idx="1265">
                  <c:v>-67.076299796148206</c:v>
                </c:pt>
                <c:pt idx="1266">
                  <c:v>-67.614373367369907</c:v>
                </c:pt>
                <c:pt idx="1267">
                  <c:v>-68.18697791937123</c:v>
                </c:pt>
                <c:pt idx="1268">
                  <c:v>-68.795478687980079</c:v>
                </c:pt>
                <c:pt idx="1269">
                  <c:v>-69.441398641095702</c:v>
                </c:pt>
                <c:pt idx="1270">
                  <c:v>-70.126438367959565</c:v>
                </c:pt>
                <c:pt idx="1271">
                  <c:v>-70.852499560361352</c:v>
                </c:pt>
                <c:pt idx="1272">
                  <c:v>-71.621712861133204</c:v>
                </c:pt>
                <c:pt idx="1273">
                  <c:v>-72.436471061125488</c:v>
                </c:pt>
                <c:pt idx="1274">
                  <c:v>-73.299468896247774</c:v>
                </c:pt>
                <c:pt idx="1275">
                  <c:v>-74.213751054842504</c:v>
                </c:pt>
                <c:pt idx="1276">
                  <c:v>-75.182770486510577</c:v>
                </c:pt>
                <c:pt idx="1277">
                  <c:v>-76.21045975546923</c:v>
                </c:pt>
                <c:pt idx="1278">
                  <c:v>-77.301319076343475</c:v>
                </c:pt>
                <c:pt idx="1279">
                  <c:v>-78.46052591476483</c:v>
                </c:pt>
                <c:pt idx="1280">
                  <c:v>-79.694072790968974</c:v>
                </c:pt>
                <c:pt idx="1281">
                  <c:v>-81.008942441000883</c:v>
                </c:pt>
                <c:pt idx="1282">
                  <c:v>-82.413333159180965</c:v>
                </c:pt>
                <c:pt idx="1283">
                  <c:v>-83.916952597429756</c:v>
                </c:pt>
                <c:pt idx="1284">
                  <c:v>-85.531406569942575</c:v>
                </c:pt>
                <c:pt idx="1285">
                  <c:v>-87.270722261938516</c:v>
                </c:pt>
                <c:pt idx="1286">
                  <c:v>-89.152065731056581</c:v>
                </c:pt>
                <c:pt idx="1287">
                  <c:v>-91.196747242182227</c:v>
                </c:pt>
                <c:pt idx="1288">
                  <c:v>-93.431665140264414</c:v>
                </c:pt>
                <c:pt idx="1289">
                  <c:v>-95.891439904553806</c:v>
                </c:pt>
                <c:pt idx="1290">
                  <c:v>-98.621676484343254</c:v>
                </c:pt>
                <c:pt idx="1291">
                  <c:v>-101.68415625820906</c:v>
                </c:pt>
                <c:pt idx="1292">
                  <c:v>-105.16551421821063</c:v>
                </c:pt>
                <c:pt idx="1293">
                  <c:v>-109.19265047223641</c:v>
                </c:pt>
                <c:pt idx="1294">
                  <c:v>-113.96232040416481</c:v>
                </c:pt>
                <c:pt idx="1295">
                  <c:v>-119.80416469958539</c:v>
                </c:pt>
                <c:pt idx="1296">
                  <c:v>-127.33616626912145</c:v>
                </c:pt>
                <c:pt idx="1297">
                  <c:v>-137.94574198609394</c:v>
                </c:pt>
                <c:pt idx="1298">
                  <c:v>-156.06005705049773</c:v>
                </c:pt>
                <c:pt idx="1299">
                  <c:v>-984.53505315106509</c:v>
                </c:pt>
                <c:pt idx="1300">
                  <c:v>-156.19031950386497</c:v>
                </c:pt>
                <c:pt idx="1301">
                  <c:v>-138.2062685214627</c:v>
                </c:pt>
                <c:pt idx="1302">
                  <c:v>-127.72696014388232</c:v>
                </c:pt>
                <c:pt idx="1303">
                  <c:v>-120.32523080013185</c:v>
                </c:pt>
                <c:pt idx="1304">
                  <c:v>-114.61366524625853</c:v>
                </c:pt>
                <c:pt idx="1305">
                  <c:v>-109.97428220149457</c:v>
                </c:pt>
                <c:pt idx="1306">
                  <c:v>-106.07744261071851</c:v>
                </c:pt>
                <c:pt idx="1307">
                  <c:v>-102.72639272125416</c:v>
                </c:pt>
                <c:pt idx="1308">
                  <c:v>-99.794234057270586</c:v>
                </c:pt>
                <c:pt idx="1309">
                  <c:v>-97.194333259745378</c:v>
                </c:pt>
                <c:pt idx="1310">
                  <c:v>-94.864910584241528</c:v>
                </c:pt>
                <c:pt idx="1311">
                  <c:v>-92.760362716831096</c:v>
                </c:pt>
                <c:pt idx="1312">
                  <c:v>-90.846070814976571</c:v>
                </c:pt>
                <c:pt idx="1313">
                  <c:v>-89.095138171914442</c:v>
                </c:pt>
                <c:pt idx="1314">
                  <c:v>-87.486256162541508</c:v>
                </c:pt>
                <c:pt idx="1315">
                  <c:v>-86.002260370721629</c:v>
                </c:pt>
                <c:pt idx="1316">
                  <c:v>-84.629125254583272</c:v>
                </c:pt>
                <c:pt idx="1317">
                  <c:v>-83.355246645248883</c:v>
                </c:pt>
                <c:pt idx="1318">
                  <c:v>-82.170918538211652</c:v>
                </c:pt>
                <c:pt idx="1319">
                  <c:v>-81.067944288785242</c:v>
                </c:pt>
                <c:pt idx="1320">
                  <c:v>-80.039342812906384</c:v>
                </c:pt>
                <c:pt idx="1321">
                  <c:v>-79.079123244794488</c:v>
                </c:pt>
                <c:pt idx="1322">
                  <c:v>-78.182109775874281</c:v>
                </c:pt>
                <c:pt idx="1323">
                  <c:v>-77.34380385130504</c:v>
                </c:pt>
                <c:pt idx="1324">
                  <c:v>-76.560274569510099</c:v>
                </c:pt>
                <c:pt idx="1325">
                  <c:v>-75.828070646514107</c:v>
                </c:pt>
                <c:pt idx="1326">
                  <c:v>-75.144149062714249</c:v>
                </c:pt>
                <c:pt idx="1327">
                  <c:v>-74.505816754184181</c:v>
                </c:pt>
                <c:pt idx="1328">
                  <c:v>-73.910682605430935</c:v>
                </c:pt>
                <c:pt idx="1329">
                  <c:v>-73.356617652485127</c:v>
                </c:pt>
                <c:pt idx="1330">
                  <c:v>-72.841721886056348</c:v>
                </c:pt>
                <c:pt idx="1331">
                  <c:v>-72.364296403171721</c:v>
                </c:pt>
                <c:pt idx="1332">
                  <c:v>-71.922819926102832</c:v>
                </c:pt>
                <c:pt idx="1333">
                  <c:v>-71.515928913228805</c:v>
                </c:pt>
                <c:pt idx="1334">
                  <c:v>-71.142400644641683</c:v>
                </c:pt>
                <c:pt idx="1335">
                  <c:v>-70.801138787882593</c:v>
                </c:pt>
                <c:pt idx="1336">
                  <c:v>-70.491161044995494</c:v>
                </c:pt>
                <c:pt idx="1337">
                  <c:v>-70.211588557546349</c:v>
                </c:pt>
                <c:pt idx="1338">
                  <c:v>-69.961636806149571</c:v>
                </c:pt>
                <c:pt idx="1339">
                  <c:v>-69.740607788942782</c:v>
                </c:pt>
                <c:pt idx="1340">
                  <c:v>-69.54788330203715</c:v>
                </c:pt>
                <c:pt idx="1341">
                  <c:v>-69.382919176291907</c:v>
                </c:pt>
                <c:pt idx="1342">
                  <c:v>-69.245240350382758</c:v>
                </c:pt>
                <c:pt idx="1343">
                  <c:v>-69.134436681265626</c:v>
                </c:pt>
                <c:pt idx="1344">
                  <c:v>-69.050159410723339</c:v>
                </c:pt>
                <c:pt idx="1345">
                  <c:v>-68.992118221467024</c:v>
                </c:pt>
                <c:pt idx="1346">
                  <c:v>-68.960078828835847</c:v>
                </c:pt>
                <c:pt idx="1347">
                  <c:v>-68.953861064973452</c:v>
                </c:pt>
                <c:pt idx="1348">
                  <c:v>-68.973337421845386</c:v>
                </c:pt>
                <c:pt idx="1349">
                  <c:v>-69.018432027920014</c:v>
                </c:pt>
                <c:pt idx="1350">
                  <c:v>-69.089120041040033</c:v>
                </c:pt>
                <c:pt idx="1351">
                  <c:v>-69.185427447200524</c:v>
                </c:pt>
                <c:pt idx="1352">
                  <c:v>-69.30743126183863</c:v>
                </c:pt>
                <c:pt idx="1353">
                  <c:v>-69.455260137029967</c:v>
                </c:pt>
                <c:pt idx="1354">
                  <c:v>-69.629095384875356</c:v>
                </c:pt>
                <c:pt idx="1355">
                  <c:v>-69.829172434551467</c:v>
                </c:pt>
                <c:pt idx="1356">
                  <c:v>-70.055782748202006</c:v>
                </c:pt>
                <c:pt idx="1357">
                  <c:v>-70.309276229306107</c:v>
                </c:pt>
                <c:pt idx="1358">
                  <c:v>-70.590064166644908</c:v>
                </c:pt>
                <c:pt idx="1359">
                  <c:v>-70.8986227678228</c:v>
                </c:pt>
                <c:pt idx="1360">
                  <c:v>-71.235497348871959</c:v>
                </c:pt>
                <c:pt idx="1361">
                  <c:v>-71.601307261252188</c:v>
                </c:pt>
                <c:pt idx="1362">
                  <c:v>-71.996751655144607</c:v>
                </c:pt>
                <c:pt idx="1363">
                  <c:v>-72.422616199069864</c:v>
                </c:pt>
                <c:pt idx="1364">
                  <c:v>-72.879780901482064</c:v>
                </c:pt>
                <c:pt idx="1365">
                  <c:v>-73.369229211310611</c:v>
                </c:pt>
                <c:pt idx="1366">
                  <c:v>-73.892058613010477</c:v>
                </c:pt>
                <c:pt idx="1367">
                  <c:v>-74.449492979576902</c:v>
                </c:pt>
                <c:pt idx="1368">
                  <c:v>-75.042897006878732</c:v>
                </c:pt>
                <c:pt idx="1369">
                  <c:v>-75.67379312812227</c:v>
                </c:pt>
                <c:pt idx="1370">
                  <c:v>-76.343881403057637</c:v>
                </c:pt>
                <c:pt idx="1371">
                  <c:v>-77.05506299912166</c:v>
                </c:pt>
                <c:pt idx="1372">
                  <c:v>-77.809468039869301</c:v>
                </c:pt>
                <c:pt idx="1373">
                  <c:v>-78.609488801888006</c:v>
                </c:pt>
                <c:pt idx="1374">
                  <c:v>-79.457819511778396</c:v>
                </c:pt>
                <c:pt idx="1375">
                  <c:v>-80.35750435346776</c:v>
                </c:pt>
                <c:pt idx="1376">
                  <c:v>-81.311995776976417</c:v>
                </c:pt>
                <c:pt idx="1377">
                  <c:v>-82.325225851718756</c:v>
                </c:pt>
                <c:pt idx="1378">
                  <c:v>-83.401694302236038</c:v>
                </c:pt>
                <c:pt idx="1379">
                  <c:v>-84.546578108739524</c:v>
                </c:pt>
                <c:pt idx="1380">
                  <c:v>-85.765869310652718</c:v>
                </c:pt>
                <c:pt idx="1381">
                  <c:v>-87.066550167761037</c:v>
                </c:pt>
                <c:pt idx="1382">
                  <c:v>-88.45681850262477</c:v>
                </c:pt>
                <c:pt idx="1383">
                  <c:v>-89.946381499849736</c:v>
                </c:pt>
                <c:pt idx="1384">
                  <c:v>-91.546844510709633</c:v>
                </c:pt>
                <c:pt idx="1385">
                  <c:v>-93.27223426184446</c:v>
                </c:pt>
                <c:pt idx="1386">
                  <c:v>-95.139716356603799</c:v>
                </c:pt>
                <c:pt idx="1387">
                  <c:v>-97.17060060982412</c:v>
                </c:pt>
                <c:pt idx="1388">
                  <c:v>-99.391784920596649</c:v>
                </c:pt>
                <c:pt idx="1389">
                  <c:v>-101.83788932645592</c:v>
                </c:pt>
                <c:pt idx="1390">
                  <c:v>-104.55451833907192</c:v>
                </c:pt>
                <c:pt idx="1391">
                  <c:v>-107.60345290344529</c:v>
                </c:pt>
                <c:pt idx="1392">
                  <c:v>-111.07132758205759</c:v>
                </c:pt>
                <c:pt idx="1393">
                  <c:v>-115.08504205717443</c:v>
                </c:pt>
                <c:pt idx="1394">
                  <c:v>-119.84135129095827</c:v>
                </c:pt>
                <c:pt idx="1395">
                  <c:v>-125.66989555114331</c:v>
                </c:pt>
                <c:pt idx="1396">
                  <c:v>-133.18865733432</c:v>
                </c:pt>
                <c:pt idx="1397">
                  <c:v>-143.78505310354814</c:v>
                </c:pt>
                <c:pt idx="1398">
                  <c:v>-161.88624765229181</c:v>
                </c:pt>
                <c:pt idx="1399">
                  <c:v>-984.53358148596249</c:v>
                </c:pt>
                <c:pt idx="1400">
                  <c:v>-161.99044576288577</c:v>
                </c:pt>
                <c:pt idx="1401">
                  <c:v>-143.99345015858995</c:v>
                </c:pt>
                <c:pt idx="1402">
                  <c:v>-133.50125500156022</c:v>
                </c:pt>
                <c:pt idx="1403">
                  <c:v>-126.0866963323096</c:v>
                </c:pt>
                <c:pt idx="1404">
                  <c:v>-120.36235852187117</c:v>
                </c:pt>
                <c:pt idx="1405">
                  <c:v>-115.71025990791173</c:v>
                </c:pt>
                <c:pt idx="1406">
                  <c:v>-111.8007610571527</c:v>
                </c:pt>
                <c:pt idx="1407">
                  <c:v>-108.4371078421276</c:v>
                </c:pt>
                <c:pt idx="1408">
                  <c:v>-105.49240141554813</c:v>
                </c:pt>
                <c:pt idx="1409">
                  <c:v>-102.88000805022963</c:v>
                </c:pt>
                <c:pt idx="1410">
                  <c:v>-100.53814763682928</c:v>
                </c:pt>
                <c:pt idx="1411">
                  <c:v>-98.421216499736659</c:v>
                </c:pt>
                <c:pt idx="1412">
                  <c:v>-96.494595437917937</c:v>
                </c:pt>
                <c:pt idx="1413">
                  <c:v>-94.731387389263659</c:v>
                </c:pt>
                <c:pt idx="1414">
                  <c:v>-93.110283376442183</c:v>
                </c:pt>
                <c:pt idx="1415">
                  <c:v>-91.614118634170097</c:v>
                </c:pt>
                <c:pt idx="1416">
                  <c:v>-90.228867274478119</c:v>
                </c:pt>
                <c:pt idx="1417">
                  <c:v>-88.942924785405552</c:v>
                </c:pt>
                <c:pt idx="1418">
                  <c:v>-87.746584822344929</c:v>
                </c:pt>
                <c:pt idx="1419">
                  <c:v>-86.631650403459219</c:v>
                </c:pt>
                <c:pt idx="1420">
                  <c:v>-85.591140110452017</c:v>
                </c:pt>
                <c:pt idx="1421">
                  <c:v>-84.619062746195823</c:v>
                </c:pt>
                <c:pt idx="1422">
                  <c:v>-83.710242173623683</c:v>
                </c:pt>
                <c:pt idx="1423">
                  <c:v>-82.860179512227447</c:v>
                </c:pt>
                <c:pt idx="1424">
                  <c:v>-82.064943537556331</c:v>
                </c:pt>
                <c:pt idx="1425">
                  <c:v>-81.321082645525408</c:v>
                </c:pt>
                <c:pt idx="1426">
                  <c:v>-80.625553499155814</c:v>
                </c:pt>
                <c:pt idx="1427">
                  <c:v>-79.975662719850618</c:v>
                </c:pt>
                <c:pt idx="1428">
                  <c:v>-79.369018880122084</c:v>
                </c:pt>
                <c:pt idx="1429">
                  <c:v>-78.803492706653799</c:v>
                </c:pt>
                <c:pt idx="1430">
                  <c:v>-78.277183883427853</c:v>
                </c:pt>
                <c:pt idx="1431">
                  <c:v>-77.788393203335531</c:v>
                </c:pt>
                <c:pt idx="1432">
                  <c:v>-77.335599087076844</c:v>
                </c:pt>
                <c:pt idx="1433">
                  <c:v>-76.91743769399676</c:v>
                </c:pt>
                <c:pt idx="1434">
                  <c:v>-76.532686007663614</c:v>
                </c:pt>
                <c:pt idx="1435">
                  <c:v>-76.180247401578868</c:v>
                </c:pt>
                <c:pt idx="1436">
                  <c:v>-75.859139286205234</c:v>
                </c:pt>
                <c:pt idx="1437">
                  <c:v>-75.568482513959452</c:v>
                </c:pt>
                <c:pt idx="1438">
                  <c:v>-75.307492278713951</c:v>
                </c:pt>
                <c:pt idx="1439">
                  <c:v>-75.07547029424623</c:v>
                </c:pt>
                <c:pt idx="1440">
                  <c:v>-74.871798074664383</c:v>
                </c:pt>
                <c:pt idx="1441">
                  <c:v>-74.695931171157383</c:v>
                </c:pt>
                <c:pt idx="1442">
                  <c:v>-74.547394245039143</c:v>
                </c:pt>
                <c:pt idx="1443">
                  <c:v>-74.425776878188515</c:v>
                </c:pt>
                <c:pt idx="1444">
                  <c:v>-74.330730039572359</c:v>
                </c:pt>
                <c:pt idx="1445">
                  <c:v>-74.261963141323804</c:v>
                </c:pt>
                <c:pt idx="1446">
                  <c:v>-74.219241630418779</c:v>
                </c:pt>
                <c:pt idx="1447">
                  <c:v>-74.202385072829998</c:v>
                </c:pt>
                <c:pt idx="1448">
                  <c:v>-74.211265696521863</c:v>
                </c:pt>
                <c:pt idx="1449">
                  <c:v>-74.245807368109254</c:v>
                </c:pt>
                <c:pt idx="1450">
                  <c:v>-74.305984985707127</c:v>
                </c:pt>
                <c:pt idx="1451">
                  <c:v>-74.391824277687078</c:v>
                </c:pt>
                <c:pt idx="1452">
                  <c:v>-74.503402003945624</c:v>
                </c:pt>
                <c:pt idx="1453">
                  <c:v>-74.640846563079492</c:v>
                </c:pt>
                <c:pt idx="1454">
                  <c:v>-74.804339015751665</c:v>
                </c:pt>
                <c:pt idx="1455">
                  <c:v>-74.994114541721302</c:v>
                </c:pt>
                <c:pt idx="1456">
                  <c:v>-75.21046435571472</c:v>
                </c:pt>
                <c:pt idx="1457">
                  <c:v>-75.453738115773717</c:v>
                </c:pt>
                <c:pt idx="1458">
                  <c:v>-75.724346867202158</c:v>
                </c:pt>
                <c:pt idx="1459">
                  <c:v>-76.022766576067923</c:v>
                </c:pt>
                <c:pt idx="1460">
                  <c:v>-76.349542318787812</c:v>
                </c:pt>
                <c:pt idx="1461">
                  <c:v>-76.705293209108333</c:v>
                </c:pt>
                <c:pt idx="1462">
                  <c:v>-77.090718161380678</c:v>
                </c:pt>
                <c:pt idx="1463">
                  <c:v>-77.506602610159959</c:v>
                </c:pt>
                <c:pt idx="1464">
                  <c:v>-77.953826331780945</c:v>
                </c:pt>
                <c:pt idx="1465">
                  <c:v>-78.433372544881536</c:v>
                </c:pt>
                <c:pt idx="1466">
                  <c:v>-78.946338505435108</c:v>
                </c:pt>
                <c:pt idx="1467">
                  <c:v>-79.493947859747294</c:v>
                </c:pt>
                <c:pt idx="1468">
                  <c:v>-80.077565078771968</c:v>
                </c:pt>
                <c:pt idx="1469">
                  <c:v>-80.698712372557281</c:v>
                </c:pt>
                <c:pt idx="1470">
                  <c:v>-81.359089579435476</c:v>
                </c:pt>
                <c:pt idx="1471">
                  <c:v>-82.060597647148143</c:v>
                </c:pt>
                <c:pt idx="1472">
                  <c:v>-82.805366481261174</c:v>
                </c:pt>
                <c:pt idx="1473">
                  <c:v>-83.595788142062958</c:v>
                </c:pt>
                <c:pt idx="1474">
                  <c:v>-84.434556641527635</c:v>
                </c:pt>
                <c:pt idx="1475">
                  <c:v>-85.324715950613523</c:v>
                </c:pt>
                <c:pt idx="1476">
                  <c:v>-86.269718308012699</c:v>
                </c:pt>
                <c:pt idx="1477">
                  <c:v>-87.273495573436634</c:v>
                </c:pt>
                <c:pt idx="1478">
                  <c:v>-88.34054726333305</c:v>
                </c:pt>
                <c:pt idx="1479">
                  <c:v>-89.476050151414057</c:v>
                </c:pt>
                <c:pt idx="1480">
                  <c:v>-90.685996072182448</c:v>
                </c:pt>
                <c:pt idx="1481">
                  <c:v>-91.977367082066692</c:v>
                </c:pt>
                <c:pt idx="1482">
                  <c:v>-93.358360801819273</c:v>
                </c:pt>
                <c:pt idx="1483">
                  <c:v>-94.838684215771693</c:v>
                </c:pt>
                <c:pt idx="1484">
                  <c:v>-96.429942476442903</c:v>
                </c:pt>
                <c:pt idx="1485">
                  <c:v>-98.146162113223625</c:v>
                </c:pt>
                <c:pt idx="1486">
                  <c:v>-100.0045085337045</c:v>
                </c:pt>
                <c:pt idx="1487">
                  <c:v>-102.02629135843935</c:v>
                </c:pt>
                <c:pt idx="1488">
                  <c:v>-104.23840829370035</c:v>
                </c:pt>
                <c:pt idx="1489">
                  <c:v>-106.67547918565121</c:v>
                </c:pt>
                <c:pt idx="1490">
                  <c:v>-109.38310835602628</c:v>
                </c:pt>
                <c:pt idx="1491">
                  <c:v>-112.4230765613128</c:v>
                </c:pt>
                <c:pt idx="1492">
                  <c:v>-115.88201817688834</c:v>
                </c:pt>
                <c:pt idx="1493">
                  <c:v>-119.8868326993076</c:v>
                </c:pt>
                <c:pt idx="1494">
                  <c:v>-124.63427490640657</c:v>
                </c:pt>
                <c:pt idx="1495">
                  <c:v>-130.45398488296223</c:v>
                </c:pt>
                <c:pt idx="1496">
                  <c:v>-137.96394494396267</c:v>
                </c:pt>
                <c:pt idx="1497">
                  <c:v>-148.55157137221073</c:v>
                </c:pt>
                <c:pt idx="1498">
                  <c:v>-166.64402878224789</c:v>
                </c:pt>
                <c:pt idx="1499">
                  <c:v>-984.53178273901756</c:v>
                </c:pt>
                <c:pt idx="1500">
                  <c:v>-166.73084851312501</c:v>
                </c:pt>
                <c:pt idx="1501">
                  <c:v>-148.72521131651661</c:v>
                </c:pt>
                <c:pt idx="1502">
                  <c:v>-138.22440606681951</c:v>
                </c:pt>
                <c:pt idx="1503">
                  <c:v>-130.80126863209659</c:v>
                </c:pt>
                <c:pt idx="1504">
                  <c:v>-125.068383212192</c:v>
                </c:pt>
                <c:pt idx="1505">
                  <c:v>-120.40776797483274</c:v>
                </c:pt>
                <c:pt idx="1506">
                  <c:v>-116.48978331803701</c:v>
                </c:pt>
                <c:pt idx="1507">
                  <c:v>-113.11767494685917</c:v>
                </c:pt>
                <c:pt idx="1508">
                  <c:v>-110.16454384774867</c:v>
                </c:pt>
                <c:pt idx="1509">
                  <c:v>-107.54375612846135</c:v>
                </c:pt>
                <c:pt idx="1510">
                  <c:v>-105.19353151578724</c:v>
                </c:pt>
                <c:pt idx="1511">
                  <c:v>-103.06826617143079</c:v>
                </c:pt>
                <c:pt idx="1512">
                  <c:v>-101.13334073284422</c:v>
                </c:pt>
                <c:pt idx="1513">
                  <c:v>-99.36185797756481</c:v>
                </c:pt>
                <c:pt idx="1514">
                  <c:v>-97.732508769057844</c:v>
                </c:pt>
                <c:pt idx="1515">
                  <c:v>-96.228128183976963</c:v>
                </c:pt>
                <c:pt idx="1516">
                  <c:v>-94.834690177418835</c:v>
                </c:pt>
                <c:pt idx="1517">
                  <c:v>-93.540590081609437</c:v>
                </c:pt>
                <c:pt idx="1518">
                  <c:v>-92.336121397236766</c:v>
                </c:pt>
                <c:pt idx="1519">
                  <c:v>-91.213086988859274</c:v>
                </c:pt>
                <c:pt idx="1520">
                  <c:v>-90.16450528566574</c:v>
                </c:pt>
                <c:pt idx="1521">
                  <c:v>-89.184384939094514</c:v>
                </c:pt>
                <c:pt idx="1522">
                  <c:v>-88.267549661715009</c:v>
                </c:pt>
                <c:pt idx="1523">
                  <c:v>-87.409500423716068</c:v>
                </c:pt>
                <c:pt idx="1524">
                  <c:v>-86.606305852396659</c:v>
                </c:pt>
                <c:pt idx="1525">
                  <c:v>-85.854514196463683</c:v>
                </c:pt>
                <c:pt idx="1526">
                  <c:v>-85.151081972763606</c:v>
                </c:pt>
                <c:pt idx="1527">
                  <c:v>-84.493315657549118</c:v>
                </c:pt>
                <c:pt idx="1528">
                  <c:v>-83.878823679197708</c:v>
                </c:pt>
                <c:pt idx="1529">
                  <c:v>-83.305476621264262</c:v>
                </c:pt>
                <c:pt idx="1530">
                  <c:v>-82.771374025599997</c:v>
                </c:pt>
                <c:pt idx="1531">
                  <c:v>-82.274816543954472</c:v>
                </c:pt>
                <c:pt idx="1532">
                  <c:v>-81.814282456866195</c:v>
                </c:pt>
                <c:pt idx="1533">
                  <c:v>-81.388407784490482</c:v>
                </c:pt>
                <c:pt idx="1534">
                  <c:v>-80.995969372169469</c:v>
                </c:pt>
                <c:pt idx="1535">
                  <c:v>-80.635870456133532</c:v>
                </c:pt>
                <c:pt idx="1536">
                  <c:v>-80.307128310521051</c:v>
                </c:pt>
                <c:pt idx="1537">
                  <c:v>-80.008863652363246</c:v>
                </c:pt>
                <c:pt idx="1538">
                  <c:v>-79.740291541077397</c:v>
                </c:pt>
                <c:pt idx="1539">
                  <c:v>-79.500713556908508</c:v>
                </c:pt>
                <c:pt idx="1540">
                  <c:v>-79.289511081346944</c:v>
                </c:pt>
                <c:pt idx="1541">
                  <c:v>-79.10613953387066</c:v>
                </c:pt>
                <c:pt idx="1542">
                  <c:v>-78.950123444981628</c:v>
                </c:pt>
                <c:pt idx="1543">
                  <c:v>-78.821052266638205</c:v>
                </c:pt>
                <c:pt idx="1544">
                  <c:v>-78.718576838770517</c:v>
                </c:pt>
                <c:pt idx="1545">
                  <c:v>-78.642406445351142</c:v>
                </c:pt>
                <c:pt idx="1546">
                  <c:v>-78.592306406064466</c:v>
                </c:pt>
                <c:pt idx="1547">
                  <c:v>-78.568096160452995</c:v>
                </c:pt>
                <c:pt idx="1548">
                  <c:v>-78.569647810905138</c:v>
                </c:pt>
                <c:pt idx="1549">
                  <c:v>-78.596885099306732</c:v>
                </c:pt>
                <c:pt idx="1550">
                  <c:v>-78.649782799883511</c:v>
                </c:pt>
                <c:pt idx="1551">
                  <c:v>-78.728366517950548</c:v>
                </c:pt>
                <c:pt idx="1552">
                  <c:v>-78.832712891173614</c:v>
                </c:pt>
                <c:pt idx="1553">
                  <c:v>-78.962950196737467</c:v>
                </c:pt>
                <c:pt idx="1554">
                  <c:v>-79.119259374705123</c:v>
                </c:pt>
                <c:pt idx="1555">
                  <c:v>-79.301875485040853</c:v>
                </c:pt>
                <c:pt idx="1556">
                  <c:v>-79.511089623474547</c:v>
                </c:pt>
                <c:pt idx="1557">
                  <c:v>-79.747251329843394</c:v>
                </c:pt>
                <c:pt idx="1558">
                  <c:v>-80.010771532031825</c:v>
                </c:pt>
                <c:pt idx="1559">
                  <c:v>-80.302126079466831</c:v>
                </c:pt>
                <c:pt idx="1560">
                  <c:v>-80.621859932696651</c:v>
                </c:pt>
                <c:pt idx="1561">
                  <c:v>-80.970592090365145</c:v>
                </c:pt>
                <c:pt idx="1562">
                  <c:v>-81.349021352480108</c:v>
                </c:pt>
                <c:pt idx="1563">
                  <c:v>-81.757933040006577</c:v>
                </c:pt>
                <c:pt idx="1564">
                  <c:v>-82.198206816436311</c:v>
                </c:pt>
                <c:pt idx="1565">
                  <c:v>-82.670825788305024</c:v>
                </c:pt>
                <c:pt idx="1566">
                  <c:v>-83.176887100218522</c:v>
                </c:pt>
                <c:pt idx="1567">
                  <c:v>-83.717614287843944</c:v>
                </c:pt>
                <c:pt idx="1568">
                  <c:v>-84.294371712219231</c:v>
                </c:pt>
                <c:pt idx="1569">
                  <c:v>-84.908681474193628</c:v>
                </c:pt>
                <c:pt idx="1570">
                  <c:v>-85.562243303611382</c:v>
                </c:pt>
                <c:pt idx="1571">
                  <c:v>-86.256958040431442</c:v>
                </c:pt>
                <c:pt idx="1572">
                  <c:v>-86.994955483136522</c:v>
                </c:pt>
                <c:pt idx="1573">
                  <c:v>-87.778627585625699</c:v>
                </c:pt>
                <c:pt idx="1574">
                  <c:v>-88.610668254172111</c:v>
                </c:pt>
                <c:pt idx="1575">
                  <c:v>-89.494121354715247</c:v>
                </c:pt>
                <c:pt idx="1576">
                  <c:v>-90.43243902160647</c:v>
                </c:pt>
                <c:pt idx="1577">
                  <c:v>-91.429553010887176</c:v>
                </c:pt>
                <c:pt idx="1578">
                  <c:v>-92.489962736001871</c:v>
                </c:pt>
                <c:pt idx="1579">
                  <c:v>-93.618844868320195</c:v>
                </c:pt>
                <c:pt idx="1580">
                  <c:v>-94.822191140658134</c:v>
                </c:pt>
                <c:pt idx="1581">
                  <c:v>-96.106983508407779</c:v>
                </c:pt>
                <c:pt idx="1582">
                  <c:v>-97.481419491929714</c:v>
                </c:pt>
                <c:pt idx="1583">
                  <c:v>-98.955205975804873</c:v>
                </c:pt>
                <c:pt idx="1584">
                  <c:v>-100.5399480134359</c:v>
                </c:pt>
                <c:pt idx="1585">
                  <c:v>-102.24967203572601</c:v>
                </c:pt>
                <c:pt idx="1586">
                  <c:v>-104.10154335240483</c:v>
                </c:pt>
                <c:pt idx="1587">
                  <c:v>-106.11687148678449</c:v>
                </c:pt>
                <c:pt idx="1588">
                  <c:v>-108.32255404850952</c:v>
                </c:pt>
                <c:pt idx="1589">
                  <c:v>-110.75321078772737</c:v>
                </c:pt>
                <c:pt idx="1590">
                  <c:v>-113.45444593076152</c:v>
                </c:pt>
                <c:pt idx="1591">
                  <c:v>-116.48804013928746</c:v>
                </c:pt>
                <c:pt idx="1592">
                  <c:v>-119.94062769446796</c:v>
                </c:pt>
                <c:pt idx="1593">
                  <c:v>-123.93910799923412</c:v>
                </c:pt>
                <c:pt idx="1594">
                  <c:v>-128.68023573838303</c:v>
                </c:pt>
                <c:pt idx="1595">
                  <c:v>-134.49365090423737</c:v>
                </c:pt>
                <c:pt idx="1596">
                  <c:v>-141.99733571990657</c:v>
                </c:pt>
                <c:pt idx="1597">
                  <c:v>-152.57870637688643</c:v>
                </c:pt>
                <c:pt idx="1598">
                  <c:v>-170.66492739898274</c:v>
                </c:pt>
                <c:pt idx="1599">
                  <c:v>-984.52965688313361</c:v>
                </c:pt>
                <c:pt idx="1600">
                  <c:v>-170.73933214383038</c:v>
                </c:pt>
                <c:pt idx="1601">
                  <c:v>-152.72751617046242</c:v>
                </c:pt>
                <c:pt idx="1602">
                  <c:v>-142.22055116997751</c:v>
                </c:pt>
                <c:pt idx="1603">
                  <c:v>-134.79127292247978</c:v>
                </c:pt>
                <c:pt idx="1604">
                  <c:v>-129.05226554039768</c:v>
                </c:pt>
                <c:pt idx="1605">
                  <c:v>-124.38554710457458</c:v>
                </c:pt>
                <c:pt idx="1606">
                  <c:v>-120.46147792668316</c:v>
                </c:pt>
                <c:pt idx="1607">
                  <c:v>-117.08330362596382</c:v>
                </c:pt>
                <c:pt idx="1608">
                  <c:v>-114.12412510357404</c:v>
                </c:pt>
                <c:pt idx="1609">
                  <c:v>-111.49730838250149</c:v>
                </c:pt>
                <c:pt idx="1610">
                  <c:v>-109.14107310528667</c:v>
                </c:pt>
                <c:pt idx="1611">
                  <c:v>-107.00981534989674</c:v>
                </c:pt>
                <c:pt idx="1612">
                  <c:v>-105.06891567055776</c:v>
                </c:pt>
                <c:pt idx="1613">
                  <c:v>-103.29147676208692</c:v>
                </c:pt>
                <c:pt idx="1614">
                  <c:v>-101.65618940573091</c:v>
                </c:pt>
                <c:pt idx="1615">
                  <c:v>-100.1458885964243</c:v>
                </c:pt>
                <c:pt idx="1616">
                  <c:v>-98.746548208039201</c:v>
                </c:pt>
                <c:pt idx="1617">
                  <c:v>-97.44656349206727</c:v>
                </c:pt>
                <c:pt idx="1618">
                  <c:v>-96.236227868949996</c:v>
                </c:pt>
                <c:pt idx="1619">
                  <c:v>-95.107344123482918</c:v>
                </c:pt>
                <c:pt idx="1620">
                  <c:v>-94.052930605571419</c:v>
                </c:pt>
                <c:pt idx="1621">
                  <c:v>-93.066995887847185</c:v>
                </c:pt>
                <c:pt idx="1622">
                  <c:v>-92.144363604545291</c:v>
                </c:pt>
                <c:pt idx="1623">
                  <c:v>-91.280534647990208</c:v>
                </c:pt>
                <c:pt idx="1624">
                  <c:v>-90.471577568081258</c:v>
                </c:pt>
                <c:pt idx="1625">
                  <c:v>-89.714040536588357</c:v>
                </c:pt>
                <c:pt idx="1626">
                  <c:v>-89.004879993879896</c:v>
                </c:pt>
                <c:pt idx="1627">
                  <c:v>-88.341402340185397</c:v>
                </c:pt>
                <c:pt idx="1628">
                  <c:v>-87.721215928311182</c:v>
                </c:pt>
                <c:pt idx="1629">
                  <c:v>-87.14219126668992</c:v>
                </c:pt>
                <c:pt idx="1630">
                  <c:v>-86.602427822495471</c:v>
                </c:pt>
                <c:pt idx="1631">
                  <c:v>-86.100226173242106</c:v>
                </c:pt>
                <c:pt idx="1632">
                  <c:v>-85.634064525671818</c:v>
                </c:pt>
                <c:pt idx="1633">
                  <c:v>-85.202578826578616</c:v>
                </c:pt>
                <c:pt idx="1634">
                  <c:v>-84.804545848375739</c:v>
                </c:pt>
                <c:pt idx="1635">
                  <c:v>-84.438868754793717</c:v>
                </c:pt>
                <c:pt idx="1636">
                  <c:v>-84.104564747896688</c:v>
                </c:pt>
                <c:pt idx="1637">
                  <c:v>-83.800754473064657</c:v>
                </c:pt>
                <c:pt idx="1638">
                  <c:v>-83.526652918483308</c:v>
                </c:pt>
                <c:pt idx="1639">
                  <c:v>-83.281561593582566</c:v>
                </c:pt>
                <c:pt idx="1640">
                  <c:v>-83.06486180945123</c:v>
                </c:pt>
                <c:pt idx="1641">
                  <c:v>-82.876008915576236</c:v>
                </c:pt>
                <c:pt idx="1642">
                  <c:v>-82.71452737287612</c:v>
                </c:pt>
                <c:pt idx="1643">
                  <c:v>-82.580006564130187</c:v>
                </c:pt>
                <c:pt idx="1644">
                  <c:v>-82.472097260491267</c:v>
                </c:pt>
                <c:pt idx="1645">
                  <c:v>-82.390508677553356</c:v>
                </c:pt>
                <c:pt idx="1646">
                  <c:v>-82.335006067017929</c:v>
                </c:pt>
                <c:pt idx="1647">
                  <c:v>-82.305408800837625</c:v>
                </c:pt>
                <c:pt idx="1648">
                  <c:v>-82.301588914201062</c:v>
                </c:pt>
                <c:pt idx="1649">
                  <c:v>-82.323470082181615</c:v>
                </c:pt>
                <c:pt idx="1650">
                  <c:v>-82.37102701257696</c:v>
                </c:pt>
                <c:pt idx="1651">
                  <c:v>-82.444285244655916</c:v>
                </c:pt>
                <c:pt idx="1652">
                  <c:v>-82.543321350417017</c:v>
                </c:pt>
                <c:pt idx="1653">
                  <c:v>-82.668263541753987</c:v>
                </c:pt>
                <c:pt idx="1654">
                  <c:v>-82.819292693812343</c:v>
                </c:pt>
                <c:pt idx="1655">
                  <c:v>-82.996643802009856</c:v>
                </c:pt>
                <c:pt idx="1656">
                  <c:v>-83.200607897898195</c:v>
                </c:pt>
                <c:pt idx="1657">
                  <c:v>-83.431534457501726</c:v>
                </c:pt>
                <c:pt idx="1658">
                  <c:v>-83.689834345255377</c:v>
                </c:pt>
                <c:pt idx="1659">
                  <c:v>-83.975983347496907</c:v>
                </c:pt>
                <c:pt idx="1660">
                  <c:v>-84.290526362043238</c:v>
                </c:pt>
                <c:pt idx="1661">
                  <c:v>-84.634082325162211</c:v>
                </c:pt>
                <c:pt idx="1662">
                  <c:v>-85.007349974838448</c:v>
                </c:pt>
                <c:pt idx="1663">
                  <c:v>-85.411114570364234</c:v>
                </c:pt>
                <c:pt idx="1664">
                  <c:v>-85.846255713906189</c:v>
                </c:pt>
                <c:pt idx="1665">
                  <c:v>-86.313756451020595</c:v>
                </c:pt>
                <c:pt idx="1666">
                  <c:v>-86.814713865676666</c:v>
                </c:pt>
                <c:pt idx="1667">
                  <c:v>-87.350351433245436</c:v>
                </c:pt>
                <c:pt idx="1668">
                  <c:v>-87.92203345480695</c:v>
                </c:pt>
                <c:pt idx="1669">
                  <c:v>-88.531281971588456</c:v>
                </c:pt>
                <c:pt idx="1670">
                  <c:v>-89.179796654145335</c:v>
                </c:pt>
                <c:pt idx="1671">
                  <c:v>-89.869478283479211</c:v>
                </c:pt>
                <c:pt idx="1672">
                  <c:v>-90.602456599444139</c:v>
                </c:pt>
                <c:pt idx="1673">
                  <c:v>-91.38112349763658</c:v>
                </c:pt>
                <c:pt idx="1674">
                  <c:v>-92.208172826352154</c:v>
                </c:pt>
                <c:pt idx="1675">
                  <c:v>-93.086648393874313</c:v>
                </c:pt>
                <c:pt idx="1676">
                  <c:v>-94.020002277217728</c:v>
                </c:pt>
                <c:pt idx="1677">
                  <c:v>-95.012166175405426</c:v>
                </c:pt>
                <c:pt idx="1678">
                  <c:v>-96.067639445178571</c:v>
                </c:pt>
                <c:pt idx="1679">
                  <c:v>-97.191598701515986</c:v>
                </c:pt>
                <c:pt idx="1680">
                  <c:v>-98.390035621155064</c:v>
                </c:pt>
                <c:pt idx="1681">
                  <c:v>-99.669932103717201</c:v>
                </c:pt>
                <c:pt idx="1682">
                  <c:v>-101.03948561409948</c:v>
                </c:pt>
                <c:pt idx="1683">
                  <c:v>-102.50840298172336</c:v>
                </c:pt>
                <c:pt idx="1684">
                  <c:v>-104.08828920513513</c:v>
                </c:pt>
                <c:pt idx="1685">
                  <c:v>-105.79317066068199</c:v>
                </c:pt>
                <c:pt idx="1686">
                  <c:v>-107.64021260383529</c:v>
                </c:pt>
                <c:pt idx="1687">
                  <c:v>-109.65072450394629</c:v>
                </c:pt>
                <c:pt idx="1688">
                  <c:v>-111.85160391699227</c:v>
                </c:pt>
                <c:pt idx="1689">
                  <c:v>-114.27747053974591</c:v>
                </c:pt>
                <c:pt idx="1690">
                  <c:v>-116.97392854544623</c:v>
                </c:pt>
                <c:pt idx="1691">
                  <c:v>-120.00275854297297</c:v>
                </c:pt>
                <c:pt idx="1692">
                  <c:v>-123.45059476097809</c:v>
                </c:pt>
                <c:pt idx="1693">
                  <c:v>-127.4443365501686</c:v>
                </c:pt>
                <c:pt idx="1694">
                  <c:v>-132.18073854339897</c:v>
                </c:pt>
                <c:pt idx="1695">
                  <c:v>-137.98944068132735</c:v>
                </c:pt>
                <c:pt idx="1696">
                  <c:v>-145.48842513568272</c:v>
                </c:pt>
                <c:pt idx="1697">
                  <c:v>-156.0651080468559</c:v>
                </c:pt>
                <c:pt idx="1698">
                  <c:v>-174.14665388781447</c:v>
                </c:pt>
                <c:pt idx="1699">
                  <c:v>-984.52720388628234</c:v>
                </c:pt>
                <c:pt idx="1700">
                  <c:v>-174.21174576244596</c:v>
                </c:pt>
                <c:pt idx="1701">
                  <c:v>-156.1952919996929</c:v>
                </c:pt>
                <c:pt idx="1702">
                  <c:v>-145.68370157388335</c:v>
                </c:pt>
                <c:pt idx="1703">
                  <c:v>-138.24981021563508</c:v>
                </c:pt>
                <c:pt idx="1704">
                  <c:v>-132.50620198815656</c:v>
                </c:pt>
                <c:pt idx="1705">
                  <c:v>-127.83489492333641</c:v>
                </c:pt>
                <c:pt idx="1706">
                  <c:v>-123.90624928414765</c:v>
                </c:pt>
                <c:pt idx="1707">
                  <c:v>-120.52351064139258</c:v>
                </c:pt>
                <c:pt idx="1708">
                  <c:v>-117.55977984804863</c:v>
                </c:pt>
                <c:pt idx="1709">
                  <c:v>-114.92842287917661</c:v>
                </c:pt>
                <c:pt idx="1710">
                  <c:v>-112.56765932964512</c:v>
                </c:pt>
                <c:pt idx="1711">
                  <c:v>-110.43188523000234</c:v>
                </c:pt>
                <c:pt idx="1712">
                  <c:v>-108.4864810873033</c:v>
                </c:pt>
                <c:pt idx="1713">
                  <c:v>-106.70454954944512</c:v>
                </c:pt>
                <c:pt idx="1714">
                  <c:v>-105.0647813510011</c:v>
                </c:pt>
                <c:pt idx="1715">
                  <c:v>-103.55001144047691</c:v>
                </c:pt>
                <c:pt idx="1716">
                  <c:v>-102.14621364556032</c:v>
                </c:pt>
                <c:pt idx="1717">
                  <c:v>-100.84178317180144</c:v>
                </c:pt>
                <c:pt idx="1718">
                  <c:v>-99.627013393939464</c:v>
                </c:pt>
                <c:pt idx="1719">
                  <c:v>-98.493707051307595</c:v>
                </c:pt>
                <c:pt idx="1720">
                  <c:v>-97.434882448586976</c:v>
                </c:pt>
                <c:pt idx="1721">
                  <c:v>-96.444548113419856</c:v>
                </c:pt>
                <c:pt idx="1722">
                  <c:v>-95.517527635286967</c:v>
                </c:pt>
                <c:pt idx="1723">
                  <c:v>-94.649321861991183</c:v>
                </c:pt>
                <c:pt idx="1724">
                  <c:v>-93.835999299141704</c:v>
                </c:pt>
                <c:pt idx="1725">
                  <c:v>-93.074108074448191</c:v>
                </c:pt>
                <c:pt idx="1726">
                  <c:v>-92.360604584446946</c:v>
                </c:pt>
                <c:pt idx="1727">
                  <c:v>-91.692795185762719</c:v>
                </c:pt>
                <c:pt idx="1728">
                  <c:v>-91.068288187822262</c:v>
                </c:pt>
                <c:pt idx="1729">
                  <c:v>-90.484954055902648</c:v>
                </c:pt>
                <c:pt idx="1730">
                  <c:v>-89.94089221424494</c:v>
                </c:pt>
                <c:pt idx="1731">
                  <c:v>-89.434403197651321</c:v>
                </c:pt>
                <c:pt idx="1732">
                  <c:v>-88.963965170371665</c:v>
                </c:pt>
                <c:pt idx="1733">
                  <c:v>-88.528214036926229</c:v>
                </c:pt>
                <c:pt idx="1734">
                  <c:v>-88.125926527670956</c:v>
                </c:pt>
                <c:pt idx="1735">
                  <c:v>-87.756005764494901</c:v>
                </c:pt>
                <c:pt idx="1736">
                  <c:v>-87.417468907834902</c:v>
                </c:pt>
                <c:pt idx="1737">
                  <c:v>-87.109436561656125</c:v>
                </c:pt>
                <c:pt idx="1738">
                  <c:v>-86.831123672940933</c:v>
                </c:pt>
                <c:pt idx="1739">
                  <c:v>-86.581831710125954</c:v>
                </c:pt>
                <c:pt idx="1740">
                  <c:v>-86.360941943515371</c:v>
                </c:pt>
                <c:pt idx="1741">
                  <c:v>-86.167909682018802</c:v>
                </c:pt>
                <c:pt idx="1742">
                  <c:v>-86.002259346183536</c:v>
                </c:pt>
                <c:pt idx="1743">
                  <c:v>-85.86358027862245</c:v>
                </c:pt>
                <c:pt idx="1744">
                  <c:v>-85.751523210525292</c:v>
                </c:pt>
                <c:pt idx="1745">
                  <c:v>-85.665797317725151</c:v>
                </c:pt>
                <c:pt idx="1746">
                  <c:v>-85.606167812363466</c:v>
                </c:pt>
                <c:pt idx="1747">
                  <c:v>-85.572454027032435</c:v>
                </c:pt>
                <c:pt idx="1748">
                  <c:v>-85.5645279577586</c:v>
                </c:pt>
                <c:pt idx="1749">
                  <c:v>-85.582313240650251</c:v>
                </c:pt>
                <c:pt idx="1750">
                  <c:v>-85.625784544736007</c:v>
                </c:pt>
                <c:pt idx="1751">
                  <c:v>-85.694967370710131</c:v>
                </c:pt>
                <c:pt idx="1752">
                  <c:v>-85.789938252189998</c:v>
                </c:pt>
                <c:pt idx="1753">
                  <c:v>-85.910825362880402</c:v>
                </c:pt>
                <c:pt idx="1754">
                  <c:v>-86.057809539928968</c:v>
                </c:pt>
                <c:pt idx="1755">
                  <c:v>-86.231125740945188</c:v>
                </c:pt>
                <c:pt idx="1756">
                  <c:v>-86.43106495986126</c:v>
                </c:pt>
                <c:pt idx="1757">
                  <c:v>-86.657976635269506</c:v>
                </c:pt>
                <c:pt idx="1758">
                  <c:v>-86.912271594358799</c:v>
                </c:pt>
                <c:pt idx="1759">
                  <c:v>-87.194425586406297</c:v>
                </c:pt>
                <c:pt idx="1760">
                  <c:v>-87.504983472352095</c:v>
                </c:pt>
                <c:pt idx="1761">
                  <c:v>-87.84456415176993</c:v>
                </c:pt>
                <c:pt idx="1762">
                  <c:v>-88.213866326132276</c:v>
                </c:pt>
                <c:pt idx="1763">
                  <c:v>-88.613675218399592</c:v>
                </c:pt>
                <c:pt idx="1764">
                  <c:v>-89.044870394586212</c:v>
                </c:pt>
                <c:pt idx="1765">
                  <c:v>-89.508434864274463</c:v>
                </c:pt>
                <c:pt idx="1766">
                  <c:v>-90.005465675636799</c:v>
                </c:pt>
                <c:pt idx="1767">
                  <c:v>-90.537186268423653</c:v>
                </c:pt>
                <c:pt idx="1768">
                  <c:v>-91.104960908269433</c:v>
                </c:pt>
                <c:pt idx="1769">
                  <c:v>-91.710311601129945</c:v>
                </c:pt>
                <c:pt idx="1770">
                  <c:v>-92.354937982461962</c:v>
                </c:pt>
                <c:pt idx="1771">
                  <c:v>-93.040740798340039</c:v>
                </c:pt>
                <c:pt idx="1772">
                  <c:v>-93.769849753862587</c:v>
                </c:pt>
                <c:pt idx="1773">
                  <c:v>-94.544656710039888</c:v>
                </c:pt>
                <c:pt idx="1774">
                  <c:v>-95.367855480749611</c:v>
                </c:pt>
                <c:pt idx="1775">
                  <c:v>-96.242489840025769</c:v>
                </c:pt>
                <c:pt idx="1776">
                  <c:v>-97.172011830799875</c:v>
                </c:pt>
                <c:pt idx="1777">
                  <c:v>-98.16035311817717</c:v>
                </c:pt>
                <c:pt idx="1778">
                  <c:v>-99.212013025146192</c:v>
                </c:pt>
                <c:pt idx="1779">
                  <c:v>-100.33216813309704</c:v>
                </c:pt>
                <c:pt idx="1780">
                  <c:v>-101.52681008533975</c:v>
                </c:pt>
                <c:pt idx="1781">
                  <c:v>-102.80292074823146</c:v>
                </c:pt>
                <c:pt idx="1782">
                  <c:v>-104.1686975535651</c:v>
                </c:pt>
                <c:pt idx="1783">
                  <c:v>-105.63384729781733</c:v>
                </c:pt>
                <c:pt idx="1784">
                  <c:v>-107.20997494674917</c:v>
                </c:pt>
                <c:pt idx="1785">
                  <c:v>-108.91110684407992</c:v>
                </c:pt>
                <c:pt idx="1786">
                  <c:v>-110.75440821280971</c:v>
                </c:pt>
                <c:pt idx="1787">
                  <c:v>-112.76118848997515</c:v>
                </c:pt>
                <c:pt idx="1788">
                  <c:v>-114.95834519939353</c:v>
                </c:pt>
                <c:pt idx="1789">
                  <c:v>-117.3804980058313</c:v>
                </c:pt>
                <c:pt idx="1790">
                  <c:v>-120.07325105067397</c:v>
                </c:pt>
                <c:pt idx="1791">
                  <c:v>-123.09838491110149</c:v>
                </c:pt>
                <c:pt idx="1792">
                  <c:v>-126.54253378421656</c:v>
                </c:pt>
                <c:pt idx="1793">
                  <c:v>-130.53259698932547</c:v>
                </c:pt>
                <c:pt idx="1794">
                  <c:v>-135.26532912803538</c:v>
                </c:pt>
                <c:pt idx="1795">
                  <c:v>-141.07037010990422</c:v>
                </c:pt>
                <c:pt idx="1796">
                  <c:v>-148.56570207570431</c:v>
                </c:pt>
                <c:pt idx="1797">
                  <c:v>-159.13874113502311</c:v>
                </c:pt>
                <c:pt idx="1798">
                  <c:v>-177.21665173017004</c:v>
                </c:pt>
                <c:pt idx="1799">
                  <c:v>-984.52442371150244</c:v>
                </c:pt>
                <c:pt idx="1800">
                  <c:v>-177.274498809373</c:v>
                </c:pt>
                <c:pt idx="1801">
                  <c:v>-159.2544354364102</c:v>
                </c:pt>
                <c:pt idx="1802">
                  <c:v>-148.73924388523238</c:v>
                </c:pt>
                <c:pt idx="1803">
                  <c:v>-141.30175985651411</c:v>
                </c:pt>
                <c:pt idx="1804">
                  <c:v>-135.55456738366149</c:v>
                </c:pt>
                <c:pt idx="1805">
                  <c:v>-130.8796844689009</c:v>
                </c:pt>
                <c:pt idx="1806">
                  <c:v>-126.94747134568243</c:v>
                </c:pt>
                <c:pt idx="1807">
                  <c:v>-123.56117355542369</c:v>
                </c:pt>
                <c:pt idx="1808">
                  <c:v>-120.59389192185549</c:v>
                </c:pt>
                <c:pt idx="1809">
                  <c:v>-117.95899239092779</c:v>
                </c:pt>
                <c:pt idx="1810">
                  <c:v>-115.59469452853536</c:v>
                </c:pt>
                <c:pt idx="1811">
                  <c:v>-113.45539433638695</c:v>
                </c:pt>
                <c:pt idx="1812">
                  <c:v>-111.50647229283423</c:v>
                </c:pt>
                <c:pt idx="1813">
                  <c:v>-109.72103101720245</c:v>
                </c:pt>
                <c:pt idx="1814">
                  <c:v>-108.07776121562694</c:v>
                </c:pt>
                <c:pt idx="1815">
                  <c:v>-106.55949780830804</c:v>
                </c:pt>
                <c:pt idx="1816">
                  <c:v>-105.15221459475809</c:v>
                </c:pt>
                <c:pt idx="1817">
                  <c:v>-103.84430675248311</c:v>
                </c:pt>
                <c:pt idx="1818">
                  <c:v>-102.62606762830877</c:v>
                </c:pt>
                <c:pt idx="1819">
                  <c:v>-101.48929993378248</c:v>
                </c:pt>
                <c:pt idx="1820">
                  <c:v>-100.42702194592843</c:v>
                </c:pt>
                <c:pt idx="1821">
                  <c:v>-99.433242164859905</c:v>
                </c:pt>
                <c:pt idx="1822">
                  <c:v>-98.502784152654726</c:v>
                </c:pt>
                <c:pt idx="1823">
                  <c:v>-97.631148729839509</c:v>
                </c:pt>
                <c:pt idx="1824">
                  <c:v>-96.814404374872424</c:v>
                </c:pt>
                <c:pt idx="1825">
                  <c:v>-96.049099188436514</c:v>
                </c:pt>
                <c:pt idx="1826">
                  <c:v>-95.332189540165842</c:v>
                </c:pt>
                <c:pt idx="1827">
                  <c:v>-94.660981759905894</c:v>
                </c:pt>
                <c:pt idx="1828">
                  <c:v>-94.033084130426658</c:v>
                </c:pt>
                <c:pt idx="1829">
                  <c:v>-93.446367090470318</c:v>
                </c:pt>
                <c:pt idx="1830">
                  <c:v>-92.898930037864147</c:v>
                </c:pt>
                <c:pt idx="1831">
                  <c:v>-92.389073481117222</c:v>
                </c:pt>
                <c:pt idx="1832">
                  <c:v>-91.915275558305524</c:v>
                </c:pt>
                <c:pt idx="1833">
                  <c:v>-91.476172147894857</c:v>
                </c:pt>
                <c:pt idx="1834">
                  <c:v>-91.070539954305261</c:v>
                </c:pt>
                <c:pt idx="1835">
                  <c:v>-90.697282073607184</c:v>
                </c:pt>
                <c:pt idx="1836">
                  <c:v>-90.355415640536165</c:v>
                </c:pt>
                <c:pt idx="1837">
                  <c:v>-90.044061233472462</c:v>
                </c:pt>
                <c:pt idx="1838">
                  <c:v>-89.762433773929132</c:v>
                </c:pt>
                <c:pt idx="1839">
                  <c:v>-89.509834704988634</c:v>
                </c:pt>
                <c:pt idx="1840">
                  <c:v>-89.285645271715438</c:v>
                </c:pt>
                <c:pt idx="1841">
                  <c:v>-89.089320757893148</c:v>
                </c:pt>
                <c:pt idx="1842">
                  <c:v>-88.920385559056299</c:v>
                </c:pt>
                <c:pt idx="1843">
                  <c:v>-88.778428992917426</c:v>
                </c:pt>
                <c:pt idx="1844">
                  <c:v>-88.663101765877798</c:v>
                </c:pt>
                <c:pt idx="1845">
                  <c:v>-88.574113029093269</c:v>
                </c:pt>
                <c:pt idx="1846">
                  <c:v>-88.511227970138719</c:v>
                </c:pt>
                <c:pt idx="1847">
                  <c:v>-88.474265897149706</c:v>
                </c:pt>
                <c:pt idx="1848">
                  <c:v>-88.463098781805556</c:v>
                </c:pt>
                <c:pt idx="1849">
                  <c:v>-88.477650235976114</c:v>
                </c:pt>
                <c:pt idx="1850">
                  <c:v>-88.517894904559711</c:v>
                </c:pt>
                <c:pt idx="1851">
                  <c:v>-88.583858264227871</c:v>
                </c:pt>
                <c:pt idx="1852">
                  <c:v>-88.67561682468218</c:v>
                </c:pt>
                <c:pt idx="1853">
                  <c:v>-88.793298735817984</c:v>
                </c:pt>
                <c:pt idx="1854">
                  <c:v>-88.93708481107933</c:v>
                </c:pt>
                <c:pt idx="1855">
                  <c:v>-89.107209984477308</c:v>
                </c:pt>
                <c:pt idx="1856">
                  <c:v>-89.303965226450131</c:v>
                </c:pt>
                <c:pt idx="1857">
                  <c:v>-89.527699952200365</c:v>
                </c:pt>
                <c:pt idx="1858">
                  <c:v>-89.77882496563052</c:v>
                </c:pt>
                <c:pt idx="1859">
                  <c:v>-90.057815992834165</c:v>
                </c:pt>
                <c:pt idx="1860">
                  <c:v>-90.365217871670296</c:v>
                </c:pt>
                <c:pt idx="1861">
                  <c:v>-90.70164947873316</c:v>
                </c:pt>
                <c:pt idx="1862">
                  <c:v>-91.067809492616902</c:v>
                </c:pt>
                <c:pt idx="1863">
                  <c:v>-91.464483113504429</c:v>
                </c:pt>
                <c:pt idx="1864">
                  <c:v>-91.892549884732503</c:v>
                </c:pt>
                <c:pt idx="1865">
                  <c:v>-92.352992793305248</c:v>
                </c:pt>
                <c:pt idx="1866">
                  <c:v>-92.846908864916173</c:v>
                </c:pt>
                <c:pt idx="1867">
                  <c:v>-93.375521516935038</c:v>
                </c:pt>
                <c:pt idx="1868">
                  <c:v>-93.940194992713444</c:v>
                </c:pt>
                <c:pt idx="1869">
                  <c:v>-94.542451276021936</c:v>
                </c:pt>
                <c:pt idx="1870">
                  <c:v>-95.183989980228674</c:v>
                </c:pt>
                <c:pt idx="1871">
                  <c:v>-95.866711829416118</c:v>
                </c:pt>
                <c:pt idx="1872">
                  <c:v>-96.592746506785801</c:v>
                </c:pt>
                <c:pt idx="1873">
                  <c:v>-97.364485851547073</c:v>
                </c:pt>
                <c:pt idx="1874">
                  <c:v>-98.184623655871164</c:v>
                </c:pt>
                <c:pt idx="1875">
                  <c:v>-99.056203672179507</c:v>
                </c:pt>
                <c:pt idx="1876">
                  <c:v>-99.982677921885283</c:v>
                </c:pt>
                <c:pt idx="1877">
                  <c:v>-100.9679780486686</c:v>
                </c:pt>
                <c:pt idx="1878">
                  <c:v>-102.01660335418498</c:v>
                </c:pt>
                <c:pt idx="1879">
                  <c:v>-103.13373039858419</c:v>
                </c:pt>
                <c:pt idx="1880">
                  <c:v>-104.32535080402769</c:v>
                </c:pt>
                <c:pt idx="1881">
                  <c:v>-105.59844641581461</c:v>
                </c:pt>
                <c:pt idx="1882">
                  <c:v>-106.96121464477145</c:v>
                </c:pt>
                <c:pt idx="1883">
                  <c:v>-108.42336226649833</c:v>
                </c:pt>
                <c:pt idx="1884">
                  <c:v>-109.99649422596868</c:v>
                </c:pt>
                <c:pt idx="1885">
                  <c:v>-111.69463684620504</c:v>
                </c:pt>
                <c:pt idx="1886">
                  <c:v>-113.5349553295988</c:v>
                </c:pt>
                <c:pt idx="1887">
                  <c:v>-115.53875909266498</c:v>
                </c:pt>
                <c:pt idx="1888">
                  <c:v>-117.73294563878899</c:v>
                </c:pt>
                <c:pt idx="1889">
                  <c:v>-120.15213461239173</c:v>
                </c:pt>
                <c:pt idx="1890">
                  <c:v>-122.84193013460026</c:v>
                </c:pt>
                <c:pt idx="1891">
                  <c:v>-125.86411276242214</c:v>
                </c:pt>
                <c:pt idx="1892">
                  <c:v>-129.30531667287465</c:v>
                </c:pt>
                <c:pt idx="1893">
                  <c:v>-133.29244116526422</c:v>
                </c:pt>
                <c:pt idx="1894">
                  <c:v>-138.02224082128018</c:v>
                </c:pt>
                <c:pt idx="1895">
                  <c:v>-143.82435553065145</c:v>
                </c:pt>
                <c:pt idx="1896">
                  <c:v>-151.31676741440407</c:v>
                </c:pt>
                <c:pt idx="1897">
                  <c:v>-161.88689256245951</c:v>
                </c:pt>
                <c:pt idx="1898">
                  <c:v>-179.96189539755045</c:v>
                </c:pt>
                <c:pt idx="1899">
                  <c:v>-984.52131631689576</c:v>
                </c:pt>
                <c:pt idx="1900">
                  <c:v>-120.67265115953695</c:v>
                </c:pt>
                <c:pt idx="1901">
                  <c:v>-104.17486775473007</c:v>
                </c:pt>
                <c:pt idx="1902">
                  <c:v>-96.104418090081595</c:v>
                </c:pt>
                <c:pt idx="1903">
                  <c:v>-92.140925551558581</c:v>
                </c:pt>
                <c:pt idx="1904">
                  <c:v>-91.082320841066533</c:v>
                </c:pt>
                <c:pt idx="1905">
                  <c:v>-92.636590177678158</c:v>
                </c:pt>
                <c:pt idx="1906">
                  <c:v>-97.095837405100497</c:v>
                </c:pt>
                <c:pt idx="1907">
                  <c:v>-105.66222198229804</c:v>
                </c:pt>
                <c:pt idx="1908">
                  <c:v>-122.65621088062069</c:v>
                </c:pt>
                <c:pt idx="1909">
                  <c:v>-971.68765479423064</c:v>
                </c:pt>
                <c:pt idx="1910">
                  <c:v>-123.12928006907482</c:v>
                </c:pt>
                <c:pt idx="1911">
                  <c:v>-106.60843868856736</c:v>
                </c:pt>
                <c:pt idx="1912">
                  <c:v>-98.515358365634853</c:v>
                </c:pt>
                <c:pt idx="1913">
                  <c:v>-94.529650691662894</c:v>
                </c:pt>
                <c:pt idx="1914">
                  <c:v>-93.449235004376391</c:v>
                </c:pt>
                <c:pt idx="1915">
                  <c:v>-94.982086569600625</c:v>
                </c:pt>
                <c:pt idx="1916">
                  <c:v>-99.420298670307886</c:v>
                </c:pt>
                <c:pt idx="1917">
                  <c:v>-107.96602057980334</c:v>
                </c:pt>
                <c:pt idx="1918">
                  <c:v>-124.93970944233638</c:v>
                </c:pt>
                <c:pt idx="1919">
                  <c:v>-984.51411967591173</c:v>
                </c:pt>
                <c:pt idx="1920">
                  <c:v>-125.37322884626569</c:v>
                </c:pt>
                <c:pt idx="1921">
                  <c:v>-108.83311971879023</c:v>
                </c:pt>
                <c:pt idx="1922">
                  <c:v>-100.72109825691037</c:v>
                </c:pt>
                <c:pt idx="1923">
                  <c:v>-96.71676779851127</c:v>
                </c:pt>
                <c:pt idx="1924">
                  <c:v>-95.618039703744586</c:v>
                </c:pt>
                <c:pt idx="1925">
                  <c:v>-97.132881525347642</c:v>
                </c:pt>
                <c:pt idx="1926">
                  <c:v>-101.55337908681392</c:v>
                </c:pt>
                <c:pt idx="1927">
                  <c:v>-110.08167444523406</c:v>
                </c:pt>
                <c:pt idx="1928">
                  <c:v>-127.03821776206658</c:v>
                </c:pt>
                <c:pt idx="1929">
                  <c:v>-979.10231514502368</c:v>
                </c:pt>
                <c:pt idx="1930">
                  <c:v>-127.43826227091411</c:v>
                </c:pt>
                <c:pt idx="1931">
                  <c:v>-110.8818109134961</c:v>
                </c:pt>
                <c:pt idx="1932">
                  <c:v>-102.7537024493359</c:v>
                </c:pt>
                <c:pt idx="1933">
                  <c:v>-98.733534268722565</c:v>
                </c:pt>
                <c:pt idx="1934">
                  <c:v>-97.619211967674474</c:v>
                </c:pt>
                <c:pt idx="1935">
                  <c:v>-99.118697511234316</c:v>
                </c:pt>
                <c:pt idx="1936">
                  <c:v>-103.52407130493633</c:v>
                </c:pt>
                <c:pt idx="1937">
                  <c:v>-112.03747015124789</c:v>
                </c:pt>
                <c:pt idx="1938">
                  <c:v>-128.97933911422965</c:v>
                </c:pt>
                <c:pt idx="1939">
                  <c:v>-984.50561352929924</c:v>
                </c:pt>
                <c:pt idx="1940">
                  <c:v>-129.35068175189468</c:v>
                </c:pt>
                <c:pt idx="1941">
                  <c:v>-112.78019341719316</c:v>
                </c:pt>
                <c:pt idx="1942">
                  <c:v>-104.63825120366408</c:v>
                </c:pt>
                <c:pt idx="1943">
                  <c:v>-100.60444810770247</c:v>
                </c:pt>
                <c:pt idx="1944">
                  <c:v>-99.476685457243619</c:v>
                </c:pt>
                <c:pt idx="1945">
                  <c:v>-100.96292107058505</c:v>
                </c:pt>
                <c:pt idx="1946">
                  <c:v>-105.35523132357068</c:v>
                </c:pt>
                <c:pt idx="1947">
                  <c:v>-113.85574910192886</c:v>
                </c:pt>
                <c:pt idx="1948">
                  <c:v>-130.78491566200177</c:v>
                </c:pt>
                <c:pt idx="1949">
                  <c:v>-986.30195711413364</c:v>
                </c:pt>
                <c:pt idx="1950">
                  <c:v>-131.13137478075211</c:v>
                </c:pt>
                <c:pt idx="1951">
                  <c:v>-114.54869822656241</c:v>
                </c:pt>
                <c:pt idx="1952">
                  <c:v>-106.39473224483234</c:v>
                </c:pt>
                <c:pt idx="1953">
                  <c:v>-102.34906651581048</c:v>
                </c:pt>
                <c:pt idx="1954">
                  <c:v>-101.20959913988132</c:v>
                </c:pt>
                <c:pt idx="1955">
                  <c:v>-102.6842847934479</c:v>
                </c:pt>
                <c:pt idx="1956">
                  <c:v>-107.06519679329247</c:v>
                </c:pt>
                <c:pt idx="1957">
                  <c:v>-115.55446504620143</c:v>
                </c:pt>
                <c:pt idx="1958">
                  <c:v>-132.47252790708822</c:v>
                </c:pt>
                <c:pt idx="1959">
                  <c:v>-984.49579736381861</c:v>
                </c:pt>
                <c:pt idx="1960">
                  <c:v>-132.79720587316294</c:v>
                </c:pt>
                <c:pt idx="1961">
                  <c:v>-116.20384642811814</c:v>
                </c:pt>
                <c:pt idx="1962">
                  <c:v>-108.0393325025169</c:v>
                </c:pt>
                <c:pt idx="1963">
                  <c:v>-103.98325122702568</c:v>
                </c:pt>
                <c:pt idx="1964">
                  <c:v>-102.83349821629201</c:v>
                </c:pt>
                <c:pt idx="1965">
                  <c:v>-104.29802572283972</c:v>
                </c:pt>
                <c:pt idx="1966">
                  <c:v>-108.66890469951645</c:v>
                </c:pt>
                <c:pt idx="1967">
                  <c:v>-117.14826274727764</c:v>
                </c:pt>
                <c:pt idx="1968">
                  <c:v>-134.05653597153221</c:v>
                </c:pt>
                <c:pt idx="1969">
                  <c:v>-958.55286584666328</c:v>
                </c:pt>
                <c:pt idx="1970">
                  <c:v>-134.36198764331868</c:v>
                </c:pt>
                <c:pt idx="1971">
                  <c:v>-117.75918730816664</c:v>
                </c:pt>
                <c:pt idx="1972">
                  <c:v>-109.58534459295088</c:v>
                </c:pt>
                <c:pt idx="1973">
                  <c:v>-105.52004463602357</c:v>
                </c:pt>
                <c:pt idx="1974">
                  <c:v>-104.36118110666412</c:v>
                </c:pt>
                <c:pt idx="1975">
                  <c:v>-105.81670435759906</c:v>
                </c:pt>
                <c:pt idx="1976">
                  <c:v>-110.17868348612339</c:v>
                </c:pt>
                <c:pt idx="1977">
                  <c:v>-118.6492442806028</c:v>
                </c:pt>
                <c:pt idx="1978">
                  <c:v>-135.54882107558291</c:v>
                </c:pt>
                <c:pt idx="1979">
                  <c:v>-984.48467058687299</c:v>
                </c:pt>
                <c:pt idx="1980">
                  <c:v>-135.83717547890279</c:v>
                </c:pt>
                <c:pt idx="1981">
                  <c:v>-119.22597096091992</c:v>
                </c:pt>
                <c:pt idx="1982">
                  <c:v>-111.04381819741494</c:v>
                </c:pt>
                <c:pt idx="1983">
                  <c:v>-106.97030074739068</c:v>
                </c:pt>
                <c:pt idx="1984">
                  <c:v>-105.80331073591788</c:v>
                </c:pt>
                <c:pt idx="1985">
                  <c:v>-107.25079700568548</c:v>
                </c:pt>
                <c:pt idx="1986">
                  <c:v>-111.60482717718017</c:v>
                </c:pt>
                <c:pt idx="1987">
                  <c:v>-120.06752559428014</c:v>
                </c:pt>
                <c:pt idx="1988">
                  <c:v>-136.95932517848473</c:v>
                </c:pt>
                <c:pt idx="1989">
                  <c:v>-960.33031817302287</c:v>
                </c:pt>
                <c:pt idx="1990">
                  <c:v>-137.23237516000188</c:v>
                </c:pt>
                <c:pt idx="1991">
                  <c:v>-120.61364075458015</c:v>
                </c:pt>
                <c:pt idx="1992">
                  <c:v>-112.42403791584832</c:v>
                </c:pt>
                <c:pt idx="1993">
                  <c:v>-108.34314893473575</c:v>
                </c:pt>
                <c:pt idx="1994">
                  <c:v>-107.16886469496802</c:v>
                </c:pt>
                <c:pt idx="1995">
                  <c:v>-108.60913282391539</c:v>
                </c:pt>
                <c:pt idx="1996">
                  <c:v>-112.95601975209378</c:v>
                </c:pt>
                <c:pt idx="1997">
                  <c:v>-121.41164865810133</c:v>
                </c:pt>
                <c:pt idx="1998">
                  <c:v>-138.29645132220935</c:v>
                </c:pt>
                <c:pt idx="1999">
                  <c:v>-984.47223252633853</c:v>
                </c:pt>
                <c:pt idx="2000">
                  <c:v>-138.55572078819466</c:v>
                </c:pt>
                <c:pt idx="2001">
                  <c:v>-121.9302006196851</c:v>
                </c:pt>
                <c:pt idx="2002">
                  <c:v>-113.73388027241339</c:v>
                </c:pt>
                <c:pt idx="2003">
                  <c:v>-109.6463410074534</c:v>
                </c:pt>
                <c:pt idx="2004">
                  <c:v>-108.46547269929333</c:v>
                </c:pt>
                <c:pt idx="2005">
                  <c:v>-109.8992219861713</c:v>
                </c:pt>
                <c:pt idx="2006">
                  <c:v>-114.23965432907812</c:v>
                </c:pt>
                <c:pt idx="2007">
                  <c:v>-122.68889195620959</c:v>
                </c:pt>
                <c:pt idx="2008">
                  <c:v>-139.56736571609017</c:v>
                </c:pt>
                <c:pt idx="2009">
                  <c:v>-1009.6190456062229</c:v>
                </c:pt>
                <c:pt idx="2010">
                  <c:v>-139.81416086112242</c:v>
                </c:pt>
                <c:pt idx="2011">
                  <c:v>-123.18249350162921</c:v>
                </c:pt>
                <c:pt idx="2012">
                  <c:v>-114.98008478865815</c:v>
                </c:pt>
                <c:pt idx="2013">
                  <c:v>-110.88651513823075</c:v>
                </c:pt>
                <c:pt idx="2014">
                  <c:v>-109.69967359589623</c:v>
                </c:pt>
                <c:pt idx="2015">
                  <c:v>-111.12750598668208</c:v>
                </c:pt>
                <c:pt idx="2016">
                  <c:v>-115.46207697372657</c:v>
                </c:pt>
                <c:pt idx="2017">
                  <c:v>-123.90550800236987</c:v>
                </c:pt>
                <c:pt idx="2018">
                  <c:v>-140.77822915292586</c:v>
                </c:pt>
                <c:pt idx="2019">
                  <c:v>-971.62825556897485</c:v>
                </c:pt>
                <c:pt idx="2020">
                  <c:v>-141.01367804516326</c:v>
                </c:pt>
                <c:pt idx="2021">
                  <c:v>-124.37641557598675</c:v>
                </c:pt>
                <c:pt idx="2022">
                  <c:v>-116.16846280944165</c:v>
                </c:pt>
                <c:pt idx="2023">
                  <c:v>-112.06939946164175</c:v>
                </c:pt>
                <c:pt idx="2024">
                  <c:v>-110.87711389096414</c:v>
                </c:pt>
                <c:pt idx="2025">
                  <c:v>-112.29955124771281</c:v>
                </c:pt>
                <c:pt idx="2026">
                  <c:v>-116.62877553246997</c:v>
                </c:pt>
                <c:pt idx="2027">
                  <c:v>-125.06690753991359</c:v>
                </c:pt>
                <c:pt idx="2028">
                  <c:v>-141.9343767113273</c:v>
                </c:pt>
                <c:pt idx="2029">
                  <c:v>-963.19547158897137</c:v>
                </c:pt>
                <c:pt idx="2030">
                  <c:v>-142.15946027190569</c:v>
                </c:pt>
                <c:pt idx="2031">
                  <c:v>-125.51708322799911</c:v>
                </c:pt>
                <c:pt idx="2032">
                  <c:v>-117.30406048386118</c:v>
                </c:pt>
                <c:pt idx="2033">
                  <c:v>-113.19997117097017</c:v>
                </c:pt>
                <c:pt idx="2034">
                  <c:v>-112.00270307324263</c:v>
                </c:pt>
                <c:pt idx="2035">
                  <c:v>-113.42020077647786</c:v>
                </c:pt>
                <c:pt idx="2036">
                  <c:v>-117.74452772649296</c:v>
                </c:pt>
                <c:pt idx="2037">
                  <c:v>-126.17780417273329</c:v>
                </c:pt>
                <c:pt idx="2038">
                  <c:v>-143.04045902057422</c:v>
                </c:pt>
                <c:pt idx="2039">
                  <c:v>-984.44341946718396</c:v>
                </c:pt>
                <c:pt idx="2040">
                  <c:v>-143.25603554873018</c:v>
                </c:pt>
                <c:pt idx="2041">
                  <c:v>-126.60896476903389</c:v>
                </c:pt>
                <c:pt idx="2042">
                  <c:v>-118.39128747248837</c:v>
                </c:pt>
                <c:pt idx="2043">
                  <c:v>-114.28258229842152</c:v>
                </c:pt>
                <c:pt idx="2044">
                  <c:v>-113.080736546808</c:v>
                </c:pt>
                <c:pt idx="2045">
                  <c:v>-114.49369432754298</c:v>
                </c:pt>
                <c:pt idx="2046">
                  <c:v>-118.81351861841199</c:v>
                </c:pt>
                <c:pt idx="2047">
                  <c:v>-127.24232920853655</c:v>
                </c:pt>
                <c:pt idx="2048">
                  <c:v>-144.10055455052196</c:v>
                </c:pt>
                <c:pt idx="2049">
                  <c:v>-1032.1997289128026</c:v>
                </c:pt>
                <c:pt idx="2050">
                  <c:v>-144.3073793434983</c:v>
                </c:pt>
                <c:pt idx="2051">
                  <c:v>-127.65598546532291</c:v>
                </c:pt>
                <c:pt idx="2052">
                  <c:v>-119.43401968195997</c:v>
                </c:pt>
                <c:pt idx="2053">
                  <c:v>-115.32106021548437</c:v>
                </c:pt>
                <c:pt idx="2054">
                  <c:v>-114.11499395529734</c:v>
                </c:pt>
                <c:pt idx="2055">
                  <c:v>-115.52376460726839</c:v>
                </c:pt>
                <c:pt idx="2056">
                  <c:v>-119.83943475157432</c:v>
                </c:pt>
                <c:pt idx="2057">
                  <c:v>-128.2641237860189</c:v>
                </c:pt>
                <c:pt idx="2058">
                  <c:v>-145.11825977805665</c:v>
                </c:pt>
                <c:pt idx="2059">
                  <c:v>-979.01932754881557</c:v>
                </c:pt>
                <c:pt idx="2060">
                  <c:v>-145.31700097783227</c:v>
                </c:pt>
                <c:pt idx="2061">
                  <c:v>-128.66161211585913</c:v>
                </c:pt>
                <c:pt idx="2062">
                  <c:v>-120.43568207310967</c:v>
                </c:pt>
                <c:pt idx="2063">
                  <c:v>-116.31878871557899</c:v>
                </c:pt>
                <c:pt idx="2064">
                  <c:v>-115.1088185820719</c:v>
                </c:pt>
                <c:pt idx="2065">
                  <c:v>-116.51371503323624</c:v>
                </c:pt>
                <c:pt idx="2066">
                  <c:v>-120.82554030930146</c:v>
                </c:pt>
                <c:pt idx="2067">
                  <c:v>-129.24641347329728</c:v>
                </c:pt>
                <c:pt idx="2068">
                  <c:v>-146.09676226297839</c:v>
                </c:pt>
                <c:pt idx="2069">
                  <c:v>-963.61341829643197</c:v>
                </c:pt>
                <c:pt idx="2070">
                  <c:v>-146.28801376833144</c:v>
                </c:pt>
                <c:pt idx="2071">
                  <c:v>-129.62892177941836</c:v>
                </c:pt>
                <c:pt idx="2072">
                  <c:v>-121.39931600789559</c:v>
                </c:pt>
                <c:pt idx="2073">
                  <c:v>-117.27877401404128</c:v>
                </c:pt>
                <c:pt idx="2074">
                  <c:v>-116.06518203547436</c:v>
                </c:pt>
                <c:pt idx="2075">
                  <c:v>-117.46648313610537</c:v>
                </c:pt>
                <c:pt idx="2076">
                  <c:v>-121.77473926379267</c:v>
                </c:pt>
                <c:pt idx="2077">
                  <c:v>-130.19206919348053</c:v>
                </c:pt>
                <c:pt idx="2078">
                  <c:v>-147.03890037904645</c:v>
                </c:pt>
                <c:pt idx="2079">
                  <c:v>-984.40935121087637</c:v>
                </c:pt>
                <c:pt idx="2080">
                  <c:v>-147.22319245181933</c:v>
                </c:pt>
                <c:pt idx="2081">
                  <c:v>-130.56065808704676</c:v>
                </c:pt>
                <c:pt idx="2082">
                  <c:v>-122.32763447491969</c:v>
                </c:pt>
                <c:pt idx="2083">
                  <c:v>-118.20369891176432</c:v>
                </c:pt>
                <c:pt idx="2084">
                  <c:v>-116.98673737501838</c:v>
                </c:pt>
                <c:pt idx="2085">
                  <c:v>-118.38469267211718</c:v>
                </c:pt>
                <c:pt idx="2086">
                  <c:v>-122.68962649808344</c:v>
                </c:pt>
                <c:pt idx="2087">
                  <c:v>-131.10365737860172</c:v>
                </c:pt>
                <c:pt idx="2088">
                  <c:v>-147.94721252180287</c:v>
                </c:pt>
                <c:pt idx="2089">
                  <c:v>-1237.2667988254736</c:v>
                </c:pt>
                <c:pt idx="2090">
                  <c:v>-148.12502056445967</c:v>
                </c:pt>
                <c:pt idx="2091">
                  <c:v>-131.45927773745595</c:v>
                </c:pt>
                <c:pt idx="2092">
                  <c:v>-123.22306772082236</c:v>
                </c:pt>
                <c:pt idx="2093">
                  <c:v>-119.09596758179971</c:v>
                </c:pt>
                <c:pt idx="2094">
                  <c:v>-117.87586307190313</c:v>
                </c:pt>
                <c:pt idx="2095">
                  <c:v>-119.2706967757512</c:v>
                </c:pt>
                <c:pt idx="2096">
                  <c:v>-123.5725301686039</c:v>
                </c:pt>
                <c:pt idx="2097">
                  <c:v>-131.98348155938513</c:v>
                </c:pt>
                <c:pt idx="2098">
                  <c:v>-148.82397794241243</c:v>
                </c:pt>
                <c:pt idx="2099">
                  <c:v>-986.19143173226144</c:v>
                </c:pt>
                <c:pt idx="2100">
                  <c:v>-148.99572981263151</c:v>
                </c:pt>
                <c:pt idx="2101">
                  <c:v>-132.32698916004776</c:v>
                </c:pt>
                <c:pt idx="2102">
                  <c:v>-124.08780122067586</c:v>
                </c:pt>
                <c:pt idx="2103">
                  <c:v>-119.95774286196794</c:v>
                </c:pt>
                <c:pt idx="2104">
                  <c:v>-118.73469963831502</c:v>
                </c:pt>
                <c:pt idx="2105">
                  <c:v>-120.12661393983292</c:v>
                </c:pt>
                <c:pt idx="2106">
                  <c:v>-124.42554704985574</c:v>
                </c:pt>
                <c:pt idx="2107">
                  <c:v>-132.83361708791639</c:v>
                </c:pt>
                <c:pt idx="2108">
                  <c:v>-149.67125086143457</c:v>
                </c:pt>
                <c:pt idx="2109">
                  <c:v>-967.17374165479725</c:v>
                </c:pt>
                <c:pt idx="2110">
                  <c:v>-149.83733300689852</c:v>
                </c:pt>
                <c:pt idx="2111">
                  <c:v>-133.1657848773732</c:v>
                </c:pt>
                <c:pt idx="2112">
                  <c:v>-124.92380748080384</c:v>
                </c:pt>
                <c:pt idx="2113">
                  <c:v>-120.79097750961276</c:v>
                </c:pt>
                <c:pt idx="2114">
                  <c:v>-119.56518034541951</c:v>
                </c:pt>
                <c:pt idx="2115">
                  <c:v>-120.95435820779193</c:v>
                </c:pt>
                <c:pt idx="2116">
                  <c:v>-125.2505722117037</c:v>
                </c:pt>
                <c:pt idx="2117">
                  <c:v>-133.65594031048008</c:v>
                </c:pt>
                <c:pt idx="2118">
                  <c:v>-150.49088914745022</c:v>
                </c:pt>
                <c:pt idx="2119">
                  <c:v>-984.37001949468242</c:v>
                </c:pt>
                <c:pt idx="2120">
                  <c:v>-150.65165178205615</c:v>
                </c:pt>
                <c:pt idx="2121">
                  <c:v>-133.97746876033236</c:v>
                </c:pt>
                <c:pt idx="2122">
                  <c:v>-125.73287283846041</c:v>
                </c:pt>
                <c:pt idx="2123">
                  <c:v>-121.59744055486908</c:v>
                </c:pt>
                <c:pt idx="2124">
                  <c:v>-120.36905713911355</c:v>
                </c:pt>
                <c:pt idx="2125">
                  <c:v>-121.75566466059138</c:v>
                </c:pt>
                <c:pt idx="2126">
                  <c:v>-126.04932408597234</c:v>
                </c:pt>
                <c:pt idx="2127">
                  <c:v>-134.45215322211456</c:v>
                </c:pt>
                <c:pt idx="2128">
                  <c:v>-151.28457856768983</c:v>
                </c:pt>
                <c:pt idx="2129">
                  <c:v>-1039.3350725795303</c:v>
                </c:pt>
                <c:pt idx="2130">
                  <c:v>-151.44034006347258</c:v>
                </c:pt>
                <c:pt idx="2131">
                  <c:v>-134.76367911380041</c:v>
                </c:pt>
                <c:pt idx="2132">
                  <c:v>-126.51662017412797</c:v>
                </c:pt>
                <c:pt idx="2133">
                  <c:v>-122.37873964686337</c:v>
                </c:pt>
                <c:pt idx="2134">
                  <c:v>-121.1479226271899</c:v>
                </c:pt>
                <c:pt idx="2135">
                  <c:v>-122.53211105175828</c:v>
                </c:pt>
                <c:pt idx="2136">
                  <c:v>-126.82336575609092</c:v>
                </c:pt>
                <c:pt idx="2137">
                  <c:v>-135.22380441747461</c:v>
                </c:pt>
                <c:pt idx="2138">
                  <c:v>-152.05385340656321</c:v>
                </c:pt>
                <c:pt idx="2139">
                  <c:v>-958.41084490745754</c:v>
                </c:pt>
                <c:pt idx="2140">
                  <c:v>-152.20490403972764</c:v>
                </c:pt>
                <c:pt idx="2141">
                  <c:v>-135.5259083354413</c:v>
                </c:pt>
                <c:pt idx="2142">
                  <c:v>-127.27652826241524</c:v>
                </c:pt>
                <c:pt idx="2143">
                  <c:v>-123.13634010245922</c:v>
                </c:pt>
                <c:pt idx="2144">
                  <c:v>-121.90322883157856</c:v>
                </c:pt>
                <c:pt idx="2145">
                  <c:v>-123.28513626864424</c:v>
                </c:pt>
                <c:pt idx="2146">
                  <c:v>-127.57412313277719</c:v>
                </c:pt>
                <c:pt idx="2147">
                  <c:v>-135.97230698622081</c:v>
                </c:pt>
                <c:pt idx="2148">
                  <c:v>-152.80011408592284</c:v>
                </c:pt>
                <c:pt idx="2149">
                  <c:v>-968.61106571369555</c:v>
                </c:pt>
                <c:pt idx="2150">
                  <c:v>-152.94671924772618</c:v>
                </c:pt>
                <c:pt idx="2151">
                  <c:v>-136.26551974057318</c:v>
                </c:pt>
                <c:pt idx="2152">
                  <c:v>-128.01394834140905</c:v>
                </c:pt>
                <c:pt idx="2153">
                  <c:v>-123.871581224745</c:v>
                </c:pt>
                <c:pt idx="2154">
                  <c:v>-122.6363032605139</c:v>
                </c:pt>
                <c:pt idx="2155">
                  <c:v>-124.01605616272305</c:v>
                </c:pt>
                <c:pt idx="2156">
                  <c:v>-128.30290054682141</c:v>
                </c:pt>
                <c:pt idx="2157">
                  <c:v>-136.69895387255582</c:v>
                </c:pt>
                <c:pt idx="2158">
                  <c:v>-153.5246422955374</c:v>
                </c:pt>
                <c:pt idx="2159">
                  <c:v>-984.32541475903736</c:v>
                </c:pt>
                <c:pt idx="2160">
                  <c:v>-153.66704525720371</c:v>
                </c:pt>
                <c:pt idx="2161">
                  <c:v>-136.98376202960628</c:v>
                </c:pt>
                <c:pt idx="2162">
                  <c:v>-128.73011836689562</c:v>
                </c:pt>
                <c:pt idx="2163">
                  <c:v>-124.58569034779816</c:v>
                </c:pt>
                <c:pt idx="2164">
                  <c:v>-123.34836274752593</c:v>
                </c:pt>
                <c:pt idx="2165">
                  <c:v>-124.72607718641591</c:v>
                </c:pt>
                <c:pt idx="2166">
                  <c:v>-129.01089418728156</c:v>
                </c:pt>
                <c:pt idx="2167">
                  <c:v>-137.40493111825546</c:v>
                </c:pt>
                <c:pt idx="2168">
                  <c:v>-154.22861404434036</c:v>
                </c:pt>
                <c:pt idx="2169">
                  <c:v>-952.801356580228</c:v>
                </c:pt>
                <c:pt idx="2170">
                  <c:v>-154.36703834833486</c:v>
                </c:pt>
                <c:pt idx="2171">
                  <c:v>-137.68178178365599</c:v>
                </c:pt>
                <c:pt idx="2172">
                  <c:v>-129.42617532909782</c:v>
                </c:pt>
                <c:pt idx="2173">
                  <c:v>-125.27979497761166</c:v>
                </c:pt>
                <c:pt idx="2174">
                  <c:v>-124.0405254195615</c:v>
                </c:pt>
                <c:pt idx="2175">
                  <c:v>-125.41630819135233</c:v>
                </c:pt>
                <c:pt idx="2176">
                  <c:v>-129.6992037327681</c:v>
                </c:pt>
                <c:pt idx="2177">
                  <c:v>-138.0913293298029</c:v>
                </c:pt>
                <c:pt idx="2178">
                  <c:v>-154.9131109661987</c:v>
                </c:pt>
                <c:pt idx="2179">
                  <c:v>-960.15283432509955</c:v>
                </c:pt>
                <c:pt idx="2180">
                  <c:v>-155.04776250284695</c:v>
                </c:pt>
                <c:pt idx="2181">
                  <c:v>-138.36063430228083</c:v>
                </c:pt>
                <c:pt idx="2182">
                  <c:v>-130.10316593959885</c:v>
                </c:pt>
                <c:pt idx="2183">
                  <c:v>-125.95493333071514</c:v>
                </c:pt>
                <c:pt idx="2184">
                  <c:v>-124.71382108976543</c:v>
                </c:pt>
                <c:pt idx="2185">
                  <c:v>-126.08777067772738</c:v>
                </c:pt>
                <c:pt idx="2186">
                  <c:v>-130.36884245974778</c:v>
                </c:pt>
                <c:pt idx="2187">
                  <c:v>-138.75915364796256</c:v>
                </c:pt>
                <c:pt idx="2188">
                  <c:v>-155.57913015302714</c:v>
                </c:pt>
                <c:pt idx="2189">
                  <c:v>-978.88077912431982</c:v>
                </c:pt>
                <c:pt idx="2190">
                  <c:v>-155.71019897090957</c:v>
                </c:pt>
                <c:pt idx="2191">
                  <c:v>-139.02129304049237</c:v>
                </c:pt>
                <c:pt idx="2192">
                  <c:v>-130.76205594059235</c:v>
                </c:pt>
                <c:pt idx="2193">
                  <c:v>-126.61206351773549</c:v>
                </c:pt>
                <c:pt idx="2194">
                  <c:v>-125.36920031738246</c:v>
                </c:pt>
                <c:pt idx="2195">
                  <c:v>-126.74140773253805</c:v>
                </c:pt>
                <c:pt idx="2196">
                  <c:v>-131.02074606106973</c:v>
                </c:pt>
                <c:pt idx="2197">
                  <c:v>-139.40933244851922</c:v>
                </c:pt>
                <c:pt idx="2198">
                  <c:v>-156.22759273962282</c:v>
                </c:pt>
                <c:pt idx="2199">
                  <c:v>-984.2755261364282</c:v>
                </c:pt>
                <c:pt idx="2200">
                  <c:v>-156.35525462965941</c:v>
                </c:pt>
                <c:pt idx="2201">
                  <c:v>-139.66465785682442</c:v>
                </c:pt>
                <c:pt idx="2202">
                  <c:v>-131.40373824423239</c:v>
                </c:pt>
                <c:pt idx="2203">
                  <c:v>-127.25207157574656</c:v>
                </c:pt>
                <c:pt idx="2204">
                  <c:v>-126.00754233479138</c:v>
                </c:pt>
                <c:pt idx="2205">
                  <c:v>-127.37809185295436</c:v>
                </c:pt>
                <c:pt idx="2206">
                  <c:v>-131.65578036729764</c:v>
                </c:pt>
                <c:pt idx="2207">
                  <c:v>-140.04272496315889</c:v>
                </c:pt>
                <c:pt idx="2208">
                  <c:v>-156.8593514256707</c:v>
                </c:pt>
                <c:pt idx="2209">
                  <c:v>-960.00947541049231</c:v>
                </c:pt>
                <c:pt idx="2210">
                  <c:v>-156.98376931201915</c:v>
                </c:pt>
                <c:pt idx="2211">
                  <c:v>-140.2915622477924</c:v>
                </c:pt>
                <c:pt idx="2212">
                  <c:v>-132.02904007419383</c:v>
                </c:pt>
                <c:pt idx="2213">
                  <c:v>-127.87577851835458</c:v>
                </c:pt>
                <c:pt idx="2214">
                  <c:v>-126.62966200751856</c:v>
                </c:pt>
                <c:pt idx="2215">
                  <c:v>-127.99863181764007</c:v>
                </c:pt>
                <c:pt idx="2216">
                  <c:v>-132.27474813068818</c:v>
                </c:pt>
                <c:pt idx="2217">
                  <c:v>-140.66012797744176</c:v>
                </c:pt>
                <c:pt idx="2218">
                  <c:v>-157.47519708899864</c:v>
                </c:pt>
                <c:pt idx="2219">
                  <c:v>-1009.4021206840131</c:v>
                </c:pt>
                <c:pt idx="2220">
                  <c:v>-157.59652225437603</c:v>
                </c:pt>
                <c:pt idx="2221">
                  <c:v>-140.90277971464346</c:v>
                </c:pt>
                <c:pt idx="2222">
                  <c:v>-132.63872925271414</c:v>
                </c:pt>
                <c:pt idx="2223">
                  <c:v>-128.4839465442262</c:v>
                </c:pt>
                <c:pt idx="2224">
                  <c:v>-127.23631596542616</c:v>
                </c:pt>
                <c:pt idx="2225">
                  <c:v>-128.60377874175302</c:v>
                </c:pt>
                <c:pt idx="2226">
                  <c:v>-132.87839500514056</c:v>
                </c:pt>
                <c:pt idx="2227">
                  <c:v>-141.26228173680511</c:v>
                </c:pt>
                <c:pt idx="2228">
                  <c:v>-158.07586461875184</c:v>
                </c:pt>
                <c:pt idx="2229">
                  <c:v>-970.80343294587215</c:v>
                </c:pt>
                <c:pt idx="2230">
                  <c:v>-158.19423778725928</c:v>
                </c:pt>
                <c:pt idx="2231">
                  <c:v>-141.49902938437279</c:v>
                </c:pt>
                <c:pt idx="2232">
                  <c:v>-133.23351975295276</c:v>
                </c:pt>
                <c:pt idx="2233">
                  <c:v>-129.07728452180172</c:v>
                </c:pt>
                <c:pt idx="2234">
                  <c:v>-127.82820802076421</c:v>
                </c:pt>
                <c:pt idx="2235">
                  <c:v>-129.19423142930827</c:v>
                </c:pt>
                <c:pt idx="2236">
                  <c:v>-133.46741483382144</c:v>
                </c:pt>
                <c:pt idx="2237">
                  <c:v>-141.84987517039599</c:v>
                </c:pt>
                <c:pt idx="2238">
                  <c:v>-158.66203807632789</c:v>
                </c:pt>
                <c:pt idx="2239">
                  <c:v>-971.39011457731613</c:v>
                </c:pt>
                <c:pt idx="2240">
                  <c:v>-158.77759037325052</c:v>
                </c:pt>
                <c:pt idx="2241">
                  <c:v>-142.08098098741084</c:v>
                </c:pt>
                <c:pt idx="2242">
                  <c:v>-133.81407661734241</c:v>
                </c:pt>
                <c:pt idx="2243">
                  <c:v>-129.65645284914964</c:v>
                </c:pt>
                <c:pt idx="2244">
                  <c:v>-128.40599397036411</c:v>
                </c:pt>
                <c:pt idx="2245">
                  <c:v>-129.7706411185269</c:v>
                </c:pt>
                <c:pt idx="2246">
                  <c:v>-134.04245433847797</c:v>
                </c:pt>
                <c:pt idx="2247">
                  <c:v>-142.42355052513614</c:v>
                </c:pt>
                <c:pt idx="2248">
                  <c:v>-159.23435527499382</c:v>
                </c:pt>
                <c:pt idx="2249">
                  <c:v>-1011.148385738448</c:v>
                </c:pt>
                <c:pt idx="2250">
                  <c:v>-159.34720907992457</c:v>
                </c:pt>
                <c:pt idx="2251">
                  <c:v>-142.64925927838081</c:v>
                </c:pt>
                <c:pt idx="2252">
                  <c:v>-134.38102032687181</c:v>
                </c:pt>
                <c:pt idx="2253">
                  <c:v>-130.22206777249207</c:v>
                </c:pt>
                <c:pt idx="2254">
                  <c:v>-128.97028586411318</c:v>
                </c:pt>
                <c:pt idx="2255">
                  <c:v>-130.33361570095656</c:v>
                </c:pt>
                <c:pt idx="2256">
                  <c:v>-134.60411728988274</c:v>
                </c:pt>
                <c:pt idx="2257">
                  <c:v>-142.98390748816712</c:v>
                </c:pt>
                <c:pt idx="2258">
                  <c:v>-159.79341185498845</c:v>
                </c:pt>
                <c:pt idx="2259">
                  <c:v>-962.93511536497681</c:v>
                </c:pt>
                <c:pt idx="2260">
                  <c:v>-159.90368156224287</c:v>
                </c:pt>
                <c:pt idx="2261">
                  <c:v>-143.20444797306052</c:v>
                </c:pt>
                <c:pt idx="2262">
                  <c:v>-134.93493069324472</c:v>
                </c:pt>
                <c:pt idx="2263">
                  <c:v>-130.77470523418188</c:v>
                </c:pt>
                <c:pt idx="2264">
                  <c:v>-129.52165580934602</c:v>
                </c:pt>
                <c:pt idx="2265">
                  <c:v>-130.88372348286856</c:v>
                </c:pt>
                <c:pt idx="2266">
                  <c:v>-135.15296822682268</c:v>
                </c:pt>
                <c:pt idx="2267">
                  <c:v>-143.53150686399763</c:v>
                </c:pt>
                <c:pt idx="2268">
                  <c:v>-160.33976491938606</c:v>
                </c:pt>
                <c:pt idx="2269">
                  <c:v>-988.38120049045972</c:v>
                </c:pt>
                <c:pt idx="2270">
                  <c:v>-160.44755761751264</c:v>
                </c:pt>
                <c:pt idx="2271">
                  <c:v>-143.7470932637134</c:v>
                </c:pt>
                <c:pt idx="2272">
                  <c:v>-135.47635033511247</c:v>
                </c:pt>
                <c:pt idx="2273">
                  <c:v>-131.31490431034533</c:v>
                </c:pt>
                <c:pt idx="2274">
                  <c:v>-130.06063937041489</c:v>
                </c:pt>
                <c:pt idx="2275">
                  <c:v>-131.42149654725824</c:v>
                </c:pt>
                <c:pt idx="2276">
                  <c:v>-135.68953578102722</c:v>
                </c:pt>
                <c:pt idx="2277">
                  <c:v>-144.06687386285842</c:v>
                </c:pt>
                <c:pt idx="2278">
                  <c:v>-160.87393628636019</c:v>
                </c:pt>
                <c:pt idx="2279">
                  <c:v>-984.15984714282558</c:v>
                </c:pt>
                <c:pt idx="2280">
                  <c:v>-160.97935236686055</c:v>
                </c:pt>
                <c:pt idx="2281">
                  <c:v>-144.27770696586322</c:v>
                </c:pt>
                <c:pt idx="2282">
                  <c:v>-136.00578779059705</c:v>
                </c:pt>
                <c:pt idx="2283">
                  <c:v>-131.84317028960623</c:v>
                </c:pt>
                <c:pt idx="2284">
                  <c:v>-130.58773861405427</c:v>
                </c:pt>
                <c:pt idx="2285">
                  <c:v>-131.94743376628588</c:v>
                </c:pt>
                <c:pt idx="2286">
                  <c:v>-136.2143156571066</c:v>
                </c:pt>
                <c:pt idx="2287">
                  <c:v>-144.59050104854873</c:v>
                </c:pt>
                <c:pt idx="2288">
                  <c:v>-161.39641540535908</c:v>
                </c:pt>
                <c:pt idx="2289">
                  <c:v>-957.54433989821268</c:v>
                </c:pt>
                <c:pt idx="2290">
                  <c:v>-161.49954910930563</c:v>
                </c:pt>
                <c:pt idx="2291">
                  <c:v>-144.79676934190272</c:v>
                </c:pt>
                <c:pt idx="2292">
                  <c:v>-136.5237203108307</c:v>
                </c:pt>
                <c:pt idx="2293">
                  <c:v>-132.35997743694048</c:v>
                </c:pt>
                <c:pt idx="2294">
                  <c:v>-131.10342484392388</c:v>
                </c:pt>
                <c:pt idx="2295">
                  <c:v>-132.46200350687855</c:v>
                </c:pt>
                <c:pt idx="2296">
                  <c:v>-136.72777330958428</c:v>
                </c:pt>
                <c:pt idx="2297">
                  <c:v>-145.1028509872699</c:v>
                </c:pt>
                <c:pt idx="2298">
                  <c:v>-161.90766197809046</c:v>
                </c:pt>
                <c:pt idx="2299">
                  <c:v>-1031.8919378349804</c:v>
                </c:pt>
                <c:pt idx="2300">
                  <c:v>-162.00860188807323</c:v>
                </c:pt>
                <c:pt idx="2301">
                  <c:v>-145.30473164058458</c:v>
                </c:pt>
                <c:pt idx="2302">
                  <c:v>-137.03059637296516</c:v>
                </c:pt>
                <c:pt idx="2303">
                  <c:v>-132.86577148052965</c:v>
                </c:pt>
                <c:pt idx="2304">
                  <c:v>-131.60814106163724</c:v>
                </c:pt>
                <c:pt idx="2305">
                  <c:v>-132.96564606625674</c:v>
                </c:pt>
                <c:pt idx="2306">
                  <c:v>-137.23034635323805</c:v>
                </c:pt>
                <c:pt idx="2307">
                  <c:v>-145.60435863307782</c:v>
                </c:pt>
                <c:pt idx="2308">
                  <c:v>-162.40810831939501</c:v>
                </c:pt>
                <c:pt idx="2309">
                  <c:v>-972.38037095064624</c:v>
                </c:pt>
                <c:pt idx="2310">
                  <c:v>-162.50693780324158</c:v>
                </c:pt>
                <c:pt idx="2311">
                  <c:v>-145.80201838601042</c:v>
                </c:pt>
                <c:pt idx="2312">
                  <c:v>-137.52683794577683</c:v>
                </c:pt>
                <c:pt idx="2313">
                  <c:v>-133.36097185427346</c:v>
                </c:pt>
                <c:pt idx="2314">
                  <c:v>-132.10230418646219</c:v>
                </c:pt>
                <c:pt idx="2315">
                  <c:v>-133.45877586909717</c:v>
                </c:pt>
                <c:pt idx="2316">
                  <c:v>-137.72244673799628</c:v>
                </c:pt>
                <c:pt idx="2317">
                  <c:v>-146.09543348080317</c:v>
                </c:pt>
                <c:pt idx="2318">
                  <c:v>-162.89816148846052</c:v>
                </c:pt>
                <c:pt idx="2319">
                  <c:v>-978.68631319887015</c:v>
                </c:pt>
                <c:pt idx="2320">
                  <c:v>-162.99495910028125</c:v>
                </c:pt>
                <c:pt idx="2321">
                  <c:v>-146.28902944520772</c:v>
                </c:pt>
                <c:pt idx="2322">
                  <c:v>-138.01284253654723</c:v>
                </c:pt>
                <c:pt idx="2323">
                  <c:v>-133.84597372422033</c:v>
                </c:pt>
                <c:pt idx="2324">
                  <c:v>-132.5863070615448</c:v>
                </c:pt>
                <c:pt idx="2325">
                  <c:v>-133.94178345379706</c:v>
                </c:pt>
                <c:pt idx="2326">
                  <c:v>-138.20446271548147</c:v>
                </c:pt>
                <c:pt idx="2327">
                  <c:v>-146.57646151309132</c:v>
                </c:pt>
                <c:pt idx="2328">
                  <c:v>-163.37820521657844</c:v>
                </c:pt>
                <c:pt idx="2329">
                  <c:v>-1004.7186959482707</c:v>
                </c:pt>
                <c:pt idx="2330">
                  <c:v>-163.4730450599917</c:v>
                </c:pt>
                <c:pt idx="2331">
                  <c:v>-146.76614189949166</c:v>
                </c:pt>
                <c:pt idx="2332">
                  <c:v>-138.48898504406372</c:v>
                </c:pt>
                <c:pt idx="2333">
                  <c:v>-134.32114982342046</c:v>
                </c:pt>
                <c:pt idx="2334">
                  <c:v>-133.0605202708293</c:v>
                </c:pt>
                <c:pt idx="2335">
                  <c:v>-134.41503727166494</c:v>
                </c:pt>
                <c:pt idx="2336">
                  <c:v>-138.67676062068062</c:v>
                </c:pt>
                <c:pt idx="2337">
                  <c:v>-147.04780696476533</c:v>
                </c:pt>
                <c:pt idx="2338">
                  <c:v>-163.84860165441972</c:v>
                </c:pt>
                <c:pt idx="2339">
                  <c:v>-963.25417420907706</c:v>
                </c:pt>
                <c:pt idx="2340">
                  <c:v>-163.94155371212452</c:v>
                </c:pt>
                <c:pt idx="2341">
                  <c:v>-147.23371174156537</c:v>
                </c:pt>
                <c:pt idx="2342">
                  <c:v>-138.95561943938026</c:v>
                </c:pt>
                <c:pt idx="2343">
                  <c:v>-134.78685211654133</c:v>
                </c:pt>
                <c:pt idx="2344">
                  <c:v>-133.52529378771214</c:v>
                </c:pt>
                <c:pt idx="2345">
                  <c:v>-134.87888531980147</c:v>
                </c:pt>
                <c:pt idx="2346">
                  <c:v>-139.13968648923236</c:v>
                </c:pt>
                <c:pt idx="2347">
                  <c:v>-147.50981392469902</c:v>
                </c:pt>
                <c:pt idx="2348">
                  <c:v>-164.30969295863895</c:v>
                </c:pt>
                <c:pt idx="2349">
                  <c:v>-950.40227504484847</c:v>
                </c:pt>
                <c:pt idx="2350">
                  <c:v>-164.40082339205262</c:v>
                </c:pt>
                <c:pt idx="2351">
                  <c:v>-147.69207541744856</c:v>
                </c:pt>
                <c:pt idx="2352">
                  <c:v>-139.41308029319234</c:v>
                </c:pt>
                <c:pt idx="2353">
                  <c:v>-135.24341331284663</c:v>
                </c:pt>
                <c:pt idx="2354">
                  <c:v>-133.98095847379025</c:v>
                </c:pt>
                <c:pt idx="2355">
                  <c:v>-135.3336566257733</c:v>
                </c:pt>
                <c:pt idx="2356">
                  <c:v>-139.59356752818437</c:v>
                </c:pt>
                <c:pt idx="2357">
                  <c:v>-147.96280779280823</c:v>
                </c:pt>
                <c:pt idx="2358">
                  <c:v>-164.761802735294</c:v>
                </c:pt>
                <c:pt idx="2359">
                  <c:v>-984.02286889252309</c:v>
                </c:pt>
                <c:pt idx="2360">
                  <c:v>-164.85117415740262</c:v>
                </c:pt>
                <c:pt idx="2361">
                  <c:v>-148.14155122997593</c:v>
                </c:pt>
                <c:pt idx="2362">
                  <c:v>-139.86168416632762</c:v>
                </c:pt>
                <c:pt idx="2363">
                  <c:v>-135.69114824382498</c:v>
                </c:pt>
                <c:pt idx="2364">
                  <c:v>-134.42782744376791</c:v>
                </c:pt>
                <c:pt idx="2365">
                  <c:v>-135.77966259994295</c:v>
                </c:pt>
                <c:pt idx="2366">
                  <c:v>-140.03871345588732</c:v>
                </c:pt>
                <c:pt idx="2367">
                  <c:v>-148.40709660764762</c:v>
                </c:pt>
                <c:pt idx="2368">
                  <c:v>-165.20523735524426</c:v>
                </c:pt>
                <c:pt idx="2369">
                  <c:v>-959.8559451609184</c:v>
                </c:pt>
                <c:pt idx="2370">
                  <c:v>-165.29290907955345</c:v>
                </c:pt>
                <c:pt idx="2371">
                  <c:v>-148.5824406185084</c:v>
                </c:pt>
                <c:pt idx="2372">
                  <c:v>-140.3017308778073</c:v>
                </c:pt>
                <c:pt idx="2373">
                  <c:v>-136.13035511973516</c:v>
                </c:pt>
                <c:pt idx="2374">
                  <c:v>-134.86619731061342</c:v>
                </c:pt>
                <c:pt idx="2375">
                  <c:v>-136.21719826935549</c:v>
                </c:pt>
                <c:pt idx="2376">
                  <c:v>-140.47541772473093</c:v>
                </c:pt>
                <c:pt idx="2377">
                  <c:v>-148.84297225811994</c:v>
                </c:pt>
                <c:pt idx="2378">
                  <c:v>-165.64028715497957</c:v>
                </c:pt>
                <c:pt idx="2379">
                  <c:v>-1236.8520676719183</c:v>
                </c:pt>
                <c:pt idx="2380">
                  <c:v>-165.72631542297287</c:v>
                </c:pt>
                <c:pt idx="2381">
                  <c:v>-149.01502932772129</c:v>
                </c:pt>
                <c:pt idx="2382">
                  <c:v>-140.7335046632009</c:v>
                </c:pt>
                <c:pt idx="2383">
                  <c:v>-136.56131667762773</c:v>
                </c:pt>
                <c:pt idx="2384">
                  <c:v>-135.29634932335546</c:v>
                </c:pt>
                <c:pt idx="2385">
                  <c:v>-136.64654340542515</c:v>
                </c:pt>
                <c:pt idx="2386">
                  <c:v>-140.90395863882884</c:v>
                </c:pt>
                <c:pt idx="2387">
                  <c:v>-149.27071159126402</c:v>
                </c:pt>
                <c:pt idx="2388">
                  <c:v>-166.06722753459903</c:v>
                </c:pt>
                <c:pt idx="2389">
                  <c:v>-973.5486683471488</c:v>
                </c:pt>
                <c:pt idx="2390">
                  <c:v>-166.15166572393437</c:v>
                </c:pt>
                <c:pt idx="2391">
                  <c:v>-149.43958847683351</c:v>
                </c:pt>
                <c:pt idx="2392">
                  <c:v>-141.15727523445744</c:v>
                </c:pt>
                <c:pt idx="2393">
                  <c:v>-136.98430123188928</c:v>
                </c:pt>
                <c:pt idx="2394">
                  <c:v>-135.71855040843988</c:v>
                </c:pt>
                <c:pt idx="2395">
                  <c:v>-137.06796355619457</c:v>
                </c:pt>
                <c:pt idx="2396">
                  <c:v>-141.32460037727714</c:v>
                </c:pt>
                <c:pt idx="2397">
                  <c:v>-149.69057742660374</c:v>
                </c:pt>
                <c:pt idx="2398">
                  <c:v>-166.48631996335044</c:v>
                </c:pt>
                <c:pt idx="2399">
                  <c:v>-985.74743894571043</c:v>
                </c:pt>
                <c:pt idx="2400">
                  <c:v>-166.56921877870917</c:v>
                </c:pt>
                <c:pt idx="2401">
                  <c:v>-149.85637553925562</c:v>
                </c:pt>
                <c:pt idx="2402">
                  <c:v>-141.57329875111125</c:v>
                </c:pt>
                <c:pt idx="2403">
                  <c:v>-137.39956363708427</c:v>
                </c:pt>
                <c:pt idx="2404">
                  <c:v>-136.13305412429119</c:v>
                </c:pt>
                <c:pt idx="2405">
                  <c:v>-137.48171099270539</c:v>
                </c:pt>
                <c:pt idx="2406">
                  <c:v>-141.73759393241912</c:v>
                </c:pt>
                <c:pt idx="2407">
                  <c:v>-150.10281948639567</c:v>
                </c:pt>
                <c:pt idx="2408">
                  <c:v>-166.89781290193844</c:v>
                </c:pt>
                <c:pt idx="2409">
                  <c:v>-945.75115955756257</c:v>
                </c:pt>
                <c:pt idx="2410">
                  <c:v>-166.97922055022332</c:v>
                </c:pt>
                <c:pt idx="2411">
                  <c:v>-150.26563524154423</c:v>
                </c:pt>
                <c:pt idx="2412">
                  <c:v>-141.98181871160591</c:v>
                </c:pt>
                <c:pt idx="2413">
                  <c:v>-137.80734617172894</c:v>
                </c:pt>
                <c:pt idx="2414">
                  <c:v>-136.54010153761857</c:v>
                </c:pt>
                <c:pt idx="2415">
                  <c:v>-137.88802557791041</c:v>
                </c:pt>
                <c:pt idx="2416">
                  <c:v>-142.14317797143255</c:v>
                </c:pt>
                <c:pt idx="2417">
                  <c:v>-150.50767524996078</c:v>
                </c:pt>
                <c:pt idx="2418">
                  <c:v>-167.30194264967966</c:v>
                </c:pt>
                <c:pt idx="2419">
                  <c:v>-966.69947216020023</c:v>
                </c:pt>
                <c:pt idx="2420">
                  <c:v>-167.3819050010863</c:v>
                </c:pt>
                <c:pt idx="2421">
                  <c:v>-150.66760038948001</c:v>
                </c:pt>
                <c:pt idx="2422">
                  <c:v>-142.38306677248676</c:v>
                </c:pt>
                <c:pt idx="2423">
                  <c:v>-138.20787935066969</c:v>
                </c:pt>
                <c:pt idx="2424">
                  <c:v>-136.93992202903982</c:v>
                </c:pt>
                <c:pt idx="2425">
                  <c:v>-138.28713556561095</c:v>
                </c:pt>
                <c:pt idx="2426">
                  <c:v>-142.54157962865662</c:v>
                </c:pt>
                <c:pt idx="2427">
                  <c:v>-150.90537073946501</c:v>
                </c:pt>
                <c:pt idx="2428">
                  <c:v>-167.69893412380142</c:v>
                </c:pt>
                <c:pt idx="2429">
                  <c:v>-1009.0389589557558</c:v>
                </c:pt>
                <c:pt idx="2430">
                  <c:v>-167.77749486010507</c:v>
                </c:pt>
                <c:pt idx="2431">
                  <c:v>-151.0624926282706</c:v>
                </c:pt>
                <c:pt idx="2432">
                  <c:v>-142.77726350236827</c:v>
                </c:pt>
                <c:pt idx="2433">
                  <c:v>-138.60138267286888</c:v>
                </c:pt>
                <c:pt idx="2434">
                  <c:v>-137.33273403475641</c:v>
                </c:pt>
                <c:pt idx="2435">
                  <c:v>-138.67925833607987</c:v>
                </c:pt>
                <c:pt idx="2436">
                  <c:v>-142.9330152352116</c:v>
                </c:pt>
                <c:pt idx="2437">
                  <c:v>-151.29612124360014</c:v>
                </c:pt>
                <c:pt idx="2438">
                  <c:v>-168.08900157723301</c:v>
                </c:pt>
                <c:pt idx="2439">
                  <c:v>-983.86445585534534</c:v>
                </c:pt>
                <c:pt idx="2440">
                  <c:v>-168.16620232849499</c:v>
                </c:pt>
                <c:pt idx="2441">
                  <c:v>-151.45052314306662</c:v>
                </c:pt>
                <c:pt idx="2442">
                  <c:v>-143.16461907679471</c:v>
                </c:pt>
                <c:pt idx="2443">
                  <c:v>-138.98806531067444</c:v>
                </c:pt>
                <c:pt idx="2444">
                  <c:v>-137.7187457302754</c:v>
                </c:pt>
                <c:pt idx="2445">
                  <c:v>-139.06460107429035</c:v>
                </c:pt>
                <c:pt idx="2446">
                  <c:v>-143.3176909917951</c:v>
                </c:pt>
                <c:pt idx="2447">
                  <c:v>-151.6801319849987</c:v>
                </c:pt>
                <c:pt idx="2448">
                  <c:v>-168.47234926070558</c:v>
                </c:pt>
                <c:pt idx="2449">
                  <c:v>-978.43542429348054</c:v>
                </c:pt>
                <c:pt idx="2450">
                  <c:v>-168.54822973144508</c:v>
                </c:pt>
                <c:pt idx="2451">
                  <c:v>-151.83189330533918</c:v>
                </c:pt>
                <c:pt idx="2452">
                  <c:v>-143.54533391948488</c:v>
                </c:pt>
                <c:pt idx="2453">
                  <c:v>-139.3681267459734</c:v>
                </c:pt>
                <c:pt idx="2454">
                  <c:v>-138.09815566152844</c:v>
                </c:pt>
                <c:pt idx="2455">
                  <c:v>-139.44336139604937</c:v>
                </c:pt>
                <c:pt idx="2456">
                  <c:v>-143.69580358987264</c:v>
                </c:pt>
                <c:pt idx="2457">
                  <c:v>-152.05759873651968</c:v>
                </c:pt>
                <c:pt idx="2458">
                  <c:v>-168.84917203416654</c:v>
                </c:pt>
                <c:pt idx="2459">
                  <c:v>-1038.7971949119781</c:v>
                </c:pt>
                <c:pt idx="2460">
                  <c:v>-168.92377011999994</c:v>
                </c:pt>
                <c:pt idx="2461">
                  <c:v>-152.20679527004657</c:v>
                </c:pt>
                <c:pt idx="2462">
                  <c:v>-143.91959929483107</c:v>
                </c:pt>
                <c:pt idx="2463">
                  <c:v>-139.74175735807205</c:v>
                </c:pt>
                <c:pt idx="2464">
                  <c:v>-138.4711533281708</c:v>
                </c:pt>
                <c:pt idx="2465">
                  <c:v>-139.81572792675445</c:v>
                </c:pt>
                <c:pt idx="2466">
                  <c:v>-144.06754078593752</c:v>
                </c:pt>
                <c:pt idx="2467">
                  <c:v>-152.42870839106982</c:v>
                </c:pt>
                <c:pt idx="2468">
                  <c:v>-169.21965593220312</c:v>
                </c:pt>
                <c:pt idx="2469">
                  <c:v>-974.42818787812394</c:v>
                </c:pt>
                <c:pt idx="2470">
                  <c:v>-169.29300782775886</c:v>
                </c:pt>
                <c:pt idx="2471">
                  <c:v>-152.57541252804282</c:v>
                </c:pt>
                <c:pt idx="2472">
                  <c:v>-144.28759785605504</c:v>
                </c:pt>
                <c:pt idx="2473">
                  <c:v>-140.10913896763338</c:v>
                </c:pt>
                <c:pt idx="2474">
                  <c:v>-138.8379197233433</c:v>
                </c:pt>
                <c:pt idx="2475">
                  <c:v>-140.1818808370229</c:v>
                </c:pt>
                <c:pt idx="2476">
                  <c:v>-144.43308193304381</c:v>
                </c:pt>
                <c:pt idx="2477">
                  <c:v>-152.7936394890591</c:v>
                </c:pt>
                <c:pt idx="2478">
                  <c:v>-169.58397868746738</c:v>
                </c:pt>
                <c:pt idx="2479">
                  <c:v>-957.83963079551756</c:v>
                </c:pt>
                <c:pt idx="2480">
                  <c:v>-169.65611898638076</c:v>
                </c:pt>
                <c:pt idx="2481">
                  <c:v>-152.93792041766653</c:v>
                </c:pt>
                <c:pt idx="2482">
                  <c:v>-144.64950415291926</c:v>
                </c:pt>
                <c:pt idx="2483">
                  <c:v>-140.47044534054993</c:v>
                </c:pt>
                <c:pt idx="2484">
                  <c:v>-139.1986278337387</c:v>
                </c:pt>
                <c:pt idx="2485">
                  <c:v>-140.54199233898268</c:v>
                </c:pt>
                <c:pt idx="2486">
                  <c:v>-144.79259847335507</c:v>
                </c:pt>
                <c:pt idx="2487">
                  <c:v>-153.15256270725538</c:v>
                </c:pt>
                <c:pt idx="2488">
                  <c:v>-169.94231021586984</c:v>
                </c:pt>
                <c:pt idx="2489">
                  <c:v>-997.9606865685339</c:v>
                </c:pt>
                <c:pt idx="2490">
                  <c:v>-170.01327200350704</c:v>
                </c:pt>
                <c:pt idx="2491">
                  <c:v>-153.29448659910042</c:v>
                </c:pt>
                <c:pt idx="2492">
                  <c:v>-145.00548510254498</c:v>
                </c:pt>
                <c:pt idx="2493">
                  <c:v>-140.82584265524847</c:v>
                </c:pt>
                <c:pt idx="2494">
                  <c:v>-139.55344310342551</c:v>
                </c:pt>
                <c:pt idx="2495">
                  <c:v>-140.89622714664955</c:v>
                </c:pt>
                <c:pt idx="2496">
                  <c:v>-145.14625439510877</c:v>
                </c:pt>
                <c:pt idx="2497">
                  <c:v>-153.50564131235785</c:v>
                </c:pt>
                <c:pt idx="2498">
                  <c:v>-170.29481306677337</c:v>
                </c:pt>
                <c:pt idx="2499">
                  <c:v>-968.00549012177225</c:v>
                </c:pt>
                <c:pt idx="2500">
                  <c:v>-170.36462800636696</c:v>
                </c:pt>
                <c:pt idx="2501">
                  <c:v>-153.64527149469001</c:v>
                </c:pt>
                <c:pt idx="2502">
                  <c:v>-145.35570042648911</c:v>
                </c:pt>
                <c:pt idx="2503">
                  <c:v>-141.17548993655757</c:v>
                </c:pt>
                <c:pt idx="2504">
                  <c:v>-139.90252386453525</c:v>
                </c:pt>
                <c:pt idx="2505">
                  <c:v>-141.24474290345779</c:v>
                </c:pt>
                <c:pt idx="2506">
                  <c:v>-145.49420665701422</c:v>
                </c:pt>
                <c:pt idx="2507">
                  <c:v>-153.8530315822953</c:v>
                </c:pt>
                <c:pt idx="2508">
                  <c:v>-170.64164284125337</c:v>
                </c:pt>
                <c:pt idx="2509">
                  <c:v>-1022.5450883707687</c:v>
                </c:pt>
                <c:pt idx="2510">
                  <c:v>-170.71034125392973</c:v>
                </c:pt>
                <c:pt idx="2511">
                  <c:v>-153.99042869812203</c:v>
                </c:pt>
                <c:pt idx="2512">
                  <c:v>-145.7003030569571</c:v>
                </c:pt>
                <c:pt idx="2513">
                  <c:v>-141.51953945897813</c:v>
                </c:pt>
                <c:pt idx="2514">
                  <c:v>-140.2460217376142</c:v>
                </c:pt>
                <c:pt idx="2515">
                  <c:v>-141.58769057972435</c:v>
                </c:pt>
                <c:pt idx="2516">
                  <c:v>-145.83660558285527</c:v>
                </c:pt>
                <c:pt idx="2517">
                  <c:v>-154.19488319799007</c:v>
                </c:pt>
                <c:pt idx="2518">
                  <c:v>-170.98294858100797</c:v>
                </c:pt>
                <c:pt idx="2519">
                  <c:v>-983.68444994454512</c:v>
                </c:pt>
                <c:pt idx="2520">
                  <c:v>-171.05055952029386</c:v>
                </c:pt>
                <c:pt idx="2521">
                  <c:v>-154.33010535505846</c:v>
                </c:pt>
                <c:pt idx="2522">
                  <c:v>-146.03943951471467</c:v>
                </c:pt>
                <c:pt idx="2523">
                  <c:v>-141.85813712189901</c:v>
                </c:pt>
                <c:pt idx="2524">
                  <c:v>-140.58408200416784</c:v>
                </c:pt>
                <c:pt idx="2525">
                  <c:v>-141.92521484253868</c:v>
                </c:pt>
                <c:pt idx="2526">
                  <c:v>-146.17359522874989</c:v>
                </c:pt>
                <c:pt idx="2527">
                  <c:v>-154.5313396080071</c:v>
                </c:pt>
                <c:pt idx="2528">
                  <c:v>-171.31887313044783</c:v>
                </c:pt>
                <c:pt idx="2529">
                  <c:v>-984.02304696150259</c:v>
                </c:pt>
                <c:pt idx="2530">
                  <c:v>-171.38542445165388</c:v>
                </c:pt>
                <c:pt idx="2531">
                  <c:v>-154.66444251758602</c:v>
                </c:pt>
                <c:pt idx="2532">
                  <c:v>-146.37325026104486</c:v>
                </c:pt>
                <c:pt idx="2533">
                  <c:v>-142.19142279907754</c:v>
                </c:pt>
                <c:pt idx="2534">
                  <c:v>-140.91684395368361</c:v>
                </c:pt>
                <c:pt idx="2535">
                  <c:v>-142.25745440035334</c:v>
                </c:pt>
                <c:pt idx="2536">
                  <c:v>-146.50531372532768</c:v>
                </c:pt>
                <c:pt idx="2537">
                  <c:v>-154.86253836834504</c:v>
                </c:pt>
                <c:pt idx="2538">
                  <c:v>-171.6495534741058</c:v>
                </c:pt>
                <c:pt idx="2539">
                  <c:v>-952.12397200515295</c:v>
                </c:pt>
                <c:pt idx="2540">
                  <c:v>-171.71507189902553</c:v>
                </c:pt>
                <c:pt idx="2541">
                  <c:v>-154.99357547462515</c:v>
                </c:pt>
                <c:pt idx="2542">
                  <c:v>-146.70187002585209</c:v>
                </c:pt>
                <c:pt idx="2543">
                  <c:v>-142.519530664466</c:v>
                </c:pt>
                <c:pt idx="2544">
                  <c:v>-141.24444120720131</c:v>
                </c:pt>
                <c:pt idx="2545">
                  <c:v>-142.58454232431359</c:v>
                </c:pt>
                <c:pt idx="2546">
                  <c:v>-146.83189359683612</c:v>
                </c:pt>
                <c:pt idx="2547">
                  <c:v>-155.18861145933107</c:v>
                </c:pt>
                <c:pt idx="2548">
                  <c:v>-171.97512105134592</c:v>
                </c:pt>
                <c:pt idx="2549">
                  <c:v>-975.09346346030134</c:v>
                </c:pt>
                <c:pt idx="2550">
                  <c:v>-172.03963222864115</c:v>
                </c:pt>
                <c:pt idx="2551">
                  <c:v>-155.31763406019883</c:v>
                </c:pt>
                <c:pt idx="2552">
                  <c:v>-147.02542811383199</c:v>
                </c:pt>
                <c:pt idx="2553">
                  <c:v>-142.84258949628662</c:v>
                </c:pt>
                <c:pt idx="2554">
                  <c:v>-141.56700201930801</c:v>
                </c:pt>
                <c:pt idx="2555">
                  <c:v>-142.90660634819164</c:v>
                </c:pt>
                <c:pt idx="2556">
                  <c:v>-147.15346205903629</c:v>
                </c:pt>
                <c:pt idx="2557">
                  <c:v>-155.50968558149467</c:v>
                </c:pt>
                <c:pt idx="2558">
                  <c:v>-172.29570205022995</c:v>
                </c:pt>
                <c:pt idx="2559">
                  <c:v>-959.43799656665738</c:v>
                </c:pt>
                <c:pt idx="2560">
                  <c:v>-172.35923061184511</c:v>
                </c:pt>
                <c:pt idx="2561">
                  <c:v>-155.63674294136175</c:v>
                </c:pt>
                <c:pt idx="2562">
                  <c:v>-147.34404869043871</c:v>
                </c:pt>
                <c:pt idx="2563">
                  <c:v>-143.16072296106631</c:v>
                </c:pt>
                <c:pt idx="2564">
                  <c:v>-141.8846495602603</c:v>
                </c:pt>
                <c:pt idx="2565">
                  <c:v>-143.22376914861027</c:v>
                </c:pt>
                <c:pt idx="2566">
                  <c:v>-147.4701412975337</c:v>
                </c:pt>
                <c:pt idx="2567">
                  <c:v>-155.82588243202775</c:v>
                </c:pt>
                <c:pt idx="2568">
                  <c:v>-172.61141768212329</c:v>
                </c:pt>
                <c:pt idx="2569">
                  <c:v>-995.87490996730685</c:v>
                </c:pt>
                <c:pt idx="2570">
                  <c:v>-172.67398729602951</c:v>
                </c:pt>
                <c:pt idx="2571">
                  <c:v>-155.95102188732974</c:v>
                </c:pt>
                <c:pt idx="2572">
                  <c:v>-147.65785104922972</c:v>
                </c:pt>
                <c:pt idx="2573">
                  <c:v>-143.47404987920552</c:v>
                </c:pt>
                <c:pt idx="2574">
                  <c:v>-142.19750217978319</c:v>
                </c:pt>
                <c:pt idx="2575">
                  <c:v>-143.53614860708672</c:v>
                </c:pt>
                <c:pt idx="2576">
                  <c:v>-147.78204872809206</c:v>
                </c:pt>
                <c:pt idx="2577">
                  <c:v>-156.13731896337529</c:v>
                </c:pt>
                <c:pt idx="2578">
                  <c:v>-172.92238443857104</c:v>
                </c:pt>
                <c:pt idx="2579">
                  <c:v>-978.1274517846764</c:v>
                </c:pt>
                <c:pt idx="2580">
                  <c:v>-172.98401785813257</c:v>
                </c:pt>
                <c:pt idx="2581">
                  <c:v>-156.26058602130752</c:v>
                </c:pt>
                <c:pt idx="2582">
                  <c:v>-147.96694986203084</c:v>
                </c:pt>
                <c:pt idx="2583">
                  <c:v>-143.78268447349149</c:v>
                </c:pt>
                <c:pt idx="2584">
                  <c:v>-142.50567365395452</c:v>
                </c:pt>
                <c:pt idx="2585">
                  <c:v>-143.8438580553015</c:v>
                </c:pt>
                <c:pt idx="2586">
                  <c:v>-148.08929724028874</c:v>
                </c:pt>
                <c:pt idx="2587">
                  <c:v>-156.44410762529213</c:v>
                </c:pt>
                <c:pt idx="2588">
                  <c:v>-173.22871433177372</c:v>
                </c:pt>
                <c:pt idx="2589">
                  <c:v>-1043.1986167594891</c:v>
                </c:pt>
                <c:pt idx="2590">
                  <c:v>-173.28943344199433</c:v>
                </c:pt>
                <c:pt idx="2591">
                  <c:v>-156.56554605629645</c:v>
                </c:pt>
                <c:pt idx="2592">
                  <c:v>-148.2714554132138</c:v>
                </c:pt>
                <c:pt idx="2593">
                  <c:v>-144.08673660186395</c:v>
                </c:pt>
                <c:pt idx="2594">
                  <c:v>-142.80927341646006</c:v>
                </c:pt>
                <c:pt idx="2595">
                  <c:v>-144.14700650485335</c:v>
                </c:pt>
                <c:pt idx="2596">
                  <c:v>-148.39199542578953</c:v>
                </c:pt>
                <c:pt idx="2597">
                  <c:v>-156.74635659165514</c:v>
                </c:pt>
                <c:pt idx="2598">
                  <c:v>-173.53051511994096</c:v>
                </c:pt>
                <c:pt idx="2599">
                  <c:v>-983.48266975145089</c:v>
                </c:pt>
                <c:pt idx="2600">
                  <c:v>-173.59034098081258</c:v>
                </c:pt>
                <c:pt idx="2601">
                  <c:v>-156.86600851612104</c:v>
                </c:pt>
                <c:pt idx="2602">
                  <c:v>-148.57147381930417</c:v>
                </c:pt>
                <c:pt idx="2603">
                  <c:v>-144.3863119756073</c:v>
                </c:pt>
                <c:pt idx="2604">
                  <c:v>-143.10840677539173</c:v>
                </c:pt>
                <c:pt idx="2605">
                  <c:v>-144.44569886267499</c:v>
                </c:pt>
                <c:pt idx="2606">
                  <c:v>-148.69024779238859</c:v>
                </c:pt>
                <c:pt idx="2607">
                  <c:v>-157.04416997312296</c:v>
                </c:pt>
                <c:pt idx="2608">
                  <c:v>-173.82789051859362</c:v>
                </c:pt>
                <c:pt idx="2609">
                  <c:v>-964.44727406211325</c:v>
                </c:pt>
                <c:pt idx="2610">
                  <c:v>-173.886843405771</c:v>
                </c:pt>
                <c:pt idx="2611">
                  <c:v>-157.16207594274269</c:v>
                </c:pt>
                <c:pt idx="2612">
                  <c:v>-148.86710723498305</c:v>
                </c:pt>
                <c:pt idx="2613">
                  <c:v>-144.68151236405703</c:v>
                </c:pt>
                <c:pt idx="2614">
                  <c:v>-143.40317511665927</c:v>
                </c:pt>
                <c:pt idx="2615">
                  <c:v>-144.74003613315918</c:v>
                </c:pt>
                <c:pt idx="2616">
                  <c:v>-148.9841549648595</c:v>
                </c:pt>
                <c:pt idx="2617">
                  <c:v>-157.33764801673902</c:v>
                </c:pt>
                <c:pt idx="2618">
                  <c:v>-174.12094039891605</c:v>
                </c:pt>
                <c:pt idx="2619">
                  <c:v>-959.17604735749728</c:v>
                </c:pt>
                <c:pt idx="2620">
                  <c:v>-174.17903984191048</c:v>
                </c:pt>
                <c:pt idx="2621">
                  <c:v>-157.45384709089194</c:v>
                </c:pt>
                <c:pt idx="2622">
                  <c:v>-149.15845404650395</c:v>
                </c:pt>
                <c:pt idx="2623">
                  <c:v>-144.97243578680349</c:v>
                </c:pt>
                <c:pt idx="2624">
                  <c:v>-143.69367609499534</c:v>
                </c:pt>
                <c:pt idx="2625">
                  <c:v>-145.03011560797691</c:v>
                </c:pt>
                <c:pt idx="2626">
                  <c:v>-149.27381387359293</c:v>
                </c:pt>
                <c:pt idx="2627">
                  <c:v>-157.62688729338407</c:v>
                </c:pt>
                <c:pt idx="2628">
                  <c:v>-174.40976097404504</c:v>
                </c:pt>
                <c:pt idx="2629">
                  <c:v>-946.35373296064608</c:v>
                </c:pt>
                <c:pt idx="2630">
                  <c:v>-174.46702579211922</c:v>
                </c:pt>
                <c:pt idx="2631">
                  <c:v>-157.74141711093046</c:v>
                </c:pt>
                <c:pt idx="2632">
                  <c:v>-149.44560905341839</c:v>
                </c:pt>
                <c:pt idx="2633">
                  <c:v>-145.25917669429816</c:v>
                </c:pt>
                <c:pt idx="2634">
                  <c:v>-143.98000381345102</c:v>
                </c:pt>
                <c:pt idx="2635">
                  <c:v>-145.31603104446387</c:v>
                </c:pt>
                <c:pt idx="2636">
                  <c:v>-149.55931793188884</c:v>
                </c:pt>
                <c:pt idx="2637">
                  <c:v>-157.91198087398914</c:v>
                </c:pt>
                <c:pt idx="2638">
                  <c:v>-174.69444497420216</c:v>
                </c:pt>
                <c:pt idx="2639">
                  <c:v>-1008.5270750884738</c:v>
                </c:pt>
                <c:pt idx="2640">
                  <c:v>-174.7508933101166</c:v>
                </c:pt>
                <c:pt idx="2641">
                  <c:v>-158.02487772077669</c:v>
                </c:pt>
                <c:pt idx="2642">
                  <c:v>-149.72866363946076</c:v>
                </c:pt>
                <c:pt idx="2643">
                  <c:v>-145.5418261376991</c:v>
                </c:pt>
                <c:pt idx="2644">
                  <c:v>-144.26224899220341</c:v>
                </c:pt>
                <c:pt idx="2645">
                  <c:v>-145.59787283340609</c:v>
                </c:pt>
                <c:pt idx="2646">
                  <c:v>-149.8407572027198</c:v>
                </c:pt>
                <c:pt idx="2647">
                  <c:v>-158.19301849528503</c:v>
                </c:pt>
                <c:pt idx="2648">
                  <c:v>-174.97508181141848</c:v>
                </c:pt>
                <c:pt idx="2649">
                  <c:v>-994.21843991973265</c:v>
                </c:pt>
                <c:pt idx="2650">
                  <c:v>-175.03073116322128</c:v>
                </c:pt>
                <c:pt idx="2651">
                  <c:v>-158.3043173676889</c:v>
                </c:pt>
                <c:pt idx="2652">
                  <c:v>-150.00770593335068</c:v>
                </c:pt>
                <c:pt idx="2653">
                  <c:v>-145.82047192870269</c:v>
                </c:pt>
                <c:pt idx="2654">
                  <c:v>-144.54049912743022</c:v>
                </c:pt>
                <c:pt idx="2655">
                  <c:v>-145.87572815695805</c:v>
                </c:pt>
                <c:pt idx="2656">
                  <c:v>-150.11821855570392</c:v>
                </c:pt>
                <c:pt idx="2657">
                  <c:v>-158.47008671582759</c:v>
                </c:pt>
                <c:pt idx="2658">
                  <c:v>-175.25175773468334</c:v>
                </c:pt>
                <c:pt idx="2659">
                  <c:v>-969.88572058705313</c:v>
                </c:pt>
                <c:pt idx="2660">
                  <c:v>-175.30662498559568</c:v>
                </c:pt>
                <c:pt idx="2661">
                  <c:v>-158.57982138059938</c:v>
                </c:pt>
                <c:pt idx="2662">
                  <c:v>-150.28282096022704</c:v>
                </c:pt>
                <c:pt idx="2663">
                  <c:v>-146.09519879007453</c:v>
                </c:pt>
                <c:pt idx="2664">
                  <c:v>-144.81483864094429</c:v>
                </c:pt>
                <c:pt idx="2665">
                  <c:v>-146.14968113738939</c:v>
                </c:pt>
                <c:pt idx="2666">
                  <c:v>-150.39178581497049</c:v>
                </c:pt>
                <c:pt idx="2667">
                  <c:v>-158.74326906299896</c:v>
                </c:pt>
                <c:pt idx="2668">
                  <c:v>-175.52455597600016</c:v>
                </c:pt>
                <c:pt idx="2669">
                  <c:v>-957.730959377467</c:v>
                </c:pt>
                <c:pt idx="2670">
                  <c:v>-175.57865742266796</c:v>
                </c:pt>
                <c:pt idx="2671">
                  <c:v>-158.85147211367101</c:v>
                </c:pt>
                <c:pt idx="2672">
                  <c:v>-150.55409078434502</c:v>
                </c:pt>
                <c:pt idx="2673">
                  <c:v>-146.36608849751369</c:v>
                </c:pt>
                <c:pt idx="2674">
                  <c:v>-145.0853490212248</c:v>
                </c:pt>
                <c:pt idx="2675">
                  <c:v>-146.41981297728935</c:v>
                </c:pt>
                <c:pt idx="2676">
                  <c:v>-150.66153989853845</c:v>
                </c:pt>
                <c:pt idx="2677">
                  <c:v>-159.01264617156647</c:v>
                </c:pt>
                <c:pt idx="2678">
                  <c:v>-175.79355688819388</c:v>
                </c:pt>
                <c:pt idx="2679">
                  <c:v>-970.42868279279742</c:v>
                </c:pt>
                <c:pt idx="2680">
                  <c:v>-175.8469082672363</c:v>
                </c:pt>
                <c:pt idx="2681">
                  <c:v>-159.11934908164636</c:v>
                </c:pt>
                <c:pt idx="2682">
                  <c:v>-150.82159464365424</c:v>
                </c:pt>
                <c:pt idx="2683">
                  <c:v>-146.63322001344432</c:v>
                </c:pt>
                <c:pt idx="2684">
                  <c:v>-145.35210895643266</c:v>
                </c:pt>
                <c:pt idx="2685">
                  <c:v>-146.68620209181097</c:v>
                </c:pt>
                <c:pt idx="2686">
                  <c:v>-150.92755894980104</c:v>
                </c:pt>
                <c:pt idx="2687">
                  <c:v>-159.27829591440241</c:v>
                </c:pt>
                <c:pt idx="2688">
                  <c:v>-176.05883807485509</c:v>
                </c:pt>
                <c:pt idx="2689">
                  <c:v>-943.55441703274835</c:v>
                </c:pt>
                <c:pt idx="2690">
                  <c:v>-176.11145458800038</c:v>
                </c:pt>
                <c:pt idx="2691">
                  <c:v>-159.38352908758367</c:v>
                </c:pt>
                <c:pt idx="2692">
                  <c:v>-151.08540907679088</c:v>
                </c:pt>
                <c:pt idx="2693">
                  <c:v>-146.8966696132789</c:v>
                </c:pt>
                <c:pt idx="2694">
                  <c:v>-145.61519445994961</c:v>
                </c:pt>
                <c:pt idx="2695">
                  <c:v>-146.94892423348907</c:v>
                </c:pt>
                <c:pt idx="2696">
                  <c:v>-151.18991846162646</c:v>
                </c:pt>
                <c:pt idx="2697">
                  <c:v>-159.54029352587946</c:v>
                </c:pt>
                <c:pt idx="2698">
                  <c:v>-176.32047451301688</c:v>
                </c:pt>
                <c:pt idx="2699">
                  <c:v>-1010.1421783275015</c:v>
                </c:pt>
                <c:pt idx="2700">
                  <c:v>-176.37237085080653</c:v>
                </c:pt>
                <c:pt idx="2701">
                  <c:v>-159.64408634345779</c:v>
                </c:pt>
                <c:pt idx="2702">
                  <c:v>-151.34560804299591</c:v>
                </c:pt>
                <c:pt idx="2703">
                  <c:v>-147.15651100465828</c:v>
                </c:pt>
                <c:pt idx="2704">
                  <c:v>-145.87467898893988</c:v>
                </c:pt>
                <c:pt idx="2705">
                  <c:v>-147.2080526101328</c:v>
                </c:pt>
                <c:pt idx="2706">
                  <c:v>-151.44869139358167</c:v>
                </c:pt>
                <c:pt idx="2707">
                  <c:v>-159.79871171843232</c:v>
                </c:pt>
                <c:pt idx="2708">
                  <c:v>-176.57853866908374</c:v>
                </c:pt>
                <c:pt idx="2709">
                  <c:v>-975.96127974430613</c:v>
                </c:pt>
                <c:pt idx="2710">
                  <c:v>-176.62972903326869</c:v>
                </c:pt>
                <c:pt idx="2711">
                  <c:v>-159.90109258412343</c:v>
                </c:pt>
                <c:pt idx="2712">
                  <c:v>-151.6022630354318</c:v>
                </c:pt>
                <c:pt idx="2713">
                  <c:v>-147.41281544012512</c:v>
                </c:pt>
                <c:pt idx="2714">
                  <c:v>-146.13063355639443</c:v>
                </c:pt>
                <c:pt idx="2715">
                  <c:v>-147.46365799624056</c:v>
                </c:pt>
                <c:pt idx="2716">
                  <c:v>-151.70394828272501</c:v>
                </c:pt>
                <c:pt idx="2717">
                  <c:v>-160.05362079272317</c:v>
                </c:pt>
                <c:pt idx="2718">
                  <c:v>-176.83310060837152</c:v>
                </c:pt>
                <c:pt idx="2719">
                  <c:v>-961.88307249075694</c:v>
                </c:pt>
                <c:pt idx="2720">
                  <c:v>-176.88359873309929</c:v>
                </c:pt>
                <c:pt idx="2721">
                  <c:v>-160.15461717502978</c:v>
                </c:pt>
                <c:pt idx="2722">
                  <c:v>-151.85544318831401</c:v>
                </c:pt>
                <c:pt idx="2723">
                  <c:v>-147.66565182366844</c:v>
                </c:pt>
                <c:pt idx="2724">
                  <c:v>-146.38312683708261</c:v>
                </c:pt>
                <c:pt idx="2725">
                  <c:v>-147.71580883836288</c:v>
                </c:pt>
                <c:pt idx="2726">
                  <c:v>-151.95575734838869</c:v>
                </c:pt>
                <c:pt idx="2727">
                  <c:v>-160.30508874185568</c:v>
                </c:pt>
                <c:pt idx="2728">
                  <c:v>-177.08422809873815</c:v>
                </c:pt>
                <c:pt idx="2729">
                  <c:v>-967.70068725746751</c:v>
                </c:pt>
                <c:pt idx="2730">
                  <c:v>-177.13404727061433</c:v>
                </c:pt>
                <c:pt idx="2731">
                  <c:v>-160.40472721417157</c:v>
                </c:pt>
                <c:pt idx="2732">
                  <c:v>-152.1052153782764</c:v>
                </c:pt>
                <c:pt idx="2733">
                  <c:v>-147.91508681152877</c:v>
                </c:pt>
                <c:pt idx="2734">
                  <c:v>-146.63222526780456</c:v>
                </c:pt>
                <c:pt idx="2735">
                  <c:v>-147.96457135480975</c:v>
                </c:pt>
                <c:pt idx="2736">
                  <c:v>-152.2041845913314</c:v>
                </c:pt>
                <c:pt idx="2737">
                  <c:v>-160.55318134998163</c:v>
                </c:pt>
                <c:pt idx="2738">
                  <c:v>-177.33198670865994</c:v>
                </c:pt>
                <c:pt idx="2739">
                  <c:v>-987.28225858097085</c:v>
                </c:pt>
                <c:pt idx="2740">
                  <c:v>-177.38113978571499</c:v>
                </c:pt>
                <c:pt idx="2741">
                  <c:v>-160.65148762854744</c:v>
                </c:pt>
                <c:pt idx="2742">
                  <c:v>-152.35164432033139</c:v>
                </c:pt>
                <c:pt idx="2743">
                  <c:v>-148.16118490763208</c:v>
                </c:pt>
                <c:pt idx="2744">
                  <c:v>-146.87799314230773</c:v>
                </c:pt>
                <c:pt idx="2745">
                  <c:v>-148.2100096300486</c:v>
                </c:pt>
                <c:pt idx="2746">
                  <c:v>-152.44929388763677</c:v>
                </c:pt>
                <c:pt idx="2747">
                  <c:v>-160.7979622856858</c:v>
                </c:pt>
                <c:pt idx="2748">
                  <c:v>-177.57643990010951</c:v>
                </c:pt>
                <c:pt idx="2749">
                  <c:v>-941.27307501061546</c:v>
                </c:pt>
                <c:pt idx="2750">
                  <c:v>-177.62493932978441</c:v>
                </c:pt>
                <c:pt idx="2751">
                  <c:v>-160.89496126555386</c:v>
                </c:pt>
                <c:pt idx="2752">
                  <c:v>-152.5947926587514</c:v>
                </c:pt>
                <c:pt idx="2753">
                  <c:v>-148.40400855399523</c:v>
                </c:pt>
                <c:pt idx="2754">
                  <c:v>-147.12049270120497</c:v>
                </c:pt>
                <c:pt idx="2755">
                  <c:v>-148.45218570414036</c:v>
                </c:pt>
                <c:pt idx="2756">
                  <c:v>-152.69114707766107</c:v>
                </c:pt>
                <c:pt idx="2757">
                  <c:v>-161.03949319046831</c:v>
                </c:pt>
                <c:pt idx="2758">
                  <c:v>-177.81764911656776</c:v>
                </c:pt>
                <c:pt idx="2759">
                  <c:v>-983.01293879062484</c:v>
                </c:pt>
                <c:pt idx="2760">
                  <c:v>-177.86550695275341</c:v>
                </c:pt>
                <c:pt idx="2761">
                  <c:v>-161.13520897958924</c:v>
                </c:pt>
                <c:pt idx="2762">
                  <c:v>-152.83472105322443</c:v>
                </c:pt>
                <c:pt idx="2763">
                  <c:v>-148.64361821640995</c:v>
                </c:pt>
                <c:pt idx="2764">
                  <c:v>-147.35978421720614</c:v>
                </c:pt>
                <c:pt idx="2765">
                  <c:v>-148.69115965752118</c:v>
                </c:pt>
                <c:pt idx="2766">
                  <c:v>-152.92980405036965</c:v>
                </c:pt>
                <c:pt idx="2767">
                  <c:v>-161.27783376261976</c:v>
                </c:pt>
                <c:pt idx="2768">
                  <c:v>-178.05567386644509</c:v>
                </c:pt>
                <c:pt idx="2769">
                  <c:v>-966.29860486008329</c:v>
                </c:pt>
                <c:pt idx="2770">
                  <c:v>-178.10290178565654</c:v>
                </c:pt>
                <c:pt idx="2771">
                  <c:v>-161.37228971417696</c:v>
                </c:pt>
                <c:pt idx="2772">
                  <c:v>-153.07148826054021</c:v>
                </c:pt>
                <c:pt idx="2773">
                  <c:v>-148.88007246570686</c:v>
                </c:pt>
                <c:pt idx="2774">
                  <c:v>-147.59592607595349</c:v>
                </c:pt>
                <c:pt idx="2775">
                  <c:v>-148.92698969141125</c:v>
                </c:pt>
                <c:pt idx="2776">
                  <c:v>-153.16532282332585</c:v>
                </c:pt>
                <c:pt idx="2777">
                  <c:v>-161.51304183680327</c:v>
                </c:pt>
                <c:pt idx="2778">
                  <c:v>-178.29057180226187</c:v>
                </c:pt>
                <c:pt idx="2779">
                  <c:v>-956.34839375880824</c:v>
                </c:pt>
                <c:pt idx="2780">
                  <c:v>-178.33718111897778</c:v>
                </c:pt>
                <c:pt idx="2781">
                  <c:v>-161.60626057989242</c:v>
                </c:pt>
                <c:pt idx="2782">
                  <c:v>-153.30515121210809</c:v>
                </c:pt>
                <c:pt idx="2783">
                  <c:v>-149.1134280548662</c:v>
                </c:pt>
                <c:pt idx="2784">
                  <c:v>-147.82897485272937</c:v>
                </c:pt>
                <c:pt idx="2785">
                  <c:v>-149.15973220412511</c:v>
                </c:pt>
                <c:pt idx="2786">
                  <c:v>-153.39775961859965</c:v>
                </c:pt>
                <c:pt idx="2787">
                  <c:v>-161.74517345956744</c:v>
                </c:pt>
                <c:pt idx="2788">
                  <c:v>-178.52239879575836</c:v>
                </c:pt>
                <c:pt idx="2789">
                  <c:v>-949.27603651264815</c:v>
                </c:pt>
                <c:pt idx="2790">
                  <c:v>-178.5684004769806</c:v>
                </c:pt>
                <c:pt idx="2791">
                  <c:v>-161.83717692831954</c:v>
                </c:pt>
                <c:pt idx="2792">
                  <c:v>-153.5357650875379</c:v>
                </c:pt>
                <c:pt idx="2793">
                  <c:v>-149.34373999222109</c:v>
                </c:pt>
                <c:pt idx="2794">
                  <c:v>-148.05898538528714</c:v>
                </c:pt>
                <c:pt idx="2795">
                  <c:v>-149.38944186352563</c:v>
                </c:pt>
                <c:pt idx="2796">
                  <c:v>-153.62716893485143</c:v>
                </c:pt>
                <c:pt idx="2797">
                  <c:v>-161.97428296105412</c:v>
                </c:pt>
                <c:pt idx="2798">
                  <c:v>-178.75120900924966</c:v>
                </c:pt>
                <c:pt idx="2799">
                  <c:v>-1030.6458785238847</c:v>
                </c:pt>
                <c:pt idx="2800">
                  <c:v>-991.66650701486958</c:v>
                </c:pt>
                <c:pt idx="2801">
                  <c:v>-971.08311893903863</c:v>
                </c:pt>
                <c:pt idx="2802">
                  <c:v>-959.88335541903837</c:v>
                </c:pt>
                <c:pt idx="2803">
                  <c:v>-977.33678470782979</c:v>
                </c:pt>
                <c:pt idx="2804">
                  <c:v>-1007.8628754260682</c:v>
                </c:pt>
                <c:pt idx="2805">
                  <c:v>-1003.3158028415299</c:v>
                </c:pt>
                <c:pt idx="2806">
                  <c:v>-953.45069075284391</c:v>
                </c:pt>
                <c:pt idx="2807">
                  <c:v>-961.79682388425306</c:v>
                </c:pt>
                <c:pt idx="2808">
                  <c:v>-955.16253956067044</c:v>
                </c:pt>
                <c:pt idx="2809">
                  <c:v>-948.88937032310423</c:v>
                </c:pt>
                <c:pt idx="2810">
                  <c:v>-1022.3919015554236</c:v>
                </c:pt>
                <c:pt idx="2811">
                  <c:v>-982.45330790661023</c:v>
                </c:pt>
                <c:pt idx="2812">
                  <c:v>-967.53889243594836</c:v>
                </c:pt>
                <c:pt idx="2813">
                  <c:v>-958.22862124155222</c:v>
                </c:pt>
                <c:pt idx="2814">
                  <c:v>-989.31476067926508</c:v>
                </c:pt>
                <c:pt idx="2815">
                  <c:v>-1235.1658692324324</c:v>
                </c:pt>
                <c:pt idx="2816">
                  <c:v>-989.68128753882434</c:v>
                </c:pt>
                <c:pt idx="2817">
                  <c:v>-971.80247876638066</c:v>
                </c:pt>
                <c:pt idx="2818">
                  <c:v>-968.65315862989564</c:v>
                </c:pt>
                <c:pt idx="2819">
                  <c:v>-983.94013644905954</c:v>
                </c:pt>
                <c:pt idx="2820">
                  <c:v>-948.45924203201105</c:v>
                </c:pt>
                <c:pt idx="2821">
                  <c:v>-943.88161709617088</c:v>
                </c:pt>
                <c:pt idx="2822">
                  <c:v>-976.49917965410566</c:v>
                </c:pt>
                <c:pt idx="2823">
                  <c:v>-964.76655728819367</c:v>
                </c:pt>
                <c:pt idx="2824">
                  <c:v>-956.79392496381172</c:v>
                </c:pt>
                <c:pt idx="2825">
                  <c:v>-1007.041533705491</c:v>
                </c:pt>
                <c:pt idx="2826">
                  <c:v>-1011.9460436052908</c:v>
                </c:pt>
                <c:pt idx="2827">
                  <c:v>-981.80137661060201</c:v>
                </c:pt>
                <c:pt idx="2828">
                  <c:v>-968.32630106366901</c:v>
                </c:pt>
                <c:pt idx="2829">
                  <c:v>-976.30554166053525</c:v>
                </c:pt>
                <c:pt idx="2830">
                  <c:v>-997.26944967754116</c:v>
                </c:pt>
                <c:pt idx="2831">
                  <c:v>-1036.5993535884986</c:v>
                </c:pt>
                <c:pt idx="2832">
                  <c:v>-943.7496921163148</c:v>
                </c:pt>
                <c:pt idx="2833">
                  <c:v>-972.16122651981777</c:v>
                </c:pt>
                <c:pt idx="2834">
                  <c:v>-962.47777935881959</c:v>
                </c:pt>
                <c:pt idx="2835">
                  <c:v>-955.50238188046546</c:v>
                </c:pt>
                <c:pt idx="2836">
                  <c:v>-950.05949409423522</c:v>
                </c:pt>
                <c:pt idx="2837">
                  <c:v>-995.5519762591432</c:v>
                </c:pt>
                <c:pt idx="2838">
                  <c:v>-976.36075425677564</c:v>
                </c:pt>
                <c:pt idx="2839">
                  <c:v>-965.52413812427449</c:v>
                </c:pt>
                <c:pt idx="2840">
                  <c:v>-985.40746754625025</c:v>
                </c:pt>
                <c:pt idx="2841">
                  <c:v>-1019.9899077921905</c:v>
                </c:pt>
                <c:pt idx="2842">
                  <c:v>-1005.5302042172088</c:v>
                </c:pt>
                <c:pt idx="2843">
                  <c:v>-981.05424714707499</c:v>
                </c:pt>
                <c:pt idx="2844">
                  <c:v>-968.7597004075626</c:v>
                </c:pt>
                <c:pt idx="2845">
                  <c:v>-981.31662141417689</c:v>
                </c:pt>
                <c:pt idx="2846">
                  <c:v>-954.30373895994921</c:v>
                </c:pt>
                <c:pt idx="2847">
                  <c:v>-949.3401161327788</c:v>
                </c:pt>
                <c:pt idx="2848">
                  <c:v>-986.44063273753488</c:v>
                </c:pt>
                <c:pt idx="2849">
                  <c:v>-972.23096248953436</c:v>
                </c:pt>
                <c:pt idx="2850">
                  <c:v>-963.15847380603805</c:v>
                </c:pt>
                <c:pt idx="2851">
                  <c:v>-956.49562836914913</c:v>
                </c:pt>
                <c:pt idx="2852">
                  <c:v>-1057.4581557065565</c:v>
                </c:pt>
                <c:pt idx="2853">
                  <c:v>-992.85144489983099</c:v>
                </c:pt>
                <c:pt idx="2854">
                  <c:v>-976.01468318046477</c:v>
                </c:pt>
                <c:pt idx="2855">
                  <c:v>-975.02165252614543</c:v>
                </c:pt>
                <c:pt idx="2856">
                  <c:v>-991.1107086820108</c:v>
                </c:pt>
                <c:pt idx="2857">
                  <c:v>-1040.0092381447646</c:v>
                </c:pt>
                <c:pt idx="2858">
                  <c:v>-948.5993436487804</c:v>
                </c:pt>
                <c:pt idx="2859">
                  <c:v>-980.20845860185068</c:v>
                </c:pt>
                <c:pt idx="2860">
                  <c:v>-968.89524066243598</c:v>
                </c:pt>
                <c:pt idx="2861">
                  <c:v>-961.08696901251631</c:v>
                </c:pt>
                <c:pt idx="2862">
                  <c:v>-955.128851819592</c:v>
                </c:pt>
                <c:pt idx="2863">
                  <c:v>-955.72837867994076</c:v>
                </c:pt>
                <c:pt idx="2864">
                  <c:v>-946.28440153033523</c:v>
                </c:pt>
                <c:pt idx="2865">
                  <c:v>-942.8174223843065</c:v>
                </c:pt>
                <c:pt idx="2866">
                  <c:v>-939.77891179796586</c:v>
                </c:pt>
                <c:pt idx="2867">
                  <c:v>-1004.9008356159233</c:v>
                </c:pt>
                <c:pt idx="2868">
                  <c:v>-1030.5387553932549</c:v>
                </c:pt>
                <c:pt idx="2869">
                  <c:v>-990.50097563935401</c:v>
                </c:pt>
                <c:pt idx="2870">
                  <c:v>-975.4858412390364</c:v>
                </c:pt>
                <c:pt idx="2871">
                  <c:v>-966.07572648149562</c:v>
                </c:pt>
                <c:pt idx="2872">
                  <c:v>-959.21815201424238</c:v>
                </c:pt>
                <c:pt idx="2873">
                  <c:v>-953.8271211280188</c:v>
                </c:pt>
                <c:pt idx="2874">
                  <c:v>-959.39562953855159</c:v>
                </c:pt>
                <c:pt idx="2875">
                  <c:v>-966.42967657954944</c:v>
                </c:pt>
                <c:pt idx="2876">
                  <c:v>-976.01669426220155</c:v>
                </c:pt>
                <c:pt idx="2877">
                  <c:v>-939.45890933041642</c:v>
                </c:pt>
                <c:pt idx="2878">
                  <c:v>-1031.4421901614342</c:v>
                </c:pt>
                <c:pt idx="2879">
                  <c:v>-1005.9488256967705</c:v>
                </c:pt>
                <c:pt idx="2880">
                  <c:v>-983.49145499418057</c:v>
                </c:pt>
                <c:pt idx="2881">
                  <c:v>-971.66872861855722</c:v>
                </c:pt>
                <c:pt idx="2882">
                  <c:v>-963.60672154409531</c:v>
                </c:pt>
                <c:pt idx="2883">
                  <c:v>-957.48995895802841</c:v>
                </c:pt>
                <c:pt idx="2884">
                  <c:v>-952.5648684957639</c:v>
                </c:pt>
                <c:pt idx="2885">
                  <c:v>-963.20563683750106</c:v>
                </c:pt>
                <c:pt idx="2886">
                  <c:v>-944.90678260733785</c:v>
                </c:pt>
                <c:pt idx="2887">
                  <c:v>-982.68388599718389</c:v>
                </c:pt>
                <c:pt idx="2888">
                  <c:v>-1003.5637291240221</c:v>
                </c:pt>
                <c:pt idx="2889">
                  <c:v>-936.56998395683911</c:v>
                </c:pt>
                <c:pt idx="2890">
                  <c:v>-994.1116613245589</c:v>
                </c:pt>
                <c:pt idx="2891">
                  <c:v>-978.2037216924374</c:v>
                </c:pt>
                <c:pt idx="2892">
                  <c:v>-968.43846167365245</c:v>
                </c:pt>
                <c:pt idx="2893">
                  <c:v>-961.38184263056473</c:v>
                </c:pt>
                <c:pt idx="2894">
                  <c:v>-955.85835191261367</c:v>
                </c:pt>
                <c:pt idx="2895">
                  <c:v>-951.32265554853552</c:v>
                </c:pt>
                <c:pt idx="2896">
                  <c:v>-967.24383132018124</c:v>
                </c:pt>
                <c:pt idx="2897">
                  <c:v>-944.13987945374083</c:v>
                </c:pt>
                <c:pt idx="2898">
                  <c:v>-990.89090396555662</c:v>
                </c:pt>
                <c:pt idx="2899">
                  <c:v>-1025.3978474679088</c:v>
                </c:pt>
                <c:pt idx="2900">
                  <c:v>-1010.8565708061817</c:v>
                </c:pt>
                <c:pt idx="2901">
                  <c:v>-986.30513426439438</c:v>
                </c:pt>
                <c:pt idx="2902">
                  <c:v>-945.30748144205984</c:v>
                </c:pt>
                <c:pt idx="2903">
                  <c:v>-965.60692397263597</c:v>
                </c:pt>
                <c:pt idx="2904">
                  <c:v>-959.3288041449365</c:v>
                </c:pt>
                <c:pt idx="2905">
                  <c:v>-954.29084460950821</c:v>
                </c:pt>
                <c:pt idx="2906">
                  <c:v>-950.08518435214091</c:v>
                </c:pt>
                <c:pt idx="2907">
                  <c:v>-971.62645103342254</c:v>
                </c:pt>
                <c:pt idx="2908">
                  <c:v>-943.31827023276662</c:v>
                </c:pt>
                <c:pt idx="2909">
                  <c:v>-1002.033198174468</c:v>
                </c:pt>
                <c:pt idx="2910">
                  <c:v>-1062.0329444478982</c:v>
                </c:pt>
                <c:pt idx="2911">
                  <c:v>-997.36524730635529</c:v>
                </c:pt>
                <c:pt idx="2912">
                  <c:v>-980.4578422702948</c:v>
                </c:pt>
                <c:pt idx="2913">
                  <c:v>-947.37770792240826</c:v>
                </c:pt>
                <c:pt idx="2914">
                  <c:v>-963.05393712056775</c:v>
                </c:pt>
                <c:pt idx="2915">
                  <c:v>-955.59985012232141</c:v>
                </c:pt>
                <c:pt idx="2916">
                  <c:v>-952.76260644314971</c:v>
                </c:pt>
                <c:pt idx="2917">
                  <c:v>-948.83999627893536</c:v>
                </c:pt>
                <c:pt idx="2918">
                  <c:v>-976.5234679737714</c:v>
                </c:pt>
                <c:pt idx="2919">
                  <c:v>-942.4396636450939</c:v>
                </c:pt>
                <c:pt idx="2920">
                  <c:v>-1020.5460786023455</c:v>
                </c:pt>
                <c:pt idx="2921">
                  <c:v>-1015.8134219715437</c:v>
                </c:pt>
                <c:pt idx="2922">
                  <c:v>-988.71364516166409</c:v>
                </c:pt>
                <c:pt idx="2923">
                  <c:v>-975.74442992000672</c:v>
                </c:pt>
                <c:pt idx="2924">
                  <c:v>-967.14177298677112</c:v>
                </c:pt>
                <c:pt idx="2925">
                  <c:v>-960.69797419886777</c:v>
                </c:pt>
                <c:pt idx="2926">
                  <c:v>-958.2453938342494</c:v>
                </c:pt>
                <c:pt idx="2927">
                  <c:v>-951.25400418186223</c:v>
                </c:pt>
                <c:pt idx="2928">
                  <c:v>-947.57658769301531</c:v>
                </c:pt>
                <c:pt idx="2929">
                  <c:v>-982.20476911678111</c:v>
                </c:pt>
                <c:pt idx="2930">
                  <c:v>-941.5014794375677</c:v>
                </c:pt>
                <c:pt idx="2931">
                  <c:v>-1227.9188099846849</c:v>
                </c:pt>
                <c:pt idx="2932">
                  <c:v>-1000.3329377967768</c:v>
                </c:pt>
                <c:pt idx="2933">
                  <c:v>-982.29544951588355</c:v>
                </c:pt>
                <c:pt idx="2934">
                  <c:v>-971.75188882167049</c:v>
                </c:pt>
                <c:pt idx="2935">
                  <c:v>-964.27613255433857</c:v>
                </c:pt>
                <c:pt idx="2936">
                  <c:v>-958.48096395621087</c:v>
                </c:pt>
                <c:pt idx="2937">
                  <c:v>-960.98455606258983</c:v>
                </c:pt>
                <c:pt idx="2938">
                  <c:v>-949.74898431529232</c:v>
                </c:pt>
                <c:pt idx="2939">
                  <c:v>-976.12751016760171</c:v>
                </c:pt>
                <c:pt idx="2940">
                  <c:v>-989.1464236555064</c:v>
                </c:pt>
                <c:pt idx="2941">
                  <c:v>-940.50080503166987</c:v>
                </c:pt>
                <c:pt idx="2942">
                  <c:v>-1021.0502178737788</c:v>
                </c:pt>
                <c:pt idx="2943">
                  <c:v>-935.77556226012962</c:v>
                </c:pt>
                <c:pt idx="2944">
                  <c:v>-977.13803684851223</c:v>
                </c:pt>
                <c:pt idx="2945">
                  <c:v>-968.24367927360368</c:v>
                </c:pt>
                <c:pt idx="2946">
                  <c:v>-961.62854578252382</c:v>
                </c:pt>
                <c:pt idx="2947">
                  <c:v>-956.35976256853178</c:v>
                </c:pt>
                <c:pt idx="2948">
                  <c:v>-963.86537171821169</c:v>
                </c:pt>
                <c:pt idx="2949">
                  <c:v>-948.23396551567885</c:v>
                </c:pt>
                <c:pt idx="2950">
                  <c:v>-981.36730014471686</c:v>
                </c:pt>
                <c:pt idx="2951">
                  <c:v>-998.32651702104749</c:v>
                </c:pt>
                <c:pt idx="2952">
                  <c:v>-939.43434302089429</c:v>
                </c:pt>
                <c:pt idx="2953">
                  <c:v>-1003.0740545184158</c:v>
                </c:pt>
                <c:pt idx="2954">
                  <c:v>-934.87697122852592</c:v>
                </c:pt>
                <c:pt idx="2955">
                  <c:v>-972.77047674068262</c:v>
                </c:pt>
                <c:pt idx="2956">
                  <c:v>-965.0712797826144</c:v>
                </c:pt>
                <c:pt idx="2957">
                  <c:v>-959.134528242285</c:v>
                </c:pt>
                <c:pt idx="2958">
                  <c:v>-954.30105726281045</c:v>
                </c:pt>
                <c:pt idx="2959">
                  <c:v>-966.95090934035716</c:v>
                </c:pt>
                <c:pt idx="2960">
                  <c:v>-946.69704909316783</c:v>
                </c:pt>
                <c:pt idx="2961">
                  <c:v>-987.74994632272933</c:v>
                </c:pt>
                <c:pt idx="2962">
                  <c:v>-1012.3586105004663</c:v>
                </c:pt>
                <c:pt idx="2963">
                  <c:v>-1026.9129420458578</c:v>
                </c:pt>
                <c:pt idx="2964">
                  <c:v>-992.47232518576106</c:v>
                </c:pt>
                <c:pt idx="2965">
                  <c:v>-933.89430896642034</c:v>
                </c:pt>
                <c:pt idx="2966">
                  <c:v>-968.92812858109426</c:v>
                </c:pt>
                <c:pt idx="2967">
                  <c:v>-962.13478140729251</c:v>
                </c:pt>
                <c:pt idx="2968">
                  <c:v>-956.74605113372706</c:v>
                </c:pt>
                <c:pt idx="2969">
                  <c:v>-952.27815430089902</c:v>
                </c:pt>
                <c:pt idx="2970">
                  <c:v>-970.32799714061991</c:v>
                </c:pt>
                <c:pt idx="2971">
                  <c:v>-945.12743055294823</c:v>
                </c:pt>
                <c:pt idx="2972">
                  <c:v>-996.10661897107184</c:v>
                </c:pt>
                <c:pt idx="2973">
                  <c:v>-939.50704109386652</c:v>
                </c:pt>
                <c:pt idx="2974">
                  <c:v>-1005.6429575449977</c:v>
                </c:pt>
                <c:pt idx="2975">
                  <c:v>-984.81981634143608</c:v>
                </c:pt>
                <c:pt idx="2976">
                  <c:v>-973.380662921468</c:v>
                </c:pt>
                <c:pt idx="2977">
                  <c:v>-965.44665154821882</c:v>
                </c:pt>
                <c:pt idx="2978">
                  <c:v>-954.86115706766327</c:v>
                </c:pt>
                <c:pt idx="2979">
                  <c:v>-954.42582530782477</c:v>
                </c:pt>
                <c:pt idx="2980">
                  <c:v>-950.26885410135083</c:v>
                </c:pt>
                <c:pt idx="2981">
                  <c:v>-974.12264501894981</c:v>
                </c:pt>
                <c:pt idx="2982">
                  <c:v>-943.51493767187776</c:v>
                </c:pt>
                <c:pt idx="2983">
                  <c:v>-1008.5162427936882</c:v>
                </c:pt>
                <c:pt idx="2984">
                  <c:v>-938.1330408646852</c:v>
                </c:pt>
                <c:pt idx="2985">
                  <c:v>-993.86532992789944</c:v>
                </c:pt>
                <c:pt idx="2986">
                  <c:v>-978.72811363762082</c:v>
                </c:pt>
                <c:pt idx="2987">
                  <c:v>-969.19576175450266</c:v>
                </c:pt>
                <c:pt idx="2988">
                  <c:v>-962.21609427565215</c:v>
                </c:pt>
                <c:pt idx="2989">
                  <c:v>-956.70516613966367</c:v>
                </c:pt>
                <c:pt idx="2990">
                  <c:v>-952.14370636730723</c:v>
                </c:pt>
                <c:pt idx="2991">
                  <c:v>-969.06356353785611</c:v>
                </c:pt>
                <c:pt idx="2992">
                  <c:v>-978.52961081966919</c:v>
                </c:pt>
                <c:pt idx="2993">
                  <c:v>-941.84964474340313</c:v>
                </c:pt>
                <c:pt idx="2994">
                  <c:v>-1033.7200196224533</c:v>
                </c:pt>
                <c:pt idx="2995">
                  <c:v>-936.68243376989426</c:v>
                </c:pt>
                <c:pt idx="2996">
                  <c:v>-985.51931427624254</c:v>
                </c:pt>
                <c:pt idx="2997">
                  <c:v>-973.57677023259225</c:v>
                </c:pt>
                <c:pt idx="2998">
                  <c:v>-965.39487228730195</c:v>
                </c:pt>
                <c:pt idx="2999">
                  <c:v>-959.15828650035132</c:v>
                </c:pt>
                <c:pt idx="3000">
                  <c:v>-958.61943532072746</c:v>
                </c:pt>
                <c:pt idx="3001">
                  <c:v>-949.87430844357948</c:v>
                </c:pt>
                <c:pt idx="3002">
                  <c:v>-972.50236550923432</c:v>
                </c:pt>
                <c:pt idx="3003">
                  <c:v>-942.99725395151665</c:v>
                </c:pt>
                <c:pt idx="3004">
                  <c:v>-940.12152634590745</c:v>
                </c:pt>
                <c:pt idx="3005">
                  <c:v>-1043.7428074651518</c:v>
                </c:pt>
                <c:pt idx="3006">
                  <c:v>-935.14795807670805</c:v>
                </c:pt>
                <c:pt idx="3007">
                  <c:v>-978.9163116353543</c:v>
                </c:pt>
                <c:pt idx="3008">
                  <c:v>-969.03233495918312</c:v>
                </c:pt>
                <c:pt idx="3009">
                  <c:v>-961.85690586627697</c:v>
                </c:pt>
                <c:pt idx="3010">
                  <c:v>-956.21458508190074</c:v>
                </c:pt>
                <c:pt idx="3011">
                  <c:v>-960.63832285636965</c:v>
                </c:pt>
                <c:pt idx="3012">
                  <c:v>-947.59532877292941</c:v>
                </c:pt>
                <c:pt idx="3013">
                  <c:v>-976.49886756159344</c:v>
                </c:pt>
                <c:pt idx="3014">
                  <c:v>-941.07497379187066</c:v>
                </c:pt>
                <c:pt idx="3015">
                  <c:v>-1025.1658741185477</c:v>
                </c:pt>
                <c:pt idx="3016">
                  <c:v>-1010.4966395260471</c:v>
                </c:pt>
                <c:pt idx="3017">
                  <c:v>-933.52139126645352</c:v>
                </c:pt>
                <c:pt idx="3018">
                  <c:v>-973.3375739461892</c:v>
                </c:pt>
                <c:pt idx="3019">
                  <c:v>-964.89279671545603</c:v>
                </c:pt>
                <c:pt idx="3020">
                  <c:v>-958.49572135920334</c:v>
                </c:pt>
                <c:pt idx="3021">
                  <c:v>-953.33869065289423</c:v>
                </c:pt>
                <c:pt idx="3022">
                  <c:v>-962.8074905184003</c:v>
                </c:pt>
                <c:pt idx="3023">
                  <c:v>-945.2862929414124</c:v>
                </c:pt>
                <c:pt idx="3024">
                  <c:v>-981.34227474570048</c:v>
                </c:pt>
                <c:pt idx="3025">
                  <c:v>-939.08075050222192</c:v>
                </c:pt>
                <c:pt idx="3026">
                  <c:v>-1060.4609572192305</c:v>
                </c:pt>
                <c:pt idx="3027">
                  <c:v>-939.4294896753604</c:v>
                </c:pt>
                <c:pt idx="3028">
                  <c:v>-978.66812650706777</c:v>
                </c:pt>
                <c:pt idx="3029">
                  <c:v>-929.73129704387111</c:v>
                </c:pt>
                <c:pt idx="3030">
                  <c:v>-961.02435175337109</c:v>
                </c:pt>
                <c:pt idx="3031">
                  <c:v>-926.00660707769043</c:v>
                </c:pt>
                <c:pt idx="3032">
                  <c:v>-950.49212452771576</c:v>
                </c:pt>
                <c:pt idx="3033">
                  <c:v>-922.70682050192818</c:v>
                </c:pt>
                <c:pt idx="3034">
                  <c:v>-942.92753851447958</c:v>
                </c:pt>
                <c:pt idx="3035">
                  <c:v>-987.56383093973204</c:v>
                </c:pt>
                <c:pt idx="3036">
                  <c:v>-937.00077847860359</c:v>
                </c:pt>
                <c:pt idx="3037">
                  <c:v>-1012.9331252253075</c:v>
                </c:pt>
                <c:pt idx="3038">
                  <c:v>-939.80732433583762</c:v>
                </c:pt>
                <c:pt idx="3039">
                  <c:v>-972.6229305325221</c:v>
                </c:pt>
                <c:pt idx="3040">
                  <c:v>-946.17503846814532</c:v>
                </c:pt>
                <c:pt idx="3041">
                  <c:v>-957.33151167401854</c:v>
                </c:pt>
                <c:pt idx="3042">
                  <c:v>-924.29844634351991</c:v>
                </c:pt>
                <c:pt idx="3043">
                  <c:v>-947.64116000095919</c:v>
                </c:pt>
                <c:pt idx="3044">
                  <c:v>-921.05402887998991</c:v>
                </c:pt>
                <c:pt idx="3045">
                  <c:v>-940.49931022001215</c:v>
                </c:pt>
                <c:pt idx="3046">
                  <c:v>-996.31122571480148</c:v>
                </c:pt>
                <c:pt idx="3047">
                  <c:v>-934.81987653300803</c:v>
                </c:pt>
                <c:pt idx="3048">
                  <c:v>-996.09614754281415</c:v>
                </c:pt>
                <c:pt idx="3049">
                  <c:v>-940.0957622645227</c:v>
                </c:pt>
                <c:pt idx="3050">
                  <c:v>-967.26502391042504</c:v>
                </c:pt>
                <c:pt idx="3051">
                  <c:v>-946.83287089112343</c:v>
                </c:pt>
                <c:pt idx="3052">
                  <c:v>-953.74126629556474</c:v>
                </c:pt>
                <c:pt idx="3053">
                  <c:v>-956.1185349268145</c:v>
                </c:pt>
                <c:pt idx="3054">
                  <c:v>-944.75454870711224</c:v>
                </c:pt>
                <c:pt idx="3055">
                  <c:v>-919.25487779313255</c:v>
                </c:pt>
                <c:pt idx="3056">
                  <c:v>-937.98086450864344</c:v>
                </c:pt>
                <c:pt idx="3057">
                  <c:v>-1010.9276605226685</c:v>
                </c:pt>
                <c:pt idx="3058">
                  <c:v>-932.52084296272585</c:v>
                </c:pt>
                <c:pt idx="3059">
                  <c:v>-985.11906048003254</c:v>
                </c:pt>
                <c:pt idx="3060">
                  <c:v>-940.28879457314315</c:v>
                </c:pt>
                <c:pt idx="3061">
                  <c:v>-962.34160068993401</c:v>
                </c:pt>
                <c:pt idx="3062">
                  <c:v>-947.4446719585643</c:v>
                </c:pt>
                <c:pt idx="3063">
                  <c:v>-950.19381098916097</c:v>
                </c:pt>
                <c:pt idx="3064">
                  <c:v>-957.56738429012989</c:v>
                </c:pt>
                <c:pt idx="3065">
                  <c:v>-941.80164067357168</c:v>
                </c:pt>
                <c:pt idx="3066">
                  <c:v>-917.29345998059682</c:v>
                </c:pt>
                <c:pt idx="3067">
                  <c:v>-935.34948402905593</c:v>
                </c:pt>
                <c:pt idx="3068">
                  <c:v>-1056.3136098072207</c:v>
                </c:pt>
                <c:pt idx="3069">
                  <c:v>-930.08363227481323</c:v>
                </c:pt>
                <c:pt idx="3070">
                  <c:v>-976.63440460721233</c:v>
                </c:pt>
                <c:pt idx="3071">
                  <c:v>-940.37812984741254</c:v>
                </c:pt>
                <c:pt idx="3072">
                  <c:v>-957.68539601341286</c:v>
                </c:pt>
                <c:pt idx="3073">
                  <c:v>-921.72734696484781</c:v>
                </c:pt>
                <c:pt idx="3074">
                  <c:v>-946.63651493708085</c:v>
                </c:pt>
                <c:pt idx="3075">
                  <c:v>-959.14670889093952</c:v>
                </c:pt>
                <c:pt idx="3076">
                  <c:v>-938.75061219699262</c:v>
                </c:pt>
                <c:pt idx="3077">
                  <c:v>-979.66283590644809</c:v>
                </c:pt>
                <c:pt idx="3078">
                  <c:v>-932.57928432236736</c:v>
                </c:pt>
                <c:pt idx="3079">
                  <c:v>-912.29923082081768</c:v>
                </c:pt>
                <c:pt idx="3080">
                  <c:v>-927.48425044253747</c:v>
                </c:pt>
                <c:pt idx="3081">
                  <c:v>-969.46472753322178</c:v>
                </c:pt>
                <c:pt idx="3082">
                  <c:v>-940.35241510183198</c:v>
                </c:pt>
                <c:pt idx="3083">
                  <c:v>-953.17410132742225</c:v>
                </c:pt>
                <c:pt idx="3084">
                  <c:v>-919.30657271702455</c:v>
                </c:pt>
                <c:pt idx="3085">
                  <c:v>-943.01945486390014</c:v>
                </c:pt>
                <c:pt idx="3086">
                  <c:v>-960.9196781089787</c:v>
                </c:pt>
                <c:pt idx="3087">
                  <c:v>-935.5665462200916</c:v>
                </c:pt>
                <c:pt idx="3088">
                  <c:v>-986.39503105054746</c:v>
                </c:pt>
                <c:pt idx="3089">
                  <c:v>-929.63964952164133</c:v>
                </c:pt>
                <c:pt idx="3090">
                  <c:v>-995.61825469240057</c:v>
                </c:pt>
                <c:pt idx="3091">
                  <c:v>-924.69320697783019</c:v>
                </c:pt>
                <c:pt idx="3092">
                  <c:v>-963.04439099200954</c:v>
                </c:pt>
                <c:pt idx="3093">
                  <c:v>-940.19606124340362</c:v>
                </c:pt>
                <c:pt idx="3094">
                  <c:v>-916.99621996366557</c:v>
                </c:pt>
                <c:pt idx="3095">
                  <c:v>-916.66596533693803</c:v>
                </c:pt>
                <c:pt idx="3096">
                  <c:v>-939.29151517858986</c:v>
                </c:pt>
                <c:pt idx="3097">
                  <c:v>-962.98276314658187</c:v>
                </c:pt>
                <c:pt idx="3098">
                  <c:v>-932.20906973102672</c:v>
                </c:pt>
                <c:pt idx="3099">
                  <c:v>-997.04712332141025</c:v>
                </c:pt>
                <c:pt idx="3100">
                  <c:v>-926.49304396223806</c:v>
                </c:pt>
                <c:pt idx="3101">
                  <c:v>-982.05461791176629</c:v>
                </c:pt>
                <c:pt idx="3102">
                  <c:v>-921.6732566420352</c:v>
                </c:pt>
                <c:pt idx="3103">
                  <c:v>-957.04300248649486</c:v>
                </c:pt>
                <c:pt idx="3104">
                  <c:v>-939.8874247966196</c:v>
                </c:pt>
                <c:pt idx="3105">
                  <c:v>-915.57589881977879</c:v>
                </c:pt>
                <c:pt idx="3106">
                  <c:v>-913.76615939294675</c:v>
                </c:pt>
                <c:pt idx="3107">
                  <c:v>-935.3962783062052</c:v>
                </c:pt>
                <c:pt idx="3108">
                  <c:v>-965.49256970381862</c:v>
                </c:pt>
                <c:pt idx="3109">
                  <c:v>-928.62912315222866</c:v>
                </c:pt>
                <c:pt idx="3110">
                  <c:v>-1020.323263652221</c:v>
                </c:pt>
                <c:pt idx="3111">
                  <c:v>-923.09177451098947</c:v>
                </c:pt>
                <c:pt idx="3112">
                  <c:v>-971.73968762963273</c:v>
                </c:pt>
                <c:pt idx="3113">
                  <c:v>-918.37596672548955</c:v>
                </c:pt>
                <c:pt idx="3114">
                  <c:v>-951.23406983063387</c:v>
                </c:pt>
                <c:pt idx="3115">
                  <c:v>-939.39589775938975</c:v>
                </c:pt>
                <c:pt idx="3116">
                  <c:v>-913.85180408412293</c:v>
                </c:pt>
                <c:pt idx="3117">
                  <c:v>-910.55473633131237</c:v>
                </c:pt>
                <c:pt idx="3118">
                  <c:v>-931.26684899549286</c:v>
                </c:pt>
                <c:pt idx="3119">
                  <c:v>-968.72455230426851</c:v>
                </c:pt>
                <c:pt idx="3120">
                  <c:v>-924.76415247833768</c:v>
                </c:pt>
                <c:pt idx="3121">
                  <c:v>-1028.1665368123897</c:v>
                </c:pt>
                <c:pt idx="3122">
                  <c:v>-919.37294002643569</c:v>
                </c:pt>
                <c:pt idx="3123">
                  <c:v>-962.92787467484391</c:v>
                </c:pt>
                <c:pt idx="3124">
                  <c:v>-914.73625927735839</c:v>
                </c:pt>
                <c:pt idx="3125">
                  <c:v>-945.43570978244315</c:v>
                </c:pt>
                <c:pt idx="3126">
                  <c:v>-938.67705440495774</c:v>
                </c:pt>
                <c:pt idx="3127">
                  <c:v>-911.75638729757247</c:v>
                </c:pt>
                <c:pt idx="3128">
                  <c:v>-906.95970998360497</c:v>
                </c:pt>
                <c:pt idx="3129">
                  <c:v>-926.81832083871302</c:v>
                </c:pt>
                <c:pt idx="3130">
                  <c:v>-973.22143594247973</c:v>
                </c:pt>
                <c:pt idx="3131">
                  <c:v>-918.73410107903385</c:v>
                </c:pt>
                <c:pt idx="3132">
                  <c:v>-992.46472952779664</c:v>
                </c:pt>
                <c:pt idx="3133">
                  <c:v>-915.25010250567061</c:v>
                </c:pt>
                <c:pt idx="3134">
                  <c:v>-954.81967441960467</c:v>
                </c:pt>
                <c:pt idx="3135">
                  <c:v>-910.66326908080089</c:v>
                </c:pt>
                <c:pt idx="3136">
                  <c:v>-939.47529753135245</c:v>
                </c:pt>
                <c:pt idx="3137">
                  <c:v>-937.66413517961109</c:v>
                </c:pt>
                <c:pt idx="3138">
                  <c:v>-929.47541782614508</c:v>
                </c:pt>
                <c:pt idx="3139">
                  <c:v>-902.8783537907749</c:v>
                </c:pt>
                <c:pt idx="3140">
                  <c:v>-921.93549043310338</c:v>
                </c:pt>
                <c:pt idx="3141">
                  <c:v>-980.26234746434125</c:v>
                </c:pt>
                <c:pt idx="3142">
                  <c:v>-916.260525601278</c:v>
                </c:pt>
                <c:pt idx="3143">
                  <c:v>-974.78565923740018</c:v>
                </c:pt>
                <c:pt idx="3144">
                  <c:v>-910.59864814058255</c:v>
                </c:pt>
                <c:pt idx="3145">
                  <c:v>-946.91896995335605</c:v>
                </c:pt>
                <c:pt idx="3146">
                  <c:v>-906.02402751824525</c:v>
                </c:pt>
                <c:pt idx="3147">
                  <c:v>-933.1585734544899</c:v>
                </c:pt>
                <c:pt idx="3148">
                  <c:v>-936.25211597341877</c:v>
                </c:pt>
                <c:pt idx="3149">
                  <c:v>-923.73894633105624</c:v>
                </c:pt>
                <c:pt idx="3150">
                  <c:v>-898.15669440526847</c:v>
                </c:pt>
                <c:pt idx="3151">
                  <c:v>-916.45071867487491</c:v>
                </c:pt>
                <c:pt idx="3152">
                  <c:v>-994.11311338005316</c:v>
                </c:pt>
                <c:pt idx="3153">
                  <c:v>-913.12441113116324</c:v>
                </c:pt>
                <c:pt idx="3154">
                  <c:v>-961.34066932983114</c:v>
                </c:pt>
                <c:pt idx="3155">
                  <c:v>-905.22796261387816</c:v>
                </c:pt>
                <c:pt idx="3156">
                  <c:v>-938.81290703550735</c:v>
                </c:pt>
                <c:pt idx="3157">
                  <c:v>-900.61190026263193</c:v>
                </c:pt>
                <c:pt idx="3158">
                  <c:v>-926.22819722484246</c:v>
                </c:pt>
                <c:pt idx="3159">
                  <c:v>-934.26533806045677</c:v>
                </c:pt>
                <c:pt idx="3160">
                  <c:v>-917.23559511151404</c:v>
                </c:pt>
                <c:pt idx="3161">
                  <c:v>-892.5484006770323</c:v>
                </c:pt>
                <c:pt idx="3162">
                  <c:v>-910.09961363711909</c:v>
                </c:pt>
                <c:pt idx="3163">
                  <c:v>-1177.9100292951716</c:v>
                </c:pt>
                <c:pt idx="3164">
                  <c:v>-909.04705441322233</c:v>
                </c:pt>
                <c:pt idx="3165">
                  <c:v>-949.22284841073315</c:v>
                </c:pt>
                <c:pt idx="3166">
                  <c:v>-898.82285899459873</c:v>
                </c:pt>
                <c:pt idx="3167">
                  <c:v>-930.03441813619202</c:v>
                </c:pt>
                <c:pt idx="3168">
                  <c:v>-920.94067179283331</c:v>
                </c:pt>
                <c:pt idx="3169">
                  <c:v>-918.28569337920555</c:v>
                </c:pt>
                <c:pt idx="3170">
                  <c:v>-931.38397417588362</c:v>
                </c:pt>
                <c:pt idx="3171">
                  <c:v>-909.54529016112235</c:v>
                </c:pt>
                <c:pt idx="3172">
                  <c:v>-885.62181692717081</c:v>
                </c:pt>
                <c:pt idx="3173">
                  <c:v>-902.41992086616074</c:v>
                </c:pt>
                <c:pt idx="3174">
                  <c:v>-982.26465320948353</c:v>
                </c:pt>
                <c:pt idx="3175">
                  <c:v>-903.52070229626747</c:v>
                </c:pt>
                <c:pt idx="3176">
                  <c:v>-936.91199686618813</c:v>
                </c:pt>
                <c:pt idx="3177">
                  <c:v>-890.8014427805158</c:v>
                </c:pt>
                <c:pt idx="3178">
                  <c:v>-919.87268247484042</c:v>
                </c:pt>
                <c:pt idx="3179">
                  <c:v>-915.60563183138231</c:v>
                </c:pt>
                <c:pt idx="3180">
                  <c:v>-908.60139145248002</c:v>
                </c:pt>
                <c:pt idx="3181">
                  <c:v>-926.94789377354653</c:v>
                </c:pt>
                <c:pt idx="3182">
                  <c:v>-899.85007372994642</c:v>
                </c:pt>
                <c:pt idx="3183">
                  <c:v>-876.5092260422698</c:v>
                </c:pt>
                <c:pt idx="3184">
                  <c:v>-892.47366955186567</c:v>
                </c:pt>
                <c:pt idx="3185">
                  <c:v>-955.13197467382383</c:v>
                </c:pt>
                <c:pt idx="3186">
                  <c:v>-895.46558990059782</c:v>
                </c:pt>
                <c:pt idx="3187">
                  <c:v>-867.77568203950523</c:v>
                </c:pt>
                <c:pt idx="3188">
                  <c:v>-879.88653757033535</c:v>
                </c:pt>
                <c:pt idx="3189">
                  <c:v>-906.87460495423784</c:v>
                </c:pt>
                <c:pt idx="3190">
                  <c:v>-907.16257386523478</c:v>
                </c:pt>
                <c:pt idx="3191">
                  <c:v>-895.50012093110593</c:v>
                </c:pt>
                <c:pt idx="3192">
                  <c:v>-919.27952275246321</c:v>
                </c:pt>
                <c:pt idx="3193">
                  <c:v>-886.14264540099214</c:v>
                </c:pt>
                <c:pt idx="3194">
                  <c:v>-863.00213583812808</c:v>
                </c:pt>
                <c:pt idx="3195">
                  <c:v>-877.80749101493723</c:v>
                </c:pt>
                <c:pt idx="3196">
                  <c:v>-930.3104741853133</c:v>
                </c:pt>
                <c:pt idx="3197">
                  <c:v>-881.83603634280712</c:v>
                </c:pt>
                <c:pt idx="3198">
                  <c:v>-851.37731704219254</c:v>
                </c:pt>
                <c:pt idx="3199">
                  <c:v>-862.18994861832152</c:v>
                </c:pt>
                <c:pt idx="3200">
                  <c:v>-886.56482513588412</c:v>
                </c:pt>
                <c:pt idx="3201">
                  <c:v>-890.57420723144674</c:v>
                </c:pt>
                <c:pt idx="3202">
                  <c:v>-873.0848297904638</c:v>
                </c:pt>
                <c:pt idx="3203">
                  <c:v>-901.72029499239682</c:v>
                </c:pt>
                <c:pt idx="3204">
                  <c:v>-860.28052226595014</c:v>
                </c:pt>
                <c:pt idx="3205">
                  <c:v>-835.33294140117368</c:v>
                </c:pt>
                <c:pt idx="3206">
                  <c:v>-846.47256579397526</c:v>
                </c:pt>
                <c:pt idx="3207">
                  <c:v>-888.40799491834628</c:v>
                </c:pt>
                <c:pt idx="3208">
                  <c:v>-843.21571917639994</c:v>
                </c:pt>
                <c:pt idx="3209">
                  <c:v>-802.14960242148936</c:v>
                </c:pt>
                <c:pt idx="3210">
                  <c:v>-796.67989363017705</c:v>
                </c:pt>
                <c:pt idx="3211">
                  <c:v>0</c:v>
                </c:pt>
                <c:pt idx="3212">
                  <c:v>-833.58915321115103</c:v>
                </c:pt>
                <c:pt idx="3213">
                  <c:v>-832.34391097557614</c:v>
                </c:pt>
                <c:pt idx="3214">
                  <c:v>-882.25983734675219</c:v>
                </c:pt>
                <c:pt idx="3215">
                  <c:v>-844.46846864221538</c:v>
                </c:pt>
                <c:pt idx="3216">
                  <c:v>-943.62645953517006</c:v>
                </c:pt>
                <c:pt idx="3217">
                  <c:v>-850.19965564308916</c:v>
                </c:pt>
                <c:pt idx="3218">
                  <c:v>-897.17120308036488</c:v>
                </c:pt>
                <c:pt idx="3219">
                  <c:v>-870.34468731170648</c:v>
                </c:pt>
                <c:pt idx="3220">
                  <c:v>-840.85854200617928</c:v>
                </c:pt>
                <c:pt idx="3221">
                  <c:v>-855.9039561798977</c:v>
                </c:pt>
                <c:pt idx="3222">
                  <c:v>-882.48518165180531</c:v>
                </c:pt>
                <c:pt idx="3223">
                  <c:v>-901.70592942537201</c:v>
                </c:pt>
                <c:pt idx="3224">
                  <c:v>-879.61919216373747</c:v>
                </c:pt>
                <c:pt idx="3225">
                  <c:v>-930.3292751250616</c:v>
                </c:pt>
                <c:pt idx="3226">
                  <c:v>-877.69690218410449</c:v>
                </c:pt>
                <c:pt idx="3227">
                  <c:v>-948.36067049226335</c:v>
                </c:pt>
                <c:pt idx="3228">
                  <c:v>-876.31271917432082</c:v>
                </c:pt>
                <c:pt idx="3229">
                  <c:v>-916.9864248042295</c:v>
                </c:pt>
                <c:pt idx="3230">
                  <c:v>-894.51775450369632</c:v>
                </c:pt>
                <c:pt idx="3231">
                  <c:v>-861.15075062392248</c:v>
                </c:pt>
                <c:pt idx="3232">
                  <c:v>-874.4430965605444</c:v>
                </c:pt>
                <c:pt idx="3233">
                  <c:v>-898.66469668681975</c:v>
                </c:pt>
                <c:pt idx="3234">
                  <c:v>-922.49270601137539</c:v>
                </c:pt>
                <c:pt idx="3235">
                  <c:v>-894.134901186668</c:v>
                </c:pt>
                <c:pt idx="3236">
                  <c:v>-956.88530118519475</c:v>
                </c:pt>
                <c:pt idx="3237">
                  <c:v>-890.82780793377208</c:v>
                </c:pt>
                <c:pt idx="3238">
                  <c:v>-949.27153583035783</c:v>
                </c:pt>
                <c:pt idx="3239">
                  <c:v>-888.28657531149906</c:v>
                </c:pt>
                <c:pt idx="3240">
                  <c:v>-925.31292769682614</c:v>
                </c:pt>
                <c:pt idx="3241">
                  <c:v>-908.12946725866016</c:v>
                </c:pt>
                <c:pt idx="3242">
                  <c:v>-872.02399507497012</c:v>
                </c:pt>
                <c:pt idx="3243">
                  <c:v>-884.6055522167286</c:v>
                </c:pt>
                <c:pt idx="3244">
                  <c:v>-907.42739367801141</c:v>
                </c:pt>
                <c:pt idx="3245">
                  <c:v>-937.15907743629532</c:v>
                </c:pt>
                <c:pt idx="3246">
                  <c:v>-895.76188708261702</c:v>
                </c:pt>
                <c:pt idx="3247">
                  <c:v>-882.04318732754427</c:v>
                </c:pt>
                <c:pt idx="3248">
                  <c:v>-898.82653901408105</c:v>
                </c:pt>
                <c:pt idx="3249">
                  <c:v>-949.58191445494754</c:v>
                </c:pt>
                <c:pt idx="3250">
                  <c:v>-895.88572630851002</c:v>
                </c:pt>
                <c:pt idx="3251">
                  <c:v>-930.08897394821986</c:v>
                </c:pt>
                <c:pt idx="3252">
                  <c:v>-918.07233956498021</c:v>
                </c:pt>
                <c:pt idx="3253">
                  <c:v>-919.91446747900318</c:v>
                </c:pt>
                <c:pt idx="3254">
                  <c:v>-891.47064130331057</c:v>
                </c:pt>
                <c:pt idx="3255">
                  <c:v>-913.18562016852729</c:v>
                </c:pt>
                <c:pt idx="3256">
                  <c:v>-949.8867740850003</c:v>
                </c:pt>
                <c:pt idx="3257">
                  <c:v>-903.75106768161959</c:v>
                </c:pt>
                <c:pt idx="3258">
                  <c:v>-888.27569970706554</c:v>
                </c:pt>
                <c:pt idx="3259">
                  <c:v>-904.41704461831148</c:v>
                </c:pt>
                <c:pt idx="3260">
                  <c:v>-949.66332939401639</c:v>
                </c:pt>
                <c:pt idx="3261">
                  <c:v>-901.31577534081543</c:v>
                </c:pt>
                <c:pt idx="3262">
                  <c:v>-933.18614686281285</c:v>
                </c:pt>
                <c:pt idx="3263">
                  <c:v>-926.18321396262559</c:v>
                </c:pt>
                <c:pt idx="3264">
                  <c:v>-923.78331861134507</c:v>
                </c:pt>
                <c:pt idx="3265">
                  <c:v>-896.55025024149427</c:v>
                </c:pt>
                <c:pt idx="3266">
                  <c:v>-917.31444602355486</c:v>
                </c:pt>
                <c:pt idx="3267">
                  <c:v>-962.49020122570414</c:v>
                </c:pt>
                <c:pt idx="3268">
                  <c:v>-910.20673767686094</c:v>
                </c:pt>
                <c:pt idx="3269">
                  <c:v>-893.01205816159893</c:v>
                </c:pt>
                <c:pt idx="3270">
                  <c:v>-908.60134379148565</c:v>
                </c:pt>
                <c:pt idx="3271">
                  <c:v>-949.61807440390646</c:v>
                </c:pt>
                <c:pt idx="3272">
                  <c:v>-905.44172662003859</c:v>
                </c:pt>
                <c:pt idx="3273">
                  <c:v>-935.32528698190595</c:v>
                </c:pt>
                <c:pt idx="3274">
                  <c:v>-933.24237613665207</c:v>
                </c:pt>
                <c:pt idx="3275">
                  <c:v>-926.60990528898583</c:v>
                </c:pt>
                <c:pt idx="3276">
                  <c:v>-900.50237102330766</c:v>
                </c:pt>
                <c:pt idx="3277">
                  <c:v>-920.421419067344</c:v>
                </c:pt>
                <c:pt idx="3278">
                  <c:v>-976.7070779319796</c:v>
                </c:pt>
                <c:pt idx="3279">
                  <c:v>-915.67740340552041</c:v>
                </c:pt>
                <c:pt idx="3280">
                  <c:v>-896.76477844088845</c:v>
                </c:pt>
                <c:pt idx="3281">
                  <c:v>-911.85997522930302</c:v>
                </c:pt>
                <c:pt idx="3282">
                  <c:v>-949.48548124010756</c:v>
                </c:pt>
                <c:pt idx="3283">
                  <c:v>-929.50225368353699</c:v>
                </c:pt>
                <c:pt idx="3284">
                  <c:v>-936.8521091166964</c:v>
                </c:pt>
                <c:pt idx="3285">
                  <c:v>-939.67027802550899</c:v>
                </c:pt>
                <c:pt idx="3286">
                  <c:v>-928.74025249514239</c:v>
                </c:pt>
                <c:pt idx="3287">
                  <c:v>-903.67291754526855</c:v>
                </c:pt>
                <c:pt idx="3288">
                  <c:v>-922.82724175265855</c:v>
                </c:pt>
                <c:pt idx="3289">
                  <c:v>-996.20751568497417</c:v>
                </c:pt>
                <c:pt idx="3290">
                  <c:v>-920.46458628238258</c:v>
                </c:pt>
                <c:pt idx="3291">
                  <c:v>-899.81668472660658</c:v>
                </c:pt>
                <c:pt idx="3292">
                  <c:v>-914.46021190437023</c:v>
                </c:pt>
                <c:pt idx="3293">
                  <c:v>-949.28369799438781</c:v>
                </c:pt>
                <c:pt idx="3294">
                  <c:v>-934.79950142908001</c:v>
                </c:pt>
                <c:pt idx="3295">
                  <c:v>-937.95544960775646</c:v>
                </c:pt>
                <c:pt idx="3296">
                  <c:v>-945.73662303672518</c:v>
                </c:pt>
                <c:pt idx="3297">
                  <c:v>-930.37273979945007</c:v>
                </c:pt>
                <c:pt idx="3298">
                  <c:v>-906.26608871820554</c:v>
                </c:pt>
                <c:pt idx="3299">
                  <c:v>-924.72091386884006</c:v>
                </c:pt>
                <c:pt idx="3300">
                  <c:v>-1046.1287306425882</c:v>
                </c:pt>
                <c:pt idx="3301">
                  <c:v>-924.75302768521897</c:v>
                </c:pt>
                <c:pt idx="3302">
                  <c:v>-902.34025624267065</c:v>
                </c:pt>
                <c:pt idx="3303">
                  <c:v>-916.56566257338</c:v>
                </c:pt>
                <c:pt idx="3304">
                  <c:v>-949.02206019383061</c:v>
                </c:pt>
                <c:pt idx="3305">
                  <c:v>-939.73883160778018</c:v>
                </c:pt>
                <c:pt idx="3306">
                  <c:v>-938.7478579575378</c:v>
                </c:pt>
                <c:pt idx="3307">
                  <c:v>-910.76670067748398</c:v>
                </c:pt>
                <c:pt idx="3308">
                  <c:v>-931.63056669329467</c:v>
                </c:pt>
                <c:pt idx="3309">
                  <c:v>-908.4123087192562</c:v>
                </c:pt>
                <c:pt idx="3310">
                  <c:v>-926.2225204541495</c:v>
                </c:pt>
                <c:pt idx="3311">
                  <c:v>-1012.543737366633</c:v>
                </c:pt>
                <c:pt idx="3312">
                  <c:v>-928.66521271595866</c:v>
                </c:pt>
                <c:pt idx="3313">
                  <c:v>-904.4482770840001</c:v>
                </c:pt>
                <c:pt idx="3314">
                  <c:v>-918.28343263195973</c:v>
                </c:pt>
                <c:pt idx="3315">
                  <c:v>-948.70566596892354</c:v>
                </c:pt>
                <c:pt idx="3316">
                  <c:v>-944.4465611799609</c:v>
                </c:pt>
                <c:pt idx="3317">
                  <c:v>-939.30075233690206</c:v>
                </c:pt>
                <c:pt idx="3318">
                  <c:v>-912.54860508893569</c:v>
                </c:pt>
                <c:pt idx="3319">
                  <c:v>-932.59477408837768</c:v>
                </c:pt>
                <c:pt idx="3320">
                  <c:v>-910.19976099181963</c:v>
                </c:pt>
                <c:pt idx="3321">
                  <c:v>-927.41263218748543</c:v>
                </c:pt>
                <c:pt idx="3322">
                  <c:v>-993.75822295257876</c:v>
                </c:pt>
                <c:pt idx="3323">
                  <c:v>-932.28759870987119</c:v>
                </c:pt>
                <c:pt idx="3324">
                  <c:v>-906.21837418729592</c:v>
                </c:pt>
                <c:pt idx="3325">
                  <c:v>-919.68718795395466</c:v>
                </c:pt>
                <c:pt idx="3326">
                  <c:v>-948.33733933638939</c:v>
                </c:pt>
                <c:pt idx="3327">
                  <c:v>-949.02495344479064</c:v>
                </c:pt>
                <c:pt idx="3328">
                  <c:v>-939.66162006165155</c:v>
                </c:pt>
                <c:pt idx="3329">
                  <c:v>-914.02720371509304</c:v>
                </c:pt>
                <c:pt idx="3330">
                  <c:v>-933.32101554868154</c:v>
                </c:pt>
                <c:pt idx="3331">
                  <c:v>-998.53642554784233</c:v>
                </c:pt>
                <c:pt idx="3332">
                  <c:v>-928.34756560033259</c:v>
                </c:pt>
                <c:pt idx="3333">
                  <c:v>-984.27793713507469</c:v>
                </c:pt>
                <c:pt idx="3334">
                  <c:v>-935.68458643333838</c:v>
                </c:pt>
                <c:pt idx="3335">
                  <c:v>-907.70609485598038</c:v>
                </c:pt>
                <c:pt idx="3336">
                  <c:v>-920.82952929569058</c:v>
                </c:pt>
                <c:pt idx="3337">
                  <c:v>-947.91856713643688</c:v>
                </c:pt>
                <c:pt idx="3338">
                  <c:v>-953.56612455954473</c:v>
                </c:pt>
                <c:pt idx="3339">
                  <c:v>-939.86317635044088</c:v>
                </c:pt>
                <c:pt idx="3340">
                  <c:v>-915.25024039736934</c:v>
                </c:pt>
                <c:pt idx="3341">
                  <c:v>-933.84878756786622</c:v>
                </c:pt>
                <c:pt idx="3342">
                  <c:v>-1025.9364763456429</c:v>
                </c:pt>
                <c:pt idx="3343">
                  <c:v>-929.06793751687269</c:v>
                </c:pt>
                <c:pt idx="3344">
                  <c:v>-978.09360138071952</c:v>
                </c:pt>
                <c:pt idx="3345">
                  <c:v>-938.90659730082632</c:v>
                </c:pt>
                <c:pt idx="3346">
                  <c:v>-908.95239884795046</c:v>
                </c:pt>
                <c:pt idx="3347">
                  <c:v>-921.74911583516791</c:v>
                </c:pt>
                <c:pt idx="3348">
                  <c:v>-947.44998237199206</c:v>
                </c:pt>
                <c:pt idx="3349">
                  <c:v>-958.16283910321044</c:v>
                </c:pt>
                <c:pt idx="3350">
                  <c:v>-939.9285696973551</c:v>
                </c:pt>
                <c:pt idx="3351">
                  <c:v>-916.25324351213351</c:v>
                </c:pt>
                <c:pt idx="3352">
                  <c:v>-904.15870942598747</c:v>
                </c:pt>
                <c:pt idx="3353">
                  <c:v>-1037.9797209982798</c:v>
                </c:pt>
                <c:pt idx="3354">
                  <c:v>-929.60375555738767</c:v>
                </c:pt>
                <c:pt idx="3355">
                  <c:v>-917.28901474638792</c:v>
                </c:pt>
                <c:pt idx="3356">
                  <c:v>-901.5103187757486</c:v>
                </c:pt>
                <c:pt idx="3357">
                  <c:v>-956.86304563654414</c:v>
                </c:pt>
                <c:pt idx="3358">
                  <c:v>-922.47499907202621</c:v>
                </c:pt>
                <c:pt idx="3359">
                  <c:v>-908.25637941447485</c:v>
                </c:pt>
                <c:pt idx="3360">
                  <c:v>-962.91953140366547</c:v>
                </c:pt>
                <c:pt idx="3361">
                  <c:v>-939.87449744912442</c:v>
                </c:pt>
                <c:pt idx="3362">
                  <c:v>-917.06319714331084</c:v>
                </c:pt>
                <c:pt idx="3363">
                  <c:v>-905.17684186095255</c:v>
                </c:pt>
                <c:pt idx="3364">
                  <c:v>-1006.7637930534192</c:v>
                </c:pt>
                <c:pt idx="3365">
                  <c:v>-929.97759488894985</c:v>
                </c:pt>
                <c:pt idx="3366">
                  <c:v>-919.2705840220766</c:v>
                </c:pt>
                <c:pt idx="3367">
                  <c:v>-902.50278896464454</c:v>
                </c:pt>
                <c:pt idx="3368">
                  <c:v>-955.4880904871294</c:v>
                </c:pt>
                <c:pt idx="3369">
                  <c:v>-923.02937917909253</c:v>
                </c:pt>
                <c:pt idx="3370">
                  <c:v>-926.08131512888326</c:v>
                </c:pt>
                <c:pt idx="3371">
                  <c:v>-967.96702525130604</c:v>
                </c:pt>
                <c:pt idx="3372">
                  <c:v>-939.71315012112143</c:v>
                </c:pt>
                <c:pt idx="3373">
                  <c:v>-917.7009112045746</c:v>
                </c:pt>
                <c:pt idx="3374">
                  <c:v>-906.01610528379433</c:v>
                </c:pt>
                <c:pt idx="3375">
                  <c:v>-993.92588063029677</c:v>
                </c:pt>
                <c:pt idx="3376">
                  <c:v>-930.20665842548146</c:v>
                </c:pt>
                <c:pt idx="3377">
                  <c:v>-921.0884825416075</c:v>
                </c:pt>
                <c:pt idx="3378">
                  <c:v>-903.32166162153135</c:v>
                </c:pt>
                <c:pt idx="3379">
                  <c:v>-954.1883640519859</c:v>
                </c:pt>
                <c:pt idx="3380">
                  <c:v>-923.42942238997693</c:v>
                </c:pt>
                <c:pt idx="3381">
                  <c:v>-928.02070890312746</c:v>
                </c:pt>
                <c:pt idx="3382">
                  <c:v>-973.48680519154595</c:v>
                </c:pt>
                <c:pt idx="3383">
                  <c:v>-939.45346656718675</c:v>
                </c:pt>
                <c:pt idx="3384">
                  <c:v>-918.18260390834666</c:v>
                </c:pt>
                <c:pt idx="3385">
                  <c:v>-906.6928161755726</c:v>
                </c:pt>
                <c:pt idx="3386">
                  <c:v>-985.88579270116736</c:v>
                </c:pt>
                <c:pt idx="3387">
                  <c:v>-930.30415532476809</c:v>
                </c:pt>
                <c:pt idx="3388">
                  <c:v>-922.75895840053511</c:v>
                </c:pt>
                <c:pt idx="3389">
                  <c:v>-903.98193758395223</c:v>
                </c:pt>
                <c:pt idx="3390">
                  <c:v>-952.93555872610386</c:v>
                </c:pt>
                <c:pt idx="3391">
                  <c:v>-923.68849491339597</c:v>
                </c:pt>
                <c:pt idx="3392">
                  <c:v>-929.82831340597784</c:v>
                </c:pt>
                <c:pt idx="3393">
                  <c:v>-979.75812122833747</c:v>
                </c:pt>
                <c:pt idx="3394">
                  <c:v>-939.10196647222961</c:v>
                </c:pt>
                <c:pt idx="3395">
                  <c:v>-918.52098752842744</c:v>
                </c:pt>
                <c:pt idx="3396">
                  <c:v>-907.21983235556138</c:v>
                </c:pt>
                <c:pt idx="3397">
                  <c:v>-980.04804622544395</c:v>
                </c:pt>
                <c:pt idx="3398">
                  <c:v>-930.28024678242036</c:v>
                </c:pt>
                <c:pt idx="3399">
                  <c:v>-924.29508619341857</c:v>
                </c:pt>
                <c:pt idx="3400">
                  <c:v>-904.49545588991464</c:v>
                </c:pt>
                <c:pt idx="3401">
                  <c:v>-951.70847390088329</c:v>
                </c:pt>
                <c:pt idx="3402">
                  <c:v>-923.81702052002947</c:v>
                </c:pt>
                <c:pt idx="3403">
                  <c:v>-931.51720900472867</c:v>
                </c:pt>
                <c:pt idx="3404">
                  <c:v>-987.26495112545638</c:v>
                </c:pt>
                <c:pt idx="3405">
                  <c:v>-938.66331391323786</c:v>
                </c:pt>
                <c:pt idx="3406">
                  <c:v>-918.726029552623</c:v>
                </c:pt>
                <c:pt idx="3407">
                  <c:v>-941.27517090059757</c:v>
                </c:pt>
                <c:pt idx="3408">
                  <c:v>-975.44783046580392</c:v>
                </c:pt>
                <c:pt idx="3409">
                  <c:v>-930.14270758669477</c:v>
                </c:pt>
                <c:pt idx="3410">
                  <c:v>-925.70744893683832</c:v>
                </c:pt>
                <c:pt idx="3411">
                  <c:v>-904.87154812335677</c:v>
                </c:pt>
                <c:pt idx="3412">
                  <c:v>-950.4906638142777</c:v>
                </c:pt>
                <c:pt idx="3413">
                  <c:v>-923.82308719445575</c:v>
                </c:pt>
                <c:pt idx="3414">
                  <c:v>-933.09830734942648</c:v>
                </c:pt>
                <c:pt idx="3415">
                  <c:v>-996.99252725819179</c:v>
                </c:pt>
                <c:pt idx="3416">
                  <c:v>-938.14070392069368</c:v>
                </c:pt>
                <c:pt idx="3417">
                  <c:v>-918.80549472132111</c:v>
                </c:pt>
                <c:pt idx="3418">
                  <c:v>-943.223208046114</c:v>
                </c:pt>
                <c:pt idx="3419">
                  <c:v>-971.6206860624003</c:v>
                </c:pt>
                <c:pt idx="3420">
                  <c:v>-929.89739497617302</c:v>
                </c:pt>
                <c:pt idx="3421">
                  <c:v>-927.00462921068481</c:v>
                </c:pt>
                <c:pt idx="3422">
                  <c:v>-905.11750728947413</c:v>
                </c:pt>
                <c:pt idx="3423">
                  <c:v>-949.26892470075109</c:v>
                </c:pt>
                <c:pt idx="3424">
                  <c:v>-923.71288118616644</c:v>
                </c:pt>
                <c:pt idx="3425">
                  <c:v>-934.58080945362155</c:v>
                </c:pt>
                <c:pt idx="3426">
                  <c:v>-1011.5624107958195</c:v>
                </c:pt>
                <c:pt idx="3427">
                  <c:v>-937.53612862627631</c:v>
                </c:pt>
                <c:pt idx="3428">
                  <c:v>-918.76533454241428</c:v>
                </c:pt>
                <c:pt idx="3429">
                  <c:v>-945.11329007358381</c:v>
                </c:pt>
                <c:pt idx="3430">
                  <c:v>-968.30765037518233</c:v>
                </c:pt>
                <c:pt idx="3431">
                  <c:v>-929.54858279725102</c:v>
                </c:pt>
                <c:pt idx="3432">
                  <c:v>-928.19356639160208</c:v>
                </c:pt>
                <c:pt idx="3433">
                  <c:v>-905.23892571269801</c:v>
                </c:pt>
                <c:pt idx="3434">
                  <c:v>-948.032283123036</c:v>
                </c:pt>
                <c:pt idx="3435">
                  <c:v>-923.4909986364836</c:v>
                </c:pt>
                <c:pt idx="3436">
                  <c:v>-935.97254954148889</c:v>
                </c:pt>
                <c:pt idx="3437">
                  <c:v>-1044.6487355179113</c:v>
                </c:pt>
                <c:pt idx="3438">
                  <c:v>-936.85055858705596</c:v>
                </c:pt>
                <c:pt idx="3439">
                  <c:v>-918.60996727631107</c:v>
                </c:pt>
                <c:pt idx="3440">
                  <c:v>-946.95841935783073</c:v>
                </c:pt>
                <c:pt idx="3441">
                  <c:v>-965.3495820799119</c:v>
                </c:pt>
                <c:pt idx="3442">
                  <c:v>-929.09919845242428</c:v>
                </c:pt>
                <c:pt idx="3443">
                  <c:v>-929.27981703096282</c:v>
                </c:pt>
                <c:pt idx="3444">
                  <c:v>-966.05729086692622</c:v>
                </c:pt>
                <c:pt idx="3445">
                  <c:v>-946.77129330485616</c:v>
                </c:pt>
                <c:pt idx="3446">
                  <c:v>-923.16066749117158</c:v>
                </c:pt>
                <c:pt idx="3447">
                  <c:v>-910.99518704714069</c:v>
                </c:pt>
                <c:pt idx="3448">
                  <c:v>-902.74425029224949</c:v>
                </c:pt>
                <c:pt idx="3449">
                  <c:v>-936.08406193671215</c:v>
                </c:pt>
                <c:pt idx="3450">
                  <c:v>-918.34247655106549</c:v>
                </c:pt>
                <c:pt idx="3451">
                  <c:v>-948.77175756342228</c:v>
                </c:pt>
                <c:pt idx="3452">
                  <c:v>-962.64148406420202</c:v>
                </c:pt>
                <c:pt idx="3453">
                  <c:v>-928.55098713907205</c:v>
                </c:pt>
                <c:pt idx="3454">
                  <c:v>-930.26774282277177</c:v>
                </c:pt>
                <c:pt idx="3455">
                  <c:v>-969.63639079392283</c:v>
                </c:pt>
                <c:pt idx="3456">
                  <c:v>-945.47752932410287</c:v>
                </c:pt>
                <c:pt idx="3457">
                  <c:v>-922.72390117247301</c:v>
                </c:pt>
                <c:pt idx="3458">
                  <c:v>-910.77172963056023</c:v>
                </c:pt>
                <c:pt idx="3459">
                  <c:v>-902.61281927817674</c:v>
                </c:pt>
                <c:pt idx="3460">
                  <c:v>-935.23587571895393</c:v>
                </c:pt>
                <c:pt idx="3461">
                  <c:v>-917.96474708772564</c:v>
                </c:pt>
                <c:pt idx="3462">
                  <c:v>-950.56714743292957</c:v>
                </c:pt>
                <c:pt idx="3463">
                  <c:v>-960.11009521304368</c:v>
                </c:pt>
                <c:pt idx="3464">
                  <c:v>-927.90461932460062</c:v>
                </c:pt>
                <c:pt idx="3465">
                  <c:v>-931.16064228044797</c:v>
                </c:pt>
                <c:pt idx="3466">
                  <c:v>-973.6037929282179</c:v>
                </c:pt>
                <c:pt idx="3467">
                  <c:v>-944.14320145750276</c:v>
                </c:pt>
                <c:pt idx="3468">
                  <c:v>-922.18159795590259</c:v>
                </c:pt>
                <c:pt idx="3469">
                  <c:v>-910.43458363014952</c:v>
                </c:pt>
                <c:pt idx="3470">
                  <c:v>-902.3652267296701</c:v>
                </c:pt>
                <c:pt idx="3471">
                  <c:v>-934.30443817945661</c:v>
                </c:pt>
                <c:pt idx="3472">
                  <c:v>-917.47754941632593</c:v>
                </c:pt>
                <c:pt idx="3473">
                  <c:v>-952.35971866084583</c:v>
                </c:pt>
                <c:pt idx="3474">
                  <c:v>-957.70182823117966</c:v>
                </c:pt>
                <c:pt idx="3475">
                  <c:v>-927.15975150042982</c:v>
                </c:pt>
                <c:pt idx="3476">
                  <c:v>-931.96083648478316</c:v>
                </c:pt>
                <c:pt idx="3477">
                  <c:v>-978.13953067004547</c:v>
                </c:pt>
                <c:pt idx="3478">
                  <c:v>-909.4276957362938</c:v>
                </c:pt>
                <c:pt idx="3479">
                  <c:v>-921.53359468559984</c:v>
                </c:pt>
                <c:pt idx="3480">
                  <c:v>-909.98393968007235</c:v>
                </c:pt>
                <c:pt idx="3481">
                  <c:v>-987.65981769205939</c:v>
                </c:pt>
                <c:pt idx="3482">
                  <c:v>-933.28738678850129</c:v>
                </c:pt>
                <c:pt idx="3483">
                  <c:v>-916.88058069637236</c:v>
                </c:pt>
                <c:pt idx="3484">
                  <c:v>-954.16664454155125</c:v>
                </c:pt>
                <c:pt idx="3485">
                  <c:v>-955.3757884247035</c:v>
                </c:pt>
                <c:pt idx="3486">
                  <c:v>-926.31504591501869</c:v>
                </c:pt>
                <c:pt idx="3487">
                  <c:v>-932.66971503136142</c:v>
                </c:pt>
                <c:pt idx="3488">
                  <c:v>-983.53845364891117</c:v>
                </c:pt>
                <c:pt idx="3489">
                  <c:v>-909.61038194072489</c:v>
                </c:pt>
                <c:pt idx="3490">
                  <c:v>-920.77867943790034</c:v>
                </c:pt>
                <c:pt idx="3491">
                  <c:v>-909.41890608919061</c:v>
                </c:pt>
                <c:pt idx="3492">
                  <c:v>-981.0627510633874</c:v>
                </c:pt>
                <c:pt idx="3493">
                  <c:v>-932.18152361610578</c:v>
                </c:pt>
                <c:pt idx="3494">
                  <c:v>-916.17246502492503</c:v>
                </c:pt>
                <c:pt idx="3495">
                  <c:v>-956.00814608689177</c:v>
                </c:pt>
                <c:pt idx="3496">
                  <c:v>-953.09948173668943</c:v>
                </c:pt>
                <c:pt idx="3497">
                  <c:v>-925.36815149394613</c:v>
                </c:pt>
                <c:pt idx="3498">
                  <c:v>-933.28774490770695</c:v>
                </c:pt>
                <c:pt idx="3499">
                  <c:v>-990.33824533480674</c:v>
                </c:pt>
                <c:pt idx="3500">
                  <c:v>-909.67715694934964</c:v>
                </c:pt>
                <c:pt idx="3501">
                  <c:v>-919.91456437835825</c:v>
                </c:pt>
                <c:pt idx="3502">
                  <c:v>-908.73748100027444</c:v>
                </c:pt>
                <c:pt idx="3503">
                  <c:v>-975.60491123375596</c:v>
                </c:pt>
                <c:pt idx="3504">
                  <c:v>-930.98274688097615</c:v>
                </c:pt>
                <c:pt idx="3505">
                  <c:v>-915.35071336030001</c:v>
                </c:pt>
                <c:pt idx="3506">
                  <c:v>-957.90889427956677</c:v>
                </c:pt>
                <c:pt idx="3507">
                  <c:v>-950.84602872456333</c:v>
                </c:pt>
                <c:pt idx="3508">
                  <c:v>-924.31564499603405</c:v>
                </c:pt>
                <c:pt idx="3509">
                  <c:v>-933.81444196618406</c:v>
                </c:pt>
                <c:pt idx="3510">
                  <c:v>-999.69445377497311</c:v>
                </c:pt>
                <c:pt idx="3511">
                  <c:v>-909.62534328460424</c:v>
                </c:pt>
                <c:pt idx="3512">
                  <c:v>-918.9378168717177</c:v>
                </c:pt>
                <c:pt idx="3513">
                  <c:v>-907.93648214134669</c:v>
                </c:pt>
                <c:pt idx="3514">
                  <c:v>-970.86637812337187</c:v>
                </c:pt>
                <c:pt idx="3515">
                  <c:v>-929.68594463179784</c:v>
                </c:pt>
                <c:pt idx="3516">
                  <c:v>-914.41163995392628</c:v>
                </c:pt>
                <c:pt idx="3517">
                  <c:v>-959.90005889428846</c:v>
                </c:pt>
                <c:pt idx="3518">
                  <c:v>-948.59225583491821</c:v>
                </c:pt>
                <c:pt idx="3519">
                  <c:v>-923.15292818582611</c:v>
                </c:pt>
                <c:pt idx="3520">
                  <c:v>-934.24830149446973</c:v>
                </c:pt>
                <c:pt idx="3521">
                  <c:v>-1014.9618909017458</c:v>
                </c:pt>
                <c:pt idx="3522">
                  <c:v>-909.45099091953944</c:v>
                </c:pt>
                <c:pt idx="3523">
                  <c:v>-917.84374345501374</c:v>
                </c:pt>
                <c:pt idx="3524">
                  <c:v>-907.01142847655683</c:v>
                </c:pt>
                <c:pt idx="3525">
                  <c:v>-966.60353057072541</c:v>
                </c:pt>
                <c:pt idx="3526">
                  <c:v>-928.28484317975278</c:v>
                </c:pt>
                <c:pt idx="3527">
                  <c:v>-913.35022851521671</c:v>
                </c:pt>
                <c:pt idx="3528">
                  <c:v>-962.02243521055266</c:v>
                </c:pt>
                <c:pt idx="3529">
                  <c:v>-946.31730760111532</c:v>
                </c:pt>
                <c:pt idx="3530">
                  <c:v>-921.87407295943308</c:v>
                </c:pt>
                <c:pt idx="3531">
                  <c:v>-934.58668066120231</c:v>
                </c:pt>
                <c:pt idx="3532">
                  <c:v>-1061.1173155918518</c:v>
                </c:pt>
                <c:pt idx="3533">
                  <c:v>-909.14871303034658</c:v>
                </c:pt>
                <c:pt idx="3534">
                  <c:v>-916.62621707208177</c:v>
                </c:pt>
                <c:pt idx="3535">
                  <c:v>-905.95636374752542</c:v>
                </c:pt>
                <c:pt idx="3536">
                  <c:v>-962.66037872080005</c:v>
                </c:pt>
                <c:pt idx="3537">
                  <c:v>-926.7717985755263</c:v>
                </c:pt>
                <c:pt idx="3538">
                  <c:v>-912.15993668844305</c:v>
                </c:pt>
                <c:pt idx="3539">
                  <c:v>-964.33143877153998</c:v>
                </c:pt>
                <c:pt idx="3540">
                  <c:v>-944.00156341736817</c:v>
                </c:pt>
                <c:pt idx="3541">
                  <c:v>-920.47160135258878</c:v>
                </c:pt>
                <c:pt idx="3542">
                  <c:v>-934.82562074008399</c:v>
                </c:pt>
                <c:pt idx="3543">
                  <c:v>-1023.9731841816588</c:v>
                </c:pt>
                <c:pt idx="3544">
                  <c:v>-908.71145122547819</c:v>
                </c:pt>
                <c:pt idx="3545">
                  <c:v>-915.27743232410376</c:v>
                </c:pt>
                <c:pt idx="3546">
                  <c:v>-904.76360607435151</c:v>
                </c:pt>
                <c:pt idx="3547">
                  <c:v>-958.92886846159604</c:v>
                </c:pt>
                <c:pt idx="3548">
                  <c:v>-925.13751338775683</c:v>
                </c:pt>
                <c:pt idx="3549">
                  <c:v>-910.83242102791019</c:v>
                </c:pt>
                <c:pt idx="3550">
                  <c:v>-966.90550681928971</c:v>
                </c:pt>
                <c:pt idx="3551">
                  <c:v>-941.62571567688565</c:v>
                </c:pt>
                <c:pt idx="3552">
                  <c:v>-918.9361803279927</c:v>
                </c:pt>
                <c:pt idx="3553">
                  <c:v>-934.95959012457899</c:v>
                </c:pt>
                <c:pt idx="3554">
                  <c:v>-1001.9037974479971</c:v>
                </c:pt>
                <c:pt idx="3555">
                  <c:v>-908.13014782502194</c:v>
                </c:pt>
                <c:pt idx="3556">
                  <c:v>-913.78756540700533</c:v>
                </c:pt>
                <c:pt idx="3557">
                  <c:v>-903.42339940726538</c:v>
                </c:pt>
                <c:pt idx="3558">
                  <c:v>-955.32874059359392</c:v>
                </c:pt>
                <c:pt idx="3559">
                  <c:v>-923.3706521611565</c:v>
                </c:pt>
                <c:pt idx="3560">
                  <c:v>-909.35715532414179</c:v>
                </c:pt>
                <c:pt idx="3561">
                  <c:v>-969.86113089288301</c:v>
                </c:pt>
                <c:pt idx="3562">
                  <c:v>-939.1699020326638</c:v>
                </c:pt>
                <c:pt idx="3563">
                  <c:v>-915.45988992943353</c:v>
                </c:pt>
                <c:pt idx="3564">
                  <c:v>-934.98111885119511</c:v>
                </c:pt>
                <c:pt idx="3565">
                  <c:v>-989.27535091307209</c:v>
                </c:pt>
                <c:pt idx="3566">
                  <c:v>-928.99053960111746</c:v>
                </c:pt>
                <c:pt idx="3567">
                  <c:v>-912.14430324713976</c:v>
                </c:pt>
                <c:pt idx="3568">
                  <c:v>-901.92342997152332</c:v>
                </c:pt>
                <c:pt idx="3569">
                  <c:v>-951.79620935212893</c:v>
                </c:pt>
                <c:pt idx="3570">
                  <c:v>-921.45731533649678</c:v>
                </c:pt>
                <c:pt idx="3571">
                  <c:v>-907.72090088329253</c:v>
                </c:pt>
                <c:pt idx="3572">
                  <c:v>-973.38193122219525</c:v>
                </c:pt>
                <c:pt idx="3573">
                  <c:v>-936.61279656058559</c:v>
                </c:pt>
                <c:pt idx="3574">
                  <c:v>-914.74475149755176</c:v>
                </c:pt>
                <c:pt idx="3575">
                  <c:v>-934.88027930723683</c:v>
                </c:pt>
                <c:pt idx="3576">
                  <c:v>-980.02413171668411</c:v>
                </c:pt>
                <c:pt idx="3577">
                  <c:v>-926.7689922788195</c:v>
                </c:pt>
                <c:pt idx="3578">
                  <c:v>-910.33218732082423</c:v>
                </c:pt>
                <c:pt idx="3579">
                  <c:v>-900.24815099330476</c:v>
                </c:pt>
                <c:pt idx="3580">
                  <c:v>-948.27693466554456</c:v>
                </c:pt>
                <c:pt idx="3581">
                  <c:v>-919.38030985452519</c:v>
                </c:pt>
                <c:pt idx="3582">
                  <c:v>-905.90696476856522</c:v>
                </c:pt>
                <c:pt idx="3583">
                  <c:v>-977.78099546684348</c:v>
                </c:pt>
                <c:pt idx="3584">
                  <c:v>-933.9305568776457</c:v>
                </c:pt>
                <c:pt idx="3585">
                  <c:v>-913.85181529188731</c:v>
                </c:pt>
                <c:pt idx="3586">
                  <c:v>-934.643941864466</c:v>
                </c:pt>
                <c:pt idx="3587">
                  <c:v>-972.4484103223482</c:v>
                </c:pt>
                <c:pt idx="3588">
                  <c:v>-924.38284157010446</c:v>
                </c:pt>
                <c:pt idx="3589">
                  <c:v>-908.33168678227639</c:v>
                </c:pt>
                <c:pt idx="3590">
                  <c:v>-898.37782668620423</c:v>
                </c:pt>
                <c:pt idx="3591">
                  <c:v>-944.72112862987683</c:v>
                </c:pt>
                <c:pt idx="3592">
                  <c:v>-917.11811928980342</c:v>
                </c:pt>
                <c:pt idx="3593">
                  <c:v>-903.89414488530008</c:v>
                </c:pt>
                <c:pt idx="3594">
                  <c:v>-983.65546588187374</c:v>
                </c:pt>
                <c:pt idx="3595">
                  <c:v>-931.09549420974656</c:v>
                </c:pt>
                <c:pt idx="3596">
                  <c:v>-912.75913449544805</c:v>
                </c:pt>
                <c:pt idx="3597">
                  <c:v>-934.25469072315411</c:v>
                </c:pt>
                <c:pt idx="3598">
                  <c:v>-965.81152039383551</c:v>
                </c:pt>
                <c:pt idx="3599">
                  <c:v>-921.80603145904956</c:v>
                </c:pt>
                <c:pt idx="3600">
                  <c:v>-906.1178636094611</c:v>
                </c:pt>
                <c:pt idx="3601">
                  <c:v>-896.28715194387678</c:v>
                </c:pt>
                <c:pt idx="3602">
                  <c:v>-941.07961009494875</c:v>
                </c:pt>
                <c:pt idx="3603">
                  <c:v>-914.64341617822402</c:v>
                </c:pt>
                <c:pt idx="3604">
                  <c:v>-901.6551974636152</c:v>
                </c:pt>
                <c:pt idx="3605">
                  <c:v>-992.36692379928502</c:v>
                </c:pt>
                <c:pt idx="3606">
                  <c:v>-928.07427029985342</c:v>
                </c:pt>
                <c:pt idx="3607">
                  <c:v>-911.43821269167734</c:v>
                </c:pt>
                <c:pt idx="3608">
                  <c:v>-933.689209608243</c:v>
                </c:pt>
                <c:pt idx="3609">
                  <c:v>-959.71334541046508</c:v>
                </c:pt>
                <c:pt idx="3610">
                  <c:v>-919.00551408736703</c:v>
                </c:pt>
                <c:pt idx="3611">
                  <c:v>-903.65840162796542</c:v>
                </c:pt>
                <c:pt idx="3612">
                  <c:v>-893.94320838896181</c:v>
                </c:pt>
                <c:pt idx="3613">
                  <c:v>-937.30000231376312</c:v>
                </c:pt>
                <c:pt idx="3614">
                  <c:v>-911.92085261471391</c:v>
                </c:pt>
                <c:pt idx="3615">
                  <c:v>-899.15454993780781</c:v>
                </c:pt>
                <c:pt idx="3616">
                  <c:v>-1008.3154892894333</c:v>
                </c:pt>
                <c:pt idx="3617">
                  <c:v>-924.82530411810171</c:v>
                </c:pt>
                <c:pt idx="3618">
                  <c:v>-909.85144265422605</c:v>
                </c:pt>
                <c:pt idx="3619">
                  <c:v>-932.91580956941641</c:v>
                </c:pt>
                <c:pt idx="3620">
                  <c:v>-953.89714674661502</c:v>
                </c:pt>
                <c:pt idx="3621">
                  <c:v>-915.93834309990643</c:v>
                </c:pt>
                <c:pt idx="3622">
                  <c:v>-900.91060503005667</c:v>
                </c:pt>
                <c:pt idx="3623">
                  <c:v>-891.3023413659364</c:v>
                </c:pt>
                <c:pt idx="3624">
                  <c:v>-933.32232366705603</c:v>
                </c:pt>
                <c:pt idx="3625">
                  <c:v>-908.90366749771476</c:v>
                </c:pt>
                <c:pt idx="3626">
                  <c:v>-896.3447725372356</c:v>
                </c:pt>
                <c:pt idx="3627">
                  <c:v>-1176.763120942971</c:v>
                </c:pt>
                <c:pt idx="3628">
                  <c:v>-921.29483835375095</c:v>
                </c:pt>
                <c:pt idx="3629">
                  <c:v>-907.94811250373368</c:v>
                </c:pt>
                <c:pt idx="3630">
                  <c:v>-931.89050902150052</c:v>
                </c:pt>
                <c:pt idx="3631">
                  <c:v>-948.1708055365134</c:v>
                </c:pt>
                <c:pt idx="3632">
                  <c:v>-912.54711003400121</c:v>
                </c:pt>
                <c:pt idx="3633">
                  <c:v>-897.81665158365217</c:v>
                </c:pt>
                <c:pt idx="3634">
                  <c:v>-888.30520136052985</c:v>
                </c:pt>
                <c:pt idx="3635">
                  <c:v>-929.07298635167331</c:v>
                </c:pt>
                <c:pt idx="3636">
                  <c:v>-905.52826166015302</c:v>
                </c:pt>
                <c:pt idx="3637">
                  <c:v>-920.02295943401418</c:v>
                </c:pt>
                <c:pt idx="3638">
                  <c:v>-1002.9512272859932</c:v>
                </c:pt>
                <c:pt idx="3639">
                  <c:v>-917.41064778366626</c:v>
                </c:pt>
                <c:pt idx="3640">
                  <c:v>-905.657904943576</c:v>
                </c:pt>
                <c:pt idx="3641">
                  <c:v>-930.5505461228887</c:v>
                </c:pt>
                <c:pt idx="3642">
                  <c:v>-942.36560806309728</c:v>
                </c:pt>
                <c:pt idx="3643">
                  <c:v>-908.75243377614493</c:v>
                </c:pt>
                <c:pt idx="3644">
                  <c:v>-894.29572875407212</c:v>
                </c:pt>
                <c:pt idx="3645">
                  <c:v>-884.86848958752728</c:v>
                </c:pt>
                <c:pt idx="3646">
                  <c:v>-924.45553496893967</c:v>
                </c:pt>
                <c:pt idx="3647">
                  <c:v>-901.70508310771856</c:v>
                </c:pt>
                <c:pt idx="3648">
                  <c:v>-917.84167238936925</c:v>
                </c:pt>
                <c:pt idx="3649">
                  <c:v>-981.58726863440847</c:v>
                </c:pt>
                <c:pt idx="3650">
                  <c:v>-913.07137094121981</c:v>
                </c:pt>
                <c:pt idx="3651">
                  <c:v>-902.87973748177524</c:v>
                </c:pt>
                <c:pt idx="3652">
                  <c:v>-928.80305347477577</c:v>
                </c:pt>
                <c:pt idx="3653">
                  <c:v>-936.30642127426484</c:v>
                </c:pt>
                <c:pt idx="3654">
                  <c:v>-904.43986677222597</c:v>
                </c:pt>
                <c:pt idx="3655">
                  <c:v>-890.23022866857571</c:v>
                </c:pt>
                <c:pt idx="3656">
                  <c:v>-880.87037982473385</c:v>
                </c:pt>
                <c:pt idx="3657">
                  <c:v>-919.33480480728815</c:v>
                </c:pt>
                <c:pt idx="3658">
                  <c:v>-897.30233361315879</c:v>
                </c:pt>
                <c:pt idx="3659">
                  <c:v>-915.10006819204523</c:v>
                </c:pt>
                <c:pt idx="3660">
                  <c:v>-967.08384985915495</c:v>
                </c:pt>
                <c:pt idx="3661">
                  <c:v>-908.12712195788299</c:v>
                </c:pt>
                <c:pt idx="3662">
                  <c:v>-899.46126855808552</c:v>
                </c:pt>
                <c:pt idx="3663">
                  <c:v>-926.5039009869954</c:v>
                </c:pt>
                <c:pt idx="3664">
                  <c:v>-929.77892362417447</c:v>
                </c:pt>
                <c:pt idx="3665">
                  <c:v>-899.43534257639101</c:v>
                </c:pt>
                <c:pt idx="3666">
                  <c:v>-885.43965056359855</c:v>
                </c:pt>
                <c:pt idx="3667">
                  <c:v>-876.12274372391653</c:v>
                </c:pt>
                <c:pt idx="3668">
                  <c:v>-913.50700921169289</c:v>
                </c:pt>
                <c:pt idx="3669">
                  <c:v>-892.11442546451099</c:v>
                </c:pt>
                <c:pt idx="3670">
                  <c:v>-911.58826070629766</c:v>
                </c:pt>
                <c:pt idx="3671">
                  <c:v>-954.79896032387842</c:v>
                </c:pt>
                <c:pt idx="3672">
                  <c:v>-902.34102888615314</c:v>
                </c:pt>
                <c:pt idx="3673">
                  <c:v>-895.15779882277559</c:v>
                </c:pt>
                <c:pt idx="3674">
                  <c:v>-923.41449214526028</c:v>
                </c:pt>
                <c:pt idx="3675">
                  <c:v>-867.49210971514697</c:v>
                </c:pt>
                <c:pt idx="3676">
                  <c:v>-893.45451298866033</c:v>
                </c:pt>
                <c:pt idx="3677">
                  <c:v>-879.62618134634056</c:v>
                </c:pt>
                <c:pt idx="3678">
                  <c:v>-870.31262016522192</c:v>
                </c:pt>
                <c:pt idx="3679">
                  <c:v>-906.636463962579</c:v>
                </c:pt>
                <c:pt idx="3680">
                  <c:v>-885.79403171235458</c:v>
                </c:pt>
                <c:pt idx="3681">
                  <c:v>-906.94564894302505</c:v>
                </c:pt>
                <c:pt idx="3682">
                  <c:v>-942.96123321273728</c:v>
                </c:pt>
                <c:pt idx="3683">
                  <c:v>-895.30341454119582</c:v>
                </c:pt>
                <c:pt idx="3684">
                  <c:v>-889.53931670330917</c:v>
                </c:pt>
                <c:pt idx="3685">
                  <c:v>-919.10203890454</c:v>
                </c:pt>
                <c:pt idx="3686">
                  <c:v>-860.61773234990312</c:v>
                </c:pt>
                <c:pt idx="3687">
                  <c:v>-885.9833895731565</c:v>
                </c:pt>
                <c:pt idx="3688">
                  <c:v>-872.24457463190618</c:v>
                </c:pt>
                <c:pt idx="3689">
                  <c:v>-862.86011489892212</c:v>
                </c:pt>
                <c:pt idx="3690">
                  <c:v>-898.09994057068582</c:v>
                </c:pt>
                <c:pt idx="3691">
                  <c:v>-877.68171314580115</c:v>
                </c:pt>
                <c:pt idx="3692">
                  <c:v>-900.4739703745438</c:v>
                </c:pt>
                <c:pt idx="3693">
                  <c:v>-930.1999488034412</c:v>
                </c:pt>
                <c:pt idx="3694">
                  <c:v>-886.20484407037691</c:v>
                </c:pt>
                <c:pt idx="3695">
                  <c:v>-881.73977402438425</c:v>
                </c:pt>
                <c:pt idx="3696">
                  <c:v>-912.66356625745959</c:v>
                </c:pt>
                <c:pt idx="3697">
                  <c:v>-851.29432944598432</c:v>
                </c:pt>
                <c:pt idx="3698">
                  <c:v>-875.93523555147624</c:v>
                </c:pt>
                <c:pt idx="3699">
                  <c:v>-862.11924840959387</c:v>
                </c:pt>
                <c:pt idx="3700">
                  <c:v>-860.25647891211577</c:v>
                </c:pt>
                <c:pt idx="3701">
                  <c:v>-802.14764025306908</c:v>
                </c:pt>
                <c:pt idx="3702">
                  <c:v>-882.25542232927705</c:v>
                </c:pt>
                <c:pt idx="3703">
                  <c:v>-870.31328078924275</c:v>
                </c:pt>
                <c:pt idx="3704">
                  <c:v>-879.53620456752924</c:v>
                </c:pt>
                <c:pt idx="3705">
                  <c:v>-916.82716897639375</c:v>
                </c:pt>
                <c:pt idx="3706">
                  <c:v>-922.23234978738083</c:v>
                </c:pt>
                <c:pt idx="3707">
                  <c:v>-887.90009299314579</c:v>
                </c:pt>
                <c:pt idx="3708">
                  <c:v>-906.88951601045915</c:v>
                </c:pt>
                <c:pt idx="3709">
                  <c:v>-948.86707669650536</c:v>
                </c:pt>
                <c:pt idx="3710">
                  <c:v>-890.55292894449155</c:v>
                </c:pt>
                <c:pt idx="3711">
                  <c:v>-903.27013626611074</c:v>
                </c:pt>
                <c:pt idx="3712">
                  <c:v>-922.38042550460432</c:v>
                </c:pt>
                <c:pt idx="3713">
                  <c:v>-891.32585972211314</c:v>
                </c:pt>
                <c:pt idx="3714">
                  <c:v>-931.24495088638719</c:v>
                </c:pt>
                <c:pt idx="3715">
                  <c:v>-913.34015449046819</c:v>
                </c:pt>
                <c:pt idx="3716">
                  <c:v>-934.14568356937082</c:v>
                </c:pt>
                <c:pt idx="3717">
                  <c:v>-993.1017164264432</c:v>
                </c:pt>
                <c:pt idx="3718">
                  <c:v>-931.26319085274031</c:v>
                </c:pt>
                <c:pt idx="3719">
                  <c:v>-920.72190765559208</c:v>
                </c:pt>
              </c:numCache>
            </c:numRef>
          </c:yVal>
          <c:smooth val="1"/>
        </c:ser>
        <c:dLbls>
          <c:showLegendKey val="0"/>
          <c:showVal val="0"/>
          <c:showCatName val="0"/>
          <c:showSerName val="0"/>
          <c:showPercent val="0"/>
          <c:showBubbleSize val="0"/>
        </c:dLbls>
        <c:axId val="159084928"/>
        <c:axId val="159086848"/>
      </c:scatterChart>
      <c:valAx>
        <c:axId val="159084928"/>
        <c:scaling>
          <c:orientation val="minMax"/>
          <c:max val="2"/>
        </c:scaling>
        <c:delete val="0"/>
        <c:axPos val="b"/>
        <c:majorGridlines/>
        <c:title>
          <c:tx>
            <c:rich>
              <a:bodyPr/>
              <a:lstStyle/>
              <a:p>
                <a:pPr>
                  <a:defRPr/>
                </a:pPr>
                <a:r>
                  <a:rPr lang="en-US"/>
                  <a:t>Freq (kHz)</a:t>
                </a:r>
              </a:p>
            </c:rich>
          </c:tx>
          <c:layout/>
          <c:overlay val="0"/>
        </c:title>
        <c:numFmt formatCode="General" sourceLinked="0"/>
        <c:majorTickMark val="none"/>
        <c:minorTickMark val="none"/>
        <c:tickLblPos val="nextTo"/>
        <c:crossAx val="159086848"/>
        <c:crossesAt val="-2000"/>
        <c:crossBetween val="midCat"/>
      </c:valAx>
      <c:valAx>
        <c:axId val="159086848"/>
        <c:scaling>
          <c:orientation val="minMax"/>
          <c:max val="0"/>
          <c:min val="-160"/>
        </c:scaling>
        <c:delete val="0"/>
        <c:axPos val="l"/>
        <c:majorGridlines/>
        <c:title>
          <c:tx>
            <c:rich>
              <a:bodyPr/>
              <a:lstStyle/>
              <a:p>
                <a:pPr>
                  <a:defRPr/>
                </a:pPr>
                <a:r>
                  <a:rPr lang="en-US"/>
                  <a:t>Magnitude (dB)</a:t>
                </a:r>
              </a:p>
            </c:rich>
          </c:tx>
          <c:layout/>
          <c:overlay val="0"/>
        </c:title>
        <c:numFmt formatCode="General" sourceLinked="0"/>
        <c:majorTickMark val="none"/>
        <c:minorTickMark val="none"/>
        <c:tickLblPos val="nextTo"/>
        <c:crossAx val="159084928"/>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e2e.ti.com/"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gif"/><Relationship Id="rId1" Type="http://schemas.openxmlformats.org/officeDocument/2006/relationships/hyperlink" Target="http://www.ti.com" TargetMode="External"/><Relationship Id="rId5" Type="http://schemas.openxmlformats.org/officeDocument/2006/relationships/image" Target="../media/image3.emf"/><Relationship Id="rId4"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gif"/><Relationship Id="rId1" Type="http://schemas.openxmlformats.org/officeDocument/2006/relationships/hyperlink" Target="http://www.ti.com" TargetMode="External"/><Relationship Id="rId5" Type="http://schemas.openxmlformats.org/officeDocument/2006/relationships/image" Target="../media/image4.emf"/><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571500</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66675</xdr:colOff>
      <xdr:row>0</xdr:row>
      <xdr:rowOff>133350</xdr:rowOff>
    </xdr:from>
    <xdr:ext cx="4857750" cy="381708"/>
    <xdr:sp macro="" textlink="">
      <xdr:nvSpPr>
        <xdr:cNvPr id="3" name="TextBox 2"/>
        <xdr:cNvSpPr txBox="1"/>
      </xdr:nvSpPr>
      <xdr:spPr>
        <a:xfrm>
          <a:off x="3724275" y="133350"/>
          <a:ext cx="48577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a:t>
          </a:r>
          <a:r>
            <a:rPr lang="en-US" sz="1600" baseline="0">
              <a:latin typeface="Arial Black" panose="020B0A04020102020204" pitchFamily="34" charset="0"/>
            </a:rPr>
            <a:t> Calculators: </a:t>
          </a:r>
          <a:r>
            <a:rPr lang="en-US" sz="1600">
              <a:latin typeface="Arial Black" panose="020B0A04020102020204" pitchFamily="34" charset="0"/>
            </a:rPr>
            <a:t>Table of Contents</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571500</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561975</xdr:colOff>
      <xdr:row>0</xdr:row>
      <xdr:rowOff>85725</xdr:rowOff>
    </xdr:from>
    <xdr:ext cx="3752850" cy="381708"/>
    <xdr:sp macro="" textlink="">
      <xdr:nvSpPr>
        <xdr:cNvPr id="3" name="TextBox 2"/>
        <xdr:cNvSpPr txBox="1"/>
      </xdr:nvSpPr>
      <xdr:spPr>
        <a:xfrm>
          <a:off x="4219575" y="85725"/>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How to use this tool...</a:t>
          </a:r>
        </a:p>
      </xdr:txBody>
    </xdr:sp>
    <xdr:clientData/>
  </xdr:oneCellAnchor>
  <xdr:oneCellAnchor>
    <xdr:from>
      <xdr:col>0</xdr:col>
      <xdr:colOff>47625</xdr:colOff>
      <xdr:row>5</xdr:row>
      <xdr:rowOff>76200</xdr:rowOff>
    </xdr:from>
    <xdr:ext cx="184731" cy="264560"/>
    <xdr:sp macro="" textlink="">
      <xdr:nvSpPr>
        <xdr:cNvPr id="5" name="TextBox 4">
          <a:hlinkClick xmlns:r="http://schemas.openxmlformats.org/officeDocument/2006/relationships" r:id="rId3"/>
        </xdr:cNvPr>
        <xdr:cNvSpPr txBox="1"/>
      </xdr:nvSpPr>
      <xdr:spPr>
        <a:xfrm>
          <a:off x="47625"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4</xdr:col>
      <xdr:colOff>405832</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776264</xdr:colOff>
      <xdr:row>0</xdr:row>
      <xdr:rowOff>108137</xdr:rowOff>
    </xdr:from>
    <xdr:ext cx="3752850" cy="381708"/>
    <xdr:sp macro="" textlink="">
      <xdr:nvSpPr>
        <xdr:cNvPr id="3" name="TextBox 2"/>
        <xdr:cNvSpPr txBox="1"/>
      </xdr:nvSpPr>
      <xdr:spPr>
        <a:xfrm>
          <a:off x="5830117" y="108137"/>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 Register Map</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529478</xdr:colOff>
      <xdr:row>2</xdr:row>
      <xdr:rowOff>85676</xdr:rowOff>
    </xdr:to>
    <xdr:pic>
      <xdr:nvPicPr>
        <xdr:cNvPr id="4" name="Picture 3"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933450</xdr:colOff>
      <xdr:row>0</xdr:row>
      <xdr:rowOff>85725</xdr:rowOff>
    </xdr:from>
    <xdr:ext cx="5276850" cy="381708"/>
    <xdr:sp macro="" textlink="">
      <xdr:nvSpPr>
        <xdr:cNvPr id="5" name="TextBox 4"/>
        <xdr:cNvSpPr txBox="1"/>
      </xdr:nvSpPr>
      <xdr:spPr>
        <a:xfrm>
          <a:off x="3933825" y="85725"/>
          <a:ext cx="5276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 PGA1 Input Range Calculator</a:t>
          </a:r>
        </a:p>
      </xdr:txBody>
    </xdr:sp>
    <xdr:clientData/>
  </xdr:oneCellAnchor>
  <mc:AlternateContent xmlns:mc="http://schemas.openxmlformats.org/markup-compatibility/2006">
    <mc:Choice xmlns:a14="http://schemas.microsoft.com/office/drawing/2010/main" Requires="a14">
      <xdr:twoCellAnchor editAs="oneCell">
        <xdr:from>
          <xdr:col>12</xdr:col>
          <xdr:colOff>57150</xdr:colOff>
          <xdr:row>6</xdr:row>
          <xdr:rowOff>76200</xdr:rowOff>
        </xdr:from>
        <xdr:to>
          <xdr:col>16</xdr:col>
          <xdr:colOff>1066799</xdr:colOff>
          <xdr:row>21</xdr:row>
          <xdr:rowOff>9525</xdr:rowOff>
        </xdr:to>
        <xdr:sp macro="" textlink="">
          <xdr:nvSpPr>
            <xdr:cNvPr id="15362" name="Object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282948</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01128"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933450</xdr:colOff>
      <xdr:row>0</xdr:row>
      <xdr:rowOff>85725</xdr:rowOff>
    </xdr:from>
    <xdr:ext cx="5276850" cy="381708"/>
    <xdr:sp macro="" textlink="">
      <xdr:nvSpPr>
        <xdr:cNvPr id="3" name="TextBox 2"/>
        <xdr:cNvSpPr txBox="1"/>
      </xdr:nvSpPr>
      <xdr:spPr>
        <a:xfrm>
          <a:off x="4543425" y="85725"/>
          <a:ext cx="5276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ADS1263 PGA2 Input Range Calculator</a:t>
          </a:r>
        </a:p>
      </xdr:txBody>
    </xdr:sp>
    <xdr:clientData/>
  </xdr:oneCellAnchor>
  <mc:AlternateContent xmlns:mc="http://schemas.openxmlformats.org/markup-compatibility/2006">
    <mc:Choice xmlns:a14="http://schemas.microsoft.com/office/drawing/2010/main" Requires="a14">
      <xdr:twoCellAnchor editAs="oneCell">
        <xdr:from>
          <xdr:col>12</xdr:col>
          <xdr:colOff>57150</xdr:colOff>
          <xdr:row>6</xdr:row>
          <xdr:rowOff>76200</xdr:rowOff>
        </xdr:from>
        <xdr:to>
          <xdr:col>16</xdr:col>
          <xdr:colOff>1066800</xdr:colOff>
          <xdr:row>21</xdr:row>
          <xdr:rowOff>9525</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2</xdr:col>
      <xdr:colOff>438150</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942975</xdr:colOff>
      <xdr:row>0</xdr:row>
      <xdr:rowOff>85725</xdr:rowOff>
    </xdr:from>
    <xdr:ext cx="5972175" cy="381708"/>
    <xdr:sp macro="" textlink="">
      <xdr:nvSpPr>
        <xdr:cNvPr id="3" name="TextBox 2"/>
        <xdr:cNvSpPr txBox="1"/>
      </xdr:nvSpPr>
      <xdr:spPr>
        <a:xfrm>
          <a:off x="38862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 ADC1 SINCx Filter Calculations</a:t>
          </a:r>
        </a:p>
      </xdr:txBody>
    </xdr:sp>
    <xdr:clientData/>
  </xdr:oneCellAnchor>
  <xdr:twoCellAnchor>
    <xdr:from>
      <xdr:col>6</xdr:col>
      <xdr:colOff>0</xdr:colOff>
      <xdr:row>6</xdr:row>
      <xdr:rowOff>1</xdr:rowOff>
    </xdr:from>
    <xdr:to>
      <xdr:col>13</xdr:col>
      <xdr:colOff>466725</xdr:colOff>
      <xdr:row>21</xdr:row>
      <xdr:rowOff>161925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22</xdr:row>
      <xdr:rowOff>0</xdr:rowOff>
    </xdr:from>
    <xdr:to>
      <xdr:col>13</xdr:col>
      <xdr:colOff>466725</xdr:colOff>
      <xdr:row>39</xdr:row>
      <xdr:rowOff>161924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981074</xdr:colOff>
      <xdr:row>41</xdr:row>
      <xdr:rowOff>190499</xdr:rowOff>
    </xdr:from>
    <xdr:to>
      <xdr:col>13</xdr:col>
      <xdr:colOff>473471</xdr:colOff>
      <xdr:row>60</xdr:row>
      <xdr:rowOff>66674</xdr:rowOff>
    </xdr:to>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86449" y="8486774"/>
          <a:ext cx="7340997" cy="33242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2</xdr:col>
      <xdr:colOff>438150</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942975</xdr:colOff>
      <xdr:row>0</xdr:row>
      <xdr:rowOff>85725</xdr:rowOff>
    </xdr:from>
    <xdr:ext cx="5972175" cy="381708"/>
    <xdr:sp macro="" textlink="">
      <xdr:nvSpPr>
        <xdr:cNvPr id="3" name="TextBox 2"/>
        <xdr:cNvSpPr txBox="1"/>
      </xdr:nvSpPr>
      <xdr:spPr>
        <a:xfrm>
          <a:off x="38862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ADS1263 ADC2 SINC3 Filter Calculations</a:t>
          </a:r>
        </a:p>
      </xdr:txBody>
    </xdr:sp>
    <xdr:clientData/>
  </xdr:oneCellAnchor>
  <xdr:twoCellAnchor>
    <xdr:from>
      <xdr:col>6</xdr:col>
      <xdr:colOff>0</xdr:colOff>
      <xdr:row>6</xdr:row>
      <xdr:rowOff>1</xdr:rowOff>
    </xdr:from>
    <xdr:to>
      <xdr:col>13</xdr:col>
      <xdr:colOff>466725</xdr:colOff>
      <xdr:row>18</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19</xdr:row>
      <xdr:rowOff>0</xdr:rowOff>
    </xdr:from>
    <xdr:to>
      <xdr:col>13</xdr:col>
      <xdr:colOff>466725</xdr:colOff>
      <xdr:row>36</xdr:row>
      <xdr:rowOff>161924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0</xdr:colOff>
      <xdr:row>39</xdr:row>
      <xdr:rowOff>0</xdr:rowOff>
    </xdr:from>
    <xdr:to>
      <xdr:col>13</xdr:col>
      <xdr:colOff>470647</xdr:colOff>
      <xdr:row>53</xdr:row>
      <xdr:rowOff>76278</xdr:rowOff>
    </xdr:to>
    <xdr:pic>
      <xdr:nvPicPr>
        <xdr:cNvPr id="8"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16706" y="7844118"/>
          <a:ext cx="7373470" cy="25863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438150</xdr:colOff>
      <xdr:row>0</xdr:row>
      <xdr:rowOff>85725</xdr:rowOff>
    </xdr:from>
    <xdr:ext cx="5972175" cy="381708"/>
    <xdr:sp macro="" textlink="">
      <xdr:nvSpPr>
        <xdr:cNvPr id="2" name="TextBox 1"/>
        <xdr:cNvSpPr txBox="1"/>
      </xdr:nvSpPr>
      <xdr:spPr>
        <a:xfrm>
          <a:off x="33147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 ADCx Conversion Calculations</a:t>
          </a:r>
        </a:p>
      </xdr:txBody>
    </xdr:sp>
    <xdr:clientData/>
  </xdr:oneCellAnchor>
  <xdr:twoCellAnchor editAs="oneCell">
    <xdr:from>
      <xdr:col>0</xdr:col>
      <xdr:colOff>95250</xdr:colOff>
      <xdr:row>0</xdr:row>
      <xdr:rowOff>133350</xdr:rowOff>
    </xdr:from>
    <xdr:to>
      <xdr:col>2</xdr:col>
      <xdr:colOff>419100</xdr:colOff>
      <xdr:row>2</xdr:row>
      <xdr:rowOff>66626</xdr:rowOff>
    </xdr:to>
    <xdr:pic>
      <xdr:nvPicPr>
        <xdr:cNvPr id="3" name="Picture 2"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335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4</xdr:col>
      <xdr:colOff>676275</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0</xdr:row>
      <xdr:rowOff>85725</xdr:rowOff>
    </xdr:from>
    <xdr:ext cx="5972175" cy="381708"/>
    <xdr:sp macro="" textlink="">
      <xdr:nvSpPr>
        <xdr:cNvPr id="3" name="TextBox 2"/>
        <xdr:cNvSpPr txBox="1"/>
      </xdr:nvSpPr>
      <xdr:spPr>
        <a:xfrm>
          <a:off x="3305175"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ADS1262/3 ADCx CRC/CHECKSUM Calculations</a:t>
          </a:r>
        </a:p>
      </xdr:txBody>
    </xdr:sp>
    <xdr:clientData/>
  </xdr:oneCellAnchor>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36</xdr:col>
          <xdr:colOff>200025</xdr:colOff>
          <xdr:row>38</xdr:row>
          <xdr:rowOff>171450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xdr:row>
          <xdr:rowOff>9525</xdr:rowOff>
        </xdr:from>
        <xdr:to>
          <xdr:col>28</xdr:col>
          <xdr:colOff>200025</xdr:colOff>
          <xdr:row>61</xdr:row>
          <xdr:rowOff>171450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xdr:cNvSpPr txBox="1"/>
      </xdr:nvSpPr>
      <xdr:spPr>
        <a:xfrm>
          <a:off x="353377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161925</xdr:colOff>
      <xdr:row>1</xdr:row>
      <xdr:rowOff>28575</xdr:rowOff>
    </xdr:from>
    <xdr:ext cx="5001947" cy="254557"/>
    <xdr:sp macro="" textlink="">
      <xdr:nvSpPr>
        <xdr:cNvPr id="4" name="TextBox 3">
          <a:hlinkClick xmlns:r="http://schemas.openxmlformats.org/officeDocument/2006/relationships" r:id="rId3"/>
        </xdr:cNvPr>
        <xdr:cNvSpPr txBox="1"/>
      </xdr:nvSpPr>
      <xdr:spPr>
        <a:xfrm>
          <a:off x="6257925" y="209550"/>
          <a:ext cx="500194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1995-2015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5</xdr:row>
      <xdr:rowOff>47623</xdr:rowOff>
    </xdr:from>
    <xdr:ext cx="11229977" cy="4924427"/>
    <xdr:sp macro="" textlink="">
      <xdr:nvSpPr>
        <xdr:cNvPr id="5" name="TextBox 4"/>
        <xdr:cNvSpPr txBox="1"/>
      </xdr:nvSpPr>
      <xdr:spPr>
        <a:xfrm>
          <a:off x="95247" y="942973"/>
          <a:ext cx="11229977" cy="4924427"/>
        </a:xfrm>
        <a:prstGeom prst="rect">
          <a:avLst/>
        </a:prstGeom>
        <a:solidFill>
          <a:srgbClr val="AAAAA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2015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IMPORTANT</a:t>
          </a:r>
          <a:r>
            <a:rPr lang="en-US" sz="1000" b="1" baseline="0">
              <a:latin typeface="Arial" panose="020B0604020202020204" pitchFamily="34" charset="0"/>
              <a:cs typeface="Arial" panose="020B0604020202020204" pitchFamily="34" charset="0"/>
            </a:rPr>
            <a:t>:   </a:t>
          </a:r>
        </a:p>
        <a:p>
          <a:r>
            <a:rPr lang="en-US" sz="1000" baseline="0">
              <a:latin typeface="Arial" panose="020B0604020202020204" pitchFamily="34" charset="0"/>
              <a:cs typeface="Arial" panose="020B0604020202020204" pitchFamily="34" charset="0"/>
            </a:rPr>
            <a:t>1.  Do NOT delete this worksheet!</a:t>
          </a:r>
        </a:p>
        <a:p>
          <a:r>
            <a:rPr lang="en-US" sz="1000" baseline="0">
              <a:latin typeface="Arial" panose="020B0604020202020204" pitchFamily="34" charset="0"/>
              <a:cs typeface="Arial" panose="020B0604020202020204" pitchFamily="34" charset="0"/>
            </a:rPr>
            <a:t>2.  Refer to the ADS1262 and ADS1263 product data sheets for additional device information.</a:t>
          </a:r>
        </a:p>
        <a:p>
          <a:pPr marL="0" marR="0" indent="0" defTabSz="914400" eaLnBrk="1" fontAlgn="auto" latinLnBrk="0" hangingPunct="1">
            <a:lnSpc>
              <a:spcPct val="100000"/>
            </a:lnSpc>
            <a:spcBef>
              <a:spcPts val="0"/>
            </a:spcBef>
            <a:spcAft>
              <a:spcPts val="0"/>
            </a:spcAft>
            <a:buClrTx/>
            <a:buSzTx/>
            <a:buFontTx/>
            <a:buNone/>
            <a:tabLst/>
            <a:defRPr/>
          </a:pPr>
          <a:r>
            <a:rPr lang="en-US" sz="1000" baseline="0">
              <a:latin typeface="Arial" panose="020B0604020202020204" pitchFamily="34" charset="0"/>
              <a:cs typeface="Arial" panose="020B0604020202020204" pitchFamily="34" charset="0"/>
            </a:rPr>
            <a:t>3.  Redistributions must retain the above copyright and the following disclaimer.</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ti.com/product/ads1262" TargetMode="External"/><Relationship Id="rId2" Type="http://schemas.openxmlformats.org/officeDocument/2006/relationships/hyperlink" Target="http://www.ti.com/product/ads1263" TargetMode="External"/><Relationship Id="rId1" Type="http://schemas.openxmlformats.org/officeDocument/2006/relationships/hyperlink" Target="http://e2e.ti.com/support/data_converters/precision_data_converters/"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4.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showGridLines="0" tabSelected="1" workbookViewId="0">
      <selection activeCell="C7" sqref="C7:E7"/>
    </sheetView>
  </sheetViews>
  <sheetFormatPr defaultRowHeight="15" x14ac:dyDescent="0.25"/>
  <sheetData>
    <row r="1" spans="1:21" x14ac:dyDescent="0.25">
      <c r="A1" s="295"/>
      <c r="B1" s="295"/>
      <c r="C1" s="295"/>
      <c r="D1" s="295"/>
      <c r="E1" s="295"/>
      <c r="F1" s="295"/>
      <c r="G1" s="295"/>
      <c r="H1" s="295"/>
      <c r="I1" s="295"/>
      <c r="J1" s="295"/>
      <c r="K1" s="295"/>
      <c r="L1" s="295"/>
      <c r="M1" s="295"/>
      <c r="N1" s="295"/>
      <c r="O1" s="295"/>
      <c r="P1" s="295"/>
      <c r="Q1" s="295"/>
      <c r="R1" s="295"/>
      <c r="S1" s="295"/>
      <c r="T1" s="295"/>
      <c r="U1" s="295"/>
    </row>
    <row r="2" spans="1:21" x14ac:dyDescent="0.25">
      <c r="A2" s="295"/>
      <c r="B2" s="295"/>
      <c r="C2" s="295"/>
      <c r="D2" s="295"/>
      <c r="E2" s="295"/>
      <c r="F2" s="295"/>
      <c r="G2" s="295"/>
      <c r="H2" s="295"/>
      <c r="I2" s="295"/>
      <c r="J2" s="295"/>
      <c r="K2" s="295"/>
      <c r="L2" s="295"/>
      <c r="M2" s="295"/>
      <c r="N2" s="295"/>
      <c r="O2" s="295"/>
      <c r="P2" s="295"/>
      <c r="Q2" s="295"/>
      <c r="R2" s="295"/>
      <c r="S2" s="295"/>
      <c r="T2" s="295"/>
      <c r="U2" s="295"/>
    </row>
    <row r="3" spans="1:21" x14ac:dyDescent="0.25">
      <c r="A3" s="295"/>
      <c r="B3" s="295"/>
      <c r="C3" s="295"/>
      <c r="D3" s="295"/>
      <c r="E3" s="295"/>
      <c r="F3" s="295"/>
      <c r="G3" s="295"/>
      <c r="H3" s="295"/>
      <c r="I3" s="295"/>
      <c r="J3" s="295"/>
      <c r="K3" s="295"/>
      <c r="L3" s="295"/>
      <c r="M3" s="295"/>
      <c r="N3" s="295"/>
      <c r="O3" s="295"/>
      <c r="P3" s="295"/>
      <c r="Q3" s="295"/>
      <c r="R3" s="295"/>
      <c r="S3" s="295"/>
      <c r="T3" s="295"/>
      <c r="U3" s="295"/>
    </row>
    <row r="4" spans="1:21" ht="12.75" customHeight="1" x14ac:dyDescent="0.25">
      <c r="A4" s="296"/>
      <c r="B4" s="296"/>
      <c r="C4" s="296"/>
      <c r="D4" s="296"/>
      <c r="E4" s="296"/>
      <c r="F4" s="296"/>
      <c r="G4" s="296"/>
      <c r="H4" s="296"/>
      <c r="I4" s="296"/>
      <c r="J4" s="296"/>
      <c r="K4" s="296"/>
      <c r="L4" s="296"/>
      <c r="M4" s="296"/>
      <c r="N4" s="296"/>
      <c r="O4" s="296"/>
      <c r="P4" s="296"/>
      <c r="Q4" s="296"/>
      <c r="R4" s="296"/>
      <c r="S4" s="296"/>
      <c r="T4" s="296"/>
      <c r="U4" s="296"/>
    </row>
    <row r="5" spans="1:21" x14ac:dyDescent="0.25">
      <c r="A5" s="1"/>
      <c r="B5" s="1"/>
      <c r="C5" s="1"/>
      <c r="D5" s="1"/>
      <c r="E5" s="1"/>
      <c r="F5" s="1"/>
      <c r="G5" s="1"/>
      <c r="H5" s="1"/>
      <c r="I5" s="1"/>
      <c r="J5" s="1"/>
      <c r="K5" s="1"/>
      <c r="L5" s="1"/>
      <c r="M5" s="1"/>
      <c r="N5" s="1"/>
      <c r="O5" s="1"/>
      <c r="P5" s="1"/>
      <c r="Q5" s="1"/>
      <c r="R5" s="1"/>
      <c r="S5" s="1"/>
      <c r="T5" s="1"/>
      <c r="U5" s="1"/>
    </row>
    <row r="6" spans="1:21" x14ac:dyDescent="0.25">
      <c r="A6" s="1"/>
      <c r="B6" s="1"/>
      <c r="C6" s="1"/>
      <c r="D6" s="1"/>
      <c r="E6" s="1"/>
      <c r="F6" s="1"/>
      <c r="G6" s="1"/>
      <c r="H6" s="1"/>
      <c r="I6" s="1"/>
      <c r="J6" s="1"/>
      <c r="K6" s="1"/>
      <c r="L6" s="1"/>
      <c r="M6" s="1"/>
      <c r="N6" s="1"/>
      <c r="O6" s="1"/>
      <c r="P6" s="1"/>
      <c r="Q6" s="1"/>
      <c r="R6" s="1"/>
      <c r="S6" s="1"/>
      <c r="T6" s="1"/>
      <c r="U6" s="1"/>
    </row>
    <row r="7" spans="1:21" ht="15.75" thickBot="1" x14ac:dyDescent="0.3">
      <c r="A7" s="1"/>
      <c r="C7" s="293" t="s">
        <v>401</v>
      </c>
      <c r="D7" s="293"/>
      <c r="E7" s="293"/>
      <c r="F7" s="1"/>
      <c r="G7" s="231" t="s">
        <v>402</v>
      </c>
      <c r="H7" s="14"/>
      <c r="I7" s="14"/>
      <c r="J7" s="14"/>
      <c r="K7" s="14"/>
      <c r="L7" s="14"/>
      <c r="M7" s="14"/>
      <c r="N7" s="14"/>
      <c r="O7" s="14"/>
      <c r="P7" s="14"/>
      <c r="Q7" s="1"/>
      <c r="R7" s="1"/>
      <c r="S7" s="1"/>
      <c r="T7" s="1"/>
      <c r="U7" s="1"/>
    </row>
    <row r="8" spans="1:21" x14ac:dyDescent="0.25">
      <c r="A8" s="1"/>
      <c r="B8" s="1"/>
      <c r="C8" s="1"/>
      <c r="D8" s="1"/>
      <c r="E8" s="1"/>
      <c r="F8" s="1"/>
      <c r="G8" s="230"/>
      <c r="H8" s="1"/>
      <c r="I8" s="1"/>
      <c r="J8" s="1"/>
      <c r="K8" s="1"/>
      <c r="L8" s="1"/>
      <c r="M8" s="1"/>
      <c r="N8" s="1"/>
      <c r="O8" s="1"/>
      <c r="P8" s="1"/>
      <c r="Q8" s="1"/>
      <c r="R8" s="1"/>
      <c r="S8" s="1"/>
      <c r="T8" s="1"/>
      <c r="U8" s="1"/>
    </row>
    <row r="9" spans="1:21" x14ac:dyDescent="0.25">
      <c r="A9" s="1"/>
      <c r="B9" s="1"/>
      <c r="C9" s="294" t="s">
        <v>45</v>
      </c>
      <c r="D9" s="294"/>
      <c r="E9" s="294"/>
      <c r="F9" s="1"/>
      <c r="G9" s="22" t="s">
        <v>488</v>
      </c>
      <c r="H9" s="1"/>
      <c r="I9" s="1"/>
      <c r="J9" s="1"/>
      <c r="K9" s="1"/>
      <c r="L9" s="1"/>
      <c r="M9" s="1"/>
      <c r="N9" s="1"/>
      <c r="O9" s="1"/>
      <c r="P9" s="1"/>
      <c r="Q9" s="1"/>
      <c r="R9" s="1"/>
      <c r="S9" s="1"/>
      <c r="T9" s="1"/>
      <c r="U9" s="1"/>
    </row>
    <row r="10" spans="1:21" x14ac:dyDescent="0.25">
      <c r="A10" s="1"/>
      <c r="B10" s="1"/>
      <c r="C10" s="290"/>
      <c r="D10" s="290"/>
      <c r="E10" s="290"/>
      <c r="F10" s="1"/>
      <c r="G10" s="22"/>
      <c r="H10" s="1"/>
      <c r="I10" s="1"/>
      <c r="J10" s="1"/>
      <c r="K10" s="1"/>
      <c r="L10" s="1"/>
      <c r="M10" s="1"/>
      <c r="N10" s="1"/>
      <c r="O10" s="1"/>
      <c r="P10" s="1"/>
      <c r="Q10" s="1"/>
      <c r="R10" s="1"/>
      <c r="S10" s="1"/>
      <c r="T10" s="1"/>
      <c r="U10" s="1"/>
    </row>
    <row r="11" spans="1:21" x14ac:dyDescent="0.25">
      <c r="A11" s="1"/>
      <c r="B11" s="1"/>
      <c r="C11" s="294" t="s">
        <v>408</v>
      </c>
      <c r="D11" s="294"/>
      <c r="E11" s="294"/>
      <c r="F11" s="1"/>
      <c r="G11" s="22" t="s">
        <v>407</v>
      </c>
      <c r="H11" s="1"/>
      <c r="I11" s="1"/>
      <c r="J11" s="1"/>
      <c r="K11" s="1"/>
      <c r="L11" s="1"/>
      <c r="M11" s="1"/>
      <c r="N11" s="1"/>
      <c r="O11" s="1"/>
      <c r="P11" s="1"/>
      <c r="Q11" s="1"/>
      <c r="R11" s="1"/>
      <c r="S11" s="1"/>
      <c r="T11" s="1"/>
      <c r="U11" s="1"/>
    </row>
    <row r="12" spans="1:21" x14ac:dyDescent="0.25">
      <c r="A12" s="1"/>
      <c r="B12" s="1"/>
      <c r="C12" s="290"/>
      <c r="D12" s="290"/>
      <c r="E12" s="290"/>
      <c r="F12" s="1"/>
      <c r="G12" s="22"/>
      <c r="H12" s="1"/>
      <c r="I12" s="1"/>
      <c r="J12" s="1"/>
      <c r="K12" s="1"/>
      <c r="L12" s="1"/>
      <c r="M12" s="1"/>
      <c r="N12" s="1"/>
      <c r="O12" s="1"/>
      <c r="P12" s="1"/>
      <c r="Q12" s="1"/>
      <c r="R12" s="1"/>
      <c r="S12" s="1"/>
      <c r="T12" s="1"/>
      <c r="U12" s="1"/>
    </row>
    <row r="13" spans="1:21" x14ac:dyDescent="0.25">
      <c r="A13" s="1"/>
      <c r="B13" s="1"/>
      <c r="C13" s="294" t="s">
        <v>484</v>
      </c>
      <c r="D13" s="294"/>
      <c r="E13" s="294"/>
      <c r="F13" s="1"/>
      <c r="G13" s="285" t="s">
        <v>487</v>
      </c>
      <c r="H13" s="1"/>
      <c r="I13" s="1"/>
      <c r="J13" s="1"/>
      <c r="K13" s="1"/>
      <c r="L13" s="1"/>
      <c r="M13" s="1"/>
      <c r="N13" s="1"/>
      <c r="O13" s="1"/>
      <c r="P13" s="1"/>
      <c r="Q13" s="1"/>
      <c r="R13" s="1"/>
      <c r="S13" s="1"/>
      <c r="T13" s="1"/>
      <c r="U13" s="1"/>
    </row>
    <row r="14" spans="1:21" x14ac:dyDescent="0.25">
      <c r="A14" s="1"/>
      <c r="B14" s="1"/>
      <c r="C14" s="290"/>
      <c r="D14" s="290"/>
      <c r="E14" s="290"/>
      <c r="F14" s="1"/>
      <c r="G14" s="285"/>
      <c r="H14" s="1"/>
      <c r="I14" s="1"/>
      <c r="J14" s="1"/>
      <c r="K14" s="1"/>
      <c r="L14" s="1"/>
      <c r="M14" s="1"/>
      <c r="N14" s="1"/>
      <c r="O14" s="1"/>
      <c r="P14" s="1"/>
      <c r="Q14" s="1"/>
      <c r="R14" s="1"/>
      <c r="S14" s="1"/>
      <c r="T14" s="1"/>
      <c r="U14" s="1"/>
    </row>
    <row r="15" spans="1:21" x14ac:dyDescent="0.25">
      <c r="A15" s="1"/>
      <c r="B15" s="1"/>
      <c r="C15" s="294" t="s">
        <v>398</v>
      </c>
      <c r="D15" s="294"/>
      <c r="E15" s="294"/>
      <c r="F15" s="1"/>
      <c r="G15" s="22" t="s">
        <v>409</v>
      </c>
      <c r="H15" s="1"/>
      <c r="I15" s="1"/>
      <c r="J15" s="1"/>
      <c r="K15" s="1"/>
      <c r="L15" s="1"/>
      <c r="M15" s="1"/>
      <c r="N15" s="1"/>
      <c r="O15" s="1"/>
      <c r="P15" s="1"/>
      <c r="Q15" s="1"/>
      <c r="R15" s="1"/>
      <c r="S15" s="1"/>
      <c r="T15" s="1"/>
      <c r="U15" s="1"/>
    </row>
    <row r="16" spans="1:21" x14ac:dyDescent="0.25">
      <c r="A16" s="1"/>
      <c r="B16" s="1"/>
      <c r="C16" s="290"/>
      <c r="D16" s="290"/>
      <c r="E16" s="290"/>
      <c r="F16" s="1"/>
      <c r="G16" s="22"/>
      <c r="H16" s="1"/>
      <c r="I16" s="1"/>
      <c r="J16" s="1"/>
      <c r="K16" s="1"/>
      <c r="L16" s="1"/>
      <c r="M16" s="1"/>
      <c r="N16" s="1"/>
      <c r="O16" s="1"/>
      <c r="P16" s="1"/>
      <c r="Q16" s="1"/>
      <c r="R16" s="1"/>
      <c r="S16" s="1"/>
      <c r="T16" s="1"/>
      <c r="U16" s="1"/>
    </row>
    <row r="17" spans="1:21" x14ac:dyDescent="0.25">
      <c r="A17" s="1"/>
      <c r="B17" s="1"/>
      <c r="C17" s="294" t="s">
        <v>399</v>
      </c>
      <c r="D17" s="294"/>
      <c r="E17" s="294"/>
      <c r="F17" s="1"/>
      <c r="G17" s="22" t="s">
        <v>453</v>
      </c>
      <c r="H17" s="1"/>
      <c r="I17" s="1"/>
      <c r="J17" s="1"/>
      <c r="K17" s="1"/>
      <c r="L17" s="1"/>
      <c r="M17" s="1"/>
      <c r="N17" s="1"/>
      <c r="O17" s="1"/>
      <c r="P17" s="1"/>
      <c r="Q17" s="1"/>
      <c r="R17" s="1"/>
      <c r="S17" s="1"/>
      <c r="T17" s="1"/>
      <c r="U17" s="1"/>
    </row>
    <row r="18" spans="1:21" x14ac:dyDescent="0.25">
      <c r="A18" s="1"/>
      <c r="B18" s="1"/>
      <c r="C18" s="290"/>
      <c r="D18" s="290"/>
      <c r="E18" s="290"/>
      <c r="F18" s="1"/>
      <c r="G18" s="22"/>
      <c r="H18" s="1"/>
      <c r="I18" s="1"/>
      <c r="J18" s="1"/>
      <c r="K18" s="1"/>
      <c r="L18" s="1"/>
      <c r="M18" s="1"/>
      <c r="N18" s="1"/>
      <c r="O18" s="1"/>
      <c r="P18" s="1"/>
      <c r="Q18" s="1"/>
      <c r="R18" s="1"/>
      <c r="S18" s="1"/>
      <c r="T18" s="1"/>
      <c r="U18" s="1"/>
    </row>
    <row r="19" spans="1:21" ht="15" customHeight="1" x14ac:dyDescent="0.25">
      <c r="A19" s="1"/>
      <c r="B19" s="1"/>
      <c r="C19" s="292" t="s">
        <v>400</v>
      </c>
      <c r="D19" s="292"/>
      <c r="E19" s="292"/>
      <c r="F19" s="1"/>
      <c r="G19" s="85" t="s">
        <v>410</v>
      </c>
      <c r="H19" s="253"/>
      <c r="I19" s="253"/>
      <c r="J19" s="253"/>
      <c r="K19" s="253"/>
      <c r="L19" s="253"/>
      <c r="M19" s="253"/>
      <c r="N19" s="253"/>
      <c r="O19" s="253"/>
      <c r="P19" s="253"/>
      <c r="Q19" s="253"/>
      <c r="R19" s="253"/>
      <c r="S19" s="253"/>
      <c r="T19" s="253"/>
      <c r="U19" s="253"/>
    </row>
    <row r="20" spans="1:21" x14ac:dyDescent="0.25">
      <c r="A20" s="1"/>
      <c r="B20" s="1"/>
      <c r="C20" s="292"/>
      <c r="D20" s="292"/>
      <c r="E20" s="292"/>
      <c r="F20" s="1"/>
      <c r="G20" s="85" t="s">
        <v>452</v>
      </c>
      <c r="H20" s="253"/>
      <c r="I20" s="253"/>
      <c r="J20" s="253"/>
      <c r="K20" s="253"/>
      <c r="L20" s="253"/>
      <c r="M20" s="253"/>
      <c r="N20" s="253"/>
      <c r="O20" s="253"/>
      <c r="P20" s="253"/>
      <c r="Q20" s="253"/>
      <c r="R20" s="253"/>
      <c r="S20" s="253"/>
      <c r="T20" s="253"/>
      <c r="U20" s="253"/>
    </row>
    <row r="21" spans="1:21" x14ac:dyDescent="0.25">
      <c r="A21" s="1"/>
      <c r="B21" s="1"/>
      <c r="C21" s="290"/>
      <c r="D21" s="290"/>
      <c r="E21" s="290"/>
      <c r="F21" s="1"/>
      <c r="G21" s="22"/>
      <c r="H21" s="1"/>
      <c r="I21" s="1"/>
      <c r="J21" s="1"/>
      <c r="K21" s="1"/>
      <c r="L21" s="1"/>
      <c r="M21" s="1"/>
      <c r="N21" s="1"/>
      <c r="O21" s="1"/>
      <c r="P21" s="1"/>
      <c r="Q21" s="1"/>
      <c r="R21" s="1"/>
      <c r="S21" s="1"/>
      <c r="T21" s="1"/>
      <c r="U21" s="1"/>
    </row>
    <row r="22" spans="1:21" x14ac:dyDescent="0.25">
      <c r="A22" s="1"/>
      <c r="B22" s="1"/>
      <c r="C22" s="291" t="s">
        <v>47</v>
      </c>
      <c r="D22" s="291"/>
      <c r="E22" s="291"/>
      <c r="F22" s="1"/>
      <c r="G22" s="22" t="s">
        <v>411</v>
      </c>
      <c r="H22" s="1"/>
      <c r="I22" s="1"/>
      <c r="J22" s="1"/>
      <c r="K22" s="1"/>
      <c r="L22" s="1"/>
      <c r="M22" s="1"/>
      <c r="N22" s="1"/>
      <c r="O22" s="1"/>
      <c r="P22" s="1"/>
      <c r="Q22" s="1"/>
      <c r="R22" s="1"/>
      <c r="S22" s="1"/>
      <c r="T22" s="1"/>
      <c r="U22" s="1"/>
    </row>
    <row r="23" spans="1:21" x14ac:dyDescent="0.25">
      <c r="A23" s="1"/>
      <c r="B23" s="1"/>
      <c r="C23" s="290"/>
      <c r="D23" s="290"/>
      <c r="E23" s="290"/>
      <c r="F23" s="1"/>
      <c r="G23" s="230"/>
      <c r="H23" s="1"/>
      <c r="I23" s="1"/>
      <c r="J23" s="1"/>
      <c r="K23" s="1"/>
      <c r="L23" s="1"/>
      <c r="M23" s="1"/>
      <c r="N23" s="1"/>
      <c r="O23" s="1"/>
      <c r="P23" s="1"/>
      <c r="Q23" s="1"/>
      <c r="R23" s="1"/>
      <c r="S23" s="1"/>
      <c r="T23" s="1"/>
      <c r="U23" s="1"/>
    </row>
    <row r="24" spans="1:21" x14ac:dyDescent="0.25">
      <c r="A24" s="1"/>
      <c r="B24" s="1"/>
      <c r="C24" s="291" t="s">
        <v>49</v>
      </c>
      <c r="D24" s="291"/>
      <c r="E24" s="291"/>
      <c r="F24" s="1"/>
      <c r="G24" s="22" t="s">
        <v>412</v>
      </c>
      <c r="H24" s="1"/>
      <c r="I24" s="1"/>
      <c r="J24" s="1"/>
      <c r="K24" s="1"/>
      <c r="L24" s="1"/>
      <c r="M24" s="1"/>
      <c r="N24" s="1"/>
      <c r="O24" s="1"/>
      <c r="P24" s="1"/>
      <c r="Q24" s="1"/>
      <c r="R24" s="1"/>
      <c r="S24" s="1"/>
      <c r="T24" s="1"/>
      <c r="U24" s="1"/>
    </row>
    <row r="25" spans="1:21" x14ac:dyDescent="0.25">
      <c r="A25" s="1"/>
      <c r="B25" s="1"/>
      <c r="C25" s="290"/>
      <c r="D25" s="290"/>
      <c r="E25" s="290"/>
      <c r="F25" s="1"/>
      <c r="G25" s="230"/>
      <c r="H25" s="1"/>
      <c r="I25" s="1"/>
      <c r="J25" s="1"/>
      <c r="K25" s="1"/>
      <c r="L25" s="1"/>
      <c r="M25" s="1"/>
      <c r="N25" s="1"/>
      <c r="O25" s="1"/>
      <c r="P25" s="1"/>
      <c r="Q25" s="1"/>
      <c r="R25" s="1"/>
      <c r="S25" s="1"/>
      <c r="T25" s="1"/>
      <c r="U25" s="1"/>
    </row>
    <row r="26" spans="1:21" x14ac:dyDescent="0.25">
      <c r="A26" s="1"/>
      <c r="B26" s="1"/>
      <c r="C26" s="291" t="s">
        <v>50</v>
      </c>
      <c r="D26" s="291"/>
      <c r="E26" s="291"/>
      <c r="F26" s="1"/>
      <c r="G26" s="22" t="s">
        <v>413</v>
      </c>
      <c r="H26" s="1"/>
      <c r="I26" s="1"/>
      <c r="J26" s="1"/>
      <c r="K26" s="1"/>
      <c r="L26" s="1"/>
      <c r="M26" s="1"/>
      <c r="N26" s="1"/>
      <c r="O26" s="1"/>
      <c r="P26" s="1"/>
      <c r="Q26" s="1"/>
      <c r="R26" s="1"/>
      <c r="S26" s="1"/>
      <c r="T26" s="1"/>
      <c r="U26" s="1"/>
    </row>
    <row r="27" spans="1:21" x14ac:dyDescent="0.25">
      <c r="A27" s="1"/>
      <c r="B27" s="1"/>
      <c r="C27" s="22"/>
      <c r="D27" s="1"/>
      <c r="E27" s="1"/>
      <c r="F27" s="1"/>
      <c r="G27" s="1"/>
      <c r="H27" s="1"/>
      <c r="I27" s="1"/>
      <c r="J27" s="1"/>
      <c r="K27" s="1"/>
      <c r="L27" s="1"/>
      <c r="M27" s="1"/>
      <c r="N27" s="1"/>
      <c r="O27" s="1"/>
      <c r="P27" s="1"/>
      <c r="Q27" s="1"/>
      <c r="R27" s="1"/>
      <c r="S27" s="1"/>
      <c r="T27" s="1"/>
      <c r="U27" s="1"/>
    </row>
    <row r="28" spans="1:21" x14ac:dyDescent="0.25">
      <c r="A28" s="1"/>
      <c r="B28" s="1"/>
      <c r="C28" s="22"/>
      <c r="D28" s="1"/>
      <c r="E28" s="1"/>
      <c r="F28" s="1"/>
      <c r="G28" s="1"/>
      <c r="H28" s="1"/>
      <c r="I28" s="1"/>
      <c r="J28" s="1"/>
      <c r="K28" s="1"/>
      <c r="L28" s="1"/>
      <c r="M28" s="1"/>
      <c r="N28" s="1"/>
      <c r="O28" s="1"/>
      <c r="P28" s="1"/>
      <c r="Q28" s="1"/>
      <c r="R28" s="1"/>
      <c r="S28" s="1"/>
      <c r="T28" s="1"/>
      <c r="U28" s="1"/>
    </row>
    <row r="29" spans="1:21" x14ac:dyDescent="0.25">
      <c r="A29" s="1"/>
      <c r="B29" s="1"/>
      <c r="C29" s="22"/>
      <c r="D29" s="1"/>
      <c r="E29" s="1"/>
      <c r="F29" s="1"/>
      <c r="G29" s="1"/>
      <c r="H29" s="1"/>
      <c r="I29" s="1"/>
      <c r="J29" s="1"/>
      <c r="K29" s="1"/>
      <c r="L29" s="1"/>
      <c r="M29" s="1"/>
      <c r="N29" s="1"/>
      <c r="O29" s="1"/>
      <c r="P29" s="1"/>
      <c r="Q29" s="1"/>
      <c r="R29" s="1"/>
      <c r="S29" s="1"/>
      <c r="T29" s="1"/>
      <c r="U29" s="1"/>
    </row>
    <row r="30" spans="1:21" x14ac:dyDescent="0.25">
      <c r="A30" s="1"/>
      <c r="B30" s="1"/>
      <c r="C30" s="1"/>
      <c r="D30" s="1"/>
      <c r="E30" s="1"/>
      <c r="F30" s="1"/>
      <c r="G30" s="1"/>
      <c r="H30" s="1"/>
      <c r="I30" s="1"/>
      <c r="J30" s="1"/>
      <c r="K30" s="1"/>
      <c r="L30" s="1"/>
      <c r="M30" s="1"/>
      <c r="N30" s="1"/>
      <c r="O30" s="1"/>
      <c r="P30" s="1"/>
      <c r="Q30" s="1"/>
      <c r="R30" s="1"/>
      <c r="S30" s="1"/>
      <c r="T30" s="1"/>
      <c r="U30" s="1"/>
    </row>
    <row r="31" spans="1:21" x14ac:dyDescent="0.25">
      <c r="A31" s="1"/>
      <c r="B31" s="1"/>
      <c r="C31" s="1"/>
      <c r="D31" s="1"/>
      <c r="E31" s="1"/>
      <c r="F31" s="1"/>
      <c r="G31" s="1"/>
      <c r="H31" s="1"/>
      <c r="I31" s="1"/>
      <c r="J31" s="1"/>
      <c r="K31" s="1"/>
      <c r="L31" s="1"/>
      <c r="M31" s="1"/>
      <c r="N31" s="1"/>
      <c r="O31" s="1"/>
      <c r="P31" s="1"/>
      <c r="Q31" s="1"/>
      <c r="R31" s="1"/>
      <c r="S31" s="1"/>
      <c r="T31" s="1"/>
      <c r="U31" s="1"/>
    </row>
    <row r="32" spans="1:21" x14ac:dyDescent="0.25">
      <c r="A32" s="1"/>
      <c r="B32" s="1"/>
      <c r="C32" s="4"/>
      <c r="D32" s="1"/>
      <c r="E32" s="1"/>
      <c r="F32" s="1"/>
      <c r="G32" s="1"/>
      <c r="H32" s="1"/>
      <c r="I32" s="1"/>
      <c r="J32" s="1"/>
      <c r="K32" s="1"/>
      <c r="L32" s="1"/>
      <c r="M32" s="1"/>
      <c r="N32" s="1"/>
      <c r="O32" s="1"/>
      <c r="P32" s="1"/>
      <c r="Q32" s="1"/>
      <c r="R32" s="1"/>
      <c r="S32" s="1"/>
      <c r="T32" s="1"/>
      <c r="U32" s="1"/>
    </row>
    <row r="33" spans="1:21" x14ac:dyDescent="0.25">
      <c r="A33" s="1"/>
      <c r="B33" s="1"/>
      <c r="C33" s="1"/>
      <c r="D33" s="1"/>
      <c r="E33" s="1"/>
      <c r="F33" s="1"/>
      <c r="G33" s="1"/>
      <c r="H33" s="1"/>
      <c r="I33" s="1"/>
      <c r="J33" s="1"/>
      <c r="K33" s="1"/>
      <c r="L33" s="1"/>
      <c r="M33" s="1"/>
      <c r="N33" s="1"/>
      <c r="O33" s="1"/>
      <c r="P33" s="1"/>
      <c r="Q33" s="1"/>
      <c r="R33" s="1"/>
      <c r="S33" s="1"/>
      <c r="T33" s="1"/>
      <c r="U33" s="1"/>
    </row>
    <row r="34" spans="1:21" x14ac:dyDescent="0.25">
      <c r="A34" s="1"/>
      <c r="B34" s="1"/>
      <c r="C34" s="1"/>
      <c r="D34" s="1"/>
      <c r="E34" s="1"/>
      <c r="F34" s="1"/>
      <c r="G34" s="1"/>
      <c r="H34" s="1"/>
      <c r="I34" s="1"/>
      <c r="J34" s="1"/>
      <c r="K34" s="1"/>
      <c r="L34" s="1"/>
      <c r="M34" s="1"/>
      <c r="N34" s="1"/>
      <c r="O34" s="1"/>
      <c r="P34" s="1"/>
      <c r="Q34" s="1"/>
      <c r="R34" s="1"/>
      <c r="S34" s="1"/>
      <c r="T34" s="1"/>
      <c r="U34" s="1"/>
    </row>
    <row r="35" spans="1:21" x14ac:dyDescent="0.25">
      <c r="A35" s="1"/>
      <c r="B35" s="1"/>
      <c r="C35" s="1"/>
      <c r="D35" s="1"/>
      <c r="E35" s="1"/>
      <c r="F35" s="1"/>
      <c r="G35" s="1"/>
      <c r="H35" s="1"/>
      <c r="I35" s="1"/>
      <c r="J35" s="1"/>
      <c r="K35" s="1"/>
      <c r="L35" s="1"/>
      <c r="M35" s="1"/>
      <c r="N35" s="1"/>
      <c r="O35" s="1"/>
      <c r="P35" s="1"/>
      <c r="Q35" s="1"/>
      <c r="R35" s="1"/>
      <c r="S35" s="1"/>
      <c r="T35" s="1"/>
      <c r="U35" s="1"/>
    </row>
    <row r="36" spans="1:21" x14ac:dyDescent="0.25">
      <c r="A36" s="1"/>
      <c r="B36" s="1"/>
      <c r="C36" s="1"/>
      <c r="D36" s="1"/>
      <c r="E36" s="1"/>
      <c r="F36" s="1"/>
      <c r="G36" s="1"/>
      <c r="H36" s="1"/>
      <c r="I36" s="1"/>
      <c r="J36" s="1"/>
      <c r="K36" s="1"/>
      <c r="L36" s="1"/>
      <c r="M36" s="1"/>
      <c r="N36" s="1"/>
      <c r="O36" s="1"/>
      <c r="P36" s="1"/>
      <c r="Q36" s="1"/>
      <c r="R36" s="1"/>
      <c r="S36" s="1"/>
      <c r="T36" s="1"/>
      <c r="U36" s="1"/>
    </row>
    <row r="37" spans="1:21" x14ac:dyDescent="0.25">
      <c r="A37" s="1"/>
      <c r="B37" s="1"/>
      <c r="C37" s="1"/>
      <c r="D37" s="1"/>
      <c r="E37" s="1"/>
      <c r="F37" s="1"/>
      <c r="G37" s="1"/>
      <c r="H37" s="1"/>
      <c r="I37" s="1"/>
      <c r="J37" s="1"/>
      <c r="K37" s="1"/>
      <c r="L37" s="1"/>
      <c r="M37" s="1"/>
      <c r="N37" s="1"/>
      <c r="O37" s="1"/>
      <c r="P37" s="1"/>
      <c r="Q37" s="1"/>
      <c r="R37" s="1"/>
      <c r="S37" s="1"/>
      <c r="T37" s="1"/>
      <c r="U37" s="1"/>
    </row>
    <row r="38" spans="1:21" x14ac:dyDescent="0.25">
      <c r="A38" s="1"/>
      <c r="B38" s="1"/>
      <c r="C38" s="1"/>
      <c r="D38" s="1"/>
      <c r="E38" s="1"/>
      <c r="F38" s="1"/>
      <c r="G38" s="1"/>
      <c r="H38" s="1"/>
      <c r="I38" s="1"/>
      <c r="J38" s="1"/>
      <c r="K38" s="1"/>
      <c r="L38" s="1"/>
      <c r="M38" s="1"/>
      <c r="N38" s="1"/>
      <c r="O38" s="1"/>
      <c r="P38" s="1"/>
      <c r="Q38" s="1"/>
      <c r="R38" s="1"/>
      <c r="S38" s="1"/>
      <c r="T38" s="1"/>
      <c r="U38" s="1"/>
    </row>
    <row r="39" spans="1:21" x14ac:dyDescent="0.25">
      <c r="A39" s="1"/>
      <c r="B39" s="1"/>
      <c r="C39" s="1"/>
      <c r="D39" s="1"/>
      <c r="E39" s="1"/>
      <c r="F39" s="1"/>
      <c r="G39" s="1"/>
      <c r="H39" s="1"/>
      <c r="I39" s="1"/>
      <c r="J39" s="1"/>
      <c r="K39" s="1"/>
      <c r="L39" s="1"/>
      <c r="M39" s="1"/>
      <c r="N39" s="1"/>
      <c r="O39" s="1"/>
      <c r="P39" s="1"/>
      <c r="Q39" s="1"/>
      <c r="R39" s="1"/>
      <c r="S39" s="1"/>
      <c r="T39" s="1"/>
      <c r="U39" s="1"/>
    </row>
    <row r="40" spans="1:21" x14ac:dyDescent="0.25">
      <c r="A40" s="1"/>
      <c r="B40" s="1"/>
      <c r="C40" s="1"/>
      <c r="D40" s="1"/>
      <c r="E40" s="1"/>
      <c r="F40" s="1"/>
      <c r="G40" s="1"/>
      <c r="H40" s="1"/>
      <c r="I40" s="1"/>
      <c r="J40" s="1"/>
      <c r="K40" s="1"/>
      <c r="L40" s="1"/>
      <c r="M40" s="1"/>
      <c r="N40" s="1"/>
      <c r="O40" s="1"/>
      <c r="P40" s="1"/>
      <c r="Q40" s="1"/>
      <c r="R40" s="1"/>
      <c r="S40" s="1"/>
      <c r="T40" s="1"/>
      <c r="U40" s="1"/>
    </row>
    <row r="41" spans="1:21" x14ac:dyDescent="0.25">
      <c r="A41" s="1"/>
      <c r="B41" s="1"/>
      <c r="C41" s="1"/>
      <c r="D41" s="1"/>
      <c r="E41" s="1"/>
      <c r="F41" s="1"/>
      <c r="G41" s="1"/>
      <c r="H41" s="1"/>
      <c r="I41" s="1"/>
      <c r="J41" s="1"/>
      <c r="K41" s="1"/>
      <c r="L41" s="1"/>
      <c r="M41" s="1"/>
      <c r="N41" s="1"/>
      <c r="O41" s="1"/>
      <c r="P41" s="1"/>
      <c r="Q41" s="1"/>
      <c r="R41" s="1"/>
      <c r="S41" s="1"/>
      <c r="T41" s="1"/>
      <c r="U41" s="1"/>
    </row>
    <row r="42" spans="1:21" x14ac:dyDescent="0.25">
      <c r="A42" s="1"/>
      <c r="B42" s="1"/>
      <c r="C42" s="1"/>
      <c r="D42" s="1"/>
      <c r="E42" s="1"/>
      <c r="F42" s="1"/>
      <c r="G42" s="1"/>
      <c r="H42" s="1"/>
      <c r="I42" s="1"/>
      <c r="J42" s="1"/>
      <c r="K42" s="1"/>
      <c r="L42" s="1"/>
      <c r="M42" s="1"/>
      <c r="N42" s="1"/>
      <c r="O42" s="1"/>
      <c r="P42" s="1"/>
      <c r="Q42" s="1"/>
      <c r="R42" s="1"/>
      <c r="S42" s="1"/>
      <c r="T42" s="1"/>
      <c r="U42" s="1"/>
    </row>
  </sheetData>
  <sheetProtection sheet="1" objects="1" scenarios="1"/>
  <mergeCells count="20">
    <mergeCell ref="A1:U3"/>
    <mergeCell ref="A4:U4"/>
    <mergeCell ref="C9:E9"/>
    <mergeCell ref="C10:E10"/>
    <mergeCell ref="C11:E11"/>
    <mergeCell ref="C25:E25"/>
    <mergeCell ref="C26:E26"/>
    <mergeCell ref="C19:E20"/>
    <mergeCell ref="C7:E7"/>
    <mergeCell ref="C21:E21"/>
    <mergeCell ref="C22:E22"/>
    <mergeCell ref="C23:E23"/>
    <mergeCell ref="C24:E24"/>
    <mergeCell ref="C12:E12"/>
    <mergeCell ref="C15:E15"/>
    <mergeCell ref="C16:E16"/>
    <mergeCell ref="C17:E17"/>
    <mergeCell ref="C18:E18"/>
    <mergeCell ref="C13:E13"/>
    <mergeCell ref="C14:E14"/>
  </mergeCells>
  <hyperlinks>
    <hyperlink ref="C9" location="'Register Map'!A1" display="Register Map"/>
    <hyperlink ref="C22" location="'CRC-CHKSUM'!A1" display="CRC-CHKSUM"/>
    <hyperlink ref="C24" location="About!A1" display="About"/>
    <hyperlink ref="C26" location="Help!A1" display="Help"/>
    <hyperlink ref="C11" location="'PGA1 Input Range'!A1" display="PGA1 Input Range"/>
    <hyperlink ref="C15" location="'ADC1 SINCx Filter'!A1" display="ADC1 SINCx Filter"/>
    <hyperlink ref="C17" location="'ADC2 SINC3 Filter'!A1" display="'ADC2 SINC3 Filter"/>
    <hyperlink ref="C19" location="'ADCx Code Conversions'!A1" display="'ADCx Code Conversions"/>
    <hyperlink ref="C13" location="'PGA1 Input Range'!A1" display="PGA1 Input Range"/>
    <hyperlink ref="C13:E13" location="'PGA2 Input Range'!A1" display="PGA2 Input Rang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showGridLines="0" showRowColHeaders="0" zoomScale="85" zoomScaleNormal="85" workbookViewId="0">
      <selection activeCell="A5" sqref="A5:R5"/>
    </sheetView>
  </sheetViews>
  <sheetFormatPr defaultRowHeight="15" x14ac:dyDescent="0.25"/>
  <sheetData>
    <row r="1" spans="1:21" x14ac:dyDescent="0.25">
      <c r="A1" s="295"/>
      <c r="B1" s="295"/>
      <c r="C1" s="295"/>
      <c r="D1" s="295"/>
      <c r="E1" s="295"/>
      <c r="F1" s="295"/>
      <c r="G1" s="295"/>
      <c r="H1" s="295"/>
      <c r="I1" s="295"/>
      <c r="J1" s="295"/>
      <c r="K1" s="295"/>
      <c r="L1" s="295"/>
      <c r="M1" s="295"/>
      <c r="N1" s="295"/>
      <c r="O1" s="295"/>
      <c r="P1" s="295"/>
      <c r="Q1" s="295"/>
      <c r="R1" s="295"/>
      <c r="S1" s="295"/>
      <c r="T1" s="295"/>
      <c r="U1" s="295"/>
    </row>
    <row r="2" spans="1:21" x14ac:dyDescent="0.25">
      <c r="A2" s="295"/>
      <c r="B2" s="295"/>
      <c r="C2" s="295"/>
      <c r="D2" s="295"/>
      <c r="E2" s="295"/>
      <c r="F2" s="295"/>
      <c r="G2" s="295"/>
      <c r="H2" s="295"/>
      <c r="I2" s="295"/>
      <c r="J2" s="295"/>
      <c r="K2" s="295"/>
      <c r="L2" s="295"/>
      <c r="M2" s="295"/>
      <c r="N2" s="295"/>
      <c r="O2" s="295"/>
      <c r="P2" s="295"/>
      <c r="Q2" s="295"/>
      <c r="R2" s="295"/>
      <c r="S2" s="295"/>
      <c r="T2" s="295"/>
      <c r="U2" s="295"/>
    </row>
    <row r="3" spans="1:21" x14ac:dyDescent="0.25">
      <c r="A3" s="295"/>
      <c r="B3" s="295"/>
      <c r="C3" s="295"/>
      <c r="D3" s="295"/>
      <c r="E3" s="295"/>
      <c r="F3" s="295"/>
      <c r="G3" s="295"/>
      <c r="H3" s="295"/>
      <c r="I3" s="295"/>
      <c r="J3" s="295"/>
      <c r="K3" s="295"/>
      <c r="L3" s="295"/>
      <c r="M3" s="295"/>
      <c r="N3" s="295"/>
      <c r="O3" s="295"/>
      <c r="P3" s="295"/>
      <c r="Q3" s="295"/>
      <c r="R3" s="295"/>
      <c r="S3" s="295"/>
      <c r="T3" s="295"/>
      <c r="U3" s="295"/>
    </row>
    <row r="4" spans="1:21" ht="12.75" customHeight="1" x14ac:dyDescent="0.25">
      <c r="A4" s="296"/>
      <c r="B4" s="296"/>
      <c r="C4" s="296"/>
      <c r="D4" s="296"/>
      <c r="E4" s="296"/>
      <c r="F4" s="296"/>
      <c r="G4" s="296"/>
      <c r="H4" s="296"/>
      <c r="I4" s="296"/>
      <c r="J4" s="296"/>
      <c r="K4" s="296"/>
      <c r="L4" s="296"/>
      <c r="M4" s="296"/>
      <c r="N4" s="296"/>
      <c r="O4" s="296"/>
      <c r="P4" s="296"/>
      <c r="Q4" s="296"/>
      <c r="R4" s="296"/>
      <c r="S4" s="296"/>
      <c r="T4" s="296"/>
      <c r="U4" s="296"/>
    </row>
    <row r="5" spans="1:21" x14ac:dyDescent="0.25">
      <c r="A5" s="471" t="s">
        <v>406</v>
      </c>
      <c r="B5" s="471"/>
      <c r="C5" s="471"/>
      <c r="D5" s="471"/>
      <c r="E5" s="471"/>
      <c r="F5" s="471"/>
      <c r="G5" s="471"/>
      <c r="H5" s="471"/>
      <c r="I5" s="471"/>
      <c r="J5" s="471"/>
      <c r="K5" s="471"/>
      <c r="L5" s="471"/>
      <c r="M5" s="471"/>
      <c r="N5" s="471"/>
      <c r="O5" s="471"/>
      <c r="P5" s="471"/>
      <c r="Q5" s="471"/>
      <c r="R5" s="471"/>
      <c r="S5" s="359" t="s">
        <v>46</v>
      </c>
      <c r="T5" s="359"/>
      <c r="U5" s="359"/>
    </row>
    <row r="6" spans="1:21" x14ac:dyDescent="0.25">
      <c r="A6" s="1"/>
      <c r="B6" s="1"/>
      <c r="C6" s="1"/>
      <c r="D6" s="1"/>
      <c r="E6" s="1"/>
      <c r="F6" s="1"/>
      <c r="G6" s="1"/>
      <c r="H6" s="1"/>
      <c r="I6" s="1"/>
      <c r="J6" s="1"/>
      <c r="K6" s="1"/>
      <c r="L6" s="1"/>
      <c r="M6" s="1"/>
      <c r="N6" s="1"/>
      <c r="O6" s="1"/>
      <c r="P6" s="1"/>
      <c r="Q6" s="1"/>
      <c r="R6" s="1"/>
      <c r="S6" s="1"/>
      <c r="T6" s="1"/>
      <c r="U6" s="1"/>
    </row>
    <row r="7" spans="1:21" x14ac:dyDescent="0.25">
      <c r="A7" s="1"/>
      <c r="B7" s="1"/>
      <c r="C7" s="1"/>
      <c r="D7" s="1"/>
      <c r="E7" s="1"/>
      <c r="F7" s="1"/>
      <c r="G7" s="1"/>
      <c r="H7" s="1"/>
      <c r="I7" s="1"/>
      <c r="J7" s="1"/>
      <c r="K7" s="1"/>
      <c r="L7" s="1"/>
      <c r="M7" s="1"/>
      <c r="N7" s="1"/>
      <c r="O7" s="1"/>
      <c r="P7" s="1"/>
      <c r="Q7" s="1"/>
      <c r="R7" s="1"/>
      <c r="S7" s="1"/>
      <c r="T7" s="1"/>
      <c r="U7" s="1"/>
    </row>
    <row r="8" spans="1:21" ht="25.5" x14ac:dyDescent="0.35">
      <c r="A8" s="469" t="s">
        <v>4</v>
      </c>
      <c r="B8" s="469"/>
      <c r="C8" s="469"/>
      <c r="D8" s="469"/>
      <c r="E8" s="469"/>
      <c r="F8" s="469"/>
      <c r="G8" s="469"/>
      <c r="H8" s="469"/>
      <c r="I8" s="469"/>
      <c r="J8" s="469"/>
      <c r="K8" s="469"/>
      <c r="L8" s="469"/>
      <c r="M8" s="469"/>
      <c r="N8" s="469"/>
      <c r="O8" s="469"/>
      <c r="P8" s="469"/>
      <c r="Q8" s="469"/>
      <c r="R8" s="469"/>
      <c r="S8" s="469"/>
      <c r="T8" s="469"/>
      <c r="U8" s="469"/>
    </row>
    <row r="9" spans="1:21" x14ac:dyDescent="0.25">
      <c r="A9" s="1"/>
      <c r="B9" s="1"/>
      <c r="C9" s="1"/>
      <c r="D9" s="1"/>
      <c r="E9" s="1"/>
      <c r="F9" s="1"/>
      <c r="G9" s="1"/>
      <c r="H9" s="1"/>
      <c r="I9" s="1"/>
      <c r="J9" s="1"/>
      <c r="K9" s="1"/>
      <c r="L9" s="1"/>
      <c r="M9" s="1"/>
      <c r="N9" s="1"/>
      <c r="O9" s="1"/>
      <c r="P9" s="1"/>
      <c r="Q9" s="1"/>
      <c r="R9" s="1"/>
      <c r="S9" s="1"/>
      <c r="T9" s="1"/>
      <c r="U9" s="1"/>
    </row>
    <row r="10" spans="1:21" ht="20.25" customHeight="1" x14ac:dyDescent="0.3">
      <c r="A10" s="1"/>
      <c r="B10" s="225" t="s">
        <v>397</v>
      </c>
      <c r="C10" s="1"/>
      <c r="D10" s="1"/>
      <c r="E10" s="1"/>
      <c r="F10" s="1"/>
      <c r="G10" s="1"/>
      <c r="H10" s="1"/>
      <c r="I10" s="1"/>
      <c r="J10" s="1"/>
      <c r="K10" s="1"/>
      <c r="L10" s="1"/>
      <c r="M10" s="1"/>
      <c r="N10" s="1"/>
      <c r="O10" s="1"/>
      <c r="P10" s="1"/>
      <c r="Q10" s="1"/>
      <c r="R10" s="1"/>
      <c r="S10" s="1"/>
      <c r="T10" s="1"/>
      <c r="U10" s="1"/>
    </row>
    <row r="11" spans="1:21" ht="20.25" customHeight="1" x14ac:dyDescent="0.3">
      <c r="A11" s="1"/>
      <c r="B11" s="1"/>
      <c r="C11" s="470" t="s">
        <v>393</v>
      </c>
      <c r="D11" s="470"/>
      <c r="E11" s="226" t="s">
        <v>395</v>
      </c>
      <c r="F11" s="1"/>
      <c r="G11" s="1"/>
      <c r="H11" s="1"/>
      <c r="I11" s="1"/>
      <c r="J11" s="1"/>
      <c r="K11" s="1"/>
      <c r="L11" s="1"/>
      <c r="M11" s="1"/>
      <c r="N11" s="1"/>
      <c r="O11" s="1"/>
      <c r="P11" s="1"/>
      <c r="Q11" s="1"/>
      <c r="R11" s="1"/>
      <c r="S11" s="1"/>
      <c r="T11" s="1"/>
      <c r="U11" s="1"/>
    </row>
    <row r="12" spans="1:21" ht="20.25" customHeight="1" x14ac:dyDescent="0.3">
      <c r="A12" s="1"/>
      <c r="B12" s="1"/>
      <c r="C12" s="470" t="s">
        <v>394</v>
      </c>
      <c r="D12" s="470"/>
      <c r="E12" s="226" t="s">
        <v>396</v>
      </c>
      <c r="F12" s="1"/>
      <c r="G12" s="1"/>
      <c r="H12" s="1"/>
      <c r="I12" s="1"/>
      <c r="J12" s="1"/>
      <c r="K12" s="1"/>
      <c r="L12" s="1"/>
      <c r="M12" s="1"/>
      <c r="N12" s="1"/>
      <c r="O12" s="1"/>
      <c r="P12" s="1"/>
      <c r="Q12" s="1"/>
      <c r="R12" s="1"/>
      <c r="S12" s="1"/>
      <c r="T12" s="1"/>
      <c r="U12" s="1"/>
    </row>
    <row r="13" spans="1:21" ht="20.25" customHeight="1" x14ac:dyDescent="0.25">
      <c r="A13" s="1"/>
      <c r="B13" s="1"/>
      <c r="C13" s="1"/>
      <c r="D13" s="1"/>
      <c r="E13" s="1"/>
      <c r="F13" s="1"/>
      <c r="G13" s="1"/>
      <c r="H13" s="1"/>
      <c r="I13" s="1"/>
      <c r="J13" s="1"/>
      <c r="K13" s="1"/>
      <c r="L13" s="1"/>
      <c r="M13" s="1"/>
      <c r="N13" s="1"/>
      <c r="O13" s="1"/>
      <c r="P13" s="1"/>
      <c r="Q13" s="1"/>
      <c r="R13" s="1"/>
      <c r="S13" s="1"/>
      <c r="T13" s="1"/>
      <c r="U13" s="1"/>
    </row>
    <row r="14" spans="1:21" ht="20.25" customHeight="1" x14ac:dyDescent="0.3">
      <c r="A14" s="1"/>
      <c r="B14" s="225" t="s">
        <v>403</v>
      </c>
      <c r="C14" s="1"/>
      <c r="D14" s="1"/>
      <c r="E14" s="1"/>
      <c r="F14" s="1"/>
      <c r="G14" s="1"/>
      <c r="H14" s="1"/>
      <c r="I14" s="1"/>
      <c r="J14" s="1"/>
      <c r="K14" s="1"/>
      <c r="L14" s="1"/>
      <c r="M14" s="1"/>
      <c r="N14" s="1"/>
      <c r="O14" s="1"/>
      <c r="P14" s="1"/>
      <c r="Q14" s="1"/>
      <c r="R14" s="1"/>
      <c r="S14" s="1"/>
      <c r="T14" s="1"/>
      <c r="U14" s="1"/>
    </row>
    <row r="15" spans="1:21" ht="20.25" customHeight="1" x14ac:dyDescent="0.3">
      <c r="A15" s="1"/>
      <c r="B15" s="1"/>
      <c r="C15" s="470" t="s">
        <v>404</v>
      </c>
      <c r="D15" s="470"/>
      <c r="E15" s="227" t="s">
        <v>46</v>
      </c>
      <c r="F15" s="1"/>
      <c r="G15" s="1"/>
      <c r="H15" s="1"/>
      <c r="I15" s="1"/>
      <c r="J15" s="1"/>
      <c r="K15" s="1"/>
      <c r="L15" s="1"/>
      <c r="M15" s="1"/>
      <c r="N15" s="1"/>
      <c r="O15" s="1"/>
      <c r="P15" s="1"/>
      <c r="Q15" s="1"/>
      <c r="R15" s="1"/>
      <c r="S15" s="1"/>
      <c r="T15" s="1"/>
      <c r="U15" s="1"/>
    </row>
    <row r="16" spans="1:21" ht="20.25" customHeight="1" x14ac:dyDescent="0.25">
      <c r="A16" s="1"/>
      <c r="B16" s="1"/>
      <c r="C16" s="1"/>
      <c r="D16" s="1"/>
      <c r="E16" s="1"/>
      <c r="F16" s="1"/>
      <c r="G16" s="1"/>
      <c r="H16" s="1"/>
      <c r="I16" s="1"/>
      <c r="J16" s="1"/>
      <c r="K16" s="1"/>
      <c r="L16" s="1"/>
      <c r="M16" s="1"/>
      <c r="N16" s="1"/>
      <c r="O16" s="1"/>
      <c r="P16" s="1"/>
      <c r="Q16" s="1"/>
      <c r="R16" s="1"/>
      <c r="S16" s="1"/>
      <c r="T16" s="1"/>
      <c r="U16" s="1"/>
    </row>
    <row r="17" spans="1:21" ht="20.25" customHeight="1" x14ac:dyDescent="0.3">
      <c r="A17" s="1"/>
      <c r="B17" s="225" t="s">
        <v>405</v>
      </c>
      <c r="C17" s="1"/>
      <c r="D17" s="1"/>
      <c r="E17" s="1"/>
      <c r="F17" s="1"/>
      <c r="G17" s="1"/>
      <c r="H17" s="1"/>
      <c r="I17" s="1"/>
      <c r="J17" s="1"/>
      <c r="K17" s="1"/>
      <c r="L17" s="1"/>
      <c r="M17" s="1"/>
      <c r="N17" s="1"/>
      <c r="O17" s="1"/>
      <c r="P17" s="1"/>
      <c r="Q17" s="1"/>
      <c r="R17" s="1"/>
      <c r="S17" s="1"/>
      <c r="T17" s="1"/>
      <c r="U17" s="1"/>
    </row>
    <row r="18" spans="1:21" ht="20.25" customHeight="1" x14ac:dyDescent="0.25">
      <c r="A18" s="1"/>
      <c r="B18" s="1"/>
      <c r="C18" s="21" t="s">
        <v>6</v>
      </c>
      <c r="D18" s="22"/>
      <c r="E18" s="1"/>
      <c r="F18" s="1"/>
      <c r="G18" s="1"/>
      <c r="H18" s="1"/>
      <c r="I18" s="1"/>
      <c r="J18" s="1"/>
      <c r="K18" s="1"/>
      <c r="L18" s="1"/>
      <c r="M18" s="1"/>
      <c r="N18" s="1"/>
      <c r="O18" s="1"/>
      <c r="P18" s="1"/>
      <c r="Q18" s="1"/>
      <c r="R18" s="1"/>
      <c r="S18" s="1"/>
      <c r="T18" s="1"/>
      <c r="U18" s="1"/>
    </row>
    <row r="19" spans="1:21" ht="20.25" customHeight="1" x14ac:dyDescent="0.25">
      <c r="A19" s="1"/>
      <c r="B19" s="1"/>
      <c r="C19" s="228" t="s">
        <v>8</v>
      </c>
      <c r="D19" s="229" t="s">
        <v>9</v>
      </c>
      <c r="E19" s="1"/>
      <c r="F19" s="1"/>
      <c r="G19" s="1"/>
      <c r="H19" s="1"/>
      <c r="I19" s="1"/>
      <c r="J19" s="1"/>
      <c r="K19" s="1"/>
      <c r="L19" s="1"/>
      <c r="M19" s="1"/>
      <c r="N19" s="1"/>
      <c r="O19" s="1"/>
      <c r="P19" s="1"/>
      <c r="Q19" s="1"/>
      <c r="R19" s="1"/>
      <c r="S19" s="1"/>
      <c r="T19" s="1"/>
      <c r="U19" s="1"/>
    </row>
    <row r="20" spans="1:21" ht="20.25" customHeight="1" x14ac:dyDescent="0.25">
      <c r="A20" s="1"/>
      <c r="B20" s="1"/>
      <c r="C20" s="1"/>
      <c r="D20" s="1"/>
      <c r="E20" s="1"/>
      <c r="F20" s="1"/>
      <c r="G20" s="1"/>
      <c r="H20" s="1"/>
      <c r="I20" s="1"/>
      <c r="J20" s="1"/>
      <c r="K20" s="1"/>
      <c r="L20" s="1"/>
      <c r="M20" s="1"/>
      <c r="N20" s="1"/>
      <c r="O20" s="1"/>
      <c r="P20" s="1"/>
      <c r="Q20" s="1"/>
      <c r="R20" s="1"/>
      <c r="S20" s="1"/>
      <c r="T20" s="1"/>
      <c r="U20" s="1"/>
    </row>
    <row r="21" spans="1:21" x14ac:dyDescent="0.25">
      <c r="A21" s="1"/>
      <c r="B21" s="1"/>
      <c r="C21" s="1"/>
      <c r="D21" s="1"/>
      <c r="E21" s="1"/>
      <c r="F21" s="1"/>
      <c r="G21" s="1"/>
      <c r="H21" s="1"/>
      <c r="I21" s="1"/>
      <c r="J21" s="1"/>
      <c r="K21" s="1"/>
      <c r="L21" s="1"/>
      <c r="M21" s="1"/>
      <c r="N21" s="1"/>
      <c r="O21" s="1"/>
      <c r="P21" s="1"/>
      <c r="Q21" s="1"/>
      <c r="R21" s="1"/>
      <c r="S21" s="1"/>
      <c r="T21" s="1"/>
      <c r="U21" s="1"/>
    </row>
  </sheetData>
  <sheetProtection sheet="1" objects="1" scenarios="1"/>
  <mergeCells count="8">
    <mergeCell ref="A8:U8"/>
    <mergeCell ref="C15:D15"/>
    <mergeCell ref="C11:D11"/>
    <mergeCell ref="C12:D12"/>
    <mergeCell ref="A1:U3"/>
    <mergeCell ref="A4:U4"/>
    <mergeCell ref="S5:U5"/>
    <mergeCell ref="A5:R5"/>
  </mergeCells>
  <hyperlinks>
    <hyperlink ref="A5:O5" r:id="rId1" display="For any futher assistance on this tool, please post your question in the following forum Room - E2E Precision Data Converters Forum"/>
    <hyperlink ref="S5" location="'Table of Contents '!A1" display="Table of Contents"/>
    <hyperlink ref="E12" r:id="rId2"/>
    <hyperlink ref="E11" r:id="rId3"/>
    <hyperlink ref="E15" location="'Table of Contents '!A1" display="'Table of Contents"/>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72"/>
  <sheetViews>
    <sheetView showGridLines="0" showRowColHeaders="0" zoomScale="80" zoomScaleNormal="80" workbookViewId="0">
      <selection activeCell="G6" sqref="G6:H6"/>
    </sheetView>
  </sheetViews>
  <sheetFormatPr defaultRowHeight="15" x14ac:dyDescent="0.25"/>
  <cols>
    <col min="1" max="1" width="3.5703125" customWidth="1"/>
    <col min="2" max="2" width="11.140625" customWidth="1"/>
    <col min="3" max="3" width="4.5703125" customWidth="1"/>
    <col min="4" max="4" width="10.5703125" customWidth="1"/>
    <col min="5" max="5" width="15" customWidth="1"/>
    <col min="6" max="6" width="7.28515625" customWidth="1"/>
    <col min="7" max="7" width="10.5703125" customWidth="1"/>
    <col min="8" max="15" width="13.28515625" customWidth="1"/>
    <col min="16" max="16" width="5.140625" customWidth="1"/>
    <col min="17" max="18" width="12.7109375" customWidth="1"/>
    <col min="19" max="19" width="5.28515625" customWidth="1"/>
    <col min="21" max="21" width="24" customWidth="1"/>
  </cols>
  <sheetData>
    <row r="1" spans="1:24" x14ac:dyDescent="0.25">
      <c r="A1" s="295"/>
      <c r="B1" s="295"/>
      <c r="C1" s="295"/>
      <c r="D1" s="295"/>
      <c r="E1" s="295"/>
      <c r="F1" s="295"/>
      <c r="G1" s="295"/>
      <c r="H1" s="295"/>
      <c r="I1" s="295"/>
      <c r="J1" s="295"/>
      <c r="K1" s="295"/>
      <c r="L1" s="295"/>
      <c r="M1" s="295"/>
      <c r="N1" s="295"/>
      <c r="O1" s="295"/>
      <c r="P1" s="295"/>
      <c r="Q1" s="295"/>
      <c r="R1" s="295"/>
      <c r="S1" s="295"/>
      <c r="T1" s="295"/>
      <c r="U1" s="295"/>
      <c r="V1" s="1"/>
      <c r="W1" s="1"/>
      <c r="X1" s="1"/>
    </row>
    <row r="2" spans="1:24" x14ac:dyDescent="0.25">
      <c r="A2" s="295"/>
      <c r="B2" s="295"/>
      <c r="C2" s="295"/>
      <c r="D2" s="295"/>
      <c r="E2" s="295"/>
      <c r="F2" s="295"/>
      <c r="G2" s="295"/>
      <c r="H2" s="295"/>
      <c r="I2" s="295"/>
      <c r="J2" s="295"/>
      <c r="K2" s="295"/>
      <c r="L2" s="295"/>
      <c r="M2" s="295"/>
      <c r="N2" s="295"/>
      <c r="O2" s="295"/>
      <c r="P2" s="295"/>
      <c r="Q2" s="295"/>
      <c r="R2" s="295"/>
      <c r="S2" s="295"/>
      <c r="T2" s="295"/>
      <c r="U2" s="295"/>
      <c r="V2" s="1"/>
      <c r="W2" s="1"/>
      <c r="X2" s="1"/>
    </row>
    <row r="3" spans="1:24" x14ac:dyDescent="0.25">
      <c r="A3" s="295"/>
      <c r="B3" s="295"/>
      <c r="C3" s="295"/>
      <c r="D3" s="295"/>
      <c r="E3" s="295"/>
      <c r="F3" s="295"/>
      <c r="G3" s="295"/>
      <c r="H3" s="295"/>
      <c r="I3" s="295"/>
      <c r="J3" s="295"/>
      <c r="K3" s="295"/>
      <c r="L3" s="295"/>
      <c r="M3" s="295"/>
      <c r="N3" s="295"/>
      <c r="O3" s="295"/>
      <c r="P3" s="295"/>
      <c r="Q3" s="295"/>
      <c r="R3" s="295"/>
      <c r="S3" s="295"/>
      <c r="T3" s="295"/>
      <c r="U3" s="295"/>
      <c r="V3" s="1"/>
      <c r="W3" s="1"/>
      <c r="X3" s="1"/>
    </row>
    <row r="4" spans="1:24" ht="12.75" customHeight="1" x14ac:dyDescent="0.25">
      <c r="A4" s="296"/>
      <c r="B4" s="296"/>
      <c r="C4" s="296"/>
      <c r="D4" s="296"/>
      <c r="E4" s="296"/>
      <c r="F4" s="296"/>
      <c r="G4" s="296"/>
      <c r="H4" s="296"/>
      <c r="I4" s="296"/>
      <c r="J4" s="296"/>
      <c r="K4" s="296"/>
      <c r="L4" s="296"/>
      <c r="M4" s="296"/>
      <c r="N4" s="296"/>
      <c r="O4" s="296"/>
      <c r="P4" s="296"/>
      <c r="Q4" s="296"/>
      <c r="R4" s="296"/>
      <c r="S4" s="296"/>
      <c r="T4" s="296"/>
      <c r="U4" s="296"/>
      <c r="V4" s="1"/>
      <c r="W4" s="1"/>
      <c r="X4" s="1"/>
    </row>
    <row r="5" spans="1:24" ht="15.75" thickBot="1" x14ac:dyDescent="0.3">
      <c r="A5" s="343" t="s">
        <v>46</v>
      </c>
      <c r="B5" s="343"/>
      <c r="C5" s="343"/>
      <c r="D5" s="343"/>
      <c r="E5" s="343"/>
      <c r="F5" s="343"/>
      <c r="G5" s="343"/>
      <c r="H5" s="343"/>
      <c r="I5" s="343"/>
      <c r="J5" s="343"/>
      <c r="K5" s="343"/>
      <c r="L5" s="343"/>
      <c r="M5" s="343"/>
      <c r="N5" s="343"/>
      <c r="O5" s="343"/>
      <c r="P5" s="343"/>
      <c r="Q5" s="343"/>
      <c r="R5" s="343"/>
      <c r="S5" s="343"/>
      <c r="T5" s="343"/>
      <c r="U5" s="343"/>
      <c r="V5" s="1"/>
      <c r="W5" s="1"/>
      <c r="X5" s="1"/>
    </row>
    <row r="6" spans="1:24" ht="15.75" thickBot="1" x14ac:dyDescent="0.3">
      <c r="A6" s="132"/>
      <c r="B6" s="132"/>
      <c r="C6" s="132"/>
      <c r="D6" s="346" t="s">
        <v>5</v>
      </c>
      <c r="E6" s="347"/>
      <c r="F6" s="348"/>
      <c r="G6" s="349" t="s">
        <v>123</v>
      </c>
      <c r="H6" s="350"/>
      <c r="I6" s="132"/>
      <c r="J6" s="132"/>
      <c r="K6" s="132"/>
      <c r="L6" s="132"/>
      <c r="M6" s="132"/>
      <c r="N6" s="132"/>
      <c r="O6" s="132"/>
      <c r="P6" s="132"/>
      <c r="Q6" s="133"/>
      <c r="R6" s="133"/>
      <c r="S6" s="134"/>
      <c r="T6" s="132"/>
      <c r="U6" s="132"/>
      <c r="V6" s="1"/>
      <c r="W6" s="1"/>
      <c r="X6" s="1"/>
    </row>
    <row r="7" spans="1:24" ht="15.75" thickBot="1" x14ac:dyDescent="0.3">
      <c r="A7" s="132"/>
      <c r="B7" s="132"/>
      <c r="C7" s="132"/>
      <c r="D7" s="132"/>
      <c r="E7" s="132"/>
      <c r="F7" s="132"/>
      <c r="G7" s="132"/>
      <c r="H7" s="132"/>
      <c r="I7" s="132"/>
      <c r="J7" s="132"/>
      <c r="K7" s="132"/>
      <c r="L7" s="132"/>
      <c r="M7" s="132"/>
      <c r="N7" s="132"/>
      <c r="O7" s="132"/>
      <c r="P7" s="132"/>
      <c r="Q7" s="133"/>
      <c r="R7" s="133"/>
      <c r="S7" s="134"/>
      <c r="T7" s="135" t="s">
        <v>6</v>
      </c>
      <c r="U7" s="132"/>
      <c r="V7" s="1"/>
      <c r="W7" s="1"/>
      <c r="X7" s="1"/>
    </row>
    <row r="8" spans="1:24" ht="15.75" thickBot="1" x14ac:dyDescent="0.3">
      <c r="A8" s="132"/>
      <c r="B8" s="132"/>
      <c r="C8" s="132"/>
      <c r="D8" s="334" t="s">
        <v>25</v>
      </c>
      <c r="E8" s="336" t="s">
        <v>26</v>
      </c>
      <c r="F8" s="336" t="s">
        <v>27</v>
      </c>
      <c r="G8" s="336" t="s">
        <v>122</v>
      </c>
      <c r="H8" s="338" t="s">
        <v>7</v>
      </c>
      <c r="I8" s="339"/>
      <c r="J8" s="339"/>
      <c r="K8" s="339"/>
      <c r="L8" s="339"/>
      <c r="M8" s="339"/>
      <c r="N8" s="339"/>
      <c r="O8" s="340"/>
      <c r="P8" s="136"/>
      <c r="Q8" s="341" t="s">
        <v>125</v>
      </c>
      <c r="R8" s="344" t="s">
        <v>126</v>
      </c>
      <c r="S8" s="137"/>
      <c r="T8" s="138" t="s">
        <v>8</v>
      </c>
      <c r="U8" s="139" t="s">
        <v>9</v>
      </c>
      <c r="V8" s="1"/>
      <c r="W8" s="1"/>
      <c r="X8" s="1"/>
    </row>
    <row r="9" spans="1:24" ht="15.75" thickBot="1" x14ac:dyDescent="0.3">
      <c r="A9" s="140"/>
      <c r="B9" s="141" t="s">
        <v>24</v>
      </c>
      <c r="C9" s="140"/>
      <c r="D9" s="335"/>
      <c r="E9" s="337"/>
      <c r="F9" s="337"/>
      <c r="G9" s="337"/>
      <c r="H9" s="142">
        <v>7</v>
      </c>
      <c r="I9" s="143">
        <v>6</v>
      </c>
      <c r="J9" s="143">
        <v>5</v>
      </c>
      <c r="K9" s="143">
        <v>4</v>
      </c>
      <c r="L9" s="143">
        <v>3</v>
      </c>
      <c r="M9" s="143">
        <v>2</v>
      </c>
      <c r="N9" s="143">
        <v>1</v>
      </c>
      <c r="O9" s="144">
        <v>0</v>
      </c>
      <c r="P9" s="136"/>
      <c r="Q9" s="342"/>
      <c r="R9" s="345"/>
      <c r="S9" s="137"/>
      <c r="T9" s="145" t="s">
        <v>8</v>
      </c>
      <c r="U9" s="139" t="s">
        <v>30</v>
      </c>
      <c r="V9" s="1"/>
      <c r="W9" s="1"/>
      <c r="X9" s="1"/>
    </row>
    <row r="10" spans="1:24" x14ac:dyDescent="0.25">
      <c r="A10" s="300"/>
      <c r="B10" s="324">
        <f>IF(G6="ADS1263",20,0)</f>
        <v>0</v>
      </c>
      <c r="C10" s="303"/>
      <c r="D10" s="326" t="str">
        <f>CONCATENATE("0x",DEC2HEX(0,2))</f>
        <v>0x00</v>
      </c>
      <c r="E10" s="328" t="s">
        <v>13</v>
      </c>
      <c r="F10" s="332" t="s">
        <v>12</v>
      </c>
      <c r="G10" s="330" t="s">
        <v>121</v>
      </c>
      <c r="H10" s="164" t="s">
        <v>76</v>
      </c>
      <c r="I10" s="165" t="s">
        <v>77</v>
      </c>
      <c r="J10" s="165" t="s">
        <v>78</v>
      </c>
      <c r="K10" s="165" t="s">
        <v>79</v>
      </c>
      <c r="L10" s="165" t="s">
        <v>80</v>
      </c>
      <c r="M10" s="165" t="s">
        <v>81</v>
      </c>
      <c r="N10" s="165" t="s">
        <v>82</v>
      </c>
      <c r="O10" s="166" t="s">
        <v>83</v>
      </c>
      <c r="P10" s="131"/>
      <c r="Q10" s="317" t="str">
        <f>CONCATENATE("0x",DEC2HEX(HEX2DEC(RIGHT(D10,2))+32),"0000")</f>
        <v>0x200000</v>
      </c>
      <c r="R10" s="299" t="s">
        <v>124</v>
      </c>
      <c r="S10" s="134"/>
      <c r="T10" s="146" t="s">
        <v>8</v>
      </c>
      <c r="U10" s="139" t="s">
        <v>297</v>
      </c>
      <c r="V10" s="4"/>
      <c r="W10" s="4"/>
      <c r="X10" s="4"/>
    </row>
    <row r="11" spans="1:24" ht="15.75" thickBot="1" x14ac:dyDescent="0.3">
      <c r="A11" s="300"/>
      <c r="B11" s="325"/>
      <c r="C11" s="303"/>
      <c r="D11" s="327"/>
      <c r="E11" s="329"/>
      <c r="F11" s="333"/>
      <c r="G11" s="331"/>
      <c r="H11" s="147">
        <f>IF(ISODD(HEX2DEC($B10)/2^H$9),1,0)</f>
        <v>0</v>
      </c>
      <c r="I11" s="148">
        <f t="shared" ref="I11:O11" si="0">IF(ISODD(HEX2DEC($B10)/2^I$9),1,0)</f>
        <v>0</v>
      </c>
      <c r="J11" s="148">
        <f t="shared" si="0"/>
        <v>0</v>
      </c>
      <c r="K11" s="148">
        <f t="shared" si="0"/>
        <v>0</v>
      </c>
      <c r="L11" s="148">
        <f t="shared" si="0"/>
        <v>0</v>
      </c>
      <c r="M11" s="148">
        <f t="shared" si="0"/>
        <v>0</v>
      </c>
      <c r="N11" s="148">
        <f t="shared" si="0"/>
        <v>0</v>
      </c>
      <c r="O11" s="149">
        <f t="shared" si="0"/>
        <v>0</v>
      </c>
      <c r="P11" s="131"/>
      <c r="Q11" s="311"/>
      <c r="R11" s="298"/>
      <c r="S11" s="150"/>
      <c r="T11" s="151" t="s">
        <v>8</v>
      </c>
      <c r="U11" s="139" t="s">
        <v>31</v>
      </c>
      <c r="V11" s="6"/>
      <c r="W11" s="6"/>
      <c r="X11" s="6"/>
    </row>
    <row r="12" spans="1:24" x14ac:dyDescent="0.25">
      <c r="A12" s="300"/>
      <c r="B12" s="301">
        <v>11</v>
      </c>
      <c r="C12" s="303"/>
      <c r="D12" s="314" t="str">
        <f>CONCATENATE("0x",DEC2HEX(1,2))</f>
        <v>0x01</v>
      </c>
      <c r="E12" s="315" t="s">
        <v>14</v>
      </c>
      <c r="F12" s="312" t="s">
        <v>10</v>
      </c>
      <c r="G12" s="316">
        <v>11</v>
      </c>
      <c r="H12" s="167" t="s">
        <v>15</v>
      </c>
      <c r="I12" s="168" t="s">
        <v>15</v>
      </c>
      <c r="J12" s="168" t="s">
        <v>15</v>
      </c>
      <c r="K12" s="169" t="s">
        <v>84</v>
      </c>
      <c r="L12" s="168" t="s">
        <v>15</v>
      </c>
      <c r="M12" s="168" t="s">
        <v>15</v>
      </c>
      <c r="N12" s="169" t="s">
        <v>16</v>
      </c>
      <c r="O12" s="170" t="s">
        <v>85</v>
      </c>
      <c r="P12" s="131"/>
      <c r="Q12" s="310" t="str">
        <f>CONCATENATE("0x",DEC2HEX(HEX2DEC(RIGHT(D12,2))+32),"0000")</f>
        <v>0x210000</v>
      </c>
      <c r="R12" s="297" t="str">
        <f>CONCATENATE("0x",DEC2HEX(HEX2DEC(RIGHT(D12,2))+64,2),"00",DEC2HEX(O13+2*N13+4*M13+8*L13+16*K13+32*J13+64*I13+128*H13,2))</f>
        <v>0x410011</v>
      </c>
      <c r="S12" s="134"/>
      <c r="T12" s="152" t="s">
        <v>8</v>
      </c>
      <c r="U12" s="139" t="s">
        <v>31</v>
      </c>
      <c r="V12" s="4"/>
      <c r="W12" s="4"/>
      <c r="X12" s="4"/>
    </row>
    <row r="13" spans="1:24" ht="15.75" thickBot="1" x14ac:dyDescent="0.3">
      <c r="A13" s="300"/>
      <c r="B13" s="302"/>
      <c r="C13" s="303"/>
      <c r="D13" s="305"/>
      <c r="E13" s="307"/>
      <c r="F13" s="313"/>
      <c r="G13" s="309"/>
      <c r="H13" s="153">
        <f>IF(ISODD(HEX2DEC($B12)/2^H$9),1,0)</f>
        <v>0</v>
      </c>
      <c r="I13" s="154">
        <f t="shared" ref="I13:O13" si="1">IF(ISODD(HEX2DEC($B12)/2^I$9),1,0)</f>
        <v>0</v>
      </c>
      <c r="J13" s="154">
        <f t="shared" si="1"/>
        <v>0</v>
      </c>
      <c r="K13" s="155">
        <f t="shared" si="1"/>
        <v>1</v>
      </c>
      <c r="L13" s="154">
        <f t="shared" si="1"/>
        <v>0</v>
      </c>
      <c r="M13" s="154">
        <f t="shared" si="1"/>
        <v>0</v>
      </c>
      <c r="N13" s="155">
        <f t="shared" si="1"/>
        <v>0</v>
      </c>
      <c r="O13" s="156">
        <f t="shared" si="1"/>
        <v>1</v>
      </c>
      <c r="P13" s="131"/>
      <c r="Q13" s="322"/>
      <c r="R13" s="323"/>
      <c r="S13" s="150"/>
      <c r="T13" s="132"/>
      <c r="U13" s="132"/>
      <c r="V13" s="1"/>
      <c r="W13" s="1"/>
      <c r="X13" s="1"/>
    </row>
    <row r="14" spans="1:24" x14ac:dyDescent="0.25">
      <c r="A14" s="300"/>
      <c r="B14" s="301">
        <v>5</v>
      </c>
      <c r="C14" s="303"/>
      <c r="D14" s="304" t="str">
        <f>CONCATENATE("0x",DEC2HEX(2,2))</f>
        <v>0x02</v>
      </c>
      <c r="E14" s="306" t="s">
        <v>51</v>
      </c>
      <c r="F14" s="312" t="s">
        <v>10</v>
      </c>
      <c r="G14" s="308">
        <v>5</v>
      </c>
      <c r="H14" s="171" t="s">
        <v>15</v>
      </c>
      <c r="I14" s="172" t="s">
        <v>15</v>
      </c>
      <c r="J14" s="172" t="s">
        <v>15</v>
      </c>
      <c r="K14" s="172" t="s">
        <v>15</v>
      </c>
      <c r="L14" s="165" t="s">
        <v>86</v>
      </c>
      <c r="M14" s="165" t="s">
        <v>17</v>
      </c>
      <c r="N14" s="165" t="s">
        <v>87</v>
      </c>
      <c r="O14" s="166" t="s">
        <v>88</v>
      </c>
      <c r="P14" s="131"/>
      <c r="Q14" s="317" t="str">
        <f>CONCATENATE("0x",DEC2HEX(HEX2DEC(RIGHT(D14,2))+32),"0000")</f>
        <v>0x220000</v>
      </c>
      <c r="R14" s="299" t="str">
        <f t="shared" ref="R14" si="2">CONCATENATE("0x",DEC2HEX(HEX2DEC(RIGHT(D14,2))+64,2),"00",DEC2HEX(O15+2*N15+4*M15+8*L15+16*K15+32*J15+64*I15+128*H15,2))</f>
        <v>0x420005</v>
      </c>
      <c r="S14" s="134"/>
      <c r="T14" s="132"/>
      <c r="U14" s="132"/>
      <c r="V14" s="1"/>
      <c r="W14" s="1"/>
      <c r="X14" s="1"/>
    </row>
    <row r="15" spans="1:24" ht="15.75" thickBot="1" x14ac:dyDescent="0.3">
      <c r="A15" s="300"/>
      <c r="B15" s="302"/>
      <c r="C15" s="303"/>
      <c r="D15" s="305"/>
      <c r="E15" s="307"/>
      <c r="F15" s="313"/>
      <c r="G15" s="309"/>
      <c r="H15" s="153">
        <f>IF(ISODD(HEX2DEC($B14)/2^H$9),1,0)</f>
        <v>0</v>
      </c>
      <c r="I15" s="154">
        <f t="shared" ref="I15:O15" si="3">IF(ISODD(HEX2DEC($B14)/2^I$9),1,0)</f>
        <v>0</v>
      </c>
      <c r="J15" s="154">
        <f t="shared" si="3"/>
        <v>0</v>
      </c>
      <c r="K15" s="154">
        <f t="shared" si="3"/>
        <v>0</v>
      </c>
      <c r="L15" s="155">
        <f t="shared" si="3"/>
        <v>0</v>
      </c>
      <c r="M15" s="155">
        <f t="shared" si="3"/>
        <v>1</v>
      </c>
      <c r="N15" s="155">
        <f t="shared" si="3"/>
        <v>0</v>
      </c>
      <c r="O15" s="156">
        <f t="shared" si="3"/>
        <v>1</v>
      </c>
      <c r="P15" s="131"/>
      <c r="Q15" s="311"/>
      <c r="R15" s="298"/>
      <c r="S15" s="150"/>
      <c r="T15" s="132"/>
      <c r="U15" s="132"/>
      <c r="V15" s="1"/>
      <c r="W15" s="1"/>
      <c r="X15" s="1"/>
    </row>
    <row r="16" spans="1:24" x14ac:dyDescent="0.25">
      <c r="A16" s="300"/>
      <c r="B16" s="301">
        <v>0</v>
      </c>
      <c r="C16" s="303"/>
      <c r="D16" s="304" t="str">
        <f>CONCATENATE("0x",DEC2HEX(3,2))</f>
        <v>0x03</v>
      </c>
      <c r="E16" s="306" t="s">
        <v>18</v>
      </c>
      <c r="F16" s="312" t="s">
        <v>10</v>
      </c>
      <c r="G16" s="308">
        <v>0</v>
      </c>
      <c r="H16" s="164" t="s">
        <v>89</v>
      </c>
      <c r="I16" s="165" t="s">
        <v>90</v>
      </c>
      <c r="J16" s="165" t="s">
        <v>91</v>
      </c>
      <c r="K16" s="165" t="s">
        <v>92</v>
      </c>
      <c r="L16" s="165" t="s">
        <v>93</v>
      </c>
      <c r="M16" s="165" t="s">
        <v>94</v>
      </c>
      <c r="N16" s="165" t="s">
        <v>95</v>
      </c>
      <c r="O16" s="166" t="s">
        <v>96</v>
      </c>
      <c r="P16" s="131"/>
      <c r="Q16" s="310" t="str">
        <f>CONCATENATE("0x",DEC2HEX(HEX2DEC(RIGHT(D16,2))+32),"0000")</f>
        <v>0x230000</v>
      </c>
      <c r="R16" s="297" t="str">
        <f t="shared" ref="R16" si="4">CONCATENATE("0x",DEC2HEX(HEX2DEC(RIGHT(D16,2))+64,2),"00",DEC2HEX(O17+2*N17+4*M17+8*L17+16*K17+32*J17+64*I17+128*H17,2))</f>
        <v>0x430000</v>
      </c>
      <c r="S16" s="134"/>
      <c r="T16" s="132"/>
      <c r="U16" s="132"/>
      <c r="V16" s="1"/>
      <c r="W16" s="1"/>
      <c r="X16" s="1"/>
    </row>
    <row r="17" spans="1:24" ht="15.75" thickBot="1" x14ac:dyDescent="0.3">
      <c r="A17" s="300"/>
      <c r="B17" s="302"/>
      <c r="C17" s="303"/>
      <c r="D17" s="305"/>
      <c r="E17" s="307"/>
      <c r="F17" s="313"/>
      <c r="G17" s="309"/>
      <c r="H17" s="157">
        <f>IF(ISODD(HEX2DEC($B16)/2^H$9),1,0)</f>
        <v>0</v>
      </c>
      <c r="I17" s="155">
        <f t="shared" ref="I17:O17" si="5">IF(ISODD(HEX2DEC($B16)/2^I$9),1,0)</f>
        <v>0</v>
      </c>
      <c r="J17" s="155">
        <f t="shared" si="5"/>
        <v>0</v>
      </c>
      <c r="K17" s="155">
        <f t="shared" si="5"/>
        <v>0</v>
      </c>
      <c r="L17" s="155">
        <f t="shared" si="5"/>
        <v>0</v>
      </c>
      <c r="M17" s="155">
        <f t="shared" si="5"/>
        <v>0</v>
      </c>
      <c r="N17" s="155">
        <f t="shared" si="5"/>
        <v>0</v>
      </c>
      <c r="O17" s="156">
        <f t="shared" si="5"/>
        <v>0</v>
      </c>
      <c r="P17" s="131"/>
      <c r="Q17" s="311"/>
      <c r="R17" s="298"/>
      <c r="S17" s="134"/>
      <c r="T17" s="132"/>
      <c r="U17" s="132"/>
      <c r="V17" s="1"/>
      <c r="W17" s="1"/>
      <c r="X17" s="1"/>
    </row>
    <row r="18" spans="1:24" x14ac:dyDescent="0.25">
      <c r="A18" s="300"/>
      <c r="B18" s="301">
        <v>80</v>
      </c>
      <c r="C18" s="303"/>
      <c r="D18" s="304" t="str">
        <f>CONCATENATE("0x",DEC2HEX(4,2))</f>
        <v>0x04</v>
      </c>
      <c r="E18" s="306" t="s">
        <v>19</v>
      </c>
      <c r="F18" s="312" t="s">
        <v>10</v>
      </c>
      <c r="G18" s="308">
        <v>80</v>
      </c>
      <c r="H18" s="164" t="s">
        <v>97</v>
      </c>
      <c r="I18" s="165" t="s">
        <v>98</v>
      </c>
      <c r="J18" s="165" t="s">
        <v>99</v>
      </c>
      <c r="K18" s="165" t="s">
        <v>100</v>
      </c>
      <c r="L18" s="165" t="s">
        <v>101</v>
      </c>
      <c r="M18" s="165" t="s">
        <v>102</v>
      </c>
      <c r="N18" s="165" t="s">
        <v>103</v>
      </c>
      <c r="O18" s="166" t="s">
        <v>104</v>
      </c>
      <c r="P18" s="131"/>
      <c r="Q18" s="310" t="str">
        <f>CONCATENATE("0x",DEC2HEX(HEX2DEC(RIGHT(D18,2))+32),"0000")</f>
        <v>0x240000</v>
      </c>
      <c r="R18" s="297" t="str">
        <f t="shared" ref="R18" si="6">CONCATENATE("0x",DEC2HEX(HEX2DEC(RIGHT(D18,2))+64,2),"00",DEC2HEX(O19+2*N19+4*M19+8*L19+16*K19+32*J19+64*I19+128*H19,2))</f>
        <v>0x440080</v>
      </c>
      <c r="S18" s="134"/>
      <c r="T18" s="132"/>
      <c r="U18" s="132"/>
      <c r="V18" s="1"/>
      <c r="W18" s="1"/>
      <c r="X18" s="1"/>
    </row>
    <row r="19" spans="1:24" ht="15.75" thickBot="1" x14ac:dyDescent="0.3">
      <c r="A19" s="300"/>
      <c r="B19" s="302"/>
      <c r="C19" s="303"/>
      <c r="D19" s="305"/>
      <c r="E19" s="307"/>
      <c r="F19" s="313"/>
      <c r="G19" s="309"/>
      <c r="H19" s="157">
        <f>IF(ISODD(HEX2DEC($B18)/2^H$9),1,0)</f>
        <v>1</v>
      </c>
      <c r="I19" s="155">
        <f t="shared" ref="I19:O19" si="7">IF(ISODD(HEX2DEC($B18)/2^I$9),1,0)</f>
        <v>0</v>
      </c>
      <c r="J19" s="155">
        <f t="shared" si="7"/>
        <v>0</v>
      </c>
      <c r="K19" s="155">
        <f t="shared" si="7"/>
        <v>0</v>
      </c>
      <c r="L19" s="155">
        <f t="shared" si="7"/>
        <v>0</v>
      </c>
      <c r="M19" s="155">
        <f t="shared" si="7"/>
        <v>0</v>
      </c>
      <c r="N19" s="155">
        <f t="shared" si="7"/>
        <v>0</v>
      </c>
      <c r="O19" s="156">
        <f t="shared" si="7"/>
        <v>0</v>
      </c>
      <c r="P19" s="131"/>
      <c r="Q19" s="311"/>
      <c r="R19" s="298"/>
      <c r="S19" s="134"/>
      <c r="T19" s="132"/>
      <c r="U19" s="132"/>
      <c r="V19" s="1"/>
      <c r="W19" s="1"/>
      <c r="X19" s="1"/>
    </row>
    <row r="20" spans="1:24" x14ac:dyDescent="0.25">
      <c r="A20" s="300"/>
      <c r="B20" s="301">
        <v>4</v>
      </c>
      <c r="C20" s="303"/>
      <c r="D20" s="304" t="str">
        <f>CONCATENATE("0x",DEC2HEX(5,2))</f>
        <v>0x05</v>
      </c>
      <c r="E20" s="306" t="s">
        <v>20</v>
      </c>
      <c r="F20" s="312" t="s">
        <v>10</v>
      </c>
      <c r="G20" s="308">
        <v>4</v>
      </c>
      <c r="H20" s="173" t="s">
        <v>105</v>
      </c>
      <c r="I20" s="165" t="s">
        <v>106</v>
      </c>
      <c r="J20" s="165" t="s">
        <v>107</v>
      </c>
      <c r="K20" s="165" t="s">
        <v>108</v>
      </c>
      <c r="L20" s="165" t="s">
        <v>109</v>
      </c>
      <c r="M20" s="165" t="s">
        <v>110</v>
      </c>
      <c r="N20" s="165" t="s">
        <v>111</v>
      </c>
      <c r="O20" s="166" t="s">
        <v>112</v>
      </c>
      <c r="P20" s="131"/>
      <c r="Q20" s="310" t="str">
        <f>CONCATENATE("0x",DEC2HEX(HEX2DEC(RIGHT(D20,2))+32),"0000")</f>
        <v>0x250000</v>
      </c>
      <c r="R20" s="297" t="str">
        <f t="shared" ref="R20" si="8">CONCATENATE("0x",DEC2HEX(HEX2DEC(RIGHT(D20,2))+64,2),"00",DEC2HEX(O21+2*N21+4*M21+8*L21+16*K21+32*J21+64*I21+128*H21,2))</f>
        <v>0x450004</v>
      </c>
      <c r="S20" s="134"/>
      <c r="T20" s="132"/>
      <c r="U20" s="132"/>
      <c r="V20" s="1"/>
      <c r="W20" s="1"/>
      <c r="X20" s="1"/>
    </row>
    <row r="21" spans="1:24" ht="15.75" thickBot="1" x14ac:dyDescent="0.3">
      <c r="A21" s="300"/>
      <c r="B21" s="302"/>
      <c r="C21" s="303"/>
      <c r="D21" s="305"/>
      <c r="E21" s="307"/>
      <c r="F21" s="313"/>
      <c r="G21" s="309"/>
      <c r="H21" s="158">
        <f>IF(ISODD(HEX2DEC($B20)/2^H$9),1,0)</f>
        <v>0</v>
      </c>
      <c r="I21" s="155">
        <f t="shared" ref="I21:O21" si="9">IF(ISODD(HEX2DEC($B20)/2^I$9),1,0)</f>
        <v>0</v>
      </c>
      <c r="J21" s="155">
        <f t="shared" si="9"/>
        <v>0</v>
      </c>
      <c r="K21" s="155">
        <f t="shared" si="9"/>
        <v>0</v>
      </c>
      <c r="L21" s="155">
        <f t="shared" si="9"/>
        <v>0</v>
      </c>
      <c r="M21" s="155">
        <f t="shared" si="9"/>
        <v>1</v>
      </c>
      <c r="N21" s="155">
        <f t="shared" si="9"/>
        <v>0</v>
      </c>
      <c r="O21" s="156">
        <f t="shared" si="9"/>
        <v>0</v>
      </c>
      <c r="P21" s="131"/>
      <c r="Q21" s="311"/>
      <c r="R21" s="298"/>
      <c r="S21" s="134"/>
      <c r="T21" s="132"/>
      <c r="U21" s="132"/>
      <c r="V21" s="1"/>
      <c r="W21" s="1"/>
      <c r="X21" s="1"/>
    </row>
    <row r="22" spans="1:24" x14ac:dyDescent="0.25">
      <c r="A22" s="300"/>
      <c r="B22" s="301">
        <v>1</v>
      </c>
      <c r="C22" s="303"/>
      <c r="D22" s="304" t="str">
        <f>CONCATENATE("0x",DEC2HEX(6,2))</f>
        <v>0x06</v>
      </c>
      <c r="E22" s="306" t="s">
        <v>21</v>
      </c>
      <c r="F22" s="312" t="s">
        <v>10</v>
      </c>
      <c r="G22" s="308">
        <v>1</v>
      </c>
      <c r="H22" s="164" t="s">
        <v>113</v>
      </c>
      <c r="I22" s="165" t="s">
        <v>114</v>
      </c>
      <c r="J22" s="165" t="s">
        <v>115</v>
      </c>
      <c r="K22" s="165" t="s">
        <v>116</v>
      </c>
      <c r="L22" s="165" t="s">
        <v>117</v>
      </c>
      <c r="M22" s="165" t="s">
        <v>118</v>
      </c>
      <c r="N22" s="165" t="s">
        <v>119</v>
      </c>
      <c r="O22" s="166" t="s">
        <v>120</v>
      </c>
      <c r="P22" s="131"/>
      <c r="Q22" s="310" t="str">
        <f>CONCATENATE("0x",DEC2HEX(HEX2DEC(RIGHT(D22,2))+32),"0000")</f>
        <v>0x260000</v>
      </c>
      <c r="R22" s="297" t="str">
        <f t="shared" ref="R22" si="10">CONCATENATE("0x",DEC2HEX(HEX2DEC(RIGHT(D22,2))+64,2),"00",DEC2HEX(O23+2*N23+4*M23+8*L23+16*K23+32*J23+64*I23+128*H23,2))</f>
        <v>0x460001</v>
      </c>
      <c r="S22" s="7"/>
      <c r="T22" s="132"/>
      <c r="U22" s="132"/>
      <c r="V22" s="1"/>
      <c r="W22" s="1"/>
      <c r="X22" s="1"/>
    </row>
    <row r="23" spans="1:24" ht="15.75" thickBot="1" x14ac:dyDescent="0.3">
      <c r="A23" s="300"/>
      <c r="B23" s="302"/>
      <c r="C23" s="303"/>
      <c r="D23" s="305"/>
      <c r="E23" s="307"/>
      <c r="F23" s="313"/>
      <c r="G23" s="309"/>
      <c r="H23" s="157">
        <f>IF(ISODD(HEX2DEC($B22)/2^H$9),1,0)</f>
        <v>0</v>
      </c>
      <c r="I23" s="155">
        <f t="shared" ref="I23:O23" si="11">IF(ISODD(HEX2DEC($B22)/2^I$9),1,0)</f>
        <v>0</v>
      </c>
      <c r="J23" s="155">
        <f t="shared" si="11"/>
        <v>0</v>
      </c>
      <c r="K23" s="155">
        <f t="shared" si="11"/>
        <v>0</v>
      </c>
      <c r="L23" s="155">
        <f t="shared" si="11"/>
        <v>0</v>
      </c>
      <c r="M23" s="155">
        <f t="shared" si="11"/>
        <v>0</v>
      </c>
      <c r="N23" s="155">
        <f t="shared" si="11"/>
        <v>0</v>
      </c>
      <c r="O23" s="156">
        <f t="shared" si="11"/>
        <v>1</v>
      </c>
      <c r="P23" s="131"/>
      <c r="Q23" s="311"/>
      <c r="R23" s="298"/>
      <c r="S23" s="7"/>
      <c r="T23" s="132"/>
      <c r="U23" s="132"/>
      <c r="V23" s="1"/>
      <c r="W23" s="1"/>
      <c r="X23" s="1"/>
    </row>
    <row r="24" spans="1:24" x14ac:dyDescent="0.25">
      <c r="A24" s="300"/>
      <c r="B24" s="301">
        <v>0</v>
      </c>
      <c r="C24" s="303"/>
      <c r="D24" s="304" t="str">
        <f>CONCATENATE("0x",DEC2HEX(7,2))</f>
        <v>0x07</v>
      </c>
      <c r="E24" s="306" t="s">
        <v>414</v>
      </c>
      <c r="F24" s="312" t="s">
        <v>10</v>
      </c>
      <c r="G24" s="308">
        <v>0</v>
      </c>
      <c r="H24" s="164" t="s">
        <v>300</v>
      </c>
      <c r="I24" s="165" t="s">
        <v>301</v>
      </c>
      <c r="J24" s="165" t="s">
        <v>302</v>
      </c>
      <c r="K24" s="165" t="s">
        <v>303</v>
      </c>
      <c r="L24" s="165" t="s">
        <v>304</v>
      </c>
      <c r="M24" s="165" t="s">
        <v>305</v>
      </c>
      <c r="N24" s="165" t="s">
        <v>306</v>
      </c>
      <c r="O24" s="166" t="s">
        <v>307</v>
      </c>
      <c r="P24" s="131"/>
      <c r="Q24" s="310" t="str">
        <f>CONCATENATE("0x",DEC2HEX(HEX2DEC(RIGHT(D24,2))+32),"0000")</f>
        <v>0x270000</v>
      </c>
      <c r="R24" s="297" t="str">
        <f t="shared" ref="R24" si="12">CONCATENATE("0x",DEC2HEX(HEX2DEC(RIGHT(D24,2))+64,2),"00",DEC2HEX(O25+2*N25+4*M25+8*L25+16*K25+32*J25+64*I25+128*H25,2))</f>
        <v>0x470000</v>
      </c>
      <c r="S24" s="8"/>
      <c r="T24" s="132"/>
      <c r="U24" s="132"/>
      <c r="V24" s="1"/>
      <c r="W24" s="1"/>
      <c r="X24" s="1"/>
    </row>
    <row r="25" spans="1:24" ht="15.75" thickBot="1" x14ac:dyDescent="0.3">
      <c r="A25" s="300"/>
      <c r="B25" s="302"/>
      <c r="C25" s="303"/>
      <c r="D25" s="305"/>
      <c r="E25" s="307"/>
      <c r="F25" s="313"/>
      <c r="G25" s="309"/>
      <c r="H25" s="159">
        <f>IF(ISODD(HEX2DEC($B24)/2^H$9),1,0)</f>
        <v>0</v>
      </c>
      <c r="I25" s="160">
        <f t="shared" ref="I25:O25" si="13">IF(ISODD(HEX2DEC($B24)/2^I$9),1,0)</f>
        <v>0</v>
      </c>
      <c r="J25" s="160">
        <f t="shared" si="13"/>
        <v>0</v>
      </c>
      <c r="K25" s="160">
        <f t="shared" si="13"/>
        <v>0</v>
      </c>
      <c r="L25" s="160">
        <f t="shared" si="13"/>
        <v>0</v>
      </c>
      <c r="M25" s="160">
        <f t="shared" si="13"/>
        <v>0</v>
      </c>
      <c r="N25" s="160">
        <f t="shared" si="13"/>
        <v>0</v>
      </c>
      <c r="O25" s="161">
        <f t="shared" si="13"/>
        <v>0</v>
      </c>
      <c r="P25" s="131"/>
      <c r="Q25" s="311"/>
      <c r="R25" s="298"/>
      <c r="S25" s="8"/>
      <c r="T25" s="132"/>
      <c r="U25" s="132"/>
      <c r="V25" s="1"/>
      <c r="W25" s="1"/>
      <c r="X25" s="1"/>
    </row>
    <row r="26" spans="1:24" x14ac:dyDescent="0.25">
      <c r="A26" s="300"/>
      <c r="B26" s="301">
        <v>0</v>
      </c>
      <c r="C26" s="303"/>
      <c r="D26" s="304" t="str">
        <f>CONCATENATE("0x",DEC2HEX(8,2))</f>
        <v>0x08</v>
      </c>
      <c r="E26" s="306" t="s">
        <v>415</v>
      </c>
      <c r="F26" s="312" t="s">
        <v>10</v>
      </c>
      <c r="G26" s="308">
        <v>0</v>
      </c>
      <c r="H26" s="174" t="s">
        <v>308</v>
      </c>
      <c r="I26" s="169" t="s">
        <v>309</v>
      </c>
      <c r="J26" s="169" t="s">
        <v>310</v>
      </c>
      <c r="K26" s="169" t="s">
        <v>311</v>
      </c>
      <c r="L26" s="169" t="s">
        <v>312</v>
      </c>
      <c r="M26" s="169" t="s">
        <v>313</v>
      </c>
      <c r="N26" s="169" t="s">
        <v>314</v>
      </c>
      <c r="O26" s="170" t="s">
        <v>315</v>
      </c>
      <c r="P26" s="131"/>
      <c r="Q26" s="310" t="str">
        <f>CONCATENATE("0x",DEC2HEX(HEX2DEC(RIGHT(D26,2))+32),"0000")</f>
        <v>0x280000</v>
      </c>
      <c r="R26" s="297" t="str">
        <f t="shared" ref="R26" si="14">CONCATENATE("0x",DEC2HEX(HEX2DEC(RIGHT(D26,2))+64,2),"00",DEC2HEX(O27+2*N27+4*M27+8*L27+16*K27+32*J27+64*I27+128*H27,2))</f>
        <v>0x480000</v>
      </c>
      <c r="S26" s="9"/>
      <c r="T26" s="132"/>
      <c r="U26" s="132"/>
      <c r="V26" s="1"/>
      <c r="W26" s="1"/>
      <c r="X26" s="1"/>
    </row>
    <row r="27" spans="1:24" ht="15.75" thickBot="1" x14ac:dyDescent="0.3">
      <c r="A27" s="300"/>
      <c r="B27" s="302"/>
      <c r="C27" s="303"/>
      <c r="D27" s="305"/>
      <c r="E27" s="307"/>
      <c r="F27" s="313"/>
      <c r="G27" s="309"/>
      <c r="H27" s="157">
        <f>IF(ISODD(HEX2DEC($B26)/2^H$9),1,0)</f>
        <v>0</v>
      </c>
      <c r="I27" s="155">
        <f t="shared" ref="I27:O27" si="15">IF(ISODD(HEX2DEC($B26)/2^I$9),1,0)</f>
        <v>0</v>
      </c>
      <c r="J27" s="155">
        <f t="shared" si="15"/>
        <v>0</v>
      </c>
      <c r="K27" s="155">
        <f t="shared" si="15"/>
        <v>0</v>
      </c>
      <c r="L27" s="155">
        <f t="shared" si="15"/>
        <v>0</v>
      </c>
      <c r="M27" s="155">
        <f t="shared" si="15"/>
        <v>0</v>
      </c>
      <c r="N27" s="155">
        <f t="shared" si="15"/>
        <v>0</v>
      </c>
      <c r="O27" s="156">
        <f t="shared" si="15"/>
        <v>0</v>
      </c>
      <c r="P27" s="131"/>
      <c r="Q27" s="311"/>
      <c r="R27" s="298"/>
      <c r="S27" s="9"/>
      <c r="T27" s="132"/>
      <c r="U27" s="132"/>
      <c r="V27" s="16"/>
      <c r="W27" s="1"/>
      <c r="X27" s="1"/>
    </row>
    <row r="28" spans="1:24" x14ac:dyDescent="0.25">
      <c r="A28" s="300"/>
      <c r="B28" s="301">
        <v>0</v>
      </c>
      <c r="C28" s="303"/>
      <c r="D28" s="304" t="str">
        <f>CONCATENATE("0x",DEC2HEX(9,2))</f>
        <v>0x09</v>
      </c>
      <c r="E28" s="306" t="s">
        <v>416</v>
      </c>
      <c r="F28" s="312" t="s">
        <v>10</v>
      </c>
      <c r="G28" s="308">
        <v>0</v>
      </c>
      <c r="H28" s="174" t="s">
        <v>316</v>
      </c>
      <c r="I28" s="169" t="s">
        <v>317</v>
      </c>
      <c r="J28" s="169" t="s">
        <v>318</v>
      </c>
      <c r="K28" s="169" t="s">
        <v>319</v>
      </c>
      <c r="L28" s="169" t="s">
        <v>320</v>
      </c>
      <c r="M28" s="169" t="s">
        <v>321</v>
      </c>
      <c r="N28" s="169" t="s">
        <v>322</v>
      </c>
      <c r="O28" s="170" t="s">
        <v>323</v>
      </c>
      <c r="P28" s="131"/>
      <c r="Q28" s="310" t="str">
        <f>CONCATENATE("0x",DEC2HEX(HEX2DEC(RIGHT(D28,2))+32),"0000")</f>
        <v>0x290000</v>
      </c>
      <c r="R28" s="297" t="str">
        <f t="shared" ref="R28" si="16">CONCATENATE("0x",DEC2HEX(HEX2DEC(RIGHT(D28,2))+64,2),"00",DEC2HEX(O29+2*N29+4*M29+8*L29+16*K29+32*J29+64*I29+128*H29,2))</f>
        <v>0x490000</v>
      </c>
      <c r="S28" s="8"/>
      <c r="T28" s="132"/>
      <c r="U28" s="132"/>
      <c r="V28" s="1"/>
      <c r="W28" s="1"/>
      <c r="X28" s="1"/>
    </row>
    <row r="29" spans="1:24" ht="15.75" thickBot="1" x14ac:dyDescent="0.3">
      <c r="A29" s="300"/>
      <c r="B29" s="302"/>
      <c r="C29" s="303"/>
      <c r="D29" s="305"/>
      <c r="E29" s="307"/>
      <c r="F29" s="313"/>
      <c r="G29" s="309"/>
      <c r="H29" s="157">
        <f>IF(ISODD(HEX2DEC($B28)/2^H$9),1,0)</f>
        <v>0</v>
      </c>
      <c r="I29" s="155">
        <f t="shared" ref="I29:O29" si="17">IF(ISODD(HEX2DEC($B28)/2^I$9),1,0)</f>
        <v>0</v>
      </c>
      <c r="J29" s="155">
        <f t="shared" si="17"/>
        <v>0</v>
      </c>
      <c r="K29" s="155">
        <f t="shared" si="17"/>
        <v>0</v>
      </c>
      <c r="L29" s="155">
        <f t="shared" si="17"/>
        <v>0</v>
      </c>
      <c r="M29" s="155">
        <f t="shared" si="17"/>
        <v>0</v>
      </c>
      <c r="N29" s="155">
        <f t="shared" si="17"/>
        <v>0</v>
      </c>
      <c r="O29" s="156">
        <f t="shared" si="17"/>
        <v>0</v>
      </c>
      <c r="P29" s="131"/>
      <c r="Q29" s="311"/>
      <c r="R29" s="298"/>
      <c r="S29" s="8"/>
      <c r="T29" s="132"/>
      <c r="U29" s="132"/>
      <c r="V29" s="1"/>
      <c r="W29" s="1"/>
      <c r="X29" s="1"/>
    </row>
    <row r="30" spans="1:24" x14ac:dyDescent="0.25">
      <c r="A30" s="300"/>
      <c r="B30" s="301">
        <v>0</v>
      </c>
      <c r="C30" s="303"/>
      <c r="D30" s="304" t="str">
        <f>CONCATENATE("0x",DEC2HEX(10,2))</f>
        <v>0x0A</v>
      </c>
      <c r="E30" s="306" t="s">
        <v>52</v>
      </c>
      <c r="F30" s="312" t="s">
        <v>10</v>
      </c>
      <c r="G30" s="308">
        <v>0</v>
      </c>
      <c r="H30" s="164" t="s">
        <v>324</v>
      </c>
      <c r="I30" s="165" t="s">
        <v>325</v>
      </c>
      <c r="J30" s="165" t="s">
        <v>326</v>
      </c>
      <c r="K30" s="165" t="s">
        <v>327</v>
      </c>
      <c r="L30" s="165" t="s">
        <v>328</v>
      </c>
      <c r="M30" s="165" t="s">
        <v>329</v>
      </c>
      <c r="N30" s="165" t="s">
        <v>330</v>
      </c>
      <c r="O30" s="166" t="s">
        <v>331</v>
      </c>
      <c r="P30" s="131"/>
      <c r="Q30" s="310" t="str">
        <f>CONCATENATE("0x",DEC2HEX(HEX2DEC(RIGHT(D30,2))+32),"0000")</f>
        <v>0x2A0000</v>
      </c>
      <c r="R30" s="297" t="str">
        <f t="shared" ref="R30" si="18">CONCATENATE("0x",DEC2HEX(HEX2DEC(RIGHT(D30,2))+64,2),"00",DEC2HEX(O31+2*N31+4*M31+8*L31+16*K31+32*J31+64*I31+128*H31,2))</f>
        <v>0x4A0000</v>
      </c>
      <c r="S30" s="8"/>
      <c r="T30" s="162"/>
      <c r="U30" s="132"/>
      <c r="V30" s="1"/>
      <c r="W30" s="1"/>
      <c r="X30" s="1"/>
    </row>
    <row r="31" spans="1:24" ht="15.75" thickBot="1" x14ac:dyDescent="0.3">
      <c r="A31" s="300"/>
      <c r="B31" s="302"/>
      <c r="C31" s="303"/>
      <c r="D31" s="305"/>
      <c r="E31" s="307"/>
      <c r="F31" s="313"/>
      <c r="G31" s="309"/>
      <c r="H31" s="157">
        <f>IF(ISODD(HEX2DEC($B30)/2^H$9),1,0)</f>
        <v>0</v>
      </c>
      <c r="I31" s="155">
        <f t="shared" ref="I31:O31" si="19">IF(ISODD(HEX2DEC($B30)/2^I$9),1,0)</f>
        <v>0</v>
      </c>
      <c r="J31" s="155">
        <f t="shared" si="19"/>
        <v>0</v>
      </c>
      <c r="K31" s="155">
        <f t="shared" si="19"/>
        <v>0</v>
      </c>
      <c r="L31" s="155">
        <f t="shared" si="19"/>
        <v>0</v>
      </c>
      <c r="M31" s="155">
        <f t="shared" si="19"/>
        <v>0</v>
      </c>
      <c r="N31" s="155">
        <f t="shared" si="19"/>
        <v>0</v>
      </c>
      <c r="O31" s="156">
        <f t="shared" si="19"/>
        <v>0</v>
      </c>
      <c r="P31" s="131"/>
      <c r="Q31" s="311"/>
      <c r="R31" s="298"/>
      <c r="S31" s="8"/>
      <c r="T31" s="132"/>
      <c r="U31" s="162"/>
      <c r="V31" s="1"/>
      <c r="W31" s="1"/>
      <c r="X31" s="1"/>
    </row>
    <row r="32" spans="1:24" x14ac:dyDescent="0.25">
      <c r="A32" s="300"/>
      <c r="B32" s="301">
        <v>0</v>
      </c>
      <c r="C32" s="303"/>
      <c r="D32" s="304" t="str">
        <f>CONCATENATE("0x",DEC2HEX(11,2))</f>
        <v>0x0B</v>
      </c>
      <c r="E32" s="306" t="s">
        <v>53</v>
      </c>
      <c r="F32" s="312" t="s">
        <v>10</v>
      </c>
      <c r="G32" s="308">
        <v>0</v>
      </c>
      <c r="H32" s="164" t="s">
        <v>332</v>
      </c>
      <c r="I32" s="165" t="s">
        <v>333</v>
      </c>
      <c r="J32" s="165" t="s">
        <v>334</v>
      </c>
      <c r="K32" s="165" t="s">
        <v>335</v>
      </c>
      <c r="L32" s="165" t="s">
        <v>336</v>
      </c>
      <c r="M32" s="165" t="s">
        <v>337</v>
      </c>
      <c r="N32" s="165" t="s">
        <v>338</v>
      </c>
      <c r="O32" s="166" t="s">
        <v>339</v>
      </c>
      <c r="P32" s="131"/>
      <c r="Q32" s="310" t="str">
        <f>CONCATENATE("0x",DEC2HEX(HEX2DEC(RIGHT(D32,2))+32),"0000")</f>
        <v>0x2B0000</v>
      </c>
      <c r="R32" s="297" t="str">
        <f t="shared" ref="R32" si="20">CONCATENATE("0x",DEC2HEX(HEX2DEC(RIGHT(D32,2))+64,2),"00",DEC2HEX(O33+2*N33+4*M33+8*L33+16*K33+32*J33+64*I33+128*H33,2))</f>
        <v>0x4B0000</v>
      </c>
      <c r="S32" s="8"/>
      <c r="T32" s="132"/>
      <c r="U32" s="132"/>
      <c r="V32" s="1"/>
      <c r="W32" s="1"/>
      <c r="X32" s="1"/>
    </row>
    <row r="33" spans="1:24" ht="15.75" thickBot="1" x14ac:dyDescent="0.3">
      <c r="A33" s="300"/>
      <c r="B33" s="302"/>
      <c r="C33" s="303"/>
      <c r="D33" s="305"/>
      <c r="E33" s="307"/>
      <c r="F33" s="313"/>
      <c r="G33" s="309"/>
      <c r="H33" s="157">
        <f>IF(ISODD(HEX2DEC($B32)/2^H$9),1,0)</f>
        <v>0</v>
      </c>
      <c r="I33" s="155">
        <f t="shared" ref="I33:O33" si="21">IF(ISODD(HEX2DEC($B32)/2^I$9),1,0)</f>
        <v>0</v>
      </c>
      <c r="J33" s="155">
        <f t="shared" si="21"/>
        <v>0</v>
      </c>
      <c r="K33" s="155">
        <f t="shared" si="21"/>
        <v>0</v>
      </c>
      <c r="L33" s="155">
        <f t="shared" si="21"/>
        <v>0</v>
      </c>
      <c r="M33" s="155">
        <f t="shared" si="21"/>
        <v>0</v>
      </c>
      <c r="N33" s="155">
        <f t="shared" si="21"/>
        <v>0</v>
      </c>
      <c r="O33" s="156">
        <f t="shared" si="21"/>
        <v>0</v>
      </c>
      <c r="P33" s="131"/>
      <c r="Q33" s="311"/>
      <c r="R33" s="298"/>
      <c r="S33" s="8"/>
      <c r="T33" s="132"/>
      <c r="U33" s="132"/>
      <c r="V33" s="1"/>
      <c r="W33" s="1"/>
      <c r="X33" s="1"/>
    </row>
    <row r="34" spans="1:24" x14ac:dyDescent="0.25">
      <c r="A34" s="300"/>
      <c r="B34" s="301">
        <v>40</v>
      </c>
      <c r="C34" s="303"/>
      <c r="D34" s="304" t="str">
        <f>CONCATENATE("0x",DEC2HEX(12,2))</f>
        <v>0x0C</v>
      </c>
      <c r="E34" s="306" t="s">
        <v>299</v>
      </c>
      <c r="F34" s="312" t="s">
        <v>10</v>
      </c>
      <c r="G34" s="308">
        <v>40</v>
      </c>
      <c r="H34" s="164" t="s">
        <v>340</v>
      </c>
      <c r="I34" s="165" t="s">
        <v>341</v>
      </c>
      <c r="J34" s="165" t="s">
        <v>342</v>
      </c>
      <c r="K34" s="165" t="s">
        <v>343</v>
      </c>
      <c r="L34" s="165" t="s">
        <v>344</v>
      </c>
      <c r="M34" s="165" t="s">
        <v>345</v>
      </c>
      <c r="N34" s="165" t="s">
        <v>346</v>
      </c>
      <c r="O34" s="166" t="s">
        <v>347</v>
      </c>
      <c r="P34" s="131"/>
      <c r="Q34" s="310" t="str">
        <f>CONCATENATE("0x",DEC2HEX(HEX2DEC(RIGHT(D34,2))+32),"0000")</f>
        <v>0x2C0000</v>
      </c>
      <c r="R34" s="297" t="str">
        <f t="shared" ref="R34" si="22">CONCATENATE("0x",DEC2HEX(HEX2DEC(RIGHT(D34,2))+64,2),"00",DEC2HEX(O35+2*N35+4*M35+8*L35+16*K35+32*J35+64*I35+128*H35,2))</f>
        <v>0x4C0040</v>
      </c>
      <c r="S34" s="8"/>
      <c r="T34" s="132"/>
      <c r="U34" s="132"/>
      <c r="V34" s="1"/>
      <c r="W34" s="1"/>
      <c r="X34" s="1"/>
    </row>
    <row r="35" spans="1:24" ht="15.75" thickBot="1" x14ac:dyDescent="0.3">
      <c r="A35" s="300"/>
      <c r="B35" s="302"/>
      <c r="C35" s="303"/>
      <c r="D35" s="305"/>
      <c r="E35" s="307"/>
      <c r="F35" s="313"/>
      <c r="G35" s="309"/>
      <c r="H35" s="157">
        <f>IF(ISODD(HEX2DEC($B34)/2^H$9),1,0)</f>
        <v>0</v>
      </c>
      <c r="I35" s="155">
        <f t="shared" ref="I35:O35" si="23">IF(ISODD(HEX2DEC($B34)/2^I$9),1,0)</f>
        <v>1</v>
      </c>
      <c r="J35" s="155">
        <f t="shared" si="23"/>
        <v>0</v>
      </c>
      <c r="K35" s="155">
        <f t="shared" si="23"/>
        <v>0</v>
      </c>
      <c r="L35" s="155">
        <f t="shared" si="23"/>
        <v>0</v>
      </c>
      <c r="M35" s="155">
        <f t="shared" si="23"/>
        <v>0</v>
      </c>
      <c r="N35" s="155">
        <f t="shared" si="23"/>
        <v>0</v>
      </c>
      <c r="O35" s="156">
        <f t="shared" si="23"/>
        <v>0</v>
      </c>
      <c r="P35" s="131"/>
      <c r="Q35" s="311"/>
      <c r="R35" s="298"/>
      <c r="S35" s="8"/>
      <c r="T35" s="132"/>
      <c r="U35" s="132"/>
      <c r="V35" s="1"/>
      <c r="W35" s="1"/>
      <c r="X35" s="1"/>
    </row>
    <row r="36" spans="1:24" x14ac:dyDescent="0.25">
      <c r="A36" s="300"/>
      <c r="B36" s="301" t="s">
        <v>22</v>
      </c>
      <c r="C36" s="303"/>
      <c r="D36" s="304" t="str">
        <f>CONCATENATE("0x",DEC2HEX(13,2))</f>
        <v>0x0D</v>
      </c>
      <c r="E36" s="306" t="s">
        <v>54</v>
      </c>
      <c r="F36" s="312" t="s">
        <v>10</v>
      </c>
      <c r="G36" s="308" t="s">
        <v>22</v>
      </c>
      <c r="H36" s="164" t="s">
        <v>127</v>
      </c>
      <c r="I36" s="165" t="s">
        <v>128</v>
      </c>
      <c r="J36" s="165" t="s">
        <v>129</v>
      </c>
      <c r="K36" s="165" t="s">
        <v>130</v>
      </c>
      <c r="L36" s="165" t="s">
        <v>131</v>
      </c>
      <c r="M36" s="165" t="s">
        <v>132</v>
      </c>
      <c r="N36" s="165" t="s">
        <v>133</v>
      </c>
      <c r="O36" s="166" t="s">
        <v>134</v>
      </c>
      <c r="P36" s="131"/>
      <c r="Q36" s="310" t="str">
        <f>CONCATENATE("0x",DEC2HEX(HEX2DEC(RIGHT(D36,2))+32),"0000")</f>
        <v>0x2D0000</v>
      </c>
      <c r="R36" s="297" t="str">
        <f t="shared" ref="R36" si="24">CONCATENATE("0x",DEC2HEX(HEX2DEC(RIGHT(D36,2))+64,2),"00",DEC2HEX(O37+2*N37+4*M37+8*L37+16*K37+32*J37+64*I37+128*H37,2))</f>
        <v>0x4D00BB</v>
      </c>
      <c r="S36" s="8"/>
      <c r="T36" s="132"/>
      <c r="U36" s="132"/>
      <c r="V36" s="1"/>
      <c r="W36" s="1"/>
      <c r="X36" s="1"/>
    </row>
    <row r="37" spans="1:24" ht="15.75" thickBot="1" x14ac:dyDescent="0.3">
      <c r="A37" s="300"/>
      <c r="B37" s="302"/>
      <c r="C37" s="303"/>
      <c r="D37" s="305"/>
      <c r="E37" s="307"/>
      <c r="F37" s="313"/>
      <c r="G37" s="309"/>
      <c r="H37" s="157">
        <f>IF(ISODD(HEX2DEC($B36)/2^H$9),1,0)</f>
        <v>1</v>
      </c>
      <c r="I37" s="155">
        <f t="shared" ref="I37:O37" si="25">IF(ISODD(HEX2DEC($B36)/2^I$9),1,0)</f>
        <v>0</v>
      </c>
      <c r="J37" s="155">
        <f t="shared" si="25"/>
        <v>1</v>
      </c>
      <c r="K37" s="155">
        <f t="shared" si="25"/>
        <v>1</v>
      </c>
      <c r="L37" s="155">
        <f t="shared" si="25"/>
        <v>1</v>
      </c>
      <c r="M37" s="155">
        <f t="shared" si="25"/>
        <v>0</v>
      </c>
      <c r="N37" s="155">
        <f t="shared" si="25"/>
        <v>1</v>
      </c>
      <c r="O37" s="156">
        <f t="shared" si="25"/>
        <v>1</v>
      </c>
      <c r="P37" s="131"/>
      <c r="Q37" s="311"/>
      <c r="R37" s="298"/>
      <c r="S37" s="8"/>
      <c r="T37" s="132"/>
      <c r="U37" s="132"/>
      <c r="V37" s="1"/>
      <c r="W37" s="1"/>
      <c r="X37" s="1"/>
    </row>
    <row r="38" spans="1:24" x14ac:dyDescent="0.25">
      <c r="A38" s="300"/>
      <c r="B38" s="301">
        <v>0</v>
      </c>
      <c r="C38" s="303"/>
      <c r="D38" s="304" t="str">
        <f>CONCATENATE("0x",DEC2HEX(14,2))</f>
        <v>0x0E</v>
      </c>
      <c r="E38" s="306" t="s">
        <v>55</v>
      </c>
      <c r="F38" s="312" t="s">
        <v>10</v>
      </c>
      <c r="G38" s="308">
        <v>0</v>
      </c>
      <c r="H38" s="164" t="s">
        <v>68</v>
      </c>
      <c r="I38" s="165" t="s">
        <v>69</v>
      </c>
      <c r="J38" s="165" t="s">
        <v>70</v>
      </c>
      <c r="K38" s="165" t="s">
        <v>71</v>
      </c>
      <c r="L38" s="165" t="s">
        <v>72</v>
      </c>
      <c r="M38" s="165" t="s">
        <v>73</v>
      </c>
      <c r="N38" s="165" t="s">
        <v>74</v>
      </c>
      <c r="O38" s="166" t="s">
        <v>75</v>
      </c>
      <c r="P38" s="131"/>
      <c r="Q38" s="310" t="str">
        <f>CONCATENATE("0x",DEC2HEX(HEX2DEC(RIGHT(D38,2))+32),"0000")</f>
        <v>0x2E0000</v>
      </c>
      <c r="R38" s="297" t="str">
        <f t="shared" ref="R38" si="26">CONCATENATE("0x",DEC2HEX(HEX2DEC(RIGHT(D38,2))+64,2),"00",DEC2HEX(O39+2*N39+4*M39+8*L39+16*K39+32*J39+64*I39+128*H39,2))</f>
        <v>0x4E0000</v>
      </c>
      <c r="S38" s="8"/>
      <c r="T38" s="132"/>
      <c r="U38" s="132"/>
      <c r="V38" s="1"/>
      <c r="W38" s="1"/>
      <c r="X38" s="1"/>
    </row>
    <row r="39" spans="1:24" ht="15.75" thickBot="1" x14ac:dyDescent="0.3">
      <c r="A39" s="300"/>
      <c r="B39" s="302"/>
      <c r="C39" s="303"/>
      <c r="D39" s="305"/>
      <c r="E39" s="307"/>
      <c r="F39" s="313"/>
      <c r="G39" s="309"/>
      <c r="H39" s="157">
        <f>IF(ISODD(HEX2DEC($B38)/2^H$9),1,0)</f>
        <v>0</v>
      </c>
      <c r="I39" s="155">
        <f t="shared" ref="I39:O39" si="27">IF(ISODD(HEX2DEC($B38)/2^I$9),1,0)</f>
        <v>0</v>
      </c>
      <c r="J39" s="155">
        <f t="shared" si="27"/>
        <v>0</v>
      </c>
      <c r="K39" s="155">
        <f t="shared" si="27"/>
        <v>0</v>
      </c>
      <c r="L39" s="155">
        <f t="shared" si="27"/>
        <v>0</v>
      </c>
      <c r="M39" s="155">
        <f t="shared" si="27"/>
        <v>0</v>
      </c>
      <c r="N39" s="155">
        <f t="shared" si="27"/>
        <v>0</v>
      </c>
      <c r="O39" s="156">
        <f t="shared" si="27"/>
        <v>0</v>
      </c>
      <c r="P39" s="131"/>
      <c r="Q39" s="311"/>
      <c r="R39" s="298"/>
      <c r="S39" s="8"/>
      <c r="T39" s="132"/>
      <c r="U39" s="132"/>
      <c r="V39" s="1"/>
      <c r="W39" s="1"/>
      <c r="X39" s="1"/>
    </row>
    <row r="40" spans="1:24" x14ac:dyDescent="0.25">
      <c r="A40" s="300"/>
      <c r="B40" s="301">
        <v>0</v>
      </c>
      <c r="C40" s="303"/>
      <c r="D40" s="304" t="str">
        <f>CONCATENATE("0x",DEC2HEX(15,2))</f>
        <v>0x0F</v>
      </c>
      <c r="E40" s="306" t="s">
        <v>56</v>
      </c>
      <c r="F40" s="312" t="s">
        <v>10</v>
      </c>
      <c r="G40" s="308">
        <v>0</v>
      </c>
      <c r="H40" s="167" t="s">
        <v>15</v>
      </c>
      <c r="I40" s="168" t="s">
        <v>15</v>
      </c>
      <c r="J40" s="165" t="s">
        <v>417</v>
      </c>
      <c r="K40" s="165" t="s">
        <v>418</v>
      </c>
      <c r="L40" s="165" t="s">
        <v>419</v>
      </c>
      <c r="M40" s="165" t="s">
        <v>420</v>
      </c>
      <c r="N40" s="165" t="s">
        <v>421</v>
      </c>
      <c r="O40" s="166" t="s">
        <v>422</v>
      </c>
      <c r="P40" s="131"/>
      <c r="Q40" s="310" t="str">
        <f>CONCATENATE("0x",DEC2HEX(HEX2DEC(RIGHT(D40,2))+32),"0000")</f>
        <v>0x2F0000</v>
      </c>
      <c r="R40" s="297" t="str">
        <f t="shared" ref="R40" si="28">CONCATENATE("0x",DEC2HEX(HEX2DEC(RIGHT(D40,2))+64,2),"00",DEC2HEX(O41+2*N41+4*M41+8*L41+16*K41+32*J41+64*I41+128*H41,2))</f>
        <v>0x4F0000</v>
      </c>
      <c r="S40" s="8"/>
      <c r="T40" s="132"/>
      <c r="U40" s="132"/>
      <c r="V40" s="1"/>
      <c r="W40" s="1"/>
      <c r="X40" s="1"/>
    </row>
    <row r="41" spans="1:24" ht="15.75" thickBot="1" x14ac:dyDescent="0.3">
      <c r="A41" s="300"/>
      <c r="B41" s="302"/>
      <c r="C41" s="303"/>
      <c r="D41" s="305"/>
      <c r="E41" s="307"/>
      <c r="F41" s="313"/>
      <c r="G41" s="309"/>
      <c r="H41" s="153">
        <f>IF(ISODD(HEX2DEC($B40)/2^H$9),1,0)</f>
        <v>0</v>
      </c>
      <c r="I41" s="154">
        <f t="shared" ref="I41:O41" si="29">IF(ISODD(HEX2DEC($B40)/2^I$9),1,0)</f>
        <v>0</v>
      </c>
      <c r="J41" s="155">
        <f t="shared" si="29"/>
        <v>0</v>
      </c>
      <c r="K41" s="155">
        <f t="shared" si="29"/>
        <v>0</v>
      </c>
      <c r="L41" s="155">
        <f t="shared" si="29"/>
        <v>0</v>
      </c>
      <c r="M41" s="155">
        <f t="shared" si="29"/>
        <v>0</v>
      </c>
      <c r="N41" s="155">
        <f t="shared" si="29"/>
        <v>0</v>
      </c>
      <c r="O41" s="156">
        <f t="shared" si="29"/>
        <v>0</v>
      </c>
      <c r="P41" s="131"/>
      <c r="Q41" s="311"/>
      <c r="R41" s="298"/>
      <c r="S41" s="8"/>
      <c r="T41" s="132"/>
      <c r="U41" s="132"/>
      <c r="V41" s="1"/>
      <c r="W41" s="1"/>
      <c r="X41" s="1"/>
    </row>
    <row r="42" spans="1:24" x14ac:dyDescent="0.25">
      <c r="A42" s="300"/>
      <c r="B42" s="301">
        <v>0</v>
      </c>
      <c r="C42" s="303"/>
      <c r="D42" s="304" t="str">
        <f>CONCATENATE("0x",DEC2HEX(16,2))</f>
        <v>0x10</v>
      </c>
      <c r="E42" s="306" t="s">
        <v>57</v>
      </c>
      <c r="F42" s="312" t="s">
        <v>10</v>
      </c>
      <c r="G42" s="320">
        <v>0</v>
      </c>
      <c r="H42" s="164" t="s">
        <v>135</v>
      </c>
      <c r="I42" s="175" t="s">
        <v>15</v>
      </c>
      <c r="J42" s="175" t="s">
        <v>23</v>
      </c>
      <c r="K42" s="165" t="s">
        <v>137</v>
      </c>
      <c r="L42" s="165" t="s">
        <v>138</v>
      </c>
      <c r="M42" s="165" t="s">
        <v>139</v>
      </c>
      <c r="N42" s="165" t="s">
        <v>140</v>
      </c>
      <c r="O42" s="166" t="s">
        <v>141</v>
      </c>
      <c r="P42" s="131"/>
      <c r="Q42" s="310" t="str">
        <f>CONCATENATE("0x",DEC2HEX(HEX2DEC(RIGHT(D42,2))+32),"0000")</f>
        <v>0x300000</v>
      </c>
      <c r="R42" s="297" t="str">
        <f t="shared" ref="R42" si="30">CONCATENATE("0x",DEC2HEX(HEX2DEC(RIGHT(D42,2))+64,2),"00",DEC2HEX(O43+2*N43+4*M43+8*L43+16*K43+32*J43+64*I43+128*H43,2))</f>
        <v>0x500000</v>
      </c>
      <c r="S42" s="8"/>
      <c r="T42" s="132"/>
      <c r="U42" s="132"/>
      <c r="V42" s="1"/>
      <c r="W42" s="1"/>
      <c r="X42" s="1"/>
    </row>
    <row r="43" spans="1:24" ht="15.75" thickBot="1" x14ac:dyDescent="0.3">
      <c r="A43" s="300"/>
      <c r="B43" s="302"/>
      <c r="C43" s="303"/>
      <c r="D43" s="305"/>
      <c r="E43" s="307"/>
      <c r="F43" s="313"/>
      <c r="G43" s="321"/>
      <c r="H43" s="157">
        <f>IF(ISODD(HEX2DEC($B42)/2^H$9),1,0)</f>
        <v>0</v>
      </c>
      <c r="I43" s="163">
        <f t="shared" ref="I43:O43" si="31">IF(ISODD(HEX2DEC($B42)/2^I$9),1,0)</f>
        <v>0</v>
      </c>
      <c r="J43" s="163">
        <f t="shared" si="31"/>
        <v>0</v>
      </c>
      <c r="K43" s="155">
        <f t="shared" si="31"/>
        <v>0</v>
      </c>
      <c r="L43" s="155">
        <f t="shared" si="31"/>
        <v>0</v>
      </c>
      <c r="M43" s="155">
        <f t="shared" si="31"/>
        <v>0</v>
      </c>
      <c r="N43" s="155">
        <f t="shared" si="31"/>
        <v>0</v>
      </c>
      <c r="O43" s="156">
        <f t="shared" si="31"/>
        <v>0</v>
      </c>
      <c r="P43" s="131"/>
      <c r="Q43" s="311"/>
      <c r="R43" s="298"/>
      <c r="S43" s="8"/>
      <c r="T43" s="132"/>
      <c r="U43" s="132"/>
      <c r="V43" s="1"/>
      <c r="W43" s="1"/>
      <c r="X43" s="1"/>
    </row>
    <row r="44" spans="1:24" x14ac:dyDescent="0.25">
      <c r="A44" s="300"/>
      <c r="B44" s="301">
        <v>0</v>
      </c>
      <c r="C44" s="303"/>
      <c r="D44" s="304" t="str">
        <f>CONCATENATE("0x",DEC2HEX(17,2))</f>
        <v>0x11</v>
      </c>
      <c r="E44" s="306" t="s">
        <v>58</v>
      </c>
      <c r="F44" s="312" t="s">
        <v>10</v>
      </c>
      <c r="G44" s="320">
        <v>0</v>
      </c>
      <c r="H44" s="164" t="s">
        <v>136</v>
      </c>
      <c r="I44" s="175" t="s">
        <v>15</v>
      </c>
      <c r="J44" s="175" t="s">
        <v>23</v>
      </c>
      <c r="K44" s="165" t="s">
        <v>142</v>
      </c>
      <c r="L44" s="165" t="s">
        <v>143</v>
      </c>
      <c r="M44" s="165" t="s">
        <v>144</v>
      </c>
      <c r="N44" s="165" t="s">
        <v>145</v>
      </c>
      <c r="O44" s="166" t="s">
        <v>146</v>
      </c>
      <c r="P44" s="131"/>
      <c r="Q44" s="310" t="str">
        <f>CONCATENATE("0x",DEC2HEX(HEX2DEC(RIGHT(D44,2))+32),"0000")</f>
        <v>0x310000</v>
      </c>
      <c r="R44" s="297" t="str">
        <f t="shared" ref="R44" si="32">CONCATENATE("0x",DEC2HEX(HEX2DEC(RIGHT(D44,2))+64,2),"00",DEC2HEX(O45+2*N45+4*M45+8*L45+16*K45+32*J45+64*I45+128*H45,2))</f>
        <v>0x510000</v>
      </c>
      <c r="S44" s="134"/>
      <c r="T44" s="132"/>
      <c r="U44" s="132"/>
      <c r="V44" s="1"/>
      <c r="W44" s="1"/>
      <c r="X44" s="1"/>
    </row>
    <row r="45" spans="1:24" ht="15.75" thickBot="1" x14ac:dyDescent="0.3">
      <c r="A45" s="300"/>
      <c r="B45" s="302"/>
      <c r="C45" s="303"/>
      <c r="D45" s="305"/>
      <c r="E45" s="307"/>
      <c r="F45" s="313"/>
      <c r="G45" s="321"/>
      <c r="H45" s="157">
        <f>IF(ISODD(HEX2DEC($B44)/2^H$9),1,0)</f>
        <v>0</v>
      </c>
      <c r="I45" s="163">
        <f t="shared" ref="I45:O45" si="33">IF(ISODD(HEX2DEC($B44)/2^I$9),1,0)</f>
        <v>0</v>
      </c>
      <c r="J45" s="163">
        <f t="shared" si="33"/>
        <v>0</v>
      </c>
      <c r="K45" s="155">
        <f t="shared" si="33"/>
        <v>0</v>
      </c>
      <c r="L45" s="155">
        <f t="shared" si="33"/>
        <v>0</v>
      </c>
      <c r="M45" s="155">
        <f t="shared" si="33"/>
        <v>0</v>
      </c>
      <c r="N45" s="155">
        <f t="shared" si="33"/>
        <v>0</v>
      </c>
      <c r="O45" s="156">
        <f t="shared" si="33"/>
        <v>0</v>
      </c>
      <c r="P45" s="131"/>
      <c r="Q45" s="311"/>
      <c r="R45" s="298"/>
      <c r="S45" s="134"/>
      <c r="T45" s="132"/>
      <c r="U45" s="132"/>
      <c r="V45" s="1"/>
      <c r="W45" s="1"/>
      <c r="X45" s="1"/>
    </row>
    <row r="46" spans="1:24" x14ac:dyDescent="0.25">
      <c r="A46" s="300"/>
      <c r="B46" s="301">
        <v>0</v>
      </c>
      <c r="C46" s="303"/>
      <c r="D46" s="304" t="str">
        <f>CONCATENATE("0x",DEC2HEX(18,2))</f>
        <v>0x12</v>
      </c>
      <c r="E46" s="306" t="s">
        <v>59</v>
      </c>
      <c r="F46" s="312" t="s">
        <v>10</v>
      </c>
      <c r="G46" s="308">
        <v>0</v>
      </c>
      <c r="H46" s="164" t="s">
        <v>154</v>
      </c>
      <c r="I46" s="165" t="s">
        <v>153</v>
      </c>
      <c r="J46" s="165" t="s">
        <v>152</v>
      </c>
      <c r="K46" s="165" t="s">
        <v>151</v>
      </c>
      <c r="L46" s="165" t="s">
        <v>150</v>
      </c>
      <c r="M46" s="165" t="s">
        <v>149</v>
      </c>
      <c r="N46" s="165" t="s">
        <v>148</v>
      </c>
      <c r="O46" s="166" t="s">
        <v>147</v>
      </c>
      <c r="P46" s="131"/>
      <c r="Q46" s="310" t="str">
        <f>CONCATENATE("0x",DEC2HEX(HEX2DEC(RIGHT(D46,2))+32),"0000")</f>
        <v>0x320000</v>
      </c>
      <c r="R46" s="297" t="str">
        <f t="shared" ref="R46" si="34">CONCATENATE("0x",DEC2HEX(HEX2DEC(RIGHT(D46,2))+64,2),"00",DEC2HEX(O47+2*N47+4*M47+8*L47+16*K47+32*J47+64*I47+128*H47,2))</f>
        <v>0x520000</v>
      </c>
      <c r="S46" s="134"/>
      <c r="T46" s="132"/>
      <c r="U46" s="132"/>
      <c r="V46" s="1"/>
      <c r="W46" s="1"/>
      <c r="X46" s="1"/>
    </row>
    <row r="47" spans="1:24" ht="15.75" thickBot="1" x14ac:dyDescent="0.3">
      <c r="A47" s="300"/>
      <c r="B47" s="302"/>
      <c r="C47" s="303"/>
      <c r="D47" s="305"/>
      <c r="E47" s="307"/>
      <c r="F47" s="313"/>
      <c r="G47" s="309"/>
      <c r="H47" s="157">
        <f>IF(ISODD(HEX2DEC($B46)/2^H$9),1,0)</f>
        <v>0</v>
      </c>
      <c r="I47" s="155">
        <f t="shared" ref="I47:O47" si="35">IF(ISODD(HEX2DEC($B46)/2^I$9),1,0)</f>
        <v>0</v>
      </c>
      <c r="J47" s="155">
        <f t="shared" si="35"/>
        <v>0</v>
      </c>
      <c r="K47" s="155">
        <f t="shared" si="35"/>
        <v>0</v>
      </c>
      <c r="L47" s="155">
        <f t="shared" si="35"/>
        <v>0</v>
      </c>
      <c r="M47" s="155">
        <f t="shared" si="35"/>
        <v>0</v>
      </c>
      <c r="N47" s="155">
        <f t="shared" si="35"/>
        <v>0</v>
      </c>
      <c r="O47" s="156">
        <f t="shared" si="35"/>
        <v>0</v>
      </c>
      <c r="P47" s="131"/>
      <c r="Q47" s="311"/>
      <c r="R47" s="298"/>
      <c r="S47" s="134"/>
      <c r="T47" s="132"/>
      <c r="U47" s="132"/>
      <c r="V47" s="1"/>
      <c r="W47" s="1"/>
      <c r="X47" s="1"/>
    </row>
    <row r="48" spans="1:24" x14ac:dyDescent="0.25">
      <c r="A48" s="300"/>
      <c r="B48" s="301">
        <v>0</v>
      </c>
      <c r="C48" s="303"/>
      <c r="D48" s="304" t="str">
        <f>CONCATENATE("0x",DEC2HEX(19,2))</f>
        <v>0x13</v>
      </c>
      <c r="E48" s="306" t="s">
        <v>60</v>
      </c>
      <c r="F48" s="312" t="s">
        <v>10</v>
      </c>
      <c r="G48" s="308">
        <v>0</v>
      </c>
      <c r="H48" s="164" t="s">
        <v>162</v>
      </c>
      <c r="I48" s="165" t="s">
        <v>161</v>
      </c>
      <c r="J48" s="165" t="s">
        <v>160</v>
      </c>
      <c r="K48" s="165" t="s">
        <v>159</v>
      </c>
      <c r="L48" s="165" t="s">
        <v>158</v>
      </c>
      <c r="M48" s="165" t="s">
        <v>157</v>
      </c>
      <c r="N48" s="165" t="s">
        <v>156</v>
      </c>
      <c r="O48" s="166" t="s">
        <v>155</v>
      </c>
      <c r="P48" s="131"/>
      <c r="Q48" s="310" t="str">
        <f>CONCATENATE("0x",DEC2HEX(HEX2DEC(RIGHT(D48,2))+32),"0000")</f>
        <v>0x330000</v>
      </c>
      <c r="R48" s="297" t="str">
        <f t="shared" ref="R48" si="36">CONCATENATE("0x",DEC2HEX(HEX2DEC(RIGHT(D48,2))+64,2),"00",DEC2HEX(O49+2*N49+4*M49+8*L49+16*K49+32*J49+64*I49+128*H49,2))</f>
        <v>0x530000</v>
      </c>
      <c r="S48" s="134"/>
      <c r="T48" s="132"/>
      <c r="U48" s="132"/>
      <c r="V48" s="1"/>
      <c r="W48" s="1"/>
      <c r="X48" s="1"/>
    </row>
    <row r="49" spans="1:24" ht="15.75" thickBot="1" x14ac:dyDescent="0.3">
      <c r="A49" s="300"/>
      <c r="B49" s="302"/>
      <c r="C49" s="303"/>
      <c r="D49" s="305"/>
      <c r="E49" s="307"/>
      <c r="F49" s="313"/>
      <c r="G49" s="309"/>
      <c r="H49" s="157">
        <f>IF(ISODD(HEX2DEC($B48)/2^H$9),1,0)</f>
        <v>0</v>
      </c>
      <c r="I49" s="155">
        <f t="shared" ref="I49:O49" si="37">IF(ISODD(HEX2DEC($B48)/2^I$9),1,0)</f>
        <v>0</v>
      </c>
      <c r="J49" s="155">
        <f t="shared" si="37"/>
        <v>0</v>
      </c>
      <c r="K49" s="155">
        <f t="shared" si="37"/>
        <v>0</v>
      </c>
      <c r="L49" s="155">
        <f t="shared" si="37"/>
        <v>0</v>
      </c>
      <c r="M49" s="155">
        <f t="shared" si="37"/>
        <v>0</v>
      </c>
      <c r="N49" s="155">
        <f t="shared" si="37"/>
        <v>0</v>
      </c>
      <c r="O49" s="156">
        <f t="shared" si="37"/>
        <v>0</v>
      </c>
      <c r="P49" s="131"/>
      <c r="Q49" s="311"/>
      <c r="R49" s="298"/>
      <c r="S49" s="134"/>
      <c r="T49" s="132"/>
      <c r="U49" s="132"/>
      <c r="V49" s="1"/>
      <c r="W49" s="1"/>
      <c r="X49" s="1"/>
    </row>
    <row r="50" spans="1:24" x14ac:dyDescent="0.25">
      <c r="A50" s="300"/>
      <c r="B50" s="301">
        <v>0</v>
      </c>
      <c r="C50" s="303"/>
      <c r="D50" s="304" t="str">
        <f>CONCATENATE("0x",DEC2HEX(20,2))</f>
        <v>0x14</v>
      </c>
      <c r="E50" s="306" t="s">
        <v>61</v>
      </c>
      <c r="F50" s="318" t="s">
        <v>298</v>
      </c>
      <c r="G50" s="308">
        <v>0</v>
      </c>
      <c r="H50" s="164" t="s">
        <v>170</v>
      </c>
      <c r="I50" s="165" t="s">
        <v>169</v>
      </c>
      <c r="J50" s="165" t="s">
        <v>168</v>
      </c>
      <c r="K50" s="165" t="s">
        <v>167</v>
      </c>
      <c r="L50" s="165" t="s">
        <v>166</v>
      </c>
      <c r="M50" s="165" t="s">
        <v>165</v>
      </c>
      <c r="N50" s="165" t="s">
        <v>164</v>
      </c>
      <c r="O50" s="166" t="s">
        <v>163</v>
      </c>
      <c r="P50" s="131"/>
      <c r="Q50" s="310" t="str">
        <f>CONCATENATE("0x",DEC2HEX(HEX2DEC(RIGHT(D50,2))+32),"0000")</f>
        <v>0x340000</v>
      </c>
      <c r="R50" s="297" t="str">
        <f t="shared" ref="R50" si="38">CONCATENATE("0x",DEC2HEX(HEX2DEC(RIGHT(D50,2))+64,2),"00",DEC2HEX(O51+2*N51+4*M51+8*L51+16*K51+32*J51+64*I51+128*H51,2))</f>
        <v>0x540000</v>
      </c>
      <c r="S50" s="134"/>
      <c r="T50" s="132"/>
      <c r="U50" s="132"/>
      <c r="V50" s="1"/>
      <c r="W50" s="1"/>
      <c r="X50" s="1"/>
    </row>
    <row r="51" spans="1:24" ht="15.75" thickBot="1" x14ac:dyDescent="0.3">
      <c r="A51" s="300"/>
      <c r="B51" s="302"/>
      <c r="C51" s="303"/>
      <c r="D51" s="305"/>
      <c r="E51" s="307"/>
      <c r="F51" s="319"/>
      <c r="G51" s="309"/>
      <c r="H51" s="157">
        <f>IF(ISODD(HEX2DEC($B50)/2^H$9),1,0)</f>
        <v>0</v>
      </c>
      <c r="I51" s="155">
        <f t="shared" ref="I51:O51" si="39">IF(ISODD(HEX2DEC($B50)/2^I$9),1,0)</f>
        <v>0</v>
      </c>
      <c r="J51" s="155">
        <f t="shared" si="39"/>
        <v>0</v>
      </c>
      <c r="K51" s="155">
        <f t="shared" si="39"/>
        <v>0</v>
      </c>
      <c r="L51" s="155">
        <f t="shared" si="39"/>
        <v>0</v>
      </c>
      <c r="M51" s="155">
        <f t="shared" si="39"/>
        <v>0</v>
      </c>
      <c r="N51" s="155">
        <f t="shared" si="39"/>
        <v>0</v>
      </c>
      <c r="O51" s="156">
        <f t="shared" si="39"/>
        <v>0</v>
      </c>
      <c r="P51" s="131"/>
      <c r="Q51" s="311"/>
      <c r="R51" s="298"/>
      <c r="S51" s="134"/>
      <c r="T51" s="132"/>
      <c r="U51" s="132"/>
      <c r="V51" s="1"/>
      <c r="W51" s="1"/>
      <c r="X51" s="1"/>
    </row>
    <row r="52" spans="1:24" x14ac:dyDescent="0.25">
      <c r="A52" s="300"/>
      <c r="B52" s="301">
        <v>0</v>
      </c>
      <c r="C52" s="303"/>
      <c r="D52" s="304" t="str">
        <f>CONCATENATE("0x",DEC2HEX(21,2))</f>
        <v>0x15</v>
      </c>
      <c r="E52" s="306" t="s">
        <v>62</v>
      </c>
      <c r="F52" s="312" t="s">
        <v>10</v>
      </c>
      <c r="G52" s="308">
        <v>0</v>
      </c>
      <c r="H52" s="164" t="s">
        <v>171</v>
      </c>
      <c r="I52" s="165" t="s">
        <v>172</v>
      </c>
      <c r="J52" s="165" t="s">
        <v>173</v>
      </c>
      <c r="K52" s="165" t="s">
        <v>174</v>
      </c>
      <c r="L52" s="165" t="s">
        <v>175</v>
      </c>
      <c r="M52" s="165" t="s">
        <v>176</v>
      </c>
      <c r="N52" s="165" t="s">
        <v>177</v>
      </c>
      <c r="O52" s="166" t="s">
        <v>178</v>
      </c>
      <c r="P52" s="131"/>
      <c r="Q52" s="310" t="str">
        <f>CONCATENATE("0x",DEC2HEX(HEX2DEC(RIGHT(D52,2))+32),"0000")</f>
        <v>0x350000</v>
      </c>
      <c r="R52" s="297" t="str">
        <f t="shared" ref="R52" si="40">CONCATENATE("0x",DEC2HEX(HEX2DEC(RIGHT(D52,2))+64,2),"00",DEC2HEX(O53+2*N53+4*M53+8*L53+16*K53+32*J53+64*I53+128*H53,2))</f>
        <v>0x550000</v>
      </c>
      <c r="S52" s="134"/>
      <c r="T52" s="132"/>
      <c r="U52" s="132"/>
      <c r="V52" s="1"/>
      <c r="W52" s="1"/>
      <c r="X52" s="1"/>
    </row>
    <row r="53" spans="1:24" ht="15.75" thickBot="1" x14ac:dyDescent="0.3">
      <c r="A53" s="300"/>
      <c r="B53" s="302"/>
      <c r="C53" s="303"/>
      <c r="D53" s="305"/>
      <c r="E53" s="307"/>
      <c r="F53" s="313"/>
      <c r="G53" s="309"/>
      <c r="H53" s="157">
        <f>IF(ISODD(HEX2DEC($B52)/2^H$9),1,0)</f>
        <v>0</v>
      </c>
      <c r="I53" s="155">
        <f t="shared" ref="I53:O53" si="41">IF(ISODD(HEX2DEC($B52)/2^I$9),1,0)</f>
        <v>0</v>
      </c>
      <c r="J53" s="155">
        <f t="shared" si="41"/>
        <v>0</v>
      </c>
      <c r="K53" s="155">
        <f t="shared" si="41"/>
        <v>0</v>
      </c>
      <c r="L53" s="155">
        <f t="shared" si="41"/>
        <v>0</v>
      </c>
      <c r="M53" s="155">
        <f t="shared" si="41"/>
        <v>0</v>
      </c>
      <c r="N53" s="155">
        <f t="shared" si="41"/>
        <v>0</v>
      </c>
      <c r="O53" s="156">
        <f t="shared" si="41"/>
        <v>0</v>
      </c>
      <c r="P53" s="131"/>
      <c r="Q53" s="311"/>
      <c r="R53" s="298"/>
      <c r="S53" s="134"/>
      <c r="T53" s="132"/>
      <c r="U53" s="132"/>
      <c r="V53" s="1"/>
      <c r="W53" s="1"/>
      <c r="X53" s="1"/>
    </row>
    <row r="54" spans="1:24" x14ac:dyDescent="0.25">
      <c r="A54" s="300"/>
      <c r="B54" s="301">
        <v>1</v>
      </c>
      <c r="C54" s="303"/>
      <c r="D54" s="304" t="str">
        <f>CONCATENATE("0x",DEC2HEX(22,2))</f>
        <v>0x16</v>
      </c>
      <c r="E54" s="306" t="s">
        <v>63</v>
      </c>
      <c r="F54" s="312" t="s">
        <v>10</v>
      </c>
      <c r="G54" s="308">
        <v>1</v>
      </c>
      <c r="H54" s="164" t="s">
        <v>179</v>
      </c>
      <c r="I54" s="165" t="s">
        <v>180</v>
      </c>
      <c r="J54" s="165" t="s">
        <v>181</v>
      </c>
      <c r="K54" s="165" t="s">
        <v>182</v>
      </c>
      <c r="L54" s="165" t="s">
        <v>183</v>
      </c>
      <c r="M54" s="165" t="s">
        <v>184</v>
      </c>
      <c r="N54" s="165" t="s">
        <v>185</v>
      </c>
      <c r="O54" s="166" t="s">
        <v>186</v>
      </c>
      <c r="P54" s="131"/>
      <c r="Q54" s="317" t="str">
        <f>CONCATENATE("0x",DEC2HEX(HEX2DEC(RIGHT(D54,2))+32),"0000")</f>
        <v>0x360000</v>
      </c>
      <c r="R54" s="299" t="str">
        <f t="shared" ref="R54" si="42">CONCATENATE("0x",DEC2HEX(HEX2DEC(RIGHT(D54,2))+64,2),"00",DEC2HEX(O55+2*N55+4*M55+8*L55+16*K55+32*J55+64*I55+128*H55,2))</f>
        <v>0x560001</v>
      </c>
      <c r="S54" s="134"/>
      <c r="T54" s="132"/>
      <c r="U54" s="132"/>
      <c r="V54" s="1"/>
      <c r="W54" s="1"/>
      <c r="X54" s="1"/>
    </row>
    <row r="55" spans="1:24" ht="15.75" thickBot="1" x14ac:dyDescent="0.3">
      <c r="A55" s="300"/>
      <c r="B55" s="302"/>
      <c r="C55" s="303"/>
      <c r="D55" s="305"/>
      <c r="E55" s="307"/>
      <c r="F55" s="313"/>
      <c r="G55" s="309"/>
      <c r="H55" s="157">
        <f>IF(ISODD(HEX2DEC($B54)/2^H$9),1,0)</f>
        <v>0</v>
      </c>
      <c r="I55" s="155">
        <f t="shared" ref="I55:O55" si="43">IF(ISODD(HEX2DEC($B54)/2^I$9),1,0)</f>
        <v>0</v>
      </c>
      <c r="J55" s="155">
        <f t="shared" si="43"/>
        <v>0</v>
      </c>
      <c r="K55" s="155">
        <f t="shared" si="43"/>
        <v>0</v>
      </c>
      <c r="L55" s="155">
        <f t="shared" si="43"/>
        <v>0</v>
      </c>
      <c r="M55" s="155">
        <f t="shared" si="43"/>
        <v>0</v>
      </c>
      <c r="N55" s="155">
        <f t="shared" si="43"/>
        <v>0</v>
      </c>
      <c r="O55" s="156">
        <f t="shared" si="43"/>
        <v>1</v>
      </c>
      <c r="P55" s="131"/>
      <c r="Q55" s="311"/>
      <c r="R55" s="298"/>
      <c r="S55" s="134"/>
      <c r="T55" s="132"/>
      <c r="U55" s="132"/>
      <c r="V55" s="1"/>
      <c r="W55" s="1"/>
      <c r="X55" s="1"/>
    </row>
    <row r="56" spans="1:24" x14ac:dyDescent="0.25">
      <c r="A56" s="300"/>
      <c r="B56" s="301">
        <v>0</v>
      </c>
      <c r="C56" s="303"/>
      <c r="D56" s="304" t="str">
        <f>CONCATENATE("0x",DEC2HEX(23,2))</f>
        <v>0x17</v>
      </c>
      <c r="E56" s="306" t="s">
        <v>64</v>
      </c>
      <c r="F56" s="312" t="s">
        <v>10</v>
      </c>
      <c r="G56" s="308">
        <v>0</v>
      </c>
      <c r="H56" s="164" t="s">
        <v>187</v>
      </c>
      <c r="I56" s="165" t="s">
        <v>188</v>
      </c>
      <c r="J56" s="165" t="s">
        <v>189</v>
      </c>
      <c r="K56" s="165" t="s">
        <v>190</v>
      </c>
      <c r="L56" s="165" t="s">
        <v>191</v>
      </c>
      <c r="M56" s="165" t="s">
        <v>192</v>
      </c>
      <c r="N56" s="165" t="s">
        <v>193</v>
      </c>
      <c r="O56" s="166" t="s">
        <v>194</v>
      </c>
      <c r="P56" s="131"/>
      <c r="Q56" s="310" t="str">
        <f>CONCATENATE("0x",DEC2HEX(HEX2DEC(RIGHT(D56,2))+32),"0000")</f>
        <v>0x370000</v>
      </c>
      <c r="R56" s="297" t="str">
        <f t="shared" ref="R56" si="44">CONCATENATE("0x",DEC2HEX(HEX2DEC(RIGHT(D56,2))+64,2),"00",DEC2HEX(O57+2*N57+4*M57+8*L57+16*K57+32*J57+64*I57+128*H57,2))</f>
        <v>0x570000</v>
      </c>
      <c r="S56" s="134"/>
      <c r="T56" s="132"/>
      <c r="U56" s="132"/>
      <c r="V56" s="1"/>
      <c r="W56" s="1"/>
      <c r="X56" s="1"/>
    </row>
    <row r="57" spans="1:24" ht="15.75" thickBot="1" x14ac:dyDescent="0.3">
      <c r="A57" s="300"/>
      <c r="B57" s="302"/>
      <c r="C57" s="303"/>
      <c r="D57" s="305"/>
      <c r="E57" s="307"/>
      <c r="F57" s="313"/>
      <c r="G57" s="309"/>
      <c r="H57" s="157">
        <f>IF(ISODD(HEX2DEC($B56)/2^H$9),1,0)</f>
        <v>0</v>
      </c>
      <c r="I57" s="155">
        <f t="shared" ref="I57:O57" si="45">IF(ISODD(HEX2DEC($B56)/2^I$9),1,0)</f>
        <v>0</v>
      </c>
      <c r="J57" s="155">
        <f t="shared" si="45"/>
        <v>0</v>
      </c>
      <c r="K57" s="155">
        <f t="shared" si="45"/>
        <v>0</v>
      </c>
      <c r="L57" s="155">
        <f t="shared" si="45"/>
        <v>0</v>
      </c>
      <c r="M57" s="155">
        <f t="shared" si="45"/>
        <v>0</v>
      </c>
      <c r="N57" s="155">
        <f t="shared" si="45"/>
        <v>0</v>
      </c>
      <c r="O57" s="156">
        <f t="shared" si="45"/>
        <v>0</v>
      </c>
      <c r="P57" s="131"/>
      <c r="Q57" s="311"/>
      <c r="R57" s="298"/>
      <c r="S57" s="134"/>
      <c r="T57" s="132"/>
      <c r="U57" s="132"/>
      <c r="V57" s="1"/>
      <c r="W57" s="1"/>
      <c r="X57" s="1"/>
    </row>
    <row r="58" spans="1:24" x14ac:dyDescent="0.25">
      <c r="A58" s="300"/>
      <c r="B58" s="301">
        <v>0</v>
      </c>
      <c r="C58" s="303"/>
      <c r="D58" s="304" t="str">
        <f>CONCATENATE("0x",DEC2HEX(24,2))</f>
        <v>0x18</v>
      </c>
      <c r="E58" s="306" t="s">
        <v>65</v>
      </c>
      <c r="F58" s="312" t="s">
        <v>10</v>
      </c>
      <c r="G58" s="308">
        <v>0</v>
      </c>
      <c r="H58" s="164" t="s">
        <v>195</v>
      </c>
      <c r="I58" s="165" t="s">
        <v>196</v>
      </c>
      <c r="J58" s="165" t="s">
        <v>197</v>
      </c>
      <c r="K58" s="165" t="s">
        <v>198</v>
      </c>
      <c r="L58" s="165" t="s">
        <v>199</v>
      </c>
      <c r="M58" s="165" t="s">
        <v>200</v>
      </c>
      <c r="N58" s="165" t="s">
        <v>201</v>
      </c>
      <c r="O58" s="166" t="s">
        <v>202</v>
      </c>
      <c r="P58" s="131"/>
      <c r="Q58" s="310" t="str">
        <f>CONCATENATE("0x",DEC2HEX(HEX2DEC(RIGHT(D58,2))+32),"0000")</f>
        <v>0x380000</v>
      </c>
      <c r="R58" s="297" t="str">
        <f t="shared" ref="R58" si="46">CONCATENATE("0x",DEC2HEX(HEX2DEC(RIGHT(D58,2))+64,2),"00",DEC2HEX(O59+2*N59+4*M59+8*L59+16*K59+32*J59+64*I59+128*H59,2))</f>
        <v>0x580000</v>
      </c>
      <c r="S58" s="134"/>
      <c r="T58" s="132"/>
      <c r="U58" s="132"/>
      <c r="V58" s="1"/>
      <c r="W58" s="1"/>
      <c r="X58" s="1"/>
    </row>
    <row r="59" spans="1:24" ht="15.75" thickBot="1" x14ac:dyDescent="0.3">
      <c r="A59" s="300"/>
      <c r="B59" s="302"/>
      <c r="C59" s="303"/>
      <c r="D59" s="305"/>
      <c r="E59" s="307"/>
      <c r="F59" s="313"/>
      <c r="G59" s="309"/>
      <c r="H59" s="157">
        <f>IF(ISODD(HEX2DEC($B58)/2^H$9),1,0)</f>
        <v>0</v>
      </c>
      <c r="I59" s="155">
        <f t="shared" ref="I59:O59" si="47">IF(ISODD(HEX2DEC($B58)/2^I$9),1,0)</f>
        <v>0</v>
      </c>
      <c r="J59" s="155">
        <f t="shared" si="47"/>
        <v>0</v>
      </c>
      <c r="K59" s="155">
        <f t="shared" si="47"/>
        <v>0</v>
      </c>
      <c r="L59" s="155">
        <f t="shared" si="47"/>
        <v>0</v>
      </c>
      <c r="M59" s="155">
        <f t="shared" si="47"/>
        <v>0</v>
      </c>
      <c r="N59" s="155">
        <f t="shared" si="47"/>
        <v>0</v>
      </c>
      <c r="O59" s="156">
        <f t="shared" si="47"/>
        <v>0</v>
      </c>
      <c r="P59" s="131"/>
      <c r="Q59" s="311"/>
      <c r="R59" s="298"/>
      <c r="S59" s="134"/>
      <c r="T59" s="132"/>
      <c r="U59" s="132"/>
      <c r="V59" s="1"/>
      <c r="W59" s="1"/>
      <c r="X59" s="1"/>
    </row>
    <row r="60" spans="1:24" x14ac:dyDescent="0.25">
      <c r="A60" s="300"/>
      <c r="B60" s="301">
        <v>0</v>
      </c>
      <c r="C60" s="303"/>
      <c r="D60" s="314" t="str">
        <f>CONCATENATE("0x",DEC2HEX(25,2))</f>
        <v>0x19</v>
      </c>
      <c r="E60" s="315" t="s">
        <v>66</v>
      </c>
      <c r="F60" s="312" t="s">
        <v>10</v>
      </c>
      <c r="G60" s="316">
        <v>0</v>
      </c>
      <c r="H60" s="174" t="s">
        <v>203</v>
      </c>
      <c r="I60" s="169" t="s">
        <v>204</v>
      </c>
      <c r="J60" s="169" t="s">
        <v>205</v>
      </c>
      <c r="K60" s="169" t="s">
        <v>206</v>
      </c>
      <c r="L60" s="169" t="s">
        <v>207</v>
      </c>
      <c r="M60" s="169" t="s">
        <v>208</v>
      </c>
      <c r="N60" s="169" t="s">
        <v>209</v>
      </c>
      <c r="O60" s="170" t="s">
        <v>210</v>
      </c>
      <c r="P60" s="131"/>
      <c r="Q60" s="310" t="str">
        <f>CONCATENATE("0x",DEC2HEX(HEX2DEC(RIGHT(D60,2))+32),"0000")</f>
        <v>0x390000</v>
      </c>
      <c r="R60" s="297" t="str">
        <f t="shared" ref="R60" si="48">CONCATENATE("0x",DEC2HEX(HEX2DEC(RIGHT(D60,2))+64,2),"00",DEC2HEX(O61+2*N61+4*M61+8*L61+16*K61+32*J61+64*I61+128*H61,2))</f>
        <v>0x590000</v>
      </c>
      <c r="S60" s="134"/>
      <c r="T60" s="132"/>
      <c r="U60" s="132"/>
      <c r="V60" s="1"/>
      <c r="W60" s="1"/>
      <c r="X60" s="1"/>
    </row>
    <row r="61" spans="1:24" ht="15.75" thickBot="1" x14ac:dyDescent="0.3">
      <c r="A61" s="300"/>
      <c r="B61" s="302"/>
      <c r="C61" s="303"/>
      <c r="D61" s="305"/>
      <c r="E61" s="307"/>
      <c r="F61" s="313"/>
      <c r="G61" s="309"/>
      <c r="H61" s="157">
        <f>IF(ISODD(HEX2DEC($B60)/2^H$9),1,0)</f>
        <v>0</v>
      </c>
      <c r="I61" s="155">
        <f t="shared" ref="I61:O61" si="49">IF(ISODD(HEX2DEC($B60)/2^I$9),1,0)</f>
        <v>0</v>
      </c>
      <c r="J61" s="155">
        <f t="shared" si="49"/>
        <v>0</v>
      </c>
      <c r="K61" s="155">
        <f t="shared" si="49"/>
        <v>0</v>
      </c>
      <c r="L61" s="155">
        <f t="shared" si="49"/>
        <v>0</v>
      </c>
      <c r="M61" s="155">
        <f t="shared" si="49"/>
        <v>0</v>
      </c>
      <c r="N61" s="155">
        <f t="shared" si="49"/>
        <v>0</v>
      </c>
      <c r="O61" s="156">
        <f t="shared" si="49"/>
        <v>0</v>
      </c>
      <c r="P61" s="131"/>
      <c r="Q61" s="311"/>
      <c r="R61" s="298"/>
      <c r="S61" s="134"/>
      <c r="T61" s="132"/>
      <c r="U61" s="132"/>
      <c r="V61" s="1"/>
      <c r="W61" s="1"/>
      <c r="X61" s="1"/>
    </row>
    <row r="62" spans="1:24" x14ac:dyDescent="0.25">
      <c r="A62" s="300"/>
      <c r="B62" s="301">
        <v>40</v>
      </c>
      <c r="C62" s="303"/>
      <c r="D62" s="304" t="str">
        <f>CONCATENATE("0x",DEC2HEX(26,2))</f>
        <v>0x1A</v>
      </c>
      <c r="E62" s="306" t="s">
        <v>67</v>
      </c>
      <c r="F62" s="312" t="s">
        <v>10</v>
      </c>
      <c r="G62" s="308">
        <v>40</v>
      </c>
      <c r="H62" s="164" t="s">
        <v>211</v>
      </c>
      <c r="I62" s="165" t="s">
        <v>212</v>
      </c>
      <c r="J62" s="165" t="s">
        <v>213</v>
      </c>
      <c r="K62" s="165" t="s">
        <v>214</v>
      </c>
      <c r="L62" s="165" t="s">
        <v>215</v>
      </c>
      <c r="M62" s="165" t="s">
        <v>216</v>
      </c>
      <c r="N62" s="165" t="s">
        <v>217</v>
      </c>
      <c r="O62" s="166" t="s">
        <v>218</v>
      </c>
      <c r="P62" s="131"/>
      <c r="Q62" s="310" t="str">
        <f>CONCATENATE("0x",DEC2HEX(HEX2DEC(RIGHT(D62,2))+32),"0000")</f>
        <v>0x3A0000</v>
      </c>
      <c r="R62" s="297" t="str">
        <f t="shared" ref="R62" si="50">CONCATENATE("0x",DEC2HEX(HEX2DEC(RIGHT(D62,2))+64,2),"00",DEC2HEX(O63+2*N63+4*M63+8*L63+16*K63+32*J63+64*I63+128*H63,2))</f>
        <v>0x5A0040</v>
      </c>
      <c r="S62" s="134"/>
      <c r="T62" s="132"/>
      <c r="U62" s="132"/>
      <c r="V62" s="1"/>
      <c r="W62" s="1"/>
      <c r="X62" s="1"/>
    </row>
    <row r="63" spans="1:24" ht="15.75" thickBot="1" x14ac:dyDescent="0.3">
      <c r="A63" s="300"/>
      <c r="B63" s="302"/>
      <c r="C63" s="303"/>
      <c r="D63" s="305"/>
      <c r="E63" s="307"/>
      <c r="F63" s="313"/>
      <c r="G63" s="309"/>
      <c r="H63" s="157">
        <f>IF(ISODD(HEX2DEC($B62)/2^H$9),1,0)</f>
        <v>0</v>
      </c>
      <c r="I63" s="155">
        <f t="shared" ref="I63:O63" si="51">IF(ISODD(HEX2DEC($B62)/2^I$9),1,0)</f>
        <v>1</v>
      </c>
      <c r="J63" s="155">
        <f t="shared" si="51"/>
        <v>0</v>
      </c>
      <c r="K63" s="155">
        <f t="shared" si="51"/>
        <v>0</v>
      </c>
      <c r="L63" s="155">
        <f t="shared" si="51"/>
        <v>0</v>
      </c>
      <c r="M63" s="155">
        <f t="shared" si="51"/>
        <v>0</v>
      </c>
      <c r="N63" s="155">
        <f t="shared" si="51"/>
        <v>0</v>
      </c>
      <c r="O63" s="156">
        <f t="shared" si="51"/>
        <v>0</v>
      </c>
      <c r="P63" s="131"/>
      <c r="Q63" s="311"/>
      <c r="R63" s="298"/>
      <c r="S63" s="134"/>
      <c r="T63" s="132"/>
      <c r="U63" s="132"/>
      <c r="V63" s="1"/>
      <c r="W63" s="1"/>
      <c r="X63" s="1"/>
    </row>
    <row r="64" spans="1:24" x14ac:dyDescent="0.25">
      <c r="A64" s="1"/>
      <c r="B64" s="1"/>
      <c r="C64" s="1"/>
      <c r="D64" s="1"/>
      <c r="E64" s="1"/>
      <c r="F64" s="1"/>
      <c r="G64" s="1"/>
      <c r="H64" s="1"/>
      <c r="I64" s="1"/>
      <c r="J64" s="1"/>
      <c r="K64" s="1"/>
      <c r="L64" s="1"/>
      <c r="M64" s="1"/>
      <c r="N64" s="1"/>
      <c r="O64" s="1"/>
      <c r="P64" s="1"/>
      <c r="Q64" s="2"/>
      <c r="R64" s="2"/>
      <c r="S64" s="3"/>
      <c r="T64" s="1"/>
      <c r="U64" s="1"/>
      <c r="V64" s="1"/>
      <c r="W64" s="1"/>
      <c r="X64" s="1"/>
    </row>
    <row r="65" spans="1:24" x14ac:dyDescent="0.25">
      <c r="A65" s="1"/>
      <c r="B65" s="1"/>
      <c r="C65" s="1"/>
      <c r="D65" s="1" t="s">
        <v>29</v>
      </c>
      <c r="E65" s="1"/>
      <c r="F65" s="1"/>
      <c r="G65" s="1"/>
      <c r="H65" s="1"/>
      <c r="I65" s="1"/>
      <c r="J65" s="1"/>
      <c r="K65" s="1"/>
      <c r="L65" s="1"/>
      <c r="M65" s="1"/>
      <c r="N65" s="1"/>
      <c r="O65" s="1"/>
      <c r="P65" s="1"/>
      <c r="Q65" s="1"/>
      <c r="R65" s="1"/>
      <c r="S65" s="1"/>
      <c r="T65" s="1"/>
      <c r="U65" s="1"/>
      <c r="V65" s="1"/>
      <c r="W65" s="1"/>
      <c r="X65" s="1"/>
    </row>
    <row r="66" spans="1:24" x14ac:dyDescent="0.25">
      <c r="A66" s="1"/>
      <c r="B66" s="1"/>
      <c r="C66" s="1"/>
      <c r="D66" s="15" t="s">
        <v>28</v>
      </c>
      <c r="E66" s="1" t="s">
        <v>219</v>
      </c>
      <c r="F66" s="1"/>
      <c r="G66" s="1"/>
      <c r="H66" s="1"/>
      <c r="I66" s="1"/>
      <c r="J66" s="1"/>
      <c r="K66" s="1"/>
      <c r="L66" s="1"/>
      <c r="M66" s="1"/>
      <c r="N66" s="1"/>
      <c r="O66" s="1"/>
      <c r="P66" s="1"/>
      <c r="Q66" s="1"/>
      <c r="R66" s="1"/>
      <c r="S66" s="1"/>
      <c r="T66" s="1"/>
      <c r="U66" s="1"/>
      <c r="V66" s="1"/>
      <c r="W66" s="1"/>
      <c r="X66" s="1"/>
    </row>
    <row r="67" spans="1:24"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x14ac:dyDescent="0.25">
      <c r="A72" s="1"/>
      <c r="B72" s="1"/>
      <c r="C72" s="1"/>
      <c r="D72" s="1"/>
      <c r="E72" s="1"/>
      <c r="F72" s="1"/>
      <c r="G72" s="1"/>
      <c r="H72" s="1"/>
      <c r="I72" s="1"/>
      <c r="J72" s="1"/>
      <c r="K72" s="1"/>
      <c r="L72" s="1"/>
      <c r="M72" s="1"/>
      <c r="N72" s="1"/>
      <c r="O72" s="1"/>
      <c r="P72" s="1"/>
      <c r="Q72" s="1"/>
      <c r="R72" s="1"/>
      <c r="S72" s="1"/>
      <c r="T72" s="1"/>
      <c r="U72" s="1"/>
      <c r="V72" s="1"/>
      <c r="W72" s="1"/>
      <c r="X72" s="1"/>
    </row>
  </sheetData>
  <sheetProtection sheet="1" objects="1" scenarios="1"/>
  <mergeCells count="255">
    <mergeCell ref="A1:U3"/>
    <mergeCell ref="A4:U4"/>
    <mergeCell ref="D8:D9"/>
    <mergeCell ref="E8:E9"/>
    <mergeCell ref="G8:G9"/>
    <mergeCell ref="H8:O8"/>
    <mergeCell ref="Q8:Q9"/>
    <mergeCell ref="A5:U5"/>
    <mergeCell ref="R8:R9"/>
    <mergeCell ref="D6:F6"/>
    <mergeCell ref="G6:H6"/>
    <mergeCell ref="F8:F9"/>
    <mergeCell ref="R10:R11"/>
    <mergeCell ref="A12:A13"/>
    <mergeCell ref="B12:B13"/>
    <mergeCell ref="C12:C13"/>
    <mergeCell ref="D12:D13"/>
    <mergeCell ref="E12:E13"/>
    <mergeCell ref="G12:G13"/>
    <mergeCell ref="Q12:Q13"/>
    <mergeCell ref="R12:R13"/>
    <mergeCell ref="A10:A11"/>
    <mergeCell ref="B10:B11"/>
    <mergeCell ref="C10:C11"/>
    <mergeCell ref="D10:D11"/>
    <mergeCell ref="E10:E11"/>
    <mergeCell ref="G10:G11"/>
    <mergeCell ref="Q10:Q11"/>
    <mergeCell ref="F10:F11"/>
    <mergeCell ref="F12:F13"/>
    <mergeCell ref="R14:R15"/>
    <mergeCell ref="A16:A17"/>
    <mergeCell ref="B16:B17"/>
    <mergeCell ref="C16:C17"/>
    <mergeCell ref="D16:D17"/>
    <mergeCell ref="E16:E17"/>
    <mergeCell ref="G16:G17"/>
    <mergeCell ref="Q16:Q17"/>
    <mergeCell ref="R16:R17"/>
    <mergeCell ref="A14:A15"/>
    <mergeCell ref="B14:B15"/>
    <mergeCell ref="C14:C15"/>
    <mergeCell ref="D14:D15"/>
    <mergeCell ref="E14:E15"/>
    <mergeCell ref="G14:G15"/>
    <mergeCell ref="Q14:Q15"/>
    <mergeCell ref="F14:F15"/>
    <mergeCell ref="F16:F17"/>
    <mergeCell ref="R18:R19"/>
    <mergeCell ref="A20:A21"/>
    <mergeCell ref="B20:B21"/>
    <mergeCell ref="C20:C21"/>
    <mergeCell ref="D20:D21"/>
    <mergeCell ref="E20:E21"/>
    <mergeCell ref="G20:G21"/>
    <mergeCell ref="Q20:Q21"/>
    <mergeCell ref="R20:R21"/>
    <mergeCell ref="A18:A19"/>
    <mergeCell ref="B18:B19"/>
    <mergeCell ref="C18:C19"/>
    <mergeCell ref="D18:D19"/>
    <mergeCell ref="E18:E19"/>
    <mergeCell ref="G18:G19"/>
    <mergeCell ref="Q18:Q19"/>
    <mergeCell ref="F18:F19"/>
    <mergeCell ref="F20:F21"/>
    <mergeCell ref="R22:R23"/>
    <mergeCell ref="A24:A25"/>
    <mergeCell ref="B24:B25"/>
    <mergeCell ref="C24:C25"/>
    <mergeCell ref="D24:D25"/>
    <mergeCell ref="E24:E25"/>
    <mergeCell ref="G24:G25"/>
    <mergeCell ref="Q24:Q25"/>
    <mergeCell ref="R24:R25"/>
    <mergeCell ref="A22:A23"/>
    <mergeCell ref="B22:B23"/>
    <mergeCell ref="C22:C23"/>
    <mergeCell ref="D22:D23"/>
    <mergeCell ref="E22:E23"/>
    <mergeCell ref="G22:G23"/>
    <mergeCell ref="Q22:Q23"/>
    <mergeCell ref="F22:F23"/>
    <mergeCell ref="F24:F25"/>
    <mergeCell ref="R26:R27"/>
    <mergeCell ref="A28:A29"/>
    <mergeCell ref="B28:B29"/>
    <mergeCell ref="C28:C29"/>
    <mergeCell ref="D28:D29"/>
    <mergeCell ref="E28:E29"/>
    <mergeCell ref="G28:G29"/>
    <mergeCell ref="Q28:Q29"/>
    <mergeCell ref="R28:R29"/>
    <mergeCell ref="F26:F27"/>
    <mergeCell ref="F28:F29"/>
    <mergeCell ref="A26:A27"/>
    <mergeCell ref="B26:B27"/>
    <mergeCell ref="C26:C27"/>
    <mergeCell ref="D26:D27"/>
    <mergeCell ref="E26:E27"/>
    <mergeCell ref="G26:G27"/>
    <mergeCell ref="Q26:Q27"/>
    <mergeCell ref="R30:R31"/>
    <mergeCell ref="A32:A33"/>
    <mergeCell ref="B32:B33"/>
    <mergeCell ref="C32:C33"/>
    <mergeCell ref="D32:D33"/>
    <mergeCell ref="E32:E33"/>
    <mergeCell ref="G32:G33"/>
    <mergeCell ref="Q32:Q33"/>
    <mergeCell ref="R32:R33"/>
    <mergeCell ref="F30:F31"/>
    <mergeCell ref="F32:F33"/>
    <mergeCell ref="A30:A31"/>
    <mergeCell ref="B30:B31"/>
    <mergeCell ref="C30:C31"/>
    <mergeCell ref="D30:D31"/>
    <mergeCell ref="E30:E31"/>
    <mergeCell ref="G30:G31"/>
    <mergeCell ref="Q30:Q31"/>
    <mergeCell ref="A34:A35"/>
    <mergeCell ref="B34:B35"/>
    <mergeCell ref="C34:C35"/>
    <mergeCell ref="D34:D35"/>
    <mergeCell ref="E34:E35"/>
    <mergeCell ref="G34:G35"/>
    <mergeCell ref="Q34:Q35"/>
    <mergeCell ref="F34:F35"/>
    <mergeCell ref="A36:A37"/>
    <mergeCell ref="B36:B37"/>
    <mergeCell ref="C36:C37"/>
    <mergeCell ref="D36:D37"/>
    <mergeCell ref="E36:E37"/>
    <mergeCell ref="G36:G37"/>
    <mergeCell ref="Q36:Q37"/>
    <mergeCell ref="F36:F37"/>
    <mergeCell ref="A38:A39"/>
    <mergeCell ref="B38:B39"/>
    <mergeCell ref="C38:C39"/>
    <mergeCell ref="D38:D39"/>
    <mergeCell ref="E38:E39"/>
    <mergeCell ref="G38:G39"/>
    <mergeCell ref="Q38:Q39"/>
    <mergeCell ref="F38:F39"/>
    <mergeCell ref="A40:A41"/>
    <mergeCell ref="B40:B41"/>
    <mergeCell ref="C40:C41"/>
    <mergeCell ref="D40:D41"/>
    <mergeCell ref="E40:E41"/>
    <mergeCell ref="G40:G41"/>
    <mergeCell ref="Q40:Q41"/>
    <mergeCell ref="F40:F41"/>
    <mergeCell ref="A42:A43"/>
    <mergeCell ref="B42:B43"/>
    <mergeCell ref="C42:C43"/>
    <mergeCell ref="D42:D43"/>
    <mergeCell ref="E42:E43"/>
    <mergeCell ref="G42:G43"/>
    <mergeCell ref="Q42:Q43"/>
    <mergeCell ref="F42:F43"/>
    <mergeCell ref="A44:A45"/>
    <mergeCell ref="B44:B45"/>
    <mergeCell ref="C44:C45"/>
    <mergeCell ref="D44:D45"/>
    <mergeCell ref="E44:E45"/>
    <mergeCell ref="G44:G45"/>
    <mergeCell ref="Q44:Q45"/>
    <mergeCell ref="F44:F45"/>
    <mergeCell ref="A46:A47"/>
    <mergeCell ref="B46:B47"/>
    <mergeCell ref="C46:C47"/>
    <mergeCell ref="D46:D47"/>
    <mergeCell ref="E46:E47"/>
    <mergeCell ref="G46:G47"/>
    <mergeCell ref="Q46:Q47"/>
    <mergeCell ref="F46:F47"/>
    <mergeCell ref="A48:A49"/>
    <mergeCell ref="B48:B49"/>
    <mergeCell ref="C48:C49"/>
    <mergeCell ref="D48:D49"/>
    <mergeCell ref="E48:E49"/>
    <mergeCell ref="G48:G49"/>
    <mergeCell ref="Q48:Q49"/>
    <mergeCell ref="F48:F49"/>
    <mergeCell ref="A50:A51"/>
    <mergeCell ref="B50:B51"/>
    <mergeCell ref="C50:C51"/>
    <mergeCell ref="D50:D51"/>
    <mergeCell ref="E50:E51"/>
    <mergeCell ref="G50:G51"/>
    <mergeCell ref="Q50:Q51"/>
    <mergeCell ref="F50:F51"/>
    <mergeCell ref="A52:A53"/>
    <mergeCell ref="B52:B53"/>
    <mergeCell ref="C52:C53"/>
    <mergeCell ref="D52:D53"/>
    <mergeCell ref="E52:E53"/>
    <mergeCell ref="G52:G53"/>
    <mergeCell ref="Q52:Q53"/>
    <mergeCell ref="F52:F53"/>
    <mergeCell ref="A54:A55"/>
    <mergeCell ref="B54:B55"/>
    <mergeCell ref="C54:C55"/>
    <mergeCell ref="D54:D55"/>
    <mergeCell ref="E54:E55"/>
    <mergeCell ref="G54:G55"/>
    <mergeCell ref="Q54:Q55"/>
    <mergeCell ref="F54:F55"/>
    <mergeCell ref="A56:A57"/>
    <mergeCell ref="B56:B57"/>
    <mergeCell ref="C56:C57"/>
    <mergeCell ref="D56:D57"/>
    <mergeCell ref="E56:E57"/>
    <mergeCell ref="G56:G57"/>
    <mergeCell ref="Q56:Q57"/>
    <mergeCell ref="F56:F57"/>
    <mergeCell ref="A58:A59"/>
    <mergeCell ref="B58:B59"/>
    <mergeCell ref="C58:C59"/>
    <mergeCell ref="D58:D59"/>
    <mergeCell ref="E58:E59"/>
    <mergeCell ref="G58:G59"/>
    <mergeCell ref="Q58:Q59"/>
    <mergeCell ref="F58:F59"/>
    <mergeCell ref="A60:A61"/>
    <mergeCell ref="B60:B61"/>
    <mergeCell ref="C60:C61"/>
    <mergeCell ref="D60:D61"/>
    <mergeCell ref="E60:E61"/>
    <mergeCell ref="G60:G61"/>
    <mergeCell ref="Q60:Q61"/>
    <mergeCell ref="F60:F61"/>
    <mergeCell ref="A62:A63"/>
    <mergeCell ref="B62:B63"/>
    <mergeCell ref="C62:C63"/>
    <mergeCell ref="D62:D63"/>
    <mergeCell ref="E62:E63"/>
    <mergeCell ref="G62:G63"/>
    <mergeCell ref="Q62:Q63"/>
    <mergeCell ref="F62:F63"/>
    <mergeCell ref="R62:R63"/>
    <mergeCell ref="R42:R43"/>
    <mergeCell ref="R40:R41"/>
    <mergeCell ref="R38:R39"/>
    <mergeCell ref="R36:R37"/>
    <mergeCell ref="R34:R35"/>
    <mergeCell ref="R60:R61"/>
    <mergeCell ref="R58:R59"/>
    <mergeCell ref="R56:R57"/>
    <mergeCell ref="R54:R55"/>
    <mergeCell ref="R52:R53"/>
    <mergeCell ref="R50:R51"/>
    <mergeCell ref="R48:R49"/>
    <mergeCell ref="R46:R47"/>
    <mergeCell ref="R44:R45"/>
  </mergeCells>
  <conditionalFormatting sqref="O12 M14 O14 H18 M20 O22 I34 H36 J36:L36 N36:O36 I62 O54 K12">
    <cfRule type="expression" dxfId="44" priority="60">
      <formula>IF(CELL("contents", INDIRECT(ADDRESS(ROW()+1, COLUMN())))=0,1,0)</formula>
    </cfRule>
  </conditionalFormatting>
  <conditionalFormatting sqref="B52:B63 H52:O63 Q52:R63">
    <cfRule type="expression" dxfId="43" priority="5">
      <formula>IF($J$11=0,1,0)</formula>
    </cfRule>
  </conditionalFormatting>
  <conditionalFormatting sqref="H12:J12 L12:N12 H14:L14 N14 H16:O16 I18:O18 H20:L20 N20:O20 H22:N22 H24:O24 H32:O32 H34 J34:O34 I36 M36 H38:O38 H40:O40 H42:O42 H44:O44 H46:O46 H48:O48 H50:O50 H52:O52 H54:N54 H56:O56 H58:O58 H60:O60 H62 J62:O62 H26:O26 H28:O28 H30:O30">
    <cfRule type="expression" dxfId="42" priority="59">
      <formula>IF(CELL("contents", INDIRECT(ADDRESS(ROW()+1, COLUMN())))=1,1,0)</formula>
    </cfRule>
  </conditionalFormatting>
  <conditionalFormatting sqref="K13 N13:O13 H15:O1715">
    <cfRule type="cellIs" dxfId="41" priority="58" operator="equal">
      <formula>1</formula>
    </cfRule>
  </conditionalFormatting>
  <dataValidations count="98">
    <dataValidation allowBlank="1" showInputMessage="1" showErrorMessage="1" promptTitle="REFREV" prompt="Reverses the ADC1 reference multiplexer output P and N polarity_x000a__x000a_0: Normal polarity of reference multiplexer output (default)_x000a__x000a_1: Reverse polarity of reference multiplexer output_x000a_" sqref="H16"/>
    <dataValidation allowBlank="1" showInputMessage="1" showErrorMessage="1" promptTitle="RMUXN[2:0]" prompt="Selects the negative reference input_x000a__x000a_000: Internal 2.5 V reference - N (default)_x000a_001: External AIN1_x000a_010: External AIN3_x000a_011: External AIN5_x000a_100: External AVSS" sqref="M40:O40"/>
    <dataValidation allowBlank="1" showInputMessage="1" showErrorMessage="1" promptTitle="RMUXP[2:0]" prompt="Selects the positive reference input_x000a__x000a_000: Internal 2.5 V reference - P (default)_x000a_001: External AIN0_x000a_010: External AIN2_x000a_011: External AIN4_x000a_100: External analog supply (VAVDD - VAVSS)" sqref="J40:L40"/>
    <dataValidation type="list" allowBlank="1" showInputMessage="1" showErrorMessage="1" sqref="G6">
      <formula1>"ADS1262, ADS1263"</formula1>
    </dataValidation>
    <dataValidation allowBlank="1" showInputMessage="1" showErrorMessage="1" promptTitle="FSC2[15:0]" prompt="The 16-bit word format is straight binary. The 16-bit value is internally divided by 4000h to derive the scale factor for ADC2 calibration. After the offset operation, the scale factor is multiplied with the 24-bit conversion result." sqref="H62:O62"/>
    <dataValidation allowBlank="1" showInputMessage="1" showErrorMessage="1" promptTitle="OFC2[15:0]" prompt="The 16-bit word is 2's complement format and is internally left-shifted to align with the ADC2 24-bit conversion result. The register value is subtracted from the conversion result before the full scale operation." sqref="H58:O58"/>
    <dataValidation allowBlank="1" showInputMessage="1" showErrorMessage="1" promptTitle="MUXN2[3:0]" prompt="Selects the ADC2 negative input" sqref="L54:O54"/>
    <dataValidation allowBlank="1" showInputMessage="1" showErrorMessage="1" promptTitle="MUXP2[3:0]" prompt="Selects the ADC2 positive input" sqref="H54:K54"/>
    <dataValidation allowBlank="1" showInputMessage="1" showErrorMessage="1" promptTitle="PGA2[2:0]" prompt="These bits configure the gain of ADC2_x000a__x000a_ 000 = 1 V/V (default)_x000a_ 001 = 2 V/V_x000a_ 010 = 4 V/V_x000a_ 011 = 8 V/V_x000a_ 100 = 16 V/V_x000a_ 101 = 32 V/V_x000a_ 110 = 64 V/V_x000a_ 111 = 128 V/V" sqref="M52:O52"/>
    <dataValidation allowBlank="1" showInputMessage="1" showErrorMessage="1" promptTitle="REF2[2:0]" prompt="Selects the reference inputs of ADC2 as P/N pairs_x000a__x000a_000: Internal 2.5 V reference (default)_x000a_001: External AIN0/AIN1 reference inputs_x000a_010: External AIN2/AIN3 reference inputs_x000a_011: External AIN4/AIN5 reference inputs_x000a_100: External AVDD/AVSS reference inputs" sqref="J52:L52"/>
    <dataValidation allowBlank="1" showInputMessage="1" showErrorMessage="1" promptTitle="DR2[1:0]" prompt="These bits select the data rate of ADC2_x000a__x000a_00: 10 SPS (default)_x000a_01: 100 SPS_x000a_10: 400 SPS_x000a_11: 800 SPS" sqref="H52:I52"/>
    <dataValidation allowBlank="1" showInputMessage="1" showErrorMessage="1" promptTitle="DAT[1]" prompt="Configured as an output, read returns the register value_x000a_Configured as an input, write sets the register value only_x000a__x000a_0: GPIO[1] is low_x000a__x000a_1: GPIO[1] is high" sqref="N50"/>
    <dataValidation allowBlank="1" showInputMessage="1" showErrorMessage="1" promptTitle="DAT[2]" prompt="Configured as an output, read returns the register value_x000a_Configured as an input, write sets the register value only_x000a__x000a_0: GPIO[2] is low_x000a__x000a_1: GPIO[2] is high" sqref="M50"/>
    <dataValidation allowBlank="1" showInputMessage="1" showErrorMessage="1" promptTitle="DAT[3]" prompt="Configured as an output, read returns the register value_x000a_Configured as an input, write sets the register value only_x000a__x000a_0: GPIO[3] is low_x000a__x000a_1: GPIO[3] is high" sqref="L50"/>
    <dataValidation allowBlank="1" showInputMessage="1" showErrorMessage="1" promptTitle="DAT[4]" prompt="Configured as an output, read returns the register value_x000a_Configured as an input, write sets the register value only_x000a__x000a_0: GPIO[4] is low_x000a__x000a_1: GPIO[4] is high" sqref="K50"/>
    <dataValidation allowBlank="1" showInputMessage="1" showErrorMessage="1" promptTitle="DAT[0]" prompt="Configured as an output, read returns the register value_x000a_Configured as an input, write sets the register value only_x000a__x000a_0: GPIO[0] is low_x000a__x000a_1: GPIO[0] is high" sqref="O50"/>
    <dataValidation allowBlank="1" showInputMessage="1" showErrorMessage="1" promptTitle="DAT[5]" prompt="Configured as an output, read returns the register value_x000a_Configured as an input, write sets the register value only_x000a__x000a_0: GPIO[5] is low_x000a__x000a_1: GPIO[5] is high" sqref="J50"/>
    <dataValidation allowBlank="1" showInputMessage="1" showErrorMessage="1" promptTitle="DAT[6]" prompt="Configured as an output, read returns the register value_x000a_Configured as an input, write sets the register value only_x000a__x000a_0: GPIO[6] is low_x000a__x000a_1: GPIO[6] is high" sqref="I50"/>
    <dataValidation allowBlank="1" showInputMessage="1" showErrorMessage="1" promptTitle="DAT[7]" prompt="Configured as an output, read returns the register value_x000a_Configured as an input, write sets the register value only_x000a__x000a_0: GPIO[7] is low_x000a__x000a_1: GPIO[7] is high" sqref="H50"/>
    <dataValidation allowBlank="1" showInputMessage="1" showErrorMessage="1" promptTitle="DIR[1] " prompt="Configures GPIO[1] as a GPIO input or GPIO output_x000a__x000a_0: GPIO[1] is an output (default)_x000a__x000a_1: GPIO[1] is an input" sqref="N48"/>
    <dataValidation allowBlank="1" showInputMessage="1" showErrorMessage="1" promptTitle="DIR[2] " prompt="Configures GPIO[2] as a GPIO input or GPIO output_x000a__x000a_0: GPIO[2] is an output (default)_x000a__x000a_1: GPIO[2] is an input_x000a_" sqref="M48"/>
    <dataValidation allowBlank="1" showInputMessage="1" showErrorMessage="1" promptTitle="DIR[3] " prompt="Configures GPIO[3] as a GPIO input or GPIO output_x000a__x000a_0: GPIO[3] is an output (default)_x000a__x000a_1: GPIO[3] is an input_x000a_" sqref="L48"/>
    <dataValidation allowBlank="1" showInputMessage="1" showErrorMessage="1" promptTitle="DIR[4] " prompt="Configures GPIO[4] as a GPIO input or GPIO output_x000a__x000a_0: GPIO[4] is an output (default)_x000a__x000a_1: GPIO[4] is an input" sqref="K48"/>
    <dataValidation allowBlank="1" showInputMessage="1" showErrorMessage="1" promptTitle="DIR[5] " prompt="Configures GPIO[5] as a GPIO input or GPIO output_x000a__x000a_0: GPIO[5] is an output (default)_x000a__x000a_1: GPIO[5] is an input" sqref="J48"/>
    <dataValidation allowBlank="1" showInputMessage="1" showErrorMessage="1" promptTitle="DIR[6] " prompt="Configures GPIO[6] as a GPIO input or GPIO output_x000a__x000a_0: GPIO[6] is an output (default)_x000a__x000a_1: GPIO[6] is an input" sqref="I48"/>
    <dataValidation allowBlank="1" showInputMessage="1" showErrorMessage="1" promptTitle="DIR[7] " prompt="Configures GPIO[7] as a GPIO input or GPIO output_x000a__x000a_0: GPIO[7] is an output (default)_x000a__x000a_1: GPIO[7] is an input_x000a_" sqref="H48"/>
    <dataValidation allowBlank="1" showInputMessage="1" showErrorMessage="1" promptTitle="CON[1] " prompt="Connects GPIO[1] to analog input pin AIN4_x000a__x000a_0: GPIO[1] not connected to AIN4 (default)_x000a__x000a_1: GPIO[1] connected to AIN4" sqref="N46"/>
    <dataValidation allowBlank="1" showInputMessage="1" showErrorMessage="1" promptTitle="CON[2] " prompt="Connects GPIO[2] to analog input pin AIN5_x000a__x000a_0: GPIO[2] not connected to AIN5 (default)_x000a__x000a_1: GPIO[2] connected to AIN5" sqref="M46"/>
    <dataValidation allowBlank="1" showInputMessage="1" showErrorMessage="1" promptTitle="CON[3] " prompt="Connects GPIO[3] to analog input pin AIN6_x000a__x000a_0: GPIO[3] not connected to AIN6 (default)_x000a__x000a_1: GPIO[3] connected to AIN6" sqref="L46"/>
    <dataValidation allowBlank="1" showInputMessage="1" showErrorMessage="1" promptTitle="CON[4] " prompt="Connects GPIO[4] to analog input pin AIN7_x000a__x000a_0: GPIO[4] not connected to AIN7 (default)_x000a__x000a_1: GPIO[4] connected to AIN7" sqref="K46"/>
    <dataValidation allowBlank="1" showInputMessage="1" showErrorMessage="1" promptTitle="CON[5] " prompt="Connects GPIO[5] to analog input pin AIN8_x000a__x000a_0: GPIO[5] not connected to AIN8 (default)_x000a__x000a_1: GPIO[5] connected to AIN8" sqref="J46"/>
    <dataValidation allowBlank="1" showInputMessage="1" showErrorMessage="1" promptTitle="CON[6] " prompt="Connects GPIO[6] to analog input pin AIN9_x000a__x000a_0: GPIO[6] not connected to AIN9 (default)_x000a__x000a_1: GPIO[6] connected to AIN9" sqref="I46"/>
    <dataValidation allowBlank="1" showInputMessage="1" showErrorMessage="1" promptTitle="CON[7] " prompt="Connects GPIO[7] to analog input pin AINCOM_x000a__x000a_0: GPIO[7] not connected to AINCOM (default)_x000a__x000a_1: GPIO[7] connected to AINCOM" sqref="H46"/>
    <dataValidation allowBlank="1" showInputMessage="1" showErrorMessage="1" promptTitle="DIR[0] " prompt="Configures GPIO[0] as a GPIO input or GPIO output_x000a__x000a_0: GPIO[0] is an output (default)_x000a__x000a_1: GPIO[0] is an input" sqref="O48"/>
    <dataValidation allowBlank="1" showInputMessage="1" showErrorMessage="1" promptTitle="CON[0] " prompt="Connects GPIO[0] to analog input pin AIN3_x000a__x000a_0: GPIO[0] not connected to AIN3 (default)_x000a__x000a_1: GPIO[0] connected to AIN3" sqref="O46"/>
    <dataValidation allowBlank="1" showInputMessage="1" showErrorMessage="1" promptTitle="MAGP[4:0]" prompt="Sets the TDACP output magnitude. The TDAC output voltages_x000a_arewith respect to AVSS" sqref="K42:O42"/>
    <dataValidation allowBlank="1" showInputMessage="1" showErrorMessage="1" promptTitle="MAGN[4:0]" prompt="Selects the TDACN output magnitude. The TDAC output voltages_x000a_are with respect to AVSS" sqref="K44:O44"/>
    <dataValidation allowBlank="1" showInputMessage="1" showErrorMessage="1" promptTitle="OUTN" prompt="Connects TDACN output to pin AIN7_x000a__x000a_0: No external connection_x000a__x000a_1: TDACN output connected to pin AIN7_x000a__x000a__x000a__x000a__x000a_" sqref="H44"/>
    <dataValidation allowBlank="1" showInputMessage="1" showErrorMessage="1" promptTitle="OUTP" prompt="Connects TDACP output to pin AIN6_x000a__x000a_0: No connection_x000a__x000a_1: TDACP output connected to pin AIN6_x000a__x000a__x000a__x000a__x000a_" sqref="H42"/>
    <dataValidation allowBlank="1" showInputMessage="1" showErrorMessage="1" promptTitle="MAG2[3:0]" prompt="Selects the current magnitude of IDAC2" sqref="H38:K38"/>
    <dataValidation allowBlank="1" showInputMessage="1" showErrorMessage="1" promptTitle="MAG1[3:0]" prompt="Selects the current magnitude of IDAC1" sqref="L38:O38"/>
    <dataValidation allowBlank="1" showInputMessage="1" showErrorMessage="1" promptTitle="MUX2[3:0]" prompt="Selects the analog input pin to connect IDAC2" sqref="H36:K36"/>
    <dataValidation allowBlank="1" showInputMessage="1" showErrorMessage="1" promptTitle="MUX1[3:0]" prompt="Selects the analog input pin to connect IDAC1" sqref="L36:O36"/>
    <dataValidation allowBlank="1" showInputMessage="1" showErrorMessage="1" promptTitle="FSC1[23:0]" prompt="The 24-bit word format is straight binary. The 24-bit value_x000a_is internally divided by 400000h to derive the gain coefficient._x000a_The gain coefficient is multiplied with the 32-bit conversion result after the offset operation." sqref="H34:O34"/>
    <dataValidation allowBlank="1" showInputMessage="1" showErrorMessage="1" promptTitle="OFC1[23:0]" prompt="The 24-bit word is 2's complement format and is internally left shifted to align with the 32-bit conversion result. The register value is subtracted from the conversion result before the full scale operation." sqref="H28:O28"/>
    <dataValidation allowBlank="1" showInputMessage="1" showErrorMessage="1" promptTitle="MUXN[3:0]" prompt="Selects the negative input multiplexer." sqref="L22:O22"/>
    <dataValidation allowBlank="1" showInputMessage="1" showErrorMessage="1" promptTitle="MUXP[3:0]" prompt="Selects the positive input multiplexer._x000a_" sqref="H22:K22"/>
    <dataValidation allowBlank="1" showInputMessage="1" showErrorMessage="1" promptTitle="DR[3:0]" prompt="Selects the ADC data rate. In FIR filter mode, the available data_x000a_rates are limited to 2.5, 5, 10 and 20 SPS._x000a_" sqref="L20:O20"/>
    <dataValidation allowBlank="1" showInputMessage="1" showErrorMessage="1" promptTitle="GAIN[2:0]" prompt="Selects the PGA gain_x000a__x000a_ 000 = 1 (default)_x000a_ 001 = 2_x000a_ 010 = 4_x000a_ 011 = 8_x000a_ 100 = 16_x000a_ 101 = 32" sqref="I20:K20"/>
    <dataValidation allowBlank="1" showInputMessage="1" showErrorMessage="1" promptTitle="SBMAG[2:0]" prompt="Selects the sensor bias current magnitude or the bias resistor" sqref="M18:O18"/>
    <dataValidation allowBlank="1" showInputMessage="1" showErrorMessage="1" promptTitle="SBPOL" prompt="Selects the sensor bias for pull-up or pull-down_x000a__x000a_0: Sensor bias pull-up mode (AINP pulled high, AINN pulled low) (default)_x000a__x000a_1: Sensor bias pull-down mode (AINP pulled low, AINN pulled high)" sqref="L18"/>
    <dataValidation allowBlank="1" showInputMessage="1" showErrorMessage="1" promptTitle="SBADC" prompt="Selects the ADC to connect the sensor bias_x000a__x000a_0: Sensor bias connected to ADC1 mux out (default)_x000a__x000a_1: Sensor bias connected to ADC2 mux out_x000a_" sqref="K18"/>
    <dataValidation allowBlank="1" showInputMessage="1" showErrorMessage="1" promptTitle="FILTER[2:0]" prompt="Configures the digital filter for ADC1_x000a__x000a_ 000 = Sinc1 mode_x000a_ 001 = Sinc2 mode_x000a_ 010 = Sinc3 mode_x000a_ 011 = Sinc4 mode_x000a_ 100 = Simultaneous 50/60 Hz mode (default)" sqref="H18:J18"/>
    <dataValidation allowBlank="1" showInputMessage="1" showErrorMessage="1" promptTitle="DELAY[3:0]" prompt="Provides delay from conversion start to the beginning of the internal conversion_x000a_" sqref="L16:O16"/>
    <dataValidation allowBlank="1" showInputMessage="1" showErrorMessage="1" promptTitle="CHOP[1:0]" prompt="Enables the ADC chop and IDAC rotation options_x000a__x000a_ 00 – Input chop and IDAC rotation disabled (default)_x000a__x000a_ 01 – Input chop enabled_x000a__x000a_ 10 – IDAC rotation enabled_x000a__x000a_ 11 – Input chop and IDAC rotation enabled_x000a_" sqref="J16:K16"/>
    <dataValidation allowBlank="1" showInputMessage="1" showErrorMessage="1" promptTitle="RUNMODE" prompt="Selects the ADC conversion (run) mode_x000a__x000a_0: Continuous conversion after start received (default)_x000a__x000a_1: Pulse conversion (one shot conversion) after start received" sqref="I16"/>
    <dataValidation allowBlank="1" showInputMessage="1" showErrorMessage="1" promptTitle="STATUS" prompt="Enables the inclusion of the STATUS byte during conversion_x000a_data read-back_x000a__x000a_0: Disabled_x000a__x000a_1: STATUS byte included during conversion data read-back (default)_x000a_" sqref="M14"/>
    <dataValidation allowBlank="1" showInputMessage="1" showErrorMessage="1" promptTitle="TIMEOUT" prompt="Enables the serial interface automatic time-out mode_x000a__x000a_0: Disabled (default)_x000a__x000a_1: Enable the interface automatic time-out_x000a_" sqref="L14"/>
    <dataValidation allowBlank="1" showInputMessage="1" showErrorMessage="1" promptTitle="INTREF" prompt="Enables the +2.5 V internal reference voltage. IDAC and temperature sensor require the internal reference._x000a__x000a_ 0 = Disabled_x000a__x000a_ 1 = Internal reference enabled (default)" sqref="O12"/>
    <dataValidation allowBlank="1" showInputMessage="1" showErrorMessage="1" promptTitle="VBIAS" prompt="Enables the internal level shift voltage to AINCOM pin._x000a_VBIAS = (VAVDD + VAVSS)/2_x000a__x000a_ 0 = Disabled (default)_x000a__x000a_ 1 = VBIAS enabled_x000a_" sqref="N12"/>
    <dataValidation allowBlank="1" showInputMessage="1" showErrorMessage="1" promptTitle="RESET" prompt="Indicates ADC reset. Write zero to clear the bit._x000a__x000a_0: No reset has occurred since the bit last cleared by the user_x000a__x000a_1: Reset has occurred (default)" sqref="K12"/>
    <dataValidation allowBlank="1" showInputMessage="1" showErrorMessage="1" promptTitle="REV_ID[4:0] (read only)" prompt="Revision ID bits. Note: the chip revision ID can change without notification" sqref="K10:O10"/>
    <dataValidation allowBlank="1" showInputMessage="1" showErrorMessage="1" promptTitle="ADC2 INPUT MULTIPLEXER REGISTER" prompt="(Read &amp; Write)_x000a__x000a_ADC2 conversions are restarted if this register is changed." sqref="E54:E55"/>
    <dataValidation allowBlank="1" showInputMessage="1" showErrorMessage="1" promptTitle="ADC2 CONFIGURATION REGISTER" prompt="(Read &amp; Write)_x000a__x000a_ADC2 conversions are restarted if this register is changed." sqref="E52:E53"/>
    <dataValidation allowBlank="1" showInputMessage="1" showErrorMessage="1" promptTitle="IDAC MAGNITUDE REGISTER" prompt="(Read &amp; Write)_x000a__x000a_ADC1 conversions are restarted if this register is changed." sqref="E38:E39"/>
    <dataValidation allowBlank="1" showInputMessage="1" showErrorMessage="1" promptTitle="IDAC DIRECTION REGISTER" prompt="(Read &amp; Write)_x000a__x000a_ADC1 conversions are restarted if this register is changed." sqref="E36:E37"/>
    <dataValidation allowBlank="1" showInputMessage="1" showErrorMessage="1" promptTitle="REFERENCE CONFIGURATION REGISTER" prompt="(Read &amp; Write)_x000a__x000a_ADC1 conversions are restarted if this register is changed." sqref="E40:E41"/>
    <dataValidation allowBlank="1" showInputMessage="1" showErrorMessage="1" promptTitle="INPUT MULTPLEXER REGISTER" prompt="(Read &amp; Write)_x000a__x000a_ADC1 conversions are restarted if this register is changed." sqref="E22:E23"/>
    <dataValidation allowBlank="1" showInputMessage="1" showErrorMessage="1" promptTitle="MODE2 CONFIGURATION REGISTER" prompt="(Read &amp; Write)_x000a__x000a_ADC1 conversions are restarted if this register is changed." sqref="E20:E21"/>
    <dataValidation allowBlank="1" showInputMessage="1" showErrorMessage="1" promptTitle="MODE1 CONFIGURATION REGISTER" prompt="(Read &amp; Write)_x000a__x000a_ADC1 conversions are restarted if this register is changed." sqref="E18:E19"/>
    <dataValidation allowBlank="1" showInputMessage="1" showErrorMessage="1" promptTitle="MODE0 CONFIGURATION REGISTER" prompt="(Read &amp; Write)_x000a__x000a_ADC1 conversions are restarted if this register is changed." sqref="E16:E17"/>
    <dataValidation type="list" allowBlank="1" showInputMessage="1" showErrorMessage="1" sqref="H21:O21 H17:O17 H15:O15 H41:O41 H13:O13">
      <formula1>"0, 1, x"</formula1>
    </dataValidation>
    <dataValidation type="list" allowBlank="1" showInputMessage="1" showErrorMessage="1" sqref="H61:O61 H19:O19 H23:O23 H63:O63 H59:O59 H57:O57 H51:O51 H25:O25 H27:O27 H29:O29 H31:O31 H33:O33 H35:O35 H37:O37 H39:O39 H49:O49 H47:O47 H55:O55 H43:O43 H53:O53 H45:O45 H11:O11">
      <formula1>"0, 1"</formula1>
    </dataValidation>
    <dataValidation allowBlank="1" showInputMessage="1" showErrorMessage="1" promptTitle="ADC2 FULL SCALE CALIBRATION REG" prompt="(Read &amp; Write)_x000a__x000a_AD2FS0, AD2FS1:_x000a_These two registers are the 16bit full scale calibration for ADC2. The 16-bit word format is straight binary divided by 4000h. The product is multiplied with the conversion result after the offset operation." sqref="E60:E61"/>
    <dataValidation allowBlank="1" showInputMessage="1" showErrorMessage="1" promptTitle="ADC2 OFFSET CALIBRATION REGISTER" prompt="(Read &amp; Write)" sqref="E56:E59"/>
    <dataValidation allowBlank="1" showInputMessage="1" showErrorMessage="1" promptTitle="GPIO DATA REGISTER" prompt="(Read &amp; Write)" sqref="E50:E51"/>
    <dataValidation allowBlank="1" showInputMessage="1" showErrorMessage="1" promptTitle="GPIO DIRECTION REGISTER" prompt="(Read &amp; Write)" sqref="E48:E49"/>
    <dataValidation allowBlank="1" showInputMessage="1" showErrorMessage="1" promptTitle="GPIO CONFIGURATION REGISTER" prompt="(Read &amp; Write)" sqref="E46:E47"/>
    <dataValidation allowBlank="1" showInputMessage="1" showErrorMessage="1" promptTitle="TEST SIGNAL N REGISTER" prompt="(Read &amp; Write)" sqref="E44:E45"/>
    <dataValidation allowBlank="1" showInputMessage="1" showErrorMessage="1" promptTitle="TEST SIGNAL P REGISTER" prompt="(Read &amp; Write)" sqref="E42:E43"/>
    <dataValidation allowBlank="1" showInputMessage="1" showErrorMessage="1" promptTitle="FULL SCALE CALIBRATION REGISTER" prompt="(Read &amp; Write)" sqref="E30:E35"/>
    <dataValidation allowBlank="1" showInputMessage="1" showErrorMessage="1" promptTitle="OFFSET CALIBRATION REGISTER" prompt="(Read &amp; Write)" sqref="E24:E29"/>
    <dataValidation allowBlank="1" showInputMessage="1" showErrorMessage="1" promptTitle="SPI CONFIGURATION REGISTER" prompt="(Read &amp; Write)" sqref="E14:E15"/>
    <dataValidation allowBlank="1" showInputMessage="1" showErrorMessage="1" promptTitle="ADC2 FULL SCALE CALIBRATION  REG" prompt="(Read &amp; Write)" sqref="E62:E63"/>
    <dataValidation allowBlank="1" showInputMessage="1" showErrorMessage="1" promptTitle="POWER CONFIGURATION REGISTER" prompt="(Read &amp; Write)" sqref="E12:E13"/>
    <dataValidation allowBlank="1" showInputMessage="1" showErrorMessage="1" promptTitle="DEVICE ID REGISTER" prompt="(Read Only)" sqref="E10:E11"/>
    <dataValidation type="custom" allowBlank="1" showInputMessage="1" showErrorMessage="1" errorTitle="Value out of range" error="Value must be an 8-bit hexadecimal number between &quot;00&quot; and &quot;FF&quot;." sqref="B10:B13 B16:B63">
      <formula1>IF(HEX2DEC(CELL("Contents"))&lt;256,1,0)</formula1>
    </dataValidation>
    <dataValidation allowBlank="1" showInputMessage="1" showErrorMessage="1" promptTitle="DEV_ID[2:0] (read only)" prompt="Device ID_x000a_000: ADS1262_x000a_001: ADS1263" sqref="H10:J10"/>
    <dataValidation allowBlank="1" showInputMessage="1" showErrorMessage="1" promptTitle="CRC[1:0]" prompt="Enables the inclusion of the CRCCHK byte during conversion data read-back_x000a__x000a_00: CRC/CHK byte disabled_x000a__x000a_01: Enable Checksum byte during conversion data read-back_x000a_(default)_x000a__x000a_10: Enable CRC byte during conversion data read-back" sqref="N14:O14"/>
    <dataValidation type="custom" allowBlank="1" showInputMessage="1" showErrorMessage="1" errorTitle="Value out of range" error="Value must be an 8-bit hexadecimal number between &quot;00&quot; and &quot;FF&quot;." sqref="B14:B15">
      <formula1>IF(HEX2DEC(CELL("Contents"))&lt;256,1,0)</formula1>
    </dataValidation>
    <dataValidation allowBlank="1" showInputMessage="1" showErrorMessage="1" promptTitle="BYPASS" prompt="Selects PGA bypass_x000a__x000a_0: PGA enabled (default)_x000a__x000a_1: PGA bypassed" sqref="H20"/>
    <dataValidation allowBlank="1" showInputMessage="1" showErrorMessage="1" promptTitle="OFC1[23:0]" prompt="The 24-bit word is 2's complement format and is internally left shifted to align with the 32-bit conversion result. The register value is subtracted from the conversion result before the full scale operation." sqref="H24:O24"/>
    <dataValidation allowBlank="1" showInputMessage="1" showErrorMessage="1" promptTitle="OFC1[23:0]" prompt="The 24-bit word is 2's complement format and is internally left shifted to align with the 32-bit conversion result. The register value is subtracted from the conversion result before the full scale operation." sqref="H26:O26"/>
    <dataValidation allowBlank="1" showInputMessage="1" showErrorMessage="1" promptTitle="FSC1[23:0]" prompt="The 24-bit word format is straight binary. The 24-bit value_x000a_is internally divided by 400000h to derive the gain coefficient._x000a_The gain coefficient is multiplied with the 32-bit conversion result after the offset operation." sqref="H32:O32"/>
    <dataValidation allowBlank="1" showInputMessage="1" showErrorMessage="1" promptTitle="FSC1[23:0]" prompt="The 24-bit word format is straight binary. The 24-bit value_x000a_is internally divided by 400000h to derive the gain coefficient._x000a_The gain coefficient is multiplied with the 32-bit conversion result after the offset operation." sqref="H30:O30"/>
    <dataValidation allowBlank="1" showInputMessage="1" showErrorMessage="1" promptTitle="Reserved" prompt="Always write 0" sqref="H12:J12 L12:M12 H14:K14 H40:I40 I42:J42 I44:J44"/>
    <dataValidation allowBlank="1" showInputMessage="1" showErrorMessage="1" promptTitle="OFC2[15:0]" prompt="The 16-bit word is 2's complement format and is internally left-shifted to align with the ADC2 24-bit conversion result. The register value is subtracted from the conversion result before the full scale operation." sqref="H56:O56"/>
    <dataValidation allowBlank="1" showInputMessage="1" showErrorMessage="1" promptTitle="FSC2[15:0]" prompt="The 16-bit word format is straight binary. The 16-bit value is internally divided by 4000h to derive the scale factor for ADC2 calibration. After the offset operation, the scale factor is multiplied with the 24-bit conversion result." sqref="H60:O60"/>
  </dataValidations>
  <hyperlinks>
    <hyperlink ref="A5" location="'Table of Contents '!A1" display="Table of Contents"/>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2"/>
  <sheetViews>
    <sheetView showGridLines="0" showRowColHeaders="0" zoomScale="85" zoomScaleNormal="85" workbookViewId="0">
      <selection activeCell="C14" sqref="C14"/>
    </sheetView>
  </sheetViews>
  <sheetFormatPr defaultRowHeight="14.25" x14ac:dyDescent="0.2"/>
  <cols>
    <col min="1" max="1" width="4.7109375" style="18" customWidth="1"/>
    <col min="2" max="2" width="13.140625" style="18" customWidth="1"/>
    <col min="3" max="3" width="10" style="18" customWidth="1"/>
    <col min="4" max="4" width="9.140625" style="18"/>
    <col min="5" max="6" width="8.5703125" style="18" customWidth="1"/>
    <col min="7" max="7" width="19.85546875" style="18" customWidth="1"/>
    <col min="8" max="8" width="7.28515625" style="18" customWidth="1"/>
    <col min="9" max="9" width="4.85546875" style="18" customWidth="1"/>
    <col min="10" max="10" width="18.140625" style="18" customWidth="1"/>
    <col min="11" max="11" width="7.5703125" style="18" customWidth="1"/>
    <col min="12" max="12" width="3.42578125" style="18" customWidth="1"/>
    <col min="13" max="15" width="9.140625" style="18"/>
    <col min="16" max="16" width="4.85546875" style="18" customWidth="1"/>
    <col min="17" max="17" width="17.140625" style="18" customWidth="1"/>
    <col min="18" max="18" width="7.7109375" style="18" customWidth="1"/>
    <col min="19" max="19" width="13.42578125" style="18" customWidth="1"/>
    <col min="20" max="20" width="7.7109375" style="18" customWidth="1"/>
    <col min="21" max="21" width="6.42578125" style="18" customWidth="1"/>
    <col min="22" max="22" width="4.28515625" style="18" customWidth="1"/>
    <col min="23" max="16384" width="9.140625" style="18"/>
  </cols>
  <sheetData>
    <row r="1" spans="1:24" x14ac:dyDescent="0.2">
      <c r="A1" s="357"/>
      <c r="B1" s="357"/>
      <c r="C1" s="357"/>
      <c r="D1" s="357"/>
      <c r="E1" s="357"/>
      <c r="F1" s="357"/>
      <c r="G1" s="357"/>
      <c r="H1" s="357"/>
      <c r="I1" s="357"/>
      <c r="J1" s="357"/>
      <c r="K1" s="357"/>
      <c r="L1" s="357"/>
      <c r="M1" s="357"/>
      <c r="N1" s="357"/>
      <c r="O1" s="357"/>
      <c r="P1" s="357"/>
      <c r="Q1" s="357"/>
      <c r="R1" s="357"/>
      <c r="S1" s="357"/>
      <c r="T1" s="357"/>
      <c r="U1" s="357"/>
      <c r="V1" s="357"/>
      <c r="W1" s="357"/>
      <c r="X1" s="357"/>
    </row>
    <row r="2" spans="1:24" x14ac:dyDescent="0.2">
      <c r="A2" s="357"/>
      <c r="B2" s="357"/>
      <c r="C2" s="357"/>
      <c r="D2" s="357"/>
      <c r="E2" s="357"/>
      <c r="F2" s="357"/>
      <c r="G2" s="357"/>
      <c r="H2" s="357"/>
      <c r="I2" s="357"/>
      <c r="J2" s="357"/>
      <c r="K2" s="357"/>
      <c r="L2" s="357"/>
      <c r="M2" s="357"/>
      <c r="N2" s="357"/>
      <c r="O2" s="357"/>
      <c r="P2" s="357"/>
      <c r="Q2" s="357"/>
      <c r="R2" s="357"/>
      <c r="S2" s="357"/>
      <c r="T2" s="357"/>
      <c r="U2" s="357"/>
      <c r="V2" s="357"/>
      <c r="W2" s="357"/>
      <c r="X2" s="357"/>
    </row>
    <row r="3" spans="1:24" x14ac:dyDescent="0.2">
      <c r="A3" s="357"/>
      <c r="B3" s="357"/>
      <c r="C3" s="357"/>
      <c r="D3" s="357"/>
      <c r="E3" s="357"/>
      <c r="F3" s="357"/>
      <c r="G3" s="357"/>
      <c r="H3" s="357"/>
      <c r="I3" s="357"/>
      <c r="J3" s="357"/>
      <c r="K3" s="357"/>
      <c r="L3" s="357"/>
      <c r="M3" s="357"/>
      <c r="N3" s="357"/>
      <c r="O3" s="357"/>
      <c r="P3" s="357"/>
      <c r="Q3" s="357"/>
      <c r="R3" s="357"/>
      <c r="S3" s="357"/>
      <c r="T3" s="357"/>
      <c r="U3" s="357"/>
      <c r="V3" s="357"/>
      <c r="W3" s="357"/>
      <c r="X3" s="357"/>
    </row>
    <row r="4" spans="1:24" ht="12.75" customHeight="1" x14ac:dyDescent="0.2">
      <c r="A4" s="358"/>
      <c r="B4" s="358"/>
      <c r="C4" s="358"/>
      <c r="D4" s="358"/>
      <c r="E4" s="358"/>
      <c r="F4" s="358"/>
      <c r="G4" s="358"/>
      <c r="H4" s="358"/>
      <c r="I4" s="358"/>
      <c r="J4" s="358"/>
      <c r="K4" s="358"/>
      <c r="L4" s="358"/>
      <c r="M4" s="358"/>
      <c r="N4" s="358"/>
      <c r="O4" s="358"/>
      <c r="P4" s="358"/>
      <c r="Q4" s="358"/>
      <c r="R4" s="358"/>
      <c r="S4" s="358"/>
      <c r="T4" s="358"/>
      <c r="U4" s="358"/>
      <c r="V4" s="358"/>
      <c r="W4" s="358"/>
      <c r="X4" s="358"/>
    </row>
    <row r="5" spans="1:24" ht="15.75" customHeight="1" x14ac:dyDescent="0.2">
      <c r="A5" s="359" t="s">
        <v>46</v>
      </c>
      <c r="B5" s="359"/>
      <c r="C5" s="359"/>
      <c r="D5" s="359"/>
      <c r="E5" s="359"/>
      <c r="F5" s="359"/>
      <c r="G5" s="359"/>
      <c r="H5" s="359"/>
      <c r="I5" s="359"/>
      <c r="J5" s="359"/>
      <c r="K5" s="359"/>
      <c r="L5" s="359"/>
      <c r="M5" s="359"/>
      <c r="N5" s="359"/>
      <c r="O5" s="359"/>
      <c r="P5" s="359"/>
      <c r="Q5" s="359"/>
      <c r="R5" s="359"/>
      <c r="S5" s="359"/>
      <c r="T5" s="359"/>
      <c r="U5" s="359"/>
      <c r="V5" s="359"/>
      <c r="W5" s="359"/>
      <c r="X5" s="359"/>
    </row>
    <row r="6" spans="1:24" ht="15.75" customHeight="1" x14ac:dyDescent="0.25">
      <c r="A6" s="20"/>
      <c r="B6" s="21" t="s">
        <v>6</v>
      </c>
      <c r="C6" s="22"/>
      <c r="D6" s="23"/>
      <c r="E6" s="20"/>
      <c r="F6" s="20"/>
      <c r="G6" s="20"/>
      <c r="H6" s="20"/>
      <c r="I6" s="20"/>
      <c r="J6" s="20"/>
      <c r="K6" s="360" t="s">
        <v>261</v>
      </c>
      <c r="L6" s="360"/>
      <c r="M6" s="360"/>
      <c r="N6" s="360"/>
      <c r="O6" s="360"/>
      <c r="P6" s="360"/>
      <c r="Q6" s="360"/>
      <c r="R6" s="360"/>
      <c r="S6" s="24"/>
      <c r="T6" s="20"/>
      <c r="U6" s="20"/>
      <c r="V6" s="20"/>
      <c r="W6" s="20"/>
      <c r="X6" s="20"/>
    </row>
    <row r="7" spans="1:24" ht="15.75" customHeight="1" thickBot="1" x14ac:dyDescent="0.25">
      <c r="A7" s="25"/>
      <c r="B7" s="26" t="s">
        <v>8</v>
      </c>
      <c r="C7" s="27" t="s">
        <v>9</v>
      </c>
      <c r="D7" s="28"/>
      <c r="E7" s="25"/>
      <c r="F7" s="25"/>
      <c r="G7" s="25"/>
      <c r="H7" s="25"/>
      <c r="I7" s="25"/>
      <c r="J7" s="22"/>
      <c r="K7" s="22"/>
      <c r="L7" s="22"/>
      <c r="M7" s="25"/>
      <c r="N7" s="25"/>
      <c r="O7" s="25"/>
      <c r="P7" s="25"/>
      <c r="Q7" s="25"/>
      <c r="R7" s="25"/>
      <c r="S7" s="25"/>
      <c r="T7" s="25"/>
      <c r="U7" s="25"/>
      <c r="V7" s="22"/>
      <c r="W7" s="22"/>
      <c r="X7" s="22"/>
    </row>
    <row r="8" spans="1:24" ht="15.75" customHeight="1" thickBot="1" x14ac:dyDescent="0.35">
      <c r="A8" s="25"/>
      <c r="B8" s="29" t="s">
        <v>8</v>
      </c>
      <c r="C8" s="27" t="s">
        <v>11</v>
      </c>
      <c r="D8" s="25"/>
      <c r="E8" s="25"/>
      <c r="F8" s="25"/>
      <c r="G8" s="30" t="s">
        <v>264</v>
      </c>
      <c r="H8" s="31">
        <f>IF(C16="BYPASS",C18+0.1,IF(ABS(K14)&gt;MIN(((U8-U20)/(C16)),K13),IF(((U8-U20)/(C16))&gt;K13,(((C18+C19)/2)+(K13/2)),((C18+C19)/2)+(((U8-U20)/(C16*2)))),(C18-0.3-ABS(H10-H18)*(C16-1)/2)))</f>
        <v>4.7</v>
      </c>
      <c r="I8" s="32" t="s">
        <v>254</v>
      </c>
      <c r="J8" s="25"/>
      <c r="K8" s="25"/>
      <c r="L8" s="25"/>
      <c r="M8" s="25"/>
      <c r="N8" s="25"/>
      <c r="O8" s="25"/>
      <c r="P8" s="25"/>
      <c r="Q8" s="25"/>
      <c r="R8" s="25"/>
      <c r="S8" s="372" t="s">
        <v>265</v>
      </c>
      <c r="T8" s="373"/>
      <c r="U8" s="31">
        <f>IF(C16="BYPASS",C18+0.1,C18-0.3)</f>
        <v>4.7</v>
      </c>
      <c r="V8" s="32" t="s">
        <v>254</v>
      </c>
      <c r="W8" s="22"/>
      <c r="X8" s="22"/>
    </row>
    <row r="9" spans="1:24" ht="15.75" customHeight="1" x14ac:dyDescent="0.2">
      <c r="A9" s="25"/>
      <c r="B9" s="33" t="s">
        <v>8</v>
      </c>
      <c r="C9" s="27" t="s">
        <v>259</v>
      </c>
      <c r="D9" s="25"/>
      <c r="E9" s="25"/>
      <c r="F9" s="25"/>
      <c r="G9" s="22"/>
      <c r="H9" s="22"/>
      <c r="I9" s="22"/>
      <c r="J9" s="25"/>
      <c r="K9" s="25"/>
      <c r="L9" s="25"/>
      <c r="M9" s="25"/>
      <c r="N9" s="25"/>
      <c r="O9" s="25"/>
      <c r="P9" s="25"/>
      <c r="Q9" s="25"/>
      <c r="R9" s="25"/>
      <c r="S9" s="25"/>
      <c r="T9" s="22"/>
      <c r="U9" s="22"/>
      <c r="V9" s="22"/>
      <c r="W9" s="22"/>
      <c r="X9" s="22"/>
    </row>
    <row r="10" spans="1:24" ht="15.75" customHeight="1" x14ac:dyDescent="0.2">
      <c r="A10" s="25"/>
      <c r="B10" s="34" t="s">
        <v>8</v>
      </c>
      <c r="C10" s="27" t="s">
        <v>263</v>
      </c>
      <c r="D10" s="25"/>
      <c r="E10" s="25"/>
      <c r="F10" s="25"/>
      <c r="G10" s="35" t="s">
        <v>266</v>
      </c>
      <c r="H10" s="36">
        <f>C14</f>
        <v>3</v>
      </c>
      <c r="I10" s="37" t="s">
        <v>254</v>
      </c>
      <c r="J10" s="25"/>
      <c r="K10" s="25"/>
      <c r="L10" s="25"/>
      <c r="M10" s="25"/>
      <c r="N10" s="25"/>
      <c r="O10" s="25"/>
      <c r="P10" s="25"/>
      <c r="Q10" s="25"/>
      <c r="R10" s="25"/>
      <c r="S10" s="25"/>
      <c r="T10" s="35" t="s">
        <v>267</v>
      </c>
      <c r="U10" s="36">
        <f>H14+((H10-H18)/2*IF(C16="BYPASS",1,C16))</f>
        <v>3</v>
      </c>
      <c r="V10" s="37" t="s">
        <v>254</v>
      </c>
      <c r="W10" s="22"/>
      <c r="X10" s="22"/>
    </row>
    <row r="11" spans="1:24" ht="15.75" customHeight="1" x14ac:dyDescent="0.2">
      <c r="A11" s="25"/>
      <c r="B11" s="22"/>
      <c r="C11" s="22"/>
      <c r="D11" s="22"/>
      <c r="E11" s="25"/>
      <c r="F11" s="25"/>
      <c r="G11" s="25"/>
      <c r="H11" s="38"/>
      <c r="I11" s="25"/>
      <c r="J11" s="25"/>
      <c r="K11" s="25"/>
      <c r="L11" s="25"/>
      <c r="M11" s="25"/>
      <c r="N11" s="25"/>
      <c r="O11" s="25"/>
      <c r="P11" s="25"/>
      <c r="Q11" s="25"/>
      <c r="R11" s="25"/>
      <c r="S11" s="25"/>
      <c r="T11" s="35"/>
      <c r="U11" s="36"/>
      <c r="V11" s="37"/>
      <c r="W11" s="22"/>
      <c r="X11" s="22"/>
    </row>
    <row r="12" spans="1:24" ht="15.75" customHeight="1" thickBot="1" x14ac:dyDescent="0.3">
      <c r="A12" s="25"/>
      <c r="B12" s="21" t="s">
        <v>260</v>
      </c>
      <c r="C12" s="22"/>
      <c r="D12" s="22"/>
      <c r="E12" s="25"/>
      <c r="F12" s="25"/>
      <c r="G12" s="25"/>
      <c r="H12" s="38"/>
      <c r="I12" s="25"/>
      <c r="J12" s="25"/>
      <c r="K12" s="25"/>
      <c r="L12" s="25"/>
      <c r="M12" s="25"/>
      <c r="N12" s="25"/>
      <c r="O12" s="25"/>
      <c r="P12" s="25"/>
      <c r="Q12" s="25"/>
      <c r="R12" s="25"/>
      <c r="S12" s="25"/>
      <c r="T12" s="35"/>
      <c r="U12" s="36"/>
      <c r="V12" s="37"/>
      <c r="W12" s="22"/>
      <c r="X12" s="22"/>
    </row>
    <row r="13" spans="1:24" ht="15.75" customHeight="1" thickBot="1" x14ac:dyDescent="0.25">
      <c r="A13" s="25"/>
      <c r="B13" s="361" t="s">
        <v>483</v>
      </c>
      <c r="C13" s="362"/>
      <c r="D13" s="363"/>
      <c r="E13" s="25"/>
      <c r="F13" s="25"/>
      <c r="G13" s="39" t="s">
        <v>268</v>
      </c>
      <c r="H13" s="40">
        <f>IF(C16="BYPASS",C18+0.1,MAX(C18-0.3-(ABS(H10-H18)*C16)/2,(C18+C19)/2))</f>
        <v>4.2</v>
      </c>
      <c r="I13" s="41" t="s">
        <v>254</v>
      </c>
      <c r="J13" s="39" t="s">
        <v>269</v>
      </c>
      <c r="K13" s="42">
        <f>(C21-C22)/IF(C16="BYPASS",1,C16)</f>
        <v>2.5</v>
      </c>
      <c r="L13" s="43" t="s">
        <v>254</v>
      </c>
      <c r="M13" s="25"/>
      <c r="N13" s="25"/>
      <c r="O13" s="25"/>
      <c r="P13" s="25"/>
      <c r="Q13" s="25"/>
      <c r="R13" s="370" t="s">
        <v>479</v>
      </c>
      <c r="S13" s="370"/>
      <c r="T13" s="35">
        <f>(C21-C22)</f>
        <v>2.5</v>
      </c>
      <c r="U13" s="43" t="s">
        <v>254</v>
      </c>
      <c r="V13" s="37"/>
      <c r="W13" s="22"/>
      <c r="X13" s="22"/>
    </row>
    <row r="14" spans="1:24" ht="15.75" customHeight="1" x14ac:dyDescent="0.3">
      <c r="A14" s="25"/>
      <c r="B14" s="44" t="s">
        <v>270</v>
      </c>
      <c r="C14" s="263">
        <v>3</v>
      </c>
      <c r="D14" s="254" t="s">
        <v>254</v>
      </c>
      <c r="E14" s="25"/>
      <c r="F14" s="25"/>
      <c r="G14" s="39" t="s">
        <v>271</v>
      </c>
      <c r="H14" s="45">
        <f>(H10+H18)/2</f>
        <v>2.5</v>
      </c>
      <c r="I14" s="41" t="s">
        <v>254</v>
      </c>
      <c r="J14" s="35" t="s">
        <v>272</v>
      </c>
      <c r="K14" s="42">
        <f>H10-H18</f>
        <v>1</v>
      </c>
      <c r="L14" s="43" t="s">
        <v>254</v>
      </c>
      <c r="M14" s="25"/>
      <c r="N14" s="25"/>
      <c r="O14" s="25"/>
      <c r="P14" s="25"/>
      <c r="Q14" s="25"/>
      <c r="R14" s="371" t="s">
        <v>273</v>
      </c>
      <c r="S14" s="371"/>
      <c r="T14" s="35">
        <f>U10-U18</f>
        <v>1</v>
      </c>
      <c r="U14" s="36" t="s">
        <v>254</v>
      </c>
      <c r="V14" s="37"/>
      <c r="W14" s="22"/>
      <c r="X14" s="22"/>
    </row>
    <row r="15" spans="1:24" ht="15.75" customHeight="1" x14ac:dyDescent="0.3">
      <c r="A15" s="25"/>
      <c r="B15" s="46" t="s">
        <v>274</v>
      </c>
      <c r="C15" s="264">
        <v>2</v>
      </c>
      <c r="D15" s="255" t="s">
        <v>254</v>
      </c>
      <c r="E15" s="25"/>
      <c r="F15" s="25"/>
      <c r="G15" s="39" t="s">
        <v>275</v>
      </c>
      <c r="H15" s="40">
        <f>IF(C16="BYPASS",C19-0.1,MIN(C19+0.3+(ABS(K14)*C16)/2,(C18+C19)/2))</f>
        <v>0.8</v>
      </c>
      <c r="I15" s="41" t="s">
        <v>254</v>
      </c>
      <c r="J15" s="39" t="s">
        <v>276</v>
      </c>
      <c r="K15" s="42">
        <f>-(C21-C22)/IF(C16="BYPASS",1,C16)</f>
        <v>-2.5</v>
      </c>
      <c r="L15" s="43" t="s">
        <v>254</v>
      </c>
      <c r="M15" s="25"/>
      <c r="N15" s="25"/>
      <c r="O15" s="25"/>
      <c r="P15" s="25"/>
      <c r="Q15" s="25"/>
      <c r="R15" s="370" t="s">
        <v>480</v>
      </c>
      <c r="S15" s="370"/>
      <c r="T15" s="35">
        <f>-(C21-C22)</f>
        <v>-2.5</v>
      </c>
      <c r="U15" s="43" t="s">
        <v>254</v>
      </c>
      <c r="V15" s="37"/>
      <c r="W15" s="22"/>
      <c r="X15" s="22"/>
    </row>
    <row r="16" spans="1:24" ht="15.75" customHeight="1" thickBot="1" x14ac:dyDescent="0.25">
      <c r="A16" s="25"/>
      <c r="B16" s="47" t="s">
        <v>359</v>
      </c>
      <c r="C16" s="265">
        <v>1</v>
      </c>
      <c r="D16" s="256" t="s">
        <v>256</v>
      </c>
      <c r="E16" s="25"/>
      <c r="F16" s="25"/>
      <c r="G16" s="25"/>
      <c r="H16" s="38"/>
      <c r="I16" s="25"/>
      <c r="J16" s="25"/>
      <c r="K16" s="25"/>
      <c r="L16" s="25"/>
      <c r="M16" s="25"/>
      <c r="N16" s="25"/>
      <c r="O16" s="25"/>
      <c r="P16" s="25"/>
      <c r="Q16" s="25"/>
      <c r="R16" s="25"/>
      <c r="S16" s="25"/>
      <c r="T16" s="35"/>
      <c r="U16" s="36"/>
      <c r="V16" s="37"/>
      <c r="W16" s="22"/>
      <c r="X16" s="22"/>
    </row>
    <row r="17" spans="1:24" ht="15.75" customHeight="1" thickBot="1" x14ac:dyDescent="0.25">
      <c r="A17" s="25"/>
      <c r="B17" s="364" t="s">
        <v>257</v>
      </c>
      <c r="C17" s="365"/>
      <c r="D17" s="366"/>
      <c r="E17" s="25"/>
      <c r="F17" s="25"/>
      <c r="G17" s="25"/>
      <c r="H17" s="38"/>
      <c r="I17" s="25"/>
      <c r="J17" s="25"/>
      <c r="K17" s="25"/>
      <c r="L17" s="25"/>
      <c r="M17" s="25"/>
      <c r="N17" s="25"/>
      <c r="O17" s="25"/>
      <c r="P17" s="25"/>
      <c r="Q17" s="25"/>
      <c r="R17" s="25"/>
      <c r="S17" s="25"/>
      <c r="T17" s="35"/>
      <c r="U17" s="36"/>
      <c r="V17" s="37"/>
      <c r="W17" s="22"/>
      <c r="X17" s="22"/>
    </row>
    <row r="18" spans="1:24" ht="15.75" customHeight="1" x14ac:dyDescent="0.2">
      <c r="A18" s="25"/>
      <c r="B18" s="48" t="s">
        <v>253</v>
      </c>
      <c r="C18" s="266">
        <v>5</v>
      </c>
      <c r="D18" s="257" t="s">
        <v>254</v>
      </c>
      <c r="E18" s="25"/>
      <c r="F18" s="25"/>
      <c r="G18" s="35" t="s">
        <v>277</v>
      </c>
      <c r="H18" s="36">
        <f>C15</f>
        <v>2</v>
      </c>
      <c r="I18" s="37" t="s">
        <v>254</v>
      </c>
      <c r="J18" s="25"/>
      <c r="K18" s="25"/>
      <c r="L18" s="25"/>
      <c r="M18" s="25"/>
      <c r="N18" s="25"/>
      <c r="O18" s="25"/>
      <c r="P18" s="25"/>
      <c r="Q18" s="25"/>
      <c r="R18" s="25"/>
      <c r="S18" s="25"/>
      <c r="T18" s="35" t="s">
        <v>278</v>
      </c>
      <c r="U18" s="36">
        <f>H14-((H10-H18)/2*IF(C16="BYPASS",1,C16))</f>
        <v>2</v>
      </c>
      <c r="V18" s="37" t="s">
        <v>254</v>
      </c>
      <c r="W18" s="22"/>
      <c r="X18" s="22"/>
    </row>
    <row r="19" spans="1:24" ht="15.75" customHeight="1" thickBot="1" x14ac:dyDescent="0.25">
      <c r="A19" s="25"/>
      <c r="B19" s="47" t="s">
        <v>255</v>
      </c>
      <c r="C19" s="265">
        <v>0</v>
      </c>
      <c r="D19" s="256" t="s">
        <v>254</v>
      </c>
      <c r="E19" s="25"/>
      <c r="F19" s="25"/>
      <c r="G19" s="22"/>
      <c r="H19" s="22"/>
      <c r="I19" s="22"/>
      <c r="J19" s="25"/>
      <c r="K19" s="25"/>
      <c r="L19" s="25"/>
      <c r="M19" s="25"/>
      <c r="N19" s="25"/>
      <c r="O19" s="25"/>
      <c r="P19" s="25"/>
      <c r="Q19" s="25"/>
      <c r="R19" s="25"/>
      <c r="S19" s="25"/>
      <c r="T19" s="22"/>
      <c r="U19" s="22"/>
      <c r="V19" s="22"/>
      <c r="W19" s="22"/>
      <c r="X19" s="22"/>
    </row>
    <row r="20" spans="1:24" ht="15.75" customHeight="1" thickBot="1" x14ac:dyDescent="0.35">
      <c r="A20" s="25"/>
      <c r="B20" s="367" t="s">
        <v>258</v>
      </c>
      <c r="C20" s="368"/>
      <c r="D20" s="369"/>
      <c r="E20" s="25"/>
      <c r="F20" s="25"/>
      <c r="G20" s="30" t="s">
        <v>279</v>
      </c>
      <c r="H20" s="31">
        <f>IF(C16="BYPASS",C19-0.1,IF(ABS(K14)&gt;MIN(((U8-U20)/(C16)),K13),IF(((U8-U20)/(C16))&gt;K13,(((C18+C19)/2)-(K13/2)),(((C18+C19)/2)-((U8-U20)/(C16*2)))),(C19+0.3+ABS(H10-H18)*(C16-1)/2)))</f>
        <v>0.3</v>
      </c>
      <c r="I20" s="32" t="s">
        <v>254</v>
      </c>
      <c r="J20" s="25"/>
      <c r="K20" s="25"/>
      <c r="L20" s="25"/>
      <c r="M20" s="25"/>
      <c r="N20" s="25"/>
      <c r="O20" s="25"/>
      <c r="P20" s="25"/>
      <c r="Q20" s="25"/>
      <c r="R20" s="25"/>
      <c r="S20" s="372" t="s">
        <v>280</v>
      </c>
      <c r="T20" s="373"/>
      <c r="U20" s="31">
        <f>IF(C16="BYPASS",C19-0.1,C19+0.3)</f>
        <v>0.3</v>
      </c>
      <c r="V20" s="32" t="s">
        <v>254</v>
      </c>
      <c r="W20" s="22"/>
      <c r="X20" s="22"/>
    </row>
    <row r="21" spans="1:24" ht="15.75" customHeight="1" x14ac:dyDescent="0.3">
      <c r="A21" s="25"/>
      <c r="B21" s="49" t="s">
        <v>281</v>
      </c>
      <c r="C21" s="266">
        <v>2.5</v>
      </c>
      <c r="D21" s="257" t="s">
        <v>254</v>
      </c>
      <c r="E21" s="25"/>
      <c r="F21" s="25"/>
      <c r="G21" s="22"/>
      <c r="H21" s="22"/>
      <c r="I21" s="22"/>
      <c r="J21" s="25"/>
      <c r="K21" s="25"/>
      <c r="L21" s="25"/>
      <c r="M21" s="25"/>
      <c r="N21" s="25"/>
      <c r="O21" s="25"/>
      <c r="P21" s="25"/>
      <c r="Q21" s="25"/>
      <c r="R21" s="25"/>
      <c r="S21" s="22"/>
      <c r="T21" s="22"/>
      <c r="U21" s="22"/>
      <c r="V21" s="22"/>
      <c r="W21" s="22"/>
      <c r="X21" s="22"/>
    </row>
    <row r="22" spans="1:24" ht="15.75" customHeight="1" thickBot="1" x14ac:dyDescent="0.35">
      <c r="A22" s="25"/>
      <c r="B22" s="50" t="s">
        <v>282</v>
      </c>
      <c r="C22" s="265">
        <v>0</v>
      </c>
      <c r="D22" s="256" t="s">
        <v>254</v>
      </c>
      <c r="E22" s="25"/>
      <c r="F22" s="25"/>
      <c r="G22" s="25"/>
      <c r="H22" s="25"/>
      <c r="I22" s="25"/>
      <c r="J22" s="25"/>
      <c r="K22" s="25"/>
      <c r="L22" s="25"/>
      <c r="M22" s="25"/>
      <c r="N22" s="25"/>
      <c r="O22" s="25"/>
      <c r="P22" s="25"/>
      <c r="Q22" s="25"/>
      <c r="R22" s="25"/>
      <c r="S22" s="25"/>
      <c r="T22" s="25"/>
      <c r="U22" s="37"/>
      <c r="V22" s="25"/>
      <c r="W22" s="22"/>
      <c r="X22" s="22"/>
    </row>
    <row r="23" spans="1:24" ht="15.75" customHeight="1" x14ac:dyDescent="0.2">
      <c r="A23" s="25"/>
      <c r="B23" s="51" t="s">
        <v>283</v>
      </c>
      <c r="C23" s="51"/>
      <c r="D23" s="51"/>
      <c r="E23" s="51"/>
      <c r="F23" s="51"/>
      <c r="G23" s="51"/>
      <c r="H23" s="24"/>
      <c r="I23" s="24"/>
      <c r="J23" s="24"/>
      <c r="K23" s="22"/>
      <c r="L23" s="22"/>
      <c r="M23" s="22"/>
      <c r="N23" s="22"/>
      <c r="O23" s="22"/>
      <c r="P23" s="22"/>
      <c r="Q23" s="22"/>
      <c r="R23" s="22"/>
      <c r="S23" s="22"/>
      <c r="T23" s="25"/>
      <c r="U23" s="52"/>
      <c r="V23" s="25"/>
      <c r="W23" s="22"/>
      <c r="X23" s="22"/>
    </row>
    <row r="24" spans="1:24" ht="15.75" customHeight="1" x14ac:dyDescent="0.2">
      <c r="A24" s="25"/>
      <c r="B24" s="51"/>
      <c r="C24" s="51"/>
      <c r="D24" s="51"/>
      <c r="E24" s="51"/>
      <c r="F24" s="51"/>
      <c r="G24" s="51"/>
      <c r="H24" s="53"/>
      <c r="I24" s="22"/>
      <c r="J24" s="25"/>
      <c r="K24" s="25"/>
      <c r="L24" s="25"/>
      <c r="M24" s="53"/>
      <c r="N24" s="53"/>
      <c r="O24" s="53"/>
      <c r="P24" s="53"/>
      <c r="Q24" s="53"/>
      <c r="R24" s="53"/>
      <c r="S24" s="53"/>
      <c r="T24" s="22"/>
      <c r="U24" s="22"/>
      <c r="V24" s="22"/>
      <c r="W24" s="22"/>
      <c r="X24" s="22"/>
    </row>
    <row r="25" spans="1:24" ht="15" thickBot="1"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row>
    <row r="26" spans="1:24" ht="15" thickBot="1" x14ac:dyDescent="0.25">
      <c r="A26" s="22"/>
      <c r="B26" s="361" t="s">
        <v>262</v>
      </c>
      <c r="C26" s="362"/>
      <c r="D26" s="363"/>
      <c r="E26" s="22"/>
      <c r="F26" s="22"/>
      <c r="G26" s="22"/>
      <c r="H26" s="22"/>
      <c r="I26" s="22"/>
      <c r="J26" s="22"/>
      <c r="K26" s="22"/>
      <c r="L26" s="22"/>
      <c r="M26" s="22"/>
      <c r="N26" s="22"/>
      <c r="O26" s="22"/>
      <c r="P26" s="22"/>
      <c r="Q26" s="22"/>
      <c r="R26" s="22"/>
      <c r="S26" s="22"/>
      <c r="T26" s="22"/>
      <c r="U26" s="22"/>
      <c r="V26" s="22"/>
      <c r="W26" s="22"/>
      <c r="X26" s="22"/>
    </row>
    <row r="27" spans="1:24" ht="16.5" x14ac:dyDescent="0.25">
      <c r="A27" s="22"/>
      <c r="B27" s="54" t="s">
        <v>284</v>
      </c>
      <c r="C27" s="267">
        <v>1</v>
      </c>
      <c r="D27" s="258" t="s">
        <v>254</v>
      </c>
      <c r="E27" s="22"/>
      <c r="F27" s="22"/>
      <c r="G27" s="22"/>
      <c r="H27" s="22"/>
      <c r="I27" s="22"/>
      <c r="J27" s="22"/>
      <c r="K27" s="22"/>
      <c r="L27" s="22"/>
      <c r="M27" s="22"/>
      <c r="N27" s="22"/>
      <c r="O27" s="22"/>
      <c r="P27" s="22"/>
      <c r="Q27" s="22"/>
      <c r="R27" s="22"/>
      <c r="S27" s="22"/>
      <c r="T27" s="22"/>
      <c r="U27" s="22"/>
      <c r="V27" s="22"/>
      <c r="W27" s="22"/>
      <c r="X27" s="22"/>
    </row>
    <row r="28" spans="1:24" ht="17.25" thickBot="1" x14ac:dyDescent="0.3">
      <c r="A28" s="22"/>
      <c r="B28" s="55" t="s">
        <v>285</v>
      </c>
      <c r="C28" s="268">
        <v>2.5</v>
      </c>
      <c r="D28" s="259" t="s">
        <v>254</v>
      </c>
      <c r="E28" s="22"/>
      <c r="F28" s="22"/>
      <c r="G28" s="22"/>
      <c r="H28" s="22"/>
      <c r="I28" s="22"/>
      <c r="J28" s="22"/>
      <c r="K28" s="22"/>
      <c r="L28" s="22"/>
      <c r="M28" s="22"/>
      <c r="N28" s="22"/>
      <c r="O28" s="22"/>
      <c r="P28" s="22"/>
      <c r="Q28" s="22"/>
      <c r="R28" s="22"/>
      <c r="S28" s="22"/>
      <c r="T28" s="22"/>
      <c r="U28" s="22"/>
      <c r="V28" s="22"/>
      <c r="W28" s="22"/>
      <c r="X28" s="22"/>
    </row>
    <row r="29" spans="1:24" ht="16.5" x14ac:dyDescent="0.3">
      <c r="A29" s="22"/>
      <c r="B29" s="56" t="s">
        <v>286</v>
      </c>
      <c r="C29" s="260">
        <f>C28+C27/2</f>
        <v>3</v>
      </c>
      <c r="D29" s="258" t="s">
        <v>254</v>
      </c>
      <c r="E29" s="351" t="s">
        <v>287</v>
      </c>
      <c r="F29" s="352"/>
      <c r="G29" s="352"/>
      <c r="H29" s="352"/>
      <c r="I29" s="353"/>
      <c r="J29" s="22"/>
      <c r="K29" s="22"/>
      <c r="L29" s="22"/>
      <c r="M29" s="22"/>
      <c r="N29" s="22"/>
      <c r="O29" s="22"/>
      <c r="P29" s="22"/>
      <c r="Q29" s="22"/>
      <c r="R29" s="22"/>
      <c r="S29" s="22"/>
      <c r="T29" s="22"/>
      <c r="U29" s="22"/>
      <c r="V29" s="22"/>
      <c r="W29" s="22"/>
      <c r="X29" s="22"/>
    </row>
    <row r="30" spans="1:24" ht="17.25" thickBot="1" x14ac:dyDescent="0.35">
      <c r="A30" s="22"/>
      <c r="B30" s="57" t="s">
        <v>288</v>
      </c>
      <c r="C30" s="261">
        <f>C28-C27/2</f>
        <v>2</v>
      </c>
      <c r="D30" s="262" t="s">
        <v>254</v>
      </c>
      <c r="E30" s="354"/>
      <c r="F30" s="355"/>
      <c r="G30" s="355"/>
      <c r="H30" s="355"/>
      <c r="I30" s="356"/>
      <c r="J30" s="22"/>
      <c r="K30" s="22"/>
      <c r="L30" s="22"/>
      <c r="M30" s="22"/>
      <c r="N30" s="22"/>
      <c r="O30" s="22"/>
      <c r="P30" s="22"/>
      <c r="Q30" s="22"/>
      <c r="R30" s="22"/>
      <c r="S30" s="22"/>
      <c r="T30" s="22"/>
      <c r="U30" s="22"/>
      <c r="V30" s="22"/>
      <c r="W30" s="22"/>
      <c r="X30" s="22"/>
    </row>
    <row r="31" spans="1:24" x14ac:dyDescent="0.2">
      <c r="A31" s="22"/>
      <c r="B31" s="22"/>
      <c r="C31" s="22"/>
      <c r="D31" s="22"/>
      <c r="E31" s="22"/>
      <c r="F31" s="22"/>
      <c r="G31" s="22"/>
      <c r="H31" s="22"/>
      <c r="I31" s="22"/>
      <c r="J31" s="22"/>
      <c r="K31" s="22"/>
      <c r="L31" s="22"/>
      <c r="M31" s="22"/>
      <c r="N31" s="22"/>
      <c r="O31" s="22"/>
      <c r="P31" s="22"/>
      <c r="Q31" s="22"/>
      <c r="R31" s="22"/>
      <c r="S31" s="22"/>
      <c r="T31" s="22"/>
      <c r="U31" s="22"/>
      <c r="V31" s="22"/>
      <c r="W31" s="22"/>
      <c r="X31" s="22"/>
    </row>
    <row r="32" spans="1:24" x14ac:dyDescent="0.2">
      <c r="A32" s="22"/>
      <c r="B32" s="22"/>
      <c r="C32" s="22"/>
      <c r="D32" s="22"/>
      <c r="E32" s="22"/>
      <c r="F32" s="22"/>
      <c r="G32" s="22"/>
      <c r="H32" s="22"/>
      <c r="I32" s="22"/>
      <c r="J32" s="22"/>
      <c r="K32" s="22"/>
      <c r="L32" s="22"/>
      <c r="M32" s="22"/>
      <c r="N32" s="22"/>
      <c r="O32" s="22"/>
      <c r="P32" s="22"/>
      <c r="Q32" s="22"/>
      <c r="R32" s="22"/>
      <c r="S32" s="22"/>
      <c r="T32" s="22"/>
      <c r="U32" s="22"/>
      <c r="V32" s="22"/>
      <c r="W32" s="22"/>
      <c r="X32" s="22"/>
    </row>
  </sheetData>
  <sheetProtection sheet="1" objects="1" scenarios="1"/>
  <mergeCells count="14">
    <mergeCell ref="E29:I30"/>
    <mergeCell ref="A1:X3"/>
    <mergeCell ref="A4:X4"/>
    <mergeCell ref="A5:X5"/>
    <mergeCell ref="K6:R6"/>
    <mergeCell ref="B13:D13"/>
    <mergeCell ref="B17:D17"/>
    <mergeCell ref="B20:D20"/>
    <mergeCell ref="B26:D26"/>
    <mergeCell ref="R13:S13"/>
    <mergeCell ref="R15:S15"/>
    <mergeCell ref="R14:S14"/>
    <mergeCell ref="S8:T8"/>
    <mergeCell ref="S20:T20"/>
  </mergeCells>
  <conditionalFormatting sqref="H14">
    <cfRule type="cellIs" dxfId="39" priority="6" operator="between">
      <formula>$H$15</formula>
      <formula>$H$13</formula>
    </cfRule>
    <cfRule type="cellIs" dxfId="38" priority="21" operator="lessThan">
      <formula>$H$15</formula>
    </cfRule>
    <cfRule type="cellIs" dxfId="37" priority="27" operator="greaterThan">
      <formula>$H$13</formula>
    </cfRule>
  </conditionalFormatting>
  <conditionalFormatting sqref="H18 H10">
    <cfRule type="cellIs" dxfId="36" priority="17" operator="lessThan">
      <formula>$H$20</formula>
    </cfRule>
    <cfRule type="cellIs" dxfId="35" priority="18" operator="greaterThan">
      <formula>$H$8</formula>
    </cfRule>
  </conditionalFormatting>
  <conditionalFormatting sqref="U18">
    <cfRule type="cellIs" dxfId="34" priority="2" operator="between">
      <formula>$U$20</formula>
      <formula>$U$8</formula>
    </cfRule>
    <cfRule type="cellIs" dxfId="33" priority="15" operator="greaterThan">
      <formula>$U$8</formula>
    </cfRule>
    <cfRule type="cellIs" dxfId="32" priority="16" operator="lessThan">
      <formula>$U$20</formula>
    </cfRule>
  </conditionalFormatting>
  <conditionalFormatting sqref="K14">
    <cfRule type="cellIs" dxfId="31" priority="5" operator="between">
      <formula>$K$15</formula>
      <formula>$K$13</formula>
    </cfRule>
    <cfRule type="cellIs" dxfId="30" priority="11" operator="lessThan">
      <formula>$K$15</formula>
    </cfRule>
    <cfRule type="cellIs" dxfId="29" priority="12" operator="greaterThan">
      <formula>$K$13</formula>
    </cfRule>
  </conditionalFormatting>
  <conditionalFormatting sqref="T14">
    <cfRule type="cellIs" dxfId="28" priority="4" operator="between">
      <formula>$T$15</formula>
      <formula>$T$13</formula>
    </cfRule>
    <cfRule type="cellIs" dxfId="27" priority="9" operator="lessThan">
      <formula>$T$15</formula>
    </cfRule>
    <cfRule type="cellIs" dxfId="26" priority="10" operator="greaterThan">
      <formula>$T$13</formula>
    </cfRule>
  </conditionalFormatting>
  <conditionalFormatting sqref="U10">
    <cfRule type="cellIs" dxfId="25" priority="3" operator="between">
      <formula>$U$20</formula>
      <formula>$U$8</formula>
    </cfRule>
    <cfRule type="cellIs" dxfId="24" priority="71" operator="lessThan">
      <formula>$U$20</formula>
    </cfRule>
    <cfRule type="cellIs" dxfId="23" priority="72" operator="greaterThan">
      <formula>$U$8</formula>
    </cfRule>
  </conditionalFormatting>
  <conditionalFormatting sqref="H18 H10">
    <cfRule type="cellIs" dxfId="22" priority="8" operator="between">
      <formula>$H$20</formula>
      <formula>$H$8</formula>
    </cfRule>
  </conditionalFormatting>
  <dataValidations count="9">
    <dataValidation type="list" allowBlank="1" showInputMessage="1" showErrorMessage="1" promptTitle="PGA1 Gain Selection" prompt="Options are &quot;BYPASS&quot;, &quot;1&quot;, &quot;2&quot;, &quot;4&quot;, &quot;8&quot;, &quot;16&quot;, and &quot;32&quot; V/V." sqref="C16">
      <formula1>"BYPASS, 1, 2, 4, 8, 16, 32"</formula1>
    </dataValidation>
    <dataValidation type="decimal" allowBlank="1" showInputMessage="1" showErrorMessage="1" errorTitle="Value Out-of-Range" error="AVDD is typically 2.5V (for bipolar supplies) or 5V (for a unipolar supply)." promptTitle="AVDD Supply Voltage" prompt="Should be set at AVSS + 5V." sqref="C18">
      <formula1>2.25</formula1>
      <formula2>5.25</formula2>
    </dataValidation>
    <dataValidation type="decimal" allowBlank="1" showInputMessage="1" showErrorMessage="1" errorTitle="Value Out-of-Range" error="AVSS is typically -2.5V (for bipolar supplies) or 0V (for a unipolar supply)." promptTitle="AVSS Supply Voltage" prompt="Should be set at -2.5V (bipolar supplies) or 0V (single supply)." sqref="C19">
      <formula1>-2.6</formula1>
      <formula2>0.3</formula2>
    </dataValidation>
    <dataValidation allowBlank="1" showInputMessage="1" showErrorMessage="1" promptTitle="Positive Input Voltage" prompt="Must satisfy both absolute and differential input requirements." sqref="C14"/>
    <dataValidation allowBlank="1" showInputMessage="1" showErrorMessage="1" promptTitle="Negative Input Voltage" prompt="Must satisfy both absolute and differential input requirements." sqref="C15"/>
    <dataValidation allowBlank="1" showInputMessage="1" showErrorMessage="1" promptTitle="Positive Reference Voltage" prompt="Must be at least VREFN + 0.9V and less than or equal to AVDD + 0.1V" sqref="C21"/>
    <dataValidation allowBlank="1" showInputMessage="1" showErrorMessage="1" promptTitle="Negative Reference Voltage" prompt="Must be greater than or equal to AVSS - 0.1V, and less than or equal to VREFP - 0.9V" sqref="C22"/>
    <dataValidation allowBlank="1" showInputMessage="1" showErrorMessage="1" promptTitle="Differential Input Voltage" prompt="Equal to (VINP - VINN). Must not exceed +/- (VREF/PGA)." sqref="C27"/>
    <dataValidation allowBlank="1" showInputMessage="1" showErrorMessage="1" promptTitle="Common-mode Input Voltage (VCM)" prompt="Equal to (VINP + VINN) / 2._x000a__x000a_VCM +/-  (0.5 * |VIN|) must not exceed the absolute input voltage requirements. The common-mode input range is related to the absolute input voltage range and is also shown in the calculations." sqref="C28"/>
  </dataValidations>
  <hyperlinks>
    <hyperlink ref="A5" location="'Table of Contents '!A1" display="Table of Contents"/>
  </hyperlink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5362" r:id="rId4">
          <objectPr defaultSize="0" autoPict="0" r:id="rId5">
            <anchor moveWithCells="1">
              <from>
                <xdr:col>12</xdr:col>
                <xdr:colOff>57150</xdr:colOff>
                <xdr:row>6</xdr:row>
                <xdr:rowOff>76200</xdr:rowOff>
              </from>
              <to>
                <xdr:col>16</xdr:col>
                <xdr:colOff>1066800</xdr:colOff>
                <xdr:row>21</xdr:row>
                <xdr:rowOff>9525</xdr:rowOff>
              </to>
            </anchor>
          </objectPr>
        </oleObject>
      </mc:Choice>
      <mc:Fallback>
        <oleObject progId="Visio.Drawing.11" shapeId="1536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2"/>
  <sheetViews>
    <sheetView showGridLines="0" showRowColHeaders="0" zoomScale="85" zoomScaleNormal="85" workbookViewId="0">
      <selection activeCell="C14" sqref="C14"/>
    </sheetView>
  </sheetViews>
  <sheetFormatPr defaultRowHeight="14.25" x14ac:dyDescent="0.2"/>
  <cols>
    <col min="1" max="1" width="4.7109375" style="18" customWidth="1"/>
    <col min="2" max="2" width="13.140625" style="18" customWidth="1"/>
    <col min="3" max="3" width="13.7109375" style="18" customWidth="1"/>
    <col min="4" max="4" width="9.140625" style="18"/>
    <col min="5" max="6" width="8.5703125" style="18" customWidth="1"/>
    <col min="7" max="7" width="19.85546875" style="18" customWidth="1"/>
    <col min="8" max="8" width="7.28515625" style="18" customWidth="1"/>
    <col min="9" max="9" width="4.85546875" style="18" customWidth="1"/>
    <col min="10" max="10" width="18.140625" style="18" customWidth="1"/>
    <col min="11" max="11" width="7.5703125" style="18" customWidth="1"/>
    <col min="12" max="12" width="3.42578125" style="18" customWidth="1"/>
    <col min="13" max="15" width="9.140625" style="18"/>
    <col min="16" max="16" width="4.85546875" style="18" customWidth="1"/>
    <col min="17" max="17" width="17.140625" style="18" customWidth="1"/>
    <col min="18" max="18" width="7.7109375" style="18" customWidth="1"/>
    <col min="19" max="19" width="13.42578125" style="18" customWidth="1"/>
    <col min="20" max="20" width="7.7109375" style="18" customWidth="1"/>
    <col min="21" max="21" width="6.42578125" style="18" customWidth="1"/>
    <col min="22" max="22" width="4.28515625" style="18" customWidth="1"/>
    <col min="23" max="16384" width="9.140625" style="18"/>
  </cols>
  <sheetData>
    <row r="1" spans="1:24" x14ac:dyDescent="0.2">
      <c r="A1" s="357"/>
      <c r="B1" s="357"/>
      <c r="C1" s="357"/>
      <c r="D1" s="357"/>
      <c r="E1" s="357"/>
      <c r="F1" s="357"/>
      <c r="G1" s="357"/>
      <c r="H1" s="357"/>
      <c r="I1" s="357"/>
      <c r="J1" s="357"/>
      <c r="K1" s="357"/>
      <c r="L1" s="357"/>
      <c r="M1" s="357"/>
      <c r="N1" s="357"/>
      <c r="O1" s="357"/>
      <c r="P1" s="357"/>
      <c r="Q1" s="357"/>
      <c r="R1" s="357"/>
      <c r="S1" s="357"/>
      <c r="T1" s="357"/>
      <c r="U1" s="357"/>
      <c r="V1" s="357"/>
      <c r="W1" s="357"/>
      <c r="X1" s="357"/>
    </row>
    <row r="2" spans="1:24" x14ac:dyDescent="0.2">
      <c r="A2" s="357"/>
      <c r="B2" s="357"/>
      <c r="C2" s="357"/>
      <c r="D2" s="357"/>
      <c r="E2" s="357"/>
      <c r="F2" s="357"/>
      <c r="G2" s="357"/>
      <c r="H2" s="357"/>
      <c r="I2" s="357"/>
      <c r="J2" s="357"/>
      <c r="K2" s="357"/>
      <c r="L2" s="357"/>
      <c r="M2" s="357"/>
      <c r="N2" s="357"/>
      <c r="O2" s="357"/>
      <c r="P2" s="357"/>
      <c r="Q2" s="357"/>
      <c r="R2" s="357"/>
      <c r="S2" s="357"/>
      <c r="T2" s="357"/>
      <c r="U2" s="357"/>
      <c r="V2" s="357"/>
      <c r="W2" s="357"/>
      <c r="X2" s="357"/>
    </row>
    <row r="3" spans="1:24" x14ac:dyDescent="0.2">
      <c r="A3" s="357"/>
      <c r="B3" s="357"/>
      <c r="C3" s="357"/>
      <c r="D3" s="357"/>
      <c r="E3" s="357"/>
      <c r="F3" s="357"/>
      <c r="G3" s="357"/>
      <c r="H3" s="357"/>
      <c r="I3" s="357"/>
      <c r="J3" s="357"/>
      <c r="K3" s="357"/>
      <c r="L3" s="357"/>
      <c r="M3" s="357"/>
      <c r="N3" s="357"/>
      <c r="O3" s="357"/>
      <c r="P3" s="357"/>
      <c r="Q3" s="357"/>
      <c r="R3" s="357"/>
      <c r="S3" s="357"/>
      <c r="T3" s="357"/>
      <c r="U3" s="357"/>
      <c r="V3" s="357"/>
      <c r="W3" s="357"/>
      <c r="X3" s="357"/>
    </row>
    <row r="4" spans="1:24" ht="12.75" customHeight="1" x14ac:dyDescent="0.2">
      <c r="A4" s="358"/>
      <c r="B4" s="358"/>
      <c r="C4" s="358"/>
      <c r="D4" s="358"/>
      <c r="E4" s="358"/>
      <c r="F4" s="358"/>
      <c r="G4" s="358"/>
      <c r="H4" s="358"/>
      <c r="I4" s="358"/>
      <c r="J4" s="358"/>
      <c r="K4" s="358"/>
      <c r="L4" s="358"/>
      <c r="M4" s="358"/>
      <c r="N4" s="358"/>
      <c r="O4" s="358"/>
      <c r="P4" s="358"/>
      <c r="Q4" s="358"/>
      <c r="R4" s="358"/>
      <c r="S4" s="358"/>
      <c r="T4" s="358"/>
      <c r="U4" s="358"/>
      <c r="V4" s="358"/>
      <c r="W4" s="358"/>
      <c r="X4" s="358"/>
    </row>
    <row r="5" spans="1:24" ht="15.75" customHeight="1" x14ac:dyDescent="0.2">
      <c r="A5" s="359" t="s">
        <v>46</v>
      </c>
      <c r="B5" s="359"/>
      <c r="C5" s="359"/>
      <c r="D5" s="359"/>
      <c r="E5" s="359"/>
      <c r="F5" s="359"/>
      <c r="G5" s="359"/>
      <c r="H5" s="359"/>
      <c r="I5" s="359"/>
      <c r="J5" s="359"/>
      <c r="K5" s="359"/>
      <c r="L5" s="359"/>
      <c r="M5" s="359"/>
      <c r="N5" s="359"/>
      <c r="O5" s="359"/>
      <c r="P5" s="359"/>
      <c r="Q5" s="359"/>
      <c r="R5" s="359"/>
      <c r="S5" s="359"/>
      <c r="T5" s="359"/>
      <c r="U5" s="359"/>
      <c r="V5" s="359"/>
      <c r="W5" s="359"/>
      <c r="X5" s="359"/>
    </row>
    <row r="6" spans="1:24" ht="15.75" customHeight="1" x14ac:dyDescent="0.25">
      <c r="A6" s="286"/>
      <c r="B6" s="21" t="s">
        <v>6</v>
      </c>
      <c r="C6" s="285"/>
      <c r="D6" s="23"/>
      <c r="E6" s="286"/>
      <c r="F6" s="286"/>
      <c r="G6" s="286"/>
      <c r="H6" s="286"/>
      <c r="I6" s="286"/>
      <c r="J6" s="286"/>
      <c r="K6" s="360" t="s">
        <v>261</v>
      </c>
      <c r="L6" s="360"/>
      <c r="M6" s="360"/>
      <c r="N6" s="360"/>
      <c r="O6" s="360"/>
      <c r="P6" s="360"/>
      <c r="Q6" s="360"/>
      <c r="R6" s="360"/>
      <c r="S6" s="24"/>
      <c r="T6" s="286"/>
      <c r="U6" s="286"/>
      <c r="V6" s="286"/>
      <c r="W6" s="286"/>
      <c r="X6" s="286"/>
    </row>
    <row r="7" spans="1:24" ht="15.75" customHeight="1" thickBot="1" x14ac:dyDescent="0.25">
      <c r="A7" s="25"/>
      <c r="B7" s="26" t="s">
        <v>8</v>
      </c>
      <c r="C7" s="27" t="s">
        <v>9</v>
      </c>
      <c r="D7" s="28"/>
      <c r="E7" s="25"/>
      <c r="F7" s="25"/>
      <c r="G7" s="25"/>
      <c r="H7" s="25"/>
      <c r="I7" s="25"/>
      <c r="J7" s="285"/>
      <c r="K7" s="285"/>
      <c r="L7" s="285"/>
      <c r="M7" s="25"/>
      <c r="N7" s="25"/>
      <c r="O7" s="25"/>
      <c r="P7" s="25"/>
      <c r="Q7" s="25"/>
      <c r="R7" s="25"/>
      <c r="S7" s="25"/>
      <c r="T7" s="25"/>
      <c r="U7" s="25"/>
      <c r="V7" s="285"/>
      <c r="W7" s="285"/>
      <c r="X7" s="285"/>
    </row>
    <row r="8" spans="1:24" ht="15.75" customHeight="1" thickBot="1" x14ac:dyDescent="0.35">
      <c r="A8" s="25"/>
      <c r="B8" s="29" t="s">
        <v>8</v>
      </c>
      <c r="C8" s="27" t="s">
        <v>11</v>
      </c>
      <c r="D8" s="25"/>
      <c r="E8" s="25"/>
      <c r="F8" s="25"/>
      <c r="G8" s="289" t="s">
        <v>264</v>
      </c>
      <c r="H8" s="31">
        <f>IF(ISNUMBER(SEARCH("BYPASS",C16)),C18+0.1,IF(ABS(K14)&gt;MIN(((U8-U20)/(C16)),K13),IF(((U8-U20)/(C16))&gt;K13,(((C18+C19)/2)+(K13/2)),((C18+C19)/2)+(((U8-U20)/(C16*2)))),(C18-0.3-ABS(H10-H18)*(C16-1)/2)))</f>
        <v>5.0999999999999996</v>
      </c>
      <c r="I8" s="32" t="s">
        <v>254</v>
      </c>
      <c r="J8" s="25"/>
      <c r="K8" s="25"/>
      <c r="L8" s="25"/>
      <c r="M8" s="25"/>
      <c r="N8" s="25"/>
      <c r="O8" s="25"/>
      <c r="P8" s="25"/>
      <c r="Q8" s="25"/>
      <c r="R8" s="25"/>
      <c r="S8" s="372" t="s">
        <v>265</v>
      </c>
      <c r="T8" s="373"/>
      <c r="U8" s="31">
        <f>IF(ISNUMBER(SEARCH("BYPASS",C16)),C18+0.1,C18-0.3)</f>
        <v>5.0999999999999996</v>
      </c>
      <c r="V8" s="32" t="s">
        <v>254</v>
      </c>
      <c r="W8" s="285"/>
      <c r="X8" s="285"/>
    </row>
    <row r="9" spans="1:24" ht="15.75" customHeight="1" x14ac:dyDescent="0.2">
      <c r="A9" s="25"/>
      <c r="B9" s="33" t="s">
        <v>8</v>
      </c>
      <c r="C9" s="27" t="s">
        <v>259</v>
      </c>
      <c r="D9" s="25"/>
      <c r="E9" s="25"/>
      <c r="F9" s="25"/>
      <c r="G9" s="285"/>
      <c r="H9" s="285"/>
      <c r="I9" s="285"/>
      <c r="J9" s="25"/>
      <c r="K9" s="25"/>
      <c r="L9" s="25"/>
      <c r="M9" s="25"/>
      <c r="N9" s="25"/>
      <c r="O9" s="25"/>
      <c r="P9" s="25"/>
      <c r="Q9" s="25"/>
      <c r="R9" s="25"/>
      <c r="S9" s="25"/>
      <c r="T9" s="285"/>
      <c r="U9" s="285"/>
      <c r="V9" s="285"/>
      <c r="W9" s="285"/>
      <c r="X9" s="285"/>
    </row>
    <row r="10" spans="1:24" ht="15.75" customHeight="1" x14ac:dyDescent="0.2">
      <c r="A10" s="25"/>
      <c r="B10" s="34" t="s">
        <v>8</v>
      </c>
      <c r="C10" s="27" t="s">
        <v>263</v>
      </c>
      <c r="D10" s="25"/>
      <c r="E10" s="25"/>
      <c r="F10" s="25"/>
      <c r="G10" s="288" t="s">
        <v>266</v>
      </c>
      <c r="H10" s="36">
        <f>C14</f>
        <v>3</v>
      </c>
      <c r="I10" s="37" t="s">
        <v>254</v>
      </c>
      <c r="J10" s="25"/>
      <c r="K10" s="25"/>
      <c r="L10" s="25"/>
      <c r="M10" s="25"/>
      <c r="N10" s="25"/>
      <c r="O10" s="25"/>
      <c r="P10" s="25"/>
      <c r="Q10" s="25"/>
      <c r="R10" s="25"/>
      <c r="S10" s="25"/>
      <c r="T10" s="288" t="s">
        <v>267</v>
      </c>
      <c r="U10" s="36">
        <f>H14+((H10-H18)/2*IF(ISNUMBER(SEARCH("BYPASS",C16)),LEFT(C16,1),C16))</f>
        <v>3</v>
      </c>
      <c r="V10" s="37" t="s">
        <v>254</v>
      </c>
      <c r="W10" s="285"/>
      <c r="X10" s="285"/>
    </row>
    <row r="11" spans="1:24" ht="15.75" customHeight="1" x14ac:dyDescent="0.2">
      <c r="A11" s="25"/>
      <c r="B11" s="285"/>
      <c r="C11" s="285"/>
      <c r="D11" s="285"/>
      <c r="E11" s="25"/>
      <c r="F11" s="25"/>
      <c r="G11" s="25"/>
      <c r="H11" s="38"/>
      <c r="I11" s="25"/>
      <c r="J11" s="25"/>
      <c r="K11" s="25"/>
      <c r="L11" s="25"/>
      <c r="M11" s="25"/>
      <c r="N11" s="25"/>
      <c r="O11" s="25"/>
      <c r="P11" s="25"/>
      <c r="Q11" s="25"/>
      <c r="R11" s="25"/>
      <c r="S11" s="25"/>
      <c r="T11" s="288"/>
      <c r="U11" s="36"/>
      <c r="V11" s="37"/>
      <c r="W11" s="285"/>
      <c r="X11" s="285"/>
    </row>
    <row r="12" spans="1:24" ht="15.75" customHeight="1" thickBot="1" x14ac:dyDescent="0.3">
      <c r="A12" s="25"/>
      <c r="B12" s="21" t="s">
        <v>260</v>
      </c>
      <c r="C12" s="285"/>
      <c r="D12" s="285"/>
      <c r="E12" s="25"/>
      <c r="F12" s="25"/>
      <c r="G12" s="25"/>
      <c r="H12" s="38"/>
      <c r="I12" s="25"/>
      <c r="J12" s="25"/>
      <c r="K12" s="25"/>
      <c r="L12" s="25"/>
      <c r="M12" s="25"/>
      <c r="N12" s="25"/>
      <c r="O12" s="25"/>
      <c r="P12" s="25"/>
      <c r="Q12" s="25"/>
      <c r="R12" s="25"/>
      <c r="S12" s="25"/>
      <c r="T12" s="288"/>
      <c r="U12" s="36"/>
      <c r="V12" s="37"/>
      <c r="W12" s="285"/>
      <c r="X12" s="285"/>
    </row>
    <row r="13" spans="1:24" ht="15.75" customHeight="1" thickBot="1" x14ac:dyDescent="0.25">
      <c r="A13" s="25"/>
      <c r="B13" s="361" t="s">
        <v>482</v>
      </c>
      <c r="C13" s="362"/>
      <c r="D13" s="363"/>
      <c r="E13" s="25"/>
      <c r="F13" s="25"/>
      <c r="G13" s="287" t="s">
        <v>268</v>
      </c>
      <c r="H13" s="40">
        <f>IF(ISNUMBER(SEARCH("BYPASS",C16)),C18+0.1,MAX(C18-0.3-(ABS(H10-H18)*C16)/2,(C18+C19)/2))</f>
        <v>5.0999999999999996</v>
      </c>
      <c r="I13" s="41" t="s">
        <v>254</v>
      </c>
      <c r="J13" s="287" t="s">
        <v>269</v>
      </c>
      <c r="K13" s="42">
        <f>(C21-C22)/IF(ISNUMBER(SEARCH("BYPASS",C16)),LEFT(C16,1),C16)</f>
        <v>2.5</v>
      </c>
      <c r="L13" s="43" t="s">
        <v>254</v>
      </c>
      <c r="M13" s="25"/>
      <c r="N13" s="25"/>
      <c r="O13" s="25"/>
      <c r="P13" s="25"/>
      <c r="Q13" s="25"/>
      <c r="R13" s="370" t="s">
        <v>479</v>
      </c>
      <c r="S13" s="370"/>
      <c r="T13" s="288">
        <f>(C21-C22)</f>
        <v>2.5</v>
      </c>
      <c r="U13" s="43" t="s">
        <v>254</v>
      </c>
      <c r="V13" s="37"/>
      <c r="W13" s="285"/>
      <c r="X13" s="285"/>
    </row>
    <row r="14" spans="1:24" ht="15.75" customHeight="1" x14ac:dyDescent="0.3">
      <c r="A14" s="25"/>
      <c r="B14" s="44" t="s">
        <v>270</v>
      </c>
      <c r="C14" s="263">
        <v>3</v>
      </c>
      <c r="D14" s="254" t="s">
        <v>254</v>
      </c>
      <c r="E14" s="25"/>
      <c r="F14" s="25"/>
      <c r="G14" s="287" t="s">
        <v>271</v>
      </c>
      <c r="H14" s="45">
        <f>(H10+H18)/2</f>
        <v>2.5</v>
      </c>
      <c r="I14" s="41" t="s">
        <v>254</v>
      </c>
      <c r="J14" s="288" t="s">
        <v>272</v>
      </c>
      <c r="K14" s="42">
        <f>H10-H18</f>
        <v>1</v>
      </c>
      <c r="L14" s="43" t="s">
        <v>254</v>
      </c>
      <c r="M14" s="25"/>
      <c r="N14" s="25"/>
      <c r="O14" s="25"/>
      <c r="P14" s="25"/>
      <c r="Q14" s="25"/>
      <c r="R14" s="371" t="s">
        <v>273</v>
      </c>
      <c r="S14" s="371"/>
      <c r="T14" s="288">
        <f>U10-U18</f>
        <v>1</v>
      </c>
      <c r="U14" s="36" t="s">
        <v>254</v>
      </c>
      <c r="V14" s="37"/>
      <c r="W14" s="285"/>
      <c r="X14" s="285"/>
    </row>
    <row r="15" spans="1:24" ht="15.75" customHeight="1" x14ac:dyDescent="0.3">
      <c r="A15" s="25"/>
      <c r="B15" s="46" t="s">
        <v>274</v>
      </c>
      <c r="C15" s="264">
        <v>2</v>
      </c>
      <c r="D15" s="255" t="s">
        <v>254</v>
      </c>
      <c r="E15" s="25"/>
      <c r="F15" s="25"/>
      <c r="G15" s="287" t="s">
        <v>275</v>
      </c>
      <c r="H15" s="40">
        <f>IF(ISNUMBER(SEARCH("BYPASS",C16)),C19-0.1,MIN(C19+0.3+(ABS(K14)*C16)/2,(C18+C19)/2))</f>
        <v>-0.1</v>
      </c>
      <c r="I15" s="41" t="s">
        <v>254</v>
      </c>
      <c r="J15" s="287" t="s">
        <v>276</v>
      </c>
      <c r="K15" s="42">
        <f>-(C21-C22)/IF(ISNUMBER(SEARCH("BYPASS",C16)),LEFT(C16,1),C16)</f>
        <v>-2.5</v>
      </c>
      <c r="L15" s="43" t="s">
        <v>254</v>
      </c>
      <c r="M15" s="25"/>
      <c r="N15" s="25"/>
      <c r="O15" s="25"/>
      <c r="P15" s="25"/>
      <c r="Q15" s="25"/>
      <c r="R15" s="370" t="s">
        <v>480</v>
      </c>
      <c r="S15" s="370"/>
      <c r="T15" s="288">
        <f>-(C21-C22)</f>
        <v>-2.5</v>
      </c>
      <c r="U15" s="43" t="s">
        <v>254</v>
      </c>
      <c r="V15" s="37"/>
      <c r="W15" s="285"/>
      <c r="X15" s="285"/>
    </row>
    <row r="16" spans="1:24" ht="15.75" customHeight="1" thickBot="1" x14ac:dyDescent="0.25">
      <c r="A16" s="25"/>
      <c r="B16" s="47" t="s">
        <v>363</v>
      </c>
      <c r="C16" s="265" t="s">
        <v>481</v>
      </c>
      <c r="D16" s="256" t="s">
        <v>256</v>
      </c>
      <c r="E16" s="25"/>
      <c r="F16" s="25"/>
      <c r="G16" s="25"/>
      <c r="H16" s="38"/>
      <c r="I16" s="25"/>
      <c r="J16" s="25"/>
      <c r="K16" s="25"/>
      <c r="L16" s="25"/>
      <c r="M16" s="25"/>
      <c r="N16" s="25"/>
      <c r="O16" s="25"/>
      <c r="P16" s="25"/>
      <c r="Q16" s="25"/>
      <c r="R16" s="25"/>
      <c r="S16" s="25"/>
      <c r="T16" s="288"/>
      <c r="U16" s="36"/>
      <c r="V16" s="37"/>
      <c r="W16" s="285"/>
      <c r="X16" s="285"/>
    </row>
    <row r="17" spans="1:24" ht="15.75" customHeight="1" thickBot="1" x14ac:dyDescent="0.25">
      <c r="A17" s="25"/>
      <c r="B17" s="364" t="s">
        <v>257</v>
      </c>
      <c r="C17" s="365"/>
      <c r="D17" s="366"/>
      <c r="E17" s="25"/>
      <c r="F17" s="25"/>
      <c r="G17" s="25"/>
      <c r="H17" s="38"/>
      <c r="I17" s="25"/>
      <c r="J17" s="25"/>
      <c r="K17" s="25"/>
      <c r="L17" s="25"/>
      <c r="M17" s="25"/>
      <c r="N17" s="25"/>
      <c r="O17" s="25"/>
      <c r="P17" s="25"/>
      <c r="Q17" s="25"/>
      <c r="R17" s="25"/>
      <c r="S17" s="25"/>
      <c r="T17" s="288"/>
      <c r="U17" s="36"/>
      <c r="V17" s="37"/>
      <c r="W17" s="285"/>
      <c r="X17" s="285"/>
    </row>
    <row r="18" spans="1:24" ht="15.75" customHeight="1" x14ac:dyDescent="0.2">
      <c r="A18" s="25"/>
      <c r="B18" s="48" t="s">
        <v>253</v>
      </c>
      <c r="C18" s="266">
        <v>5</v>
      </c>
      <c r="D18" s="257" t="s">
        <v>254</v>
      </c>
      <c r="E18" s="25"/>
      <c r="F18" s="25"/>
      <c r="G18" s="288" t="s">
        <v>277</v>
      </c>
      <c r="H18" s="36">
        <f>C15</f>
        <v>2</v>
      </c>
      <c r="I18" s="37" t="s">
        <v>254</v>
      </c>
      <c r="J18" s="25"/>
      <c r="K18" s="25"/>
      <c r="L18" s="25"/>
      <c r="M18" s="25"/>
      <c r="N18" s="25"/>
      <c r="O18" s="25"/>
      <c r="P18" s="25"/>
      <c r="Q18" s="25"/>
      <c r="R18" s="25"/>
      <c r="S18" s="25"/>
      <c r="T18" s="288" t="s">
        <v>278</v>
      </c>
      <c r="U18" s="36">
        <f>H14-((H10-H18)/2*IF(ISNUMBER(SEARCH("BYPASS",C16)),LEFT(C16,1),C16))</f>
        <v>2</v>
      </c>
      <c r="V18" s="37" t="s">
        <v>254</v>
      </c>
      <c r="W18" s="285"/>
      <c r="X18" s="285"/>
    </row>
    <row r="19" spans="1:24" ht="15.75" customHeight="1" thickBot="1" x14ac:dyDescent="0.25">
      <c r="A19" s="25"/>
      <c r="B19" s="47" t="s">
        <v>255</v>
      </c>
      <c r="C19" s="265">
        <v>0</v>
      </c>
      <c r="D19" s="256" t="s">
        <v>254</v>
      </c>
      <c r="E19" s="25"/>
      <c r="F19" s="25"/>
      <c r="G19" s="285"/>
      <c r="H19" s="285"/>
      <c r="I19" s="285"/>
      <c r="J19" s="25"/>
      <c r="K19" s="25"/>
      <c r="L19" s="25"/>
      <c r="M19" s="25"/>
      <c r="N19" s="25"/>
      <c r="O19" s="25"/>
      <c r="P19" s="25"/>
      <c r="Q19" s="25"/>
      <c r="R19" s="25"/>
      <c r="S19" s="25"/>
      <c r="T19" s="285"/>
      <c r="U19" s="285"/>
      <c r="V19" s="285"/>
      <c r="W19" s="285"/>
      <c r="X19" s="285"/>
    </row>
    <row r="20" spans="1:24" ht="15.75" customHeight="1" thickBot="1" x14ac:dyDescent="0.35">
      <c r="A20" s="25"/>
      <c r="B20" s="367" t="s">
        <v>258</v>
      </c>
      <c r="C20" s="368"/>
      <c r="D20" s="369"/>
      <c r="E20" s="25"/>
      <c r="F20" s="25"/>
      <c r="G20" s="289" t="s">
        <v>279</v>
      </c>
      <c r="H20" s="31">
        <f>IF(ISNUMBER(SEARCH("BYPASS",C16)),C19-0.1,IF(ABS(K14)&gt;MIN(((U8-U20)/(C16)),K13),IF(((U8-U20)/(C16))&gt;K13,(((C18+C19)/2)-(K13/2)),(((C18+C19)/2)-((U8-U20)/(C16*2)))),(C19+0.3+ABS(H10-H18)*(C16-1)/2)))</f>
        <v>-0.1</v>
      </c>
      <c r="I20" s="32" t="s">
        <v>254</v>
      </c>
      <c r="J20" s="25"/>
      <c r="K20" s="25"/>
      <c r="L20" s="25"/>
      <c r="M20" s="25"/>
      <c r="N20" s="25"/>
      <c r="O20" s="25"/>
      <c r="P20" s="25"/>
      <c r="Q20" s="25"/>
      <c r="R20" s="25"/>
      <c r="S20" s="372" t="s">
        <v>280</v>
      </c>
      <c r="T20" s="373"/>
      <c r="U20" s="31">
        <f>IF(ISNUMBER(SEARCH("BYPASS",C16)),C19-0.1,C19+0.3)</f>
        <v>-0.1</v>
      </c>
      <c r="V20" s="32" t="s">
        <v>254</v>
      </c>
      <c r="W20" s="285"/>
      <c r="X20" s="285"/>
    </row>
    <row r="21" spans="1:24" ht="15.75" customHeight="1" x14ac:dyDescent="0.3">
      <c r="A21" s="25"/>
      <c r="B21" s="49" t="s">
        <v>281</v>
      </c>
      <c r="C21" s="266">
        <v>2.5</v>
      </c>
      <c r="D21" s="257" t="s">
        <v>254</v>
      </c>
      <c r="E21" s="25"/>
      <c r="F21" s="25"/>
      <c r="G21" s="285"/>
      <c r="H21" s="285"/>
      <c r="I21" s="285"/>
      <c r="J21" s="25"/>
      <c r="K21" s="25"/>
      <c r="L21" s="25"/>
      <c r="M21" s="25"/>
      <c r="N21" s="25"/>
      <c r="O21" s="25"/>
      <c r="P21" s="25"/>
      <c r="Q21" s="25"/>
      <c r="R21" s="25"/>
      <c r="S21" s="285"/>
      <c r="T21" s="285"/>
      <c r="U21" s="285"/>
      <c r="V21" s="285"/>
      <c r="W21" s="285"/>
      <c r="X21" s="285"/>
    </row>
    <row r="22" spans="1:24" ht="15.75" customHeight="1" thickBot="1" x14ac:dyDescent="0.35">
      <c r="A22" s="25"/>
      <c r="B22" s="50" t="s">
        <v>282</v>
      </c>
      <c r="C22" s="265">
        <v>0</v>
      </c>
      <c r="D22" s="256" t="s">
        <v>254</v>
      </c>
      <c r="E22" s="25"/>
      <c r="F22" s="25"/>
      <c r="G22" s="25"/>
      <c r="H22" s="25"/>
      <c r="I22" s="25"/>
      <c r="J22" s="25"/>
      <c r="K22" s="25"/>
      <c r="L22" s="25"/>
      <c r="M22" s="25"/>
      <c r="N22" s="25"/>
      <c r="O22" s="25"/>
      <c r="P22" s="25"/>
      <c r="Q22" s="25"/>
      <c r="R22" s="25"/>
      <c r="S22" s="25"/>
      <c r="T22" s="25"/>
      <c r="U22" s="37"/>
      <c r="V22" s="25"/>
      <c r="W22" s="285"/>
      <c r="X22" s="285"/>
    </row>
    <row r="23" spans="1:24" ht="15.75" customHeight="1" x14ac:dyDescent="0.2">
      <c r="A23" s="25"/>
      <c r="B23" s="51" t="s">
        <v>283</v>
      </c>
      <c r="C23" s="51"/>
      <c r="D23" s="51"/>
      <c r="E23" s="51"/>
      <c r="F23" s="51"/>
      <c r="G23" s="51"/>
      <c r="H23" s="24"/>
      <c r="I23" s="24"/>
      <c r="J23" s="24"/>
      <c r="K23" s="285"/>
      <c r="L23" s="285"/>
      <c r="M23" s="285"/>
      <c r="N23" s="285"/>
      <c r="O23" s="285"/>
      <c r="P23" s="285"/>
      <c r="Q23" s="285"/>
      <c r="R23" s="285"/>
      <c r="S23" s="285"/>
      <c r="T23" s="25"/>
      <c r="U23" s="52"/>
      <c r="V23" s="25"/>
      <c r="W23" s="285"/>
      <c r="X23" s="285"/>
    </row>
    <row r="24" spans="1:24" ht="15.75" customHeight="1" x14ac:dyDescent="0.2">
      <c r="A24" s="25"/>
      <c r="B24" s="51"/>
      <c r="C24" s="51"/>
      <c r="D24" s="51"/>
      <c r="E24" s="51"/>
      <c r="F24" s="51"/>
      <c r="G24" s="51"/>
      <c r="H24" s="53"/>
      <c r="I24" s="285"/>
      <c r="J24" s="25"/>
      <c r="K24" s="25"/>
      <c r="L24" s="25"/>
      <c r="M24" s="53"/>
      <c r="N24" s="53"/>
      <c r="O24" s="53"/>
      <c r="P24" s="53"/>
      <c r="Q24" s="53"/>
      <c r="R24" s="53"/>
      <c r="S24" s="53"/>
      <c r="T24" s="285"/>
      <c r="U24" s="285"/>
      <c r="V24" s="285"/>
      <c r="W24" s="285"/>
      <c r="X24" s="285"/>
    </row>
    <row r="25" spans="1:24" ht="15" thickBot="1" x14ac:dyDescent="0.25">
      <c r="A25" s="285"/>
      <c r="B25" s="285"/>
      <c r="C25" s="285"/>
      <c r="D25" s="285"/>
      <c r="E25" s="285"/>
      <c r="F25" s="285"/>
      <c r="G25" s="285"/>
      <c r="H25" s="285"/>
      <c r="I25" s="285"/>
      <c r="J25" s="285"/>
      <c r="K25" s="285"/>
      <c r="L25" s="285"/>
      <c r="M25" s="285"/>
      <c r="N25" s="285"/>
      <c r="O25" s="285"/>
      <c r="P25" s="285"/>
      <c r="Q25" s="285"/>
      <c r="R25" s="285"/>
      <c r="S25" s="285"/>
      <c r="T25" s="285"/>
      <c r="U25" s="285"/>
      <c r="V25" s="285"/>
      <c r="W25" s="285"/>
      <c r="X25" s="285"/>
    </row>
    <row r="26" spans="1:24" ht="15" thickBot="1" x14ac:dyDescent="0.25">
      <c r="A26" s="285"/>
      <c r="B26" s="361" t="s">
        <v>262</v>
      </c>
      <c r="C26" s="362"/>
      <c r="D26" s="363"/>
      <c r="E26" s="285"/>
      <c r="F26" s="285"/>
      <c r="G26" s="285"/>
      <c r="H26" s="285"/>
      <c r="I26" s="285"/>
      <c r="J26" s="285"/>
      <c r="K26" s="285"/>
      <c r="L26" s="285"/>
      <c r="M26" s="285"/>
      <c r="N26" s="285"/>
      <c r="O26" s="285"/>
      <c r="P26" s="285"/>
      <c r="Q26" s="285"/>
      <c r="R26" s="285"/>
      <c r="S26" s="285"/>
      <c r="T26" s="285"/>
      <c r="U26" s="285"/>
      <c r="V26" s="285"/>
      <c r="W26" s="285"/>
      <c r="X26" s="285"/>
    </row>
    <row r="27" spans="1:24" ht="16.5" x14ac:dyDescent="0.25">
      <c r="A27" s="285"/>
      <c r="B27" s="54" t="s">
        <v>284</v>
      </c>
      <c r="C27" s="267">
        <v>1</v>
      </c>
      <c r="D27" s="258" t="s">
        <v>254</v>
      </c>
      <c r="E27" s="285"/>
      <c r="F27" s="285"/>
      <c r="G27" s="285"/>
      <c r="H27" s="285"/>
      <c r="I27" s="285"/>
      <c r="J27" s="285"/>
      <c r="K27" s="285"/>
      <c r="L27" s="285"/>
      <c r="M27" s="285"/>
      <c r="N27" s="285"/>
      <c r="O27" s="285"/>
      <c r="P27" s="285"/>
      <c r="Q27" s="285"/>
      <c r="R27" s="285"/>
      <c r="S27" s="285"/>
      <c r="T27" s="285"/>
      <c r="U27" s="285"/>
      <c r="V27" s="285"/>
      <c r="W27" s="285"/>
      <c r="X27" s="285"/>
    </row>
    <row r="28" spans="1:24" ht="17.25" thickBot="1" x14ac:dyDescent="0.3">
      <c r="A28" s="285"/>
      <c r="B28" s="55" t="s">
        <v>285</v>
      </c>
      <c r="C28" s="268">
        <v>2.5</v>
      </c>
      <c r="D28" s="259" t="s">
        <v>254</v>
      </c>
      <c r="E28" s="285"/>
      <c r="F28" s="285"/>
      <c r="G28" s="285"/>
      <c r="H28" s="285"/>
      <c r="I28" s="285"/>
      <c r="J28" s="285"/>
      <c r="K28" s="285"/>
      <c r="L28" s="285"/>
      <c r="M28" s="285"/>
      <c r="N28" s="285"/>
      <c r="O28" s="285"/>
      <c r="P28" s="285"/>
      <c r="Q28" s="285"/>
      <c r="R28" s="285"/>
      <c r="S28" s="285"/>
      <c r="T28" s="285"/>
      <c r="U28" s="285"/>
      <c r="V28" s="285"/>
      <c r="W28" s="285"/>
      <c r="X28" s="285"/>
    </row>
    <row r="29" spans="1:24" ht="16.5" x14ac:dyDescent="0.3">
      <c r="A29" s="285"/>
      <c r="B29" s="56" t="s">
        <v>286</v>
      </c>
      <c r="C29" s="260">
        <f>C28+C27/2</f>
        <v>3</v>
      </c>
      <c r="D29" s="258" t="s">
        <v>254</v>
      </c>
      <c r="E29" s="351" t="s">
        <v>287</v>
      </c>
      <c r="F29" s="352"/>
      <c r="G29" s="352"/>
      <c r="H29" s="352"/>
      <c r="I29" s="353"/>
      <c r="J29" s="285"/>
      <c r="K29" s="285"/>
      <c r="L29" s="285"/>
      <c r="M29" s="285"/>
      <c r="N29" s="285"/>
      <c r="O29" s="285"/>
      <c r="P29" s="285"/>
      <c r="Q29" s="285"/>
      <c r="R29" s="285"/>
      <c r="S29" s="285"/>
      <c r="T29" s="285"/>
      <c r="U29" s="285"/>
      <c r="V29" s="285"/>
      <c r="W29" s="285"/>
      <c r="X29" s="285"/>
    </row>
    <row r="30" spans="1:24" ht="17.25" thickBot="1" x14ac:dyDescent="0.35">
      <c r="A30" s="285"/>
      <c r="B30" s="57" t="s">
        <v>288</v>
      </c>
      <c r="C30" s="261">
        <f>C28-C27/2</f>
        <v>2</v>
      </c>
      <c r="D30" s="262" t="s">
        <v>254</v>
      </c>
      <c r="E30" s="354"/>
      <c r="F30" s="355"/>
      <c r="G30" s="355"/>
      <c r="H30" s="355"/>
      <c r="I30" s="356"/>
      <c r="J30" s="285"/>
      <c r="K30" s="285"/>
      <c r="L30" s="285"/>
      <c r="M30" s="285"/>
      <c r="N30" s="285"/>
      <c r="O30" s="285"/>
      <c r="P30" s="285"/>
      <c r="Q30" s="285"/>
      <c r="R30" s="285"/>
      <c r="S30" s="285"/>
      <c r="T30" s="285"/>
      <c r="U30" s="285"/>
      <c r="V30" s="285"/>
      <c r="W30" s="285"/>
      <c r="X30" s="285"/>
    </row>
    <row r="31" spans="1:24" x14ac:dyDescent="0.2">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row>
    <row r="32" spans="1:24" x14ac:dyDescent="0.2">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row>
  </sheetData>
  <sheetProtection sheet="1" objects="1" scenarios="1"/>
  <mergeCells count="14">
    <mergeCell ref="E29:I30"/>
    <mergeCell ref="R14:S14"/>
    <mergeCell ref="R15:S15"/>
    <mergeCell ref="B17:D17"/>
    <mergeCell ref="B20:D20"/>
    <mergeCell ref="S20:T20"/>
    <mergeCell ref="B26:D26"/>
    <mergeCell ref="A1:X3"/>
    <mergeCell ref="A4:X4"/>
    <mergeCell ref="A5:X5"/>
    <mergeCell ref="K6:R6"/>
    <mergeCell ref="S8:T8"/>
    <mergeCell ref="B13:D13"/>
    <mergeCell ref="R13:S13"/>
  </mergeCells>
  <conditionalFormatting sqref="H14">
    <cfRule type="cellIs" dxfId="21" priority="5" operator="between">
      <formula>$H$15</formula>
      <formula>$H$13</formula>
    </cfRule>
    <cfRule type="cellIs" dxfId="20" priority="15" operator="lessThan">
      <formula>$H$15</formula>
    </cfRule>
    <cfRule type="cellIs" dxfId="19" priority="16" operator="greaterThan">
      <formula>$H$13</formula>
    </cfRule>
  </conditionalFormatting>
  <conditionalFormatting sqref="H18 H10">
    <cfRule type="cellIs" dxfId="18" priority="13" operator="lessThan">
      <formula>$H$20</formula>
    </cfRule>
    <cfRule type="cellIs" dxfId="17" priority="14" operator="greaterThan">
      <formula>$H$8</formula>
    </cfRule>
  </conditionalFormatting>
  <conditionalFormatting sqref="U18">
    <cfRule type="cellIs" dxfId="16" priority="1" operator="between">
      <formula>$U$20</formula>
      <formula>$U$8</formula>
    </cfRule>
    <cfRule type="cellIs" dxfId="15" priority="11" operator="greaterThan">
      <formula>$U$8</formula>
    </cfRule>
    <cfRule type="cellIs" dxfId="14" priority="12" operator="lessThan">
      <formula>$U$20</formula>
    </cfRule>
  </conditionalFormatting>
  <conditionalFormatting sqref="K14">
    <cfRule type="cellIs" dxfId="13" priority="4" operator="between">
      <formula>$K$15</formula>
      <formula>$K$13</formula>
    </cfRule>
    <cfRule type="cellIs" dxfId="12" priority="9" operator="lessThan">
      <formula>$K$15</formula>
    </cfRule>
    <cfRule type="cellIs" dxfId="11" priority="10" operator="greaterThan">
      <formula>$K$13</formula>
    </cfRule>
  </conditionalFormatting>
  <conditionalFormatting sqref="T14">
    <cfRule type="cellIs" dxfId="10" priority="3" operator="between">
      <formula>$T$15</formula>
      <formula>$T$13</formula>
    </cfRule>
    <cfRule type="cellIs" dxfId="9" priority="7" operator="lessThan">
      <formula>$T$15</formula>
    </cfRule>
    <cfRule type="cellIs" dxfId="8" priority="8" operator="greaterThan">
      <formula>$T$13</formula>
    </cfRule>
  </conditionalFormatting>
  <conditionalFormatting sqref="U10">
    <cfRule type="cellIs" dxfId="7" priority="2" operator="between">
      <formula>$U$20</formula>
      <formula>$U$8</formula>
    </cfRule>
    <cfRule type="cellIs" dxfId="6" priority="17" operator="lessThan">
      <formula>$U$20</formula>
    </cfRule>
    <cfRule type="cellIs" dxfId="5" priority="18" operator="greaterThan">
      <formula>$U$8</formula>
    </cfRule>
  </conditionalFormatting>
  <conditionalFormatting sqref="H18 H10">
    <cfRule type="cellIs" dxfId="4" priority="6" operator="between">
      <formula>$H$20</formula>
      <formula>$H$8</formula>
    </cfRule>
  </conditionalFormatting>
  <dataValidations count="9">
    <dataValidation allowBlank="1" showInputMessage="1" showErrorMessage="1" promptTitle="Common-mode Input Voltage (VCM)" prompt="Equal to (VINP + VINN) / 2._x000a__x000a_VCM +/-  (0.5 * |VIN|) must not exceed the absolute input voltage requirements. The common-mode input range is related to the absolute input voltage range and is also shown in the calculations." sqref="C28"/>
    <dataValidation allowBlank="1" showInputMessage="1" showErrorMessage="1" promptTitle="Differential Input Voltage" prompt="Equal to (VINP - VINN). Must not exceed +/- (VREF/PGA)." sqref="C27"/>
    <dataValidation allowBlank="1" showInputMessage="1" showErrorMessage="1" promptTitle="Negative Reference Voltage" prompt="Must be greater than or equal to AVSS - 0.1V, and less than or equal to VREFP - 0.9V" sqref="C22"/>
    <dataValidation allowBlank="1" showInputMessage="1" showErrorMessage="1" promptTitle="Positive Reference Voltage" prompt="Must be at least VREFN + 0.9V and less than or equal to AVDD + 0.1V" sqref="C21"/>
    <dataValidation allowBlank="1" showInputMessage="1" showErrorMessage="1" promptTitle="Negative Input Voltage" prompt="Must satisfy both absolute and differential input requirements." sqref="C15"/>
    <dataValidation allowBlank="1" showInputMessage="1" showErrorMessage="1" promptTitle="Positive Input Voltage" prompt="Must satisfy both absolute and differential input requirements." sqref="C14"/>
    <dataValidation type="decimal" allowBlank="1" showInputMessage="1" showErrorMessage="1" errorTitle="Value Out-of-Range" error="AVSS is typically -2.5V (for bipolar supplies) or 0V (for a unipolar supply)." promptTitle="AVSS Supply Voltage" prompt="Should be set at -2.5V (bipolar supplies) or 0V (single supply)." sqref="C19">
      <formula1>-2.6</formula1>
      <formula2>0.3</formula2>
    </dataValidation>
    <dataValidation type="decimal" allowBlank="1" showInputMessage="1" showErrorMessage="1" errorTitle="Value Out-of-Range" error="AVDD is typically 2.5V (for bipolar supplies) or 5V (for a unipolar supply)." promptTitle="AVDD Supply Voltage" prompt="Should be set at AVSS + 5V." sqref="C18">
      <formula1>2.25</formula1>
      <formula2>5.25</formula2>
    </dataValidation>
    <dataValidation type="list" allowBlank="1" showInputMessage="1" showErrorMessage="1" promptTitle="PGA1 Gain Selection" prompt="Options are &quot;1 (BYPASS)&quot;, &quot;2 (BYPASS)&quot;, &quot;4 (BYPASS)&quot;, &quot;8&quot;, &quot;16&quot;, &quot;32&quot;, &quot;64&quot;, and &quot;128&quot; V/V." sqref="C16">
      <formula1>"1 (BYPASS), 2 (BYPASS), 4 (BYPASS), 8, 16, 32, 64, 128"</formula1>
    </dataValidation>
  </dataValidations>
  <hyperlinks>
    <hyperlink ref="A5" location="'Table of Contents '!A1" display="Table of Contents"/>
  </hyperlink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23553" r:id="rId4">
          <objectPr defaultSize="0" autoPict="0" r:id="rId5">
            <anchor moveWithCells="1">
              <from>
                <xdr:col>12</xdr:col>
                <xdr:colOff>57150</xdr:colOff>
                <xdr:row>6</xdr:row>
                <xdr:rowOff>76200</xdr:rowOff>
              </from>
              <to>
                <xdr:col>16</xdr:col>
                <xdr:colOff>1066800</xdr:colOff>
                <xdr:row>21</xdr:row>
                <xdr:rowOff>9525</xdr:rowOff>
              </to>
            </anchor>
          </objectPr>
        </oleObject>
      </mc:Choice>
      <mc:Fallback>
        <oleObject progId="Visio.Drawing.11" shapeId="235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85"/>
  <sheetViews>
    <sheetView showGridLines="0" showRowColHeaders="0" zoomScale="85" zoomScaleNormal="85" workbookViewId="0">
      <selection activeCell="D8" sqref="D8:E8"/>
    </sheetView>
  </sheetViews>
  <sheetFormatPr defaultRowHeight="14.25" x14ac:dyDescent="0.2"/>
  <cols>
    <col min="1" max="8" width="14.7109375" style="18" customWidth="1"/>
    <col min="9" max="9" width="14.7109375" style="82" customWidth="1"/>
    <col min="10" max="14" width="14.7109375" style="18" customWidth="1"/>
    <col min="15" max="16384" width="9.140625" style="18"/>
  </cols>
  <sheetData>
    <row r="1" spans="1:21" x14ac:dyDescent="0.2">
      <c r="A1" s="357"/>
      <c r="B1" s="357"/>
      <c r="C1" s="357"/>
      <c r="D1" s="357"/>
      <c r="E1" s="357"/>
      <c r="F1" s="357"/>
      <c r="G1" s="357"/>
      <c r="H1" s="357"/>
      <c r="I1" s="357"/>
      <c r="J1" s="357"/>
      <c r="K1" s="357"/>
      <c r="L1" s="357"/>
      <c r="M1" s="357"/>
      <c r="N1" s="357"/>
      <c r="O1" s="274"/>
      <c r="P1" s="22"/>
    </row>
    <row r="2" spans="1:21" x14ac:dyDescent="0.2">
      <c r="A2" s="357"/>
      <c r="B2" s="357"/>
      <c r="C2" s="357"/>
      <c r="D2" s="357"/>
      <c r="E2" s="357"/>
      <c r="F2" s="357"/>
      <c r="G2" s="357"/>
      <c r="H2" s="357"/>
      <c r="I2" s="357"/>
      <c r="J2" s="357"/>
      <c r="K2" s="357"/>
      <c r="L2" s="357"/>
      <c r="M2" s="357"/>
      <c r="N2" s="357"/>
      <c r="O2" s="274"/>
      <c r="P2" s="22"/>
    </row>
    <row r="3" spans="1:21" x14ac:dyDescent="0.2">
      <c r="A3" s="357"/>
      <c r="B3" s="357"/>
      <c r="C3" s="357"/>
      <c r="D3" s="357"/>
      <c r="E3" s="357"/>
      <c r="F3" s="357"/>
      <c r="G3" s="357"/>
      <c r="H3" s="357"/>
      <c r="I3" s="357"/>
      <c r="J3" s="357"/>
      <c r="K3" s="357"/>
      <c r="L3" s="357"/>
      <c r="M3" s="357"/>
      <c r="N3" s="357"/>
      <c r="O3" s="274"/>
      <c r="P3" s="22"/>
    </row>
    <row r="4" spans="1:21" ht="12.75" customHeight="1" x14ac:dyDescent="0.2">
      <c r="A4" s="84"/>
      <c r="B4" s="84"/>
      <c r="C4" s="84"/>
      <c r="D4" s="84"/>
      <c r="E4" s="84"/>
      <c r="F4" s="84"/>
      <c r="G4" s="84"/>
      <c r="H4" s="84"/>
      <c r="I4" s="19"/>
      <c r="J4" s="84"/>
      <c r="K4" s="84"/>
      <c r="L4" s="84"/>
      <c r="M4" s="84"/>
      <c r="N4" s="84"/>
      <c r="O4" s="85"/>
      <c r="P4" s="85"/>
    </row>
    <row r="5" spans="1:21" ht="15" customHeight="1" x14ac:dyDescent="0.2">
      <c r="A5" s="359" t="s">
        <v>46</v>
      </c>
      <c r="B5" s="359"/>
      <c r="C5" s="359"/>
      <c r="D5" s="359"/>
      <c r="E5" s="359"/>
      <c r="F5" s="359"/>
      <c r="G5" s="359"/>
      <c r="H5" s="359"/>
      <c r="I5" s="359"/>
      <c r="J5" s="359"/>
      <c r="K5" s="359"/>
      <c r="L5" s="359"/>
      <c r="M5" s="359"/>
      <c r="N5" s="359"/>
      <c r="O5" s="58"/>
      <c r="P5" s="58"/>
      <c r="Q5" s="58"/>
      <c r="R5" s="58"/>
      <c r="S5" s="58"/>
      <c r="T5" s="58"/>
      <c r="U5" s="58"/>
    </row>
    <row r="6" spans="1:21" ht="15" customHeight="1" thickBot="1" x14ac:dyDescent="0.25"/>
    <row r="7" spans="1:21" ht="17.25" customHeight="1" thickBot="1" x14ac:dyDescent="0.3">
      <c r="B7" s="387" t="s">
        <v>223</v>
      </c>
      <c r="C7" s="388"/>
      <c r="D7" s="388"/>
      <c r="E7" s="389"/>
    </row>
    <row r="8" spans="1:21" ht="18" customHeight="1" x14ac:dyDescent="0.25">
      <c r="B8" s="394" t="s">
        <v>228</v>
      </c>
      <c r="C8" s="395"/>
      <c r="D8" s="390">
        <v>60</v>
      </c>
      <c r="E8" s="391"/>
    </row>
    <row r="9" spans="1:21" ht="18" customHeight="1" x14ac:dyDescent="0.2">
      <c r="B9" s="396" t="s">
        <v>246</v>
      </c>
      <c r="C9" s="397"/>
      <c r="D9" s="392">
        <v>4</v>
      </c>
      <c r="E9" s="393"/>
    </row>
    <row r="10" spans="1:21" ht="15" customHeight="1" x14ac:dyDescent="0.25">
      <c r="B10" s="401" t="s">
        <v>367</v>
      </c>
      <c r="C10" s="402"/>
      <c r="D10" s="403" t="s">
        <v>369</v>
      </c>
      <c r="E10" s="404"/>
    </row>
    <row r="11" spans="1:21" ht="17.25" customHeight="1" thickBot="1" x14ac:dyDescent="0.25">
      <c r="B11" s="405" t="s">
        <v>368</v>
      </c>
      <c r="C11" s="406"/>
      <c r="D11" s="374" t="s">
        <v>369</v>
      </c>
      <c r="E11" s="375"/>
    </row>
    <row r="12" spans="1:21" ht="15" customHeight="1" thickBot="1" x14ac:dyDescent="0.25"/>
    <row r="13" spans="1:21" ht="17.25" customHeight="1" thickBot="1" x14ac:dyDescent="0.3">
      <c r="B13" s="380" t="s">
        <v>252</v>
      </c>
      <c r="C13" s="381"/>
      <c r="D13" s="381"/>
      <c r="E13" s="382"/>
    </row>
    <row r="14" spans="1:21" ht="24.75" customHeight="1" thickBot="1" x14ac:dyDescent="0.25">
      <c r="B14" s="383" t="s">
        <v>295</v>
      </c>
      <c r="C14" s="384"/>
      <c r="D14" s="385">
        <v>7.3727999999999998</v>
      </c>
      <c r="E14" s="386"/>
    </row>
    <row r="15" spans="1:21" ht="36.75" customHeight="1" x14ac:dyDescent="0.2">
      <c r="B15" s="192" t="s">
        <v>221</v>
      </c>
      <c r="C15" s="193" t="s">
        <v>222</v>
      </c>
      <c r="D15" s="193" t="s">
        <v>293</v>
      </c>
      <c r="E15" s="194" t="s">
        <v>294</v>
      </c>
    </row>
    <row r="16" spans="1:21" ht="15" customHeight="1" x14ac:dyDescent="0.2">
      <c r="B16" s="59" t="s">
        <v>224</v>
      </c>
      <c r="C16" s="127">
        <f t="shared" ref="C16:C31" si="0">1000000*$D$14/(E16*D16*8)</f>
        <v>2.5</v>
      </c>
      <c r="D16" s="60">
        <v>64</v>
      </c>
      <c r="E16" s="61">
        <v>5760</v>
      </c>
      <c r="G16" s="62"/>
      <c r="H16" s="62"/>
    </row>
    <row r="17" spans="2:14" ht="15" customHeight="1" x14ac:dyDescent="0.2">
      <c r="B17" s="59" t="s">
        <v>225</v>
      </c>
      <c r="C17" s="127">
        <f t="shared" si="0"/>
        <v>5</v>
      </c>
      <c r="D17" s="60">
        <v>64</v>
      </c>
      <c r="E17" s="61">
        <v>2880</v>
      </c>
      <c r="G17" s="62"/>
      <c r="H17" s="62"/>
    </row>
    <row r="18" spans="2:14" ht="15" customHeight="1" x14ac:dyDescent="0.2">
      <c r="B18" s="59" t="s">
        <v>226</v>
      </c>
      <c r="C18" s="127">
        <f t="shared" si="0"/>
        <v>10</v>
      </c>
      <c r="D18" s="60">
        <v>64</v>
      </c>
      <c r="E18" s="61">
        <v>1440</v>
      </c>
      <c r="G18" s="62"/>
      <c r="H18" s="62"/>
    </row>
    <row r="19" spans="2:14" ht="15" customHeight="1" x14ac:dyDescent="0.2">
      <c r="B19" s="59" t="s">
        <v>227</v>
      </c>
      <c r="C19" s="127">
        <f t="shared" si="0"/>
        <v>16.666666666666668</v>
      </c>
      <c r="D19" s="60">
        <v>64</v>
      </c>
      <c r="E19" s="61">
        <v>864</v>
      </c>
      <c r="G19" s="62"/>
      <c r="H19" s="62"/>
    </row>
    <row r="20" spans="2:14" ht="15" customHeight="1" x14ac:dyDescent="0.2">
      <c r="B20" s="59" t="s">
        <v>229</v>
      </c>
      <c r="C20" s="127">
        <f t="shared" si="0"/>
        <v>20</v>
      </c>
      <c r="D20" s="60">
        <v>64</v>
      </c>
      <c r="E20" s="61">
        <v>720</v>
      </c>
      <c r="G20" s="62"/>
      <c r="H20" s="62"/>
    </row>
    <row r="21" spans="2:14" ht="15" customHeight="1" x14ac:dyDescent="0.2">
      <c r="B21" s="59" t="s">
        <v>230</v>
      </c>
      <c r="C21" s="127">
        <f t="shared" si="0"/>
        <v>50</v>
      </c>
      <c r="D21" s="60">
        <v>64</v>
      </c>
      <c r="E21" s="61">
        <v>288</v>
      </c>
      <c r="G21" s="62"/>
      <c r="H21" s="62"/>
    </row>
    <row r="22" spans="2:14" ht="15" customHeight="1" x14ac:dyDescent="0.2">
      <c r="B22" s="59" t="s">
        <v>231</v>
      </c>
      <c r="C22" s="127">
        <f t="shared" si="0"/>
        <v>60</v>
      </c>
      <c r="D22" s="60">
        <v>64</v>
      </c>
      <c r="E22" s="61">
        <v>240</v>
      </c>
    </row>
    <row r="23" spans="2:14" ht="15" customHeight="1" x14ac:dyDescent="0.2">
      <c r="B23" s="59" t="s">
        <v>232</v>
      </c>
      <c r="C23" s="127">
        <f t="shared" si="0"/>
        <v>100</v>
      </c>
      <c r="D23" s="60">
        <v>64</v>
      </c>
      <c r="E23" s="61">
        <v>144</v>
      </c>
    </row>
    <row r="24" spans="2:14" ht="15" customHeight="1" x14ac:dyDescent="0.2">
      <c r="B24" s="59" t="s">
        <v>233</v>
      </c>
      <c r="C24" s="127">
        <f t="shared" si="0"/>
        <v>400</v>
      </c>
      <c r="D24" s="60">
        <v>64</v>
      </c>
      <c r="E24" s="61">
        <v>36</v>
      </c>
    </row>
    <row r="25" spans="2:14" ht="15" customHeight="1" x14ac:dyDescent="0.2">
      <c r="B25" s="59" t="s">
        <v>234</v>
      </c>
      <c r="C25" s="127">
        <f t="shared" si="0"/>
        <v>1200</v>
      </c>
      <c r="D25" s="60">
        <v>64</v>
      </c>
      <c r="E25" s="61">
        <v>12</v>
      </c>
    </row>
    <row r="26" spans="2:14" ht="15" customHeight="1" x14ac:dyDescent="0.2">
      <c r="B26" s="59" t="s">
        <v>235</v>
      </c>
      <c r="C26" s="127">
        <f t="shared" si="0"/>
        <v>2400</v>
      </c>
      <c r="D26" s="60">
        <v>64</v>
      </c>
      <c r="E26" s="61">
        <v>6</v>
      </c>
    </row>
    <row r="27" spans="2:14" ht="15" customHeight="1" x14ac:dyDescent="0.2">
      <c r="B27" s="59" t="s">
        <v>236</v>
      </c>
      <c r="C27" s="127">
        <f t="shared" si="0"/>
        <v>4800</v>
      </c>
      <c r="D27" s="60">
        <v>64</v>
      </c>
      <c r="E27" s="61">
        <v>3</v>
      </c>
    </row>
    <row r="28" spans="2:14" ht="15" customHeight="1" x14ac:dyDescent="0.2">
      <c r="B28" s="59" t="s">
        <v>237</v>
      </c>
      <c r="C28" s="127">
        <f t="shared" si="0"/>
        <v>7200</v>
      </c>
      <c r="D28" s="60">
        <v>64</v>
      </c>
      <c r="E28" s="61">
        <v>2</v>
      </c>
      <c r="I28" s="195"/>
      <c r="J28" s="66"/>
      <c r="K28" s="66"/>
      <c r="L28" s="66"/>
      <c r="M28" s="66"/>
      <c r="N28" s="66"/>
    </row>
    <row r="29" spans="2:14" ht="15" customHeight="1" x14ac:dyDescent="0.2">
      <c r="B29" s="59" t="s">
        <v>238</v>
      </c>
      <c r="C29" s="127">
        <f t="shared" si="0"/>
        <v>14400</v>
      </c>
      <c r="D29" s="60">
        <v>64</v>
      </c>
      <c r="E29" s="61">
        <v>1</v>
      </c>
      <c r="I29" s="195"/>
      <c r="J29" s="66"/>
      <c r="K29" s="66"/>
      <c r="L29" s="66"/>
      <c r="M29" s="66"/>
      <c r="N29" s="66"/>
    </row>
    <row r="30" spans="2:14" ht="15" customHeight="1" x14ac:dyDescent="0.2">
      <c r="B30" s="59" t="s">
        <v>239</v>
      </c>
      <c r="C30" s="127">
        <f t="shared" si="0"/>
        <v>19200</v>
      </c>
      <c r="D30" s="60">
        <v>48</v>
      </c>
      <c r="E30" s="61">
        <v>1</v>
      </c>
      <c r="I30" s="195"/>
      <c r="J30" s="66"/>
      <c r="K30" s="66"/>
      <c r="L30" s="66"/>
      <c r="M30" s="66"/>
      <c r="N30" s="66"/>
    </row>
    <row r="31" spans="2:14" ht="15" customHeight="1" thickBot="1" x14ac:dyDescent="0.25">
      <c r="B31" s="63" t="s">
        <v>240</v>
      </c>
      <c r="C31" s="128">
        <f t="shared" si="0"/>
        <v>38400</v>
      </c>
      <c r="D31" s="64">
        <v>24</v>
      </c>
      <c r="E31" s="65">
        <v>1</v>
      </c>
      <c r="I31" s="195"/>
      <c r="J31" s="66"/>
      <c r="K31" s="66"/>
      <c r="L31" s="66"/>
      <c r="M31" s="66"/>
      <c r="N31" s="66"/>
    </row>
    <row r="32" spans="2:14" ht="15" customHeight="1" thickBot="1" x14ac:dyDescent="0.25">
      <c r="I32" s="195"/>
      <c r="J32" s="66"/>
      <c r="K32" s="66"/>
      <c r="L32" s="66"/>
      <c r="M32" s="66"/>
      <c r="N32" s="66"/>
    </row>
    <row r="33" spans="2:14" ht="15" customHeight="1" thickBot="1" x14ac:dyDescent="0.25">
      <c r="B33" s="400" t="s">
        <v>251</v>
      </c>
      <c r="C33" s="399"/>
      <c r="D33" s="129">
        <f>INDEX(A66:A3785,MATCH(-3,H66:H3785,-1))</f>
        <v>13.6</v>
      </c>
      <c r="E33" s="130" t="s">
        <v>296</v>
      </c>
      <c r="I33" s="195"/>
      <c r="J33" s="66"/>
      <c r="K33" s="66"/>
      <c r="L33" s="66"/>
      <c r="M33" s="66"/>
      <c r="N33" s="66"/>
    </row>
    <row r="34" spans="2:14" ht="15" customHeight="1" thickBot="1" x14ac:dyDescent="0.25">
      <c r="B34" s="398" t="s">
        <v>250</v>
      </c>
      <c r="C34" s="399"/>
      <c r="D34" s="129">
        <f>L65</f>
        <v>19.899967615436786</v>
      </c>
      <c r="E34" s="130" t="s">
        <v>296</v>
      </c>
      <c r="I34" s="195"/>
      <c r="J34" s="66"/>
      <c r="K34" s="66"/>
      <c r="L34" s="66"/>
      <c r="M34" s="66"/>
      <c r="N34" s="66"/>
    </row>
    <row r="35" spans="2:14" ht="15" customHeight="1" x14ac:dyDescent="0.2">
      <c r="I35" s="195"/>
      <c r="J35" s="66"/>
      <c r="K35" s="66"/>
      <c r="L35" s="66"/>
      <c r="M35" s="66"/>
      <c r="N35" s="66"/>
    </row>
    <row r="36" spans="2:14" ht="15" customHeight="1" x14ac:dyDescent="0.25">
      <c r="B36" s="21" t="s">
        <v>6</v>
      </c>
      <c r="C36" s="22"/>
      <c r="I36" s="195"/>
      <c r="J36" s="66"/>
      <c r="K36" s="66"/>
      <c r="L36" s="66"/>
      <c r="M36" s="66"/>
      <c r="N36" s="66"/>
    </row>
    <row r="37" spans="2:14" ht="15" customHeight="1" x14ac:dyDescent="0.2">
      <c r="B37" s="26" t="s">
        <v>8</v>
      </c>
      <c r="C37" s="186" t="s">
        <v>9</v>
      </c>
      <c r="I37" s="195"/>
      <c r="J37" s="66"/>
      <c r="K37" s="66"/>
      <c r="L37" s="66"/>
      <c r="M37" s="66"/>
      <c r="N37" s="66"/>
    </row>
    <row r="38" spans="2:14" ht="15" x14ac:dyDescent="0.25">
      <c r="B38" s="86" t="s">
        <v>8</v>
      </c>
      <c r="C38" s="186" t="s">
        <v>11</v>
      </c>
      <c r="F38" s="67"/>
      <c r="G38" s="67"/>
      <c r="H38" s="67"/>
      <c r="I38" s="195"/>
      <c r="J38" s="66"/>
      <c r="K38" s="66"/>
      <c r="L38" s="66"/>
      <c r="M38" s="66"/>
      <c r="N38" s="66"/>
    </row>
    <row r="39" spans="2:14" ht="15" x14ac:dyDescent="0.25">
      <c r="F39" s="68"/>
      <c r="G39" s="68"/>
      <c r="H39" s="69"/>
      <c r="I39" s="195"/>
      <c r="J39" s="66"/>
      <c r="K39" s="66"/>
      <c r="L39" s="66"/>
      <c r="M39" s="66"/>
      <c r="N39" s="66"/>
    </row>
    <row r="40" spans="2:14" x14ac:dyDescent="0.2">
      <c r="F40" s="70"/>
      <c r="G40" s="71"/>
      <c r="H40" s="71"/>
      <c r="I40" s="195"/>
      <c r="J40" s="66"/>
      <c r="K40" s="66"/>
      <c r="L40" s="66"/>
      <c r="M40" s="66"/>
      <c r="N40" s="66"/>
    </row>
    <row r="41" spans="2:14" x14ac:dyDescent="0.2">
      <c r="F41" s="70"/>
      <c r="G41" s="71"/>
      <c r="H41" s="71"/>
      <c r="I41" s="195"/>
      <c r="J41" s="66"/>
      <c r="K41" s="66"/>
      <c r="L41" s="66"/>
      <c r="M41" s="66"/>
      <c r="N41" s="66"/>
    </row>
    <row r="42" spans="2:14" ht="15" x14ac:dyDescent="0.25">
      <c r="F42" s="70"/>
      <c r="G42" s="72" t="s">
        <v>390</v>
      </c>
      <c r="H42" s="71"/>
      <c r="I42" s="195"/>
      <c r="J42" s="66"/>
      <c r="K42" s="66"/>
      <c r="L42" s="66"/>
      <c r="M42" s="66"/>
      <c r="N42" s="66"/>
    </row>
    <row r="43" spans="2:14" x14ac:dyDescent="0.2">
      <c r="F43" s="70"/>
      <c r="G43" s="71"/>
      <c r="H43" s="71"/>
      <c r="I43" s="195"/>
      <c r="J43" s="66"/>
      <c r="K43" s="66"/>
      <c r="L43" s="66"/>
      <c r="M43" s="66"/>
      <c r="N43" s="66"/>
    </row>
    <row r="44" spans="2:14" x14ac:dyDescent="0.2">
      <c r="F44" s="70"/>
      <c r="G44" s="71"/>
      <c r="H44" s="71"/>
      <c r="I44" s="195"/>
      <c r="J44" s="66"/>
      <c r="K44" s="66"/>
      <c r="L44" s="66"/>
      <c r="M44" s="66"/>
      <c r="N44" s="66"/>
    </row>
    <row r="45" spans="2:14" x14ac:dyDescent="0.2">
      <c r="F45" s="70"/>
      <c r="G45" s="71"/>
      <c r="H45" s="71"/>
      <c r="I45" s="195"/>
      <c r="J45" s="66"/>
      <c r="K45" s="66"/>
      <c r="L45" s="66"/>
      <c r="M45" s="66"/>
      <c r="N45" s="66"/>
    </row>
    <row r="46" spans="2:14" x14ac:dyDescent="0.2">
      <c r="F46" s="70"/>
      <c r="G46" s="71"/>
      <c r="H46" s="71"/>
      <c r="I46" s="195"/>
      <c r="J46" s="66"/>
      <c r="K46" s="66"/>
      <c r="L46" s="66"/>
      <c r="M46" s="66"/>
      <c r="N46" s="66"/>
    </row>
    <row r="47" spans="2:14" x14ac:dyDescent="0.2">
      <c r="F47" s="70"/>
      <c r="G47" s="71"/>
      <c r="H47" s="71"/>
      <c r="I47" s="195"/>
      <c r="J47" s="66"/>
      <c r="K47" s="66"/>
      <c r="L47" s="66"/>
      <c r="M47" s="66"/>
      <c r="N47" s="66"/>
    </row>
    <row r="48" spans="2:14" x14ac:dyDescent="0.2">
      <c r="F48" s="70"/>
      <c r="G48" s="71"/>
      <c r="H48" s="71"/>
      <c r="I48" s="195"/>
      <c r="J48" s="66"/>
      <c r="K48" s="66"/>
      <c r="L48" s="66"/>
      <c r="M48" s="66"/>
      <c r="N48" s="66"/>
    </row>
    <row r="49" spans="1:16" x14ac:dyDescent="0.2">
      <c r="F49" s="70"/>
      <c r="G49" s="71"/>
      <c r="H49" s="71"/>
      <c r="I49" s="195"/>
      <c r="J49" s="66"/>
      <c r="K49" s="66"/>
      <c r="L49" s="66"/>
      <c r="M49" s="66"/>
      <c r="N49" s="66"/>
    </row>
    <row r="50" spans="1:16" x14ac:dyDescent="0.2">
      <c r="F50" s="70"/>
      <c r="G50" s="71"/>
      <c r="H50" s="71"/>
      <c r="I50" s="195"/>
      <c r="J50" s="66"/>
      <c r="K50" s="66"/>
      <c r="L50" s="66"/>
      <c r="M50" s="66"/>
      <c r="N50" s="66"/>
    </row>
    <row r="51" spans="1:16" x14ac:dyDescent="0.2">
      <c r="F51" s="70"/>
      <c r="G51" s="71"/>
      <c r="H51" s="71"/>
      <c r="I51" s="195"/>
      <c r="J51" s="66"/>
      <c r="K51" s="66"/>
      <c r="L51" s="66"/>
      <c r="M51" s="66"/>
      <c r="N51" s="66"/>
    </row>
    <row r="52" spans="1:16" x14ac:dyDescent="0.2">
      <c r="F52" s="70"/>
      <c r="G52" s="71"/>
      <c r="H52" s="71"/>
      <c r="I52" s="195"/>
      <c r="J52" s="66"/>
      <c r="K52" s="66"/>
      <c r="L52" s="66"/>
      <c r="M52" s="66"/>
      <c r="N52" s="66"/>
    </row>
    <row r="53" spans="1:16" x14ac:dyDescent="0.2">
      <c r="F53" s="70"/>
      <c r="G53" s="71"/>
      <c r="H53" s="71"/>
      <c r="I53" s="195"/>
      <c r="J53" s="66"/>
      <c r="K53" s="66"/>
      <c r="L53" s="66"/>
      <c r="M53" s="66"/>
      <c r="N53" s="66"/>
    </row>
    <row r="54" spans="1:16" x14ac:dyDescent="0.2">
      <c r="F54" s="70"/>
      <c r="G54" s="71"/>
      <c r="H54" s="71"/>
      <c r="I54" s="195"/>
      <c r="J54" s="66"/>
      <c r="K54" s="66"/>
      <c r="L54" s="66"/>
      <c r="M54" s="66"/>
      <c r="N54" s="66"/>
    </row>
    <row r="55" spans="1:16" x14ac:dyDescent="0.2">
      <c r="F55" s="70"/>
      <c r="G55" s="71"/>
      <c r="H55" s="71"/>
      <c r="I55" s="195"/>
      <c r="J55" s="66"/>
      <c r="K55" s="66"/>
      <c r="L55" s="66"/>
      <c r="M55" s="66"/>
      <c r="N55" s="66"/>
    </row>
    <row r="56" spans="1:16" x14ac:dyDescent="0.2">
      <c r="F56" s="70"/>
      <c r="G56" s="71"/>
      <c r="H56" s="71"/>
      <c r="I56" s="195"/>
      <c r="J56" s="66"/>
      <c r="K56" s="66"/>
      <c r="L56" s="66"/>
      <c r="M56" s="66"/>
      <c r="N56" s="66"/>
    </row>
    <row r="57" spans="1:16" x14ac:dyDescent="0.2">
      <c r="F57" s="70"/>
      <c r="G57" s="71"/>
      <c r="H57" s="71"/>
      <c r="I57" s="195"/>
      <c r="J57" s="66"/>
      <c r="K57" s="66"/>
      <c r="L57" s="66"/>
      <c r="M57" s="66"/>
      <c r="N57" s="66"/>
    </row>
    <row r="58" spans="1:16" x14ac:dyDescent="0.2">
      <c r="F58" s="70"/>
      <c r="G58" s="71"/>
      <c r="H58" s="71"/>
      <c r="I58" s="195"/>
      <c r="J58" s="66"/>
      <c r="K58" s="66"/>
      <c r="L58" s="66"/>
      <c r="M58" s="66"/>
      <c r="N58" s="66"/>
    </row>
    <row r="59" spans="1:16" x14ac:dyDescent="0.2">
      <c r="F59" s="70"/>
      <c r="G59" s="71"/>
      <c r="H59" s="71"/>
      <c r="I59" s="195"/>
      <c r="J59" s="66"/>
      <c r="K59" s="66"/>
      <c r="L59" s="66"/>
      <c r="M59" s="66"/>
      <c r="N59" s="66"/>
    </row>
    <row r="60" spans="1:16" x14ac:dyDescent="0.2">
      <c r="F60" s="70"/>
      <c r="G60" s="71"/>
      <c r="H60" s="71"/>
      <c r="I60" s="195"/>
      <c r="J60" s="66"/>
      <c r="K60" s="66"/>
      <c r="L60" s="66"/>
      <c r="M60" s="66"/>
      <c r="N60" s="66"/>
    </row>
    <row r="61" spans="1:16" x14ac:dyDescent="0.2">
      <c r="F61" s="70"/>
      <c r="G61" s="71"/>
      <c r="H61" s="71"/>
      <c r="I61" s="195"/>
      <c r="J61" s="66"/>
      <c r="K61" s="66"/>
      <c r="L61" s="66"/>
      <c r="M61" s="66"/>
      <c r="N61" s="66"/>
    </row>
    <row r="62" spans="1:16" x14ac:dyDescent="0.2">
      <c r="F62" s="70"/>
      <c r="G62" s="71"/>
      <c r="H62" s="71"/>
      <c r="I62" s="195"/>
      <c r="J62" s="66"/>
      <c r="K62" s="66"/>
      <c r="L62" s="66"/>
      <c r="M62" s="66"/>
      <c r="N62" s="66"/>
    </row>
    <row r="63" spans="1:16" ht="15.75" customHeight="1" thickBot="1" x14ac:dyDescent="0.25">
      <c r="A63" s="376" t="s">
        <v>289</v>
      </c>
      <c r="B63" s="376"/>
      <c r="C63" s="376"/>
      <c r="D63" s="376"/>
      <c r="E63" s="376"/>
      <c r="F63" s="376"/>
      <c r="G63" s="376"/>
      <c r="H63" s="376"/>
      <c r="I63" s="376"/>
      <c r="J63" s="376"/>
      <c r="K63" s="376"/>
      <c r="L63" s="376"/>
      <c r="M63" s="376"/>
      <c r="N63" s="376"/>
      <c r="O63" s="214"/>
      <c r="P63" s="214"/>
    </row>
    <row r="64" spans="1:16" ht="15" customHeight="1" thickTop="1" thickBot="1" x14ac:dyDescent="0.25">
      <c r="F64" s="70"/>
      <c r="G64" s="71"/>
      <c r="H64" s="71"/>
      <c r="I64" s="195"/>
      <c r="J64" s="66"/>
      <c r="K64" s="66"/>
      <c r="L64" s="66"/>
      <c r="M64" s="66"/>
      <c r="N64" s="66"/>
    </row>
    <row r="65" spans="1:12" ht="15" customHeight="1" thickBot="1" x14ac:dyDescent="0.25">
      <c r="A65" s="73" t="s">
        <v>241</v>
      </c>
      <c r="B65" s="73" t="s">
        <v>247</v>
      </c>
      <c r="C65" s="73" t="s">
        <v>242</v>
      </c>
      <c r="D65" s="73" t="s">
        <v>243</v>
      </c>
      <c r="E65" s="74" t="s">
        <v>370</v>
      </c>
      <c r="F65" s="73" t="s">
        <v>371</v>
      </c>
      <c r="G65" s="73" t="s">
        <v>248</v>
      </c>
      <c r="H65" s="74" t="s">
        <v>391</v>
      </c>
      <c r="I65" s="377" t="s">
        <v>244</v>
      </c>
      <c r="J65" s="378"/>
      <c r="K65" s="379"/>
      <c r="L65" s="75">
        <f>SUM(K67:K3785)</f>
        <v>19.899967615436786</v>
      </c>
    </row>
    <row r="66" spans="1:12" ht="15" customHeight="1" thickBot="1" x14ac:dyDescent="0.3">
      <c r="A66" s="76">
        <v>0.1</v>
      </c>
      <c r="B66" s="76">
        <f>A66/1000</f>
        <v>1E-4</v>
      </c>
      <c r="C66" s="77">
        <f t="shared" ref="C66:C129" si="1">ABS(SIN(((8*PI()*$A66*VLOOKUP($D$8,$C$16:$D$31,2,FALSE))/($D$14*1000000)))/(VLOOKUP($D$8,$C$16:$D$31,2,FALSE)*SIN(((8*PI()*$A66)/($D$14*1000000)))))^5</f>
        <v>0.99999999960345942</v>
      </c>
      <c r="D66" s="77">
        <f t="shared" ref="D66:D129" si="2">ABS(SIN(((512*PI()*$A66*VLOOKUP($D$8,$C$16:$E$31,3,FALSE))/($D$14*1000000)))/(VLOOKUP($D$8,$C$16:$E$31,3,FALSE)*SIN(((512*PI()*$A66)/($D$14*1000000)))))^$D$9</f>
        <v>0.99998172342243896</v>
      </c>
      <c r="E66" s="78">
        <f t="shared" ref="E66:E129" si="3">IF($D$10="OFF",1,ABS(SIN(8*VLOOKUP($D$8,$C$16:$D$31,2,FALSE)*VLOOKUP($D$8,$C$16:$E$31,3,FALSE)*2*PI()*A66/($D$14*1000000))/(2*SIN((8*VLOOKUP($D$8,$C$16:$D$31,2,FALSE)*VLOOKUP($D$8,$C$16:$E$31,3,FALSE))*PI()*A66/($D$14*1000000)))))</f>
        <v>1</v>
      </c>
      <c r="F66" s="78">
        <f t="shared" ref="F66:F129" si="4">IF($D$11="OFF",1,ABS(SIN(8*VLOOKUP($D$8,$C$16:$D$31,2,FALSE)*VLOOKUP($D$8,$C$16:$E$31,3,FALSE)*IF($D$10="ON",4,2)*PI()*A66/($D$14*1000000))/(2*SIN((8*VLOOKUP($D$8,$C$16:$D$31,2,FALSE)*VLOOKUP($D$8,$C$16:$E$31,3,FALSE)*IF($D$10="ON",2,1))*PI()*A66/($D$14*1000000)))))</f>
        <v>1</v>
      </c>
      <c r="G66" s="77">
        <f>C66*D66*E66*F66</f>
        <v>0.9999817230259056</v>
      </c>
      <c r="H66" s="196">
        <f t="shared" ref="H66:H129" si="5">20*LOG10(G66)</f>
        <v>-1.5875323067049345E-4</v>
      </c>
      <c r="I66" s="79" t="s">
        <v>290</v>
      </c>
      <c r="J66" s="80" t="s">
        <v>220</v>
      </c>
      <c r="K66" s="81" t="s">
        <v>245</v>
      </c>
      <c r="L66" s="82"/>
    </row>
    <row r="67" spans="1:12" ht="15" customHeight="1" x14ac:dyDescent="0.2">
      <c r="A67" s="76">
        <v>0.2</v>
      </c>
      <c r="B67" s="76">
        <f t="shared" ref="B67:B130" si="6">A67/1000</f>
        <v>2.0000000000000001E-4</v>
      </c>
      <c r="C67" s="77">
        <f t="shared" si="1"/>
        <v>0.99999999841383824</v>
      </c>
      <c r="D67" s="77">
        <f t="shared" si="2"/>
        <v>0.99992689549351321</v>
      </c>
      <c r="E67" s="78">
        <f t="shared" si="3"/>
        <v>1</v>
      </c>
      <c r="F67" s="78">
        <f t="shared" si="4"/>
        <v>1</v>
      </c>
      <c r="G67" s="77">
        <f t="shared" ref="G67:G130" si="7">C67*D67*E67*F67</f>
        <v>0.99992689390746736</v>
      </c>
      <c r="H67" s="78">
        <f t="shared" si="5"/>
        <v>-6.3501466361187014E-4</v>
      </c>
      <c r="I67" s="77">
        <f t="shared" ref="I67:I130" si="8">A67-A66</f>
        <v>0.1</v>
      </c>
      <c r="J67" s="77">
        <f t="shared" ref="J67:J130" si="9">((G67+G66)/2)</f>
        <v>0.99995430846668643</v>
      </c>
      <c r="K67" s="77">
        <f>I67*J67</f>
        <v>9.9995430846668648E-2</v>
      </c>
      <c r="L67" s="82"/>
    </row>
    <row r="68" spans="1:12" ht="15" customHeight="1" x14ac:dyDescent="0.2">
      <c r="A68" s="76">
        <v>0.3</v>
      </c>
      <c r="B68" s="76">
        <f t="shared" si="6"/>
        <v>2.9999999999999997E-4</v>
      </c>
      <c r="C68" s="77">
        <f t="shared" si="1"/>
        <v>0.99999999643113591</v>
      </c>
      <c r="D68" s="78">
        <f t="shared" si="2"/>
        <v>0.99983552162423039</v>
      </c>
      <c r="E68" s="78">
        <f t="shared" si="3"/>
        <v>1</v>
      </c>
      <c r="F68" s="78">
        <f t="shared" si="4"/>
        <v>1</v>
      </c>
      <c r="G68" s="77">
        <f t="shared" si="7"/>
        <v>0.99983551805595328</v>
      </c>
      <c r="H68" s="78">
        <f t="shared" si="5"/>
        <v>-1.428789521704821E-3</v>
      </c>
      <c r="I68" s="77">
        <f t="shared" si="8"/>
        <v>9.9999999999999978E-2</v>
      </c>
      <c r="J68" s="77">
        <f t="shared" si="9"/>
        <v>0.99988120598171037</v>
      </c>
      <c r="K68" s="77">
        <f t="shared" ref="K68:K131" si="10">I68*J68</f>
        <v>9.9988120598171012E-2</v>
      </c>
      <c r="L68" s="82"/>
    </row>
    <row r="69" spans="1:12" x14ac:dyDescent="0.2">
      <c r="A69" s="76">
        <v>0.4</v>
      </c>
      <c r="B69" s="76">
        <f t="shared" si="6"/>
        <v>4.0000000000000002E-4</v>
      </c>
      <c r="C69" s="77">
        <f t="shared" si="1"/>
        <v>0.99999999365535241</v>
      </c>
      <c r="D69" s="78">
        <f t="shared" si="2"/>
        <v>0.99970761083204451</v>
      </c>
      <c r="E69" s="78">
        <f t="shared" si="3"/>
        <v>1</v>
      </c>
      <c r="F69" s="78">
        <f t="shared" si="4"/>
        <v>1</v>
      </c>
      <c r="G69" s="77">
        <f t="shared" si="7"/>
        <v>0.999707604489252</v>
      </c>
      <c r="H69" s="78">
        <f t="shared" si="5"/>
        <v>-2.5400865100687507E-3</v>
      </c>
      <c r="I69" s="77">
        <f t="shared" si="8"/>
        <v>0.10000000000000003</v>
      </c>
      <c r="J69" s="77">
        <f t="shared" si="9"/>
        <v>0.99977156127260258</v>
      </c>
      <c r="K69" s="77">
        <f>I69*J69</f>
        <v>9.9977156127260297E-2</v>
      </c>
      <c r="L69" s="82"/>
    </row>
    <row r="70" spans="1:12" x14ac:dyDescent="0.2">
      <c r="A70" s="76">
        <v>0.5</v>
      </c>
      <c r="B70" s="76">
        <f t="shared" si="6"/>
        <v>5.0000000000000001E-4</v>
      </c>
      <c r="C70" s="77">
        <f t="shared" si="1"/>
        <v>0.99999999008648943</v>
      </c>
      <c r="D70" s="78">
        <f t="shared" si="2"/>
        <v>0.99954317573952756</v>
      </c>
      <c r="E70" s="78">
        <f t="shared" si="3"/>
        <v>1</v>
      </c>
      <c r="F70" s="78">
        <f t="shared" si="4"/>
        <v>1</v>
      </c>
      <c r="G70" s="77">
        <f t="shared" si="7"/>
        <v>0.9995431658305457</v>
      </c>
      <c r="H70" s="78">
        <f t="shared" si="5"/>
        <v>-3.9689178164553432E-3</v>
      </c>
      <c r="I70" s="77">
        <f t="shared" si="8"/>
        <v>9.9999999999999978E-2</v>
      </c>
      <c r="J70" s="77">
        <f t="shared" si="9"/>
        <v>0.99962538515989885</v>
      </c>
      <c r="K70" s="77">
        <f t="shared" si="10"/>
        <v>9.9962538515989866E-2</v>
      </c>
      <c r="L70" s="82"/>
    </row>
    <row r="71" spans="1:12" x14ac:dyDescent="0.2">
      <c r="A71" s="76">
        <v>0.6</v>
      </c>
      <c r="B71" s="76">
        <f t="shared" si="6"/>
        <v>5.9999999999999995E-4</v>
      </c>
      <c r="C71" s="77">
        <f t="shared" si="1"/>
        <v>0.99999998572454418</v>
      </c>
      <c r="D71" s="78">
        <f t="shared" si="2"/>
        <v>0.99934223257249677</v>
      </c>
      <c r="E71" s="78">
        <f t="shared" si="3"/>
        <v>1</v>
      </c>
      <c r="F71" s="78">
        <f t="shared" si="4"/>
        <v>1</v>
      </c>
      <c r="G71" s="77">
        <f t="shared" si="7"/>
        <v>0.99934221830643089</v>
      </c>
      <c r="H71" s="78">
        <f t="shared" si="5"/>
        <v>-5.7152991119863083E-3</v>
      </c>
      <c r="I71" s="77">
        <f t="shared" si="8"/>
        <v>9.9999999999999978E-2</v>
      </c>
      <c r="J71" s="77">
        <f t="shared" si="9"/>
        <v>0.99944269206848824</v>
      </c>
      <c r="K71" s="77">
        <f t="shared" si="10"/>
        <v>9.9944269206848804E-2</v>
      </c>
      <c r="L71" s="82"/>
    </row>
    <row r="72" spans="1:12" x14ac:dyDescent="0.2">
      <c r="A72" s="76">
        <v>0.7</v>
      </c>
      <c r="B72" s="76">
        <f t="shared" si="6"/>
        <v>6.9999999999999999E-4</v>
      </c>
      <c r="C72" s="77">
        <f t="shared" si="1"/>
        <v>0.99999998056951966</v>
      </c>
      <c r="D72" s="78">
        <f t="shared" si="2"/>
        <v>0.99910480115761524</v>
      </c>
      <c r="E72" s="78">
        <f t="shared" si="3"/>
        <v>1</v>
      </c>
      <c r="F72" s="78">
        <f t="shared" si="4"/>
        <v>1</v>
      </c>
      <c r="G72" s="77">
        <f t="shared" si="7"/>
        <v>0.9991047817445291</v>
      </c>
      <c r="H72" s="78">
        <f t="shared" si="5"/>
        <v>-7.7792495518747701E-3</v>
      </c>
      <c r="I72" s="77">
        <f t="shared" si="8"/>
        <v>9.9999999999999978E-2</v>
      </c>
      <c r="J72" s="77">
        <f t="shared" si="9"/>
        <v>0.99922350002547999</v>
      </c>
      <c r="K72" s="77">
        <f t="shared" si="10"/>
        <v>9.9922350002547983E-2</v>
      </c>
      <c r="L72" s="82"/>
    </row>
    <row r="73" spans="1:12" x14ac:dyDescent="0.2">
      <c r="A73" s="76">
        <v>0.8</v>
      </c>
      <c r="B73" s="76">
        <f t="shared" si="6"/>
        <v>8.0000000000000004E-4</v>
      </c>
      <c r="C73" s="77">
        <f t="shared" si="1"/>
        <v>0.99999997462141266</v>
      </c>
      <c r="D73" s="78">
        <f t="shared" si="2"/>
        <v>0.9988309049194608</v>
      </c>
      <c r="E73" s="78">
        <f t="shared" si="3"/>
        <v>1</v>
      </c>
      <c r="F73" s="78">
        <f t="shared" si="4"/>
        <v>1</v>
      </c>
      <c r="G73" s="77">
        <f t="shared" si="7"/>
        <v>0.9988308795705434</v>
      </c>
      <c r="H73" s="78">
        <f t="shared" si="5"/>
        <v>-1.0160791776517238E-2</v>
      </c>
      <c r="I73" s="77">
        <f t="shared" si="8"/>
        <v>0.10000000000000009</v>
      </c>
      <c r="J73" s="77">
        <f t="shared" si="9"/>
        <v>0.99896783065753625</v>
      </c>
      <c r="K73" s="77">
        <f t="shared" si="10"/>
        <v>9.9896783065753711E-2</v>
      </c>
      <c r="L73" s="82"/>
    </row>
    <row r="74" spans="1:12" x14ac:dyDescent="0.2">
      <c r="A74" s="76">
        <v>0.9</v>
      </c>
      <c r="B74" s="76">
        <f t="shared" si="6"/>
        <v>8.9999999999999998E-4</v>
      </c>
      <c r="C74" s="77">
        <f t="shared" si="1"/>
        <v>0.99999996788022505</v>
      </c>
      <c r="D74" s="78">
        <f t="shared" si="2"/>
        <v>0.99852057087706114</v>
      </c>
      <c r="E74" s="78">
        <f t="shared" si="3"/>
        <v>1</v>
      </c>
      <c r="F74" s="78">
        <f t="shared" si="4"/>
        <v>1</v>
      </c>
      <c r="G74" s="77">
        <f t="shared" si="7"/>
        <v>0.99852053880480507</v>
      </c>
      <c r="H74" s="78">
        <f t="shared" si="5"/>
        <v>-1.285995191257416E-2</v>
      </c>
      <c r="I74" s="77">
        <f t="shared" si="8"/>
        <v>9.9999999999999978E-2</v>
      </c>
      <c r="J74" s="77">
        <f t="shared" si="9"/>
        <v>0.99867570918767423</v>
      </c>
      <c r="K74" s="77">
        <f t="shared" si="10"/>
        <v>9.9867570918767398E-2</v>
      </c>
      <c r="L74" s="82"/>
    </row>
    <row r="75" spans="1:12" x14ac:dyDescent="0.2">
      <c r="A75" s="76">
        <v>1</v>
      </c>
      <c r="B75" s="76">
        <f t="shared" si="6"/>
        <v>1E-3</v>
      </c>
      <c r="C75" s="77">
        <f t="shared" si="1"/>
        <v>0.99999996034595728</v>
      </c>
      <c r="D75" s="78">
        <f t="shared" si="2"/>
        <v>0.99817382963989787</v>
      </c>
      <c r="E75" s="78">
        <f t="shared" si="3"/>
        <v>1</v>
      </c>
      <c r="F75" s="78">
        <f t="shared" si="4"/>
        <v>1</v>
      </c>
      <c r="G75" s="77">
        <f t="shared" si="7"/>
        <v>0.99817379005827023</v>
      </c>
      <c r="H75" s="78">
        <f t="shared" si="5"/>
        <v>-1.5876759574396975E-2</v>
      </c>
      <c r="I75" s="77">
        <f t="shared" si="8"/>
        <v>9.9999999999999978E-2</v>
      </c>
      <c r="J75" s="77">
        <f t="shared" si="9"/>
        <v>0.99834716443153759</v>
      </c>
      <c r="K75" s="77">
        <f t="shared" si="10"/>
        <v>9.983471644315374E-2</v>
      </c>
      <c r="L75" s="82"/>
    </row>
    <row r="76" spans="1:12" x14ac:dyDescent="0.2">
      <c r="A76" s="76">
        <v>1.1000000000000001</v>
      </c>
      <c r="B76" s="76">
        <f t="shared" si="6"/>
        <v>1.1000000000000001E-3</v>
      </c>
      <c r="C76" s="77">
        <f t="shared" si="1"/>
        <v>0.9999999520186087</v>
      </c>
      <c r="D76" s="78">
        <f t="shared" si="2"/>
        <v>0.99779071540337783</v>
      </c>
      <c r="E76" s="78">
        <f t="shared" si="3"/>
        <v>1</v>
      </c>
      <c r="F76" s="78">
        <f t="shared" si="4"/>
        <v>1</v>
      </c>
      <c r="G76" s="77">
        <f t="shared" si="7"/>
        <v>0.99779066752799106</v>
      </c>
      <c r="H76" s="78">
        <f t="shared" si="5"/>
        <v>-1.921124786559128E-2</v>
      </c>
      <c r="I76" s="77">
        <f t="shared" si="8"/>
        <v>0.10000000000000009</v>
      </c>
      <c r="J76" s="77">
        <f t="shared" si="9"/>
        <v>0.99798222879313059</v>
      </c>
      <c r="K76" s="77">
        <f t="shared" si="10"/>
        <v>9.9798222879313142E-2</v>
      </c>
      <c r="L76" s="82"/>
    </row>
    <row r="77" spans="1:12" x14ac:dyDescent="0.2">
      <c r="A77" s="76">
        <v>1.2</v>
      </c>
      <c r="B77" s="76">
        <f t="shared" si="6"/>
        <v>1.1999999999999999E-3</v>
      </c>
      <c r="C77" s="77">
        <f t="shared" si="1"/>
        <v>0.99999994289817917</v>
      </c>
      <c r="D77" s="78">
        <f t="shared" si="2"/>
        <v>0.99737126594377823</v>
      </c>
      <c r="E77" s="78">
        <f t="shared" si="3"/>
        <v>1</v>
      </c>
      <c r="F77" s="78">
        <f t="shared" si="4"/>
        <v>1</v>
      </c>
      <c r="G77" s="77">
        <f t="shared" si="7"/>
        <v>0.99737120899206289</v>
      </c>
      <c r="H77" s="78">
        <f t="shared" si="5"/>
        <v>-2.286345338071483E-2</v>
      </c>
      <c r="I77" s="77">
        <f t="shared" si="8"/>
        <v>9.9999999999999867E-2</v>
      </c>
      <c r="J77" s="77">
        <f t="shared" si="9"/>
        <v>0.99758093826002692</v>
      </c>
      <c r="K77" s="77">
        <f t="shared" si="10"/>
        <v>9.9758093826002564E-2</v>
      </c>
      <c r="L77" s="82"/>
    </row>
    <row r="78" spans="1:12" x14ac:dyDescent="0.2">
      <c r="A78" s="76">
        <v>1.3</v>
      </c>
      <c r="B78" s="76">
        <f t="shared" si="6"/>
        <v>1.2999999999999999E-3</v>
      </c>
      <c r="C78" s="77">
        <f t="shared" si="1"/>
        <v>0.99999993298466905</v>
      </c>
      <c r="D78" s="78">
        <f t="shared" si="2"/>
        <v>0.99691552261266292</v>
      </c>
      <c r="E78" s="78">
        <f t="shared" si="3"/>
        <v>1</v>
      </c>
      <c r="F78" s="78">
        <f t="shared" si="4"/>
        <v>1</v>
      </c>
      <c r="G78" s="77">
        <f t="shared" si="7"/>
        <v>0.99691545580403929</v>
      </c>
      <c r="H78" s="78">
        <f t="shared" si="5"/>
        <v>-2.6833416207185379E-2</v>
      </c>
      <c r="I78" s="77">
        <f t="shared" si="8"/>
        <v>0.10000000000000009</v>
      </c>
      <c r="J78" s="77">
        <f t="shared" si="9"/>
        <v>0.99714333239805109</v>
      </c>
      <c r="K78" s="77">
        <f t="shared" si="10"/>
        <v>9.9714333239805192E-2</v>
      </c>
      <c r="L78" s="82"/>
    </row>
    <row r="79" spans="1:12" x14ac:dyDescent="0.2">
      <c r="A79" s="76">
        <v>1.4</v>
      </c>
      <c r="B79" s="76">
        <f t="shared" si="6"/>
        <v>1.4E-3</v>
      </c>
      <c r="C79" s="77">
        <f t="shared" si="1"/>
        <v>0.99999992227807799</v>
      </c>
      <c r="D79" s="78">
        <f t="shared" si="2"/>
        <v>0.99642353033076592</v>
      </c>
      <c r="E79" s="78">
        <f t="shared" si="3"/>
        <v>1</v>
      </c>
      <c r="F79" s="78">
        <f t="shared" si="4"/>
        <v>1</v>
      </c>
      <c r="G79" s="77">
        <f t="shared" si="7"/>
        <v>0.996423452886814</v>
      </c>
      <c r="H79" s="78">
        <f t="shared" si="5"/>
        <v>-3.1121179927419362E-2</v>
      </c>
      <c r="I79" s="77">
        <f t="shared" si="8"/>
        <v>9.9999999999999867E-2</v>
      </c>
      <c r="J79" s="77">
        <f t="shared" si="9"/>
        <v>0.99666945434542664</v>
      </c>
      <c r="K79" s="77">
        <f t="shared" si="10"/>
        <v>9.9666945434542534E-2</v>
      </c>
      <c r="L79" s="82"/>
    </row>
    <row r="80" spans="1:12" x14ac:dyDescent="0.2">
      <c r="A80" s="76">
        <v>1.5</v>
      </c>
      <c r="B80" s="76">
        <f t="shared" si="6"/>
        <v>1.5E-3</v>
      </c>
      <c r="C80" s="77">
        <f t="shared" si="1"/>
        <v>0.99999991077840633</v>
      </c>
      <c r="D80" s="78">
        <f t="shared" si="2"/>
        <v>0.99589533758135818</v>
      </c>
      <c r="E80" s="78">
        <f t="shared" si="3"/>
        <v>1</v>
      </c>
      <c r="F80" s="78">
        <f t="shared" si="4"/>
        <v>1</v>
      </c>
      <c r="G80" s="77">
        <f t="shared" si="7"/>
        <v>0.995895248725989</v>
      </c>
      <c r="H80" s="78">
        <f t="shared" si="5"/>
        <v>-3.5726791621042357E-2</v>
      </c>
      <c r="I80" s="77">
        <f t="shared" si="8"/>
        <v>0.10000000000000009</v>
      </c>
      <c r="J80" s="77">
        <f t="shared" si="9"/>
        <v>0.9961593508064015</v>
      </c>
      <c r="K80" s="77">
        <f t="shared" si="10"/>
        <v>9.9615935080640233E-2</v>
      </c>
      <c r="L80" s="82"/>
    </row>
    <row r="81" spans="1:12" x14ac:dyDescent="0.2">
      <c r="A81" s="76">
        <v>1.6</v>
      </c>
      <c r="B81" s="76">
        <f t="shared" si="6"/>
        <v>1.6000000000000001E-3</v>
      </c>
      <c r="C81" s="77">
        <f t="shared" si="1"/>
        <v>0.99999989848565507</v>
      </c>
      <c r="D81" s="78">
        <f t="shared" si="2"/>
        <v>0.99533099640307687</v>
      </c>
      <c r="E81" s="78">
        <f t="shared" si="3"/>
        <v>1</v>
      </c>
      <c r="F81" s="78">
        <f t="shared" si="4"/>
        <v>1</v>
      </c>
      <c r="G81" s="77">
        <f t="shared" si="7"/>
        <v>0.99533089536270281</v>
      </c>
      <c r="H81" s="78">
        <f t="shared" si="5"/>
        <v>-4.0650301867408617E-2</v>
      </c>
      <c r="I81" s="77">
        <f t="shared" si="8"/>
        <v>0.10000000000000009</v>
      </c>
      <c r="J81" s="77">
        <f t="shared" si="9"/>
        <v>0.9956130720443459</v>
      </c>
      <c r="K81" s="77">
        <f t="shared" si="10"/>
        <v>9.9561307204434679E-2</v>
      </c>
      <c r="L81" s="82"/>
    </row>
    <row r="82" spans="1:12" x14ac:dyDescent="0.2">
      <c r="A82" s="76">
        <v>1.7</v>
      </c>
      <c r="B82" s="76">
        <f t="shared" si="6"/>
        <v>1.6999999999999999E-3</v>
      </c>
      <c r="C82" s="77">
        <f t="shared" si="1"/>
        <v>0.9999998853998221</v>
      </c>
      <c r="D82" s="78">
        <f t="shared" si="2"/>
        <v>0.99473056238223956</v>
      </c>
      <c r="E82" s="78">
        <f t="shared" si="3"/>
        <v>1</v>
      </c>
      <c r="F82" s="78">
        <f t="shared" si="4"/>
        <v>1</v>
      </c>
      <c r="G82" s="77">
        <f t="shared" si="7"/>
        <v>0.99473044838594016</v>
      </c>
      <c r="H82" s="78">
        <f t="shared" si="5"/>
        <v>-4.5891764748257E-2</v>
      </c>
      <c r="I82" s="77">
        <f t="shared" si="8"/>
        <v>9.9999999999999867E-2</v>
      </c>
      <c r="J82" s="77">
        <f t="shared" si="9"/>
        <v>0.99503067187432148</v>
      </c>
      <c r="K82" s="77">
        <f t="shared" si="10"/>
        <v>9.9503067187432015E-2</v>
      </c>
      <c r="L82" s="82"/>
    </row>
    <row r="83" spans="1:12" x14ac:dyDescent="0.2">
      <c r="A83" s="76">
        <v>1.8</v>
      </c>
      <c r="B83" s="76">
        <f t="shared" si="6"/>
        <v>1.8E-3</v>
      </c>
      <c r="C83" s="77">
        <f t="shared" si="1"/>
        <v>0.99999987152090875</v>
      </c>
      <c r="D83" s="78">
        <f t="shared" si="2"/>
        <v>0.9940940946446345</v>
      </c>
      <c r="E83" s="78">
        <f t="shared" si="3"/>
        <v>1</v>
      </c>
      <c r="F83" s="78">
        <f t="shared" si="4"/>
        <v>1</v>
      </c>
      <c r="G83" s="77">
        <f t="shared" si="7"/>
        <v>0.99409396692432861</v>
      </c>
      <c r="H83" s="78">
        <f t="shared" si="5"/>
        <v>-5.1451237850468449E-2</v>
      </c>
      <c r="I83" s="77">
        <f t="shared" si="8"/>
        <v>0.10000000000000009</v>
      </c>
      <c r="J83" s="77">
        <f t="shared" si="9"/>
        <v>0.99441220765513438</v>
      </c>
      <c r="K83" s="77">
        <f t="shared" si="10"/>
        <v>9.9441220765513524E-2</v>
      </c>
      <c r="L83" s="82"/>
    </row>
    <row r="84" spans="1:12" x14ac:dyDescent="0.2">
      <c r="A84" s="76">
        <v>1.9</v>
      </c>
      <c r="B84" s="76">
        <f t="shared" si="6"/>
        <v>1.9E-3</v>
      </c>
      <c r="C84" s="77">
        <f t="shared" si="1"/>
        <v>0.9999998568489139</v>
      </c>
      <c r="D84" s="78">
        <f t="shared" si="2"/>
        <v>0.99342165584678244</v>
      </c>
      <c r="E84" s="78">
        <f t="shared" si="3"/>
        <v>1</v>
      </c>
      <c r="F84" s="78">
        <f t="shared" si="4"/>
        <v>1</v>
      </c>
      <c r="G84" s="77">
        <f t="shared" si="7"/>
        <v>0.99342151363739351</v>
      </c>
      <c r="H84" s="78">
        <f t="shared" si="5"/>
        <v>-5.7328782269186744E-2</v>
      </c>
      <c r="I84" s="77">
        <f t="shared" si="8"/>
        <v>9.9999999999999867E-2</v>
      </c>
      <c r="J84" s="77">
        <f t="shared" si="9"/>
        <v>0.99375774028086106</v>
      </c>
      <c r="K84" s="77">
        <f t="shared" si="10"/>
        <v>9.9375774028085978E-2</v>
      </c>
      <c r="L84" s="82"/>
    </row>
    <row r="85" spans="1:12" x14ac:dyDescent="0.2">
      <c r="A85" s="76">
        <v>2</v>
      </c>
      <c r="B85" s="76">
        <f t="shared" si="6"/>
        <v>2E-3</v>
      </c>
      <c r="C85" s="77">
        <f t="shared" si="1"/>
        <v>0.99999984138383924</v>
      </c>
      <c r="D85" s="78">
        <f t="shared" si="2"/>
        <v>0.99271331216669234</v>
      </c>
      <c r="E85" s="78">
        <f t="shared" si="3"/>
        <v>1</v>
      </c>
      <c r="F85" s="78">
        <f t="shared" si="4"/>
        <v>1</v>
      </c>
      <c r="G85" s="77">
        <f t="shared" si="7"/>
        <v>0.99271315470631805</v>
      </c>
      <c r="H85" s="78">
        <f t="shared" si="5"/>
        <v>-6.352446261091009E-2</v>
      </c>
      <c r="I85" s="77">
        <f t="shared" si="8"/>
        <v>0.10000000000000009</v>
      </c>
      <c r="J85" s="77">
        <f t="shared" si="9"/>
        <v>0.99306733417185578</v>
      </c>
      <c r="K85" s="77">
        <f t="shared" si="10"/>
        <v>9.9306733417185669E-2</v>
      </c>
      <c r="L85" s="82"/>
    </row>
    <row r="86" spans="1:12" x14ac:dyDescent="0.2">
      <c r="A86" s="76">
        <v>2.1</v>
      </c>
      <c r="B86" s="76">
        <f t="shared" si="6"/>
        <v>2.1000000000000003E-3</v>
      </c>
      <c r="C86" s="77">
        <f t="shared" si="1"/>
        <v>0.99999982512568442</v>
      </c>
      <c r="D86" s="78">
        <f t="shared" si="2"/>
        <v>0.99196913329408765</v>
      </c>
      <c r="E86" s="78">
        <f t="shared" si="3"/>
        <v>1</v>
      </c>
      <c r="F86" s="78">
        <f t="shared" si="4"/>
        <v>1</v>
      </c>
      <c r="G86" s="77">
        <f t="shared" si="7"/>
        <v>0.99196895982416433</v>
      </c>
      <c r="H86" s="78">
        <f t="shared" si="5"/>
        <v>-7.0038346996953799E-2</v>
      </c>
      <c r="I86" s="77">
        <f t="shared" si="8"/>
        <v>0.10000000000000009</v>
      </c>
      <c r="J86" s="77">
        <f t="shared" si="9"/>
        <v>0.99234105726524113</v>
      </c>
      <c r="K86" s="77">
        <f t="shared" si="10"/>
        <v>9.9234105726524205E-2</v>
      </c>
      <c r="L86" s="82"/>
    </row>
    <row r="87" spans="1:12" x14ac:dyDescent="0.2">
      <c r="A87" s="76">
        <v>2.2000000000000002</v>
      </c>
      <c r="B87" s="76">
        <f t="shared" si="6"/>
        <v>2.2000000000000001E-3</v>
      </c>
      <c r="C87" s="77">
        <f t="shared" si="1"/>
        <v>0.9999998080744481</v>
      </c>
      <c r="D87" s="78">
        <f t="shared" si="2"/>
        <v>0.99118919242012071</v>
      </c>
      <c r="E87" s="78">
        <f t="shared" si="3"/>
        <v>1</v>
      </c>
      <c r="F87" s="78">
        <f t="shared" si="4"/>
        <v>1</v>
      </c>
      <c r="G87" s="77">
        <f t="shared" si="7"/>
        <v>0.99118900218558792</v>
      </c>
      <c r="H87" s="78">
        <f t="shared" si="5"/>
        <v>-7.6870507067016369E-2</v>
      </c>
      <c r="I87" s="77">
        <f t="shared" si="8"/>
        <v>0.10000000000000009</v>
      </c>
      <c r="J87" s="77">
        <f t="shared" si="9"/>
        <v>0.99157898100487607</v>
      </c>
      <c r="K87" s="77">
        <f t="shared" si="10"/>
        <v>9.9157898100487696E-2</v>
      </c>
      <c r="L87" s="82"/>
    </row>
    <row r="88" spans="1:12" x14ac:dyDescent="0.2">
      <c r="A88" s="76">
        <v>2.2999999999999998</v>
      </c>
      <c r="B88" s="76">
        <f t="shared" si="6"/>
        <v>2.3E-3</v>
      </c>
      <c r="C88" s="77">
        <f t="shared" si="1"/>
        <v>0.9999997902301333</v>
      </c>
      <c r="D88" s="78">
        <f t="shared" si="2"/>
        <v>0.99037356622657469</v>
      </c>
      <c r="E88" s="78">
        <f t="shared" si="3"/>
        <v>1</v>
      </c>
      <c r="F88" s="78">
        <f t="shared" si="4"/>
        <v>1</v>
      </c>
      <c r="G88" s="77">
        <f t="shared" si="7"/>
        <v>0.99037335847604369</v>
      </c>
      <c r="H88" s="78">
        <f t="shared" si="5"/>
        <v>-8.4021017982885193E-2</v>
      </c>
      <c r="I88" s="77">
        <f t="shared" si="8"/>
        <v>9.9999999999999645E-2</v>
      </c>
      <c r="J88" s="77">
        <f t="shared" si="9"/>
        <v>0.99078118033081575</v>
      </c>
      <c r="K88" s="77">
        <f t="shared" si="10"/>
        <v>9.9078118033081225E-2</v>
      </c>
      <c r="L88" s="82"/>
    </row>
    <row r="89" spans="1:12" x14ac:dyDescent="0.2">
      <c r="A89" s="76">
        <v>2.4</v>
      </c>
      <c r="B89" s="76">
        <f t="shared" si="6"/>
        <v>2.3999999999999998E-3</v>
      </c>
      <c r="C89" s="77">
        <f t="shared" si="1"/>
        <v>0.99999977159273556</v>
      </c>
      <c r="D89" s="78">
        <f t="shared" si="2"/>
        <v>0.98952233487455632</v>
      </c>
      <c r="E89" s="78">
        <f t="shared" si="3"/>
        <v>1</v>
      </c>
      <c r="F89" s="78">
        <f t="shared" si="4"/>
        <v>1</v>
      </c>
      <c r="G89" s="77">
        <f t="shared" si="7"/>
        <v>0.98952210886046676</v>
      </c>
      <c r="H89" s="78">
        <f t="shared" si="5"/>
        <v>-9.1489958432441926E-2</v>
      </c>
      <c r="I89" s="77">
        <f t="shared" si="8"/>
        <v>0.10000000000000009</v>
      </c>
      <c r="J89" s="77">
        <f t="shared" si="9"/>
        <v>0.98994773366825517</v>
      </c>
      <c r="K89" s="77">
        <f t="shared" si="10"/>
        <v>9.8994773366825606E-2</v>
      </c>
      <c r="L89" s="82"/>
    </row>
    <row r="90" spans="1:12" x14ac:dyDescent="0.2">
      <c r="A90" s="76">
        <v>2.5</v>
      </c>
      <c r="B90" s="76">
        <f t="shared" si="6"/>
        <v>2.5000000000000001E-3</v>
      </c>
      <c r="C90" s="77">
        <f t="shared" si="1"/>
        <v>0.99999975216225934</v>
      </c>
      <c r="D90" s="78">
        <f t="shared" si="2"/>
        <v>0.98863558199266299</v>
      </c>
      <c r="E90" s="78">
        <f t="shared" si="3"/>
        <v>1</v>
      </c>
      <c r="F90" s="78">
        <f t="shared" si="4"/>
        <v>1</v>
      </c>
      <c r="G90" s="77">
        <f t="shared" si="7"/>
        <v>0.988635336971454</v>
      </c>
      <c r="H90" s="78">
        <f t="shared" si="5"/>
        <v>-9.9277410633764024E-2</v>
      </c>
      <c r="I90" s="77">
        <f t="shared" si="8"/>
        <v>0.10000000000000009</v>
      </c>
      <c r="J90" s="77">
        <f t="shared" si="9"/>
        <v>0.98907872291596033</v>
      </c>
      <c r="K90" s="77">
        <f t="shared" si="10"/>
        <v>9.8907872291596116E-2</v>
      </c>
      <c r="L90" s="82"/>
    </row>
    <row r="91" spans="1:12" x14ac:dyDescent="0.2">
      <c r="A91" s="76">
        <v>2.6</v>
      </c>
      <c r="B91" s="76">
        <f t="shared" si="6"/>
        <v>2.5999999999999999E-3</v>
      </c>
      <c r="C91" s="77">
        <f t="shared" si="1"/>
        <v>0.99999973193870184</v>
      </c>
      <c r="D91" s="78">
        <f t="shared" si="2"/>
        <v>0.98771339466467445</v>
      </c>
      <c r="E91" s="78">
        <f t="shared" si="3"/>
        <v>1</v>
      </c>
      <c r="F91" s="78">
        <f t="shared" si="4"/>
        <v>1</v>
      </c>
      <c r="G91" s="77">
        <f t="shared" si="7"/>
        <v>0.98771312989693971</v>
      </c>
      <c r="H91" s="78">
        <f t="shared" si="5"/>
        <v>-0.10738346033939597</v>
      </c>
      <c r="I91" s="77">
        <f t="shared" si="8"/>
        <v>0.10000000000000009</v>
      </c>
      <c r="J91" s="77">
        <f t="shared" si="9"/>
        <v>0.98817423343419686</v>
      </c>
      <c r="K91" s="77">
        <f t="shared" si="10"/>
        <v>9.881742334341978E-2</v>
      </c>
      <c r="L91" s="82"/>
    </row>
    <row r="92" spans="1:12" x14ac:dyDescent="0.2">
      <c r="A92" s="76">
        <v>2.7</v>
      </c>
      <c r="B92" s="76">
        <f t="shared" si="6"/>
        <v>2.7000000000000001E-3</v>
      </c>
      <c r="C92" s="77">
        <f t="shared" si="1"/>
        <v>0.99999971092206397</v>
      </c>
      <c r="D92" s="78">
        <f t="shared" si="2"/>
        <v>0.98675586341669497</v>
      </c>
      <c r="E92" s="78">
        <f t="shared" si="3"/>
        <v>1</v>
      </c>
      <c r="F92" s="78">
        <f t="shared" si="4"/>
        <v>1</v>
      </c>
      <c r="G92" s="77">
        <f t="shared" si="7"/>
        <v>0.9867555781673466</v>
      </c>
      <c r="H92" s="78">
        <f t="shared" si="5"/>
        <v>-0.11580819684097937</v>
      </c>
      <c r="I92" s="77">
        <f t="shared" si="8"/>
        <v>0.10000000000000009</v>
      </c>
      <c r="J92" s="77">
        <f t="shared" si="9"/>
        <v>0.9872343540321431</v>
      </c>
      <c r="K92" s="77">
        <f t="shared" si="10"/>
        <v>9.8723435403214405E-2</v>
      </c>
      <c r="L92" s="82"/>
    </row>
    <row r="93" spans="1:12" x14ac:dyDescent="0.2">
      <c r="A93" s="76">
        <v>2.8</v>
      </c>
      <c r="B93" s="76">
        <f t="shared" si="6"/>
        <v>2.8E-3</v>
      </c>
      <c r="C93" s="77">
        <f t="shared" si="1"/>
        <v>0.99999968911234693</v>
      </c>
      <c r="D93" s="78">
        <f t="shared" si="2"/>
        <v>0.98576308220383368</v>
      </c>
      <c r="E93" s="78">
        <f t="shared" si="3"/>
        <v>1</v>
      </c>
      <c r="F93" s="78">
        <f t="shared" si="4"/>
        <v>1</v>
      </c>
      <c r="G93" s="77">
        <f t="shared" si="7"/>
        <v>0.98576277574226256</v>
      </c>
      <c r="H93" s="78">
        <f t="shared" si="5"/>
        <v>-0.12455171297381806</v>
      </c>
      <c r="I93" s="77">
        <f t="shared" si="8"/>
        <v>9.9999999999999645E-2</v>
      </c>
      <c r="J93" s="77">
        <f t="shared" si="9"/>
        <v>0.98625917695480458</v>
      </c>
      <c r="K93" s="77">
        <f t="shared" si="10"/>
        <v>9.8625917695480111E-2</v>
      </c>
      <c r="L93" s="82"/>
    </row>
    <row r="94" spans="1:12" x14ac:dyDescent="0.2">
      <c r="A94" s="76">
        <v>2.9</v>
      </c>
      <c r="B94" s="76">
        <f t="shared" si="6"/>
        <v>2.8999999999999998E-3</v>
      </c>
      <c r="C94" s="77">
        <f t="shared" si="1"/>
        <v>0.99999966650954919</v>
      </c>
      <c r="D94" s="78">
        <f t="shared" si="2"/>
        <v>0.98473514839635978</v>
      </c>
      <c r="E94" s="78">
        <f t="shared" si="3"/>
        <v>1</v>
      </c>
      <c r="F94" s="78">
        <f t="shared" si="4"/>
        <v>1</v>
      </c>
      <c r="G94" s="77">
        <f t="shared" si="7"/>
        <v>0.98473481999659118</v>
      </c>
      <c r="H94" s="78">
        <f t="shared" si="5"/>
        <v>-0.13361410512185865</v>
      </c>
      <c r="I94" s="77">
        <f t="shared" si="8"/>
        <v>0.10000000000000009</v>
      </c>
      <c r="J94" s="77">
        <f t="shared" si="9"/>
        <v>0.98524879786942687</v>
      </c>
      <c r="K94" s="77">
        <f t="shared" si="10"/>
        <v>9.8524879786942771E-2</v>
      </c>
      <c r="L94" s="82"/>
    </row>
    <row r="95" spans="1:12" x14ac:dyDescent="0.2">
      <c r="A95" s="76">
        <v>3</v>
      </c>
      <c r="B95" s="76">
        <f t="shared" si="6"/>
        <v>3.0000000000000001E-3</v>
      </c>
      <c r="C95" s="77">
        <f t="shared" si="1"/>
        <v>0.99999964311367118</v>
      </c>
      <c r="D95" s="78">
        <f t="shared" si="2"/>
        <v>0.98367216276537228</v>
      </c>
      <c r="E95" s="78">
        <f t="shared" si="3"/>
        <v>1</v>
      </c>
      <c r="F95" s="78">
        <f t="shared" si="4"/>
        <v>1</v>
      </c>
      <c r="G95" s="77">
        <f t="shared" si="7"/>
        <v>0.98367181170622531</v>
      </c>
      <c r="H95" s="78">
        <f t="shared" si="5"/>
        <v>-0.14299547322267567</v>
      </c>
      <c r="I95" s="77">
        <f t="shared" si="8"/>
        <v>0.10000000000000009</v>
      </c>
      <c r="J95" s="77">
        <f t="shared" si="9"/>
        <v>0.9842033158514083</v>
      </c>
      <c r="K95" s="77">
        <f t="shared" si="10"/>
        <v>9.8420331585140922E-2</v>
      </c>
      <c r="L95" s="82"/>
    </row>
    <row r="96" spans="1:12" x14ac:dyDescent="0.2">
      <c r="A96" s="76">
        <v>3.1</v>
      </c>
      <c r="B96" s="76">
        <f t="shared" si="6"/>
        <v>3.0999999999999999E-3</v>
      </c>
      <c r="C96" s="77">
        <f t="shared" si="1"/>
        <v>0.99999961892471279</v>
      </c>
      <c r="D96" s="78">
        <f t="shared" si="2"/>
        <v>0.98257422946796147</v>
      </c>
      <c r="E96" s="78">
        <f t="shared" si="3"/>
        <v>1</v>
      </c>
      <c r="F96" s="78">
        <f t="shared" si="4"/>
        <v>1</v>
      </c>
      <c r="G96" s="77">
        <f t="shared" si="7"/>
        <v>0.98257385503320471</v>
      </c>
      <c r="H96" s="78">
        <f t="shared" si="5"/>
        <v>-0.15269592077282904</v>
      </c>
      <c r="I96" s="77">
        <f t="shared" si="8"/>
        <v>0.10000000000000009</v>
      </c>
      <c r="J96" s="77">
        <f t="shared" si="9"/>
        <v>0.98312283336971507</v>
      </c>
      <c r="K96" s="77">
        <f t="shared" si="10"/>
        <v>9.831228333697159E-2</v>
      </c>
      <c r="L96" s="82"/>
    </row>
    <row r="97" spans="1:12" x14ac:dyDescent="0.2">
      <c r="A97" s="76">
        <v>3.2</v>
      </c>
      <c r="B97" s="76">
        <f t="shared" si="6"/>
        <v>3.2000000000000002E-3</v>
      </c>
      <c r="C97" s="77">
        <f t="shared" si="1"/>
        <v>0.9999995939426749</v>
      </c>
      <c r="D97" s="78">
        <f t="shared" si="2"/>
        <v>0.98144145603189592</v>
      </c>
      <c r="E97" s="78">
        <f t="shared" si="3"/>
        <v>1</v>
      </c>
      <c r="F97" s="78">
        <f t="shared" si="4"/>
        <v>1</v>
      </c>
      <c r="G97" s="77">
        <f t="shared" si="7"/>
        <v>0.98144105751040356</v>
      </c>
      <c r="H97" s="78">
        <f t="shared" si="5"/>
        <v>-0.16271555483321504</v>
      </c>
      <c r="I97" s="77">
        <f t="shared" si="8"/>
        <v>0.10000000000000009</v>
      </c>
      <c r="J97" s="77">
        <f t="shared" si="9"/>
        <v>0.98200745627180419</v>
      </c>
      <c r="K97" s="77">
        <f t="shared" si="10"/>
        <v>9.8200745627180508E-2</v>
      </c>
      <c r="L97" s="82"/>
    </row>
    <row r="98" spans="1:12" x14ac:dyDescent="0.2">
      <c r="A98" s="76">
        <v>3.3</v>
      </c>
      <c r="B98" s="76">
        <f t="shared" si="6"/>
        <v>3.3E-3</v>
      </c>
      <c r="C98" s="77">
        <f t="shared" si="1"/>
        <v>0.99999956816755764</v>
      </c>
      <c r="D98" s="78">
        <f t="shared" si="2"/>
        <v>0.98027395333979861</v>
      </c>
      <c r="E98" s="78">
        <f t="shared" si="3"/>
        <v>1</v>
      </c>
      <c r="F98" s="78">
        <f t="shared" si="4"/>
        <v>1</v>
      </c>
      <c r="G98" s="77">
        <f t="shared" si="7"/>
        <v>0.98027353002570317</v>
      </c>
      <c r="H98" s="78">
        <f t="shared" si="5"/>
        <v>-0.17305448603482987</v>
      </c>
      <c r="I98" s="77">
        <f t="shared" si="8"/>
        <v>9.9999999999999645E-2</v>
      </c>
      <c r="J98" s="77">
        <f t="shared" si="9"/>
        <v>0.98085729376805331</v>
      </c>
      <c r="K98" s="77">
        <f t="shared" si="10"/>
        <v>9.8085729376804986E-2</v>
      </c>
      <c r="L98" s="82"/>
    </row>
    <row r="99" spans="1:12" x14ac:dyDescent="0.2">
      <c r="A99" s="76">
        <v>3.4</v>
      </c>
      <c r="B99" s="76">
        <f t="shared" si="6"/>
        <v>3.3999999999999998E-3</v>
      </c>
      <c r="C99" s="77">
        <f t="shared" si="1"/>
        <v>0.999999541599359</v>
      </c>
      <c r="D99" s="78">
        <f t="shared" si="2"/>
        <v>0.9790718356128586</v>
      </c>
      <c r="E99" s="78">
        <f t="shared" si="3"/>
        <v>1</v>
      </c>
      <c r="F99" s="78">
        <f t="shared" si="4"/>
        <v>1</v>
      </c>
      <c r="G99" s="77">
        <f t="shared" si="7"/>
        <v>0.9790713868057016</v>
      </c>
      <c r="H99" s="78">
        <f t="shared" si="5"/>
        <v>-0.18371282858451729</v>
      </c>
      <c r="I99" s="77">
        <f t="shared" si="8"/>
        <v>0.10000000000000009</v>
      </c>
      <c r="J99" s="77">
        <f t="shared" si="9"/>
        <v>0.97967245841570239</v>
      </c>
      <c r="K99" s="77">
        <f t="shared" si="10"/>
        <v>9.7967245841570322E-2</v>
      </c>
      <c r="L99" s="82"/>
    </row>
    <row r="100" spans="1:12" x14ac:dyDescent="0.2">
      <c r="A100" s="76">
        <v>3.5</v>
      </c>
      <c r="B100" s="76">
        <f t="shared" si="6"/>
        <v>3.5000000000000001E-3</v>
      </c>
      <c r="C100" s="77">
        <f t="shared" si="1"/>
        <v>0.99999951423808209</v>
      </c>
      <c r="D100" s="78">
        <f t="shared" si="2"/>
        <v>0.97783522039404158</v>
      </c>
      <c r="E100" s="78">
        <f t="shared" si="3"/>
        <v>1</v>
      </c>
      <c r="F100" s="78">
        <f t="shared" si="4"/>
        <v>1</v>
      </c>
      <c r="G100" s="77">
        <f t="shared" si="7"/>
        <v>0.97783474539892956</v>
      </c>
      <c r="H100" s="78">
        <f t="shared" si="5"/>
        <v>-0.19469070027099694</v>
      </c>
      <c r="I100" s="77">
        <f t="shared" si="8"/>
        <v>0.10000000000000009</v>
      </c>
      <c r="J100" s="77">
        <f t="shared" si="9"/>
        <v>0.97845306610231564</v>
      </c>
      <c r="K100" s="77">
        <f t="shared" si="10"/>
        <v>9.784530661023165E-2</v>
      </c>
      <c r="L100" s="82"/>
    </row>
    <row r="101" spans="1:12" x14ac:dyDescent="0.2">
      <c r="A101" s="76">
        <v>3.6</v>
      </c>
      <c r="B101" s="76">
        <f t="shared" si="6"/>
        <v>3.5999999999999999E-3</v>
      </c>
      <c r="C101" s="77">
        <f t="shared" si="1"/>
        <v>0.99999948608372458</v>
      </c>
      <c r="D101" s="78">
        <f t="shared" si="2"/>
        <v>0.9765642285308257</v>
      </c>
      <c r="E101" s="78">
        <f t="shared" si="3"/>
        <v>1</v>
      </c>
      <c r="F101" s="78">
        <f t="shared" si="4"/>
        <v>1</v>
      </c>
      <c r="G101" s="77">
        <f t="shared" si="7"/>
        <v>0.9765637266585746</v>
      </c>
      <c r="H101" s="78">
        <f t="shared" si="5"/>
        <v>-0.20598822247118459</v>
      </c>
      <c r="I101" s="77">
        <f t="shared" si="8"/>
        <v>0.10000000000000009</v>
      </c>
      <c r="J101" s="77">
        <f t="shared" si="9"/>
        <v>0.97719923602875203</v>
      </c>
      <c r="K101" s="77">
        <f t="shared" si="10"/>
        <v>9.7719923602875292E-2</v>
      </c>
      <c r="L101" s="82"/>
    </row>
    <row r="102" spans="1:12" x14ac:dyDescent="0.2">
      <c r="A102" s="76">
        <v>3.7</v>
      </c>
      <c r="B102" s="76">
        <f t="shared" si="6"/>
        <v>3.7000000000000002E-3</v>
      </c>
      <c r="C102" s="77">
        <f t="shared" si="1"/>
        <v>0.9999994571362868</v>
      </c>
      <c r="D102" s="78">
        <f t="shared" si="2"/>
        <v>0.97525898415746737</v>
      </c>
      <c r="E102" s="78">
        <f t="shared" si="3"/>
        <v>1</v>
      </c>
      <c r="F102" s="78">
        <f t="shared" si="4"/>
        <v>1</v>
      </c>
      <c r="G102" s="77">
        <f t="shared" si="7"/>
        <v>0.97525845472475392</v>
      </c>
      <c r="H102" s="78">
        <f t="shared" si="5"/>
        <v>-0.21760552015647644</v>
      </c>
      <c r="I102" s="77">
        <f t="shared" si="8"/>
        <v>0.10000000000000009</v>
      </c>
      <c r="J102" s="77">
        <f t="shared" si="9"/>
        <v>0.97591109069166426</v>
      </c>
      <c r="K102" s="77">
        <f t="shared" si="10"/>
        <v>9.7591109069166515E-2</v>
      </c>
      <c r="L102" s="82"/>
    </row>
    <row r="103" spans="1:12" x14ac:dyDescent="0.2">
      <c r="A103" s="76">
        <v>3.8</v>
      </c>
      <c r="B103" s="76">
        <f t="shared" si="6"/>
        <v>3.8E-3</v>
      </c>
      <c r="C103" s="77">
        <f t="shared" si="1"/>
        <v>0.99999942739576952</v>
      </c>
      <c r="D103" s="78">
        <f t="shared" si="2"/>
        <v>0.97391961467677712</v>
      </c>
      <c r="E103" s="78">
        <f t="shared" si="3"/>
        <v>1</v>
      </c>
      <c r="F103" s="78">
        <f t="shared" si="4"/>
        <v>1</v>
      </c>
      <c r="G103" s="77">
        <f t="shared" si="7"/>
        <v>0.97391905700628567</v>
      </c>
      <c r="H103" s="78">
        <f t="shared" si="5"/>
        <v>-0.229542721899471</v>
      </c>
      <c r="I103" s="77">
        <f t="shared" si="8"/>
        <v>9.9999999999999645E-2</v>
      </c>
      <c r="J103" s="77">
        <f t="shared" si="9"/>
        <v>0.97458875586551974</v>
      </c>
      <c r="K103" s="77">
        <f t="shared" si="10"/>
        <v>9.7458875586551627E-2</v>
      </c>
      <c r="L103" s="82"/>
    </row>
    <row r="104" spans="1:12" x14ac:dyDescent="0.2">
      <c r="A104" s="76">
        <v>3.9</v>
      </c>
      <c r="B104" s="76">
        <f t="shared" si="6"/>
        <v>3.8999999999999998E-3</v>
      </c>
      <c r="C104" s="77">
        <f t="shared" si="1"/>
        <v>0.9999993968621731</v>
      </c>
      <c r="D104" s="78">
        <f t="shared" si="2"/>
        <v>0.97254625074144174</v>
      </c>
      <c r="E104" s="78">
        <f t="shared" si="3"/>
        <v>1</v>
      </c>
      <c r="F104" s="78">
        <f t="shared" si="4"/>
        <v>1</v>
      </c>
      <c r="G104" s="77">
        <f t="shared" si="7"/>
        <v>0.97254566416200949</v>
      </c>
      <c r="H104" s="78">
        <f t="shared" si="5"/>
        <v>-0.24179995988071018</v>
      </c>
      <c r="I104" s="77">
        <f t="shared" si="8"/>
        <v>0.10000000000000009</v>
      </c>
      <c r="J104" s="77">
        <f t="shared" si="9"/>
        <v>0.97323236058414753</v>
      </c>
      <c r="K104" s="77">
        <f t="shared" si="10"/>
        <v>9.7323236058414836E-2</v>
      </c>
      <c r="L104" s="82"/>
    </row>
    <row r="105" spans="1:12" x14ac:dyDescent="0.2">
      <c r="A105" s="76">
        <v>4</v>
      </c>
      <c r="B105" s="76">
        <f t="shared" si="6"/>
        <v>4.0000000000000001E-3</v>
      </c>
      <c r="C105" s="77">
        <f t="shared" si="1"/>
        <v>0.9999993655354974</v>
      </c>
      <c r="D105" s="78">
        <f t="shared" si="2"/>
        <v>0.97113902623486414</v>
      </c>
      <c r="E105" s="78">
        <f t="shared" si="3"/>
        <v>1</v>
      </c>
      <c r="F105" s="78">
        <f t="shared" si="4"/>
        <v>1</v>
      </c>
      <c r="G105" s="77">
        <f t="shared" si="7"/>
        <v>0.97113841008162494</v>
      </c>
      <c r="H105" s="78">
        <f t="shared" si="5"/>
        <v>-0.25437736989574838</v>
      </c>
      <c r="I105" s="77">
        <f t="shared" si="8"/>
        <v>0.10000000000000009</v>
      </c>
      <c r="J105" s="77">
        <f t="shared" si="9"/>
        <v>0.97184203712181727</v>
      </c>
      <c r="K105" s="77">
        <f t="shared" si="10"/>
        <v>9.718420371218181E-2</v>
      </c>
      <c r="L105" s="82"/>
    </row>
    <row r="106" spans="1:12" x14ac:dyDescent="0.2">
      <c r="A106" s="76">
        <v>4.0999999999999996</v>
      </c>
      <c r="B106" s="76">
        <f t="shared" si="6"/>
        <v>4.0999999999999995E-3</v>
      </c>
      <c r="C106" s="77">
        <f t="shared" si="1"/>
        <v>0.9999993334157411</v>
      </c>
      <c r="D106" s="78">
        <f t="shared" si="2"/>
        <v>0.96969807825155807</v>
      </c>
      <c r="E106" s="78">
        <f t="shared" si="3"/>
        <v>1</v>
      </c>
      <c r="F106" s="78">
        <f t="shared" si="4"/>
        <v>1</v>
      </c>
      <c r="G106" s="77">
        <f t="shared" si="7"/>
        <v>0.96969743186608326</v>
      </c>
      <c r="H106" s="78">
        <f t="shared" si="5"/>
        <v>-0.26727509136226724</v>
      </c>
      <c r="I106" s="77">
        <f t="shared" si="8"/>
        <v>9.9999999999999645E-2</v>
      </c>
      <c r="J106" s="77">
        <f t="shared" si="9"/>
        <v>0.97041792097385415</v>
      </c>
      <c r="K106" s="77">
        <f t="shared" si="10"/>
        <v>9.7041792097385074E-2</v>
      </c>
      <c r="L106" s="82"/>
    </row>
    <row r="107" spans="1:12" x14ac:dyDescent="0.2">
      <c r="A107" s="76">
        <v>4.2</v>
      </c>
      <c r="B107" s="76">
        <f t="shared" si="6"/>
        <v>4.2000000000000006E-3</v>
      </c>
      <c r="C107" s="77">
        <f t="shared" si="1"/>
        <v>0.99999930050290664</v>
      </c>
      <c r="D107" s="78">
        <f t="shared" si="2"/>
        <v>0.96822354707705582</v>
      </c>
      <c r="E107" s="78">
        <f t="shared" si="3"/>
        <v>1</v>
      </c>
      <c r="F107" s="78">
        <f t="shared" si="4"/>
        <v>1</v>
      </c>
      <c r="G107" s="77">
        <f t="shared" si="7"/>
        <v>0.96822286980749894</v>
      </c>
      <c r="H107" s="78">
        <f t="shared" si="5"/>
        <v>-0.28049326732756846</v>
      </c>
      <c r="I107" s="77">
        <f t="shared" si="8"/>
        <v>0.10000000000000053</v>
      </c>
      <c r="J107" s="77">
        <f t="shared" si="9"/>
        <v>0.9689601508367911</v>
      </c>
      <c r="K107" s="77">
        <f t="shared" si="10"/>
        <v>9.6896015083679621E-2</v>
      </c>
      <c r="L107" s="82"/>
    </row>
    <row r="108" spans="1:12" x14ac:dyDescent="0.2">
      <c r="A108" s="76">
        <v>4.3</v>
      </c>
      <c r="B108" s="76">
        <f t="shared" si="6"/>
        <v>4.3E-3</v>
      </c>
      <c r="C108" s="77">
        <f t="shared" si="1"/>
        <v>0.99999926679699203</v>
      </c>
      <c r="D108" s="78">
        <f t="shared" si="2"/>
        <v>0.96671557616739212</v>
      </c>
      <c r="E108" s="78">
        <f t="shared" si="3"/>
        <v>1</v>
      </c>
      <c r="F108" s="78">
        <f t="shared" si="4"/>
        <v>1</v>
      </c>
      <c r="G108" s="77">
        <f t="shared" si="7"/>
        <v>0.96671486736862378</v>
      </c>
      <c r="H108" s="78">
        <f t="shared" si="5"/>
        <v>-0.29403204447609693</v>
      </c>
      <c r="I108" s="77">
        <f t="shared" si="8"/>
        <v>9.9999999999999645E-2</v>
      </c>
      <c r="J108" s="77">
        <f t="shared" si="9"/>
        <v>0.96746886858806136</v>
      </c>
      <c r="K108" s="77">
        <f t="shared" si="10"/>
        <v>9.6746886858805795E-2</v>
      </c>
      <c r="L108" s="82"/>
    </row>
    <row r="109" spans="1:12" x14ac:dyDescent="0.2">
      <c r="A109" s="76">
        <v>4.4000000000000004</v>
      </c>
      <c r="B109" s="76">
        <f t="shared" si="6"/>
        <v>4.4000000000000003E-3</v>
      </c>
      <c r="C109" s="77">
        <f t="shared" si="1"/>
        <v>0.99999923229799825</v>
      </c>
      <c r="D109" s="78">
        <f t="shared" si="2"/>
        <v>0.96517431212810489</v>
      </c>
      <c r="E109" s="78">
        <f t="shared" si="3"/>
        <v>1</v>
      </c>
      <c r="F109" s="78">
        <f t="shared" si="4"/>
        <v>1</v>
      </c>
      <c r="G109" s="77">
        <f t="shared" si="7"/>
        <v>0.96517357116185343</v>
      </c>
      <c r="H109" s="78">
        <f t="shared" si="5"/>
        <v>-0.30789157313729743</v>
      </c>
      <c r="I109" s="77">
        <f t="shared" si="8"/>
        <v>0.10000000000000053</v>
      </c>
      <c r="J109" s="77">
        <f t="shared" si="9"/>
        <v>0.96594421926523855</v>
      </c>
      <c r="K109" s="77">
        <f t="shared" si="10"/>
        <v>9.6594421926524371E-2</v>
      </c>
      <c r="L109" s="82"/>
    </row>
    <row r="110" spans="1:12" x14ac:dyDescent="0.2">
      <c r="A110" s="76">
        <v>4.5</v>
      </c>
      <c r="B110" s="76">
        <f t="shared" si="6"/>
        <v>4.4999999999999997E-3</v>
      </c>
      <c r="C110" s="77">
        <f t="shared" si="1"/>
        <v>0.99999919700592566</v>
      </c>
      <c r="D110" s="78">
        <f t="shared" si="2"/>
        <v>0.96359990469280798</v>
      </c>
      <c r="E110" s="78">
        <f t="shared" si="3"/>
        <v>1</v>
      </c>
      <c r="F110" s="78">
        <f t="shared" si="4"/>
        <v>1</v>
      </c>
      <c r="G110" s="77">
        <f t="shared" si="7"/>
        <v>0.96359913092779448</v>
      </c>
      <c r="H110" s="78">
        <f t="shared" si="5"/>
        <v>-0.32207200729359065</v>
      </c>
      <c r="I110" s="77">
        <f t="shared" si="8"/>
        <v>9.9999999999999645E-2</v>
      </c>
      <c r="J110" s="77">
        <f t="shared" si="9"/>
        <v>0.96438635104482395</v>
      </c>
      <c r="K110" s="77">
        <f t="shared" si="10"/>
        <v>9.6438635104482057E-2</v>
      </c>
      <c r="L110" s="82"/>
    </row>
    <row r="111" spans="1:12" x14ac:dyDescent="0.2">
      <c r="A111" s="76">
        <v>4.5999999999999996</v>
      </c>
      <c r="B111" s="76">
        <f t="shared" si="6"/>
        <v>4.5999999999999999E-3</v>
      </c>
      <c r="C111" s="77">
        <f t="shared" si="1"/>
        <v>0.99999916092077368</v>
      </c>
      <c r="D111" s="78">
        <f t="shared" si="2"/>
        <v>0.96199250670131575</v>
      </c>
      <c r="E111" s="78">
        <f t="shared" si="3"/>
        <v>1</v>
      </c>
      <c r="F111" s="78">
        <f t="shared" si="4"/>
        <v>1</v>
      </c>
      <c r="G111" s="77">
        <f t="shared" si="7"/>
        <v>0.96199169951338748</v>
      </c>
      <c r="H111" s="78">
        <f t="shared" si="5"/>
        <v>-0.33657350458854374</v>
      </c>
      <c r="I111" s="77">
        <f t="shared" si="8"/>
        <v>9.9999999999999645E-2</v>
      </c>
      <c r="J111" s="77">
        <f t="shared" si="9"/>
        <v>0.96279541522059098</v>
      </c>
      <c r="K111" s="77">
        <f t="shared" si="10"/>
        <v>9.6279541522058754E-2</v>
      </c>
      <c r="L111" s="82"/>
    </row>
    <row r="112" spans="1:12" x14ac:dyDescent="0.2">
      <c r="A112" s="76">
        <v>4.7</v>
      </c>
      <c r="B112" s="76">
        <f t="shared" si="6"/>
        <v>4.7000000000000002E-3</v>
      </c>
      <c r="C112" s="77">
        <f t="shared" si="1"/>
        <v>0.99999912404254276</v>
      </c>
      <c r="D112" s="78">
        <f t="shared" si="2"/>
        <v>0.96035227407731172</v>
      </c>
      <c r="E112" s="78">
        <f t="shared" si="3"/>
        <v>1</v>
      </c>
      <c r="F112" s="78">
        <f t="shared" si="4"/>
        <v>1</v>
      </c>
      <c r="G112" s="77">
        <f t="shared" si="7"/>
        <v>0.96035143284957569</v>
      </c>
      <c r="H112" s="78">
        <f t="shared" si="5"/>
        <v>-0.35139622633536727</v>
      </c>
      <c r="I112" s="77">
        <f t="shared" si="8"/>
        <v>0.10000000000000053</v>
      </c>
      <c r="J112" s="77">
        <f t="shared" si="9"/>
        <v>0.96117156618148158</v>
      </c>
      <c r="K112" s="77">
        <f t="shared" si="10"/>
        <v>9.6117156618148666E-2</v>
      </c>
      <c r="L112" s="82"/>
    </row>
    <row r="113" spans="1:12" x14ac:dyDescent="0.2">
      <c r="A113" s="76">
        <v>4.8</v>
      </c>
      <c r="B113" s="76">
        <f t="shared" si="6"/>
        <v>4.7999999999999996E-3</v>
      </c>
      <c r="C113" s="77">
        <f t="shared" si="1"/>
        <v>0.9999990863712338</v>
      </c>
      <c r="D113" s="78">
        <f t="shared" si="2"/>
        <v>0.9586793658056082</v>
      </c>
      <c r="E113" s="78">
        <f t="shared" si="3"/>
        <v>1</v>
      </c>
      <c r="F113" s="78">
        <f t="shared" si="4"/>
        <v>1</v>
      </c>
      <c r="G113" s="77">
        <f t="shared" si="7"/>
        <v>0.95867848992856208</v>
      </c>
      <c r="H113" s="78">
        <f t="shared" si="5"/>
        <v>-0.366540337525392</v>
      </c>
      <c r="I113" s="77">
        <f t="shared" si="8"/>
        <v>9.9999999999999645E-2</v>
      </c>
      <c r="J113" s="77">
        <f t="shared" si="9"/>
        <v>0.95951496138906889</v>
      </c>
      <c r="K113" s="77">
        <f t="shared" si="10"/>
        <v>9.595149613890655E-2</v>
      </c>
      <c r="L113" s="82"/>
    </row>
    <row r="114" spans="1:12" x14ac:dyDescent="0.2">
      <c r="A114" s="76">
        <v>4.9000000000000004</v>
      </c>
      <c r="B114" s="76">
        <f t="shared" si="6"/>
        <v>4.9000000000000007E-3</v>
      </c>
      <c r="C114" s="77">
        <f t="shared" si="1"/>
        <v>0.99999904790684413</v>
      </c>
      <c r="D114" s="78">
        <f t="shared" si="2"/>
        <v>0.95697394390894464</v>
      </c>
      <c r="E114" s="78">
        <f t="shared" si="3"/>
        <v>1</v>
      </c>
      <c r="F114" s="78">
        <f t="shared" si="4"/>
        <v>1</v>
      </c>
      <c r="G114" s="77">
        <f t="shared" si="7"/>
        <v>0.95697303278060231</v>
      </c>
      <c r="H114" s="78">
        <f t="shared" si="5"/>
        <v>-0.38200600683703634</v>
      </c>
      <c r="I114" s="77">
        <f t="shared" si="8"/>
        <v>0.10000000000000053</v>
      </c>
      <c r="J114" s="77">
        <f t="shared" si="9"/>
        <v>0.95782576135458219</v>
      </c>
      <c r="K114" s="77">
        <f t="shared" si="10"/>
        <v>9.5782576135458736E-2</v>
      </c>
      <c r="L114" s="82"/>
    </row>
    <row r="115" spans="1:12" x14ac:dyDescent="0.2">
      <c r="A115" s="76">
        <v>5</v>
      </c>
      <c r="B115" s="76">
        <f t="shared" si="6"/>
        <v>5.0000000000000001E-3</v>
      </c>
      <c r="C115" s="77">
        <f t="shared" si="1"/>
        <v>0.99999900864937619</v>
      </c>
      <c r="D115" s="78">
        <f t="shared" si="2"/>
        <v>0.95523617342438039</v>
      </c>
      <c r="E115" s="78">
        <f t="shared" si="3"/>
        <v>1</v>
      </c>
      <c r="F115" s="78">
        <f t="shared" si="4"/>
        <v>1</v>
      </c>
      <c r="G115" s="77">
        <f t="shared" si="7"/>
        <v>0.95523522645040393</v>
      </c>
      <c r="H115" s="78">
        <f t="shared" si="5"/>
        <v>-0.39779340664467006</v>
      </c>
      <c r="I115" s="77">
        <f t="shared" si="8"/>
        <v>9.9999999999999645E-2</v>
      </c>
      <c r="J115" s="77">
        <f t="shared" si="9"/>
        <v>0.95610412961550306</v>
      </c>
      <c r="K115" s="77">
        <f t="shared" si="10"/>
        <v>9.561041296154997E-2</v>
      </c>
      <c r="L115" s="82"/>
    </row>
    <row r="116" spans="1:12" x14ac:dyDescent="0.2">
      <c r="A116" s="76">
        <v>5.0999999999999996</v>
      </c>
      <c r="B116" s="76">
        <f t="shared" si="6"/>
        <v>5.0999999999999995E-3</v>
      </c>
      <c r="C116" s="77">
        <f t="shared" si="1"/>
        <v>0.99999896859883131</v>
      </c>
      <c r="D116" s="78">
        <f t="shared" si="2"/>
        <v>0.95346622237924961</v>
      </c>
      <c r="E116" s="78">
        <f t="shared" si="3"/>
        <v>1</v>
      </c>
      <c r="F116" s="78">
        <f t="shared" si="4"/>
        <v>1</v>
      </c>
      <c r="G116" s="77">
        <f t="shared" si="7"/>
        <v>0.95346523897307356</v>
      </c>
      <c r="H116" s="78">
        <f t="shared" si="5"/>
        <v>-0.41390271302794074</v>
      </c>
      <c r="I116" s="77">
        <f t="shared" si="8"/>
        <v>9.9999999999999645E-2</v>
      </c>
      <c r="J116" s="77">
        <f t="shared" si="9"/>
        <v>0.9543502327117388</v>
      </c>
      <c r="K116" s="77">
        <f t="shared" si="10"/>
        <v>9.5435023271173536E-2</v>
      </c>
      <c r="L116" s="82"/>
    </row>
    <row r="117" spans="1:12" x14ac:dyDescent="0.2">
      <c r="A117" s="76">
        <v>5.2</v>
      </c>
      <c r="B117" s="76">
        <f t="shared" si="6"/>
        <v>5.1999999999999998E-3</v>
      </c>
      <c r="C117" s="77">
        <f t="shared" si="1"/>
        <v>0.99999892775520616</v>
      </c>
      <c r="D117" s="78">
        <f t="shared" si="2"/>
        <v>0.95166426176670715</v>
      </c>
      <c r="E117" s="78">
        <f t="shared" si="3"/>
        <v>1</v>
      </c>
      <c r="F117" s="78">
        <f t="shared" si="4"/>
        <v>1</v>
      </c>
      <c r="G117" s="77">
        <f t="shared" si="7"/>
        <v>0.95166324134965696</v>
      </c>
      <c r="H117" s="78">
        <f t="shared" si="5"/>
        <v>-0.43033410578119846</v>
      </c>
      <c r="I117" s="77">
        <f t="shared" si="8"/>
        <v>0.10000000000000053</v>
      </c>
      <c r="J117" s="77">
        <f t="shared" si="9"/>
        <v>0.95256424016136521</v>
      </c>
      <c r="K117" s="77">
        <f t="shared" si="10"/>
        <v>9.5256424016137028E-2</v>
      </c>
      <c r="L117" s="82"/>
    </row>
    <row r="118" spans="1:12" x14ac:dyDescent="0.2">
      <c r="A118" s="76">
        <v>5.3</v>
      </c>
      <c r="B118" s="76">
        <f t="shared" si="6"/>
        <v>5.3E-3</v>
      </c>
      <c r="C118" s="77">
        <f t="shared" si="1"/>
        <v>0.99999888611850296</v>
      </c>
      <c r="D118" s="78">
        <f t="shared" si="2"/>
        <v>0.94983046552084782</v>
      </c>
      <c r="E118" s="78">
        <f t="shared" si="3"/>
        <v>1</v>
      </c>
      <c r="F118" s="78">
        <f t="shared" si="4"/>
        <v>1</v>
      </c>
      <c r="G118" s="77">
        <f t="shared" si="7"/>
        <v>0.94982940752226697</v>
      </c>
      <c r="H118" s="78">
        <f t="shared" si="5"/>
        <v>-0.44708776842310566</v>
      </c>
      <c r="I118" s="77">
        <f t="shared" si="8"/>
        <v>9.9999999999999645E-2</v>
      </c>
      <c r="J118" s="77">
        <f t="shared" si="9"/>
        <v>0.95074632443596196</v>
      </c>
      <c r="K118" s="77">
        <f t="shared" si="10"/>
        <v>9.5074632443595861E-2</v>
      </c>
      <c r="L118" s="82"/>
    </row>
    <row r="119" spans="1:12" x14ac:dyDescent="0.2">
      <c r="A119" s="76">
        <v>5.4</v>
      </c>
      <c r="B119" s="76">
        <f t="shared" si="6"/>
        <v>5.4000000000000003E-3</v>
      </c>
      <c r="C119" s="77">
        <f t="shared" si="1"/>
        <v>0.99999884368872083</v>
      </c>
      <c r="D119" s="78">
        <f t="shared" si="2"/>
        <v>0.94796501049143012</v>
      </c>
      <c r="E119" s="78">
        <f t="shared" si="3"/>
        <v>1</v>
      </c>
      <c r="F119" s="78">
        <f t="shared" si="4"/>
        <v>1</v>
      </c>
      <c r="G119" s="77">
        <f t="shared" si="7"/>
        <v>0.94796391434879623</v>
      </c>
      <c r="H119" s="78">
        <f t="shared" si="5"/>
        <v>-0.46416388820650245</v>
      </c>
      <c r="I119" s="77">
        <f t="shared" si="8"/>
        <v>0.10000000000000053</v>
      </c>
      <c r="J119" s="77">
        <f t="shared" si="9"/>
        <v>0.9488966609355316</v>
      </c>
      <c r="K119" s="77">
        <f t="shared" si="10"/>
        <v>9.4889666093553662E-2</v>
      </c>
      <c r="L119" s="82"/>
    </row>
    <row r="120" spans="1:12" x14ac:dyDescent="0.2">
      <c r="A120" s="76">
        <v>5.5</v>
      </c>
      <c r="B120" s="76">
        <f t="shared" si="6"/>
        <v>5.4999999999999997E-3</v>
      </c>
      <c r="C120" s="77">
        <f t="shared" si="1"/>
        <v>0.99999880046586065</v>
      </c>
      <c r="D120" s="78">
        <f t="shared" si="2"/>
        <v>0.94606807641817781</v>
      </c>
      <c r="E120" s="78">
        <f t="shared" si="3"/>
        <v>1</v>
      </c>
      <c r="F120" s="78">
        <f t="shared" si="4"/>
        <v>1</v>
      </c>
      <c r="G120" s="77">
        <f t="shared" si="7"/>
        <v>0.94606694157722204</v>
      </c>
      <c r="H120" s="78">
        <f t="shared" si="5"/>
        <v>-0.48156265612850568</v>
      </c>
      <c r="I120" s="77">
        <f t="shared" si="8"/>
        <v>9.9999999999999645E-2</v>
      </c>
      <c r="J120" s="77">
        <f t="shared" si="9"/>
        <v>0.94701542796300919</v>
      </c>
      <c r="K120" s="77">
        <f t="shared" si="10"/>
        <v>9.4701542796300581E-2</v>
      </c>
      <c r="L120" s="82"/>
    </row>
    <row r="121" spans="1:12" x14ac:dyDescent="0.2">
      <c r="A121" s="76">
        <v>5.6</v>
      </c>
      <c r="B121" s="76">
        <f t="shared" si="6"/>
        <v>5.5999999999999999E-3</v>
      </c>
      <c r="C121" s="77">
        <f t="shared" si="1"/>
        <v>0.99999875644992287</v>
      </c>
      <c r="D121" s="78">
        <f t="shared" si="2"/>
        <v>0.94413984590470246</v>
      </c>
      <c r="E121" s="78">
        <f t="shared" si="3"/>
        <v>1</v>
      </c>
      <c r="F121" s="78">
        <f t="shared" si="4"/>
        <v>1</v>
      </c>
      <c r="G121" s="77">
        <f t="shared" si="7"/>
        <v>0.94413867181952427</v>
      </c>
      <c r="H121" s="78">
        <f t="shared" si="5"/>
        <v>-0.49928426694069278</v>
      </c>
      <c r="I121" s="77">
        <f t="shared" si="8"/>
        <v>9.9999999999999645E-2</v>
      </c>
      <c r="J121" s="77">
        <f t="shared" si="9"/>
        <v>0.9451028066983731</v>
      </c>
      <c r="K121" s="77">
        <f t="shared" si="10"/>
        <v>9.451028066983698E-2</v>
      </c>
      <c r="L121" s="82"/>
    </row>
    <row r="122" spans="1:12" x14ac:dyDescent="0.2">
      <c r="A122" s="76">
        <v>5.7</v>
      </c>
      <c r="B122" s="76">
        <f t="shared" si="6"/>
        <v>5.7000000000000002E-3</v>
      </c>
      <c r="C122" s="77">
        <f t="shared" si="1"/>
        <v>0.99999871164090615</v>
      </c>
      <c r="D122" s="78">
        <f t="shared" si="2"/>
        <v>0.94218050439200296</v>
      </c>
      <c r="E122" s="78">
        <f t="shared" si="3"/>
        <v>1</v>
      </c>
      <c r="F122" s="78">
        <f t="shared" si="4"/>
        <v>1</v>
      </c>
      <c r="G122" s="77">
        <f t="shared" si="7"/>
        <v>0.94217929052518212</v>
      </c>
      <c r="H122" s="78">
        <f t="shared" si="5"/>
        <v>-0.51732891915973056</v>
      </c>
      <c r="I122" s="77">
        <f t="shared" si="8"/>
        <v>0.10000000000000053</v>
      </c>
      <c r="J122" s="77">
        <f t="shared" si="9"/>
        <v>0.94315898117235319</v>
      </c>
      <c r="K122" s="77">
        <f t="shared" si="10"/>
        <v>9.4315898117235827E-2</v>
      </c>
      <c r="L122" s="82"/>
    </row>
    <row r="123" spans="1:12" x14ac:dyDescent="0.2">
      <c r="A123" s="76">
        <v>5.8</v>
      </c>
      <c r="B123" s="76">
        <f t="shared" si="6"/>
        <v>5.7999999999999996E-3</v>
      </c>
      <c r="C123" s="77">
        <f t="shared" si="1"/>
        <v>0.99999866603881182</v>
      </c>
      <c r="D123" s="78">
        <f t="shared" si="2"/>
        <v>0.9401902401315948</v>
      </c>
      <c r="E123" s="78">
        <f t="shared" si="3"/>
        <v>1</v>
      </c>
      <c r="F123" s="78">
        <f t="shared" si="4"/>
        <v>1</v>
      </c>
      <c r="G123" s="77">
        <f t="shared" si="7"/>
        <v>0.940188985954305</v>
      </c>
      <c r="H123" s="78">
        <f t="shared" si="5"/>
        <v>-0.53569681507798772</v>
      </c>
      <c r="I123" s="77">
        <f t="shared" si="8"/>
        <v>9.9999999999999645E-2</v>
      </c>
      <c r="J123" s="77">
        <f t="shared" si="9"/>
        <v>0.94118413823974356</v>
      </c>
      <c r="K123" s="77">
        <f t="shared" si="10"/>
        <v>9.4118413823974026E-2</v>
      </c>
      <c r="L123" s="82"/>
    </row>
    <row r="124" spans="1:12" x14ac:dyDescent="0.2">
      <c r="A124" s="76">
        <v>5.9</v>
      </c>
      <c r="B124" s="76">
        <f t="shared" si="6"/>
        <v>5.9000000000000007E-3</v>
      </c>
      <c r="C124" s="77">
        <f t="shared" si="1"/>
        <v>0.99999861964363845</v>
      </c>
      <c r="D124" s="78">
        <f t="shared" si="2"/>
        <v>0.9381692441582522</v>
      </c>
      <c r="E124" s="78">
        <f t="shared" si="3"/>
        <v>1</v>
      </c>
      <c r="F124" s="78">
        <f t="shared" si="4"/>
        <v>1</v>
      </c>
      <c r="G124" s="77">
        <f t="shared" si="7"/>
        <v>0.93816794915036783</v>
      </c>
      <c r="H124" s="78">
        <f t="shared" si="5"/>
        <v>-0.55438816077444897</v>
      </c>
      <c r="I124" s="77">
        <f t="shared" si="8"/>
        <v>0.10000000000000053</v>
      </c>
      <c r="J124" s="77">
        <f t="shared" si="9"/>
        <v>0.93917846755233647</v>
      </c>
      <c r="K124" s="77">
        <f t="shared" si="10"/>
        <v>9.3917846755234152E-2</v>
      </c>
      <c r="L124" s="82"/>
    </row>
    <row r="125" spans="1:12" x14ac:dyDescent="0.2">
      <c r="A125" s="76">
        <v>6</v>
      </c>
      <c r="B125" s="76">
        <f t="shared" si="6"/>
        <v>6.0000000000000001E-3</v>
      </c>
      <c r="C125" s="77">
        <f t="shared" si="1"/>
        <v>0.99999857245538937</v>
      </c>
      <c r="D125" s="78">
        <f t="shared" si="2"/>
        <v>0.93611771026235246</v>
      </c>
      <c r="E125" s="78">
        <f t="shared" si="3"/>
        <v>1</v>
      </c>
      <c r="F125" s="78">
        <f t="shared" si="4"/>
        <v>1</v>
      </c>
      <c r="G125" s="77">
        <f t="shared" si="7"/>
        <v>0.93611637391256031</v>
      </c>
      <c r="H125" s="78">
        <f t="shared" si="5"/>
        <v>-0.57340316612589148</v>
      </c>
      <c r="I125" s="77">
        <f t="shared" si="8"/>
        <v>9.9999999999999645E-2</v>
      </c>
      <c r="J125" s="77">
        <f t="shared" si="9"/>
        <v>0.93714216153146412</v>
      </c>
      <c r="K125" s="77">
        <f t="shared" si="10"/>
        <v>9.3714216153146082E-2</v>
      </c>
      <c r="L125" s="82"/>
    </row>
    <row r="126" spans="1:12" x14ac:dyDescent="0.2">
      <c r="A126" s="76">
        <v>6.1</v>
      </c>
      <c r="B126" s="76">
        <f t="shared" si="6"/>
        <v>6.0999999999999995E-3</v>
      </c>
      <c r="C126" s="77">
        <f t="shared" si="1"/>
        <v>0.99999852447406068</v>
      </c>
      <c r="D126" s="78">
        <f t="shared" si="2"/>
        <v>0.9340358349618636</v>
      </c>
      <c r="E126" s="78">
        <f t="shared" si="3"/>
        <v>1</v>
      </c>
      <c r="F126" s="78">
        <f t="shared" si="4"/>
        <v>1</v>
      </c>
      <c r="G126" s="77">
        <f t="shared" si="7"/>
        <v>0.93403445676776087</v>
      </c>
      <c r="H126" s="78">
        <f t="shared" si="5"/>
        <v>-0.59274204481827386</v>
      </c>
      <c r="I126" s="77">
        <f t="shared" si="8"/>
        <v>9.9999999999999645E-2</v>
      </c>
      <c r="J126" s="77">
        <f t="shared" si="9"/>
        <v>0.93507541534016059</v>
      </c>
      <c r="K126" s="77">
        <f t="shared" si="10"/>
        <v>9.350754153401572E-2</v>
      </c>
      <c r="L126" s="82"/>
    </row>
    <row r="127" spans="1:12" x14ac:dyDescent="0.2">
      <c r="A127" s="76">
        <v>6.2</v>
      </c>
      <c r="B127" s="76">
        <f t="shared" si="6"/>
        <v>6.1999999999999998E-3</v>
      </c>
      <c r="C127" s="77">
        <f t="shared" si="1"/>
        <v>0.99999847569965539</v>
      </c>
      <c r="D127" s="78">
        <f t="shared" si="2"/>
        <v>0.93192381747394526</v>
      </c>
      <c r="E127" s="78">
        <f t="shared" si="3"/>
        <v>1</v>
      </c>
      <c r="F127" s="78">
        <f t="shared" si="4"/>
        <v>1</v>
      </c>
      <c r="G127" s="77">
        <f t="shared" si="7"/>
        <v>0.93192239694214918</v>
      </c>
      <c r="H127" s="78">
        <f t="shared" si="5"/>
        <v>-0.61240501435825656</v>
      </c>
      <c r="I127" s="77">
        <f t="shared" si="8"/>
        <v>0.10000000000000053</v>
      </c>
      <c r="J127" s="77">
        <f t="shared" si="9"/>
        <v>0.93297842685495502</v>
      </c>
      <c r="K127" s="77">
        <f t="shared" si="10"/>
        <v>9.3297842685495999E-2</v>
      </c>
      <c r="L127" s="82"/>
    </row>
    <row r="128" spans="1:12" x14ac:dyDescent="0.2">
      <c r="A128" s="76">
        <v>6.3</v>
      </c>
      <c r="B128" s="76">
        <f t="shared" si="6"/>
        <v>6.3E-3</v>
      </c>
      <c r="C128" s="77">
        <f t="shared" si="1"/>
        <v>0.99999842613217271</v>
      </c>
      <c r="D128" s="78">
        <f t="shared" si="2"/>
        <v>0.92978185968619886</v>
      </c>
      <c r="E128" s="78">
        <f t="shared" si="3"/>
        <v>1</v>
      </c>
      <c r="F128" s="78">
        <f t="shared" si="4"/>
        <v>1</v>
      </c>
      <c r="G128" s="77">
        <f t="shared" si="7"/>
        <v>0.92978039633244347</v>
      </c>
      <c r="H128" s="78">
        <f t="shared" si="5"/>
        <v>-0.63239229608503056</v>
      </c>
      <c r="I128" s="77">
        <f t="shared" si="8"/>
        <v>9.9999999999999645E-2</v>
      </c>
      <c r="J128" s="77">
        <f t="shared" si="9"/>
        <v>0.93085139663729632</v>
      </c>
      <c r="K128" s="77">
        <f t="shared" si="10"/>
        <v>9.3085139663729305E-2</v>
      </c>
      <c r="L128" s="82"/>
    </row>
    <row r="129" spans="1:12" x14ac:dyDescent="0.2">
      <c r="A129" s="76">
        <v>6.4</v>
      </c>
      <c r="B129" s="76">
        <f t="shared" si="6"/>
        <v>6.4000000000000003E-3</v>
      </c>
      <c r="C129" s="77">
        <f t="shared" si="1"/>
        <v>0.99999837577161199</v>
      </c>
      <c r="D129" s="78">
        <f t="shared" si="2"/>
        <v>0.92761016612754565</v>
      </c>
      <c r="E129" s="78">
        <f t="shared" si="3"/>
        <v>1</v>
      </c>
      <c r="F129" s="78">
        <f t="shared" si="4"/>
        <v>1</v>
      </c>
      <c r="G129" s="77">
        <f t="shared" si="7"/>
        <v>0.92760865947678084</v>
      </c>
      <c r="H129" s="78">
        <f t="shared" si="5"/>
        <v>-0.65270411518233851</v>
      </c>
      <c r="I129" s="77">
        <f t="shared" si="8"/>
        <v>0.10000000000000053</v>
      </c>
      <c r="J129" s="77">
        <f t="shared" si="9"/>
        <v>0.92869452790461215</v>
      </c>
      <c r="K129" s="77">
        <f t="shared" si="10"/>
        <v>9.2869452790461715E-2</v>
      </c>
      <c r="L129" s="82"/>
    </row>
    <row r="130" spans="1:12" x14ac:dyDescent="0.2">
      <c r="A130" s="76">
        <v>6.5</v>
      </c>
      <c r="B130" s="76">
        <f t="shared" si="6"/>
        <v>6.4999999999999997E-3</v>
      </c>
      <c r="C130" s="77">
        <f t="shared" ref="C130:C193" si="11">ABS(SIN(((8*PI()*$A130*VLOOKUP($D$8,$C$16:$D$31,2,FALSE))/($D$14*1000000)))/(VLOOKUP($D$8,$C$16:$D$31,2,FALSE)*SIN(((8*PI()*$A130)/($D$14*1000000)))))^5</f>
        <v>0.99999832461797378</v>
      </c>
      <c r="D130" s="78">
        <f t="shared" ref="D130:D193" si="12">ABS(SIN(((512*PI()*$A130*VLOOKUP($D$8,$C$16:$E$31,3,FALSE))/($D$14*1000000)))/(VLOOKUP($D$8,$C$16:$E$31,3,FALSE)*SIN(((512*PI()*$A130)/($D$14*1000000)))))^$D$9</f>
        <v>0.92540894393875128</v>
      </c>
      <c r="E130" s="78">
        <f t="shared" ref="E130:E193" si="13">IF($D$10="OFF",1,ABS(SIN(8*VLOOKUP($D$8,$C$16:$D$31,2,FALSE)*VLOOKUP($D$8,$C$16:$E$31,3,FALSE)*2*PI()*A130/($D$14*1000000))/(2*SIN((8*VLOOKUP($D$8,$C$16:$D$31,2,FALSE)*VLOOKUP($D$8,$C$16:$E$31,3,FALSE))*PI()*A130/($D$14*1000000)))))</f>
        <v>1</v>
      </c>
      <c r="F130" s="78">
        <f t="shared" ref="F130:F193" si="14">IF($D$11="OFF",1,ABS(SIN(8*VLOOKUP($D$8,$C$16:$D$31,2,FALSE)*VLOOKUP($D$8,$C$16:$E$31,3,FALSE)*IF($D$10="ON",4,2)*PI()*A130/($D$14*1000000))/(2*SIN((8*VLOOKUP($D$8,$C$16:$D$31,2,FALSE)*VLOOKUP($D$8,$C$16:$E$31,3,FALSE)*IF($D$10="ON",2,1))*PI()*A130/($D$14*1000000)))))</f>
        <v>1</v>
      </c>
      <c r="G130" s="77">
        <f t="shared" si="7"/>
        <v>0.92540739352523971</v>
      </c>
      <c r="H130" s="78">
        <f t="shared" ref="H130:H193" si="15">20*LOG10(G130)</f>
        <v>-0.67334070069074237</v>
      </c>
      <c r="I130" s="77">
        <f t="shared" si="8"/>
        <v>9.9999999999999645E-2</v>
      </c>
      <c r="J130" s="77">
        <f t="shared" si="9"/>
        <v>0.92650802650101027</v>
      </c>
      <c r="K130" s="77">
        <f t="shared" si="10"/>
        <v>9.26508026501007E-2</v>
      </c>
      <c r="L130" s="82"/>
    </row>
    <row r="131" spans="1:12" x14ac:dyDescent="0.2">
      <c r="A131" s="76">
        <v>6.6</v>
      </c>
      <c r="B131" s="76">
        <f t="shared" ref="B131:B194" si="16">A131/1000</f>
        <v>6.6E-3</v>
      </c>
      <c r="C131" s="77">
        <f t="shared" si="11"/>
        <v>0.99999827267125885</v>
      </c>
      <c r="D131" s="78">
        <f t="shared" si="12"/>
        <v>0.92317840284260555</v>
      </c>
      <c r="E131" s="78">
        <f t="shared" si="13"/>
        <v>1</v>
      </c>
      <c r="F131" s="78">
        <f t="shared" si="14"/>
        <v>1</v>
      </c>
      <c r="G131" s="77">
        <f t="shared" ref="G131:G194" si="17">C131*D131*E131*F131</f>
        <v>0.92317680821001713</v>
      </c>
      <c r="H131" s="78">
        <f t="shared" si="15"/>
        <v>-0.69430228552007733</v>
      </c>
      <c r="I131" s="77">
        <f t="shared" ref="I131:I194" si="18">A131-A130</f>
        <v>9.9999999999999645E-2</v>
      </c>
      <c r="J131" s="77">
        <f t="shared" ref="J131:J194" si="19">((G131+G130)/2)</f>
        <v>0.92429210086762836</v>
      </c>
      <c r="K131" s="77">
        <f t="shared" si="10"/>
        <v>9.2429210086762512E-2</v>
      </c>
      <c r="L131" s="82"/>
    </row>
    <row r="132" spans="1:12" x14ac:dyDescent="0.2">
      <c r="A132" s="76">
        <v>6.7</v>
      </c>
      <c r="B132" s="76">
        <f t="shared" si="16"/>
        <v>6.7000000000000002E-3</v>
      </c>
      <c r="C132" s="77">
        <f t="shared" si="11"/>
        <v>0.99999821993146776</v>
      </c>
      <c r="D132" s="78">
        <f t="shared" si="12"/>
        <v>0.92091875511375731</v>
      </c>
      <c r="E132" s="78">
        <f t="shared" si="13"/>
        <v>1</v>
      </c>
      <c r="F132" s="78">
        <f t="shared" si="14"/>
        <v>1</v>
      </c>
      <c r="G132" s="77">
        <f t="shared" si="17"/>
        <v>0.92091711581526059</v>
      </c>
      <c r="H132" s="78">
        <f t="shared" si="15"/>
        <v>-0.71558910646213991</v>
      </c>
      <c r="I132" s="77">
        <f t="shared" si="18"/>
        <v>0.10000000000000053</v>
      </c>
      <c r="J132" s="77">
        <f t="shared" si="19"/>
        <v>0.9220469620126388</v>
      </c>
      <c r="K132" s="77">
        <f t="shared" ref="K132:K195" si="20">I132*J132</f>
        <v>9.2204696201264369E-2</v>
      </c>
      <c r="L132" s="82"/>
    </row>
    <row r="133" spans="1:12" x14ac:dyDescent="0.2">
      <c r="A133" s="76">
        <v>6.8</v>
      </c>
      <c r="B133" s="76">
        <f t="shared" si="16"/>
        <v>6.7999999999999996E-3</v>
      </c>
      <c r="C133" s="77">
        <f t="shared" si="11"/>
        <v>0.99999816639859784</v>
      </c>
      <c r="D133" s="78">
        <f t="shared" si="12"/>
        <v>0.91863021554820168</v>
      </c>
      <c r="E133" s="78">
        <f t="shared" si="13"/>
        <v>1</v>
      </c>
      <c r="F133" s="78">
        <f t="shared" si="14"/>
        <v>1</v>
      </c>
      <c r="G133" s="77">
        <f t="shared" si="17"/>
        <v>0.91862853114655041</v>
      </c>
      <c r="H133" s="78">
        <f t="shared" si="15"/>
        <v>-0.73720140420370828</v>
      </c>
      <c r="I133" s="77">
        <f t="shared" si="18"/>
        <v>9.9999999999999645E-2</v>
      </c>
      <c r="J133" s="77">
        <f t="shared" si="19"/>
        <v>0.9197728234809055</v>
      </c>
      <c r="K133" s="77">
        <f t="shared" si="20"/>
        <v>9.1977282348090217E-2</v>
      </c>
      <c r="L133" s="82"/>
    </row>
    <row r="134" spans="1:12" x14ac:dyDescent="0.2">
      <c r="A134" s="76">
        <v>6.9</v>
      </c>
      <c r="B134" s="76">
        <f t="shared" si="16"/>
        <v>6.9000000000000008E-3</v>
      </c>
      <c r="C134" s="77">
        <f t="shared" si="11"/>
        <v>0.99999811207265188</v>
      </c>
      <c r="D134" s="78">
        <f t="shared" si="12"/>
        <v>0.91631300143244898</v>
      </c>
      <c r="E134" s="78">
        <f t="shared" si="13"/>
        <v>1</v>
      </c>
      <c r="F134" s="78">
        <f t="shared" si="14"/>
        <v>1</v>
      </c>
      <c r="G134" s="77">
        <f t="shared" si="17"/>
        <v>0.91631127150007419</v>
      </c>
      <c r="H134" s="78">
        <f t="shared" si="15"/>
        <v>-0.75913942333955164</v>
      </c>
      <c r="I134" s="77">
        <f t="shared" si="18"/>
        <v>0.10000000000000053</v>
      </c>
      <c r="J134" s="77">
        <f t="shared" si="19"/>
        <v>0.9174699013233123</v>
      </c>
      <c r="K134" s="77">
        <f t="shared" si="20"/>
        <v>9.1746990132331716E-2</v>
      </c>
      <c r="L134" s="82"/>
    </row>
    <row r="135" spans="1:12" x14ac:dyDescent="0.2">
      <c r="A135" s="76">
        <v>7</v>
      </c>
      <c r="B135" s="76">
        <f t="shared" si="16"/>
        <v>7.0000000000000001E-3</v>
      </c>
      <c r="C135" s="77">
        <f t="shared" si="11"/>
        <v>0.9999980569536292</v>
      </c>
      <c r="D135" s="78">
        <f t="shared" si="12"/>
        <v>0.91396733251234741</v>
      </c>
      <c r="E135" s="78">
        <f t="shared" si="13"/>
        <v>1</v>
      </c>
      <c r="F135" s="78">
        <f t="shared" si="14"/>
        <v>1</v>
      </c>
      <c r="G135" s="77">
        <f t="shared" si="17"/>
        <v>0.91396555663143897</v>
      </c>
      <c r="H135" s="78">
        <f t="shared" si="15"/>
        <v>-0.78140341238600086</v>
      </c>
      <c r="I135" s="77">
        <f t="shared" si="18"/>
        <v>9.9999999999999645E-2</v>
      </c>
      <c r="J135" s="77">
        <f t="shared" si="19"/>
        <v>0.91513841406575658</v>
      </c>
      <c r="K135" s="77">
        <f t="shared" si="20"/>
        <v>9.1513841406575328E-2</v>
      </c>
      <c r="L135" s="82"/>
    </row>
    <row r="136" spans="1:12" x14ac:dyDescent="0.2">
      <c r="A136" s="76">
        <v>7.1</v>
      </c>
      <c r="B136" s="76">
        <f t="shared" si="16"/>
        <v>7.0999999999999995E-3</v>
      </c>
      <c r="C136" s="77">
        <f t="shared" si="11"/>
        <v>0.99999800104153047</v>
      </c>
      <c r="D136" s="78">
        <f t="shared" si="12"/>
        <v>0.9115934309616005</v>
      </c>
      <c r="E136" s="78">
        <f t="shared" si="13"/>
        <v>1</v>
      </c>
      <c r="F136" s="78">
        <f t="shared" si="14"/>
        <v>1</v>
      </c>
      <c r="G136" s="77">
        <f t="shared" si="17"/>
        <v>0.91159160872419087</v>
      </c>
      <c r="H136" s="78">
        <f t="shared" si="15"/>
        <v>-0.8039936237944727</v>
      </c>
      <c r="I136" s="77">
        <f t="shared" si="18"/>
        <v>9.9999999999999645E-2</v>
      </c>
      <c r="J136" s="77">
        <f t="shared" si="19"/>
        <v>0.91277858267781498</v>
      </c>
      <c r="K136" s="77">
        <f t="shared" si="20"/>
        <v>9.1277858267781176E-2</v>
      </c>
      <c r="L136" s="82"/>
    </row>
    <row r="137" spans="1:12" x14ac:dyDescent="0.2">
      <c r="A137" s="76">
        <v>7.2</v>
      </c>
      <c r="B137" s="76">
        <f t="shared" si="16"/>
        <v>7.1999999999999998E-3</v>
      </c>
      <c r="C137" s="77">
        <f t="shared" si="11"/>
        <v>0.99999794433635447</v>
      </c>
      <c r="D137" s="78">
        <f t="shared" si="12"/>
        <v>0.90919152134996495</v>
      </c>
      <c r="E137" s="78">
        <f t="shared" si="13"/>
        <v>1</v>
      </c>
      <c r="F137" s="78">
        <f t="shared" si="14"/>
        <v>1</v>
      </c>
      <c r="G137" s="77">
        <f t="shared" si="17"/>
        <v>0.90918965235800764</v>
      </c>
      <c r="H137" s="78">
        <f t="shared" si="15"/>
        <v>-0.82691031396533388</v>
      </c>
      <c r="I137" s="77">
        <f t="shared" si="18"/>
        <v>0.10000000000000053</v>
      </c>
      <c r="J137" s="77">
        <f t="shared" si="19"/>
        <v>0.91039063054109925</v>
      </c>
      <c r="K137" s="77">
        <f t="shared" si="20"/>
        <v>9.1039063054110414E-2</v>
      </c>
      <c r="L137" s="82"/>
    </row>
    <row r="138" spans="1:12" x14ac:dyDescent="0.2">
      <c r="A138" s="76">
        <v>7.3</v>
      </c>
      <c r="B138" s="76">
        <f t="shared" si="16"/>
        <v>7.3000000000000001E-3</v>
      </c>
      <c r="C138" s="77">
        <f t="shared" si="11"/>
        <v>0.99999788683810209</v>
      </c>
      <c r="D138" s="78">
        <f t="shared" si="12"/>
        <v>0.90676183061112547</v>
      </c>
      <c r="E138" s="78">
        <f t="shared" si="13"/>
        <v>1</v>
      </c>
      <c r="F138" s="78">
        <f t="shared" si="14"/>
        <v>1</v>
      </c>
      <c r="G138" s="77">
        <f t="shared" si="17"/>
        <v>0.90675991447657456</v>
      </c>
      <c r="H138" s="78">
        <f t="shared" si="15"/>
        <v>-0.85015374326205917</v>
      </c>
      <c r="I138" s="77">
        <f t="shared" si="18"/>
        <v>9.9999999999999645E-2</v>
      </c>
      <c r="J138" s="77">
        <f t="shared" si="19"/>
        <v>0.9079747834172911</v>
      </c>
      <c r="K138" s="77">
        <f t="shared" si="20"/>
        <v>9.0797478341728785E-2</v>
      </c>
      <c r="L138" s="82"/>
    </row>
    <row r="139" spans="1:12" x14ac:dyDescent="0.2">
      <c r="A139" s="76">
        <v>7.4</v>
      </c>
      <c r="B139" s="76">
        <f t="shared" si="16"/>
        <v>7.4000000000000003E-3</v>
      </c>
      <c r="C139" s="77">
        <f t="shared" si="11"/>
        <v>0.99999782854677366</v>
      </c>
      <c r="D139" s="78">
        <f t="shared" si="12"/>
        <v>0.90430458801027858</v>
      </c>
      <c r="E139" s="78">
        <f t="shared" si="13"/>
        <v>1</v>
      </c>
      <c r="F139" s="78">
        <f t="shared" si="14"/>
        <v>1</v>
      </c>
      <c r="G139" s="77">
        <f t="shared" si="17"/>
        <v>0.9043026243551634</v>
      </c>
      <c r="H139" s="78">
        <f t="shared" si="15"/>
        <v>-0.87372417602555752</v>
      </c>
      <c r="I139" s="77">
        <f t="shared" si="18"/>
        <v>0.10000000000000053</v>
      </c>
      <c r="J139" s="77">
        <f t="shared" si="19"/>
        <v>0.90553126941586903</v>
      </c>
      <c r="K139" s="77">
        <f t="shared" si="20"/>
        <v>9.0553126941587389E-2</v>
      </c>
      <c r="L139" s="82"/>
    </row>
    <row r="140" spans="1:12" x14ac:dyDescent="0.2">
      <c r="A140" s="76">
        <v>7.5</v>
      </c>
      <c r="B140" s="76">
        <f t="shared" si="16"/>
        <v>7.4999999999999997E-3</v>
      </c>
      <c r="C140" s="77">
        <f t="shared" si="11"/>
        <v>0.9999977694623694</v>
      </c>
      <c r="D140" s="78">
        <f t="shared" si="12"/>
        <v>0.90182002511141657</v>
      </c>
      <c r="E140" s="78">
        <f t="shared" si="13"/>
        <v>1</v>
      </c>
      <c r="F140" s="78">
        <f t="shared" si="14"/>
        <v>1</v>
      </c>
      <c r="G140" s="77">
        <f t="shared" si="17"/>
        <v>0.90181801356791458</v>
      </c>
      <c r="H140" s="78">
        <f t="shared" si="15"/>
        <v>-0.89762188058871806</v>
      </c>
      <c r="I140" s="77">
        <f t="shared" si="18"/>
        <v>9.9999999999999645E-2</v>
      </c>
      <c r="J140" s="77">
        <f t="shared" si="19"/>
        <v>0.90306031896153893</v>
      </c>
      <c r="K140" s="77">
        <f t="shared" si="20"/>
        <v>9.0306031896153577E-2</v>
      </c>
      <c r="L140" s="82"/>
    </row>
    <row r="141" spans="1:12" x14ac:dyDescent="0.2">
      <c r="A141" s="76">
        <v>7.6</v>
      </c>
      <c r="B141" s="76">
        <f t="shared" si="16"/>
        <v>7.6E-3</v>
      </c>
      <c r="C141" s="77">
        <f t="shared" si="11"/>
        <v>0.99999770958488854</v>
      </c>
      <c r="D141" s="78">
        <f t="shared" si="12"/>
        <v>0.89930837574430877</v>
      </c>
      <c r="E141" s="78">
        <f t="shared" si="13"/>
        <v>1</v>
      </c>
      <c r="F141" s="78">
        <f t="shared" si="14"/>
        <v>1</v>
      </c>
      <c r="G141" s="77">
        <f t="shared" si="17"/>
        <v>0.89930631595481514</v>
      </c>
      <c r="H141" s="78">
        <f t="shared" si="15"/>
        <v>-0.92184712929130985</v>
      </c>
      <c r="I141" s="77">
        <f t="shared" si="18"/>
        <v>9.9999999999999645E-2</v>
      </c>
      <c r="J141" s="77">
        <f t="shared" si="19"/>
        <v>0.90056216476136486</v>
      </c>
      <c r="K141" s="77">
        <f t="shared" si="20"/>
        <v>9.0056216476136167E-2</v>
      </c>
      <c r="L141" s="82"/>
    </row>
    <row r="142" spans="1:12" x14ac:dyDescent="0.2">
      <c r="A142" s="76">
        <v>7.7</v>
      </c>
      <c r="B142" s="76">
        <f t="shared" si="16"/>
        <v>7.7000000000000002E-3</v>
      </c>
      <c r="C142" s="77">
        <f t="shared" si="11"/>
        <v>0.99999764891433285</v>
      </c>
      <c r="D142" s="78">
        <f t="shared" si="12"/>
        <v>0.89676987597120994</v>
      </c>
      <c r="E142" s="78">
        <f t="shared" si="13"/>
        <v>1</v>
      </c>
      <c r="F142" s="78">
        <f t="shared" si="14"/>
        <v>1</v>
      </c>
      <c r="G142" s="77">
        <f t="shared" si="17"/>
        <v>0.89676776758840782</v>
      </c>
      <c r="H142" s="78">
        <f t="shared" si="15"/>
        <v>-0.94640019849495094</v>
      </c>
      <c r="I142" s="77">
        <f t="shared" si="18"/>
        <v>0.10000000000000053</v>
      </c>
      <c r="J142" s="77">
        <f t="shared" si="19"/>
        <v>0.89803704177161148</v>
      </c>
      <c r="K142" s="77">
        <f t="shared" si="20"/>
        <v>8.9803704177161631E-2</v>
      </c>
      <c r="L142" s="82"/>
    </row>
    <row r="143" spans="1:12" x14ac:dyDescent="0.2">
      <c r="A143" s="76">
        <v>7.8</v>
      </c>
      <c r="B143" s="76">
        <f t="shared" si="16"/>
        <v>7.7999999999999996E-3</v>
      </c>
      <c r="C143" s="77">
        <f t="shared" si="11"/>
        <v>0.99999758745070022</v>
      </c>
      <c r="D143" s="78">
        <f t="shared" si="12"/>
        <v>0.89420476405327443</v>
      </c>
      <c r="E143" s="78">
        <f t="shared" si="13"/>
        <v>1</v>
      </c>
      <c r="F143" s="78">
        <f t="shared" si="14"/>
        <v>1</v>
      </c>
      <c r="G143" s="77">
        <f t="shared" si="17"/>
        <v>0.89420260674019703</v>
      </c>
      <c r="H143" s="78">
        <f t="shared" si="15"/>
        <v>-0.97128136859854108</v>
      </c>
      <c r="I143" s="77">
        <f t="shared" si="18"/>
        <v>9.9999999999999645E-2</v>
      </c>
      <c r="J143" s="77">
        <f t="shared" si="19"/>
        <v>0.89548518716430237</v>
      </c>
      <c r="K143" s="77">
        <f t="shared" si="20"/>
        <v>8.9548518716429923E-2</v>
      </c>
      <c r="L143" s="82"/>
    </row>
    <row r="144" spans="1:12" x14ac:dyDescent="0.2">
      <c r="A144" s="76">
        <v>7.9</v>
      </c>
      <c r="B144" s="76">
        <f t="shared" si="16"/>
        <v>7.9000000000000008E-3</v>
      </c>
      <c r="C144" s="77">
        <f t="shared" si="11"/>
        <v>0.99999752519399354</v>
      </c>
      <c r="D144" s="78">
        <f t="shared" si="12"/>
        <v>0.89161328041670107</v>
      </c>
      <c r="E144" s="78">
        <f t="shared" si="13"/>
        <v>1</v>
      </c>
      <c r="F144" s="78">
        <f t="shared" si="14"/>
        <v>1</v>
      </c>
      <c r="G144" s="77">
        <f t="shared" si="17"/>
        <v>0.89161107384679927</v>
      </c>
      <c r="H144" s="78">
        <f t="shared" si="15"/>
        <v>-0.99649092405375617</v>
      </c>
      <c r="I144" s="77">
        <f t="shared" si="18"/>
        <v>0.10000000000000053</v>
      </c>
      <c r="J144" s="77">
        <f t="shared" si="19"/>
        <v>0.89290684029349809</v>
      </c>
      <c r="K144" s="77">
        <f t="shared" si="20"/>
        <v>8.9290684029350281E-2</v>
      </c>
      <c r="L144" s="82"/>
    </row>
    <row r="145" spans="1:12" x14ac:dyDescent="0.2">
      <c r="A145" s="76">
        <v>8</v>
      </c>
      <c r="B145" s="76">
        <f t="shared" si="16"/>
        <v>8.0000000000000002E-3</v>
      </c>
      <c r="C145" s="77">
        <f t="shared" si="11"/>
        <v>0.99999746214421015</v>
      </c>
      <c r="D145" s="78">
        <f t="shared" si="12"/>
        <v>0.88899566761861748</v>
      </c>
      <c r="E145" s="78">
        <f t="shared" si="13"/>
        <v>1</v>
      </c>
      <c r="F145" s="78">
        <f t="shared" si="14"/>
        <v>1</v>
      </c>
      <c r="G145" s="77">
        <f t="shared" si="17"/>
        <v>0.88899341147581523</v>
      </c>
      <c r="H145" s="78">
        <f t="shared" si="15"/>
        <v>-1.0220291533808865</v>
      </c>
      <c r="I145" s="77">
        <f t="shared" si="18"/>
        <v>9.9999999999999645E-2</v>
      </c>
      <c r="J145" s="77">
        <f t="shared" si="19"/>
        <v>0.8903022426613072</v>
      </c>
      <c r="K145" s="77">
        <f t="shared" si="20"/>
        <v>8.9030224266130401E-2</v>
      </c>
      <c r="L145" s="82"/>
    </row>
    <row r="146" spans="1:12" x14ac:dyDescent="0.2">
      <c r="A146" s="76">
        <v>8.1</v>
      </c>
      <c r="B146" s="76">
        <f t="shared" si="16"/>
        <v>8.0999999999999996E-3</v>
      </c>
      <c r="C146" s="77">
        <f t="shared" si="11"/>
        <v>0.99999739830135159</v>
      </c>
      <c r="D146" s="78">
        <f t="shared" si="12"/>
        <v>0.88635217031268676</v>
      </c>
      <c r="E146" s="78">
        <f t="shared" si="13"/>
        <v>1</v>
      </c>
      <c r="F146" s="78">
        <f t="shared" si="14"/>
        <v>1</v>
      </c>
      <c r="G146" s="77">
        <f t="shared" si="17"/>
        <v>0.88634986429144325</v>
      </c>
      <c r="H146" s="78">
        <f t="shared" si="15"/>
        <v>-1.0478963491848912</v>
      </c>
      <c r="I146" s="77">
        <f t="shared" si="18"/>
        <v>9.9999999999999645E-2</v>
      </c>
      <c r="J146" s="77">
        <f t="shared" si="19"/>
        <v>0.88767163788362924</v>
      </c>
      <c r="K146" s="77">
        <f t="shared" si="20"/>
        <v>8.8767163788362607E-2</v>
      </c>
      <c r="L146" s="82"/>
    </row>
    <row r="147" spans="1:12" x14ac:dyDescent="0.2">
      <c r="A147" s="76">
        <v>8.1999999999999993</v>
      </c>
      <c r="B147" s="76">
        <f t="shared" si="16"/>
        <v>8.199999999999999E-3</v>
      </c>
      <c r="C147" s="77">
        <f t="shared" si="11"/>
        <v>0.99999733366541843</v>
      </c>
      <c r="D147" s="78">
        <f t="shared" si="12"/>
        <v>0.88368303521446734</v>
      </c>
      <c r="E147" s="78">
        <f t="shared" si="13"/>
        <v>1</v>
      </c>
      <c r="F147" s="78">
        <f t="shared" si="14"/>
        <v>1</v>
      </c>
      <c r="G147" s="77">
        <f t="shared" si="17"/>
        <v>0.88368067901983138</v>
      </c>
      <c r="H147" s="78">
        <f t="shared" si="15"/>
        <v>-1.0740928081717547</v>
      </c>
      <c r="I147" s="77">
        <f t="shared" si="18"/>
        <v>9.9999999999999645E-2</v>
      </c>
      <c r="J147" s="77">
        <f t="shared" si="19"/>
        <v>0.88501527165563731</v>
      </c>
      <c r="K147" s="77">
        <f t="shared" si="20"/>
        <v>8.8501527165563421E-2</v>
      </c>
      <c r="L147" s="82"/>
    </row>
    <row r="148" spans="1:12" x14ac:dyDescent="0.2">
      <c r="A148" s="76">
        <v>8.3000000000000007</v>
      </c>
      <c r="B148" s="76">
        <f t="shared" si="16"/>
        <v>8.3000000000000001E-3</v>
      </c>
      <c r="C148" s="77">
        <f t="shared" si="11"/>
        <v>0.99999726823641</v>
      </c>
      <c r="D148" s="78">
        <f t="shared" si="12"/>
        <v>0.88098851106652354</v>
      </c>
      <c r="E148" s="78">
        <f t="shared" si="13"/>
        <v>1</v>
      </c>
      <c r="F148" s="78">
        <f t="shared" si="14"/>
        <v>1</v>
      </c>
      <c r="G148" s="77">
        <f t="shared" si="17"/>
        <v>0.88098610441418579</v>
      </c>
      <c r="H148" s="78">
        <f t="shared" si="15"/>
        <v>-1.10061883116504</v>
      </c>
      <c r="I148" s="77">
        <f t="shared" si="18"/>
        <v>0.10000000000000142</v>
      </c>
      <c r="J148" s="77">
        <f t="shared" si="19"/>
        <v>0.88233339171700864</v>
      </c>
      <c r="K148" s="77">
        <f t="shared" si="20"/>
        <v>8.8233339171702119E-2</v>
      </c>
      <c r="L148" s="82"/>
    </row>
    <row r="149" spans="1:12" x14ac:dyDescent="0.2">
      <c r="A149" s="76">
        <v>8.4</v>
      </c>
      <c r="B149" s="76">
        <f t="shared" si="16"/>
        <v>8.4000000000000012E-3</v>
      </c>
      <c r="C149" s="77">
        <f t="shared" si="11"/>
        <v>0.9999972020143264</v>
      </c>
      <c r="D149" s="78">
        <f t="shared" si="12"/>
        <v>0.87826884860328669</v>
      </c>
      <c r="E149" s="78">
        <f t="shared" si="13"/>
        <v>1</v>
      </c>
      <c r="F149" s="78">
        <f t="shared" si="14"/>
        <v>1</v>
      </c>
      <c r="G149" s="77">
        <f t="shared" si="17"/>
        <v>0.87826639121963068</v>
      </c>
      <c r="H149" s="78">
        <f t="shared" si="15"/>
        <v>-1.1274747231227458</v>
      </c>
      <c r="I149" s="77">
        <f t="shared" si="18"/>
        <v>9.9999999999999645E-2</v>
      </c>
      <c r="J149" s="77">
        <f t="shared" si="19"/>
        <v>0.87962624781690824</v>
      </c>
      <c r="K149" s="77">
        <f t="shared" si="20"/>
        <v>8.7962624781690507E-2</v>
      </c>
      <c r="L149" s="82"/>
    </row>
    <row r="150" spans="1:12" x14ac:dyDescent="0.2">
      <c r="A150" s="76">
        <v>8.5</v>
      </c>
      <c r="B150" s="76">
        <f t="shared" si="16"/>
        <v>8.5000000000000006E-3</v>
      </c>
      <c r="C150" s="77">
        <f t="shared" si="11"/>
        <v>0.99999713499916809</v>
      </c>
      <c r="D150" s="78">
        <f t="shared" si="12"/>
        <v>0.87552430051568408</v>
      </c>
      <c r="E150" s="78">
        <f t="shared" si="13"/>
        <v>1</v>
      </c>
      <c r="F150" s="78">
        <f t="shared" si="14"/>
        <v>1</v>
      </c>
      <c r="G150" s="77">
        <f t="shared" si="17"/>
        <v>0.87552179213783476</v>
      </c>
      <c r="H150" s="78">
        <f t="shared" si="15"/>
        <v>-1.1546607931543829</v>
      </c>
      <c r="I150" s="77">
        <f t="shared" si="18"/>
        <v>9.9999999999999645E-2</v>
      </c>
      <c r="J150" s="77">
        <f t="shared" si="19"/>
        <v>0.87689409167873267</v>
      </c>
      <c r="K150" s="77">
        <f t="shared" si="20"/>
        <v>8.7689409167872961E-2</v>
      </c>
      <c r="L150" s="82"/>
    </row>
    <row r="151" spans="1:12" x14ac:dyDescent="0.2">
      <c r="A151" s="76">
        <v>8.6</v>
      </c>
      <c r="B151" s="76">
        <f t="shared" si="16"/>
        <v>8.6E-3</v>
      </c>
      <c r="C151" s="77">
        <f t="shared" si="11"/>
        <v>0.99999706719093551</v>
      </c>
      <c r="D151" s="78">
        <f t="shared" si="12"/>
        <v>0.87275512141553302</v>
      </c>
      <c r="E151" s="78">
        <f t="shared" si="13"/>
        <v>1</v>
      </c>
      <c r="F151" s="78">
        <f t="shared" si="14"/>
        <v>1</v>
      </c>
      <c r="G151" s="77">
        <f t="shared" si="17"/>
        <v>0.87275256179140182</v>
      </c>
      <c r="H151" s="78">
        <f t="shared" si="15"/>
        <v>-1.1821773545383647</v>
      </c>
      <c r="I151" s="77">
        <f t="shared" si="18"/>
        <v>9.9999999999999645E-2</v>
      </c>
      <c r="J151" s="77">
        <f t="shared" si="19"/>
        <v>0.87413717696461823</v>
      </c>
      <c r="K151" s="77">
        <f t="shared" si="20"/>
        <v>8.7413717696461515E-2</v>
      </c>
      <c r="L151" s="82"/>
    </row>
    <row r="152" spans="1:12" x14ac:dyDescent="0.2">
      <c r="A152" s="76">
        <v>8.6999999999999993</v>
      </c>
      <c r="B152" s="76">
        <f t="shared" si="16"/>
        <v>8.6999999999999994E-3</v>
      </c>
      <c r="C152" s="77">
        <f t="shared" si="11"/>
        <v>0.99999699858962843</v>
      </c>
      <c r="D152" s="78">
        <f t="shared" si="12"/>
        <v>0.86996156779971467</v>
      </c>
      <c r="E152" s="78">
        <f t="shared" si="13"/>
        <v>1</v>
      </c>
      <c r="F152" s="78">
        <f t="shared" si="14"/>
        <v>1</v>
      </c>
      <c r="G152" s="77">
        <f t="shared" si="17"/>
        <v>0.86995895668804224</v>
      </c>
      <c r="H152" s="78">
        <f t="shared" si="15"/>
        <v>-1.2100247247396028</v>
      </c>
      <c r="I152" s="77">
        <f t="shared" si="18"/>
        <v>9.9999999999999645E-2</v>
      </c>
      <c r="J152" s="77">
        <f t="shared" si="19"/>
        <v>0.87135575923972208</v>
      </c>
      <c r="K152" s="77">
        <f t="shared" si="20"/>
        <v>8.7135575923971892E-2</v>
      </c>
      <c r="L152" s="82"/>
    </row>
    <row r="153" spans="1:12" x14ac:dyDescent="0.2">
      <c r="A153" s="76">
        <v>8.8000000000000007</v>
      </c>
      <c r="B153" s="76">
        <f t="shared" si="16"/>
        <v>8.8000000000000005E-3</v>
      </c>
      <c r="C153" s="77">
        <f t="shared" si="11"/>
        <v>0.99999692919524719</v>
      </c>
      <c r="D153" s="78">
        <f t="shared" si="12"/>
        <v>0.86714389801412384</v>
      </c>
      <c r="E153" s="78">
        <f t="shared" si="13"/>
        <v>1</v>
      </c>
      <c r="F153" s="78">
        <f t="shared" si="14"/>
        <v>1</v>
      </c>
      <c r="G153" s="77">
        <f t="shared" si="17"/>
        <v>0.86714123518452046</v>
      </c>
      <c r="H153" s="78">
        <f t="shared" si="15"/>
        <v>-1.2382032254274313</v>
      </c>
      <c r="I153" s="77">
        <f t="shared" si="18"/>
        <v>0.10000000000000142</v>
      </c>
      <c r="J153" s="77">
        <f t="shared" si="19"/>
        <v>0.8685500959362813</v>
      </c>
      <c r="K153" s="77">
        <f t="shared" si="20"/>
        <v>8.6855009593629365E-2</v>
      </c>
      <c r="L153" s="82"/>
    </row>
    <row r="154" spans="1:12" x14ac:dyDescent="0.2">
      <c r="A154" s="76">
        <v>8.9</v>
      </c>
      <c r="B154" s="76">
        <f t="shared" si="16"/>
        <v>8.8999999999999999E-3</v>
      </c>
      <c r="C154" s="77">
        <f t="shared" si="11"/>
        <v>0.99999685900779212</v>
      </c>
      <c r="D154" s="78">
        <f t="shared" si="12"/>
        <v>0.86430237221740835</v>
      </c>
      <c r="E154" s="78">
        <f t="shared" si="13"/>
        <v>1</v>
      </c>
      <c r="F154" s="78">
        <f t="shared" si="14"/>
        <v>1</v>
      </c>
      <c r="G154" s="77">
        <f t="shared" si="17"/>
        <v>0.86429965745039194</v>
      </c>
      <c r="H154" s="78">
        <f t="shared" si="15"/>
        <v>-1.2667131824937838</v>
      </c>
      <c r="I154" s="77">
        <f t="shared" si="18"/>
        <v>9.9999999999999645E-2</v>
      </c>
      <c r="J154" s="77">
        <f t="shared" si="19"/>
        <v>0.86572044631745615</v>
      </c>
      <c r="K154" s="77">
        <f t="shared" si="20"/>
        <v>8.657204463174531E-2</v>
      </c>
      <c r="L154" s="82"/>
    </row>
    <row r="155" spans="1:12" x14ac:dyDescent="0.2">
      <c r="A155" s="76">
        <v>9</v>
      </c>
      <c r="B155" s="76">
        <f t="shared" si="16"/>
        <v>8.9999999999999993E-3</v>
      </c>
      <c r="C155" s="77">
        <f t="shared" si="11"/>
        <v>0.99999678802726166</v>
      </c>
      <c r="D155" s="78">
        <f t="shared" si="12"/>
        <v>0.86143725234451218</v>
      </c>
      <c r="E155" s="78">
        <f t="shared" si="13"/>
        <v>1</v>
      </c>
      <c r="F155" s="78">
        <f t="shared" si="14"/>
        <v>1</v>
      </c>
      <c r="G155" s="77">
        <f t="shared" si="17"/>
        <v>0.86143448543154189</v>
      </c>
      <c r="H155" s="78">
        <f t="shared" si="15"/>
        <v>-1.295554926071574</v>
      </c>
      <c r="I155" s="77">
        <f t="shared" si="18"/>
        <v>9.9999999999999645E-2</v>
      </c>
      <c r="J155" s="77">
        <f t="shared" si="19"/>
        <v>0.86286707144096697</v>
      </c>
      <c r="K155" s="77">
        <f t="shared" si="20"/>
        <v>8.6286707144096392E-2</v>
      </c>
      <c r="L155" s="82"/>
    </row>
    <row r="156" spans="1:12" x14ac:dyDescent="0.2">
      <c r="A156" s="76">
        <v>9.1</v>
      </c>
      <c r="B156" s="76">
        <f t="shared" si="16"/>
        <v>9.1000000000000004E-3</v>
      </c>
      <c r="C156" s="77">
        <f t="shared" si="11"/>
        <v>0.99999671625365849</v>
      </c>
      <c r="D156" s="78">
        <f t="shared" si="12"/>
        <v>0.8585488020700045</v>
      </c>
      <c r="E156" s="78">
        <f t="shared" si="13"/>
        <v>1</v>
      </c>
      <c r="F156" s="78">
        <f t="shared" si="14"/>
        <v>1</v>
      </c>
      <c r="G156" s="77">
        <f t="shared" si="17"/>
        <v>0.85854598281351668</v>
      </c>
      <c r="H156" s="78">
        <f t="shared" si="15"/>
        <v>-1.3247287905534333</v>
      </c>
      <c r="I156" s="77">
        <f t="shared" si="18"/>
        <v>9.9999999999999645E-2</v>
      </c>
      <c r="J156" s="77">
        <f t="shared" si="19"/>
        <v>0.85999023412252928</v>
      </c>
      <c r="K156" s="77">
        <f t="shared" si="20"/>
        <v>8.5999023412252629E-2</v>
      </c>
      <c r="L156" s="82"/>
    </row>
    <row r="157" spans="1:12" x14ac:dyDescent="0.2">
      <c r="A157" s="76">
        <v>9.1999999999999993</v>
      </c>
      <c r="B157" s="76">
        <f t="shared" si="16"/>
        <v>9.1999999999999998E-3</v>
      </c>
      <c r="C157" s="77">
        <f t="shared" si="11"/>
        <v>0.99999664368698149</v>
      </c>
      <c r="D157" s="78">
        <f t="shared" si="12"/>
        <v>0.85563728677122797</v>
      </c>
      <c r="E157" s="78">
        <f t="shared" si="13"/>
        <v>1</v>
      </c>
      <c r="F157" s="78">
        <f t="shared" si="14"/>
        <v>1</v>
      </c>
      <c r="G157" s="77">
        <f t="shared" si="17"/>
        <v>0.85563441498466331</v>
      </c>
      <c r="H157" s="78">
        <f t="shared" si="15"/>
        <v>-1.3542351146107245</v>
      </c>
      <c r="I157" s="77">
        <f t="shared" si="18"/>
        <v>9.9999999999999645E-2</v>
      </c>
      <c r="J157" s="77">
        <f t="shared" si="19"/>
        <v>0.85709019889908999</v>
      </c>
      <c r="K157" s="77">
        <f t="shared" si="20"/>
        <v>8.57090198899087E-2</v>
      </c>
      <c r="L157" s="82"/>
    </row>
    <row r="158" spans="1:12" x14ac:dyDescent="0.2">
      <c r="A158" s="76">
        <v>9.3000000000000007</v>
      </c>
      <c r="B158" s="76">
        <f t="shared" si="16"/>
        <v>9.300000000000001E-3</v>
      </c>
      <c r="C158" s="77">
        <f t="shared" si="11"/>
        <v>0.99999657032723088</v>
      </c>
      <c r="D158" s="78">
        <f t="shared" si="12"/>
        <v>0.85270297349125546</v>
      </c>
      <c r="E158" s="78">
        <f t="shared" si="13"/>
        <v>1</v>
      </c>
      <c r="F158" s="78">
        <f t="shared" si="14"/>
        <v>1</v>
      </c>
      <c r="G158" s="77">
        <f t="shared" si="17"/>
        <v>0.85270004899908713</v>
      </c>
      <c r="H158" s="78">
        <f t="shared" si="15"/>
        <v>-1.3840742412127913</v>
      </c>
      <c r="I158" s="77">
        <f t="shared" si="18"/>
        <v>0.10000000000000142</v>
      </c>
      <c r="J158" s="77">
        <f t="shared" si="19"/>
        <v>0.85416723199187516</v>
      </c>
      <c r="K158" s="77">
        <f t="shared" si="20"/>
        <v>8.5416723199188735E-2</v>
      </c>
      <c r="L158" s="82"/>
    </row>
    <row r="159" spans="1:12" x14ac:dyDescent="0.2">
      <c r="A159" s="76">
        <v>9.4</v>
      </c>
      <c r="B159" s="76">
        <f t="shared" si="16"/>
        <v>9.4000000000000004E-3</v>
      </c>
      <c r="C159" s="77">
        <f t="shared" si="11"/>
        <v>0.99999649617440778</v>
      </c>
      <c r="D159" s="78">
        <f t="shared" si="12"/>
        <v>0.84974613090167095</v>
      </c>
      <c r="E159" s="78">
        <f t="shared" si="13"/>
        <v>1</v>
      </c>
      <c r="F159" s="78">
        <f t="shared" si="14"/>
        <v>1</v>
      </c>
      <c r="G159" s="77">
        <f t="shared" si="17"/>
        <v>0.84974315353943064</v>
      </c>
      <c r="H159" s="78">
        <f t="shared" si="15"/>
        <v>-1.4142465176464911</v>
      </c>
      <c r="I159" s="77">
        <f t="shared" si="18"/>
        <v>9.9999999999999645E-2</v>
      </c>
      <c r="J159" s="77">
        <f t="shared" si="19"/>
        <v>0.85122160126925883</v>
      </c>
      <c r="K159" s="77">
        <f t="shared" si="20"/>
        <v>8.5122160126925583E-2</v>
      </c>
      <c r="L159" s="82"/>
    </row>
    <row r="160" spans="1:12" x14ac:dyDescent="0.2">
      <c r="A160" s="76">
        <v>9.5</v>
      </c>
      <c r="B160" s="76">
        <f t="shared" si="16"/>
        <v>9.4999999999999998E-3</v>
      </c>
      <c r="C160" s="77">
        <f t="shared" si="11"/>
        <v>0.99999642122850907</v>
      </c>
      <c r="D160" s="78">
        <f t="shared" si="12"/>
        <v>0.8467670292651811</v>
      </c>
      <c r="E160" s="78">
        <f t="shared" si="13"/>
        <v>1</v>
      </c>
      <c r="F160" s="78">
        <f t="shared" si="14"/>
        <v>1</v>
      </c>
      <c r="G160" s="77">
        <f t="shared" si="17"/>
        <v>0.84676399887947729</v>
      </c>
      <c r="H160" s="78">
        <f t="shared" si="15"/>
        <v>-1.4447522955360335</v>
      </c>
      <c r="I160" s="77">
        <f t="shared" si="18"/>
        <v>9.9999999999999645E-2</v>
      </c>
      <c r="J160" s="77">
        <f t="shared" si="19"/>
        <v>0.84825357620945396</v>
      </c>
      <c r="K160" s="77">
        <f t="shared" si="20"/>
        <v>8.4825357620945091E-2</v>
      </c>
      <c r="L160" s="82"/>
    </row>
    <row r="161" spans="1:12" x14ac:dyDescent="0.2">
      <c r="A161" s="76">
        <v>9.6</v>
      </c>
      <c r="B161" s="76">
        <f t="shared" si="16"/>
        <v>9.5999999999999992E-3</v>
      </c>
      <c r="C161" s="77">
        <f t="shared" si="11"/>
        <v>0.99999634548953886</v>
      </c>
      <c r="D161" s="78">
        <f t="shared" si="12"/>
        <v>0.84376594039804842</v>
      </c>
      <c r="E161" s="78">
        <f t="shared" si="13"/>
        <v>1</v>
      </c>
      <c r="F161" s="78">
        <f t="shared" si="14"/>
        <v>1</v>
      </c>
      <c r="G161" s="77">
        <f t="shared" si="17"/>
        <v>0.84376285684659247</v>
      </c>
      <c r="H161" s="78">
        <f t="shared" si="15"/>
        <v>-1.4755919308630774</v>
      </c>
      <c r="I161" s="77">
        <f t="shared" si="18"/>
        <v>9.9999999999999645E-2</v>
      </c>
      <c r="J161" s="77">
        <f t="shared" si="19"/>
        <v>0.84526342786303488</v>
      </c>
      <c r="K161" s="77">
        <f t="shared" si="20"/>
        <v>8.4526342786303194E-2</v>
      </c>
      <c r="L161" s="82"/>
    </row>
    <row r="162" spans="1:12" x14ac:dyDescent="0.2">
      <c r="A162" s="76">
        <v>9.6999999999999993</v>
      </c>
      <c r="B162" s="76">
        <f t="shared" si="16"/>
        <v>9.6999999999999986E-3</v>
      </c>
      <c r="C162" s="77">
        <f t="shared" si="11"/>
        <v>0.99999626895749716</v>
      </c>
      <c r="D162" s="78">
        <f t="shared" si="12"/>
        <v>0.84074313763237507</v>
      </c>
      <c r="E162" s="78">
        <f t="shared" si="13"/>
        <v>1</v>
      </c>
      <c r="F162" s="78">
        <f t="shared" si="14"/>
        <v>1</v>
      </c>
      <c r="G162" s="77">
        <f t="shared" si="17"/>
        <v>0.84074000078399458</v>
      </c>
      <c r="H162" s="78">
        <f t="shared" si="15"/>
        <v>-1.506765783987225</v>
      </c>
      <c r="I162" s="77">
        <f t="shared" si="18"/>
        <v>9.9999999999999645E-2</v>
      </c>
      <c r="J162" s="77">
        <f t="shared" si="19"/>
        <v>0.84225142881529358</v>
      </c>
      <c r="K162" s="77">
        <f t="shared" si="20"/>
        <v>8.4225142881529061E-2</v>
      </c>
      <c r="L162" s="82"/>
    </row>
    <row r="163" spans="1:12" x14ac:dyDescent="0.2">
      <c r="A163" s="76">
        <v>9.8000000000000007</v>
      </c>
      <c r="B163" s="76">
        <f t="shared" si="16"/>
        <v>9.8000000000000014E-3</v>
      </c>
      <c r="C163" s="77">
        <f t="shared" si="11"/>
        <v>0.99999619163238107</v>
      </c>
      <c r="D163" s="78">
        <f t="shared" si="12"/>
        <v>0.83769889577824219</v>
      </c>
      <c r="E163" s="78">
        <f t="shared" si="13"/>
        <v>1</v>
      </c>
      <c r="F163" s="78">
        <f t="shared" si="14"/>
        <v>1</v>
      </c>
      <c r="G163" s="77">
        <f t="shared" si="17"/>
        <v>0.83769570551289307</v>
      </c>
      <c r="H163" s="78">
        <f t="shared" si="15"/>
        <v>-1.5382742196666106</v>
      </c>
      <c r="I163" s="77">
        <f t="shared" si="18"/>
        <v>0.10000000000000142</v>
      </c>
      <c r="J163" s="77">
        <f t="shared" si="19"/>
        <v>0.83921785314844377</v>
      </c>
      <c r="K163" s="77">
        <f t="shared" si="20"/>
        <v>8.3921785314845565E-2</v>
      </c>
      <c r="L163" s="82"/>
    </row>
    <row r="164" spans="1:12" x14ac:dyDescent="0.2">
      <c r="A164" s="76">
        <v>9.9</v>
      </c>
      <c r="B164" s="76">
        <f t="shared" si="16"/>
        <v>9.9000000000000008E-3</v>
      </c>
      <c r="C164" s="77">
        <f t="shared" si="11"/>
        <v>0.99999611351419238</v>
      </c>
      <c r="D164" s="78">
        <f t="shared" si="12"/>
        <v>0.8346334910856813</v>
      </c>
      <c r="E164" s="78">
        <f t="shared" si="13"/>
        <v>1</v>
      </c>
      <c r="F164" s="78">
        <f t="shared" si="14"/>
        <v>1</v>
      </c>
      <c r="G164" s="77">
        <f t="shared" si="17"/>
        <v>0.83463024729446367</v>
      </c>
      <c r="H164" s="78">
        <f t="shared" si="15"/>
        <v>-1.570117607078954</v>
      </c>
      <c r="I164" s="77">
        <f t="shared" si="18"/>
        <v>9.9999999999999645E-2</v>
      </c>
      <c r="J164" s="77">
        <f t="shared" si="19"/>
        <v>0.83616297640367843</v>
      </c>
      <c r="K164" s="77">
        <f t="shared" si="20"/>
        <v>8.3616297640367543E-2</v>
      </c>
      <c r="L164" s="82"/>
    </row>
    <row r="165" spans="1:12" x14ac:dyDescent="0.2">
      <c r="A165" s="76">
        <v>10</v>
      </c>
      <c r="B165" s="76">
        <f t="shared" si="16"/>
        <v>0.01</v>
      </c>
      <c r="C165" s="77">
        <f t="shared" si="11"/>
        <v>0.99999603460293174</v>
      </c>
      <c r="D165" s="78">
        <f t="shared" si="12"/>
        <v>0.83154720120652648</v>
      </c>
      <c r="E165" s="78">
        <f t="shared" si="13"/>
        <v>1</v>
      </c>
      <c r="F165" s="78">
        <f t="shared" si="14"/>
        <v>1</v>
      </c>
      <c r="G165" s="77">
        <f t="shared" si="17"/>
        <v>0.83154390379169274</v>
      </c>
      <c r="H165" s="78">
        <f t="shared" si="15"/>
        <v>-1.6022963198428333</v>
      </c>
      <c r="I165" s="77">
        <f t="shared" si="18"/>
        <v>9.9999999999999645E-2</v>
      </c>
      <c r="J165" s="77">
        <f t="shared" si="19"/>
        <v>0.83308707554307815</v>
      </c>
      <c r="K165" s="77">
        <f t="shared" si="20"/>
        <v>8.3308707554307512E-2</v>
      </c>
      <c r="L165" s="82"/>
    </row>
    <row r="166" spans="1:12" x14ac:dyDescent="0.2">
      <c r="A166" s="76">
        <v>10.1</v>
      </c>
      <c r="B166" s="76">
        <f t="shared" si="16"/>
        <v>1.01E-2</v>
      </c>
      <c r="C166" s="77">
        <f t="shared" si="11"/>
        <v>0.99999595489859916</v>
      </c>
      <c r="D166" s="78">
        <f t="shared" si="12"/>
        <v>0.82844030515612344</v>
      </c>
      <c r="E166" s="78">
        <f t="shared" si="13"/>
        <v>1</v>
      </c>
      <c r="F166" s="78">
        <f t="shared" si="14"/>
        <v>1</v>
      </c>
      <c r="G166" s="77">
        <f t="shared" si="17"/>
        <v>0.82843695403108453</v>
      </c>
      <c r="H166" s="78">
        <f t="shared" si="15"/>
        <v>-1.6348107360393014</v>
      </c>
      <c r="I166" s="77">
        <f t="shared" si="18"/>
        <v>9.9999999999999645E-2</v>
      </c>
      <c r="J166" s="77">
        <f t="shared" si="19"/>
        <v>0.82999042891138863</v>
      </c>
      <c r="K166" s="77">
        <f t="shared" si="20"/>
        <v>8.2999042891138575E-2</v>
      </c>
      <c r="L166" s="82"/>
    </row>
    <row r="167" spans="1:12" x14ac:dyDescent="0.2">
      <c r="A167" s="76">
        <v>10.199999999999999</v>
      </c>
      <c r="B167" s="76">
        <f t="shared" si="16"/>
        <v>1.0199999999999999E-2</v>
      </c>
      <c r="C167" s="77">
        <f t="shared" si="11"/>
        <v>0.99999587440119375</v>
      </c>
      <c r="D167" s="78">
        <f t="shared" si="12"/>
        <v>0.82531308327491915</v>
      </c>
      <c r="E167" s="78">
        <f t="shared" si="13"/>
        <v>1</v>
      </c>
      <c r="F167" s="78">
        <f t="shared" si="14"/>
        <v>1</v>
      </c>
      <c r="G167" s="77">
        <f t="shared" si="17"/>
        <v>0.82530967836424796</v>
      </c>
      <c r="H167" s="78">
        <f t="shared" si="15"/>
        <v>-1.6676612382337535</v>
      </c>
      <c r="I167" s="77">
        <f t="shared" si="18"/>
        <v>9.9999999999999645E-2</v>
      </c>
      <c r="J167" s="77">
        <f t="shared" si="19"/>
        <v>0.82687331619766624</v>
      </c>
      <c r="K167" s="77">
        <f t="shared" si="20"/>
        <v>8.2687331619766324E-2</v>
      </c>
      <c r="L167" s="82"/>
    </row>
    <row r="168" spans="1:12" x14ac:dyDescent="0.2">
      <c r="A168" s="76">
        <v>10.3</v>
      </c>
      <c r="B168" s="76">
        <f t="shared" si="16"/>
        <v>1.03E-2</v>
      </c>
      <c r="C168" s="77">
        <f t="shared" si="11"/>
        <v>0.99999579311071773</v>
      </c>
      <c r="D168" s="78">
        <f t="shared" si="12"/>
        <v>0.82216581718992565</v>
      </c>
      <c r="E168" s="78">
        <f t="shared" si="13"/>
        <v>1</v>
      </c>
      <c r="F168" s="78">
        <f t="shared" si="14"/>
        <v>1</v>
      </c>
      <c r="G168" s="77">
        <f t="shared" si="17"/>
        <v>0.82216235842936103</v>
      </c>
      <c r="H168" s="78">
        <f t="shared" si="15"/>
        <v>-1.7008482134981402</v>
      </c>
      <c r="I168" s="77">
        <f t="shared" si="18"/>
        <v>0.10000000000000142</v>
      </c>
      <c r="J168" s="77">
        <f t="shared" si="19"/>
        <v>0.82373601839680455</v>
      </c>
      <c r="K168" s="77">
        <f t="shared" si="20"/>
        <v>8.2373601839681621E-2</v>
      </c>
      <c r="L168" s="82"/>
    </row>
    <row r="169" spans="1:12" x14ac:dyDescent="0.2">
      <c r="A169" s="76">
        <v>10.4</v>
      </c>
      <c r="B169" s="76">
        <f t="shared" si="16"/>
        <v>1.04E-2</v>
      </c>
      <c r="C169" s="77">
        <f t="shared" si="11"/>
        <v>0.99999571102717044</v>
      </c>
      <c r="D169" s="78">
        <f t="shared" si="12"/>
        <v>0.81899878977608376</v>
      </c>
      <c r="E169" s="78">
        <f t="shared" si="13"/>
        <v>1</v>
      </c>
      <c r="F169" s="78">
        <f t="shared" si="14"/>
        <v>1</v>
      </c>
      <c r="G169" s="77">
        <f t="shared" si="17"/>
        <v>0.81899527711252695</v>
      </c>
      <c r="H169" s="78">
        <f t="shared" si="15"/>
        <v>-1.7343720534334441</v>
      </c>
      <c r="I169" s="77">
        <f t="shared" si="18"/>
        <v>9.9999999999999645E-2</v>
      </c>
      <c r="J169" s="77">
        <f t="shared" si="19"/>
        <v>0.82057881777094399</v>
      </c>
      <c r="K169" s="77">
        <f t="shared" si="20"/>
        <v>8.205788177709411E-2</v>
      </c>
      <c r="L169" s="82"/>
    </row>
    <row r="170" spans="1:12" x14ac:dyDescent="0.2">
      <c r="A170" s="76">
        <v>10.5</v>
      </c>
      <c r="B170" s="76">
        <f t="shared" si="16"/>
        <v>1.0500000000000001E-2</v>
      </c>
      <c r="C170" s="77">
        <f t="shared" si="11"/>
        <v>0.99999562815055054</v>
      </c>
      <c r="D170" s="78">
        <f t="shared" si="12"/>
        <v>0.8158122851175027</v>
      </c>
      <c r="E170" s="78">
        <f t="shared" si="13"/>
        <v>1</v>
      </c>
      <c r="F170" s="78">
        <f t="shared" si="14"/>
        <v>1</v>
      </c>
      <c r="G170" s="77">
        <f t="shared" si="17"/>
        <v>0.81580871850901315</v>
      </c>
      <c r="H170" s="78">
        <f t="shared" si="15"/>
        <v>-1.7682331541926</v>
      </c>
      <c r="I170" s="77">
        <f t="shared" si="18"/>
        <v>9.9999999999999645E-2</v>
      </c>
      <c r="J170" s="77">
        <f t="shared" si="19"/>
        <v>0.81740199781077005</v>
      </c>
      <c r="K170" s="77">
        <f t="shared" si="20"/>
        <v>8.1740199781076717E-2</v>
      </c>
      <c r="L170" s="82"/>
    </row>
    <row r="171" spans="1:12" x14ac:dyDescent="0.2">
      <c r="A171" s="76">
        <v>10.6</v>
      </c>
      <c r="B171" s="76">
        <f t="shared" si="16"/>
        <v>1.06E-2</v>
      </c>
      <c r="C171" s="77">
        <f t="shared" si="11"/>
        <v>0.99999554448085937</v>
      </c>
      <c r="D171" s="78">
        <f t="shared" si="12"/>
        <v>0.81260658846862466</v>
      </c>
      <c r="E171" s="78">
        <f t="shared" si="13"/>
        <v>1</v>
      </c>
      <c r="F171" s="78">
        <f t="shared" si="14"/>
        <v>1</v>
      </c>
      <c r="G171" s="77">
        <f t="shared" si="17"/>
        <v>0.81260296788441588</v>
      </c>
      <c r="H171" s="78">
        <f t="shared" si="15"/>
        <v>-1.8024319165034668</v>
      </c>
      <c r="I171" s="77">
        <f t="shared" si="18"/>
        <v>9.9999999999999645E-2</v>
      </c>
      <c r="J171" s="77">
        <f t="shared" si="19"/>
        <v>0.81420584319671452</v>
      </c>
      <c r="K171" s="77">
        <f t="shared" si="20"/>
        <v>8.1420584319671169E-2</v>
      </c>
      <c r="L171" s="82"/>
    </row>
    <row r="172" spans="1:12" x14ac:dyDescent="0.2">
      <c r="A172" s="76">
        <v>10.7</v>
      </c>
      <c r="B172" s="76">
        <f t="shared" si="16"/>
        <v>1.0699999999999999E-2</v>
      </c>
      <c r="C172" s="77">
        <f t="shared" si="11"/>
        <v>0.99999546001809625</v>
      </c>
      <c r="D172" s="78">
        <f t="shared" si="12"/>
        <v>0.80938198621527324</v>
      </c>
      <c r="E172" s="78">
        <f t="shared" si="13"/>
        <v>1</v>
      </c>
      <c r="F172" s="78">
        <f t="shared" si="14"/>
        <v>1</v>
      </c>
      <c r="G172" s="77">
        <f t="shared" si="17"/>
        <v>0.80937831163570262</v>
      </c>
      <c r="H172" s="78">
        <f t="shared" si="15"/>
        <v>-1.8369687456924488</v>
      </c>
      <c r="I172" s="77">
        <f t="shared" si="18"/>
        <v>9.9999999999999645E-2</v>
      </c>
      <c r="J172" s="77">
        <f t="shared" si="19"/>
        <v>0.81099063976005925</v>
      </c>
      <c r="K172" s="77">
        <f t="shared" si="20"/>
        <v>8.1099063976005636E-2</v>
      </c>
      <c r="L172" s="82"/>
    </row>
    <row r="173" spans="1:12" x14ac:dyDescent="0.2">
      <c r="A173" s="76">
        <v>10.8</v>
      </c>
      <c r="B173" s="76">
        <f t="shared" si="16"/>
        <v>1.0800000000000001E-2</v>
      </c>
      <c r="C173" s="77">
        <f t="shared" si="11"/>
        <v>0.99999537476226397</v>
      </c>
      <c r="D173" s="78">
        <f t="shared" si="12"/>
        <v>0.80613876583563704</v>
      </c>
      <c r="E173" s="78">
        <f t="shared" si="13"/>
        <v>1</v>
      </c>
      <c r="F173" s="78">
        <f t="shared" si="14"/>
        <v>1</v>
      </c>
      <c r="G173" s="77">
        <f t="shared" si="17"/>
        <v>0.80613503725219682</v>
      </c>
      <c r="H173" s="78">
        <f t="shared" si="15"/>
        <v>-1.8718440517081421</v>
      </c>
      <c r="I173" s="77">
        <f t="shared" si="18"/>
        <v>0.10000000000000142</v>
      </c>
      <c r="J173" s="77">
        <f t="shared" si="19"/>
        <v>0.80775667444394972</v>
      </c>
      <c r="K173" s="77">
        <f t="shared" si="20"/>
        <v>8.0775667444396126E-2</v>
      </c>
      <c r="L173" s="82"/>
    </row>
    <row r="174" spans="1:12" x14ac:dyDescent="0.2">
      <c r="A174" s="76">
        <v>10.9</v>
      </c>
      <c r="B174" s="76">
        <f t="shared" si="16"/>
        <v>1.09E-2</v>
      </c>
      <c r="C174" s="77">
        <f t="shared" si="11"/>
        <v>0.9999952887133603</v>
      </c>
      <c r="D174" s="78">
        <f t="shared" si="12"/>
        <v>0.80287721586116567</v>
      </c>
      <c r="E174" s="78">
        <f t="shared" si="13"/>
        <v>1</v>
      </c>
      <c r="F174" s="78">
        <f t="shared" si="14"/>
        <v>1</v>
      </c>
      <c r="G174" s="77">
        <f t="shared" si="17"/>
        <v>0.80287343327646521</v>
      </c>
      <c r="H174" s="78">
        <f t="shared" si="15"/>
        <v>-1.9070582491455148</v>
      </c>
      <c r="I174" s="77">
        <f t="shared" si="18"/>
        <v>9.9999999999999645E-2</v>
      </c>
      <c r="J174" s="77">
        <f t="shared" si="19"/>
        <v>0.80450423526433101</v>
      </c>
      <c r="K174" s="77">
        <f t="shared" si="20"/>
        <v>8.0450423526432821E-2</v>
      </c>
      <c r="L174" s="82"/>
    </row>
    <row r="175" spans="1:12" x14ac:dyDescent="0.2">
      <c r="A175" s="76">
        <v>11</v>
      </c>
      <c r="B175" s="76">
        <f t="shared" si="16"/>
        <v>1.0999999999999999E-2</v>
      </c>
      <c r="C175" s="77">
        <f t="shared" si="11"/>
        <v>0.99999520187138513</v>
      </c>
      <c r="D175" s="78">
        <f t="shared" si="12"/>
        <v>0.79959762583739236</v>
      </c>
      <c r="E175" s="78">
        <f t="shared" si="13"/>
        <v>1</v>
      </c>
      <c r="F175" s="78">
        <f t="shared" si="14"/>
        <v>1</v>
      </c>
      <c r="G175" s="77">
        <f t="shared" si="17"/>
        <v>0.79959378926514346</v>
      </c>
      <c r="H175" s="78">
        <f t="shared" si="15"/>
        <v>-1.9426117572703128</v>
      </c>
      <c r="I175" s="77">
        <f t="shared" si="18"/>
        <v>9.9999999999999645E-2</v>
      </c>
      <c r="J175" s="77">
        <f t="shared" si="19"/>
        <v>0.80123361127080428</v>
      </c>
      <c r="K175" s="77">
        <f t="shared" si="20"/>
        <v>8.0123361127080142E-2</v>
      </c>
      <c r="L175" s="82"/>
    </row>
    <row r="176" spans="1:12" x14ac:dyDescent="0.2">
      <c r="A176" s="76">
        <v>11.1</v>
      </c>
      <c r="B176" s="76">
        <f t="shared" si="16"/>
        <v>1.11E-2</v>
      </c>
      <c r="C176" s="77">
        <f t="shared" si="11"/>
        <v>0.99999511423634102</v>
      </c>
      <c r="D176" s="78">
        <f t="shared" si="12"/>
        <v>0.79630028628470162</v>
      </c>
      <c r="E176" s="78">
        <f t="shared" si="13"/>
        <v>1</v>
      </c>
      <c r="F176" s="78">
        <f t="shared" si="14"/>
        <v>1</v>
      </c>
      <c r="G176" s="77">
        <f t="shared" si="17"/>
        <v>0.79629639574970124</v>
      </c>
      <c r="H176" s="78">
        <f t="shared" si="15"/>
        <v>-1.9785050000437499</v>
      </c>
      <c r="I176" s="77">
        <f t="shared" si="18"/>
        <v>9.9999999999999645E-2</v>
      </c>
      <c r="J176" s="77">
        <f t="shared" si="19"/>
        <v>0.79794509250742229</v>
      </c>
      <c r="K176" s="77">
        <f t="shared" si="20"/>
        <v>7.9794509250741941E-2</v>
      </c>
      <c r="L176" s="82"/>
    </row>
    <row r="177" spans="1:12" x14ac:dyDescent="0.2">
      <c r="A177" s="76">
        <v>11.2</v>
      </c>
      <c r="B177" s="76">
        <f t="shared" si="16"/>
        <v>1.12E-2</v>
      </c>
      <c r="C177" s="77">
        <f t="shared" si="11"/>
        <v>0.99999502580822586</v>
      </c>
      <c r="D177" s="78">
        <f t="shared" si="12"/>
        <v>0.79298548865902807</v>
      </c>
      <c r="E177" s="78">
        <f t="shared" si="13"/>
        <v>1</v>
      </c>
      <c r="F177" s="78">
        <f t="shared" si="14"/>
        <v>1</v>
      </c>
      <c r="G177" s="77">
        <f t="shared" si="17"/>
        <v>0.7929815441971334</v>
      </c>
      <c r="H177" s="78">
        <f t="shared" si="15"/>
        <v>-2.0147384061477118</v>
      </c>
      <c r="I177" s="77">
        <f t="shared" si="18"/>
        <v>9.9999999999999645E-2</v>
      </c>
      <c r="J177" s="77">
        <f t="shared" si="19"/>
        <v>0.79463896997341732</v>
      </c>
      <c r="K177" s="77">
        <f t="shared" si="20"/>
        <v>7.9463896997341452E-2</v>
      </c>
      <c r="L177" s="82"/>
    </row>
    <row r="178" spans="1:12" x14ac:dyDescent="0.2">
      <c r="A178" s="76">
        <v>11.3</v>
      </c>
      <c r="B178" s="76">
        <f t="shared" si="16"/>
        <v>1.1300000000000001E-2</v>
      </c>
      <c r="C178" s="77">
        <f t="shared" si="11"/>
        <v>0.99999493658704186</v>
      </c>
      <c r="D178" s="78">
        <f t="shared" si="12"/>
        <v>0.78965352531251032</v>
      </c>
      <c r="E178" s="78">
        <f t="shared" si="13"/>
        <v>1</v>
      </c>
      <c r="F178" s="78">
        <f t="shared" si="14"/>
        <v>1</v>
      </c>
      <c r="G178" s="77">
        <f t="shared" si="17"/>
        <v>0.78964952697061785</v>
      </c>
      <c r="H178" s="78">
        <f t="shared" si="15"/>
        <v>-2.0513124090101056</v>
      </c>
      <c r="I178" s="77">
        <f t="shared" si="18"/>
        <v>0.10000000000000142</v>
      </c>
      <c r="J178" s="77">
        <f t="shared" si="19"/>
        <v>0.79131553558387568</v>
      </c>
      <c r="K178" s="77">
        <f t="shared" si="20"/>
        <v>7.913155355838869E-2</v>
      </c>
      <c r="L178" s="82"/>
    </row>
    <row r="179" spans="1:12" x14ac:dyDescent="0.2">
      <c r="A179" s="76">
        <v>11.4</v>
      </c>
      <c r="B179" s="76">
        <f t="shared" si="16"/>
        <v>1.14E-2</v>
      </c>
      <c r="C179" s="77">
        <f t="shared" si="11"/>
        <v>0.99999484657278659</v>
      </c>
      <c r="D179" s="78">
        <f t="shared" si="12"/>
        <v>0.78630468945410392</v>
      </c>
      <c r="E179" s="78">
        <f t="shared" si="13"/>
        <v>1</v>
      </c>
      <c r="F179" s="78">
        <f t="shared" si="14"/>
        <v>1</v>
      </c>
      <c r="G179" s="77">
        <f t="shared" si="17"/>
        <v>0.78630063729011923</v>
      </c>
      <c r="H179" s="78">
        <f t="shared" si="15"/>
        <v>-2.0882274468306621</v>
      </c>
      <c r="I179" s="77">
        <f t="shared" si="18"/>
        <v>9.9999999999999645E-2</v>
      </c>
      <c r="J179" s="77">
        <f t="shared" si="19"/>
        <v>0.7879750821303686</v>
      </c>
      <c r="K179" s="77">
        <f t="shared" si="20"/>
        <v>7.8797508213036577E-2</v>
      </c>
      <c r="L179" s="82"/>
    </row>
    <row r="180" spans="1:12" x14ac:dyDescent="0.2">
      <c r="A180" s="76">
        <v>11.5</v>
      </c>
      <c r="B180" s="76">
        <f t="shared" si="16"/>
        <v>1.15E-2</v>
      </c>
      <c r="C180" s="77">
        <f t="shared" si="11"/>
        <v>0.99999475576546204</v>
      </c>
      <c r="D180" s="78">
        <f t="shared" si="12"/>
        <v>0.78293927511014849</v>
      </c>
      <c r="E180" s="78">
        <f t="shared" si="13"/>
        <v>1</v>
      </c>
      <c r="F180" s="78">
        <f t="shared" si="14"/>
        <v>1</v>
      </c>
      <c r="G180" s="77">
        <f t="shared" si="17"/>
        <v>0.7829351691929608</v>
      </c>
      <c r="H180" s="78">
        <f t="shared" si="15"/>
        <v>-2.1254839626070212</v>
      </c>
      <c r="I180" s="77">
        <f t="shared" si="18"/>
        <v>9.9999999999999645E-2</v>
      </c>
      <c r="J180" s="77">
        <f t="shared" si="19"/>
        <v>0.78461790324154002</v>
      </c>
      <c r="K180" s="77">
        <f t="shared" si="20"/>
        <v>7.8461790324153721E-2</v>
      </c>
      <c r="L180" s="82"/>
    </row>
    <row r="181" spans="1:12" x14ac:dyDescent="0.2">
      <c r="A181" s="76">
        <v>11.6</v>
      </c>
      <c r="B181" s="76">
        <f t="shared" si="16"/>
        <v>1.1599999999999999E-2</v>
      </c>
      <c r="C181" s="77">
        <f t="shared" si="11"/>
        <v>0.99999466416506921</v>
      </c>
      <c r="D181" s="78">
        <f t="shared" si="12"/>
        <v>0.77955757708491358</v>
      </c>
      <c r="E181" s="78">
        <f t="shared" si="13"/>
        <v>1</v>
      </c>
      <c r="F181" s="78">
        <f t="shared" si="14"/>
        <v>1</v>
      </c>
      <c r="G181" s="77">
        <f t="shared" si="17"/>
        <v>0.77955341749436324</v>
      </c>
      <c r="H181" s="78">
        <f t="shared" si="15"/>
        <v>-2.1630824041611949</v>
      </c>
      <c r="I181" s="77">
        <f t="shared" si="18"/>
        <v>9.9999999999999645E-2</v>
      </c>
      <c r="J181" s="77">
        <f t="shared" si="19"/>
        <v>0.78124429334366208</v>
      </c>
      <c r="K181" s="77">
        <f t="shared" si="20"/>
        <v>7.8124429334365933E-2</v>
      </c>
      <c r="L181" s="82"/>
    </row>
    <row r="182" spans="1:12" x14ac:dyDescent="0.2">
      <c r="A182" s="76">
        <v>11.7</v>
      </c>
      <c r="B182" s="76">
        <f t="shared" si="16"/>
        <v>1.1699999999999999E-2</v>
      </c>
      <c r="C182" s="77">
        <f t="shared" si="11"/>
        <v>0.99999457177160622</v>
      </c>
      <c r="D182" s="78">
        <f t="shared" si="12"/>
        <v>0.77615989092111415</v>
      </c>
      <c r="E182" s="78">
        <f t="shared" si="13"/>
        <v>1</v>
      </c>
      <c r="F182" s="78">
        <f t="shared" si="14"/>
        <v>1</v>
      </c>
      <c r="G182" s="77">
        <f t="shared" si="17"/>
        <v>0.77615567774795613</v>
      </c>
      <c r="H182" s="78">
        <f t="shared" si="15"/>
        <v>-2.2010232241664252</v>
      </c>
      <c r="I182" s="77">
        <f t="shared" si="18"/>
        <v>9.9999999999999645E-2</v>
      </c>
      <c r="J182" s="77">
        <f t="shared" si="19"/>
        <v>0.77785454762115969</v>
      </c>
      <c r="K182" s="77">
        <f t="shared" si="20"/>
        <v>7.7785454762115694E-2</v>
      </c>
      <c r="L182" s="82"/>
    </row>
    <row r="183" spans="1:12" x14ac:dyDescent="0.2">
      <c r="A183" s="76">
        <v>11.8</v>
      </c>
      <c r="B183" s="76">
        <f t="shared" si="16"/>
        <v>1.1800000000000001E-2</v>
      </c>
      <c r="C183" s="77">
        <f t="shared" si="11"/>
        <v>0.99999447858507506</v>
      </c>
      <c r="D183" s="78">
        <f t="shared" si="12"/>
        <v>0.77274651286041007</v>
      </c>
      <c r="E183" s="78">
        <f t="shared" si="13"/>
        <v>1</v>
      </c>
      <c r="F183" s="78">
        <f t="shared" si="14"/>
        <v>1</v>
      </c>
      <c r="G183" s="77">
        <f t="shared" si="17"/>
        <v>0.77274224620628074</v>
      </c>
      <c r="H183" s="78">
        <f t="shared" si="15"/>
        <v>-2.2393068801743046</v>
      </c>
      <c r="I183" s="77">
        <f t="shared" si="18"/>
        <v>0.10000000000000142</v>
      </c>
      <c r="J183" s="77">
        <f t="shared" si="19"/>
        <v>0.77444896197711843</v>
      </c>
      <c r="K183" s="77">
        <f t="shared" si="20"/>
        <v>7.7444896197712942E-2</v>
      </c>
      <c r="L183" s="82"/>
    </row>
    <row r="184" spans="1:12" x14ac:dyDescent="0.2">
      <c r="A184" s="76">
        <v>11.9</v>
      </c>
      <c r="B184" s="76">
        <f t="shared" si="16"/>
        <v>1.1900000000000001E-2</v>
      </c>
      <c r="C184" s="77">
        <f t="shared" si="11"/>
        <v>0.9999943846054743</v>
      </c>
      <c r="D184" s="78">
        <f t="shared" si="12"/>
        <v>0.76931773980390172</v>
      </c>
      <c r="E184" s="78">
        <f t="shared" si="13"/>
        <v>1</v>
      </c>
      <c r="F184" s="78">
        <f t="shared" si="14"/>
        <v>1</v>
      </c>
      <c r="G184" s="77">
        <f t="shared" si="17"/>
        <v>0.7693134197812771</v>
      </c>
      <c r="H184" s="78">
        <f t="shared" si="15"/>
        <v>-2.2779338346423184</v>
      </c>
      <c r="I184" s="77">
        <f t="shared" si="18"/>
        <v>9.9999999999999645E-2</v>
      </c>
      <c r="J184" s="77">
        <f t="shared" si="19"/>
        <v>0.77102783299377897</v>
      </c>
      <c r="K184" s="77">
        <f t="shared" si="20"/>
        <v>7.7102783299377628E-2</v>
      </c>
      <c r="L184" s="82"/>
    </row>
    <row r="185" spans="1:12" x14ac:dyDescent="0.2">
      <c r="A185" s="76">
        <v>12</v>
      </c>
      <c r="B185" s="76">
        <f t="shared" si="16"/>
        <v>1.2E-2</v>
      </c>
      <c r="C185" s="77">
        <f t="shared" si="11"/>
        <v>0.99999428983280547</v>
      </c>
      <c r="D185" s="78">
        <f t="shared" si="12"/>
        <v>0.76587386927261392</v>
      </c>
      <c r="E185" s="78">
        <f t="shared" si="13"/>
        <v>1</v>
      </c>
      <c r="F185" s="78">
        <f t="shared" si="14"/>
        <v>1</v>
      </c>
      <c r="G185" s="77">
        <f t="shared" si="17"/>
        <v>0.7658694960047705</v>
      </c>
      <c r="H185" s="78">
        <f t="shared" si="15"/>
        <v>-2.3169045549617211</v>
      </c>
      <c r="I185" s="77">
        <f t="shared" si="18"/>
        <v>9.9999999999999645E-2</v>
      </c>
      <c r="J185" s="77">
        <f t="shared" si="19"/>
        <v>0.76759145789302385</v>
      </c>
      <c r="K185" s="77">
        <f t="shared" si="20"/>
        <v>7.6759145789302111E-2</v>
      </c>
      <c r="L185" s="82"/>
    </row>
    <row r="186" spans="1:12" x14ac:dyDescent="0.2">
      <c r="A186" s="76">
        <v>12.1</v>
      </c>
      <c r="B186" s="76">
        <f t="shared" si="16"/>
        <v>1.21E-2</v>
      </c>
      <c r="C186" s="77">
        <f t="shared" si="11"/>
        <v>0.99999419426706726</v>
      </c>
      <c r="D186" s="78">
        <f t="shared" si="12"/>
        <v>0.7624151993679863</v>
      </c>
      <c r="E186" s="78">
        <f t="shared" si="13"/>
        <v>1</v>
      </c>
      <c r="F186" s="78">
        <f t="shared" si="14"/>
        <v>1</v>
      </c>
      <c r="G186" s="77">
        <f t="shared" si="17"/>
        <v>0.76241077298895488</v>
      </c>
      <c r="H186" s="78">
        <f t="shared" si="15"/>
        <v>-2.3562195134858515</v>
      </c>
      <c r="I186" s="77">
        <f t="shared" si="18"/>
        <v>9.9999999999999645E-2</v>
      </c>
      <c r="J186" s="77">
        <f t="shared" si="19"/>
        <v>0.76414013449686269</v>
      </c>
      <c r="K186" s="77">
        <f t="shared" si="20"/>
        <v>7.6414013449686E-2</v>
      </c>
      <c r="L186" s="82"/>
    </row>
    <row r="187" spans="1:12" x14ac:dyDescent="0.2">
      <c r="A187" s="76">
        <v>12.2</v>
      </c>
      <c r="B187" s="76">
        <f t="shared" si="16"/>
        <v>1.2199999999999999E-2</v>
      </c>
      <c r="C187" s="77">
        <f t="shared" si="11"/>
        <v>0.99999409790826199</v>
      </c>
      <c r="D187" s="78">
        <f t="shared" si="12"/>
        <v>0.75894202873237926</v>
      </c>
      <c r="E187" s="78">
        <f t="shared" si="13"/>
        <v>1</v>
      </c>
      <c r="F187" s="78">
        <f t="shared" si="14"/>
        <v>1</v>
      </c>
      <c r="G187" s="77">
        <f t="shared" si="17"/>
        <v>0.75893754938690183</v>
      </c>
      <c r="H187" s="78">
        <f t="shared" si="15"/>
        <v>-2.3958791875586454</v>
      </c>
      <c r="I187" s="77">
        <f t="shared" si="18"/>
        <v>9.9999999999999645E-2</v>
      </c>
      <c r="J187" s="77">
        <f t="shared" si="19"/>
        <v>0.76067416118792841</v>
      </c>
      <c r="K187" s="77">
        <f t="shared" si="20"/>
        <v>7.6067416118792572E-2</v>
      </c>
      <c r="L187" s="82"/>
    </row>
    <row r="188" spans="1:12" x14ac:dyDescent="0.2">
      <c r="A188" s="76">
        <v>12.3</v>
      </c>
      <c r="B188" s="76">
        <f t="shared" si="16"/>
        <v>1.23E-2</v>
      </c>
      <c r="C188" s="77">
        <f t="shared" si="11"/>
        <v>0.99999400075638889</v>
      </c>
      <c r="D188" s="78">
        <f t="shared" si="12"/>
        <v>0.75545465650958576</v>
      </c>
      <c r="E188" s="78">
        <f t="shared" si="13"/>
        <v>1</v>
      </c>
      <c r="F188" s="78">
        <f t="shared" si="14"/>
        <v>1</v>
      </c>
      <c r="G188" s="77">
        <f t="shared" si="17"/>
        <v>0.75545012435306425</v>
      </c>
      <c r="H188" s="78">
        <f t="shared" si="15"/>
        <v>-2.4358840595437763</v>
      </c>
      <c r="I188" s="77">
        <f t="shared" si="18"/>
        <v>0.10000000000000142</v>
      </c>
      <c r="J188" s="77">
        <f t="shared" si="19"/>
        <v>0.75719383686998309</v>
      </c>
      <c r="K188" s="77">
        <f t="shared" si="20"/>
        <v>7.5719383686999389E-2</v>
      </c>
      <c r="L188" s="82"/>
    </row>
    <row r="189" spans="1:12" x14ac:dyDescent="0.2">
      <c r="A189" s="76">
        <v>12.4</v>
      </c>
      <c r="B189" s="76">
        <f t="shared" si="16"/>
        <v>1.24E-2</v>
      </c>
      <c r="C189" s="77">
        <f t="shared" si="11"/>
        <v>0.99999390281144651</v>
      </c>
      <c r="D189" s="78">
        <f t="shared" si="12"/>
        <v>0.75195338230538133</v>
      </c>
      <c r="E189" s="78">
        <f t="shared" si="13"/>
        <v>1</v>
      </c>
      <c r="F189" s="78">
        <f t="shared" si="14"/>
        <v>1</v>
      </c>
      <c r="G189" s="77">
        <f t="shared" si="17"/>
        <v>0.75194879750382604</v>
      </c>
      <c r="H189" s="78">
        <f t="shared" si="15"/>
        <v>-2.4762346168539167</v>
      </c>
      <c r="I189" s="77">
        <f t="shared" si="18"/>
        <v>9.9999999999999645E-2</v>
      </c>
      <c r="J189" s="77">
        <f t="shared" si="19"/>
        <v>0.75369946092844509</v>
      </c>
      <c r="K189" s="77">
        <f t="shared" si="20"/>
        <v>7.5369946092844239E-2</v>
      </c>
      <c r="L189" s="82"/>
    </row>
    <row r="190" spans="1:12" x14ac:dyDescent="0.2">
      <c r="A190" s="76">
        <v>12.5</v>
      </c>
      <c r="B190" s="76">
        <f t="shared" si="16"/>
        <v>1.2500000000000001E-2</v>
      </c>
      <c r="C190" s="77">
        <f t="shared" si="11"/>
        <v>0.99999380407343841</v>
      </c>
      <c r="D190" s="78">
        <f t="shared" si="12"/>
        <v>0.74843850614808927</v>
      </c>
      <c r="E190" s="78">
        <f t="shared" si="13"/>
        <v>1</v>
      </c>
      <c r="F190" s="78">
        <f t="shared" si="14"/>
        <v>1</v>
      </c>
      <c r="G190" s="77">
        <f t="shared" si="17"/>
        <v>0.74843386887806929</v>
      </c>
      <c r="H190" s="78">
        <f t="shared" si="15"/>
        <v>-2.5169313519805319</v>
      </c>
      <c r="I190" s="77">
        <f t="shared" si="18"/>
        <v>9.9999999999999645E-2</v>
      </c>
      <c r="J190" s="77">
        <f t="shared" si="19"/>
        <v>0.75019133319094766</v>
      </c>
      <c r="K190" s="77">
        <f t="shared" si="20"/>
        <v>7.5019133319094503E-2</v>
      </c>
      <c r="L190" s="82"/>
    </row>
    <row r="191" spans="1:12" x14ac:dyDescent="0.2">
      <c r="A191" s="76">
        <v>12.6</v>
      </c>
      <c r="B191" s="76">
        <f t="shared" si="16"/>
        <v>1.26E-2</v>
      </c>
      <c r="C191" s="77">
        <f t="shared" si="11"/>
        <v>0.99999370454236225</v>
      </c>
      <c r="D191" s="78">
        <f t="shared" si="12"/>
        <v>0.74491032844918881</v>
      </c>
      <c r="E191" s="78">
        <f t="shared" si="13"/>
        <v>1</v>
      </c>
      <c r="F191" s="78">
        <f t="shared" si="14"/>
        <v>1</v>
      </c>
      <c r="G191" s="77">
        <f t="shared" si="17"/>
        <v>0.74490563889777217</v>
      </c>
      <c r="H191" s="78">
        <f t="shared" si="15"/>
        <v>-2.5579747625241307</v>
      </c>
      <c r="I191" s="77">
        <f t="shared" si="18"/>
        <v>9.9999999999999645E-2</v>
      </c>
      <c r="J191" s="77">
        <f t="shared" si="19"/>
        <v>0.74666975388792078</v>
      </c>
      <c r="K191" s="77">
        <f t="shared" si="20"/>
        <v>7.4666975388791815E-2</v>
      </c>
      <c r="L191" s="82"/>
    </row>
    <row r="192" spans="1:12" x14ac:dyDescent="0.2">
      <c r="A192" s="76">
        <v>12.7</v>
      </c>
      <c r="B192" s="76">
        <f t="shared" si="16"/>
        <v>1.2699999999999999E-2</v>
      </c>
      <c r="C192" s="77">
        <f t="shared" si="11"/>
        <v>0.99999360421821915</v>
      </c>
      <c r="D192" s="78">
        <f t="shared" si="12"/>
        <v>0.74136914996397674</v>
      </c>
      <c r="E192" s="78">
        <f t="shared" si="13"/>
        <v>1</v>
      </c>
      <c r="F192" s="78">
        <f t="shared" si="14"/>
        <v>1</v>
      </c>
      <c r="G192" s="77">
        <f t="shared" si="17"/>
        <v>0.74136440832867456</v>
      </c>
      <c r="H192" s="78">
        <f t="shared" si="15"/>
        <v>-2.5993653512246313</v>
      </c>
      <c r="I192" s="77">
        <f t="shared" si="18"/>
        <v>9.9999999999999645E-2</v>
      </c>
      <c r="J192" s="77">
        <f t="shared" si="19"/>
        <v>0.74313502361322337</v>
      </c>
      <c r="K192" s="77">
        <f t="shared" si="20"/>
        <v>7.4313502361322073E-2</v>
      </c>
      <c r="L192" s="82"/>
    </row>
    <row r="193" spans="1:12" x14ac:dyDescent="0.2">
      <c r="A193" s="76">
        <v>12.8</v>
      </c>
      <c r="B193" s="76">
        <f t="shared" si="16"/>
        <v>1.2800000000000001E-2</v>
      </c>
      <c r="C193" s="77">
        <f t="shared" si="11"/>
        <v>0.99999350310100987</v>
      </c>
      <c r="D193" s="78">
        <f t="shared" si="12"/>
        <v>0.73781527175226136</v>
      </c>
      <c r="E193" s="78">
        <f t="shared" si="13"/>
        <v>1</v>
      </c>
      <c r="F193" s="78">
        <f t="shared" si="14"/>
        <v>1</v>
      </c>
      <c r="G193" s="77">
        <f t="shared" si="17"/>
        <v>0.73781047824096746</v>
      </c>
      <c r="H193" s="78">
        <f t="shared" si="15"/>
        <v>-2.6411036259924288</v>
      </c>
      <c r="I193" s="77">
        <f t="shared" si="18"/>
        <v>0.10000000000000142</v>
      </c>
      <c r="J193" s="77">
        <f t="shared" si="19"/>
        <v>0.73958744328482107</v>
      </c>
      <c r="K193" s="77">
        <f t="shared" si="20"/>
        <v>7.3958744328483164E-2</v>
      </c>
      <c r="L193" s="82"/>
    </row>
    <row r="194" spans="1:12" x14ac:dyDescent="0.2">
      <c r="A194" s="76">
        <v>12.9</v>
      </c>
      <c r="B194" s="76">
        <f t="shared" si="16"/>
        <v>1.29E-2</v>
      </c>
      <c r="C194" s="77">
        <f t="shared" ref="C194:C257" si="21">ABS(SIN(((8*PI()*$A194*VLOOKUP($D$8,$C$16:$D$31,2,FALSE))/($D$14*1000000)))/(VLOOKUP($D$8,$C$16:$D$31,2,FALSE)*SIN(((8*PI()*$A194)/($D$14*1000000)))))^5</f>
        <v>0.99999340119073221</v>
      </c>
      <c r="D194" s="78">
        <f t="shared" ref="D194:D257" si="22">ABS(SIN(((512*PI()*$A194*VLOOKUP($D$8,$C$16:$E$31,3,FALSE))/($D$14*1000000)))/(VLOOKUP($D$8,$C$16:$E$31,3,FALSE)*SIN(((512*PI()*$A194)/($D$14*1000000)))))^$D$9</f>
        <v>0.73424899513912512</v>
      </c>
      <c r="E194" s="78">
        <f t="shared" ref="E194:E257" si="23">IF($D$10="OFF",1,ABS(SIN(8*VLOOKUP($D$8,$C$16:$D$31,2,FALSE)*VLOOKUP($D$8,$C$16:$E$31,3,FALSE)*2*PI()*A194/($D$14*1000000))/(2*SIN((8*VLOOKUP($D$8,$C$16:$D$31,2,FALSE)*VLOOKUP($D$8,$C$16:$E$31,3,FALSE))*PI()*A194/($D$14*1000000)))))</f>
        <v>1</v>
      </c>
      <c r="F194" s="78">
        <f t="shared" ref="F194:F257" si="24">IF($D$11="OFF",1,ABS(SIN(8*VLOOKUP($D$8,$C$16:$D$31,2,FALSE)*VLOOKUP($D$8,$C$16:$E$31,3,FALSE)*IF($D$10="ON",4,2)*PI()*A194/($D$14*1000000))/(2*SIN((8*VLOOKUP($D$8,$C$16:$D$31,2,FALSE)*VLOOKUP($D$8,$C$16:$E$31,3,FALSE)*IF($D$10="ON",2,1))*PI()*A194/($D$14*1000000)))))</f>
        <v>1</v>
      </c>
      <c r="G194" s="77">
        <f t="shared" si="17"/>
        <v>0.73424414997005116</v>
      </c>
      <c r="H194" s="78">
        <f t="shared" ref="H194:H257" si="25">20*LOG10(G194)</f>
        <v>-2.6831900999397251</v>
      </c>
      <c r="I194" s="77">
        <f t="shared" si="18"/>
        <v>9.9999999999999645E-2</v>
      </c>
      <c r="J194" s="77">
        <f t="shared" si="19"/>
        <v>0.73602731410550937</v>
      </c>
      <c r="K194" s="77">
        <f t="shared" si="20"/>
        <v>7.3602731410550681E-2</v>
      </c>
      <c r="L194" s="82"/>
    </row>
    <row r="195" spans="1:12" x14ac:dyDescent="0.2">
      <c r="A195" s="76">
        <v>13</v>
      </c>
      <c r="B195" s="76">
        <f t="shared" ref="B195:B258" si="26">A195/1000</f>
        <v>1.2999999999999999E-2</v>
      </c>
      <c r="C195" s="77">
        <f t="shared" si="21"/>
        <v>0.99999329848739049</v>
      </c>
      <c r="D195" s="78">
        <f t="shared" si="22"/>
        <v>0.73067062167574992</v>
      </c>
      <c r="E195" s="78">
        <f t="shared" si="23"/>
        <v>1</v>
      </c>
      <c r="F195" s="78">
        <f t="shared" si="24"/>
        <v>1</v>
      </c>
      <c r="G195" s="77">
        <f t="shared" ref="G195:G258" si="27">C195*D195*E195*F195</f>
        <v>0.73066572507736538</v>
      </c>
      <c r="H195" s="78">
        <f t="shared" si="25"/>
        <v>-2.7256252914121633</v>
      </c>
      <c r="I195" s="77">
        <f t="shared" ref="I195:I258" si="28">A195-A194</f>
        <v>9.9999999999999645E-2</v>
      </c>
      <c r="J195" s="77">
        <f t="shared" ref="J195:J258" si="29">((G195+G194)/2)</f>
        <v>0.73245493752370827</v>
      </c>
      <c r="K195" s="77">
        <f t="shared" si="20"/>
        <v>7.3245493752370563E-2</v>
      </c>
      <c r="L195" s="82"/>
    </row>
    <row r="196" spans="1:12" x14ac:dyDescent="0.2">
      <c r="A196" s="76">
        <v>13.1</v>
      </c>
      <c r="B196" s="76">
        <f t="shared" si="26"/>
        <v>1.3099999999999999E-2</v>
      </c>
      <c r="C196" s="77">
        <f t="shared" si="21"/>
        <v>0.99999319499097949</v>
      </c>
      <c r="D196" s="78">
        <f t="shared" si="22"/>
        <v>0.72708045310030933</v>
      </c>
      <c r="E196" s="78">
        <f t="shared" si="23"/>
        <v>1</v>
      </c>
      <c r="F196" s="78">
        <f t="shared" si="24"/>
        <v>1</v>
      </c>
      <c r="G196" s="77">
        <f t="shared" si="27"/>
        <v>0.7270755053112673</v>
      </c>
      <c r="H196" s="78">
        <f t="shared" si="25"/>
        <v>-2.7684097240211281</v>
      </c>
      <c r="I196" s="77">
        <f t="shared" si="28"/>
        <v>9.9999999999999645E-2</v>
      </c>
      <c r="J196" s="77">
        <f t="shared" si="29"/>
        <v>0.72887061519431628</v>
      </c>
      <c r="K196" s="77">
        <f t="shared" ref="K196:K259" si="30">I196*J196</f>
        <v>7.2887061519431376E-2</v>
      </c>
      <c r="L196" s="82"/>
    </row>
    <row r="197" spans="1:12" x14ac:dyDescent="0.2">
      <c r="A197" s="76">
        <v>13.2</v>
      </c>
      <c r="B197" s="76">
        <f t="shared" si="26"/>
        <v>1.32E-2</v>
      </c>
      <c r="C197" s="77">
        <f t="shared" si="21"/>
        <v>0.99999309070150588</v>
      </c>
      <c r="D197" s="78">
        <f t="shared" si="22"/>
        <v>0.72347879129893689</v>
      </c>
      <c r="E197" s="78">
        <f t="shared" si="23"/>
        <v>1</v>
      </c>
      <c r="F197" s="78">
        <f t="shared" si="24"/>
        <v>1</v>
      </c>
      <c r="G197" s="77">
        <f t="shared" si="27"/>
        <v>0.72347379256801359</v>
      </c>
      <c r="H197" s="78">
        <f t="shared" si="25"/>
        <v>-2.8115439266761433</v>
      </c>
      <c r="I197" s="77">
        <f t="shared" si="28"/>
        <v>9.9999999999999645E-2</v>
      </c>
      <c r="J197" s="77">
        <f t="shared" si="29"/>
        <v>0.72527464893964044</v>
      </c>
      <c r="K197" s="77">
        <f t="shared" si="30"/>
        <v>7.2527464893963792E-2</v>
      </c>
      <c r="L197" s="82"/>
    </row>
    <row r="198" spans="1:12" x14ac:dyDescent="0.2">
      <c r="A198" s="76">
        <v>13.3</v>
      </c>
      <c r="B198" s="76">
        <f t="shared" si="26"/>
        <v>1.3300000000000001E-2</v>
      </c>
      <c r="C198" s="77">
        <f t="shared" si="21"/>
        <v>0.99999298561896433</v>
      </c>
      <c r="D198" s="78">
        <f t="shared" si="22"/>
        <v>0.71986593826678102</v>
      </c>
      <c r="E198" s="78">
        <f t="shared" si="23"/>
        <v>1</v>
      </c>
      <c r="F198" s="78">
        <f t="shared" si="24"/>
        <v>1</v>
      </c>
      <c r="G198" s="77">
        <f t="shared" si="27"/>
        <v>0.71986088885279542</v>
      </c>
      <c r="H198" s="78">
        <f t="shared" si="25"/>
        <v>-2.855028433618036</v>
      </c>
      <c r="I198" s="77">
        <f t="shared" si="28"/>
        <v>0.10000000000000142</v>
      </c>
      <c r="J198" s="77">
        <f t="shared" si="29"/>
        <v>0.7216673407104045</v>
      </c>
      <c r="K198" s="77">
        <f t="shared" si="30"/>
        <v>7.2166734071041475E-2</v>
      </c>
      <c r="L198" s="82"/>
    </row>
    <row r="199" spans="1:12" x14ac:dyDescent="0.2">
      <c r="A199" s="76">
        <v>13.4</v>
      </c>
      <c r="B199" s="76">
        <f t="shared" si="26"/>
        <v>1.34E-2</v>
      </c>
      <c r="C199" s="77">
        <f t="shared" si="21"/>
        <v>0.99999287974335793</v>
      </c>
      <c r="D199" s="78">
        <f t="shared" si="22"/>
        <v>0.71624219606914552</v>
      </c>
      <c r="E199" s="78">
        <f t="shared" si="23"/>
        <v>1</v>
      </c>
      <c r="F199" s="78">
        <f t="shared" si="24"/>
        <v>1</v>
      </c>
      <c r="G199" s="77">
        <f t="shared" si="27"/>
        <v>0.7162370962408916</v>
      </c>
      <c r="H199" s="78">
        <f t="shared" si="25"/>
        <v>-2.8988637844521898</v>
      </c>
      <c r="I199" s="77">
        <f t="shared" si="28"/>
        <v>9.9999999999999645E-2</v>
      </c>
      <c r="J199" s="77">
        <f t="shared" si="29"/>
        <v>0.71804899254684351</v>
      </c>
      <c r="K199" s="77">
        <f t="shared" si="30"/>
        <v>7.1804899254684099E-2</v>
      </c>
      <c r="L199" s="82"/>
    </row>
    <row r="200" spans="1:12" x14ac:dyDescent="0.2">
      <c r="A200" s="76">
        <v>13.5</v>
      </c>
      <c r="B200" s="76">
        <f t="shared" si="26"/>
        <v>1.35E-2</v>
      </c>
      <c r="C200" s="77">
        <f t="shared" si="21"/>
        <v>0.99999277307468593</v>
      </c>
      <c r="D200" s="78">
        <f t="shared" si="22"/>
        <v>0.71260786680273192</v>
      </c>
      <c r="E200" s="78">
        <f t="shared" si="23"/>
        <v>1</v>
      </c>
      <c r="F200" s="78">
        <f t="shared" si="24"/>
        <v>1</v>
      </c>
      <c r="G200" s="77">
        <f t="shared" si="27"/>
        <v>0.71260271683890031</v>
      </c>
      <c r="H200" s="78">
        <f t="shared" si="25"/>
        <v>-2.9430505241824276</v>
      </c>
      <c r="I200" s="77">
        <f t="shared" si="28"/>
        <v>9.9999999999999645E-2</v>
      </c>
      <c r="J200" s="77">
        <f t="shared" si="29"/>
        <v>0.71441990653989595</v>
      </c>
      <c r="K200" s="77">
        <f t="shared" si="30"/>
        <v>7.1441990653989346E-2</v>
      </c>
      <c r="L200" s="82"/>
    </row>
    <row r="201" spans="1:12" x14ac:dyDescent="0.2">
      <c r="A201" s="76">
        <v>13.6</v>
      </c>
      <c r="B201" s="76">
        <f t="shared" si="26"/>
        <v>1.3599999999999999E-2</v>
      </c>
      <c r="C201" s="77">
        <f t="shared" si="21"/>
        <v>0.99999266561294919</v>
      </c>
      <c r="D201" s="78">
        <f t="shared" si="22"/>
        <v>0.70896325255697334</v>
      </c>
      <c r="E201" s="78">
        <f t="shared" si="23"/>
        <v>1</v>
      </c>
      <c r="F201" s="78">
        <f t="shared" si="24"/>
        <v>1</v>
      </c>
      <c r="G201" s="77">
        <f t="shared" si="27"/>
        <v>0.70895805274607426</v>
      </c>
      <c r="H201" s="78">
        <f t="shared" si="25"/>
        <v>-2.9875892032453222</v>
      </c>
      <c r="I201" s="77">
        <f t="shared" si="28"/>
        <v>9.9999999999999645E-2</v>
      </c>
      <c r="J201" s="77">
        <f t="shared" si="29"/>
        <v>0.71078038479248729</v>
      </c>
      <c r="K201" s="77">
        <f t="shared" si="30"/>
        <v>7.107803847924847E-2</v>
      </c>
      <c r="L201" s="82"/>
    </row>
    <row r="202" spans="1:12" x14ac:dyDescent="0.2">
      <c r="A202" s="76">
        <v>13.7</v>
      </c>
      <c r="B202" s="76">
        <f t="shared" si="26"/>
        <v>1.3699999999999999E-2</v>
      </c>
      <c r="C202" s="77">
        <f t="shared" si="21"/>
        <v>0.99999255735814785</v>
      </c>
      <c r="D202" s="78">
        <f t="shared" si="22"/>
        <v>0.70530865537549026</v>
      </c>
      <c r="E202" s="78">
        <f t="shared" si="23"/>
        <v>1</v>
      </c>
      <c r="F202" s="78">
        <f t="shared" si="24"/>
        <v>1</v>
      </c>
      <c r="G202" s="77">
        <f t="shared" si="27"/>
        <v>0.70530340601577313</v>
      </c>
      <c r="H202" s="78">
        <f t="shared" si="25"/>
        <v>-3.0324803775448315</v>
      </c>
      <c r="I202" s="77">
        <f t="shared" si="28"/>
        <v>9.9999999999999645E-2</v>
      </c>
      <c r="J202" s="77">
        <f t="shared" si="29"/>
        <v>0.70713072938092369</v>
      </c>
      <c r="K202" s="77">
        <f t="shared" si="30"/>
        <v>7.071307293809212E-2</v>
      </c>
      <c r="L202" s="82"/>
    </row>
    <row r="203" spans="1:12" x14ac:dyDescent="0.2">
      <c r="A203" s="76">
        <v>13.8</v>
      </c>
      <c r="B203" s="76">
        <f t="shared" si="26"/>
        <v>1.3800000000000002E-2</v>
      </c>
      <c r="C203" s="77">
        <f t="shared" si="21"/>
        <v>0.99999244831028156</v>
      </c>
      <c r="D203" s="78">
        <f t="shared" si="22"/>
        <v>0.70164437721765205</v>
      </c>
      <c r="E203" s="78">
        <f t="shared" si="23"/>
        <v>1</v>
      </c>
      <c r="F203" s="78">
        <f t="shared" si="24"/>
        <v>1</v>
      </c>
      <c r="G203" s="77">
        <f t="shared" si="27"/>
        <v>0.70163907861702257</v>
      </c>
      <c r="H203" s="78">
        <f t="shared" si="25"/>
        <v>-3.0777246084874927</v>
      </c>
      <c r="I203" s="77">
        <f t="shared" si="28"/>
        <v>0.10000000000000142</v>
      </c>
      <c r="J203" s="77">
        <f t="shared" si="29"/>
        <v>0.70347124231639779</v>
      </c>
      <c r="K203" s="77">
        <f t="shared" si="30"/>
        <v>7.0347124231640773E-2</v>
      </c>
      <c r="L203" s="82"/>
    </row>
    <row r="204" spans="1:12" x14ac:dyDescent="0.2">
      <c r="A204" s="76">
        <v>13.9</v>
      </c>
      <c r="B204" s="76">
        <f t="shared" si="26"/>
        <v>1.3900000000000001E-2</v>
      </c>
      <c r="C204" s="77">
        <f t="shared" si="21"/>
        <v>0.99999233846935154</v>
      </c>
      <c r="D204" s="78">
        <f t="shared" si="22"/>
        <v>0.69797071992026416</v>
      </c>
      <c r="E204" s="78">
        <f t="shared" si="23"/>
        <v>1</v>
      </c>
      <c r="F204" s="78">
        <f t="shared" si="24"/>
        <v>1</v>
      </c>
      <c r="G204" s="77">
        <f t="shared" si="27"/>
        <v>0.69796537239620171</v>
      </c>
      <c r="H204" s="78">
        <f t="shared" si="25"/>
        <v>-3.123322463017967</v>
      </c>
      <c r="I204" s="77">
        <f t="shared" si="28"/>
        <v>9.9999999999999645E-2</v>
      </c>
      <c r="J204" s="77">
        <f t="shared" si="29"/>
        <v>0.69980222550661209</v>
      </c>
      <c r="K204" s="77">
        <f t="shared" si="30"/>
        <v>6.9980222550660956E-2</v>
      </c>
      <c r="L204" s="82"/>
    </row>
    <row r="205" spans="1:12" x14ac:dyDescent="0.2">
      <c r="A205" s="76">
        <v>14</v>
      </c>
      <c r="B205" s="76">
        <f t="shared" si="26"/>
        <v>1.4E-2</v>
      </c>
      <c r="C205" s="77">
        <f t="shared" si="21"/>
        <v>0.99999222783535624</v>
      </c>
      <c r="D205" s="78">
        <f t="shared" si="22"/>
        <v>0.69428798515938051</v>
      </c>
      <c r="E205" s="78">
        <f t="shared" si="23"/>
        <v>1</v>
      </c>
      <c r="F205" s="78">
        <f t="shared" si="24"/>
        <v>1</v>
      </c>
      <c r="G205" s="77">
        <f t="shared" si="27"/>
        <v>0.69428258903884965</v>
      </c>
      <c r="H205" s="78">
        <f t="shared" si="25"/>
        <v>-3.1692745136551497</v>
      </c>
      <c r="I205" s="77">
        <f t="shared" si="28"/>
        <v>9.9999999999999645E-2</v>
      </c>
      <c r="J205" s="77">
        <f t="shared" si="29"/>
        <v>0.69612398071752568</v>
      </c>
      <c r="K205" s="77">
        <f t="shared" si="30"/>
        <v>6.9612398071752318E-2</v>
      </c>
      <c r="L205" s="82"/>
    </row>
    <row r="206" spans="1:12" x14ac:dyDescent="0.2">
      <c r="A206" s="76">
        <v>14.1</v>
      </c>
      <c r="B206" s="76">
        <f t="shared" si="26"/>
        <v>1.41E-2</v>
      </c>
      <c r="C206" s="77">
        <f t="shared" si="21"/>
        <v>0.99999211640829855</v>
      </c>
      <c r="D206" s="78">
        <f t="shared" si="22"/>
        <v>0.6905964744122518</v>
      </c>
      <c r="E206" s="78">
        <f t="shared" si="23"/>
        <v>1</v>
      </c>
      <c r="F206" s="78">
        <f t="shared" si="24"/>
        <v>1</v>
      </c>
      <c r="G206" s="77">
        <f t="shared" si="27"/>
        <v>0.69059103003161704</v>
      </c>
      <c r="H206" s="78">
        <f t="shared" si="25"/>
        <v>-3.2155813385286027</v>
      </c>
      <c r="I206" s="77">
        <f t="shared" si="28"/>
        <v>9.9999999999999645E-2</v>
      </c>
      <c r="J206" s="77">
        <f t="shared" si="29"/>
        <v>0.69243680953523334</v>
      </c>
      <c r="K206" s="77">
        <f t="shared" si="30"/>
        <v>6.9243680953523082E-2</v>
      </c>
      <c r="L206" s="82"/>
    </row>
    <row r="207" spans="1:12" x14ac:dyDescent="0.2">
      <c r="A207" s="76">
        <v>14.2</v>
      </c>
      <c r="B207" s="76">
        <f t="shared" si="26"/>
        <v>1.4199999999999999E-2</v>
      </c>
      <c r="C207" s="77">
        <f t="shared" si="21"/>
        <v>0.99999200418817558</v>
      </c>
      <c r="D207" s="78">
        <f t="shared" si="22"/>
        <v>0.6868964889194118</v>
      </c>
      <c r="E207" s="78">
        <f t="shared" si="23"/>
        <v>1</v>
      </c>
      <c r="F207" s="78">
        <f t="shared" si="24"/>
        <v>1</v>
      </c>
      <c r="G207" s="77">
        <f t="shared" si="27"/>
        <v>0.6868909966243435</v>
      </c>
      <c r="H207" s="78">
        <f t="shared" si="25"/>
        <v>-3.2622435214156198</v>
      </c>
      <c r="I207" s="77">
        <f t="shared" si="28"/>
        <v>9.9999999999999645E-2</v>
      </c>
      <c r="J207" s="77">
        <f t="shared" si="29"/>
        <v>0.68874101332798032</v>
      </c>
      <c r="K207" s="77">
        <f t="shared" si="30"/>
        <v>6.8874101332797782E-2</v>
      </c>
      <c r="L207" s="82"/>
    </row>
    <row r="208" spans="1:12" x14ac:dyDescent="0.2">
      <c r="A208" s="76">
        <v>14.3</v>
      </c>
      <c r="B208" s="76">
        <f t="shared" si="26"/>
        <v>1.43E-2</v>
      </c>
      <c r="C208" s="77">
        <f t="shared" si="21"/>
        <v>0.99999189117499043</v>
      </c>
      <c r="D208" s="78">
        <f t="shared" si="22"/>
        <v>0.68318832964691478</v>
      </c>
      <c r="E208" s="78">
        <f t="shared" si="23"/>
        <v>1</v>
      </c>
      <c r="F208" s="78">
        <f t="shared" si="24"/>
        <v>1</v>
      </c>
      <c r="G208" s="77">
        <f t="shared" si="27"/>
        <v>0.68318278979230107</v>
      </c>
      <c r="H208" s="78">
        <f t="shared" si="25"/>
        <v>-3.3092616517785274</v>
      </c>
      <c r="I208" s="77">
        <f t="shared" si="28"/>
        <v>0.10000000000000142</v>
      </c>
      <c r="J208" s="77">
        <f t="shared" si="29"/>
        <v>0.68503689320832228</v>
      </c>
      <c r="K208" s="77">
        <f t="shared" si="30"/>
        <v>6.85036893208332E-2</v>
      </c>
      <c r="L208" s="82"/>
    </row>
    <row r="209" spans="1:12" x14ac:dyDescent="0.2">
      <c r="A209" s="76">
        <v>14.4</v>
      </c>
      <c r="B209" s="76">
        <f t="shared" si="26"/>
        <v>1.44E-2</v>
      </c>
      <c r="C209" s="77">
        <f t="shared" si="21"/>
        <v>0.99999177736874278</v>
      </c>
      <c r="D209" s="78">
        <f t="shared" si="22"/>
        <v>0.67947229724871594</v>
      </c>
      <c r="E209" s="78">
        <f t="shared" si="23"/>
        <v>1</v>
      </c>
      <c r="F209" s="78">
        <f t="shared" si="24"/>
        <v>1</v>
      </c>
      <c r="G209" s="77">
        <f t="shared" si="27"/>
        <v>0.67946671019856619</v>
      </c>
      <c r="H209" s="78">
        <f t="shared" si="25"/>
        <v>-3.3566363248027455</v>
      </c>
      <c r="I209" s="77">
        <f t="shared" si="28"/>
        <v>9.9999999999999645E-2</v>
      </c>
      <c r="J209" s="77">
        <f t="shared" si="29"/>
        <v>0.68132474999543358</v>
      </c>
      <c r="K209" s="77">
        <f t="shared" si="30"/>
        <v>6.8132474999543113E-2</v>
      </c>
      <c r="L209" s="82"/>
    </row>
    <row r="210" spans="1:12" x14ac:dyDescent="0.2">
      <c r="A210" s="76">
        <v>14.5</v>
      </c>
      <c r="B210" s="76">
        <f t="shared" si="26"/>
        <v>1.4500000000000001E-2</v>
      </c>
      <c r="C210" s="77">
        <f t="shared" si="21"/>
        <v>0.99999166276943086</v>
      </c>
      <c r="D210" s="78">
        <f t="shared" si="22"/>
        <v>0.67574869202922205</v>
      </c>
      <c r="E210" s="78">
        <f t="shared" si="23"/>
        <v>1</v>
      </c>
      <c r="F210" s="78">
        <f t="shared" si="24"/>
        <v>1</v>
      </c>
      <c r="G210" s="77">
        <f t="shared" si="27"/>
        <v>0.67574305815656976</v>
      </c>
      <c r="H210" s="78">
        <f t="shared" si="25"/>
        <v>-3.4043681414350937</v>
      </c>
      <c r="I210" s="77">
        <f t="shared" si="28"/>
        <v>9.9999999999999645E-2</v>
      </c>
      <c r="J210" s="77">
        <f t="shared" si="29"/>
        <v>0.67760488417756792</v>
      </c>
      <c r="K210" s="77">
        <f t="shared" si="30"/>
        <v>6.7760488417756545E-2</v>
      </c>
      <c r="L210" s="82"/>
    </row>
    <row r="211" spans="1:12" x14ac:dyDescent="0.2">
      <c r="A211" s="76">
        <v>14.6</v>
      </c>
      <c r="B211" s="76">
        <f t="shared" si="26"/>
        <v>1.46E-2</v>
      </c>
      <c r="C211" s="77">
        <f t="shared" si="21"/>
        <v>0.99999154737705687</v>
      </c>
      <c r="D211" s="78">
        <f t="shared" si="22"/>
        <v>0.67201781390599469</v>
      </c>
      <c r="E211" s="78">
        <f t="shared" si="23"/>
        <v>1</v>
      </c>
      <c r="F211" s="78">
        <f t="shared" si="24"/>
        <v>1</v>
      </c>
      <c r="G211" s="77">
        <f t="shared" si="27"/>
        <v>0.67201213359280265</v>
      </c>
      <c r="H211" s="78">
        <f t="shared" si="25"/>
        <v>-3.4524577084226897</v>
      </c>
      <c r="I211" s="77">
        <f t="shared" si="28"/>
        <v>9.9999999999999645E-2</v>
      </c>
      <c r="J211" s="77">
        <f t="shared" si="29"/>
        <v>0.67387759587468621</v>
      </c>
      <c r="K211" s="77">
        <f t="shared" si="30"/>
        <v>6.7387759587468385E-2</v>
      </c>
      <c r="L211" s="82"/>
    </row>
    <row r="212" spans="1:12" x14ac:dyDescent="0.2">
      <c r="A212" s="76">
        <v>14.7</v>
      </c>
      <c r="B212" s="76">
        <f t="shared" si="26"/>
        <v>1.47E-2</v>
      </c>
      <c r="C212" s="77">
        <f t="shared" si="21"/>
        <v>0.99999143119162048</v>
      </c>
      <c r="D212" s="78">
        <f t="shared" si="22"/>
        <v>0.66827996237263354</v>
      </c>
      <c r="E212" s="78">
        <f t="shared" si="23"/>
        <v>1</v>
      </c>
      <c r="F212" s="78">
        <f t="shared" si="24"/>
        <v>1</v>
      </c>
      <c r="G212" s="77">
        <f t="shared" si="27"/>
        <v>0.66827423600969205</v>
      </c>
      <c r="H212" s="78">
        <f t="shared" si="25"/>
        <v>-3.5009056383523411</v>
      </c>
      <c r="I212" s="77">
        <f t="shared" si="28"/>
        <v>9.9999999999999645E-2</v>
      </c>
      <c r="J212" s="77">
        <f t="shared" si="29"/>
        <v>0.67014318480124735</v>
      </c>
      <c r="K212" s="77">
        <f t="shared" si="30"/>
        <v>6.7014318480124499E-2</v>
      </c>
      <c r="L212" s="82"/>
    </row>
    <row r="213" spans="1:12" x14ac:dyDescent="0.2">
      <c r="A213" s="76">
        <v>14.8</v>
      </c>
      <c r="B213" s="76">
        <f t="shared" si="26"/>
        <v>1.4800000000000001E-2</v>
      </c>
      <c r="C213" s="77">
        <f t="shared" si="21"/>
        <v>0.99999131421312271</v>
      </c>
      <c r="D213" s="78">
        <f t="shared" si="22"/>
        <v>0.66453543646183177</v>
      </c>
      <c r="E213" s="78">
        <f t="shared" si="23"/>
        <v>1</v>
      </c>
      <c r="F213" s="78">
        <f t="shared" si="24"/>
        <v>1</v>
      </c>
      <c r="G213" s="77">
        <f t="shared" si="27"/>
        <v>0.66452966444865824</v>
      </c>
      <c r="H213" s="78">
        <f t="shared" si="25"/>
        <v>-3.5497125496903781</v>
      </c>
      <c r="I213" s="77">
        <f t="shared" si="28"/>
        <v>0.10000000000000142</v>
      </c>
      <c r="J213" s="77">
        <f t="shared" si="29"/>
        <v>0.66640195022917514</v>
      </c>
      <c r="K213" s="77">
        <f t="shared" si="30"/>
        <v>6.6640195022918458E-2</v>
      </c>
      <c r="L213" s="82"/>
    </row>
    <row r="214" spans="1:12" x14ac:dyDescent="0.2">
      <c r="A214" s="76">
        <v>14.9</v>
      </c>
      <c r="B214" s="76">
        <f t="shared" si="26"/>
        <v>1.49E-2</v>
      </c>
      <c r="C214" s="77">
        <f t="shared" si="21"/>
        <v>0.99999119644156154</v>
      </c>
      <c r="D214" s="78">
        <f t="shared" si="22"/>
        <v>0.66078453470861298</v>
      </c>
      <c r="E214" s="78">
        <f t="shared" si="23"/>
        <v>1</v>
      </c>
      <c r="F214" s="78">
        <f t="shared" si="24"/>
        <v>1</v>
      </c>
      <c r="G214" s="77">
        <f t="shared" si="27"/>
        <v>0.66077871745334649</v>
      </c>
      <c r="H214" s="78">
        <f t="shared" si="25"/>
        <v>-3.5988790668230881</v>
      </c>
      <c r="I214" s="77">
        <f t="shared" si="28"/>
        <v>9.9999999999999645E-2</v>
      </c>
      <c r="J214" s="77">
        <f t="shared" si="29"/>
        <v>0.66265419095100242</v>
      </c>
      <c r="K214" s="77">
        <f t="shared" si="30"/>
        <v>6.6265419095100003E-2</v>
      </c>
      <c r="L214" s="82"/>
    </row>
    <row r="215" spans="1:12" x14ac:dyDescent="0.2">
      <c r="A215" s="76">
        <v>15</v>
      </c>
      <c r="B215" s="76">
        <f t="shared" si="26"/>
        <v>1.4999999999999999E-2</v>
      </c>
      <c r="C215" s="77">
        <f t="shared" si="21"/>
        <v>0.99999107787693919</v>
      </c>
      <c r="D215" s="78">
        <f t="shared" si="22"/>
        <v>0.6570275551137561</v>
      </c>
      <c r="E215" s="78">
        <f t="shared" si="23"/>
        <v>1</v>
      </c>
      <c r="F215" s="78">
        <f t="shared" si="24"/>
        <v>1</v>
      </c>
      <c r="G215" s="77">
        <f t="shared" si="27"/>
        <v>0.65702169303305502</v>
      </c>
      <c r="H215" s="78">
        <f t="shared" si="25"/>
        <v>-3.6484058200975511</v>
      </c>
      <c r="I215" s="77">
        <f t="shared" si="28"/>
        <v>9.9999999999999645E-2</v>
      </c>
      <c r="J215" s="77">
        <f t="shared" si="29"/>
        <v>0.6589002052432007</v>
      </c>
      <c r="K215" s="77">
        <f t="shared" si="30"/>
        <v>6.5890020524319831E-2</v>
      </c>
      <c r="L215" s="82"/>
    </row>
    <row r="216" spans="1:12" x14ac:dyDescent="0.2">
      <c r="A216" s="76">
        <v>15.1</v>
      </c>
      <c r="B216" s="76">
        <f t="shared" si="26"/>
        <v>1.5099999999999999E-2</v>
      </c>
      <c r="C216" s="77">
        <f t="shared" si="21"/>
        <v>0.99999095851925646</v>
      </c>
      <c r="D216" s="78">
        <f t="shared" si="22"/>
        <v>0.65326479510741864</v>
      </c>
      <c r="E216" s="78">
        <f t="shared" si="23"/>
        <v>1</v>
      </c>
      <c r="F216" s="78">
        <f t="shared" si="24"/>
        <v>1</v>
      </c>
      <c r="G216" s="77">
        <f t="shared" si="27"/>
        <v>0.65325888862635328</v>
      </c>
      <c r="H216" s="78">
        <f t="shared" si="25"/>
        <v>-3.6982934458630474</v>
      </c>
      <c r="I216" s="77">
        <f t="shared" si="28"/>
        <v>9.9999999999999645E-2</v>
      </c>
      <c r="J216" s="77">
        <f t="shared" si="29"/>
        <v>0.65514029082970415</v>
      </c>
      <c r="K216" s="77">
        <f t="shared" si="30"/>
        <v>6.5514029082970188E-2</v>
      </c>
      <c r="L216" s="82"/>
    </row>
    <row r="217" spans="1:12" x14ac:dyDescent="0.2">
      <c r="A217" s="76">
        <v>15.2</v>
      </c>
      <c r="B217" s="76">
        <f t="shared" si="26"/>
        <v>1.52E-2</v>
      </c>
      <c r="C217" s="77">
        <f t="shared" si="21"/>
        <v>0.99999083836851266</v>
      </c>
      <c r="D217" s="78">
        <f t="shared" si="22"/>
        <v>0.64949655151295205</v>
      </c>
      <c r="E217" s="78">
        <f t="shared" si="23"/>
        <v>1</v>
      </c>
      <c r="F217" s="78">
        <f t="shared" si="24"/>
        <v>1</v>
      </c>
      <c r="G217" s="77">
        <f t="shared" si="27"/>
        <v>0.64949060106489476</v>
      </c>
      <c r="H217" s="78">
        <f t="shared" si="25"/>
        <v>-3.7485425865130448</v>
      </c>
      <c r="I217" s="77">
        <f t="shared" si="28"/>
        <v>9.9999999999999645E-2</v>
      </c>
      <c r="J217" s="77">
        <f t="shared" si="29"/>
        <v>0.65137474484562397</v>
      </c>
      <c r="K217" s="77">
        <f t="shared" si="30"/>
        <v>6.5137474484562169E-2</v>
      </c>
      <c r="L217" s="82"/>
    </row>
    <row r="218" spans="1:12" x14ac:dyDescent="0.2">
      <c r="A218" s="76">
        <v>15.3</v>
      </c>
      <c r="B218" s="76">
        <f t="shared" si="26"/>
        <v>1.5300000000000001E-2</v>
      </c>
      <c r="C218" s="77">
        <f t="shared" si="21"/>
        <v>0.99999071742470691</v>
      </c>
      <c r="D218" s="78">
        <f t="shared" si="22"/>
        <v>0.64572312051093261</v>
      </c>
      <c r="E218" s="78">
        <f t="shared" si="23"/>
        <v>1</v>
      </c>
      <c r="F218" s="78">
        <f t="shared" si="24"/>
        <v>1</v>
      </c>
      <c r="G218" s="77">
        <f t="shared" si="27"/>
        <v>0.64571712653744795</v>
      </c>
      <c r="H218" s="78">
        <f t="shared" si="25"/>
        <v>-3.7991538905275544</v>
      </c>
      <c r="I218" s="77">
        <f t="shared" si="28"/>
        <v>0.10000000000000142</v>
      </c>
      <c r="J218" s="77">
        <f t="shared" si="29"/>
        <v>0.64760386380117141</v>
      </c>
      <c r="K218" s="77">
        <f t="shared" si="30"/>
        <v>6.4760386380118065E-2</v>
      </c>
      <c r="L218" s="82"/>
    </row>
    <row r="219" spans="1:12" x14ac:dyDescent="0.2">
      <c r="A219" s="76">
        <v>15.4</v>
      </c>
      <c r="B219" s="76">
        <f t="shared" si="26"/>
        <v>1.54E-2</v>
      </c>
      <c r="C219" s="77">
        <f t="shared" si="21"/>
        <v>0.99999059568784143</v>
      </c>
      <c r="D219" s="78">
        <f t="shared" si="22"/>
        <v>0.64194479760338863</v>
      </c>
      <c r="E219" s="78">
        <f t="shared" si="23"/>
        <v>1</v>
      </c>
      <c r="F219" s="78">
        <f t="shared" si="24"/>
        <v>1</v>
      </c>
      <c r="G219" s="77">
        <f t="shared" si="27"/>
        <v>0.64193876055412336</v>
      </c>
      <c r="H219" s="78">
        <f t="shared" si="25"/>
        <v>-3.8501280125162167</v>
      </c>
      <c r="I219" s="77">
        <f t="shared" si="28"/>
        <v>9.9999999999999645E-2</v>
      </c>
      <c r="J219" s="77">
        <f t="shared" si="29"/>
        <v>0.64382794354578565</v>
      </c>
      <c r="K219" s="77">
        <f t="shared" si="30"/>
        <v>6.4382794354578332E-2</v>
      </c>
      <c r="L219" s="82"/>
    </row>
    <row r="220" spans="1:12" x14ac:dyDescent="0.2">
      <c r="A220" s="76">
        <v>15.5</v>
      </c>
      <c r="B220" s="76">
        <f t="shared" si="26"/>
        <v>1.55E-2</v>
      </c>
      <c r="C220" s="77">
        <f t="shared" si="21"/>
        <v>0.99999047315791556</v>
      </c>
      <c r="D220" s="78">
        <f t="shared" si="22"/>
        <v>0.6381618775782586</v>
      </c>
      <c r="E220" s="78">
        <f t="shared" si="23"/>
        <v>1</v>
      </c>
      <c r="F220" s="78">
        <f t="shared" si="24"/>
        <v>1</v>
      </c>
      <c r="G220" s="77">
        <f t="shared" si="27"/>
        <v>0.63815579791082655</v>
      </c>
      <c r="H220" s="78">
        <f t="shared" si="25"/>
        <v>-3.9014656132618009</v>
      </c>
      <c r="I220" s="77">
        <f t="shared" si="28"/>
        <v>9.9999999999999645E-2</v>
      </c>
      <c r="J220" s="77">
        <f t="shared" si="29"/>
        <v>0.64004727923247495</v>
      </c>
      <c r="K220" s="77">
        <f t="shared" si="30"/>
        <v>6.4004727923247268E-2</v>
      </c>
      <c r="L220" s="82"/>
    </row>
    <row r="221" spans="1:12" x14ac:dyDescent="0.2">
      <c r="A221" s="76">
        <v>15.6</v>
      </c>
      <c r="B221" s="76">
        <f t="shared" si="26"/>
        <v>1.5599999999999999E-2</v>
      </c>
      <c r="C221" s="77">
        <f t="shared" si="21"/>
        <v>0.99999034983492985</v>
      </c>
      <c r="D221" s="78">
        <f t="shared" si="22"/>
        <v>0.63437465447406571</v>
      </c>
      <c r="E221" s="78">
        <f t="shared" si="23"/>
        <v>1</v>
      </c>
      <c r="F221" s="78">
        <f t="shared" si="24"/>
        <v>1</v>
      </c>
      <c r="G221" s="77">
        <f t="shared" si="27"/>
        <v>0.63436853265393367</v>
      </c>
      <c r="H221" s="78">
        <f t="shared" si="25"/>
        <v>-3.9531673597642545</v>
      </c>
      <c r="I221" s="77">
        <f t="shared" si="28"/>
        <v>9.9999999999999645E-2</v>
      </c>
      <c r="J221" s="77">
        <f t="shared" si="29"/>
        <v>0.63626216528238011</v>
      </c>
      <c r="K221" s="77">
        <f t="shared" si="30"/>
        <v>6.3626216528237786E-2</v>
      </c>
      <c r="L221" s="82"/>
    </row>
    <row r="222" spans="1:12" x14ac:dyDescent="0.2">
      <c r="A222" s="76">
        <v>15.7</v>
      </c>
      <c r="B222" s="76">
        <f t="shared" si="26"/>
        <v>1.5699999999999999E-2</v>
      </c>
      <c r="C222" s="77">
        <f t="shared" si="21"/>
        <v>0.99999022571888374</v>
      </c>
      <c r="D222" s="78">
        <f t="shared" si="22"/>
        <v>0.63058342154481373</v>
      </c>
      <c r="E222" s="78">
        <f t="shared" si="23"/>
        <v>1</v>
      </c>
      <c r="F222" s="78">
        <f t="shared" si="24"/>
        <v>1</v>
      </c>
      <c r="G222" s="77">
        <f t="shared" si="27"/>
        <v>0.63057725804518427</v>
      </c>
      <c r="H222" s="78">
        <f t="shared" si="25"/>
        <v>-4.0052339252854408</v>
      </c>
      <c r="I222" s="77">
        <f t="shared" si="28"/>
        <v>9.9999999999999645E-2</v>
      </c>
      <c r="J222" s="77">
        <f t="shared" si="29"/>
        <v>0.63247289534955897</v>
      </c>
      <c r="K222" s="77">
        <f t="shared" si="30"/>
        <v>6.3247289534955675E-2</v>
      </c>
      <c r="L222" s="82"/>
    </row>
    <row r="223" spans="1:12" x14ac:dyDescent="0.2">
      <c r="A223" s="76">
        <v>15.8</v>
      </c>
      <c r="B223" s="76">
        <f t="shared" si="26"/>
        <v>1.5800000000000002E-2</v>
      </c>
      <c r="C223" s="77">
        <f t="shared" si="21"/>
        <v>0.99999010080977879</v>
      </c>
      <c r="D223" s="78">
        <f t="shared" si="22"/>
        <v>0.6267884712251286</v>
      </c>
      <c r="E223" s="78">
        <f t="shared" si="23"/>
        <v>1</v>
      </c>
      <c r="F223" s="78">
        <f t="shared" si="24"/>
        <v>1</v>
      </c>
      <c r="G223" s="77">
        <f t="shared" si="27"/>
        <v>0.62678226652682345</v>
      </c>
      <c r="H223" s="78">
        <f t="shared" si="25"/>
        <v>-4.0576659893942217</v>
      </c>
      <c r="I223" s="77">
        <f t="shared" si="28"/>
        <v>0.10000000000000142</v>
      </c>
      <c r="J223" s="77">
        <f t="shared" si="29"/>
        <v>0.62867976228600386</v>
      </c>
      <c r="K223" s="77">
        <f t="shared" si="30"/>
        <v>6.2867976228601283E-2</v>
      </c>
      <c r="L223" s="82"/>
    </row>
    <row r="224" spans="1:12" x14ac:dyDescent="0.2">
      <c r="A224" s="76">
        <v>15.9</v>
      </c>
      <c r="B224" s="76">
        <f t="shared" si="26"/>
        <v>1.5900000000000001E-2</v>
      </c>
      <c r="C224" s="77">
        <f t="shared" si="21"/>
        <v>0.999989975107615</v>
      </c>
      <c r="D224" s="78">
        <f t="shared" si="22"/>
        <v>0.62299009509562653</v>
      </c>
      <c r="E224" s="78">
        <f t="shared" si="23"/>
        <v>1</v>
      </c>
      <c r="F224" s="78">
        <f t="shared" si="24"/>
        <v>1</v>
      </c>
      <c r="G224" s="77">
        <f t="shared" si="27"/>
        <v>0.6229838496869663</v>
      </c>
      <c r="H224" s="78">
        <f t="shared" si="25"/>
        <v>-4.110464238012324</v>
      </c>
      <c r="I224" s="77">
        <f t="shared" si="28"/>
        <v>9.9999999999999645E-2</v>
      </c>
      <c r="J224" s="77">
        <f t="shared" si="29"/>
        <v>0.62488305810689493</v>
      </c>
      <c r="K224" s="77">
        <f t="shared" si="30"/>
        <v>6.2488305810689274E-2</v>
      </c>
      <c r="L224" s="82"/>
    </row>
    <row r="225" spans="1:12" x14ac:dyDescent="0.2">
      <c r="A225" s="76">
        <v>16</v>
      </c>
      <c r="B225" s="76">
        <f t="shared" si="26"/>
        <v>1.6E-2</v>
      </c>
      <c r="C225" s="77">
        <f t="shared" si="21"/>
        <v>0.99998984861239126</v>
      </c>
      <c r="D225" s="78">
        <f t="shared" si="22"/>
        <v>0.61918858384853093</v>
      </c>
      <c r="E225" s="78">
        <f t="shared" si="23"/>
        <v>1</v>
      </c>
      <c r="F225" s="78">
        <f t="shared" si="24"/>
        <v>1</v>
      </c>
      <c r="G225" s="77">
        <f t="shared" si="27"/>
        <v>0.61918229822521342</v>
      </c>
      <c r="H225" s="78">
        <f t="shared" si="25"/>
        <v>-4.1636293634606893</v>
      </c>
      <c r="I225" s="77">
        <f t="shared" si="28"/>
        <v>9.9999999999999645E-2</v>
      </c>
      <c r="J225" s="77">
        <f t="shared" si="29"/>
        <v>0.62108307395608986</v>
      </c>
      <c r="K225" s="77">
        <f t="shared" si="30"/>
        <v>6.2108307395608763E-2</v>
      </c>
      <c r="L225" s="82"/>
    </row>
    <row r="226" spans="1:12" x14ac:dyDescent="0.2">
      <c r="A226" s="76">
        <v>16.100000000000001</v>
      </c>
      <c r="B226" s="76">
        <f t="shared" si="26"/>
        <v>1.61E-2</v>
      </c>
      <c r="C226" s="77">
        <f t="shared" si="21"/>
        <v>0.99998972132410957</v>
      </c>
      <c r="D226" s="78">
        <f t="shared" si="22"/>
        <v>0.6153842272535387</v>
      </c>
      <c r="E226" s="78">
        <f t="shared" si="23"/>
        <v>1</v>
      </c>
      <c r="F226" s="78">
        <f t="shared" si="24"/>
        <v>1</v>
      </c>
      <c r="G226" s="77">
        <f t="shared" si="27"/>
        <v>0.61537790191851871</v>
      </c>
      <c r="H226" s="78">
        <f t="shared" si="25"/>
        <v>-4.2171620645063488</v>
      </c>
      <c r="I226" s="77">
        <f t="shared" si="28"/>
        <v>0.10000000000000142</v>
      </c>
      <c r="J226" s="77">
        <f t="shared" si="29"/>
        <v>0.61728010007186607</v>
      </c>
      <c r="K226" s="77">
        <f t="shared" si="30"/>
        <v>6.1728010007187487E-2</v>
      </c>
      <c r="L226" s="82"/>
    </row>
    <row r="227" spans="1:12" x14ac:dyDescent="0.2">
      <c r="A227" s="76">
        <v>16.2</v>
      </c>
      <c r="B227" s="76">
        <f t="shared" si="26"/>
        <v>1.6199999999999999E-2</v>
      </c>
      <c r="C227" s="77">
        <f t="shared" si="21"/>
        <v>0.99998959324276981</v>
      </c>
      <c r="D227" s="78">
        <f t="shared" si="22"/>
        <v>0.61157731412393812</v>
      </c>
      <c r="E227" s="78">
        <f t="shared" si="23"/>
        <v>1</v>
      </c>
      <c r="F227" s="78">
        <f t="shared" si="24"/>
        <v>1</v>
      </c>
      <c r="G227" s="77">
        <f t="shared" si="27"/>
        <v>0.61157094958730251</v>
      </c>
      <c r="H227" s="78">
        <f t="shared" si="25"/>
        <v>-4.2710630464100223</v>
      </c>
      <c r="I227" s="77">
        <f t="shared" si="28"/>
        <v>9.9999999999997868E-2</v>
      </c>
      <c r="J227" s="77">
        <f t="shared" si="29"/>
        <v>0.61347442575291056</v>
      </c>
      <c r="K227" s="77">
        <f t="shared" si="30"/>
        <v>6.1347442575289748E-2</v>
      </c>
      <c r="L227" s="82"/>
    </row>
    <row r="228" spans="1:12" x14ac:dyDescent="0.2">
      <c r="A228" s="76">
        <v>16.3</v>
      </c>
      <c r="B228" s="76">
        <f t="shared" si="26"/>
        <v>1.6300000000000002E-2</v>
      </c>
      <c r="C228" s="77">
        <f t="shared" si="21"/>
        <v>0.99998946436837122</v>
      </c>
      <c r="D228" s="78">
        <f t="shared" si="22"/>
        <v>0.60776813228298465</v>
      </c>
      <c r="E228" s="78">
        <f t="shared" si="23"/>
        <v>1</v>
      </c>
      <c r="F228" s="78">
        <f t="shared" si="24"/>
        <v>1</v>
      </c>
      <c r="G228" s="77">
        <f t="shared" si="27"/>
        <v>0.60776172906182724</v>
      </c>
      <c r="H228" s="78">
        <f t="shared" si="25"/>
        <v>-4.3253330209742629</v>
      </c>
      <c r="I228" s="77">
        <f t="shared" si="28"/>
        <v>0.10000000000000142</v>
      </c>
      <c r="J228" s="77">
        <f t="shared" si="29"/>
        <v>0.60966633932456493</v>
      </c>
      <c r="K228" s="77">
        <f t="shared" si="30"/>
        <v>6.0966633932457361E-2</v>
      </c>
      <c r="L228" s="82"/>
    </row>
    <row r="229" spans="1:12" x14ac:dyDescent="0.2">
      <c r="A229" s="76">
        <v>16.399999999999999</v>
      </c>
      <c r="B229" s="76">
        <f t="shared" si="26"/>
        <v>1.6399999999999998E-2</v>
      </c>
      <c r="C229" s="77">
        <f t="shared" si="21"/>
        <v>0.99998933470091511</v>
      </c>
      <c r="D229" s="78">
        <f t="shared" si="22"/>
        <v>0.60395696853054859</v>
      </c>
      <c r="E229" s="78">
        <f t="shared" si="23"/>
        <v>1</v>
      </c>
      <c r="F229" s="78">
        <f t="shared" si="24"/>
        <v>1</v>
      </c>
      <c r="G229" s="77">
        <f t="shared" si="27"/>
        <v>0.60395052714884478</v>
      </c>
      <c r="H229" s="78">
        <f t="shared" si="25"/>
        <v>-4.3799727065921026</v>
      </c>
      <c r="I229" s="77">
        <f t="shared" si="28"/>
        <v>9.9999999999997868E-2</v>
      </c>
      <c r="J229" s="77">
        <f t="shared" si="29"/>
        <v>0.60585612810533607</v>
      </c>
      <c r="K229" s="77">
        <f t="shared" si="30"/>
        <v>6.0585612810532312E-2</v>
      </c>
      <c r="L229" s="82"/>
    </row>
    <row r="230" spans="1:12" x14ac:dyDescent="0.2">
      <c r="A230" s="76">
        <v>16.5</v>
      </c>
      <c r="B230" s="76">
        <f t="shared" si="26"/>
        <v>1.6500000000000001E-2</v>
      </c>
      <c r="C230" s="77">
        <f t="shared" si="21"/>
        <v>0.99998920424040172</v>
      </c>
      <c r="D230" s="78">
        <f t="shared" si="22"/>
        <v>0.60014410861002032</v>
      </c>
      <c r="E230" s="78">
        <f t="shared" si="23"/>
        <v>1</v>
      </c>
      <c r="F230" s="78">
        <f t="shared" si="24"/>
        <v>1</v>
      </c>
      <c r="G230" s="77">
        <f t="shared" si="27"/>
        <v>0.60013762959849948</v>
      </c>
      <c r="H230" s="78">
        <f t="shared" si="25"/>
        <v>-4.4349828282965102</v>
      </c>
      <c r="I230" s="77">
        <f t="shared" si="28"/>
        <v>0.10000000000000142</v>
      </c>
      <c r="J230" s="77">
        <f t="shared" si="29"/>
        <v>0.60204407837367213</v>
      </c>
      <c r="K230" s="77">
        <f t="shared" si="30"/>
        <v>6.0204407837368065E-2</v>
      </c>
      <c r="L230" s="82"/>
    </row>
    <row r="231" spans="1:12" x14ac:dyDescent="0.2">
      <c r="A231" s="76">
        <v>16.600000000000001</v>
      </c>
      <c r="B231" s="76">
        <f t="shared" si="26"/>
        <v>1.66E-2</v>
      </c>
      <c r="C231" s="77">
        <f t="shared" si="21"/>
        <v>0.99998907298683026</v>
      </c>
      <c r="D231" s="78">
        <f t="shared" si="22"/>
        <v>0.59632983717549848</v>
      </c>
      <c r="E231" s="78">
        <f t="shared" si="23"/>
        <v>1</v>
      </c>
      <c r="F231" s="78">
        <f t="shared" si="24"/>
        <v>1</v>
      </c>
      <c r="G231" s="77">
        <f t="shared" si="27"/>
        <v>0.5963233210715142</v>
      </c>
      <c r="H231" s="78">
        <f t="shared" si="25"/>
        <v>-4.4903641178103362</v>
      </c>
      <c r="I231" s="77">
        <f t="shared" si="28"/>
        <v>0.10000000000000142</v>
      </c>
      <c r="J231" s="77">
        <f t="shared" si="29"/>
        <v>0.59823047533500684</v>
      </c>
      <c r="K231" s="77">
        <f t="shared" si="30"/>
        <v>5.9823047533501532E-2</v>
      </c>
      <c r="L231" s="82"/>
    </row>
    <row r="232" spans="1:12" x14ac:dyDescent="0.2">
      <c r="A232" s="76">
        <v>16.7</v>
      </c>
      <c r="B232" s="76">
        <f t="shared" si="26"/>
        <v>1.67E-2</v>
      </c>
      <c r="C232" s="77">
        <f t="shared" si="21"/>
        <v>0.9999889409402033</v>
      </c>
      <c r="D232" s="78">
        <f t="shared" si="22"/>
        <v>0.5925144377592515</v>
      </c>
      <c r="E232" s="78">
        <f t="shared" si="23"/>
        <v>1</v>
      </c>
      <c r="F232" s="78">
        <f t="shared" si="24"/>
        <v>1</v>
      </c>
      <c r="G232" s="77">
        <f t="shared" si="27"/>
        <v>0.59250788510665386</v>
      </c>
      <c r="H232" s="78">
        <f t="shared" si="25"/>
        <v>-4.5461173135969171</v>
      </c>
      <c r="I232" s="77">
        <f t="shared" si="28"/>
        <v>9.9999999999997868E-2</v>
      </c>
      <c r="J232" s="77">
        <f t="shared" si="29"/>
        <v>0.59441560308908403</v>
      </c>
      <c r="K232" s="77">
        <f t="shared" si="30"/>
        <v>5.9441560308907133E-2</v>
      </c>
      <c r="L232" s="82"/>
    </row>
    <row r="233" spans="1:12" x14ac:dyDescent="0.2">
      <c r="A233" s="76">
        <v>16.8</v>
      </c>
      <c r="B233" s="76">
        <f t="shared" si="26"/>
        <v>1.6800000000000002E-2</v>
      </c>
      <c r="C233" s="77">
        <f t="shared" si="21"/>
        <v>0.99998880810051849</v>
      </c>
      <c r="D233" s="78">
        <f t="shared" si="22"/>
        <v>0.58869819273946677</v>
      </c>
      <c r="E233" s="78">
        <f t="shared" si="23"/>
        <v>1</v>
      </c>
      <c r="F233" s="78">
        <f t="shared" si="24"/>
        <v>1</v>
      </c>
      <c r="G233" s="77">
        <f t="shared" si="27"/>
        <v>0.58869160408846866</v>
      </c>
      <c r="H233" s="78">
        <f t="shared" si="25"/>
        <v>-4.6022431609113754</v>
      </c>
      <c r="I233" s="77">
        <f t="shared" si="28"/>
        <v>0.10000000000000142</v>
      </c>
      <c r="J233" s="77">
        <f t="shared" si="29"/>
        <v>0.59059974459756126</v>
      </c>
      <c r="K233" s="77">
        <f t="shared" si="30"/>
        <v>5.9059974459756963E-2</v>
      </c>
      <c r="L233" s="82"/>
    </row>
    <row r="234" spans="1:12" x14ac:dyDescent="0.2">
      <c r="A234" s="76">
        <v>16.899999999999999</v>
      </c>
      <c r="B234" s="76">
        <f t="shared" si="26"/>
        <v>1.6899999999999998E-2</v>
      </c>
      <c r="C234" s="77">
        <f t="shared" si="21"/>
        <v>0.99998867446777751</v>
      </c>
      <c r="D234" s="78">
        <f t="shared" si="22"/>
        <v>0.58488138330828776</v>
      </c>
      <c r="E234" s="78">
        <f t="shared" si="23"/>
        <v>1</v>
      </c>
      <c r="F234" s="78">
        <f t="shared" si="24"/>
        <v>1</v>
      </c>
      <c r="G234" s="77">
        <f t="shared" si="27"/>
        <v>0.58487475921533472</v>
      </c>
      <c r="H234" s="78">
        <f t="shared" si="25"/>
        <v>-4.6587424118524323</v>
      </c>
      <c r="I234" s="77">
        <f t="shared" si="28"/>
        <v>9.9999999999997868E-2</v>
      </c>
      <c r="J234" s="77">
        <f t="shared" si="29"/>
        <v>0.58678318165190169</v>
      </c>
      <c r="K234" s="77">
        <f t="shared" si="30"/>
        <v>5.8678318165188918E-2</v>
      </c>
      <c r="L234" s="82"/>
    </row>
    <row r="235" spans="1:12" x14ac:dyDescent="0.2">
      <c r="A235" s="76">
        <v>17</v>
      </c>
      <c r="B235" s="76">
        <f t="shared" si="26"/>
        <v>1.7000000000000001E-2</v>
      </c>
      <c r="C235" s="77">
        <f t="shared" si="21"/>
        <v>0.99998854004198034</v>
      </c>
      <c r="D235" s="78">
        <f t="shared" si="22"/>
        <v>0.58106428944013833</v>
      </c>
      <c r="E235" s="78">
        <f t="shared" si="23"/>
        <v>1</v>
      </c>
      <c r="F235" s="78">
        <f t="shared" si="24"/>
        <v>1</v>
      </c>
      <c r="G235" s="77">
        <f t="shared" si="27"/>
        <v>0.58105763046777459</v>
      </c>
      <c r="H235" s="78">
        <f t="shared" si="25"/>
        <v>-4.7156158254150808</v>
      </c>
      <c r="I235" s="77">
        <f t="shared" si="28"/>
        <v>0.10000000000000142</v>
      </c>
      <c r="J235" s="77">
        <f t="shared" si="29"/>
        <v>0.58296619484155465</v>
      </c>
      <c r="K235" s="77">
        <f t="shared" si="30"/>
        <v>5.8296619484156292E-2</v>
      </c>
      <c r="L235" s="82"/>
    </row>
    <row r="236" spans="1:12" x14ac:dyDescent="0.2">
      <c r="A236" s="76">
        <v>17.100000000000001</v>
      </c>
      <c r="B236" s="76">
        <f t="shared" si="26"/>
        <v>1.7100000000000001E-2</v>
      </c>
      <c r="C236" s="77">
        <f t="shared" si="21"/>
        <v>0.99998840482312779</v>
      </c>
      <c r="D236" s="78">
        <f t="shared" si="22"/>
        <v>0.57724718986035328</v>
      </c>
      <c r="E236" s="78">
        <f t="shared" si="23"/>
        <v>1</v>
      </c>
      <c r="F236" s="78">
        <f t="shared" si="24"/>
        <v>1</v>
      </c>
      <c r="G236" s="77">
        <f t="shared" si="27"/>
        <v>0.57724049657708787</v>
      </c>
      <c r="H236" s="78">
        <f t="shared" si="25"/>
        <v>-4.7728641675437276</v>
      </c>
      <c r="I236" s="77">
        <f t="shared" si="28"/>
        <v>0.10000000000000142</v>
      </c>
      <c r="J236" s="77">
        <f t="shared" si="29"/>
        <v>0.57914906352243123</v>
      </c>
      <c r="K236" s="77">
        <f t="shared" si="30"/>
        <v>5.7914906352243944E-2</v>
      </c>
      <c r="L236" s="82"/>
    </row>
    <row r="237" spans="1:12" x14ac:dyDescent="0.2">
      <c r="A237" s="76">
        <v>17.2</v>
      </c>
      <c r="B237" s="76">
        <f t="shared" si="26"/>
        <v>1.72E-2</v>
      </c>
      <c r="C237" s="77">
        <f t="shared" si="21"/>
        <v>0.99998826881122027</v>
      </c>
      <c r="D237" s="78">
        <f t="shared" si="22"/>
        <v>0.57343036201410535</v>
      </c>
      <c r="E237" s="78">
        <f t="shared" si="23"/>
        <v>1</v>
      </c>
      <c r="F237" s="78">
        <f t="shared" si="24"/>
        <v>1</v>
      </c>
      <c r="G237" s="77">
        <f t="shared" si="27"/>
        <v>0.57342363499427651</v>
      </c>
      <c r="H237" s="78">
        <f t="shared" si="25"/>
        <v>-4.8304882111861325</v>
      </c>
      <c r="I237" s="77">
        <f t="shared" si="28"/>
        <v>9.9999999999997868E-2</v>
      </c>
      <c r="J237" s="77">
        <f t="shared" si="29"/>
        <v>0.57533206578568219</v>
      </c>
      <c r="K237" s="77">
        <f t="shared" si="30"/>
        <v>5.7533206578566989E-2</v>
      </c>
      <c r="L237" s="82"/>
    </row>
    <row r="238" spans="1:12" x14ac:dyDescent="0.2">
      <c r="A238" s="76">
        <v>17.3</v>
      </c>
      <c r="B238" s="76">
        <f t="shared" si="26"/>
        <v>1.7299999999999999E-2</v>
      </c>
      <c r="C238" s="77">
        <f t="shared" si="21"/>
        <v>0.99998813200625636</v>
      </c>
      <c r="D238" s="78">
        <f t="shared" si="22"/>
        <v>0.56961408203563868</v>
      </c>
      <c r="E238" s="78">
        <f t="shared" si="23"/>
        <v>1</v>
      </c>
      <c r="F238" s="78">
        <f t="shared" si="24"/>
        <v>1</v>
      </c>
      <c r="G238" s="77">
        <f t="shared" si="27"/>
        <v>0.56960732185927676</v>
      </c>
      <c r="H238" s="78">
        <f t="shared" si="25"/>
        <v>-4.8884887363480223</v>
      </c>
      <c r="I238" s="77">
        <f t="shared" si="28"/>
        <v>0.10000000000000142</v>
      </c>
      <c r="J238" s="77">
        <f t="shared" si="29"/>
        <v>0.57151547842677664</v>
      </c>
      <c r="K238" s="77">
        <f t="shared" si="30"/>
        <v>5.7151547842678473E-2</v>
      </c>
      <c r="L238" s="82"/>
    </row>
    <row r="239" spans="1:12" x14ac:dyDescent="0.2">
      <c r="A239" s="76">
        <v>17.399999999999999</v>
      </c>
      <c r="B239" s="76">
        <f t="shared" si="26"/>
        <v>1.7399999999999999E-2</v>
      </c>
      <c r="C239" s="77">
        <f t="shared" si="21"/>
        <v>0.99998799440823838</v>
      </c>
      <c r="D239" s="78">
        <f t="shared" si="22"/>
        <v>0.56579862471781606</v>
      </c>
      <c r="E239" s="78">
        <f t="shared" si="23"/>
        <v>1</v>
      </c>
      <c r="F239" s="78">
        <f t="shared" si="24"/>
        <v>1</v>
      </c>
      <c r="G239" s="77">
        <f t="shared" si="27"/>
        <v>0.56579183197050842</v>
      </c>
      <c r="H239" s="78">
        <f t="shared" si="25"/>
        <v>-4.9468665301483057</v>
      </c>
      <c r="I239" s="77">
        <f t="shared" si="28"/>
        <v>9.9999999999997868E-2</v>
      </c>
      <c r="J239" s="77">
        <f t="shared" si="29"/>
        <v>0.56769957691489259</v>
      </c>
      <c r="K239" s="77">
        <f t="shared" si="30"/>
        <v>5.676995769148805E-2</v>
      </c>
      <c r="L239" s="82"/>
    </row>
    <row r="240" spans="1:12" x14ac:dyDescent="0.2">
      <c r="A240" s="76">
        <v>17.5</v>
      </c>
      <c r="B240" s="76">
        <f t="shared" si="26"/>
        <v>1.7500000000000002E-2</v>
      </c>
      <c r="C240" s="77">
        <f t="shared" si="21"/>
        <v>0.99998785601716589</v>
      </c>
      <c r="D240" s="78">
        <f t="shared" si="22"/>
        <v>0.56198426348198094</v>
      </c>
      <c r="E240" s="78">
        <f t="shared" si="23"/>
        <v>1</v>
      </c>
      <c r="F240" s="78">
        <f t="shared" si="24"/>
        <v>1</v>
      </c>
      <c r="G240" s="77">
        <f t="shared" si="27"/>
        <v>0.56197743875473216</v>
      </c>
      <c r="H240" s="78">
        <f t="shared" si="25"/>
        <v>-5.0056223868751015</v>
      </c>
      <c r="I240" s="77">
        <f t="shared" si="28"/>
        <v>0.10000000000000142</v>
      </c>
      <c r="J240" s="77">
        <f t="shared" si="29"/>
        <v>0.56388463536262035</v>
      </c>
      <c r="K240" s="77">
        <f t="shared" si="30"/>
        <v>5.6388463536262833E-2</v>
      </c>
      <c r="L240" s="82"/>
    </row>
    <row r="241" spans="1:12" x14ac:dyDescent="0.2">
      <c r="A241" s="76">
        <v>17.600000000000001</v>
      </c>
      <c r="B241" s="76">
        <f t="shared" si="26"/>
        <v>1.7600000000000001E-2</v>
      </c>
      <c r="C241" s="77">
        <f t="shared" si="21"/>
        <v>0.99998771683303833</v>
      </c>
      <c r="D241" s="78">
        <f t="shared" si="22"/>
        <v>0.55817127034813496</v>
      </c>
      <c r="E241" s="78">
        <f t="shared" si="23"/>
        <v>1</v>
      </c>
      <c r="F241" s="78">
        <f t="shared" si="24"/>
        <v>1</v>
      </c>
      <c r="G241" s="77">
        <f t="shared" si="27"/>
        <v>0.55816441423722807</v>
      </c>
      <c r="H241" s="78">
        <f t="shared" si="25"/>
        <v>-5.0647571080424445</v>
      </c>
      <c r="I241" s="77">
        <f t="shared" si="28"/>
        <v>0.10000000000000142</v>
      </c>
      <c r="J241" s="77">
        <f t="shared" si="29"/>
        <v>0.56007092649598011</v>
      </c>
      <c r="K241" s="77">
        <f t="shared" si="30"/>
        <v>5.6007092649598807E-2</v>
      </c>
      <c r="L241" s="82"/>
    </row>
    <row r="242" spans="1:12" x14ac:dyDescent="0.2">
      <c r="A242" s="76">
        <v>17.7</v>
      </c>
      <c r="B242" s="76">
        <f t="shared" si="26"/>
        <v>1.77E-2</v>
      </c>
      <c r="C242" s="77">
        <f t="shared" si="21"/>
        <v>0.99998757685585737</v>
      </c>
      <c r="D242" s="78">
        <f t="shared" si="22"/>
        <v>0.55435991590544564</v>
      </c>
      <c r="E242" s="78">
        <f t="shared" si="23"/>
        <v>1</v>
      </c>
      <c r="F242" s="78">
        <f t="shared" si="24"/>
        <v>1</v>
      </c>
      <c r="G242" s="77">
        <f t="shared" si="27"/>
        <v>0.55435302901230343</v>
      </c>
      <c r="H242" s="78">
        <f t="shared" si="25"/>
        <v>-5.1242715024476357</v>
      </c>
      <c r="I242" s="77">
        <f t="shared" si="28"/>
        <v>9.9999999999997868E-2</v>
      </c>
      <c r="J242" s="77">
        <f t="shared" si="29"/>
        <v>0.55625872162476575</v>
      </c>
      <c r="K242" s="77">
        <f t="shared" si="30"/>
        <v>5.5625872162475387E-2</v>
      </c>
      <c r="L242" s="82"/>
    </row>
    <row r="243" spans="1:12" x14ac:dyDescent="0.2">
      <c r="A243" s="76">
        <v>17.8</v>
      </c>
      <c r="B243" s="76">
        <f t="shared" si="26"/>
        <v>1.78E-2</v>
      </c>
      <c r="C243" s="77">
        <f t="shared" si="21"/>
        <v>0.9999874360856229</v>
      </c>
      <c r="D243" s="78">
        <f t="shared" si="22"/>
        <v>0.55055046928307427</v>
      </c>
      <c r="E243" s="78">
        <f t="shared" si="23"/>
        <v>1</v>
      </c>
      <c r="F243" s="78">
        <f t="shared" si="24"/>
        <v>1</v>
      </c>
      <c r="G243" s="77">
        <f t="shared" si="27"/>
        <v>0.55054355221411788</v>
      </c>
      <c r="H243" s="78">
        <f t="shared" si="25"/>
        <v>-5.1841663862294771</v>
      </c>
      <c r="I243" s="77">
        <f t="shared" si="28"/>
        <v>0.10000000000000142</v>
      </c>
      <c r="J243" s="77">
        <f t="shared" si="29"/>
        <v>0.55244829061321066</v>
      </c>
      <c r="K243" s="77">
        <f t="shared" si="30"/>
        <v>5.5244829061321853E-2</v>
      </c>
      <c r="L243" s="82"/>
    </row>
    <row r="244" spans="1:12" x14ac:dyDescent="0.2">
      <c r="A244" s="76">
        <v>17.899999999999999</v>
      </c>
      <c r="B244" s="76">
        <f t="shared" si="26"/>
        <v>1.7899999999999999E-2</v>
      </c>
      <c r="C244" s="77">
        <f t="shared" si="21"/>
        <v>0.99998729452233448</v>
      </c>
      <c r="D244" s="78">
        <f t="shared" si="22"/>
        <v>0.54674319812134298</v>
      </c>
      <c r="E244" s="78">
        <f t="shared" si="23"/>
        <v>1</v>
      </c>
      <c r="F244" s="78">
        <f t="shared" si="24"/>
        <v>1</v>
      </c>
      <c r="G244" s="77">
        <f t="shared" si="27"/>
        <v>0.54673625148785043</v>
      </c>
      <c r="H244" s="78">
        <f t="shared" si="25"/>
        <v>-5.2444425829270926</v>
      </c>
      <c r="I244" s="77">
        <f t="shared" si="28"/>
        <v>9.9999999999997868E-2</v>
      </c>
      <c r="J244" s="77">
        <f t="shared" si="29"/>
        <v>0.54863990185098421</v>
      </c>
      <c r="K244" s="77">
        <f t="shared" si="30"/>
        <v>5.4863990185097251E-2</v>
      </c>
      <c r="L244" s="82"/>
    </row>
    <row r="245" spans="1:12" x14ac:dyDescent="0.2">
      <c r="A245" s="76">
        <v>18</v>
      </c>
      <c r="B245" s="76">
        <f t="shared" si="26"/>
        <v>1.7999999999999999E-2</v>
      </c>
      <c r="C245" s="77">
        <f t="shared" si="21"/>
        <v>0.99998715216599332</v>
      </c>
      <c r="D245" s="78">
        <f t="shared" si="22"/>
        <v>0.54293836854322974</v>
      </c>
      <c r="E245" s="78">
        <f t="shared" si="23"/>
        <v>1</v>
      </c>
      <c r="F245" s="78">
        <f t="shared" si="24"/>
        <v>1</v>
      </c>
      <c r="G245" s="77">
        <f t="shared" si="27"/>
        <v>0.54293139296119486</v>
      </c>
      <c r="H245" s="78">
        <f t="shared" si="25"/>
        <v>-5.3051009235396105</v>
      </c>
      <c r="I245" s="77">
        <f t="shared" si="28"/>
        <v>0.10000000000000142</v>
      </c>
      <c r="J245" s="77">
        <f t="shared" si="29"/>
        <v>0.54483382222452259</v>
      </c>
      <c r="K245" s="77">
        <f t="shared" si="30"/>
        <v>5.4483382222453032E-2</v>
      </c>
      <c r="L245" s="82"/>
    </row>
    <row r="246" spans="1:12" x14ac:dyDescent="0.2">
      <c r="A246" s="76">
        <v>18.100000000000001</v>
      </c>
      <c r="B246" s="76">
        <f t="shared" si="26"/>
        <v>1.8100000000000002E-2</v>
      </c>
      <c r="C246" s="77">
        <f t="shared" si="21"/>
        <v>0.99998700901659909</v>
      </c>
      <c r="D246" s="78">
        <f t="shared" si="22"/>
        <v>0.53913624512621083</v>
      </c>
      <c r="E246" s="78">
        <f t="shared" si="23"/>
        <v>1</v>
      </c>
      <c r="F246" s="78">
        <f t="shared" si="24"/>
        <v>1</v>
      </c>
      <c r="G246" s="77">
        <f t="shared" si="27"/>
        <v>0.53912924121619954</v>
      </c>
      <c r="H246" s="78">
        <f t="shared" si="25"/>
        <v>-5.3661422465865414</v>
      </c>
      <c r="I246" s="77">
        <f t="shared" si="28"/>
        <v>0.10000000000000142</v>
      </c>
      <c r="J246" s="77">
        <f t="shared" si="29"/>
        <v>0.5410303170886972</v>
      </c>
      <c r="K246" s="77">
        <f t="shared" si="30"/>
        <v>5.4103031708870486E-2</v>
      </c>
      <c r="L246" s="82"/>
    </row>
    <row r="247" spans="1:12" x14ac:dyDescent="0.2">
      <c r="A247" s="76">
        <v>18.2</v>
      </c>
      <c r="B247" s="76">
        <f t="shared" si="26"/>
        <v>1.8200000000000001E-2</v>
      </c>
      <c r="C247" s="77">
        <f t="shared" si="21"/>
        <v>0.9999868650741538</v>
      </c>
      <c r="D247" s="78">
        <f t="shared" si="22"/>
        <v>0.53533709087443937</v>
      </c>
      <c r="E247" s="78">
        <f t="shared" si="23"/>
        <v>1</v>
      </c>
      <c r="F247" s="78">
        <f t="shared" si="24"/>
        <v>1</v>
      </c>
      <c r="G247" s="77">
        <f t="shared" si="27"/>
        <v>0.53533005926144805</v>
      </c>
      <c r="H247" s="78">
        <f t="shared" si="25"/>
        <v>-5.4275673981689465</v>
      </c>
      <c r="I247" s="77">
        <f t="shared" si="28"/>
        <v>9.9999999999997868E-2</v>
      </c>
      <c r="J247" s="77">
        <f t="shared" si="29"/>
        <v>0.53722965023882385</v>
      </c>
      <c r="K247" s="77">
        <f t="shared" si="30"/>
        <v>5.3722965023881242E-2</v>
      </c>
      <c r="L247" s="82"/>
    </row>
    <row r="248" spans="1:12" x14ac:dyDescent="0.2">
      <c r="A248" s="76">
        <v>18.3</v>
      </c>
      <c r="B248" s="76">
        <f t="shared" si="26"/>
        <v>1.83E-2</v>
      </c>
      <c r="C248" s="77">
        <f t="shared" si="21"/>
        <v>0.99998672033865554</v>
      </c>
      <c r="D248" s="78">
        <f t="shared" si="22"/>
        <v>0.53154116719127487</v>
      </c>
      <c r="E248" s="78">
        <f t="shared" si="23"/>
        <v>1</v>
      </c>
      <c r="F248" s="78">
        <f t="shared" si="24"/>
        <v>1</v>
      </c>
      <c r="G248" s="77">
        <f t="shared" si="27"/>
        <v>0.53153410850458394</v>
      </c>
      <c r="H248" s="78">
        <f t="shared" si="25"/>
        <v>-5.48937723203146</v>
      </c>
      <c r="I248" s="77">
        <f t="shared" si="28"/>
        <v>0.10000000000000142</v>
      </c>
      <c r="J248" s="77">
        <f t="shared" si="29"/>
        <v>0.53343208388301599</v>
      </c>
      <c r="K248" s="77">
        <f t="shared" si="30"/>
        <v>5.3343208388302359E-2</v>
      </c>
      <c r="L248" s="82"/>
    </row>
    <row r="249" spans="1:12" x14ac:dyDescent="0.2">
      <c r="A249" s="76">
        <v>18.399999999999999</v>
      </c>
      <c r="B249" s="76">
        <f t="shared" si="26"/>
        <v>1.84E-2</v>
      </c>
      <c r="C249" s="77">
        <f t="shared" si="21"/>
        <v>0.99998657481010489</v>
      </c>
      <c r="D249" s="78">
        <f t="shared" si="22"/>
        <v>0.5277487338521647</v>
      </c>
      <c r="E249" s="78">
        <f t="shared" si="23"/>
        <v>1</v>
      </c>
      <c r="F249" s="78">
        <f t="shared" si="24"/>
        <v>1</v>
      </c>
      <c r="G249" s="77">
        <f t="shared" si="27"/>
        <v>0.5277416487251958</v>
      </c>
      <c r="H249" s="78">
        <f t="shared" si="25"/>
        <v>-5.5515726096249285</v>
      </c>
      <c r="I249" s="77">
        <f t="shared" si="28"/>
        <v>9.9999999999997868E-2</v>
      </c>
      <c r="J249" s="77">
        <f t="shared" si="29"/>
        <v>0.52963787861488987</v>
      </c>
      <c r="K249" s="77">
        <f t="shared" si="30"/>
        <v>5.2963787861487858E-2</v>
      </c>
      <c r="L249" s="82"/>
    </row>
    <row r="250" spans="1:12" x14ac:dyDescent="0.2">
      <c r="A250" s="76">
        <v>18.5</v>
      </c>
      <c r="B250" s="76">
        <f t="shared" si="26"/>
        <v>1.8499999999999999E-2</v>
      </c>
      <c r="C250" s="77">
        <f t="shared" si="21"/>
        <v>0.99998642848850328</v>
      </c>
      <c r="D250" s="78">
        <f t="shared" si="22"/>
        <v>0.52396004897787363</v>
      </c>
      <c r="E250" s="78">
        <f t="shared" si="23"/>
        <v>1</v>
      </c>
      <c r="F250" s="78">
        <f t="shared" si="24"/>
        <v>1</v>
      </c>
      <c r="G250" s="77">
        <f t="shared" si="27"/>
        <v>0.5239529380480451</v>
      </c>
      <c r="H250" s="78">
        <f t="shared" si="25"/>
        <v>-5.6141544001700447</v>
      </c>
      <c r="I250" s="77">
        <f t="shared" si="28"/>
        <v>0.10000000000000142</v>
      </c>
      <c r="J250" s="77">
        <f t="shared" si="29"/>
        <v>0.52584729338662051</v>
      </c>
      <c r="K250" s="77">
        <f t="shared" si="30"/>
        <v>5.2584729338662796E-2</v>
      </c>
      <c r="L250" s="82"/>
    </row>
    <row r="251" spans="1:12" x14ac:dyDescent="0.2">
      <c r="A251" s="76">
        <v>18.600000000000001</v>
      </c>
      <c r="B251" s="76">
        <f t="shared" si="26"/>
        <v>1.8600000000000002E-2</v>
      </c>
      <c r="C251" s="77">
        <f t="shared" si="21"/>
        <v>0.99998628137384993</v>
      </c>
      <c r="D251" s="78">
        <f t="shared" si="22"/>
        <v>0.52017536900807682</v>
      </c>
      <c r="E251" s="78">
        <f t="shared" si="23"/>
        <v>1</v>
      </c>
      <c r="F251" s="78">
        <f t="shared" si="24"/>
        <v>1</v>
      </c>
      <c r="G251" s="77">
        <f t="shared" si="27"/>
        <v>0.52016823291665693</v>
      </c>
      <c r="H251" s="78">
        <f t="shared" si="25"/>
        <v>-5.6771234807217219</v>
      </c>
      <c r="I251" s="77">
        <f t="shared" si="28"/>
        <v>0.10000000000000142</v>
      </c>
      <c r="J251" s="77">
        <f t="shared" si="29"/>
        <v>0.52206058548235101</v>
      </c>
      <c r="K251" s="77">
        <f t="shared" si="30"/>
        <v>5.2206058548235845E-2</v>
      </c>
      <c r="L251" s="82"/>
    </row>
    <row r="252" spans="1:12" x14ac:dyDescent="0.2">
      <c r="A252" s="76">
        <v>18.7</v>
      </c>
      <c r="B252" s="76">
        <f t="shared" si="26"/>
        <v>1.8699999999999998E-2</v>
      </c>
      <c r="C252" s="77">
        <f t="shared" si="21"/>
        <v>0.99998613346614718</v>
      </c>
      <c r="D252" s="78">
        <f t="shared" si="22"/>
        <v>0.51639494867531166</v>
      </c>
      <c r="E252" s="78">
        <f t="shared" si="23"/>
        <v>1</v>
      </c>
      <c r="F252" s="78">
        <f t="shared" si="24"/>
        <v>1</v>
      </c>
      <c r="G252" s="77">
        <f t="shared" si="27"/>
        <v>0.51638778806727448</v>
      </c>
      <c r="H252" s="78">
        <f t="shared" si="25"/>
        <v>-5.7404807362342316</v>
      </c>
      <c r="I252" s="77">
        <f t="shared" si="28"/>
        <v>9.9999999999997868E-2</v>
      </c>
      <c r="J252" s="77">
        <f t="shared" si="29"/>
        <v>0.51827801049196576</v>
      </c>
      <c r="K252" s="77">
        <f t="shared" si="30"/>
        <v>5.1827801049195474E-2</v>
      </c>
      <c r="L252" s="82"/>
    </row>
    <row r="253" spans="1:12" x14ac:dyDescent="0.2">
      <c r="A253" s="76">
        <v>18.8</v>
      </c>
      <c r="B253" s="76">
        <f t="shared" si="26"/>
        <v>1.8800000000000001E-2</v>
      </c>
      <c r="C253" s="77">
        <f t="shared" si="21"/>
        <v>0.99998598476539247</v>
      </c>
      <c r="D253" s="78">
        <f t="shared" si="22"/>
        <v>0.51261904097929278</v>
      </c>
      <c r="E253" s="78">
        <f t="shared" si="23"/>
        <v>1</v>
      </c>
      <c r="F253" s="78">
        <f t="shared" si="24"/>
        <v>1</v>
      </c>
      <c r="G253" s="77">
        <f t="shared" si="27"/>
        <v>0.51261185650316921</v>
      </c>
      <c r="H253" s="78">
        <f t="shared" si="25"/>
        <v>-5.8042270596273413</v>
      </c>
      <c r="I253" s="77">
        <f t="shared" si="28"/>
        <v>0.10000000000000142</v>
      </c>
      <c r="J253" s="77">
        <f t="shared" si="29"/>
        <v>0.51449982228522184</v>
      </c>
      <c r="K253" s="77">
        <f t="shared" si="30"/>
        <v>5.1449982228522914E-2</v>
      </c>
      <c r="L253" s="82"/>
    </row>
    <row r="254" spans="1:12" x14ac:dyDescent="0.2">
      <c r="A254" s="76">
        <v>18.899999999999999</v>
      </c>
      <c r="B254" s="76">
        <f t="shared" si="26"/>
        <v>1.89E-2</v>
      </c>
      <c r="C254" s="77">
        <f t="shared" si="21"/>
        <v>0.9999858352715888</v>
      </c>
      <c r="D254" s="78">
        <f t="shared" si="22"/>
        <v>0.50884789716159839</v>
      </c>
      <c r="E254" s="78">
        <f t="shared" si="23"/>
        <v>1</v>
      </c>
      <c r="F254" s="78">
        <f t="shared" si="24"/>
        <v>1</v>
      </c>
      <c r="G254" s="77">
        <f t="shared" si="27"/>
        <v>0.50884068946933247</v>
      </c>
      <c r="H254" s="78">
        <f t="shared" si="25"/>
        <v>-5.8683633518530627</v>
      </c>
      <c r="I254" s="77">
        <f t="shared" si="28"/>
        <v>9.9999999999997868E-2</v>
      </c>
      <c r="J254" s="77">
        <f t="shared" si="29"/>
        <v>0.51072627298625084</v>
      </c>
      <c r="K254" s="77">
        <f t="shared" si="30"/>
        <v>5.1072627298623996E-2</v>
      </c>
      <c r="L254" s="82"/>
    </row>
    <row r="255" spans="1:12" x14ac:dyDescent="0.2">
      <c r="A255" s="76">
        <v>19</v>
      </c>
      <c r="B255" s="76">
        <f t="shared" si="26"/>
        <v>1.9E-2</v>
      </c>
      <c r="C255" s="77">
        <f t="shared" si="21"/>
        <v>0.99998568498473372</v>
      </c>
      <c r="D255" s="78">
        <f t="shared" si="22"/>
        <v>0.50508176668072113</v>
      </c>
      <c r="E255" s="78">
        <f t="shared" si="23"/>
        <v>1</v>
      </c>
      <c r="F255" s="78">
        <f t="shared" si="24"/>
        <v>1</v>
      </c>
      <c r="G255" s="77">
        <f t="shared" si="27"/>
        <v>0.50507453642752043</v>
      </c>
      <c r="H255" s="78">
        <f t="shared" si="25"/>
        <v>-5.9328905219635519</v>
      </c>
      <c r="I255" s="77">
        <f t="shared" si="28"/>
        <v>0.10000000000000142</v>
      </c>
      <c r="J255" s="77">
        <f t="shared" si="29"/>
        <v>0.50695761294842645</v>
      </c>
      <c r="K255" s="77">
        <f t="shared" si="30"/>
        <v>5.0695761294843364E-2</v>
      </c>
      <c r="L255" s="82"/>
    </row>
    <row r="256" spans="1:12" x14ac:dyDescent="0.2">
      <c r="A256" s="76">
        <v>19.100000000000001</v>
      </c>
      <c r="B256" s="76">
        <f t="shared" si="26"/>
        <v>1.9100000000000002E-2</v>
      </c>
      <c r="C256" s="77">
        <f t="shared" si="21"/>
        <v>0.9999855339048298</v>
      </c>
      <c r="D256" s="78">
        <f t="shared" si="22"/>
        <v>0.50132089718749995</v>
      </c>
      <c r="E256" s="78">
        <f t="shared" si="23"/>
        <v>1</v>
      </c>
      <c r="F256" s="78">
        <f t="shared" si="24"/>
        <v>1</v>
      </c>
      <c r="G256" s="77">
        <f t="shared" si="27"/>
        <v>0.5013136450316904</v>
      </c>
      <c r="H256" s="78">
        <f t="shared" si="25"/>
        <v>-5.9978094871795884</v>
      </c>
      <c r="I256" s="77">
        <f t="shared" si="28"/>
        <v>0.10000000000000142</v>
      </c>
      <c r="J256" s="77">
        <f t="shared" si="29"/>
        <v>0.50319409072960541</v>
      </c>
      <c r="K256" s="77">
        <f t="shared" si="30"/>
        <v>5.0319409072961258E-2</v>
      </c>
      <c r="L256" s="82"/>
    </row>
    <row r="257" spans="1:12" x14ac:dyDescent="0.2">
      <c r="A257" s="76">
        <v>19.2</v>
      </c>
      <c r="B257" s="76">
        <f t="shared" si="26"/>
        <v>1.9199999999999998E-2</v>
      </c>
      <c r="C257" s="77">
        <f t="shared" si="21"/>
        <v>0.9999853820318777</v>
      </c>
      <c r="D257" s="78">
        <f t="shared" si="22"/>
        <v>0.49756553450092034</v>
      </c>
      <c r="E257" s="78">
        <f t="shared" si="23"/>
        <v>1</v>
      </c>
      <c r="F257" s="78">
        <f t="shared" si="24"/>
        <v>1</v>
      </c>
      <c r="G257" s="77">
        <f t="shared" si="27"/>
        <v>0.49755826110379825</v>
      </c>
      <c r="H257" s="78">
        <f t="shared" si="25"/>
        <v>-6.0631211729602157</v>
      </c>
      <c r="I257" s="77">
        <f t="shared" si="28"/>
        <v>9.9999999999997868E-2</v>
      </c>
      <c r="J257" s="77">
        <f t="shared" si="29"/>
        <v>0.49943595306774435</v>
      </c>
      <c r="K257" s="77">
        <f t="shared" si="30"/>
        <v>4.9943595306773371E-2</v>
      </c>
      <c r="L257" s="82"/>
    </row>
    <row r="258" spans="1:12" x14ac:dyDescent="0.2">
      <c r="A258" s="76">
        <v>19.3</v>
      </c>
      <c r="B258" s="76">
        <f t="shared" si="26"/>
        <v>1.9300000000000001E-2</v>
      </c>
      <c r="C258" s="77">
        <f t="shared" ref="C258:C321" si="31">ABS(SIN(((8*PI()*$A258*VLOOKUP($D$8,$C$16:$D$31,2,FALSE))/($D$14*1000000)))/(VLOOKUP($D$8,$C$16:$D$31,2,FALSE)*SIN(((8*PI()*$A258)/($D$14*1000000)))))^5</f>
        <v>0.99998522936587575</v>
      </c>
      <c r="D258" s="78">
        <f t="shared" ref="D258:D321" si="32">ABS(SIN(((512*PI()*$A258*VLOOKUP($D$8,$C$16:$E$31,3,FALSE))/($D$14*1000000)))/(VLOOKUP($D$8,$C$16:$E$31,3,FALSE)*SIN(((512*PI()*$A258)/($D$14*1000000)))))^$D$9</f>
        <v>0.49381592258430224</v>
      </c>
      <c r="E258" s="78">
        <f t="shared" ref="E258:E321" si="33">IF($D$10="OFF",1,ABS(SIN(8*VLOOKUP($D$8,$C$16:$D$31,2,FALSE)*VLOOKUP($D$8,$C$16:$E$31,3,FALSE)*2*PI()*A258/($D$14*1000000))/(2*SIN((8*VLOOKUP($D$8,$C$16:$D$31,2,FALSE)*VLOOKUP($D$8,$C$16:$E$31,3,FALSE))*PI()*A258/($D$14*1000000)))))</f>
        <v>1</v>
      </c>
      <c r="F258" s="78">
        <f t="shared" ref="F258:F321" si="34">IF($D$11="OFF",1,ABS(SIN(8*VLOOKUP($D$8,$C$16:$D$31,2,FALSE)*VLOOKUP($D$8,$C$16:$E$31,3,FALSE)*IF($D$10="ON",4,2)*PI()*A258/($D$14*1000000))/(2*SIN((8*VLOOKUP($D$8,$C$16:$D$31,2,FALSE)*VLOOKUP($D$8,$C$16:$E$31,3,FALSE)*IF($D$10="ON",2,1))*PI()*A258/($D$14*1000000)))))</f>
        <v>1</v>
      </c>
      <c r="G258" s="77">
        <f t="shared" si="27"/>
        <v>0.49380862860998503</v>
      </c>
      <c r="H258" s="78">
        <f t="shared" ref="H258:H321" si="35">20*LOG10(G258)</f>
        <v>-6.1288265130731077</v>
      </c>
      <c r="I258" s="77">
        <f t="shared" si="28"/>
        <v>0.10000000000000142</v>
      </c>
      <c r="J258" s="77">
        <f t="shared" si="29"/>
        <v>0.49568344485689164</v>
      </c>
      <c r="K258" s="77">
        <f t="shared" si="30"/>
        <v>4.9568344485689871E-2</v>
      </c>
      <c r="L258" s="82"/>
    </row>
    <row r="259" spans="1:12" x14ac:dyDescent="0.2">
      <c r="A259" s="76">
        <v>19.399999999999999</v>
      </c>
      <c r="B259" s="76">
        <f t="shared" ref="B259:B322" si="36">A259/1000</f>
        <v>1.9399999999999997E-2</v>
      </c>
      <c r="C259" s="77">
        <f t="shared" si="31"/>
        <v>0.9999850759068255</v>
      </c>
      <c r="D259" s="78">
        <f t="shared" si="32"/>
        <v>0.4900723035218677</v>
      </c>
      <c r="E259" s="78">
        <f t="shared" si="33"/>
        <v>1</v>
      </c>
      <c r="F259" s="78">
        <f t="shared" si="34"/>
        <v>1</v>
      </c>
      <c r="G259" s="77">
        <f t="shared" ref="G259:G322" si="37">C259*D259*E259*F259</f>
        <v>0.49006498963714773</v>
      </c>
      <c r="H259" s="78">
        <f t="shared" si="35"/>
        <v>-6.1949264496658252</v>
      </c>
      <c r="I259" s="77">
        <f t="shared" ref="I259:I322" si="38">A259-A258</f>
        <v>9.9999999999997868E-2</v>
      </c>
      <c r="J259" s="77">
        <f t="shared" ref="J259:J322" si="39">((G259+G258)/2)</f>
        <v>0.49193680912356641</v>
      </c>
      <c r="K259" s="77">
        <f t="shared" si="30"/>
        <v>4.919368091235559E-2</v>
      </c>
      <c r="L259" s="82"/>
    </row>
    <row r="260" spans="1:12" x14ac:dyDescent="0.2">
      <c r="A260" s="76">
        <v>19.5</v>
      </c>
      <c r="B260" s="76">
        <f t="shared" si="36"/>
        <v>1.95E-2</v>
      </c>
      <c r="C260" s="77">
        <f t="shared" si="31"/>
        <v>0.99998492165472608</v>
      </c>
      <c r="D260" s="78">
        <f t="shared" si="32"/>
        <v>0.48633491749568863</v>
      </c>
      <c r="E260" s="78">
        <f t="shared" si="33"/>
        <v>1</v>
      </c>
      <c r="F260" s="78">
        <f t="shared" si="34"/>
        <v>1</v>
      </c>
      <c r="G260" s="77">
        <f t="shared" si="37"/>
        <v>0.48632758436988388</v>
      </c>
      <c r="H260" s="78">
        <f t="shared" si="35"/>
        <v>-6.2614219333381946</v>
      </c>
      <c r="I260" s="77">
        <f t="shared" si="38"/>
        <v>0.10000000000000142</v>
      </c>
      <c r="J260" s="77">
        <f t="shared" si="39"/>
        <v>0.48819628700351581</v>
      </c>
      <c r="K260" s="77">
        <f t="shared" ref="K260:K323" si="40">I260*J260</f>
        <v>4.8819628700352273E-2</v>
      </c>
      <c r="L260" s="82"/>
    </row>
    <row r="261" spans="1:12" x14ac:dyDescent="0.2">
      <c r="A261" s="76">
        <v>19.600000000000001</v>
      </c>
      <c r="B261" s="76">
        <f t="shared" si="36"/>
        <v>1.9600000000000003E-2</v>
      </c>
      <c r="C261" s="77">
        <f t="shared" si="31"/>
        <v>0.99998476660958013</v>
      </c>
      <c r="D261" s="78">
        <f t="shared" si="32"/>
        <v>0.48260400276303195</v>
      </c>
      <c r="E261" s="78">
        <f t="shared" si="33"/>
        <v>1</v>
      </c>
      <c r="F261" s="78">
        <f t="shared" si="34"/>
        <v>1</v>
      </c>
      <c r="G261" s="77">
        <f t="shared" si="37"/>
        <v>0.48259665106783967</v>
      </c>
      <c r="H261" s="78">
        <f t="shared" si="35"/>
        <v>-6.3283139232153562</v>
      </c>
      <c r="I261" s="77">
        <f t="shared" si="38"/>
        <v>0.10000000000000142</v>
      </c>
      <c r="J261" s="77">
        <f t="shared" si="39"/>
        <v>0.48446211771886177</v>
      </c>
      <c r="K261" s="77">
        <f t="shared" si="40"/>
        <v>4.8446211771886863E-2</v>
      </c>
      <c r="L261" s="82"/>
    </row>
    <row r="262" spans="1:12" x14ac:dyDescent="0.2">
      <c r="A262" s="76">
        <v>19.7</v>
      </c>
      <c r="B262" s="76">
        <f t="shared" si="36"/>
        <v>1.9699999999999999E-2</v>
      </c>
      <c r="C262" s="77">
        <f t="shared" si="31"/>
        <v>0.99998461077138645</v>
      </c>
      <c r="D262" s="78">
        <f t="shared" si="32"/>
        <v>0.47887979563408506</v>
      </c>
      <c r="E262" s="78">
        <f t="shared" si="33"/>
        <v>1</v>
      </c>
      <c r="F262" s="78">
        <f t="shared" si="34"/>
        <v>1</v>
      </c>
      <c r="G262" s="77">
        <f t="shared" si="37"/>
        <v>0.47887242604343161</v>
      </c>
      <c r="H262" s="78">
        <f t="shared" si="35"/>
        <v>-6.3956033870220494</v>
      </c>
      <c r="I262" s="77">
        <f t="shared" si="38"/>
        <v>9.9999999999997868E-2</v>
      </c>
      <c r="J262" s="77">
        <f t="shared" si="39"/>
        <v>0.48073453855563564</v>
      </c>
      <c r="K262" s="77">
        <f t="shared" si="40"/>
        <v>4.807345385556254E-2</v>
      </c>
      <c r="L262" s="82"/>
    </row>
    <row r="263" spans="1:12" x14ac:dyDescent="0.2">
      <c r="A263" s="76">
        <v>19.8</v>
      </c>
      <c r="B263" s="76">
        <f t="shared" si="36"/>
        <v>1.9800000000000002E-2</v>
      </c>
      <c r="C263" s="77">
        <f t="shared" si="31"/>
        <v>0.99998445414014603</v>
      </c>
      <c r="D263" s="78">
        <f t="shared" si="32"/>
        <v>0.4751625304500845</v>
      </c>
      <c r="E263" s="78">
        <f t="shared" si="33"/>
        <v>1</v>
      </c>
      <c r="F263" s="78">
        <f t="shared" si="34"/>
        <v>1</v>
      </c>
      <c r="G263" s="77">
        <f t="shared" si="37"/>
        <v>0.47515514363997824</v>
      </c>
      <c r="H263" s="78">
        <f t="shared" si="35"/>
        <v>-6.4632913011575841</v>
      </c>
      <c r="I263" s="77">
        <f t="shared" si="38"/>
        <v>0.10000000000000142</v>
      </c>
      <c r="J263" s="77">
        <f t="shared" si="39"/>
        <v>0.47701378484170492</v>
      </c>
      <c r="K263" s="77">
        <f t="shared" si="40"/>
        <v>4.7701378484171171E-2</v>
      </c>
      <c r="L263" s="82"/>
    </row>
    <row r="264" spans="1:12" x14ac:dyDescent="0.2">
      <c r="A264" s="76">
        <v>19.899999999999999</v>
      </c>
      <c r="B264" s="76">
        <f t="shared" si="36"/>
        <v>1.9899999999999998E-2</v>
      </c>
      <c r="C264" s="77">
        <f t="shared" si="31"/>
        <v>0.99998429671585809</v>
      </c>
      <c r="D264" s="78">
        <f t="shared" si="32"/>
        <v>0.47145243956183058</v>
      </c>
      <c r="E264" s="78">
        <f t="shared" si="33"/>
        <v>1</v>
      </c>
      <c r="F264" s="78">
        <f t="shared" si="34"/>
        <v>1</v>
      </c>
      <c r="G264" s="77">
        <f t="shared" si="37"/>
        <v>0.47144503621021272</v>
      </c>
      <c r="H264" s="78">
        <f t="shared" si="35"/>
        <v>-6.5313786507720302</v>
      </c>
      <c r="I264" s="77">
        <f t="shared" si="38"/>
        <v>9.9999999999997868E-2</v>
      </c>
      <c r="J264" s="77">
        <f t="shared" si="39"/>
        <v>0.47330008992509548</v>
      </c>
      <c r="K264" s="77">
        <f t="shared" si="40"/>
        <v>4.733000899250854E-2</v>
      </c>
      <c r="L264" s="82"/>
    </row>
    <row r="265" spans="1:12" x14ac:dyDescent="0.2">
      <c r="A265" s="76">
        <v>20</v>
      </c>
      <c r="B265" s="76">
        <f t="shared" si="36"/>
        <v>0.02</v>
      </c>
      <c r="C265" s="77">
        <f t="shared" si="31"/>
        <v>0.99998413849852352</v>
      </c>
      <c r="D265" s="78">
        <f t="shared" si="32"/>
        <v>0.46774975330860269</v>
      </c>
      <c r="E265" s="78">
        <f t="shared" si="33"/>
        <v>1</v>
      </c>
      <c r="F265" s="78">
        <f t="shared" si="34"/>
        <v>1</v>
      </c>
      <c r="G265" s="77">
        <f t="shared" si="37"/>
        <v>0.46774233409519994</v>
      </c>
      <c r="H265" s="78">
        <f t="shared" si="35"/>
        <v>-6.5998664298432903</v>
      </c>
      <c r="I265" s="77">
        <f t="shared" si="38"/>
        <v>0.10000000000000142</v>
      </c>
      <c r="J265" s="77">
        <f t="shared" si="39"/>
        <v>0.46959368515270633</v>
      </c>
      <c r="K265" s="77">
        <f t="shared" si="40"/>
        <v>4.6959368515271299E-2</v>
      </c>
      <c r="L265" s="82"/>
    </row>
    <row r="266" spans="1:12" x14ac:dyDescent="0.2">
      <c r="A266" s="76">
        <v>20.100000000000001</v>
      </c>
      <c r="B266" s="76">
        <f t="shared" si="36"/>
        <v>2.01E-2</v>
      </c>
      <c r="C266" s="77">
        <f t="shared" si="31"/>
        <v>0.99998397948814211</v>
      </c>
      <c r="D266" s="78">
        <f t="shared" si="32"/>
        <v>0.46405469999748183</v>
      </c>
      <c r="E266" s="78">
        <f t="shared" si="33"/>
        <v>1</v>
      </c>
      <c r="F266" s="78">
        <f t="shared" si="34"/>
        <v>1</v>
      </c>
      <c r="G266" s="77">
        <f t="shared" si="37"/>
        <v>0.46404726560365783</v>
      </c>
      <c r="H266" s="78">
        <f t="shared" si="35"/>
        <v>-6.6687556412551032</v>
      </c>
      <c r="I266" s="77">
        <f t="shared" si="38"/>
        <v>0.10000000000000142</v>
      </c>
      <c r="J266" s="77">
        <f t="shared" si="39"/>
        <v>0.46589479984942889</v>
      </c>
      <c r="K266" s="77">
        <f t="shared" si="40"/>
        <v>4.6589479984943553E-2</v>
      </c>
      <c r="L266" s="82"/>
    </row>
    <row r="267" spans="1:12" x14ac:dyDescent="0.2">
      <c r="A267" s="76">
        <v>20.2</v>
      </c>
      <c r="B267" s="76">
        <f t="shared" si="36"/>
        <v>2.0199999999999999E-2</v>
      </c>
      <c r="C267" s="77">
        <f t="shared" si="31"/>
        <v>0.99998381968471606</v>
      </c>
      <c r="D267" s="78">
        <f t="shared" si="32"/>
        <v>0.46036750588306141</v>
      </c>
      <c r="E267" s="78">
        <f t="shared" si="33"/>
        <v>1</v>
      </c>
      <c r="F267" s="78">
        <f t="shared" si="34"/>
        <v>1</v>
      </c>
      <c r="G267" s="77">
        <f t="shared" si="37"/>
        <v>0.46036005699166976</v>
      </c>
      <c r="H267" s="78">
        <f t="shared" si="35"/>
        <v>-6.7380472968762639</v>
      </c>
      <c r="I267" s="77">
        <f t="shared" si="38"/>
        <v>9.9999999999997868E-2</v>
      </c>
      <c r="J267" s="77">
        <f t="shared" si="39"/>
        <v>0.46220366129766377</v>
      </c>
      <c r="K267" s="77">
        <f t="shared" si="40"/>
        <v>4.6220366129765392E-2</v>
      </c>
      <c r="L267" s="82"/>
    </row>
    <row r="268" spans="1:12" x14ac:dyDescent="0.2">
      <c r="A268" s="76">
        <v>20.3</v>
      </c>
      <c r="B268" s="76">
        <f t="shared" si="36"/>
        <v>2.0300000000000002E-2</v>
      </c>
      <c r="C268" s="77">
        <f t="shared" si="31"/>
        <v>0.99998365908824449</v>
      </c>
      <c r="D268" s="78">
        <f t="shared" si="32"/>
        <v>0.45668839514757437</v>
      </c>
      <c r="E268" s="78">
        <f t="shared" si="33"/>
        <v>1</v>
      </c>
      <c r="F268" s="78">
        <f t="shared" si="34"/>
        <v>1</v>
      </c>
      <c r="G268" s="77">
        <f t="shared" si="37"/>
        <v>0.4566809324428095</v>
      </c>
      <c r="H268" s="78">
        <f t="shared" si="35"/>
        <v>-6.8077424176407426</v>
      </c>
      <c r="I268" s="77">
        <f t="shared" si="38"/>
        <v>0.10000000000000142</v>
      </c>
      <c r="J268" s="77">
        <f t="shared" si="39"/>
        <v>0.45852049471723966</v>
      </c>
      <c r="K268" s="77">
        <f t="shared" si="40"/>
        <v>4.5852049471724617E-2</v>
      </c>
      <c r="L268" s="82"/>
    </row>
    <row r="269" spans="1:12" x14ac:dyDescent="0.2">
      <c r="A269" s="76">
        <v>20.399999999999999</v>
      </c>
      <c r="B269" s="76">
        <f t="shared" si="36"/>
        <v>2.0399999999999998E-2</v>
      </c>
      <c r="C269" s="77">
        <f t="shared" si="31"/>
        <v>0.99998349769872752</v>
      </c>
      <c r="D269" s="78">
        <f t="shared" si="32"/>
        <v>0.45301758988142149</v>
      </c>
      <c r="E269" s="78">
        <f t="shared" si="33"/>
        <v>1</v>
      </c>
      <c r="F269" s="78">
        <f t="shared" si="34"/>
        <v>1</v>
      </c>
      <c r="G269" s="77">
        <f t="shared" si="37"/>
        <v>0.45301011404867153</v>
      </c>
      <c r="H269" s="78">
        <f t="shared" si="35"/>
        <v>-6.8778420336288608</v>
      </c>
      <c r="I269" s="77">
        <f t="shared" si="38"/>
        <v>9.9999999999997868E-2</v>
      </c>
      <c r="J269" s="77">
        <f t="shared" si="39"/>
        <v>0.45484552324574051</v>
      </c>
      <c r="K269" s="77">
        <f t="shared" si="40"/>
        <v>4.5484552324573081E-2</v>
      </c>
      <c r="L269" s="82"/>
    </row>
    <row r="270" spans="1:12" x14ac:dyDescent="0.2">
      <c r="A270" s="76">
        <v>20.5</v>
      </c>
      <c r="B270" s="76">
        <f t="shared" si="36"/>
        <v>2.0500000000000001E-2</v>
      </c>
      <c r="C270" s="77">
        <f t="shared" si="31"/>
        <v>0.99998333551616625</v>
      </c>
      <c r="D270" s="78">
        <f t="shared" si="32"/>
        <v>0.44935531006410412</v>
      </c>
      <c r="E270" s="78">
        <f t="shared" si="33"/>
        <v>1</v>
      </c>
      <c r="F270" s="78">
        <f t="shared" si="34"/>
        <v>1</v>
      </c>
      <c r="G270" s="77">
        <f t="shared" si="37"/>
        <v>0.44934782178980393</v>
      </c>
      <c r="H270" s="78">
        <f t="shared" si="35"/>
        <v>-6.9483471841496405</v>
      </c>
      <c r="I270" s="77">
        <f t="shared" si="38"/>
        <v>0.10000000000000142</v>
      </c>
      <c r="J270" s="77">
        <f t="shared" si="39"/>
        <v>0.45117896791923773</v>
      </c>
      <c r="K270" s="77">
        <f t="shared" si="40"/>
        <v>4.5117896791924413E-2</v>
      </c>
      <c r="L270" s="82"/>
    </row>
    <row r="271" spans="1:12" x14ac:dyDescent="0.2">
      <c r="A271" s="76">
        <v>20.6</v>
      </c>
      <c r="B271" s="76">
        <f t="shared" si="36"/>
        <v>2.06E-2</v>
      </c>
      <c r="C271" s="77">
        <f t="shared" si="31"/>
        <v>0.99998317254056079</v>
      </c>
      <c r="D271" s="78">
        <f t="shared" si="32"/>
        <v>0.44570177354557577</v>
      </c>
      <c r="E271" s="78">
        <f t="shared" si="33"/>
        <v>1</v>
      </c>
      <c r="F271" s="78">
        <f t="shared" si="34"/>
        <v>1</v>
      </c>
      <c r="G271" s="77">
        <f t="shared" si="37"/>
        <v>0.44569427351705948</v>
      </c>
      <c r="H271" s="78">
        <f t="shared" si="35"/>
        <v>-7.0192589178240894</v>
      </c>
      <c r="I271" s="77">
        <f t="shared" si="38"/>
        <v>0.10000000000000142</v>
      </c>
      <c r="J271" s="77">
        <f t="shared" si="39"/>
        <v>0.4475210476534317</v>
      </c>
      <c r="K271" s="77">
        <f t="shared" si="40"/>
        <v>4.4752104765343803E-2</v>
      </c>
      <c r="L271" s="82"/>
    </row>
    <row r="272" spans="1:12" x14ac:dyDescent="0.2">
      <c r="A272" s="76">
        <v>20.7</v>
      </c>
      <c r="B272" s="76">
        <f t="shared" si="36"/>
        <v>2.07E-2</v>
      </c>
      <c r="C272" s="77">
        <f t="shared" si="31"/>
        <v>0.99998300877191082</v>
      </c>
      <c r="D272" s="78">
        <f t="shared" si="32"/>
        <v>0.44205719602799642</v>
      </c>
      <c r="E272" s="78">
        <f t="shared" si="33"/>
        <v>1</v>
      </c>
      <c r="F272" s="78">
        <f t="shared" si="34"/>
        <v>1</v>
      </c>
      <c r="G272" s="77">
        <f t="shared" si="37"/>
        <v>0.44204968493335023</v>
      </c>
      <c r="H272" s="78">
        <f t="shared" si="35"/>
        <v>-7.090578292669738</v>
      </c>
      <c r="I272" s="77">
        <f t="shared" si="38"/>
        <v>9.9999999999997868E-2</v>
      </c>
      <c r="J272" s="77">
        <f t="shared" si="39"/>
        <v>0.44387197922520483</v>
      </c>
      <c r="K272" s="77">
        <f t="shared" si="40"/>
        <v>4.4387197922519536E-2</v>
      </c>
      <c r="L272" s="82"/>
    </row>
    <row r="273" spans="1:12" x14ac:dyDescent="0.2">
      <c r="A273" s="76">
        <v>20.8</v>
      </c>
      <c r="B273" s="76">
        <f t="shared" si="36"/>
        <v>2.0799999999999999E-2</v>
      </c>
      <c r="C273" s="77">
        <f t="shared" si="31"/>
        <v>0.99998284421021733</v>
      </c>
      <c r="D273" s="78">
        <f t="shared" si="32"/>
        <v>0.43842179104790524</v>
      </c>
      <c r="E273" s="78">
        <f t="shared" si="33"/>
        <v>1</v>
      </c>
      <c r="F273" s="78">
        <f t="shared" si="34"/>
        <v>1</v>
      </c>
      <c r="G273" s="77">
        <f t="shared" si="37"/>
        <v>0.43841426957582186</v>
      </c>
      <c r="H273" s="78">
        <f t="shared" si="35"/>
        <v>-7.1623063761861649</v>
      </c>
      <c r="I273" s="77">
        <f t="shared" si="38"/>
        <v>0.10000000000000142</v>
      </c>
      <c r="J273" s="77">
        <f t="shared" si="39"/>
        <v>0.44023197725458607</v>
      </c>
      <c r="K273" s="77">
        <f t="shared" si="40"/>
        <v>4.4023197725459234E-2</v>
      </c>
      <c r="L273" s="82"/>
    </row>
    <row r="274" spans="1:12" x14ac:dyDescent="0.2">
      <c r="A274" s="76">
        <v>20.9</v>
      </c>
      <c r="B274" s="76">
        <f t="shared" si="36"/>
        <v>2.0899999999999998E-2</v>
      </c>
      <c r="C274" s="77">
        <f t="shared" si="31"/>
        <v>0.99998267885547909</v>
      </c>
      <c r="D274" s="78">
        <f t="shared" si="32"/>
        <v>0.43479576995880487</v>
      </c>
      <c r="E274" s="78">
        <f t="shared" si="33"/>
        <v>1</v>
      </c>
      <c r="F274" s="78">
        <f t="shared" si="34"/>
        <v>1</v>
      </c>
      <c r="G274" s="77">
        <f t="shared" si="37"/>
        <v>0.43478823879843631</v>
      </c>
      <c r="H274" s="78">
        <f t="shared" si="35"/>
        <v>-7.2344442454417903</v>
      </c>
      <c r="I274" s="77">
        <f t="shared" si="38"/>
        <v>9.9999999999997868E-2</v>
      </c>
      <c r="J274" s="77">
        <f t="shared" si="39"/>
        <v>0.43660125418712908</v>
      </c>
      <c r="K274" s="77">
        <f t="shared" si="40"/>
        <v>4.3660125418711976E-2</v>
      </c>
      <c r="L274" s="82"/>
    </row>
    <row r="275" spans="1:12" x14ac:dyDescent="0.2">
      <c r="A275" s="76">
        <v>21</v>
      </c>
      <c r="B275" s="76">
        <f t="shared" si="36"/>
        <v>2.1000000000000001E-2</v>
      </c>
      <c r="C275" s="77">
        <f t="shared" si="31"/>
        <v>0.99998251270769944</v>
      </c>
      <c r="D275" s="78">
        <f t="shared" si="32"/>
        <v>0.43117934191416435</v>
      </c>
      <c r="E275" s="78">
        <f t="shared" si="33"/>
        <v>1</v>
      </c>
      <c r="F275" s="78">
        <f t="shared" si="34"/>
        <v>1</v>
      </c>
      <c r="G275" s="77">
        <f t="shared" si="37"/>
        <v>0.43117180175497832</v>
      </c>
      <c r="H275" s="78">
        <f t="shared" si="35"/>
        <v>-7.306992987161669</v>
      </c>
      <c r="I275" s="77">
        <f t="shared" si="38"/>
        <v>0.10000000000000142</v>
      </c>
      <c r="J275" s="77">
        <f t="shared" si="39"/>
        <v>0.43298002027670734</v>
      </c>
      <c r="K275" s="77">
        <f t="shared" si="40"/>
        <v>4.3298002027671346E-2</v>
      </c>
      <c r="L275" s="82"/>
    </row>
    <row r="276" spans="1:12" x14ac:dyDescent="0.2">
      <c r="A276" s="76">
        <v>21.1</v>
      </c>
      <c r="B276" s="76">
        <f t="shared" si="36"/>
        <v>2.1100000000000001E-2</v>
      </c>
      <c r="C276" s="77">
        <f t="shared" si="31"/>
        <v>0.99998234576687772</v>
      </c>
      <c r="D276" s="78">
        <f t="shared" si="32"/>
        <v>0.42757271385084183</v>
      </c>
      <c r="E276" s="78">
        <f t="shared" si="33"/>
        <v>1</v>
      </c>
      <c r="F276" s="78">
        <f t="shared" si="34"/>
        <v>1</v>
      </c>
      <c r="G276" s="77">
        <f t="shared" si="37"/>
        <v>0.4275651653824748</v>
      </c>
      <c r="H276" s="78">
        <f t="shared" si="35"/>
        <v>-7.379953697816549</v>
      </c>
      <c r="I276" s="77">
        <f t="shared" si="38"/>
        <v>0.10000000000000142</v>
      </c>
      <c r="J276" s="77">
        <f t="shared" si="39"/>
        <v>0.42936848356872659</v>
      </c>
      <c r="K276" s="77">
        <f t="shared" si="40"/>
        <v>4.2936848356873267E-2</v>
      </c>
      <c r="L276" s="82"/>
    </row>
    <row r="277" spans="1:12" x14ac:dyDescent="0.2">
      <c r="A277" s="76">
        <v>21.2</v>
      </c>
      <c r="B277" s="76">
        <f t="shared" si="36"/>
        <v>2.12E-2</v>
      </c>
      <c r="C277" s="77">
        <f t="shared" si="31"/>
        <v>0.99998217803301193</v>
      </c>
      <c r="D277" s="78">
        <f t="shared" si="32"/>
        <v>0.4239760904729184</v>
      </c>
      <c r="E277" s="78">
        <f t="shared" si="33"/>
        <v>1</v>
      </c>
      <c r="F277" s="78">
        <f t="shared" si="34"/>
        <v>1</v>
      </c>
      <c r="G277" s="77">
        <f t="shared" si="37"/>
        <v>0.42396853438503024</v>
      </c>
      <c r="H277" s="78">
        <f t="shared" si="35"/>
        <v>-7.453327483713176</v>
      </c>
      <c r="I277" s="77">
        <f t="shared" si="38"/>
        <v>9.9999999999997868E-2</v>
      </c>
      <c r="J277" s="77">
        <f t="shared" si="39"/>
        <v>0.42576684988375252</v>
      </c>
      <c r="K277" s="77">
        <f t="shared" si="40"/>
        <v>4.2576684988374344E-2</v>
      </c>
      <c r="L277" s="82"/>
    </row>
    <row r="278" spans="1:12" x14ac:dyDescent="0.2">
      <c r="A278" s="76">
        <v>21.3</v>
      </c>
      <c r="B278" s="76">
        <f t="shared" si="36"/>
        <v>2.1299999999999999E-2</v>
      </c>
      <c r="C278" s="77">
        <f t="shared" si="31"/>
        <v>0.99998200950610572</v>
      </c>
      <c r="D278" s="78">
        <f t="shared" si="32"/>
        <v>0.42038967423595847</v>
      </c>
      <c r="E278" s="78">
        <f t="shared" si="33"/>
        <v>1</v>
      </c>
      <c r="F278" s="78">
        <f t="shared" si="34"/>
        <v>1</v>
      </c>
      <c r="G278" s="77">
        <f t="shared" si="37"/>
        <v>0.42038211121809088</v>
      </c>
      <c r="H278" s="78">
        <f t="shared" si="35"/>
        <v>-7.5271154610856259</v>
      </c>
      <c r="I278" s="77">
        <f t="shared" si="38"/>
        <v>0.10000000000000142</v>
      </c>
      <c r="J278" s="77">
        <f t="shared" si="39"/>
        <v>0.42217532280156056</v>
      </c>
      <c r="K278" s="77">
        <f t="shared" si="40"/>
        <v>4.2217532280156657E-2</v>
      </c>
      <c r="L278" s="82"/>
    </row>
    <row r="279" spans="1:12" x14ac:dyDescent="0.2">
      <c r="A279" s="76">
        <v>21.4</v>
      </c>
      <c r="B279" s="76">
        <f t="shared" si="36"/>
        <v>2.1399999999999999E-2</v>
      </c>
      <c r="C279" s="77">
        <f t="shared" si="31"/>
        <v>0.99998184018615699</v>
      </c>
      <c r="D279" s="78">
        <f t="shared" si="32"/>
        <v>0.41681366533169251</v>
      </c>
      <c r="E279" s="78">
        <f t="shared" si="33"/>
        <v>1</v>
      </c>
      <c r="F279" s="78">
        <f t="shared" si="34"/>
        <v>1</v>
      </c>
      <c r="G279" s="77">
        <f t="shared" si="37"/>
        <v>0.41680609607312286</v>
      </c>
      <c r="H279" s="78">
        <f t="shared" si="35"/>
        <v>-7.6013187561880198</v>
      </c>
      <c r="I279" s="77">
        <f t="shared" si="38"/>
        <v>9.9999999999997868E-2</v>
      </c>
      <c r="J279" s="77">
        <f t="shared" si="39"/>
        <v>0.4185941036456069</v>
      </c>
      <c r="K279" s="77">
        <f t="shared" si="40"/>
        <v>4.1859410364559799E-2</v>
      </c>
      <c r="L279" s="82"/>
    </row>
    <row r="280" spans="1:12" x14ac:dyDescent="0.2">
      <c r="A280" s="76">
        <v>21.5</v>
      </c>
      <c r="B280" s="76">
        <f t="shared" si="36"/>
        <v>2.1499999999999998E-2</v>
      </c>
      <c r="C280" s="77">
        <f t="shared" si="31"/>
        <v>0.99998167007316885</v>
      </c>
      <c r="D280" s="78">
        <f t="shared" si="32"/>
        <v>0.41324826167311507</v>
      </c>
      <c r="E280" s="78">
        <f t="shared" si="33"/>
        <v>1</v>
      </c>
      <c r="F280" s="78">
        <f t="shared" si="34"/>
        <v>1</v>
      </c>
      <c r="G280" s="77">
        <f t="shared" si="37"/>
        <v>0.41324068686271548</v>
      </c>
      <c r="H280" s="78">
        <f t="shared" si="35"/>
        <v>-7.6759385053884124</v>
      </c>
      <c r="I280" s="77">
        <f t="shared" si="38"/>
        <v>0.10000000000000142</v>
      </c>
      <c r="J280" s="77">
        <f t="shared" si="39"/>
        <v>0.41502339146791917</v>
      </c>
      <c r="K280" s="77">
        <f t="shared" si="40"/>
        <v>4.1502339146792508E-2</v>
      </c>
      <c r="L280" s="82"/>
    </row>
    <row r="281" spans="1:12" x14ac:dyDescent="0.2">
      <c r="A281" s="76">
        <v>21.6</v>
      </c>
      <c r="B281" s="76">
        <f t="shared" si="36"/>
        <v>2.1600000000000001E-2</v>
      </c>
      <c r="C281" s="77">
        <f t="shared" si="31"/>
        <v>0.99998149916713919</v>
      </c>
      <c r="D281" s="78">
        <f t="shared" si="32"/>
        <v>0.4096936588800153</v>
      </c>
      <c r="E281" s="78">
        <f t="shared" si="33"/>
        <v>1</v>
      </c>
      <c r="F281" s="78">
        <f t="shared" si="34"/>
        <v>1</v>
      </c>
      <c r="G281" s="77">
        <f t="shared" si="37"/>
        <v>0.40968607920610822</v>
      </c>
      <c r="H281" s="78">
        <f t="shared" si="35"/>
        <v>-7.7509758552639338</v>
      </c>
      <c r="I281" s="77">
        <f t="shared" si="38"/>
        <v>0.10000000000000142</v>
      </c>
      <c r="J281" s="77">
        <f t="shared" si="39"/>
        <v>0.41146338303441188</v>
      </c>
      <c r="K281" s="77">
        <f t="shared" si="40"/>
        <v>4.1146338303441769E-2</v>
      </c>
      <c r="L281" s="82"/>
    </row>
    <row r="282" spans="1:12" x14ac:dyDescent="0.2">
      <c r="A282" s="76">
        <v>21.7</v>
      </c>
      <c r="B282" s="76">
        <f t="shared" si="36"/>
        <v>2.1700000000000001E-2</v>
      </c>
      <c r="C282" s="77">
        <f t="shared" si="31"/>
        <v>0.99998132746806789</v>
      </c>
      <c r="D282" s="78">
        <f t="shared" si="32"/>
        <v>0.40615005026492151</v>
      </c>
      <c r="E282" s="78">
        <f t="shared" si="33"/>
        <v>1</v>
      </c>
      <c r="F282" s="78">
        <f t="shared" si="34"/>
        <v>1</v>
      </c>
      <c r="G282" s="77">
        <f t="shared" si="37"/>
        <v>0.40614246641513874</v>
      </c>
      <c r="H282" s="78">
        <f t="shared" si="35"/>
        <v>-7.8264319626972965</v>
      </c>
      <c r="I282" s="77">
        <f t="shared" si="38"/>
        <v>9.9999999999997868E-2</v>
      </c>
      <c r="J282" s="77">
        <f t="shared" si="39"/>
        <v>0.40791427281062348</v>
      </c>
      <c r="K282" s="77">
        <f t="shared" si="40"/>
        <v>4.0791427281061478E-2</v>
      </c>
      <c r="L282" s="82"/>
    </row>
    <row r="283" spans="1:12" x14ac:dyDescent="0.2">
      <c r="A283" s="76">
        <v>21.8</v>
      </c>
      <c r="B283" s="76">
        <f t="shared" si="36"/>
        <v>2.18E-2</v>
      </c>
      <c r="C283" s="77">
        <f t="shared" si="31"/>
        <v>0.99998115497595741</v>
      </c>
      <c r="D283" s="78">
        <f t="shared" si="32"/>
        <v>0.40261762681948171</v>
      </c>
      <c r="E283" s="78">
        <f t="shared" si="33"/>
        <v>1</v>
      </c>
      <c r="F283" s="78">
        <f t="shared" si="34"/>
        <v>1</v>
      </c>
      <c r="G283" s="77">
        <f t="shared" si="37"/>
        <v>0.40261003948062435</v>
      </c>
      <c r="H283" s="78">
        <f t="shared" si="35"/>
        <v>-7.9023079949743957</v>
      </c>
      <c r="I283" s="77">
        <f t="shared" si="38"/>
        <v>0.10000000000000142</v>
      </c>
      <c r="J283" s="77">
        <f t="shared" si="39"/>
        <v>0.40437625294788154</v>
      </c>
      <c r="K283" s="77">
        <f t="shared" si="40"/>
        <v>4.0437625294788726E-2</v>
      </c>
      <c r="L283" s="82"/>
    </row>
    <row r="284" spans="1:12" x14ac:dyDescent="0.2">
      <c r="A284" s="76">
        <v>21.9</v>
      </c>
      <c r="B284" s="76">
        <f t="shared" si="36"/>
        <v>2.1899999999999999E-2</v>
      </c>
      <c r="C284" s="77">
        <f t="shared" si="31"/>
        <v>0.99998098169080785</v>
      </c>
      <c r="D284" s="78">
        <f t="shared" si="32"/>
        <v>0.39909657720125741</v>
      </c>
      <c r="E284" s="78">
        <f t="shared" si="33"/>
        <v>1</v>
      </c>
      <c r="F284" s="78">
        <f t="shared" si="34"/>
        <v>1</v>
      </c>
      <c r="G284" s="77">
        <f t="shared" si="37"/>
        <v>0.39908898705915469</v>
      </c>
      <c r="H284" s="78">
        <f t="shared" si="35"/>
        <v>-7.9786051298835545</v>
      </c>
      <c r="I284" s="77">
        <f t="shared" si="38"/>
        <v>9.9999999999997868E-2</v>
      </c>
      <c r="J284" s="77">
        <f t="shared" si="39"/>
        <v>0.40084951326988949</v>
      </c>
      <c r="K284" s="77">
        <f t="shared" si="40"/>
        <v>4.0084951326988097E-2</v>
      </c>
      <c r="L284" s="82"/>
    </row>
    <row r="285" spans="1:12" x14ac:dyDescent="0.2">
      <c r="A285" s="76">
        <v>22</v>
      </c>
      <c r="B285" s="76">
        <f t="shared" si="36"/>
        <v>2.1999999999999999E-2</v>
      </c>
      <c r="C285" s="77">
        <f t="shared" si="31"/>
        <v>0.9999808076126192</v>
      </c>
      <c r="D285" s="78">
        <f t="shared" si="32"/>
        <v>0.39558708772095813</v>
      </c>
      <c r="E285" s="78">
        <f t="shared" si="33"/>
        <v>1</v>
      </c>
      <c r="F285" s="78">
        <f t="shared" si="34"/>
        <v>1</v>
      </c>
      <c r="G285" s="77">
        <f t="shared" si="37"/>
        <v>0.39557949546032772</v>
      </c>
      <c r="H285" s="78">
        <f t="shared" si="35"/>
        <v>-8.0553245558157478</v>
      </c>
      <c r="I285" s="77">
        <f t="shared" si="38"/>
        <v>0.10000000000000142</v>
      </c>
      <c r="J285" s="77">
        <f t="shared" si="39"/>
        <v>0.39733424125974121</v>
      </c>
      <c r="K285" s="77">
        <f t="shared" si="40"/>
        <v>3.9733424125974685E-2</v>
      </c>
      <c r="L285" s="82"/>
    </row>
    <row r="286" spans="1:12" x14ac:dyDescent="0.2">
      <c r="A286" s="76">
        <v>22.1</v>
      </c>
      <c r="B286" s="76">
        <f t="shared" si="36"/>
        <v>2.2100000000000002E-2</v>
      </c>
      <c r="C286" s="77">
        <f t="shared" si="31"/>
        <v>0.99998063274139182</v>
      </c>
      <c r="D286" s="78">
        <f t="shared" si="32"/>
        <v>0.39208934233008674</v>
      </c>
      <c r="E286" s="78">
        <f t="shared" si="33"/>
        <v>1</v>
      </c>
      <c r="F286" s="78">
        <f t="shared" si="34"/>
        <v>1</v>
      </c>
      <c r="G286" s="77">
        <f t="shared" si="37"/>
        <v>0.39208174863439632</v>
      </c>
      <c r="H286" s="78">
        <f t="shared" si="35"/>
        <v>-8.1324674718665175</v>
      </c>
      <c r="I286" s="77">
        <f t="shared" si="38"/>
        <v>0.10000000000000142</v>
      </c>
      <c r="J286" s="77">
        <f t="shared" si="39"/>
        <v>0.39383062204736202</v>
      </c>
      <c r="K286" s="77">
        <f t="shared" si="40"/>
        <v>3.9383062204736759E-2</v>
      </c>
      <c r="L286" s="82"/>
    </row>
    <row r="287" spans="1:12" x14ac:dyDescent="0.2">
      <c r="A287" s="76">
        <v>22.2</v>
      </c>
      <c r="B287" s="76">
        <f t="shared" si="36"/>
        <v>2.2200000000000001E-2</v>
      </c>
      <c r="C287" s="77">
        <f t="shared" si="31"/>
        <v>0.99998045707712491</v>
      </c>
      <c r="D287" s="78">
        <f t="shared" si="32"/>
        <v>0.3886035226090272</v>
      </c>
      <c r="E287" s="78">
        <f t="shared" si="33"/>
        <v>1</v>
      </c>
      <c r="F287" s="78">
        <f t="shared" si="34"/>
        <v>1</v>
      </c>
      <c r="G287" s="77">
        <f t="shared" si="37"/>
        <v>0.38859592816035587</v>
      </c>
      <c r="H287" s="78">
        <f t="shared" si="35"/>
        <v>-8.2100350879390032</v>
      </c>
      <c r="I287" s="77">
        <f t="shared" si="38"/>
        <v>9.9999999999997868E-2</v>
      </c>
      <c r="J287" s="77">
        <f t="shared" si="39"/>
        <v>0.3903388383973761</v>
      </c>
      <c r="K287" s="77">
        <f t="shared" si="40"/>
        <v>3.9033883839736778E-2</v>
      </c>
      <c r="L287" s="82"/>
    </row>
    <row r="288" spans="1:12" x14ac:dyDescent="0.2">
      <c r="A288" s="76">
        <v>22.3</v>
      </c>
      <c r="B288" s="76">
        <f t="shared" si="36"/>
        <v>2.23E-2</v>
      </c>
      <c r="C288" s="77">
        <f t="shared" si="31"/>
        <v>0.99998028061982025</v>
      </c>
      <c r="D288" s="78">
        <f t="shared" si="32"/>
        <v>0.38512980775554795</v>
      </c>
      <c r="E288" s="78">
        <f t="shared" si="33"/>
        <v>1</v>
      </c>
      <c r="F288" s="78">
        <f t="shared" si="34"/>
        <v>1</v>
      </c>
      <c r="G288" s="77">
        <f t="shared" si="37"/>
        <v>0.38512221323445028</v>
      </c>
      <c r="H288" s="78">
        <f t="shared" si="35"/>
        <v>-8.2880286248485504</v>
      </c>
      <c r="I288" s="77">
        <f t="shared" si="38"/>
        <v>0.10000000000000142</v>
      </c>
      <c r="J288" s="77">
        <f t="shared" si="39"/>
        <v>0.38685907069740311</v>
      </c>
      <c r="K288" s="77">
        <f t="shared" si="40"/>
        <v>3.8685907069740857E-2</v>
      </c>
      <c r="L288" s="82"/>
    </row>
    <row r="289" spans="1:12" x14ac:dyDescent="0.2">
      <c r="A289" s="76">
        <v>22.4</v>
      </c>
      <c r="B289" s="76">
        <f t="shared" si="36"/>
        <v>2.24E-2</v>
      </c>
      <c r="C289" s="77">
        <f t="shared" si="31"/>
        <v>0.99998010336947807</v>
      </c>
      <c r="D289" s="78">
        <f t="shared" si="32"/>
        <v>0.38166837457374125</v>
      </c>
      <c r="E289" s="78">
        <f t="shared" si="33"/>
        <v>1</v>
      </c>
      <c r="F289" s="78">
        <f t="shared" si="34"/>
        <v>1</v>
      </c>
      <c r="G289" s="77">
        <f t="shared" si="37"/>
        <v>0.38166078065911047</v>
      </c>
      <c r="H289" s="78">
        <f t="shared" si="35"/>
        <v>-8.3664493144286549</v>
      </c>
      <c r="I289" s="77">
        <f t="shared" si="38"/>
        <v>9.9999999999997868E-2</v>
      </c>
      <c r="J289" s="77">
        <f t="shared" si="39"/>
        <v>0.38339149694678037</v>
      </c>
      <c r="K289" s="77">
        <f t="shared" si="40"/>
        <v>3.8339149694677221E-2</v>
      </c>
      <c r="L289" s="82"/>
    </row>
    <row r="290" spans="1:12" x14ac:dyDescent="0.2">
      <c r="A290" s="76">
        <v>22.5</v>
      </c>
      <c r="B290" s="76">
        <f t="shared" si="36"/>
        <v>2.2499999999999999E-2</v>
      </c>
      <c r="C290" s="77">
        <f t="shared" si="31"/>
        <v>0.99997992532609747</v>
      </c>
      <c r="D290" s="78">
        <f t="shared" si="32"/>
        <v>0.37821939746338495</v>
      </c>
      <c r="E290" s="78">
        <f t="shared" si="33"/>
        <v>1</v>
      </c>
      <c r="F290" s="78">
        <f t="shared" si="34"/>
        <v>1</v>
      </c>
      <c r="G290" s="77">
        <f t="shared" si="37"/>
        <v>0.37821180483231726</v>
      </c>
      <c r="H290" s="78">
        <f t="shared" si="35"/>
        <v>-8.4452983996384425</v>
      </c>
      <c r="I290" s="77">
        <f t="shared" si="38"/>
        <v>0.10000000000000142</v>
      </c>
      <c r="J290" s="77">
        <f t="shared" si="39"/>
        <v>0.37993629274571383</v>
      </c>
      <c r="K290" s="77">
        <f t="shared" si="40"/>
        <v>3.7993629274571922E-2</v>
      </c>
      <c r="L290" s="82"/>
    </row>
    <row r="291" spans="1:12" x14ac:dyDescent="0.2">
      <c r="A291" s="76">
        <v>22.6</v>
      </c>
      <c r="B291" s="76">
        <f t="shared" si="36"/>
        <v>2.2600000000000002E-2</v>
      </c>
      <c r="C291" s="77">
        <f t="shared" si="31"/>
        <v>0.99997974648968224</v>
      </c>
      <c r="D291" s="78">
        <f t="shared" si="32"/>
        <v>0.37478304840973653</v>
      </c>
      <c r="E291" s="78">
        <f t="shared" si="33"/>
        <v>1</v>
      </c>
      <c r="F291" s="78">
        <f t="shared" si="34"/>
        <v>1</v>
      </c>
      <c r="G291" s="77">
        <f t="shared" si="37"/>
        <v>0.37477545773739862</v>
      </c>
      <c r="H291" s="78">
        <f t="shared" si="35"/>
        <v>-8.5245771346714783</v>
      </c>
      <c r="I291" s="77">
        <f t="shared" si="38"/>
        <v>0.10000000000000142</v>
      </c>
      <c r="J291" s="77">
        <f t="shared" si="39"/>
        <v>0.37649363128485791</v>
      </c>
      <c r="K291" s="77">
        <f t="shared" si="40"/>
        <v>3.7649363128486324E-2</v>
      </c>
      <c r="L291" s="82"/>
    </row>
    <row r="292" spans="1:12" x14ac:dyDescent="0.2">
      <c r="A292" s="76">
        <v>22.7</v>
      </c>
      <c r="B292" s="76">
        <f t="shared" si="36"/>
        <v>2.2699999999999998E-2</v>
      </c>
      <c r="C292" s="77">
        <f t="shared" si="31"/>
        <v>0.99997956686022837</v>
      </c>
      <c r="D292" s="78">
        <f t="shared" si="32"/>
        <v>0.37135949697375553</v>
      </c>
      <c r="E292" s="78">
        <f t="shared" si="33"/>
        <v>1</v>
      </c>
      <c r="F292" s="78">
        <f t="shared" si="34"/>
        <v>1</v>
      </c>
      <c r="G292" s="77">
        <f t="shared" si="37"/>
        <v>0.37135190893324832</v>
      </c>
      <c r="H292" s="78">
        <f t="shared" si="35"/>
        <v>-8.6042867850662201</v>
      </c>
      <c r="I292" s="77">
        <f t="shared" si="38"/>
        <v>9.9999999999997868E-2</v>
      </c>
      <c r="J292" s="77">
        <f t="shared" si="39"/>
        <v>0.37306368333532347</v>
      </c>
      <c r="K292" s="77">
        <f t="shared" si="40"/>
        <v>3.7306368333531549E-2</v>
      </c>
      <c r="L292" s="82"/>
    </row>
    <row r="293" spans="1:12" x14ac:dyDescent="0.2">
      <c r="A293" s="76">
        <v>22.8</v>
      </c>
      <c r="B293" s="76">
        <f t="shared" si="36"/>
        <v>2.2800000000000001E-2</v>
      </c>
      <c r="C293" s="77">
        <f t="shared" si="31"/>
        <v>0.99997938643773965</v>
      </c>
      <c r="D293" s="78">
        <f t="shared" si="32"/>
        <v>0.36794891028274679</v>
      </c>
      <c r="E293" s="78">
        <f t="shared" si="33"/>
        <v>1</v>
      </c>
      <c r="F293" s="78">
        <f t="shared" si="34"/>
        <v>1</v>
      </c>
      <c r="G293" s="77">
        <f t="shared" si="37"/>
        <v>0.36794132554497605</v>
      </c>
      <c r="H293" s="78">
        <f t="shared" si="35"/>
        <v>-8.6844286278179332</v>
      </c>
      <c r="I293" s="77">
        <f t="shared" si="38"/>
        <v>0.10000000000000142</v>
      </c>
      <c r="J293" s="77">
        <f t="shared" si="39"/>
        <v>0.36964661723911219</v>
      </c>
      <c r="K293" s="77">
        <f t="shared" si="40"/>
        <v>3.6964661723911746E-2</v>
      </c>
      <c r="L293" s="82"/>
    </row>
    <row r="294" spans="1:12" x14ac:dyDescent="0.2">
      <c r="A294" s="76">
        <v>22.9</v>
      </c>
      <c r="B294" s="76">
        <f t="shared" si="36"/>
        <v>2.29E-2</v>
      </c>
      <c r="C294" s="77">
        <f t="shared" si="31"/>
        <v>0.99997920522221428</v>
      </c>
      <c r="D294" s="78">
        <f t="shared" si="32"/>
        <v>0.36455145302144371</v>
      </c>
      <c r="E294" s="78">
        <f t="shared" si="33"/>
        <v>1</v>
      </c>
      <c r="F294" s="78">
        <f t="shared" si="34"/>
        <v>1</v>
      </c>
      <c r="G294" s="77">
        <f t="shared" si="37"/>
        <v>0.36454387225498669</v>
      </c>
      <c r="H294" s="78">
        <f t="shared" si="35"/>
        <v>-8.7650039514920923</v>
      </c>
      <c r="I294" s="77">
        <f t="shared" si="38"/>
        <v>9.9999999999997868E-2</v>
      </c>
      <c r="J294" s="77">
        <f t="shared" si="39"/>
        <v>0.36624259889998134</v>
      </c>
      <c r="K294" s="77">
        <f t="shared" si="40"/>
        <v>3.6624259889997353E-2</v>
      </c>
      <c r="L294" s="82"/>
    </row>
    <row r="295" spans="1:12" x14ac:dyDescent="0.2">
      <c r="A295" s="76">
        <v>23</v>
      </c>
      <c r="B295" s="76">
        <f t="shared" si="36"/>
        <v>2.3E-2</v>
      </c>
      <c r="C295" s="77">
        <f t="shared" si="31"/>
        <v>0.99997902321365539</v>
      </c>
      <c r="D295" s="78">
        <f t="shared" si="32"/>
        <v>0.36116728742350956</v>
      </c>
      <c r="E295" s="78">
        <f t="shared" si="33"/>
        <v>1</v>
      </c>
      <c r="F295" s="78">
        <f t="shared" si="34"/>
        <v>1</v>
      </c>
      <c r="G295" s="77">
        <f t="shared" si="37"/>
        <v>0.3611597112944866</v>
      </c>
      <c r="H295" s="78">
        <f t="shared" si="35"/>
        <v>-8.8460140563394027</v>
      </c>
      <c r="I295" s="77">
        <f t="shared" si="38"/>
        <v>0.10000000000000142</v>
      </c>
      <c r="J295" s="77">
        <f t="shared" si="39"/>
        <v>0.36285179177473664</v>
      </c>
      <c r="K295" s="77">
        <f t="shared" si="40"/>
        <v>3.6285179177474182E-2</v>
      </c>
      <c r="L295" s="82"/>
    </row>
    <row r="296" spans="1:12" x14ac:dyDescent="0.2">
      <c r="A296" s="76">
        <v>23.1</v>
      </c>
      <c r="B296" s="76">
        <f t="shared" si="36"/>
        <v>2.3100000000000002E-2</v>
      </c>
      <c r="C296" s="77">
        <f t="shared" si="31"/>
        <v>0.99997884041205942</v>
      </c>
      <c r="D296" s="78">
        <f t="shared" si="32"/>
        <v>0.35779657326346964</v>
      </c>
      <c r="E296" s="78">
        <f t="shared" si="33"/>
        <v>1</v>
      </c>
      <c r="F296" s="78">
        <f t="shared" si="34"/>
        <v>1</v>
      </c>
      <c r="G296" s="77">
        <f t="shared" si="37"/>
        <v>0.35778900243541284</v>
      </c>
      <c r="H296" s="78">
        <f t="shared" si="35"/>
        <v>-8.9274602544124875</v>
      </c>
      <c r="I296" s="77">
        <f t="shared" si="38"/>
        <v>0.10000000000000142</v>
      </c>
      <c r="J296" s="77">
        <f t="shared" si="39"/>
        <v>0.35947435686494972</v>
      </c>
      <c r="K296" s="77">
        <f t="shared" si="40"/>
        <v>3.5947435686495485E-2</v>
      </c>
      <c r="L296" s="82"/>
    </row>
    <row r="297" spans="1:12" x14ac:dyDescent="0.2">
      <c r="A297" s="76">
        <v>23.2</v>
      </c>
      <c r="B297" s="76">
        <f t="shared" si="36"/>
        <v>2.3199999999999998E-2</v>
      </c>
      <c r="C297" s="77">
        <f t="shared" si="31"/>
        <v>0.99997865681742926</v>
      </c>
      <c r="D297" s="78">
        <f t="shared" si="32"/>
        <v>0.35443946784907054</v>
      </c>
      <c r="E297" s="78">
        <f t="shared" si="33"/>
        <v>1</v>
      </c>
      <c r="F297" s="78">
        <f t="shared" si="34"/>
        <v>1</v>
      </c>
      <c r="G297" s="77">
        <f t="shared" si="37"/>
        <v>0.35443190298279798</v>
      </c>
      <c r="H297" s="78">
        <f t="shared" si="35"/>
        <v>-9.0093438696840309</v>
      </c>
      <c r="I297" s="77">
        <f t="shared" si="38"/>
        <v>9.9999999999997868E-2</v>
      </c>
      <c r="J297" s="77">
        <f t="shared" si="39"/>
        <v>0.35611045270910541</v>
      </c>
      <c r="K297" s="77">
        <f t="shared" si="40"/>
        <v>3.5611045270909782E-2</v>
      </c>
      <c r="L297" s="82"/>
    </row>
    <row r="298" spans="1:12" x14ac:dyDescent="0.2">
      <c r="A298" s="76">
        <v>23.3</v>
      </c>
      <c r="B298" s="76">
        <f t="shared" si="36"/>
        <v>2.3300000000000001E-2</v>
      </c>
      <c r="C298" s="77">
        <f t="shared" si="31"/>
        <v>0.9999784724297659</v>
      </c>
      <c r="D298" s="78">
        <f t="shared" si="32"/>
        <v>0.35109612601406814</v>
      </c>
      <c r="E298" s="78">
        <f t="shared" si="33"/>
        <v>1</v>
      </c>
      <c r="F298" s="78">
        <f t="shared" si="34"/>
        <v>1</v>
      </c>
      <c r="G298" s="77">
        <f t="shared" si="37"/>
        <v>0.35108856776755648</v>
      </c>
      <c r="H298" s="78">
        <f t="shared" si="35"/>
        <v>-9.0916662381666438</v>
      </c>
      <c r="I298" s="77">
        <f t="shared" si="38"/>
        <v>0.10000000000000142</v>
      </c>
      <c r="J298" s="77">
        <f t="shared" si="39"/>
        <v>0.3527602353751772</v>
      </c>
      <c r="K298" s="77">
        <f t="shared" si="40"/>
        <v>3.5276023537518221E-2</v>
      </c>
      <c r="L298" s="82"/>
    </row>
    <row r="299" spans="1:12" x14ac:dyDescent="0.2">
      <c r="A299" s="76">
        <v>23.4</v>
      </c>
      <c r="B299" s="76">
        <f t="shared" si="36"/>
        <v>2.3399999999999997E-2</v>
      </c>
      <c r="C299" s="77">
        <f t="shared" si="31"/>
        <v>0.9999782872490679</v>
      </c>
      <c r="D299" s="78">
        <f t="shared" si="32"/>
        <v>0.34776670011143662</v>
      </c>
      <c r="E299" s="78">
        <f t="shared" si="33"/>
        <v>1</v>
      </c>
      <c r="F299" s="78">
        <f t="shared" si="34"/>
        <v>1</v>
      </c>
      <c r="G299" s="77">
        <f t="shared" si="37"/>
        <v>0.34775914913969463</v>
      </c>
      <c r="H299" s="78">
        <f t="shared" si="35"/>
        <v>-9.174428708034494</v>
      </c>
      <c r="I299" s="77">
        <f t="shared" si="38"/>
        <v>9.9999999999997868E-2</v>
      </c>
      <c r="J299" s="77">
        <f t="shared" si="39"/>
        <v>0.34942385845362556</v>
      </c>
      <c r="K299" s="77">
        <f t="shared" si="40"/>
        <v>3.4942385845361808E-2</v>
      </c>
      <c r="L299" s="82"/>
    </row>
    <row r="300" spans="1:12" x14ac:dyDescent="0.2">
      <c r="A300" s="76">
        <v>23.5</v>
      </c>
      <c r="B300" s="76">
        <f t="shared" si="36"/>
        <v>2.35E-2</v>
      </c>
      <c r="C300" s="77">
        <f t="shared" si="31"/>
        <v>0.99997810127533793</v>
      </c>
      <c r="D300" s="78">
        <f t="shared" si="32"/>
        <v>0.34445134000700645</v>
      </c>
      <c r="E300" s="78">
        <f t="shared" si="33"/>
        <v>1</v>
      </c>
      <c r="F300" s="78">
        <f t="shared" si="34"/>
        <v>1</v>
      </c>
      <c r="G300" s="77">
        <f t="shared" si="37"/>
        <v>0.34444379696195215</v>
      </c>
      <c r="H300" s="78">
        <f t="shared" si="35"/>
        <v>-9.2576326397464666</v>
      </c>
      <c r="I300" s="77">
        <f t="shared" si="38"/>
        <v>0.10000000000000142</v>
      </c>
      <c r="J300" s="77">
        <f t="shared" si="39"/>
        <v>0.34610147305082339</v>
      </c>
      <c r="K300" s="77">
        <f t="shared" si="40"/>
        <v>3.4610147305082828E-2</v>
      </c>
      <c r="L300" s="82"/>
    </row>
    <row r="301" spans="1:12" x14ac:dyDescent="0.2">
      <c r="A301" s="76">
        <v>23.6</v>
      </c>
      <c r="B301" s="76">
        <f t="shared" si="36"/>
        <v>2.3600000000000003E-2</v>
      </c>
      <c r="C301" s="77">
        <f t="shared" si="31"/>
        <v>0.99997791450857321</v>
      </c>
      <c r="D301" s="78">
        <f t="shared" si="32"/>
        <v>0.34115019307352862</v>
      </c>
      <c r="E301" s="78">
        <f t="shared" si="33"/>
        <v>1</v>
      </c>
      <c r="F301" s="78">
        <f t="shared" si="34"/>
        <v>1</v>
      </c>
      <c r="G301" s="77">
        <f t="shared" si="37"/>
        <v>0.34114265860386422</v>
      </c>
      <c r="H301" s="78">
        <f t="shared" si="35"/>
        <v>-9.3412794061711626</v>
      </c>
      <c r="I301" s="77">
        <f t="shared" si="38"/>
        <v>0.10000000000000142</v>
      </c>
      <c r="J301" s="77">
        <f t="shared" si="39"/>
        <v>0.34279322778290822</v>
      </c>
      <c r="K301" s="77">
        <f t="shared" si="40"/>
        <v>3.4279322778291307E-2</v>
      </c>
      <c r="L301" s="82"/>
    </row>
    <row r="302" spans="1:12" x14ac:dyDescent="0.2">
      <c r="A302" s="76">
        <v>23.7</v>
      </c>
      <c r="B302" s="76">
        <f t="shared" si="36"/>
        <v>2.3699999999999999E-2</v>
      </c>
      <c r="C302" s="77">
        <f t="shared" si="31"/>
        <v>0.9999777269487774</v>
      </c>
      <c r="D302" s="78">
        <f t="shared" si="32"/>
        <v>0.3378634041851577</v>
      </c>
      <c r="E302" s="78">
        <f t="shared" si="33"/>
        <v>1</v>
      </c>
      <c r="F302" s="78">
        <f t="shared" si="34"/>
        <v>1</v>
      </c>
      <c r="G302" s="77">
        <f t="shared" si="37"/>
        <v>0.33785587893625002</v>
      </c>
      <c r="H302" s="78">
        <f t="shared" si="35"/>
        <v>-9.4253703927135817</v>
      </c>
      <c r="I302" s="77">
        <f t="shared" si="38"/>
        <v>9.9999999999997868E-2</v>
      </c>
      <c r="J302" s="77">
        <f t="shared" si="39"/>
        <v>0.33949926877005709</v>
      </c>
      <c r="K302" s="77">
        <f t="shared" si="40"/>
        <v>3.3949926877004988E-2</v>
      </c>
      <c r="L302" s="82"/>
    </row>
    <row r="303" spans="1:12" x14ac:dyDescent="0.2">
      <c r="A303" s="76">
        <v>23.8</v>
      </c>
      <c r="B303" s="76">
        <f t="shared" si="36"/>
        <v>2.3800000000000002E-2</v>
      </c>
      <c r="C303" s="77">
        <f t="shared" si="31"/>
        <v>0.99997753859594884</v>
      </c>
      <c r="D303" s="78">
        <f t="shared" si="32"/>
        <v>0.334591115712363</v>
      </c>
      <c r="E303" s="78">
        <f t="shared" si="33"/>
        <v>1</v>
      </c>
      <c r="F303" s="78">
        <f t="shared" si="34"/>
        <v>1</v>
      </c>
      <c r="G303" s="77">
        <f t="shared" si="37"/>
        <v>0.33458360032612106</v>
      </c>
      <c r="H303" s="78">
        <f t="shared" si="35"/>
        <v>-9.5099069974436681</v>
      </c>
      <c r="I303" s="77">
        <f t="shared" si="38"/>
        <v>0.10000000000000142</v>
      </c>
      <c r="J303" s="77">
        <f t="shared" si="39"/>
        <v>0.33621973963118557</v>
      </c>
      <c r="K303" s="77">
        <f t="shared" si="40"/>
        <v>3.3621973963119035E-2</v>
      </c>
      <c r="L303" s="82"/>
    </row>
    <row r="304" spans="1:12" x14ac:dyDescent="0.2">
      <c r="A304" s="76">
        <v>23.9</v>
      </c>
      <c r="B304" s="76">
        <f t="shared" si="36"/>
        <v>2.3899999999999998E-2</v>
      </c>
      <c r="C304" s="77">
        <f t="shared" si="31"/>
        <v>0.99997734945008854</v>
      </c>
      <c r="D304" s="78">
        <f t="shared" si="32"/>
        <v>0.33133346751725801</v>
      </c>
      <c r="E304" s="78">
        <f t="shared" si="33"/>
        <v>1</v>
      </c>
      <c r="F304" s="78">
        <f t="shared" si="34"/>
        <v>1</v>
      </c>
      <c r="G304" s="77">
        <f t="shared" si="37"/>
        <v>0.33132596263201469</v>
      </c>
      <c r="H304" s="78">
        <f t="shared" si="35"/>
        <v>-9.5948906312265976</v>
      </c>
      <c r="I304" s="77">
        <f t="shared" si="38"/>
        <v>9.9999999999997868E-2</v>
      </c>
      <c r="J304" s="77">
        <f t="shared" si="39"/>
        <v>0.33295478147906787</v>
      </c>
      <c r="K304" s="77">
        <f t="shared" si="40"/>
        <v>3.329547814790608E-2</v>
      </c>
      <c r="L304" s="82"/>
    </row>
    <row r="305" spans="1:12" x14ac:dyDescent="0.2">
      <c r="A305" s="76">
        <v>24</v>
      </c>
      <c r="B305" s="76">
        <f t="shared" si="36"/>
        <v>2.4E-2</v>
      </c>
      <c r="C305" s="77">
        <f t="shared" si="31"/>
        <v>0.99997715951119737</v>
      </c>
      <c r="D305" s="78">
        <f t="shared" si="32"/>
        <v>0.32809059694935444</v>
      </c>
      <c r="E305" s="78">
        <f t="shared" si="33"/>
        <v>1</v>
      </c>
      <c r="F305" s="78">
        <f t="shared" si="34"/>
        <v>1</v>
      </c>
      <c r="G305" s="77">
        <f t="shared" si="37"/>
        <v>0.32808310319974859</v>
      </c>
      <c r="H305" s="78">
        <f t="shared" si="35"/>
        <v>-9.6803227178549012</v>
      </c>
      <c r="I305" s="77">
        <f t="shared" si="38"/>
        <v>0.10000000000000142</v>
      </c>
      <c r="J305" s="77">
        <f t="shared" si="39"/>
        <v>0.32970453291588164</v>
      </c>
      <c r="K305" s="77">
        <f t="shared" si="40"/>
        <v>3.2970453291588632E-2</v>
      </c>
      <c r="L305" s="82"/>
    </row>
    <row r="306" spans="1:12" x14ac:dyDescent="0.2">
      <c r="A306" s="76">
        <v>24.1</v>
      </c>
      <c r="B306" s="76">
        <f t="shared" si="36"/>
        <v>2.41E-2</v>
      </c>
      <c r="C306" s="77">
        <f t="shared" si="31"/>
        <v>0.99997696877927589</v>
      </c>
      <c r="D306" s="78">
        <f t="shared" si="32"/>
        <v>0.32486263884173244</v>
      </c>
      <c r="E306" s="78">
        <f t="shared" si="33"/>
        <v>1</v>
      </c>
      <c r="F306" s="78">
        <f t="shared" si="34"/>
        <v>1</v>
      </c>
      <c r="G306" s="77">
        <f t="shared" si="37"/>
        <v>0.32485515685859229</v>
      </c>
      <c r="H306" s="78">
        <f t="shared" si="35"/>
        <v>-9.7662046941825356</v>
      </c>
      <c r="I306" s="77">
        <f t="shared" si="38"/>
        <v>0.10000000000000142</v>
      </c>
      <c r="J306" s="77">
        <f t="shared" si="39"/>
        <v>0.32646913002917044</v>
      </c>
      <c r="K306" s="77">
        <f t="shared" si="40"/>
        <v>3.2646913002917506E-2</v>
      </c>
      <c r="L306" s="82"/>
    </row>
    <row r="307" spans="1:12" x14ac:dyDescent="0.2">
      <c r="A307" s="76">
        <v>24.2</v>
      </c>
      <c r="B307" s="76">
        <f t="shared" si="36"/>
        <v>2.4199999999999999E-2</v>
      </c>
      <c r="C307" s="77">
        <f t="shared" si="31"/>
        <v>0.99997677725432177</v>
      </c>
      <c r="D307" s="78">
        <f t="shared" si="32"/>
        <v>0.32164972550763271</v>
      </c>
      <c r="E307" s="78">
        <f t="shared" si="33"/>
        <v>1</v>
      </c>
      <c r="F307" s="78">
        <f t="shared" si="34"/>
        <v>1</v>
      </c>
      <c r="G307" s="77">
        <f t="shared" si="37"/>
        <v>0.32164225591785978</v>
      </c>
      <c r="H307" s="78">
        <f t="shared" si="35"/>
        <v>-9.8525380102607958</v>
      </c>
      <c r="I307" s="77">
        <f t="shared" si="38"/>
        <v>9.9999999999997868E-2</v>
      </c>
      <c r="J307" s="77">
        <f t="shared" si="39"/>
        <v>0.323248706388226</v>
      </c>
      <c r="K307" s="77">
        <f t="shared" si="40"/>
        <v>3.2324870638821911E-2</v>
      </c>
      <c r="L307" s="82"/>
    </row>
    <row r="308" spans="1:12" x14ac:dyDescent="0.2">
      <c r="A308" s="76">
        <v>24.3</v>
      </c>
      <c r="B308" s="76">
        <f t="shared" si="36"/>
        <v>2.4300000000000002E-2</v>
      </c>
      <c r="C308" s="77">
        <f t="shared" si="31"/>
        <v>0.99997658493634001</v>
      </c>
      <c r="D308" s="78">
        <f t="shared" si="32"/>
        <v>0.31845198673746405</v>
      </c>
      <c r="E308" s="78">
        <f t="shared" si="33"/>
        <v>1</v>
      </c>
      <c r="F308" s="78">
        <f t="shared" si="34"/>
        <v>1</v>
      </c>
      <c r="G308" s="77">
        <f t="shared" si="37"/>
        <v>0.31844453016392194</v>
      </c>
      <c r="H308" s="78">
        <f t="shared" si="35"/>
        <v>-9.939324129476109</v>
      </c>
      <c r="I308" s="77">
        <f t="shared" si="38"/>
        <v>0.10000000000000142</v>
      </c>
      <c r="J308" s="77">
        <f t="shared" si="39"/>
        <v>0.32004339304089086</v>
      </c>
      <c r="K308" s="77">
        <f t="shared" si="40"/>
        <v>3.2004339304089538E-2</v>
      </c>
      <c r="L308" s="82"/>
    </row>
    <row r="309" spans="1:12" x14ac:dyDescent="0.2">
      <c r="A309" s="76">
        <v>24.4</v>
      </c>
      <c r="B309" s="76">
        <f t="shared" si="36"/>
        <v>2.4399999999999998E-2</v>
      </c>
      <c r="C309" s="77">
        <f t="shared" si="31"/>
        <v>0.99997639182532694</v>
      </c>
      <c r="D309" s="78">
        <f t="shared" si="32"/>
        <v>0.31526954979622951</v>
      </c>
      <c r="E309" s="78">
        <f t="shared" si="33"/>
        <v>1</v>
      </c>
      <c r="F309" s="78">
        <f t="shared" si="34"/>
        <v>1</v>
      </c>
      <c r="G309" s="77">
        <f t="shared" si="37"/>
        <v>0.31526210685762884</v>
      </c>
      <c r="H309" s="78">
        <f t="shared" si="35"/>
        <v>-10.026564528689939</v>
      </c>
      <c r="I309" s="77">
        <f t="shared" si="38"/>
        <v>9.9999999999997868E-2</v>
      </c>
      <c r="J309" s="77">
        <f t="shared" si="39"/>
        <v>0.31685331851077536</v>
      </c>
      <c r="K309" s="77">
        <f t="shared" si="40"/>
        <v>3.1685331851076859E-2</v>
      </c>
      <c r="L309" s="82"/>
    </row>
    <row r="310" spans="1:12" x14ac:dyDescent="0.2">
      <c r="A310" s="76">
        <v>24.5</v>
      </c>
      <c r="B310" s="76">
        <f t="shared" si="36"/>
        <v>2.4500000000000001E-2</v>
      </c>
      <c r="C310" s="77">
        <f t="shared" si="31"/>
        <v>0.99997619792128478</v>
      </c>
      <c r="D310" s="78">
        <f t="shared" si="32"/>
        <v>0.31210253942136207</v>
      </c>
      <c r="E310" s="78">
        <f t="shared" si="33"/>
        <v>1</v>
      </c>
      <c r="F310" s="78">
        <f t="shared" si="34"/>
        <v>1</v>
      </c>
      <c r="G310" s="77">
        <f t="shared" si="37"/>
        <v>0.31209511073215151</v>
      </c>
      <c r="H310" s="78">
        <f t="shared" si="35"/>
        <v>-10.11426069838059</v>
      </c>
      <c r="I310" s="77">
        <f t="shared" si="38"/>
        <v>0.10000000000000142</v>
      </c>
      <c r="J310" s="77">
        <f t="shared" si="39"/>
        <v>0.31367860879489018</v>
      </c>
      <c r="K310" s="77">
        <f t="shared" si="40"/>
        <v>3.1367860879489465E-2</v>
      </c>
      <c r="L310" s="82"/>
    </row>
    <row r="311" spans="1:12" x14ac:dyDescent="0.2">
      <c r="A311" s="76">
        <v>24.6</v>
      </c>
      <c r="B311" s="76">
        <f t="shared" si="36"/>
        <v>2.46E-2</v>
      </c>
      <c r="C311" s="77">
        <f t="shared" si="31"/>
        <v>0.99997600322421465</v>
      </c>
      <c r="D311" s="78">
        <f t="shared" si="32"/>
        <v>0.30895107782098008</v>
      </c>
      <c r="E311" s="78">
        <f t="shared" si="33"/>
        <v>1</v>
      </c>
      <c r="F311" s="78">
        <f t="shared" si="34"/>
        <v>1</v>
      </c>
      <c r="G311" s="77">
        <f t="shared" si="37"/>
        <v>0.30894366399123696</v>
      </c>
      <c r="H311" s="78">
        <f t="shared" si="35"/>
        <v>-10.202414142787028</v>
      </c>
      <c r="I311" s="77">
        <f t="shared" si="38"/>
        <v>0.10000000000000142</v>
      </c>
      <c r="J311" s="77">
        <f t="shared" si="39"/>
        <v>0.31051938736169427</v>
      </c>
      <c r="K311" s="77">
        <f t="shared" si="40"/>
        <v>3.1051938736169869E-2</v>
      </c>
      <c r="L311" s="82"/>
    </row>
    <row r="312" spans="1:12" x14ac:dyDescent="0.2">
      <c r="A312" s="76">
        <v>24.7</v>
      </c>
      <c r="B312" s="76">
        <f t="shared" si="36"/>
        <v>2.47E-2</v>
      </c>
      <c r="C312" s="77">
        <f t="shared" si="31"/>
        <v>0.99997580773411687</v>
      </c>
      <c r="D312" s="78">
        <f t="shared" si="32"/>
        <v>0.30581528467255165</v>
      </c>
      <c r="E312" s="78">
        <f t="shared" si="33"/>
        <v>1</v>
      </c>
      <c r="F312" s="78">
        <f t="shared" si="34"/>
        <v>1</v>
      </c>
      <c r="G312" s="77">
        <f t="shared" si="37"/>
        <v>0.3058078863078737</v>
      </c>
      <c r="H312" s="78">
        <f t="shared" si="35"/>
        <v>-10.291026380054792</v>
      </c>
      <c r="I312" s="77">
        <f t="shared" si="38"/>
        <v>9.9999999999997868E-2</v>
      </c>
      <c r="J312" s="77">
        <f t="shared" si="39"/>
        <v>0.30737577514955533</v>
      </c>
      <c r="K312" s="77">
        <f t="shared" si="40"/>
        <v>3.0737577514954879E-2</v>
      </c>
      <c r="L312" s="82"/>
    </row>
    <row r="313" spans="1:12" x14ac:dyDescent="0.2">
      <c r="A313" s="76">
        <v>24.8</v>
      </c>
      <c r="B313" s="76">
        <f t="shared" si="36"/>
        <v>2.4799999999999999E-2</v>
      </c>
      <c r="C313" s="77">
        <f t="shared" si="31"/>
        <v>0.99997561145098957</v>
      </c>
      <c r="D313" s="78">
        <f t="shared" si="32"/>
        <v>0.30269527712196559</v>
      </c>
      <c r="E313" s="78">
        <f t="shared" si="33"/>
        <v>1</v>
      </c>
      <c r="F313" s="78">
        <f t="shared" si="34"/>
        <v>1</v>
      </c>
      <c r="G313" s="77">
        <f t="shared" si="37"/>
        <v>0.30268789482336428</v>
      </c>
      <c r="H313" s="78">
        <f t="shared" si="35"/>
        <v>-10.380098942384093</v>
      </c>
      <c r="I313" s="77">
        <f t="shared" si="38"/>
        <v>0.10000000000000142</v>
      </c>
      <c r="J313" s="77">
        <f t="shared" si="39"/>
        <v>0.30424789056561896</v>
      </c>
      <c r="K313" s="77">
        <f t="shared" si="40"/>
        <v>3.0424789056562328E-2</v>
      </c>
      <c r="L313" s="82"/>
    </row>
    <row r="314" spans="1:12" x14ac:dyDescent="0.2">
      <c r="A314" s="76">
        <v>24.9</v>
      </c>
      <c r="B314" s="76">
        <f t="shared" si="36"/>
        <v>2.4899999999999999E-2</v>
      </c>
      <c r="C314" s="77">
        <f t="shared" si="31"/>
        <v>0.99997541437483561</v>
      </c>
      <c r="D314" s="78">
        <f t="shared" si="32"/>
        <v>0.29959116978301642</v>
      </c>
      <c r="E314" s="78">
        <f t="shared" si="33"/>
        <v>1</v>
      </c>
      <c r="F314" s="78">
        <f t="shared" si="34"/>
        <v>1</v>
      </c>
      <c r="G314" s="77">
        <f t="shared" si="37"/>
        <v>0.29958380414681357</v>
      </c>
      <c r="H314" s="78">
        <f t="shared" si="35"/>
        <v>-10.469633376179868</v>
      </c>
      <c r="I314" s="77">
        <f t="shared" si="38"/>
        <v>9.9999999999997868E-2</v>
      </c>
      <c r="J314" s="77">
        <f t="shared" si="39"/>
        <v>0.30113584948508892</v>
      </c>
      <c r="K314" s="77">
        <f t="shared" si="40"/>
        <v>3.011358494850825E-2</v>
      </c>
      <c r="L314" s="82"/>
    </row>
    <row r="315" spans="1:12" x14ac:dyDescent="0.2">
      <c r="A315" s="76">
        <v>25</v>
      </c>
      <c r="B315" s="76">
        <f t="shared" si="36"/>
        <v>2.5000000000000001E-2</v>
      </c>
      <c r="C315" s="77">
        <f t="shared" si="31"/>
        <v>0.99997521650565435</v>
      </c>
      <c r="D315" s="78">
        <f t="shared" si="32"/>
        <v>0.29650307473729198</v>
      </c>
      <c r="E315" s="78">
        <f t="shared" si="33"/>
        <v>1</v>
      </c>
      <c r="F315" s="78">
        <f t="shared" si="34"/>
        <v>1</v>
      </c>
      <c r="G315" s="77">
        <f t="shared" si="37"/>
        <v>0.29649572635501575</v>
      </c>
      <c r="H315" s="78">
        <f t="shared" si="35"/>
        <v>-10.55963124220418</v>
      </c>
      <c r="I315" s="77">
        <f t="shared" si="38"/>
        <v>0.10000000000000142</v>
      </c>
      <c r="J315" s="77">
        <f t="shared" si="39"/>
        <v>0.29803976525091469</v>
      </c>
      <c r="K315" s="77">
        <f t="shared" si="40"/>
        <v>2.9803976525091893E-2</v>
      </c>
      <c r="L315" s="82"/>
    </row>
    <row r="316" spans="1:12" x14ac:dyDescent="0.2">
      <c r="A316" s="76">
        <v>25.1</v>
      </c>
      <c r="B316" s="76">
        <f t="shared" si="36"/>
        <v>2.5100000000000001E-2</v>
      </c>
      <c r="C316" s="77">
        <f t="shared" si="31"/>
        <v>0.99997501784344656</v>
      </c>
      <c r="D316" s="78">
        <f t="shared" si="32"/>
        <v>0.29343110153446622</v>
      </c>
      <c r="E316" s="78">
        <f t="shared" si="33"/>
        <v>1</v>
      </c>
      <c r="F316" s="78">
        <f t="shared" si="34"/>
        <v>1</v>
      </c>
      <c r="G316" s="77">
        <f t="shared" si="37"/>
        <v>0.29342377099275002</v>
      </c>
      <c r="H316" s="78">
        <f t="shared" si="35"/>
        <v>-10.650094115730752</v>
      </c>
      <c r="I316" s="77">
        <f t="shared" si="38"/>
        <v>0.10000000000000142</v>
      </c>
      <c r="J316" s="77">
        <f t="shared" si="39"/>
        <v>0.29495974867388286</v>
      </c>
      <c r="K316" s="77">
        <f t="shared" si="40"/>
        <v>2.9495974867388704E-2</v>
      </c>
      <c r="L316" s="82"/>
    </row>
    <row r="317" spans="1:12" x14ac:dyDescent="0.2">
      <c r="A317" s="76">
        <v>25.2</v>
      </c>
      <c r="B317" s="76">
        <f t="shared" si="36"/>
        <v>2.52E-2</v>
      </c>
      <c r="C317" s="77">
        <f t="shared" si="31"/>
        <v>0.99997481838821356</v>
      </c>
      <c r="D317" s="78">
        <f t="shared" si="32"/>
        <v>0.29037535719299706</v>
      </c>
      <c r="E317" s="78">
        <f t="shared" si="33"/>
        <v>1</v>
      </c>
      <c r="F317" s="78">
        <f t="shared" si="34"/>
        <v>1</v>
      </c>
      <c r="G317" s="77">
        <f t="shared" si="37"/>
        <v>0.29036804507347991</v>
      </c>
      <c r="H317" s="78">
        <f t="shared" si="35"/>
        <v>-10.741023586701692</v>
      </c>
      <c r="I317" s="77">
        <f t="shared" si="38"/>
        <v>9.9999999999997868E-2</v>
      </c>
      <c r="J317" s="77">
        <f t="shared" si="39"/>
        <v>0.29189590803311494</v>
      </c>
      <c r="K317" s="77">
        <f t="shared" si="40"/>
        <v>2.9189590803310871E-2</v>
      </c>
      <c r="L317" s="82"/>
    </row>
    <row r="318" spans="1:12" x14ac:dyDescent="0.2">
      <c r="A318" s="76">
        <v>25.3</v>
      </c>
      <c r="B318" s="76">
        <f t="shared" si="36"/>
        <v>2.53E-2</v>
      </c>
      <c r="C318" s="77">
        <f t="shared" si="31"/>
        <v>0.99997461813995348</v>
      </c>
      <c r="D318" s="78">
        <f t="shared" si="32"/>
        <v>0.28733594620122105</v>
      </c>
      <c r="E318" s="78">
        <f t="shared" si="33"/>
        <v>1</v>
      </c>
      <c r="F318" s="78">
        <f t="shared" si="34"/>
        <v>1</v>
      </c>
      <c r="G318" s="77">
        <f t="shared" si="37"/>
        <v>0.28732865308044825</v>
      </c>
      <c r="H318" s="78">
        <f t="shared" si="35"/>
        <v>-10.832421259886667</v>
      </c>
      <c r="I318" s="77">
        <f t="shared" si="38"/>
        <v>0.10000000000000142</v>
      </c>
      <c r="J318" s="77">
        <f t="shared" si="39"/>
        <v>0.28884834907696411</v>
      </c>
      <c r="K318" s="77">
        <f t="shared" si="40"/>
        <v>2.8884834907696822E-2</v>
      </c>
      <c r="L318" s="82"/>
    </row>
    <row r="319" spans="1:12" x14ac:dyDescent="0.2">
      <c r="A319" s="76">
        <v>25.4</v>
      </c>
      <c r="B319" s="76">
        <f t="shared" si="36"/>
        <v>2.5399999999999999E-2</v>
      </c>
      <c r="C319" s="77">
        <f t="shared" si="31"/>
        <v>0.99997441709866786</v>
      </c>
      <c r="D319" s="78">
        <f t="shared" si="32"/>
        <v>0.28431297051884979</v>
      </c>
      <c r="E319" s="78">
        <f t="shared" si="33"/>
        <v>1</v>
      </c>
      <c r="F319" s="78">
        <f t="shared" si="34"/>
        <v>1</v>
      </c>
      <c r="G319" s="77">
        <f t="shared" si="37"/>
        <v>0.28430569696817753</v>
      </c>
      <c r="H319" s="78">
        <f t="shared" si="35"/>
        <v>-10.924288755044195</v>
      </c>
      <c r="I319" s="77">
        <f t="shared" si="38"/>
        <v>9.9999999999997868E-2</v>
      </c>
      <c r="J319" s="77">
        <f t="shared" si="39"/>
        <v>0.28581717502431292</v>
      </c>
      <c r="K319" s="77">
        <f t="shared" si="40"/>
        <v>2.8581717502430683E-2</v>
      </c>
      <c r="L319" s="82"/>
    </row>
    <row r="320" spans="1:12" x14ac:dyDescent="0.2">
      <c r="A320" s="76">
        <v>25.5</v>
      </c>
      <c r="B320" s="76">
        <f t="shared" si="36"/>
        <v>2.5499999999999998E-2</v>
      </c>
      <c r="C320" s="77">
        <f t="shared" si="31"/>
        <v>0.99997421526435837</v>
      </c>
      <c r="D320" s="78">
        <f t="shared" si="32"/>
        <v>0.28130652957886049</v>
      </c>
      <c r="E320" s="78">
        <f t="shared" si="33"/>
        <v>1</v>
      </c>
      <c r="F320" s="78">
        <f t="shared" si="34"/>
        <v>1</v>
      </c>
      <c r="G320" s="77">
        <f t="shared" si="37"/>
        <v>0.28129927616436101</v>
      </c>
      <c r="H320" s="78">
        <f t="shared" si="35"/>
        <v>-11.016627707085478</v>
      </c>
      <c r="I320" s="77">
        <f t="shared" si="38"/>
        <v>0.10000000000000142</v>
      </c>
      <c r="J320" s="77">
        <f t="shared" si="39"/>
        <v>0.28280248656626927</v>
      </c>
      <c r="K320" s="77">
        <f t="shared" si="40"/>
        <v>2.828024865662733E-2</v>
      </c>
      <c r="L320" s="82"/>
    </row>
    <row r="321" spans="1:12" x14ac:dyDescent="0.2">
      <c r="A321" s="76">
        <v>25.6</v>
      </c>
      <c r="B321" s="76">
        <f t="shared" si="36"/>
        <v>2.5600000000000001E-2</v>
      </c>
      <c r="C321" s="77">
        <f t="shared" si="31"/>
        <v>0.9999740126370249</v>
      </c>
      <c r="D321" s="78">
        <f t="shared" si="32"/>
        <v>0.27831672028978299</v>
      </c>
      <c r="E321" s="78">
        <f t="shared" si="33"/>
        <v>1</v>
      </c>
      <c r="F321" s="78">
        <f t="shared" si="34"/>
        <v>1</v>
      </c>
      <c r="G321" s="77">
        <f t="shared" si="37"/>
        <v>0.27830948757215079</v>
      </c>
      <c r="H321" s="78">
        <f t="shared" si="35"/>
        <v>-11.109439766240541</v>
      </c>
      <c r="I321" s="77">
        <f t="shared" si="38"/>
        <v>0.10000000000000142</v>
      </c>
      <c r="J321" s="77">
        <f t="shared" si="39"/>
        <v>0.2798043818682559</v>
      </c>
      <c r="K321" s="77">
        <f t="shared" si="40"/>
        <v>2.7980438186825989E-2</v>
      </c>
      <c r="L321" s="82"/>
    </row>
    <row r="322" spans="1:12" x14ac:dyDescent="0.2">
      <c r="A322" s="76">
        <v>25.7</v>
      </c>
      <c r="B322" s="76">
        <f t="shared" si="36"/>
        <v>2.5700000000000001E-2</v>
      </c>
      <c r="C322" s="77">
        <f t="shared" ref="C322:C385" si="41">ABS(SIN(((8*PI()*$A322*VLOOKUP($D$8,$C$16:$D$31,2,FALSE))/($D$14*1000000)))/(VLOOKUP($D$8,$C$16:$D$31,2,FALSE)*SIN(((8*PI()*$A322)/($D$14*1000000)))))^5</f>
        <v>0.99997380921666557</v>
      </c>
      <c r="D322" s="78">
        <f t="shared" ref="D322:D385" si="42">ABS(SIN(((512*PI()*$A322*VLOOKUP($D$8,$C$16:$E$31,3,FALSE))/($D$14*1000000)))/(VLOOKUP($D$8,$C$16:$E$31,3,FALSE)*SIN(((512*PI()*$A322)/($D$14*1000000)))))^$D$9</f>
        <v>0.27534363703837661</v>
      </c>
      <c r="E322" s="78">
        <f t="shared" ref="E322:E385" si="43">IF($D$10="OFF",1,ABS(SIN(8*VLOOKUP($D$8,$C$16:$D$31,2,FALSE)*VLOOKUP($D$8,$C$16:$E$31,3,FALSE)*2*PI()*A322/($D$14*1000000))/(2*SIN((8*VLOOKUP($D$8,$C$16:$D$31,2,FALSE)*VLOOKUP($D$8,$C$16:$E$31,3,FALSE))*PI()*A322/($D$14*1000000)))))</f>
        <v>1</v>
      </c>
      <c r="F322" s="78">
        <f t="shared" ref="F322:F385" si="44">IF($D$11="OFF",1,ABS(SIN(8*VLOOKUP($D$8,$C$16:$D$31,2,FALSE)*VLOOKUP($D$8,$C$16:$E$31,3,FALSE)*IF($D$10="ON",4,2)*PI()*A322/($D$14*1000000))/(2*SIN((8*VLOOKUP($D$8,$C$16:$D$31,2,FALSE)*VLOOKUP($D$8,$C$16:$E$31,3,FALSE)*IF($D$10="ON",2,1))*PI()*A322/($D$14*1000000)))))</f>
        <v>1</v>
      </c>
      <c r="G322" s="77">
        <f t="shared" si="37"/>
        <v>0.27533642557283644</v>
      </c>
      <c r="H322" s="78">
        <f t="shared" ref="H322:H385" si="45">20*LOG10(G322)</f>
        <v>-11.202726598226882</v>
      </c>
      <c r="I322" s="77">
        <f t="shared" si="38"/>
        <v>9.9999999999997868E-2</v>
      </c>
      <c r="J322" s="77">
        <f t="shared" si="39"/>
        <v>0.27682295657249362</v>
      </c>
      <c r="K322" s="77">
        <f t="shared" si="40"/>
        <v>2.7682295657248772E-2</v>
      </c>
      <c r="L322" s="82"/>
    </row>
    <row r="323" spans="1:12" x14ac:dyDescent="0.2">
      <c r="A323" s="76">
        <v>25.8</v>
      </c>
      <c r="B323" s="76">
        <f t="shared" ref="B323:B386" si="46">A323/1000</f>
        <v>2.58E-2</v>
      </c>
      <c r="C323" s="77">
        <f t="shared" si="41"/>
        <v>0.99997360500328447</v>
      </c>
      <c r="D323" s="78">
        <f t="shared" si="42"/>
        <v>0.27238737169269672</v>
      </c>
      <c r="E323" s="78">
        <f t="shared" si="43"/>
        <v>1</v>
      </c>
      <c r="F323" s="78">
        <f t="shared" si="44"/>
        <v>1</v>
      </c>
      <c r="G323" s="77">
        <f t="shared" ref="G323:G386" si="47">C323*D323*E323*F323</f>
        <v>0.27238018202891556</v>
      </c>
      <c r="H323" s="78">
        <f t="shared" si="45"/>
        <v>-11.296489884420517</v>
      </c>
      <c r="I323" s="77">
        <f t="shared" ref="I323:I386" si="48">A323-A322</f>
        <v>0.10000000000000142</v>
      </c>
      <c r="J323" s="77">
        <f t="shared" ref="J323:J386" si="49">((G323+G322)/2)</f>
        <v>0.273858303800876</v>
      </c>
      <c r="K323" s="77">
        <f t="shared" si="40"/>
        <v>2.7385830380087989E-2</v>
      </c>
      <c r="L323" s="82"/>
    </row>
    <row r="324" spans="1:12" x14ac:dyDescent="0.2">
      <c r="A324" s="76">
        <v>25.9</v>
      </c>
      <c r="B324" s="76">
        <f t="shared" si="46"/>
        <v>2.5899999999999999E-2</v>
      </c>
      <c r="C324" s="77">
        <f t="shared" si="41"/>
        <v>0.99997339999687984</v>
      </c>
      <c r="D324" s="78">
        <f t="shared" si="42"/>
        <v>0.26944801360555137</v>
      </c>
      <c r="E324" s="78">
        <f t="shared" si="43"/>
        <v>1</v>
      </c>
      <c r="F324" s="78">
        <f t="shared" si="44"/>
        <v>1</v>
      </c>
      <c r="G324" s="77">
        <f t="shared" si="47"/>
        <v>0.26944084628754872</v>
      </c>
      <c r="H324" s="78">
        <f t="shared" si="45"/>
        <v>-11.390731322029666</v>
      </c>
      <c r="I324" s="77">
        <f t="shared" si="48"/>
        <v>9.9999999999997868E-2</v>
      </c>
      <c r="J324" s="77">
        <f t="shared" si="49"/>
        <v>0.27091051415823214</v>
      </c>
      <c r="K324" s="77">
        <f t="shared" ref="K324:K387" si="50">I324*J324</f>
        <v>2.7091051415822638E-2</v>
      </c>
      <c r="L324" s="82"/>
    </row>
    <row r="325" spans="1:12" x14ac:dyDescent="0.2">
      <c r="A325" s="76">
        <v>26</v>
      </c>
      <c r="B325" s="76">
        <f t="shared" si="46"/>
        <v>2.5999999999999999E-2</v>
      </c>
      <c r="C325" s="77">
        <f t="shared" si="41"/>
        <v>0.99997319419745179</v>
      </c>
      <c r="D325" s="78">
        <f t="shared" si="42"/>
        <v>0.26652564961833697</v>
      </c>
      <c r="E325" s="78">
        <f t="shared" si="43"/>
        <v>1</v>
      </c>
      <c r="F325" s="78">
        <f t="shared" si="44"/>
        <v>1</v>
      </c>
      <c r="G325" s="77">
        <f t="shared" si="47"/>
        <v>0.26651850518439929</v>
      </c>
      <c r="H325" s="78">
        <f t="shared" si="45"/>
        <v>-11.485452624270984</v>
      </c>
      <c r="I325" s="77">
        <f t="shared" si="48"/>
        <v>0.10000000000000142</v>
      </c>
      <c r="J325" s="77">
        <f t="shared" si="49"/>
        <v>0.26797967573597403</v>
      </c>
      <c r="K325" s="77">
        <f t="shared" si="50"/>
        <v>2.6797967573597783E-2</v>
      </c>
      <c r="L325" s="82"/>
    </row>
    <row r="326" spans="1:12" x14ac:dyDescent="0.2">
      <c r="A326" s="76">
        <v>26.1</v>
      </c>
      <c r="B326" s="76">
        <f t="shared" si="46"/>
        <v>2.6100000000000002E-2</v>
      </c>
      <c r="C326" s="77">
        <f t="shared" si="41"/>
        <v>0.99997298760500197</v>
      </c>
      <c r="D326" s="78">
        <f t="shared" si="42"/>
        <v>0.26362036406526229</v>
      </c>
      <c r="E326" s="78">
        <f t="shared" si="43"/>
        <v>1</v>
      </c>
      <c r="F326" s="78">
        <f t="shared" si="44"/>
        <v>1</v>
      </c>
      <c r="G326" s="77">
        <f t="shared" si="47"/>
        <v>0.26361324304785866</v>
      </c>
      <c r="H326" s="78">
        <f t="shared" si="45"/>
        <v>-11.580655520548335</v>
      </c>
      <c r="I326" s="77">
        <f t="shared" si="48"/>
        <v>0.10000000000000142</v>
      </c>
      <c r="J326" s="77">
        <f t="shared" si="49"/>
        <v>0.26506587411612897</v>
      </c>
      <c r="K326" s="77">
        <f t="shared" si="50"/>
        <v>2.6506587411613273E-2</v>
      </c>
      <c r="L326" s="82"/>
    </row>
    <row r="327" spans="1:12" x14ac:dyDescent="0.2">
      <c r="A327" s="76">
        <v>26.2</v>
      </c>
      <c r="B327" s="76">
        <f t="shared" si="46"/>
        <v>2.6199999999999998E-2</v>
      </c>
      <c r="C327" s="77">
        <f t="shared" si="41"/>
        <v>0.99997278021953062</v>
      </c>
      <c r="D327" s="78">
        <f t="shared" si="42"/>
        <v>0.26073223877794655</v>
      </c>
      <c r="E327" s="78">
        <f t="shared" si="43"/>
        <v>1</v>
      </c>
      <c r="F327" s="78">
        <f t="shared" si="44"/>
        <v>1</v>
      </c>
      <c r="G327" s="77">
        <f t="shared" si="47"/>
        <v>0.26072514170364575</v>
      </c>
      <c r="H327" s="78">
        <f t="shared" si="45"/>
        <v>-11.676341756634372</v>
      </c>
      <c r="I327" s="77">
        <f t="shared" si="48"/>
        <v>9.9999999999997868E-2</v>
      </c>
      <c r="J327" s="77">
        <f t="shared" si="49"/>
        <v>0.2621691923757522</v>
      </c>
      <c r="K327" s="77">
        <f t="shared" si="50"/>
        <v>2.6216919237574663E-2</v>
      </c>
      <c r="L327" s="82"/>
    </row>
    <row r="328" spans="1:12" x14ac:dyDescent="0.2">
      <c r="A328" s="76">
        <v>26.3</v>
      </c>
      <c r="B328" s="76">
        <f t="shared" si="46"/>
        <v>2.63E-2</v>
      </c>
      <c r="C328" s="77">
        <f t="shared" si="41"/>
        <v>0.99997257204103762</v>
      </c>
      <c r="D328" s="78">
        <f t="shared" si="42"/>
        <v>0.25786135309039748</v>
      </c>
      <c r="E328" s="78">
        <f t="shared" si="43"/>
        <v>1</v>
      </c>
      <c r="F328" s="78">
        <f t="shared" si="44"/>
        <v>1</v>
      </c>
      <c r="G328" s="77">
        <f t="shared" si="47"/>
        <v>0.25785428047978692</v>
      </c>
      <c r="H328" s="78">
        <f t="shared" si="45"/>
        <v>-11.772513094854746</v>
      </c>
      <c r="I328" s="77">
        <f t="shared" si="48"/>
        <v>0.10000000000000142</v>
      </c>
      <c r="J328" s="77">
        <f t="shared" si="49"/>
        <v>0.25928971109171634</v>
      </c>
      <c r="K328" s="77">
        <f t="shared" si="50"/>
        <v>2.5928971109172003E-2</v>
      </c>
      <c r="L328" s="82"/>
    </row>
    <row r="329" spans="1:12" x14ac:dyDescent="0.2">
      <c r="A329" s="76">
        <v>26.4</v>
      </c>
      <c r="B329" s="76">
        <f t="shared" si="46"/>
        <v>2.64E-2</v>
      </c>
      <c r="C329" s="77">
        <f t="shared" si="41"/>
        <v>0.99997236306952475</v>
      </c>
      <c r="D329" s="78">
        <f t="shared" si="42"/>
        <v>0.25500778384436301</v>
      </c>
      <c r="E329" s="78">
        <f t="shared" si="43"/>
        <v>1</v>
      </c>
      <c r="F329" s="78">
        <f t="shared" si="44"/>
        <v>1</v>
      </c>
      <c r="G329" s="77">
        <f t="shared" si="47"/>
        <v>0.25500073621197028</v>
      </c>
      <c r="H329" s="78">
        <f t="shared" si="45"/>
        <v>-11.869171314275043</v>
      </c>
      <c r="I329" s="77">
        <f t="shared" si="48"/>
        <v>9.9999999999997868E-2</v>
      </c>
      <c r="J329" s="77">
        <f t="shared" si="49"/>
        <v>0.25642750834587857</v>
      </c>
      <c r="K329" s="77">
        <f t="shared" si="50"/>
        <v>2.5642750834587311E-2</v>
      </c>
      <c r="L329" s="82"/>
    </row>
    <row r="330" spans="1:12" x14ac:dyDescent="0.2">
      <c r="A330" s="76">
        <v>26.5</v>
      </c>
      <c r="B330" s="76">
        <f t="shared" si="46"/>
        <v>2.6499999999999999E-2</v>
      </c>
      <c r="C330" s="77">
        <f t="shared" si="41"/>
        <v>0.9999721533049909</v>
      </c>
      <c r="D330" s="78">
        <f t="shared" si="42"/>
        <v>0.25217160539505235</v>
      </c>
      <c r="E330" s="78">
        <f t="shared" si="43"/>
        <v>1</v>
      </c>
      <c r="F330" s="78">
        <f t="shared" si="44"/>
        <v>1</v>
      </c>
      <c r="G330" s="77">
        <f t="shared" si="47"/>
        <v>0.25216458324926694</v>
      </c>
      <c r="H330" s="78">
        <f t="shared" si="45"/>
        <v>-11.966318210890677</v>
      </c>
      <c r="I330" s="77">
        <f t="shared" si="48"/>
        <v>0.10000000000000142</v>
      </c>
      <c r="J330" s="77">
        <f t="shared" si="49"/>
        <v>0.25358265973061861</v>
      </c>
      <c r="K330" s="77">
        <f t="shared" si="50"/>
        <v>2.5358265973062222E-2</v>
      </c>
      <c r="L330" s="82"/>
    </row>
    <row r="331" spans="1:12" x14ac:dyDescent="0.2">
      <c r="A331" s="76">
        <v>26.6</v>
      </c>
      <c r="B331" s="76">
        <f t="shared" si="46"/>
        <v>2.6600000000000002E-2</v>
      </c>
      <c r="C331" s="77">
        <f t="shared" si="41"/>
        <v>0.99997194274743617</v>
      </c>
      <c r="D331" s="78">
        <f t="shared" si="42"/>
        <v>0.24935288961722746</v>
      </c>
      <c r="E331" s="78">
        <f t="shared" si="43"/>
        <v>1</v>
      </c>
      <c r="F331" s="78">
        <f t="shared" si="44"/>
        <v>1</v>
      </c>
      <c r="G331" s="77">
        <f t="shared" si="47"/>
        <v>0.24934589346022595</v>
      </c>
      <c r="H331" s="78">
        <f t="shared" si="45"/>
        <v>-12.063955597819485</v>
      </c>
      <c r="I331" s="77">
        <f t="shared" si="48"/>
        <v>0.10000000000000142</v>
      </c>
      <c r="J331" s="77">
        <f t="shared" si="49"/>
        <v>0.25075523835474645</v>
      </c>
      <c r="K331" s="77">
        <f t="shared" si="50"/>
        <v>2.5075523835475001E-2</v>
      </c>
      <c r="L331" s="82"/>
    </row>
    <row r="332" spans="1:12" x14ac:dyDescent="0.2">
      <c r="A332" s="76">
        <v>26.7</v>
      </c>
      <c r="B332" s="76">
        <f t="shared" si="46"/>
        <v>2.6699999999999998E-2</v>
      </c>
      <c r="C332" s="77">
        <f t="shared" si="41"/>
        <v>0.99997173139686346</v>
      </c>
      <c r="D332" s="78">
        <f t="shared" si="42"/>
        <v>0.24655170591165823</v>
      </c>
      <c r="E332" s="78">
        <f t="shared" si="43"/>
        <v>1</v>
      </c>
      <c r="F332" s="78">
        <f t="shared" si="44"/>
        <v>1</v>
      </c>
      <c r="G332" s="77">
        <f t="shared" si="47"/>
        <v>0.24654473623933118</v>
      </c>
      <c r="H332" s="78">
        <f t="shared" si="45"/>
        <v>-12.16208530549733</v>
      </c>
      <c r="I332" s="77">
        <f t="shared" si="48"/>
        <v>9.9999999999997868E-2</v>
      </c>
      <c r="J332" s="77">
        <f t="shared" si="49"/>
        <v>0.24794531484977855</v>
      </c>
      <c r="K332" s="77">
        <f t="shared" si="50"/>
        <v>2.4794531484977327E-2</v>
      </c>
      <c r="L332" s="82"/>
    </row>
    <row r="333" spans="1:12" x14ac:dyDescent="0.2">
      <c r="A333" s="76">
        <v>26.8</v>
      </c>
      <c r="B333" s="76">
        <f t="shared" si="46"/>
        <v>2.6800000000000001E-2</v>
      </c>
      <c r="C333" s="77">
        <f t="shared" si="41"/>
        <v>0.99997151925327132</v>
      </c>
      <c r="D333" s="78">
        <f t="shared" si="42"/>
        <v>0.24376812121194094</v>
      </c>
      <c r="E333" s="78">
        <f t="shared" si="43"/>
        <v>1</v>
      </c>
      <c r="F333" s="78">
        <f t="shared" si="44"/>
        <v>1</v>
      </c>
      <c r="G333" s="77">
        <f t="shared" si="47"/>
        <v>0.24376117851382018</v>
      </c>
      <c r="H333" s="78">
        <f t="shared" si="45"/>
        <v>-12.260709181876701</v>
      </c>
      <c r="I333" s="77">
        <f t="shared" si="48"/>
        <v>0.10000000000000142</v>
      </c>
      <c r="J333" s="77">
        <f t="shared" si="49"/>
        <v>0.24515295737657566</v>
      </c>
      <c r="K333" s="77">
        <f t="shared" si="50"/>
        <v>2.4515295737657913E-2</v>
      </c>
      <c r="L333" s="82"/>
    </row>
    <row r="334" spans="1:12" x14ac:dyDescent="0.2">
      <c r="A334" s="76">
        <v>26.9</v>
      </c>
      <c r="B334" s="76">
        <f t="shared" si="46"/>
        <v>2.69E-2</v>
      </c>
      <c r="C334" s="77">
        <f t="shared" si="41"/>
        <v>0.99997130631666076</v>
      </c>
      <c r="D334" s="78">
        <f t="shared" si="42"/>
        <v>0.24100219999167677</v>
      </c>
      <c r="E334" s="78">
        <f t="shared" si="43"/>
        <v>1</v>
      </c>
      <c r="F334" s="78">
        <f t="shared" si="44"/>
        <v>1</v>
      </c>
      <c r="G334" s="77">
        <f t="shared" si="47"/>
        <v>0.24099528475086615</v>
      </c>
      <c r="H334" s="78">
        <f t="shared" si="45"/>
        <v>-12.359829092628186</v>
      </c>
      <c r="I334" s="77">
        <f t="shared" si="48"/>
        <v>9.9999999999997868E-2</v>
      </c>
      <c r="J334" s="77">
        <f t="shared" si="49"/>
        <v>0.24237823163234318</v>
      </c>
      <c r="K334" s="77">
        <f t="shared" si="50"/>
        <v>2.42378231632338E-2</v>
      </c>
      <c r="L334" s="82"/>
    </row>
    <row r="335" spans="1:12" x14ac:dyDescent="0.2">
      <c r="A335" s="76">
        <v>27</v>
      </c>
      <c r="B335" s="76">
        <f t="shared" si="46"/>
        <v>2.7E-2</v>
      </c>
      <c r="C335" s="77">
        <f t="shared" si="41"/>
        <v>0.99997109258703121</v>
      </c>
      <c r="D335" s="78">
        <f t="shared" si="42"/>
        <v>0.23825400427200397</v>
      </c>
      <c r="E335" s="78">
        <f t="shared" si="43"/>
        <v>1</v>
      </c>
      <c r="F335" s="78">
        <f t="shared" si="44"/>
        <v>1</v>
      </c>
      <c r="G335" s="77">
        <f t="shared" si="47"/>
        <v>0.238247116965111</v>
      </c>
      <c r="H335" s="78">
        <f t="shared" si="45"/>
        <v>-12.45944692134522</v>
      </c>
      <c r="I335" s="77">
        <f t="shared" si="48"/>
        <v>0.10000000000000142</v>
      </c>
      <c r="J335" s="77">
        <f t="shared" si="49"/>
        <v>0.23962120085798858</v>
      </c>
      <c r="K335" s="77">
        <f t="shared" si="50"/>
        <v>2.3962120085799198E-2</v>
      </c>
      <c r="L335" s="82"/>
    </row>
    <row r="336" spans="1:12" x14ac:dyDescent="0.2">
      <c r="A336" s="76">
        <v>27.1</v>
      </c>
      <c r="B336" s="76">
        <f t="shared" si="46"/>
        <v>2.7100000000000003E-2</v>
      </c>
      <c r="C336" s="77">
        <f t="shared" si="41"/>
        <v>0.99997087806438589</v>
      </c>
      <c r="D336" s="78">
        <f t="shared" si="42"/>
        <v>0.23552359362948594</v>
      </c>
      <c r="E336" s="78">
        <f t="shared" si="43"/>
        <v>1</v>
      </c>
      <c r="F336" s="78">
        <f t="shared" si="44"/>
        <v>1</v>
      </c>
      <c r="G336" s="77">
        <f t="shared" si="47"/>
        <v>0.23551673472655665</v>
      </c>
      <c r="H336" s="78">
        <f t="shared" si="45"/>
        <v>-12.55956456975176</v>
      </c>
      <c r="I336" s="77">
        <f t="shared" si="48"/>
        <v>0.10000000000000142</v>
      </c>
      <c r="J336" s="77">
        <f t="shared" si="49"/>
        <v>0.23688192584583384</v>
      </c>
      <c r="K336" s="77">
        <f t="shared" si="50"/>
        <v>2.3688192584583722E-2</v>
      </c>
      <c r="L336" s="82"/>
    </row>
    <row r="337" spans="1:12" x14ac:dyDescent="0.2">
      <c r="A337" s="76">
        <v>27.2</v>
      </c>
      <c r="B337" s="76">
        <f t="shared" si="46"/>
        <v>2.7199999999999998E-2</v>
      </c>
      <c r="C337" s="77">
        <f t="shared" si="41"/>
        <v>0.99997066274872182</v>
      </c>
      <c r="D337" s="78">
        <f t="shared" si="42"/>
        <v>0.2328110252043474</v>
      </c>
      <c r="E337" s="78">
        <f t="shared" si="43"/>
        <v>1</v>
      </c>
      <c r="F337" s="78">
        <f t="shared" si="44"/>
        <v>1</v>
      </c>
      <c r="G337" s="77">
        <f t="shared" si="47"/>
        <v>0.23280419516880066</v>
      </c>
      <c r="H337" s="78">
        <f t="shared" si="45"/>
        <v>-12.660183957913356</v>
      </c>
      <c r="I337" s="77">
        <f t="shared" si="48"/>
        <v>9.9999999999997868E-2</v>
      </c>
      <c r="J337" s="77">
        <f t="shared" si="49"/>
        <v>0.23416046494767867</v>
      </c>
      <c r="K337" s="77">
        <f t="shared" si="50"/>
        <v>2.3416046494767369E-2</v>
      </c>
      <c r="L337" s="82"/>
    </row>
    <row r="338" spans="1:12" x14ac:dyDescent="0.2">
      <c r="A338" s="76">
        <v>27.3</v>
      </c>
      <c r="B338" s="76">
        <f t="shared" si="46"/>
        <v>2.7300000000000001E-2</v>
      </c>
      <c r="C338" s="77">
        <f t="shared" si="41"/>
        <v>0.99997044664004175</v>
      </c>
      <c r="D338" s="78">
        <f t="shared" si="42"/>
        <v>0.2301163537090572</v>
      </c>
      <c r="E338" s="78">
        <f t="shared" si="43"/>
        <v>1</v>
      </c>
      <c r="F338" s="78">
        <f t="shared" si="44"/>
        <v>1</v>
      </c>
      <c r="G338" s="77">
        <f t="shared" si="47"/>
        <v>0.23010955299762376</v>
      </c>
      <c r="H338" s="78">
        <f t="shared" si="45"/>
        <v>-12.761307024451259</v>
      </c>
      <c r="I338" s="77">
        <f t="shared" si="48"/>
        <v>0.10000000000000142</v>
      </c>
      <c r="J338" s="77">
        <f t="shared" si="49"/>
        <v>0.23145687408321219</v>
      </c>
      <c r="K338" s="77">
        <f t="shared" si="50"/>
        <v>2.3145687408321548E-2</v>
      </c>
      <c r="L338" s="82"/>
    </row>
    <row r="339" spans="1:12" x14ac:dyDescent="0.2">
      <c r="A339" s="76">
        <v>27.4</v>
      </c>
      <c r="B339" s="76">
        <f t="shared" si="46"/>
        <v>2.7399999999999997E-2</v>
      </c>
      <c r="C339" s="77">
        <f t="shared" si="41"/>
        <v>0.9999702297383446</v>
      </c>
      <c r="D339" s="78">
        <f t="shared" si="42"/>
        <v>0.2274396314372551</v>
      </c>
      <c r="E339" s="78">
        <f t="shared" si="43"/>
        <v>1</v>
      </c>
      <c r="F339" s="78">
        <f t="shared" si="44"/>
        <v>1</v>
      </c>
      <c r="G339" s="77">
        <f t="shared" si="47"/>
        <v>0.2274328604999164</v>
      </c>
      <c r="H339" s="78">
        <f t="shared" si="45"/>
        <v>-12.862935726760005</v>
      </c>
      <c r="I339" s="77">
        <f t="shared" si="48"/>
        <v>9.9999999999997868E-2</v>
      </c>
      <c r="J339" s="77">
        <f t="shared" si="49"/>
        <v>0.22877120674877008</v>
      </c>
      <c r="K339" s="77">
        <f t="shared" si="50"/>
        <v>2.287712067487652E-2</v>
      </c>
      <c r="L339" s="82"/>
    </row>
    <row r="340" spans="1:12" x14ac:dyDescent="0.2">
      <c r="A340" s="76">
        <v>27.5</v>
      </c>
      <c r="B340" s="76">
        <f t="shared" si="46"/>
        <v>2.75E-2</v>
      </c>
      <c r="C340" s="77">
        <f t="shared" si="41"/>
        <v>0.99997001204363334</v>
      </c>
      <c r="D340" s="78">
        <f t="shared" si="42"/>
        <v>0.22478090827301692</v>
      </c>
      <c r="E340" s="78">
        <f t="shared" si="43"/>
        <v>1</v>
      </c>
      <c r="F340" s="78">
        <f t="shared" si="44"/>
        <v>1</v>
      </c>
      <c r="G340" s="77">
        <f t="shared" si="47"/>
        <v>0.22477416755294757</v>
      </c>
      <c r="H340" s="78">
        <f t="shared" si="45"/>
        <v>-12.965072041228261</v>
      </c>
      <c r="I340" s="77">
        <f t="shared" si="48"/>
        <v>0.10000000000000142</v>
      </c>
      <c r="J340" s="77">
        <f t="shared" si="49"/>
        <v>0.22610351402643197</v>
      </c>
      <c r="K340" s="77">
        <f t="shared" si="50"/>
        <v>2.261035140264352E-2</v>
      </c>
      <c r="L340" s="82"/>
    </row>
    <row r="341" spans="1:12" x14ac:dyDescent="0.2">
      <c r="A341" s="76">
        <v>27.6</v>
      </c>
      <c r="B341" s="76">
        <f t="shared" si="46"/>
        <v>2.7600000000000003E-2</v>
      </c>
      <c r="C341" s="77">
        <f t="shared" si="41"/>
        <v>0.99996979355590643</v>
      </c>
      <c r="D341" s="78">
        <f t="shared" si="42"/>
        <v>0.22214023170045882</v>
      </c>
      <c r="E341" s="78">
        <f t="shared" si="43"/>
        <v>1</v>
      </c>
      <c r="F341" s="78">
        <f t="shared" si="44"/>
        <v>1</v>
      </c>
      <c r="G341" s="77">
        <f t="shared" si="47"/>
        <v>0.22213352163396902</v>
      </c>
      <c r="H341" s="78">
        <f t="shared" si="45"/>
        <v>-13.06771796346313</v>
      </c>
      <c r="I341" s="77">
        <f t="shared" si="48"/>
        <v>0.10000000000000142</v>
      </c>
      <c r="J341" s="77">
        <f t="shared" si="49"/>
        <v>0.2234538445934583</v>
      </c>
      <c r="K341" s="77">
        <f t="shared" si="50"/>
        <v>2.2345384459346147E-2</v>
      </c>
      <c r="L341" s="82"/>
    </row>
    <row r="342" spans="1:12" x14ac:dyDescent="0.2">
      <c r="A342" s="76">
        <v>27.7</v>
      </c>
      <c r="B342" s="76">
        <f t="shared" si="46"/>
        <v>2.7699999999999999E-2</v>
      </c>
      <c r="C342" s="77">
        <f t="shared" si="41"/>
        <v>0.99996957427516442</v>
      </c>
      <c r="D342" s="78">
        <f t="shared" si="42"/>
        <v>0.21951764681367009</v>
      </c>
      <c r="E342" s="78">
        <f t="shared" si="43"/>
        <v>1</v>
      </c>
      <c r="F342" s="78">
        <f t="shared" si="44"/>
        <v>1</v>
      </c>
      <c r="G342" s="77">
        <f t="shared" si="47"/>
        <v>0.21951096783015159</v>
      </c>
      <c r="H342" s="78">
        <f t="shared" si="45"/>
        <v>-13.170875508517986</v>
      </c>
      <c r="I342" s="77">
        <f t="shared" si="48"/>
        <v>9.9999999999997868E-2</v>
      </c>
      <c r="J342" s="77">
        <f t="shared" si="49"/>
        <v>0.2208222447320603</v>
      </c>
      <c r="K342" s="77">
        <f t="shared" si="50"/>
        <v>2.2082224473205559E-2</v>
      </c>
      <c r="L342" s="82"/>
    </row>
    <row r="343" spans="1:12" x14ac:dyDescent="0.2">
      <c r="A343" s="76">
        <v>27.8</v>
      </c>
      <c r="B343" s="76">
        <f t="shared" si="46"/>
        <v>2.7800000000000002E-2</v>
      </c>
      <c r="C343" s="77">
        <f t="shared" si="41"/>
        <v>0.99996935420140787</v>
      </c>
      <c r="D343" s="78">
        <f t="shared" si="42"/>
        <v>0.21691319632697953</v>
      </c>
      <c r="E343" s="78">
        <f t="shared" si="43"/>
        <v>1</v>
      </c>
      <c r="F343" s="78">
        <f t="shared" si="44"/>
        <v>1</v>
      </c>
      <c r="G343" s="77">
        <f t="shared" si="47"/>
        <v>0.21690654884885291</v>
      </c>
      <c r="H343" s="78">
        <f t="shared" si="45"/>
        <v>-13.274546711123772</v>
      </c>
      <c r="I343" s="77">
        <f t="shared" si="48"/>
        <v>0.10000000000000142</v>
      </c>
      <c r="J343" s="77">
        <f t="shared" si="49"/>
        <v>0.21820875833950226</v>
      </c>
      <c r="K343" s="77">
        <f t="shared" si="50"/>
        <v>2.1820875833950537E-2</v>
      </c>
      <c r="L343" s="82"/>
    </row>
    <row r="344" spans="1:12" x14ac:dyDescent="0.2">
      <c r="A344" s="76">
        <v>27.9</v>
      </c>
      <c r="B344" s="76">
        <f t="shared" si="46"/>
        <v>2.7899999999999998E-2</v>
      </c>
      <c r="C344" s="77">
        <f t="shared" si="41"/>
        <v>0.99996913333463744</v>
      </c>
      <c r="D344" s="78">
        <f t="shared" si="42"/>
        <v>0.21432692058554503</v>
      </c>
      <c r="E344" s="78">
        <f t="shared" si="43"/>
        <v>1</v>
      </c>
      <c r="F344" s="78">
        <f t="shared" si="44"/>
        <v>1</v>
      </c>
      <c r="G344" s="77">
        <f t="shared" si="47"/>
        <v>0.21432030502820912</v>
      </c>
      <c r="H344" s="78">
        <f t="shared" si="45"/>
        <v>-13.378733625923998</v>
      </c>
      <c r="I344" s="77">
        <f t="shared" si="48"/>
        <v>9.9999999999997868E-2</v>
      </c>
      <c r="J344" s="77">
        <f t="shared" si="49"/>
        <v>0.21561342693853103</v>
      </c>
      <c r="K344" s="77">
        <f t="shared" si="50"/>
        <v>2.1561342693852643E-2</v>
      </c>
      <c r="L344" s="82"/>
    </row>
    <row r="345" spans="1:12" x14ac:dyDescent="0.2">
      <c r="A345" s="76">
        <v>28</v>
      </c>
      <c r="B345" s="76">
        <f t="shared" si="46"/>
        <v>2.8000000000000001E-2</v>
      </c>
      <c r="C345" s="77">
        <f t="shared" si="41"/>
        <v>0.99996891167485469</v>
      </c>
      <c r="D345" s="78">
        <f t="shared" si="42"/>
        <v>0.21175885757626567</v>
      </c>
      <c r="E345" s="78">
        <f t="shared" si="43"/>
        <v>1</v>
      </c>
      <c r="F345" s="78">
        <f t="shared" si="44"/>
        <v>1</v>
      </c>
      <c r="G345" s="77">
        <f t="shared" si="47"/>
        <v>0.21175227434804894</v>
      </c>
      <c r="H345" s="78">
        <f t="shared" si="45"/>
        <v>-13.483438327713412</v>
      </c>
      <c r="I345" s="77">
        <f t="shared" si="48"/>
        <v>0.10000000000000142</v>
      </c>
      <c r="J345" s="77">
        <f t="shared" si="49"/>
        <v>0.21303628968812904</v>
      </c>
      <c r="K345" s="77">
        <f t="shared" si="50"/>
        <v>2.1303628968813208E-2</v>
      </c>
      <c r="L345" s="82"/>
    </row>
    <row r="346" spans="1:12" x14ac:dyDescent="0.2">
      <c r="A346" s="76">
        <v>28.1</v>
      </c>
      <c r="B346" s="76">
        <f t="shared" si="46"/>
        <v>2.81E-2</v>
      </c>
      <c r="C346" s="77">
        <f t="shared" si="41"/>
        <v>0.99996868922205873</v>
      </c>
      <c r="D346" s="78">
        <f t="shared" si="42"/>
        <v>0.20920904293901282</v>
      </c>
      <c r="E346" s="78">
        <f t="shared" si="43"/>
        <v>1</v>
      </c>
      <c r="F346" s="78">
        <f t="shared" si="44"/>
        <v>1</v>
      </c>
      <c r="G346" s="77">
        <f t="shared" si="47"/>
        <v>0.20920249244112604</v>
      </c>
      <c r="H346" s="78">
        <f t="shared" si="45"/>
        <v>-13.588662911680419</v>
      </c>
      <c r="I346" s="77">
        <f t="shared" si="48"/>
        <v>0.10000000000000142</v>
      </c>
      <c r="J346" s="77">
        <f t="shared" si="49"/>
        <v>0.21047738339458749</v>
      </c>
      <c r="K346" s="77">
        <f t="shared" si="50"/>
        <v>2.1047738339459048E-2</v>
      </c>
      <c r="L346" s="82"/>
    </row>
    <row r="347" spans="1:12" x14ac:dyDescent="0.2">
      <c r="A347" s="76">
        <v>28.2</v>
      </c>
      <c r="B347" s="76">
        <f t="shared" si="46"/>
        <v>2.8199999999999999E-2</v>
      </c>
      <c r="C347" s="77">
        <f t="shared" si="41"/>
        <v>0.99996846597624955</v>
      </c>
      <c r="D347" s="78">
        <f t="shared" si="42"/>
        <v>0.2066775099781758</v>
      </c>
      <c r="E347" s="78">
        <f t="shared" si="43"/>
        <v>1</v>
      </c>
      <c r="F347" s="78">
        <f t="shared" si="44"/>
        <v>1</v>
      </c>
      <c r="G347" s="77">
        <f t="shared" si="47"/>
        <v>0.20667099260466745</v>
      </c>
      <c r="H347" s="78">
        <f t="shared" si="45"/>
        <v>-13.694409493653303</v>
      </c>
      <c r="I347" s="77">
        <f t="shared" si="48"/>
        <v>9.9999999999997868E-2</v>
      </c>
      <c r="J347" s="77">
        <f t="shared" si="49"/>
        <v>0.20793674252289673</v>
      </c>
      <c r="K347" s="77">
        <f t="shared" si="50"/>
        <v>2.0793674252289229E-2</v>
      </c>
      <c r="L347" s="82"/>
    </row>
    <row r="348" spans="1:12" x14ac:dyDescent="0.2">
      <c r="A348" s="76">
        <v>28.3</v>
      </c>
      <c r="B348" s="76">
        <f t="shared" si="46"/>
        <v>2.8300000000000002E-2</v>
      </c>
      <c r="C348" s="77">
        <f t="shared" si="41"/>
        <v>0.99996824193743006</v>
      </c>
      <c r="D348" s="78">
        <f t="shared" si="42"/>
        <v>0.20416428967451655</v>
      </c>
      <c r="E348" s="78">
        <f t="shared" si="43"/>
        <v>1</v>
      </c>
      <c r="F348" s="78">
        <f t="shared" si="44"/>
        <v>1</v>
      </c>
      <c r="G348" s="77">
        <f t="shared" si="47"/>
        <v>0.20415780581223053</v>
      </c>
      <c r="H348" s="78">
        <f t="shared" si="45"/>
        <v>-13.800680210350391</v>
      </c>
      <c r="I348" s="77">
        <f t="shared" si="48"/>
        <v>0.10000000000000142</v>
      </c>
      <c r="J348" s="77">
        <f t="shared" si="49"/>
        <v>0.20541439920844901</v>
      </c>
      <c r="K348" s="77">
        <f t="shared" si="50"/>
        <v>2.0541439920845193E-2</v>
      </c>
      <c r="L348" s="82"/>
    </row>
    <row r="349" spans="1:12" x14ac:dyDescent="0.2">
      <c r="A349" s="76">
        <v>28.4</v>
      </c>
      <c r="B349" s="76">
        <f t="shared" si="46"/>
        <v>2.8399999999999998E-2</v>
      </c>
      <c r="C349" s="77">
        <f t="shared" si="41"/>
        <v>0.99996801710559791</v>
      </c>
      <c r="D349" s="78">
        <f t="shared" si="42"/>
        <v>0.20166941069733438</v>
      </c>
      <c r="E349" s="78">
        <f t="shared" si="43"/>
        <v>1</v>
      </c>
      <c r="F349" s="78">
        <f t="shared" si="44"/>
        <v>1</v>
      </c>
      <c r="G349" s="77">
        <f t="shared" si="47"/>
        <v>0.20166296072586792</v>
      </c>
      <c r="H349" s="78">
        <f t="shared" si="45"/>
        <v>-13.907477219634213</v>
      </c>
      <c r="I349" s="77">
        <f t="shared" si="48"/>
        <v>9.9999999999997868E-2</v>
      </c>
      <c r="J349" s="77">
        <f t="shared" si="49"/>
        <v>0.20291038326904923</v>
      </c>
      <c r="K349" s="77">
        <f t="shared" si="50"/>
        <v>2.029103832690449E-2</v>
      </c>
      <c r="L349" s="82"/>
    </row>
    <row r="350" spans="1:12" x14ac:dyDescent="0.2">
      <c r="A350" s="76">
        <v>28.5</v>
      </c>
      <c r="B350" s="76">
        <f t="shared" si="46"/>
        <v>2.8500000000000001E-2</v>
      </c>
      <c r="C350" s="77">
        <f t="shared" si="41"/>
        <v>0.99996779148075488</v>
      </c>
      <c r="D350" s="78">
        <f t="shared" si="42"/>
        <v>0.19919289941693186</v>
      </c>
      <c r="E350" s="78">
        <f t="shared" si="43"/>
        <v>1</v>
      </c>
      <c r="F350" s="78">
        <f t="shared" si="44"/>
        <v>1</v>
      </c>
      <c r="G350" s="77">
        <f t="shared" si="47"/>
        <v>0.19918648370859748</v>
      </c>
      <c r="H350" s="78">
        <f t="shared" si="45"/>
        <v>-14.014802700769575</v>
      </c>
      <c r="I350" s="77">
        <f t="shared" si="48"/>
        <v>0.10000000000000142</v>
      </c>
      <c r="J350" s="77">
        <f t="shared" si="49"/>
        <v>0.2004247222172327</v>
      </c>
      <c r="K350" s="77">
        <f t="shared" si="50"/>
        <v>2.0042472221723555E-2</v>
      </c>
      <c r="L350" s="82"/>
    </row>
    <row r="351" spans="1:12" x14ac:dyDescent="0.2">
      <c r="A351" s="76">
        <v>28.6</v>
      </c>
      <c r="B351" s="76">
        <f t="shared" si="46"/>
        <v>2.86E-2</v>
      </c>
      <c r="C351" s="77">
        <f t="shared" si="41"/>
        <v>0.99996756506290274</v>
      </c>
      <c r="D351" s="78">
        <f t="shared" si="42"/>
        <v>0.1967347799173795</v>
      </c>
      <c r="E351" s="78">
        <f t="shared" si="43"/>
        <v>1</v>
      </c>
      <c r="F351" s="78">
        <f t="shared" si="44"/>
        <v>1</v>
      </c>
      <c r="G351" s="77">
        <f t="shared" si="47"/>
        <v>0.19672839883716803</v>
      </c>
      <c r="H351" s="78">
        <f t="shared" si="45"/>
        <v>-14.122658854685955</v>
      </c>
      <c r="I351" s="77">
        <f t="shared" si="48"/>
        <v>0.10000000000000142</v>
      </c>
      <c r="J351" s="77">
        <f t="shared" si="49"/>
        <v>0.19795744127288276</v>
      </c>
      <c r="K351" s="77">
        <f t="shared" si="50"/>
        <v>1.9795744127288555E-2</v>
      </c>
      <c r="L351" s="82"/>
    </row>
    <row r="352" spans="1:12" x14ac:dyDescent="0.2">
      <c r="A352" s="76">
        <v>28.7</v>
      </c>
      <c r="B352" s="76">
        <f t="shared" si="46"/>
        <v>2.87E-2</v>
      </c>
      <c r="C352" s="77">
        <f t="shared" si="41"/>
        <v>0.99996733785203984</v>
      </c>
      <c r="D352" s="78">
        <f t="shared" si="42"/>
        <v>0.19429507400957821</v>
      </c>
      <c r="E352" s="78">
        <f t="shared" si="43"/>
        <v>1</v>
      </c>
      <c r="F352" s="78">
        <f t="shared" si="44"/>
        <v>1</v>
      </c>
      <c r="G352" s="77">
        <f t="shared" si="47"/>
        <v>0.19428872791512297</v>
      </c>
      <c r="H352" s="78">
        <f t="shared" si="45"/>
        <v>-14.231047904243946</v>
      </c>
      <c r="I352" s="77">
        <f t="shared" si="48"/>
        <v>9.9999999999997868E-2</v>
      </c>
      <c r="J352" s="77">
        <f t="shared" si="49"/>
        <v>0.1955085633761455</v>
      </c>
      <c r="K352" s="77">
        <f t="shared" si="50"/>
        <v>1.9550856337614133E-2</v>
      </c>
      <c r="L352" s="82"/>
    </row>
    <row r="353" spans="1:12" x14ac:dyDescent="0.2">
      <c r="A353" s="76">
        <v>28.8</v>
      </c>
      <c r="B353" s="76">
        <f t="shared" si="46"/>
        <v>2.8799999999999999E-2</v>
      </c>
      <c r="C353" s="77">
        <f t="shared" si="41"/>
        <v>0.99996710984816739</v>
      </c>
      <c r="D353" s="78">
        <f t="shared" si="42"/>
        <v>0.19187380124460979</v>
      </c>
      <c r="E353" s="78">
        <f t="shared" si="43"/>
        <v>1</v>
      </c>
      <c r="F353" s="78">
        <f t="shared" si="44"/>
        <v>1</v>
      </c>
      <c r="G353" s="77">
        <f t="shared" si="47"/>
        <v>0.19186749048615415</v>
      </c>
      <c r="H353" s="78">
        <f t="shared" si="45"/>
        <v>-14.339972094506059</v>
      </c>
      <c r="I353" s="77">
        <f t="shared" si="48"/>
        <v>0.10000000000000142</v>
      </c>
      <c r="J353" s="77">
        <f t="shared" si="49"/>
        <v>0.19307810920063856</v>
      </c>
      <c r="K353" s="77">
        <f t="shared" si="50"/>
        <v>1.9307810920064131E-2</v>
      </c>
      <c r="L353" s="82"/>
    </row>
    <row r="354" spans="1:12" x14ac:dyDescent="0.2">
      <c r="A354" s="76">
        <v>28.9</v>
      </c>
      <c r="B354" s="76">
        <f t="shared" si="46"/>
        <v>2.8899999999999999E-2</v>
      </c>
      <c r="C354" s="77">
        <f t="shared" si="41"/>
        <v>0.99996688105128662</v>
      </c>
      <c r="D354" s="78">
        <f t="shared" si="42"/>
        <v>0.18947097892737705</v>
      </c>
      <c r="E354" s="78">
        <f t="shared" si="43"/>
        <v>1</v>
      </c>
      <c r="F354" s="78">
        <f t="shared" si="44"/>
        <v>1</v>
      </c>
      <c r="G354" s="77">
        <f t="shared" si="47"/>
        <v>0.18946470384774328</v>
      </c>
      <c r="H354" s="78">
        <f t="shared" si="45"/>
        <v>-14.449433693011871</v>
      </c>
      <c r="I354" s="77">
        <f t="shared" si="48"/>
        <v>9.9999999999997868E-2</v>
      </c>
      <c r="J354" s="77">
        <f t="shared" si="49"/>
        <v>0.19066609716694871</v>
      </c>
      <c r="K354" s="77">
        <f t="shared" si="50"/>
        <v>1.9066609716694466E-2</v>
      </c>
      <c r="L354" s="82"/>
    </row>
    <row r="355" spans="1:12" x14ac:dyDescent="0.2">
      <c r="A355" s="76">
        <v>29</v>
      </c>
      <c r="B355" s="76">
        <f t="shared" si="46"/>
        <v>2.9000000000000001E-2</v>
      </c>
      <c r="C355" s="77">
        <f t="shared" si="41"/>
        <v>0.99996665146139696</v>
      </c>
      <c r="D355" s="78">
        <f t="shared" si="42"/>
        <v>0.1870866221305261</v>
      </c>
      <c r="E355" s="78">
        <f t="shared" si="43"/>
        <v>1</v>
      </c>
      <c r="F355" s="78">
        <f t="shared" si="44"/>
        <v>1</v>
      </c>
      <c r="G355" s="77">
        <f t="shared" si="47"/>
        <v>0.18708038306508587</v>
      </c>
      <c r="H355" s="78">
        <f t="shared" si="45"/>
        <v>-14.559434990057641</v>
      </c>
      <c r="I355" s="77">
        <f t="shared" si="48"/>
        <v>0.10000000000000142</v>
      </c>
      <c r="J355" s="77">
        <f t="shared" si="49"/>
        <v>0.18827254345641459</v>
      </c>
      <c r="K355" s="77">
        <f t="shared" si="50"/>
        <v>1.8827254345641725E-2</v>
      </c>
      <c r="L355" s="82"/>
    </row>
    <row r="356" spans="1:12" x14ac:dyDescent="0.2">
      <c r="A356" s="76">
        <v>29.1</v>
      </c>
      <c r="B356" s="76">
        <f t="shared" si="46"/>
        <v>2.9100000000000001E-2</v>
      </c>
      <c r="C356" s="77">
        <f t="shared" si="41"/>
        <v>0.99996642107849953</v>
      </c>
      <c r="D356" s="78">
        <f t="shared" si="42"/>
        <v>0.18472074370864841</v>
      </c>
      <c r="E356" s="78">
        <f t="shared" si="43"/>
        <v>1</v>
      </c>
      <c r="F356" s="78">
        <f t="shared" si="44"/>
        <v>1</v>
      </c>
      <c r="G356" s="77">
        <f t="shared" si="47"/>
        <v>0.18471454098529591</v>
      </c>
      <c r="H356" s="78">
        <f t="shared" si="45"/>
        <v>-14.669978298980402</v>
      </c>
      <c r="I356" s="77">
        <f t="shared" si="48"/>
        <v>0.10000000000000142</v>
      </c>
      <c r="J356" s="77">
        <f t="shared" si="49"/>
        <v>0.18589746202519089</v>
      </c>
      <c r="K356" s="77">
        <f t="shared" si="50"/>
        <v>1.8589746202519353E-2</v>
      </c>
      <c r="L356" s="82"/>
    </row>
    <row r="357" spans="1:12" x14ac:dyDescent="0.2">
      <c r="A357" s="76">
        <v>29.2</v>
      </c>
      <c r="B357" s="76">
        <f t="shared" si="46"/>
        <v>2.92E-2</v>
      </c>
      <c r="C357" s="77">
        <f t="shared" si="41"/>
        <v>0.99996618990259556</v>
      </c>
      <c r="D357" s="78">
        <f t="shared" si="42"/>
        <v>0.18237335431275609</v>
      </c>
      <c r="E357" s="78">
        <f t="shared" si="43"/>
        <v>1</v>
      </c>
      <c r="F357" s="78">
        <f t="shared" si="44"/>
        <v>1</v>
      </c>
      <c r="G357" s="77">
        <f t="shared" si="47"/>
        <v>0.18236718825188281</v>
      </c>
      <c r="H357" s="78">
        <f t="shared" si="45"/>
        <v>-14.781065956446795</v>
      </c>
      <c r="I357" s="77">
        <f t="shared" si="48"/>
        <v>9.9999999999997868E-2</v>
      </c>
      <c r="J357" s="77">
        <f t="shared" si="49"/>
        <v>0.18354086461858937</v>
      </c>
      <c r="K357" s="77">
        <f t="shared" si="50"/>
        <v>1.8354086461858547E-2</v>
      </c>
      <c r="L357" s="82"/>
    </row>
    <row r="358" spans="1:12" x14ac:dyDescent="0.2">
      <c r="A358" s="76">
        <v>29.3</v>
      </c>
      <c r="B358" s="76">
        <f t="shared" si="46"/>
        <v>2.93E-2</v>
      </c>
      <c r="C358" s="77">
        <f t="shared" si="41"/>
        <v>0.99996595793368337</v>
      </c>
      <c r="D358" s="78">
        <f t="shared" si="42"/>
        <v>0.18004446240502978</v>
      </c>
      <c r="E358" s="78">
        <f t="shared" si="43"/>
        <v>1</v>
      </c>
      <c r="F358" s="78">
        <f t="shared" si="44"/>
        <v>1</v>
      </c>
      <c r="G358" s="77">
        <f t="shared" si="47"/>
        <v>0.18003833331950064</v>
      </c>
      <c r="H358" s="78">
        <f t="shared" si="45"/>
        <v>-14.892700322746528</v>
      </c>
      <c r="I358" s="77">
        <f t="shared" si="48"/>
        <v>0.10000000000000142</v>
      </c>
      <c r="J358" s="77">
        <f t="shared" si="49"/>
        <v>0.18120276078569172</v>
      </c>
      <c r="K358" s="77">
        <f t="shared" si="50"/>
        <v>1.812027607856943E-2</v>
      </c>
      <c r="L358" s="82"/>
    </row>
    <row r="359" spans="1:12" x14ac:dyDescent="0.2">
      <c r="A359" s="76">
        <v>29.4</v>
      </c>
      <c r="B359" s="76">
        <f t="shared" si="46"/>
        <v>2.9399999999999999E-2</v>
      </c>
      <c r="C359" s="77">
        <f t="shared" si="41"/>
        <v>0.99996572517176607</v>
      </c>
      <c r="D359" s="78">
        <f t="shared" si="42"/>
        <v>0.17773407427383278</v>
      </c>
      <c r="E359" s="78">
        <f t="shared" si="43"/>
        <v>1</v>
      </c>
      <c r="F359" s="78">
        <f t="shared" si="44"/>
        <v>1</v>
      </c>
      <c r="G359" s="77">
        <f t="shared" si="47"/>
        <v>0.17772798246896573</v>
      </c>
      <c r="H359" s="78">
        <f t="shared" si="45"/>
        <v>-15.00488378209058</v>
      </c>
      <c r="I359" s="77">
        <f t="shared" si="48"/>
        <v>9.9999999999997868E-2</v>
      </c>
      <c r="J359" s="77">
        <f t="shared" si="49"/>
        <v>0.1788831578942332</v>
      </c>
      <c r="K359" s="77">
        <f t="shared" si="50"/>
        <v>1.7888315789422939E-2</v>
      </c>
      <c r="L359" s="82"/>
    </row>
    <row r="360" spans="1:12" x14ac:dyDescent="0.2">
      <c r="A360" s="76">
        <v>29.5</v>
      </c>
      <c r="B360" s="76">
        <f t="shared" si="46"/>
        <v>2.9499999999999998E-2</v>
      </c>
      <c r="C360" s="77">
        <f t="shared" si="41"/>
        <v>0.99996549161684234</v>
      </c>
      <c r="D360" s="78">
        <f t="shared" si="42"/>
        <v>0.17544219404898517</v>
      </c>
      <c r="E360" s="78">
        <f t="shared" si="43"/>
        <v>1</v>
      </c>
      <c r="F360" s="78">
        <f t="shared" si="44"/>
        <v>1</v>
      </c>
      <c r="G360" s="77">
        <f t="shared" si="47"/>
        <v>0.17543613982253092</v>
      </c>
      <c r="H360" s="78">
        <f t="shared" si="45"/>
        <v>-15.11761874291455</v>
      </c>
      <c r="I360" s="77">
        <f t="shared" si="48"/>
        <v>0.10000000000000142</v>
      </c>
      <c r="J360" s="77">
        <f t="shared" si="49"/>
        <v>0.17658206114574831</v>
      </c>
      <c r="K360" s="77">
        <f t="shared" si="50"/>
        <v>1.7658206114575081E-2</v>
      </c>
      <c r="L360" s="82"/>
    </row>
    <row r="361" spans="1:12" x14ac:dyDescent="0.2">
      <c r="A361" s="76">
        <v>29.6</v>
      </c>
      <c r="B361" s="76">
        <f t="shared" si="46"/>
        <v>2.9600000000000001E-2</v>
      </c>
      <c r="C361" s="77">
        <f t="shared" si="41"/>
        <v>0.99996525726891372</v>
      </c>
      <c r="D361" s="78">
        <f t="shared" si="42"/>
        <v>0.17316882371729947</v>
      </c>
      <c r="E361" s="78">
        <f t="shared" si="43"/>
        <v>1</v>
      </c>
      <c r="F361" s="78">
        <f t="shared" si="44"/>
        <v>1</v>
      </c>
      <c r="G361" s="77">
        <f t="shared" si="47"/>
        <v>0.17316280735942452</v>
      </c>
      <c r="H361" s="78">
        <f t="shared" si="45"/>
        <v>-15.230907638186677</v>
      </c>
      <c r="I361" s="77">
        <f t="shared" si="48"/>
        <v>0.10000000000000142</v>
      </c>
      <c r="J361" s="77">
        <f t="shared" si="49"/>
        <v>0.17429947359097772</v>
      </c>
      <c r="K361" s="77">
        <f t="shared" si="50"/>
        <v>1.742994735909802E-2</v>
      </c>
      <c r="L361" s="82"/>
    </row>
    <row r="362" spans="1:12" x14ac:dyDescent="0.2">
      <c r="A362" s="76">
        <v>29.7</v>
      </c>
      <c r="B362" s="76">
        <f t="shared" si="46"/>
        <v>2.9700000000000001E-2</v>
      </c>
      <c r="C362" s="77">
        <f t="shared" si="41"/>
        <v>0.99996502212797955</v>
      </c>
      <c r="D362" s="78">
        <f t="shared" si="42"/>
        <v>0.17091396313836704</v>
      </c>
      <c r="E362" s="78">
        <f t="shared" si="43"/>
        <v>1</v>
      </c>
      <c r="F362" s="78">
        <f t="shared" si="44"/>
        <v>1</v>
      </c>
      <c r="G362" s="77">
        <f t="shared" si="47"/>
        <v>0.17090798493163789</v>
      </c>
      <c r="H362" s="78">
        <f t="shared" si="45"/>
        <v>-15.34475292572122</v>
      </c>
      <c r="I362" s="77">
        <f t="shared" si="48"/>
        <v>9.9999999999997868E-2</v>
      </c>
      <c r="J362" s="77">
        <f t="shared" si="49"/>
        <v>0.17203539614553121</v>
      </c>
      <c r="K362" s="77">
        <f t="shared" si="50"/>
        <v>1.7203539614552753E-2</v>
      </c>
      <c r="L362" s="82"/>
    </row>
    <row r="363" spans="1:12" x14ac:dyDescent="0.2">
      <c r="A363" s="76">
        <v>29.8</v>
      </c>
      <c r="B363" s="76">
        <f t="shared" si="46"/>
        <v>2.98E-2</v>
      </c>
      <c r="C363" s="77">
        <f t="shared" si="41"/>
        <v>0.9999647861940415</v>
      </c>
      <c r="D363" s="78">
        <f t="shared" si="42"/>
        <v>0.16867761006059487</v>
      </c>
      <c r="E363" s="78">
        <f t="shared" si="43"/>
        <v>1</v>
      </c>
      <c r="F363" s="78">
        <f t="shared" si="44"/>
        <v>1</v>
      </c>
      <c r="G363" s="77">
        <f t="shared" si="47"/>
        <v>0.16867167027996466</v>
      </c>
      <c r="H363" s="78">
        <f t="shared" si="45"/>
        <v>-15.459157088496893</v>
      </c>
      <c r="I363" s="77">
        <f t="shared" si="48"/>
        <v>0.10000000000000142</v>
      </c>
      <c r="J363" s="77">
        <f t="shared" si="49"/>
        <v>0.16978982760580127</v>
      </c>
      <c r="K363" s="77">
        <f t="shared" si="50"/>
        <v>1.697898276058037E-2</v>
      </c>
      <c r="L363" s="82"/>
    </row>
    <row r="364" spans="1:12" x14ac:dyDescent="0.2">
      <c r="A364" s="76">
        <v>29.9</v>
      </c>
      <c r="B364" s="76">
        <f t="shared" si="46"/>
        <v>2.9899999999999999E-2</v>
      </c>
      <c r="C364" s="77">
        <f t="shared" si="41"/>
        <v>0.99996454946709967</v>
      </c>
      <c r="D364" s="78">
        <f t="shared" si="42"/>
        <v>0.1664597601374869</v>
      </c>
      <c r="E364" s="78">
        <f t="shared" si="43"/>
        <v>1</v>
      </c>
      <c r="F364" s="78">
        <f t="shared" si="44"/>
        <v>1</v>
      </c>
      <c r="G364" s="77">
        <f t="shared" si="47"/>
        <v>0.16645385905028356</v>
      </c>
      <c r="H364" s="78">
        <f t="shared" si="45"/>
        <v>-15.574122634980679</v>
      </c>
      <c r="I364" s="77">
        <f t="shared" si="48"/>
        <v>9.9999999999997868E-2</v>
      </c>
      <c r="J364" s="77">
        <f t="shared" si="49"/>
        <v>0.1675627646651241</v>
      </c>
      <c r="K364" s="77">
        <f t="shared" si="50"/>
        <v>1.6756276466512052E-2</v>
      </c>
      <c r="L364" s="82"/>
    </row>
    <row r="365" spans="1:12" x14ac:dyDescent="0.2">
      <c r="A365" s="76">
        <v>30</v>
      </c>
      <c r="B365" s="76">
        <f t="shared" si="46"/>
        <v>0.03</v>
      </c>
      <c r="C365" s="77">
        <f t="shared" si="41"/>
        <v>0.99996431194715474</v>
      </c>
      <c r="D365" s="78">
        <f t="shared" si="42"/>
        <v>0.16426040694416683</v>
      </c>
      <c r="E365" s="78">
        <f t="shared" si="43"/>
        <v>1</v>
      </c>
      <c r="F365" s="78">
        <f t="shared" si="44"/>
        <v>1</v>
      </c>
      <c r="G365" s="77">
        <f t="shared" si="47"/>
        <v>0.16425454481008342</v>
      </c>
      <c r="H365" s="78">
        <f t="shared" si="45"/>
        <v>-15.68965209945695</v>
      </c>
      <c r="I365" s="77">
        <f t="shared" si="48"/>
        <v>0.10000000000000142</v>
      </c>
      <c r="J365" s="77">
        <f t="shared" si="49"/>
        <v>0.16535420193018349</v>
      </c>
      <c r="K365" s="77">
        <f t="shared" si="50"/>
        <v>1.6535420193018586E-2</v>
      </c>
      <c r="L365" s="82"/>
    </row>
    <row r="366" spans="1:12" x14ac:dyDescent="0.2">
      <c r="A366" s="76">
        <v>30.1</v>
      </c>
      <c r="B366" s="76">
        <f t="shared" si="46"/>
        <v>3.0100000000000002E-2</v>
      </c>
      <c r="C366" s="77">
        <f t="shared" si="41"/>
        <v>0.99996407363420714</v>
      </c>
      <c r="D366" s="78">
        <f t="shared" si="42"/>
        <v>0.16207954199413541</v>
      </c>
      <c r="E366" s="78">
        <f t="shared" si="43"/>
        <v>1</v>
      </c>
      <c r="F366" s="78">
        <f t="shared" si="44"/>
        <v>1</v>
      </c>
      <c r="G366" s="77">
        <f t="shared" si="47"/>
        <v>0.16207371906522219</v>
      </c>
      <c r="H366" s="78">
        <f t="shared" si="45"/>
        <v>-15.805748042362227</v>
      </c>
      <c r="I366" s="77">
        <f t="shared" si="48"/>
        <v>0.10000000000000142</v>
      </c>
      <c r="J366" s="77">
        <f t="shared" si="49"/>
        <v>0.16316413193765281</v>
      </c>
      <c r="K366" s="77">
        <f t="shared" si="50"/>
        <v>1.6316413193765512E-2</v>
      </c>
      <c r="L366" s="82"/>
    </row>
    <row r="367" spans="1:12" x14ac:dyDescent="0.2">
      <c r="A367" s="76">
        <v>30.2</v>
      </c>
      <c r="B367" s="76">
        <f t="shared" si="46"/>
        <v>3.0199999999999998E-2</v>
      </c>
      <c r="C367" s="77">
        <f t="shared" si="41"/>
        <v>0.99996383452825621</v>
      </c>
      <c r="D367" s="78">
        <f t="shared" si="42"/>
        <v>0.15991715475626148</v>
      </c>
      <c r="E367" s="78">
        <f t="shared" si="43"/>
        <v>1</v>
      </c>
      <c r="F367" s="78">
        <f t="shared" si="44"/>
        <v>1</v>
      </c>
      <c r="G367" s="77">
        <f t="shared" si="47"/>
        <v>0.15991137127691979</v>
      </c>
      <c r="H367" s="78">
        <f t="shared" si="45"/>
        <v>-15.922413050625417</v>
      </c>
      <c r="I367" s="77">
        <f t="shared" si="48"/>
        <v>9.9999999999997868E-2</v>
      </c>
      <c r="J367" s="77">
        <f t="shared" si="49"/>
        <v>0.16099254517107098</v>
      </c>
      <c r="K367" s="77">
        <f t="shared" si="50"/>
        <v>1.6099254517106754E-2</v>
      </c>
      <c r="L367" s="82"/>
    </row>
    <row r="368" spans="1:12" x14ac:dyDescent="0.2">
      <c r="A368" s="76">
        <v>30.3</v>
      </c>
      <c r="B368" s="76">
        <f t="shared" si="46"/>
        <v>3.0300000000000001E-2</v>
      </c>
      <c r="C368" s="77">
        <f t="shared" si="41"/>
        <v>0.99996359462930473</v>
      </c>
      <c r="D368" s="78">
        <f t="shared" si="42"/>
        <v>0.15777323267199636</v>
      </c>
      <c r="E368" s="78">
        <f t="shared" si="43"/>
        <v>1</v>
      </c>
      <c r="F368" s="78">
        <f t="shared" si="44"/>
        <v>1</v>
      </c>
      <c r="G368" s="77">
        <f t="shared" si="47"/>
        <v>0.15776748887897515</v>
      </c>
      <c r="H368" s="78">
        <f t="shared" si="45"/>
        <v>-16.039649738013967</v>
      </c>
      <c r="I368" s="77">
        <f t="shared" si="48"/>
        <v>0.10000000000000142</v>
      </c>
      <c r="J368" s="77">
        <f t="shared" si="49"/>
        <v>0.15883943007794749</v>
      </c>
      <c r="K368" s="77">
        <f t="shared" si="50"/>
        <v>1.5883943007794974E-2</v>
      </c>
      <c r="L368" s="82"/>
    </row>
    <row r="369" spans="1:12" x14ac:dyDescent="0.2">
      <c r="A369" s="76">
        <v>30.4</v>
      </c>
      <c r="B369" s="76">
        <f t="shared" si="46"/>
        <v>3.04E-2</v>
      </c>
      <c r="C369" s="77">
        <f t="shared" si="41"/>
        <v>0.99996335393735114</v>
      </c>
      <c r="D369" s="78">
        <f t="shared" si="42"/>
        <v>0.15564776117281628</v>
      </c>
      <c r="E369" s="78">
        <f t="shared" si="43"/>
        <v>1</v>
      </c>
      <c r="F369" s="78">
        <f t="shared" si="44"/>
        <v>1</v>
      </c>
      <c r="G369" s="77">
        <f t="shared" si="47"/>
        <v>0.15564205729520919</v>
      </c>
      <c r="H369" s="78">
        <f t="shared" si="45"/>
        <v>-16.157460745485672</v>
      </c>
      <c r="I369" s="77">
        <f t="shared" si="48"/>
        <v>9.9999999999997868E-2</v>
      </c>
      <c r="J369" s="77">
        <f t="shared" si="49"/>
        <v>0.15670477308709219</v>
      </c>
      <c r="K369" s="77">
        <f t="shared" si="50"/>
        <v>1.5670477308708883E-2</v>
      </c>
      <c r="L369" s="82"/>
    </row>
    <row r="370" spans="1:12" x14ac:dyDescent="0.2">
      <c r="A370" s="76">
        <v>30.5</v>
      </c>
      <c r="B370" s="76">
        <f t="shared" si="46"/>
        <v>3.0499999999999999E-2</v>
      </c>
      <c r="C370" s="77">
        <f t="shared" si="41"/>
        <v>0.99996311245239855</v>
      </c>
      <c r="D370" s="78">
        <f t="shared" si="42"/>
        <v>0.15354072369787758</v>
      </c>
      <c r="E370" s="78">
        <f t="shared" si="43"/>
        <v>1</v>
      </c>
      <c r="F370" s="78">
        <f t="shared" si="44"/>
        <v>1</v>
      </c>
      <c r="G370" s="77">
        <f t="shared" si="47"/>
        <v>0.15353505995712341</v>
      </c>
      <c r="H370" s="78">
        <f t="shared" si="45"/>
        <v>-16.275848741546596</v>
      </c>
      <c r="I370" s="77">
        <f t="shared" si="48"/>
        <v>0.10000000000000142</v>
      </c>
      <c r="J370" s="77">
        <f t="shared" si="49"/>
        <v>0.1545885586261663</v>
      </c>
      <c r="K370" s="77">
        <f t="shared" si="50"/>
        <v>1.545885586261685E-2</v>
      </c>
      <c r="L370" s="82"/>
    </row>
    <row r="371" spans="1:12" x14ac:dyDescent="0.2">
      <c r="A371" s="76">
        <v>30.6</v>
      </c>
      <c r="B371" s="76">
        <f t="shared" si="46"/>
        <v>3.0600000000000002E-2</v>
      </c>
      <c r="C371" s="77">
        <f t="shared" si="41"/>
        <v>0.99996287017444374</v>
      </c>
      <c r="D371" s="78">
        <f t="shared" si="42"/>
        <v>0.15145210171188905</v>
      </c>
      <c r="E371" s="78">
        <f t="shared" si="43"/>
        <v>1</v>
      </c>
      <c r="F371" s="78">
        <f t="shared" si="44"/>
        <v>1</v>
      </c>
      <c r="G371" s="77">
        <f t="shared" si="47"/>
        <v>0.15144647832177235</v>
      </c>
      <c r="H371" s="78">
        <f t="shared" si="45"/>
        <v>-16.394816422615079</v>
      </c>
      <c r="I371" s="77">
        <f t="shared" si="48"/>
        <v>0.10000000000000142</v>
      </c>
      <c r="J371" s="77">
        <f t="shared" si="49"/>
        <v>0.15249076913944787</v>
      </c>
      <c r="K371" s="77">
        <f t="shared" si="50"/>
        <v>1.5249076913945003E-2</v>
      </c>
      <c r="L371" s="82"/>
    </row>
    <row r="372" spans="1:12" x14ac:dyDescent="0.2">
      <c r="A372" s="76">
        <v>30.7</v>
      </c>
      <c r="B372" s="76">
        <f t="shared" si="46"/>
        <v>3.0699999999999998E-2</v>
      </c>
      <c r="C372" s="77">
        <f t="shared" si="41"/>
        <v>0.99996262710349137</v>
      </c>
      <c r="D372" s="78">
        <f t="shared" si="42"/>
        <v>0.14938187472319159</v>
      </c>
      <c r="E372" s="78">
        <f t="shared" si="43"/>
        <v>1</v>
      </c>
      <c r="F372" s="78">
        <f t="shared" si="44"/>
        <v>1</v>
      </c>
      <c r="G372" s="77">
        <f t="shared" si="47"/>
        <v>0.1493762918898473</v>
      </c>
      <c r="H372" s="78">
        <f t="shared" si="45"/>
        <v>-16.514366513391796</v>
      </c>
      <c r="I372" s="77">
        <f t="shared" si="48"/>
        <v>9.9999999999997868E-2</v>
      </c>
      <c r="J372" s="77">
        <f t="shared" si="49"/>
        <v>0.15041138510580981</v>
      </c>
      <c r="K372" s="77">
        <f t="shared" si="50"/>
        <v>1.504113851058066E-2</v>
      </c>
      <c r="L372" s="82"/>
    </row>
    <row r="373" spans="1:12" x14ac:dyDescent="0.2">
      <c r="A373" s="76">
        <v>30.8</v>
      </c>
      <c r="B373" s="76">
        <f t="shared" si="46"/>
        <v>3.0800000000000001E-2</v>
      </c>
      <c r="C373" s="77">
        <f t="shared" si="41"/>
        <v>0.99996238323953834</v>
      </c>
      <c r="D373" s="78">
        <f t="shared" si="42"/>
        <v>0.14733002030204254</v>
      </c>
      <c r="E373" s="78">
        <f t="shared" si="43"/>
        <v>1</v>
      </c>
      <c r="F373" s="78">
        <f t="shared" si="44"/>
        <v>1</v>
      </c>
      <c r="G373" s="77">
        <f t="shared" si="47"/>
        <v>0.14732447822396003</v>
      </c>
      <c r="H373" s="78">
        <f t="shared" si="45"/>
        <v>-16.63450176723644</v>
      </c>
      <c r="I373" s="77">
        <f t="shared" si="48"/>
        <v>0.10000000000000142</v>
      </c>
      <c r="J373" s="77">
        <f t="shared" si="49"/>
        <v>0.14835038505690368</v>
      </c>
      <c r="K373" s="77">
        <f t="shared" si="50"/>
        <v>1.4835038505690578E-2</v>
      </c>
      <c r="L373" s="82"/>
    </row>
    <row r="374" spans="1:12" x14ac:dyDescent="0.2">
      <c r="A374" s="76">
        <v>30.9</v>
      </c>
      <c r="B374" s="76">
        <f t="shared" si="46"/>
        <v>3.0899999999999997E-2</v>
      </c>
      <c r="C374" s="77">
        <f t="shared" si="41"/>
        <v>0.99996213858258742</v>
      </c>
      <c r="D374" s="78">
        <f t="shared" si="42"/>
        <v>0.1452965140990998</v>
      </c>
      <c r="E374" s="78">
        <f t="shared" si="43"/>
        <v>1</v>
      </c>
      <c r="F374" s="78">
        <f t="shared" si="44"/>
        <v>1</v>
      </c>
      <c r="G374" s="77">
        <f t="shared" si="47"/>
        <v>0.1452910129671309</v>
      </c>
      <c r="H374" s="78">
        <f t="shared" si="45"/>
        <v>-16.7552249665506</v>
      </c>
      <c r="I374" s="77">
        <f t="shared" si="48"/>
        <v>9.9999999999997868E-2</v>
      </c>
      <c r="J374" s="77">
        <f t="shared" si="49"/>
        <v>0.14630774559554546</v>
      </c>
      <c r="K374" s="77">
        <f t="shared" si="50"/>
        <v>1.4630774559554234E-2</v>
      </c>
      <c r="L374" s="82"/>
    </row>
    <row r="375" spans="1:12" x14ac:dyDescent="0.2">
      <c r="A375" s="76">
        <v>31</v>
      </c>
      <c r="B375" s="76">
        <f t="shared" si="46"/>
        <v>3.1E-2</v>
      </c>
      <c r="C375" s="77">
        <f t="shared" si="41"/>
        <v>0.99996189313263917</v>
      </c>
      <c r="D375" s="78">
        <f t="shared" si="42"/>
        <v>0.14328132986410116</v>
      </c>
      <c r="E375" s="78">
        <f t="shared" si="43"/>
        <v>1</v>
      </c>
      <c r="F375" s="78">
        <f t="shared" si="44"/>
        <v>1</v>
      </c>
      <c r="G375" s="77">
        <f t="shared" si="47"/>
        <v>0.14327586986146876</v>
      </c>
      <c r="H375" s="78">
        <f t="shared" si="45"/>
        <v>-16.876538923167423</v>
      </c>
      <c r="I375" s="77">
        <f t="shared" si="48"/>
        <v>0.10000000000000142</v>
      </c>
      <c r="J375" s="77">
        <f t="shared" si="49"/>
        <v>0.14428344141429983</v>
      </c>
      <c r="K375" s="77">
        <f t="shared" si="50"/>
        <v>1.4428344141430188E-2</v>
      </c>
      <c r="L375" s="82"/>
    </row>
    <row r="376" spans="1:12" x14ac:dyDescent="0.2">
      <c r="A376" s="76">
        <v>31.1</v>
      </c>
      <c r="B376" s="76">
        <f t="shared" si="46"/>
        <v>3.1100000000000003E-2</v>
      </c>
      <c r="C376" s="77">
        <f t="shared" si="41"/>
        <v>0.99996164688969269</v>
      </c>
      <c r="D376" s="78">
        <f t="shared" si="42"/>
        <v>0.14128443946473457</v>
      </c>
      <c r="E376" s="78">
        <f t="shared" si="43"/>
        <v>1</v>
      </c>
      <c r="F376" s="78">
        <f t="shared" si="44"/>
        <v>1</v>
      </c>
      <c r="G376" s="77">
        <f t="shared" si="47"/>
        <v>0.14127902076704307</v>
      </c>
      <c r="H376" s="78">
        <f t="shared" si="45"/>
        <v>-16.998446478747958</v>
      </c>
      <c r="I376" s="77">
        <f t="shared" si="48"/>
        <v>0.10000000000000142</v>
      </c>
      <c r="J376" s="77">
        <f t="shared" si="49"/>
        <v>0.1422774453142559</v>
      </c>
      <c r="K376" s="77">
        <f t="shared" si="50"/>
        <v>1.4227744531425793E-2</v>
      </c>
      <c r="L376" s="82"/>
    </row>
    <row r="377" spans="1:12" x14ac:dyDescent="0.2">
      <c r="A377" s="76">
        <v>31.2</v>
      </c>
      <c r="B377" s="76">
        <f t="shared" si="46"/>
        <v>3.1199999999999999E-2</v>
      </c>
      <c r="C377" s="77">
        <f t="shared" si="41"/>
        <v>0.9999613998537491</v>
      </c>
      <c r="D377" s="78">
        <f t="shared" si="42"/>
        <v>0.1393058129056928</v>
      </c>
      <c r="E377" s="78">
        <f t="shared" si="43"/>
        <v>1</v>
      </c>
      <c r="F377" s="78">
        <f t="shared" si="44"/>
        <v>1</v>
      </c>
      <c r="G377" s="77">
        <f t="shared" si="47"/>
        <v>0.13930043568094103</v>
      </c>
      <c r="H377" s="78">
        <f t="shared" si="45"/>
        <v>-17.120950505184382</v>
      </c>
      <c r="I377" s="77">
        <f t="shared" si="48"/>
        <v>9.9999999999997868E-2</v>
      </c>
      <c r="J377" s="77">
        <f t="shared" si="49"/>
        <v>0.14028972822399205</v>
      </c>
      <c r="K377" s="77">
        <f t="shared" si="50"/>
        <v>1.4028972822398907E-2</v>
      </c>
      <c r="L377" s="82"/>
    </row>
    <row r="378" spans="1:12" x14ac:dyDescent="0.2">
      <c r="A378" s="76">
        <v>31.3</v>
      </c>
      <c r="B378" s="76">
        <f t="shared" si="46"/>
        <v>3.1300000000000001E-2</v>
      </c>
      <c r="C378" s="77">
        <f t="shared" si="41"/>
        <v>0.99996115202480962</v>
      </c>
      <c r="D378" s="78">
        <f t="shared" si="42"/>
        <v>0.13734541834791067</v>
      </c>
      <c r="E378" s="78">
        <f t="shared" si="43"/>
        <v>1</v>
      </c>
      <c r="F378" s="78">
        <f t="shared" si="44"/>
        <v>1</v>
      </c>
      <c r="G378" s="77">
        <f t="shared" si="47"/>
        <v>0.13734008275650617</v>
      </c>
      <c r="H378" s="78">
        <f t="shared" si="45"/>
        <v>-17.244053905010269</v>
      </c>
      <c r="I378" s="77">
        <f t="shared" si="48"/>
        <v>0.10000000000000142</v>
      </c>
      <c r="J378" s="77">
        <f t="shared" si="49"/>
        <v>0.1383202592187236</v>
      </c>
      <c r="K378" s="77">
        <f t="shared" si="50"/>
        <v>1.3832025921872557E-2</v>
      </c>
      <c r="L378" s="82"/>
    </row>
    <row r="379" spans="1:12" x14ac:dyDescent="0.2">
      <c r="A379" s="76">
        <v>31.4</v>
      </c>
      <c r="B379" s="76">
        <f t="shared" si="46"/>
        <v>3.1399999999999997E-2</v>
      </c>
      <c r="C379" s="77">
        <f t="shared" si="41"/>
        <v>0.99996090340287402</v>
      </c>
      <c r="D379" s="78">
        <f t="shared" si="42"/>
        <v>0.13540322212797901</v>
      </c>
      <c r="E379" s="78">
        <f t="shared" si="43"/>
        <v>1</v>
      </c>
      <c r="F379" s="78">
        <f t="shared" si="44"/>
        <v>1</v>
      </c>
      <c r="G379" s="77">
        <f t="shared" si="47"/>
        <v>0.13539792832275391</v>
      </c>
      <c r="H379" s="78">
        <f t="shared" si="45"/>
        <v>-17.367759611817988</v>
      </c>
      <c r="I379" s="77">
        <f t="shared" si="48"/>
        <v>9.9999999999997868E-2</v>
      </c>
      <c r="J379" s="77">
        <f t="shared" si="49"/>
        <v>0.13636900553963005</v>
      </c>
      <c r="K379" s="77">
        <f t="shared" si="50"/>
        <v>1.3636900553962715E-2</v>
      </c>
      <c r="L379" s="82"/>
    </row>
    <row r="380" spans="1:12" x14ac:dyDescent="0.2">
      <c r="A380" s="76">
        <v>31.5</v>
      </c>
      <c r="B380" s="76">
        <f t="shared" si="46"/>
        <v>3.15E-2</v>
      </c>
      <c r="C380" s="77">
        <f t="shared" si="41"/>
        <v>0.99996065398794265</v>
      </c>
      <c r="D380" s="78">
        <f t="shared" si="42"/>
        <v>0.13347918877772788</v>
      </c>
      <c r="E380" s="78">
        <f t="shared" si="43"/>
        <v>1</v>
      </c>
      <c r="F380" s="78">
        <f t="shared" si="44"/>
        <v>1</v>
      </c>
      <c r="G380" s="77">
        <f t="shared" si="47"/>
        <v>0.13347393690395681</v>
      </c>
      <c r="H380" s="78">
        <f t="shared" si="45"/>
        <v>-17.49207059068355</v>
      </c>
      <c r="I380" s="77">
        <f t="shared" si="48"/>
        <v>0.10000000000000142</v>
      </c>
      <c r="J380" s="77">
        <f t="shared" si="49"/>
        <v>0.13443593261335535</v>
      </c>
      <c r="K380" s="77">
        <f t="shared" si="50"/>
        <v>1.3443593261335726E-2</v>
      </c>
      <c r="L380" s="82"/>
    </row>
    <row r="381" spans="1:12" x14ac:dyDescent="0.2">
      <c r="A381" s="76">
        <v>31.6</v>
      </c>
      <c r="B381" s="76">
        <f t="shared" si="46"/>
        <v>3.1600000000000003E-2</v>
      </c>
      <c r="C381" s="77">
        <f t="shared" si="41"/>
        <v>0.99996040378001738</v>
      </c>
      <c r="D381" s="78">
        <f t="shared" si="42"/>
        <v>0.13157328104398067</v>
      </c>
      <c r="E381" s="78">
        <f t="shared" si="43"/>
        <v>1</v>
      </c>
      <c r="F381" s="78">
        <f t="shared" si="44"/>
        <v>1</v>
      </c>
      <c r="G381" s="77">
        <f t="shared" si="47"/>
        <v>0.13156807123940062</v>
      </c>
      <c r="H381" s="78">
        <f t="shared" si="45"/>
        <v>-17.61698983859872</v>
      </c>
      <c r="I381" s="77">
        <f t="shared" si="48"/>
        <v>0.10000000000000142</v>
      </c>
      <c r="J381" s="77">
        <f t="shared" si="49"/>
        <v>0.13252100407167872</v>
      </c>
      <c r="K381" s="77">
        <f t="shared" si="50"/>
        <v>1.3252100407168061E-2</v>
      </c>
      <c r="L381" s="82"/>
    </row>
    <row r="382" spans="1:12" x14ac:dyDescent="0.2">
      <c r="A382" s="76">
        <v>31.7</v>
      </c>
      <c r="B382" s="76">
        <f t="shared" si="46"/>
        <v>3.1699999999999999E-2</v>
      </c>
      <c r="C382" s="77">
        <f t="shared" si="41"/>
        <v>0.99996015277909744</v>
      </c>
      <c r="D382" s="78">
        <f t="shared" si="42"/>
        <v>0.12968545990846747</v>
      </c>
      <c r="E382" s="78">
        <f t="shared" si="43"/>
        <v>1</v>
      </c>
      <c r="F382" s="78">
        <f t="shared" si="44"/>
        <v>1</v>
      </c>
      <c r="G382" s="77">
        <f t="shared" si="47"/>
        <v>0.12968029230329864</v>
      </c>
      <c r="H382" s="78">
        <f t="shared" si="45"/>
        <v>-17.742520384910975</v>
      </c>
      <c r="I382" s="77">
        <f t="shared" si="48"/>
        <v>9.9999999999997868E-2</v>
      </c>
      <c r="J382" s="77">
        <f t="shared" si="49"/>
        <v>0.13062418177134963</v>
      </c>
      <c r="K382" s="77">
        <f t="shared" si="50"/>
        <v>1.3062418177134685E-2</v>
      </c>
      <c r="L382" s="82"/>
    </row>
    <row r="383" spans="1:12" x14ac:dyDescent="0.2">
      <c r="A383" s="76">
        <v>31.8</v>
      </c>
      <c r="B383" s="76">
        <f t="shared" si="46"/>
        <v>3.1800000000000002E-2</v>
      </c>
      <c r="C383" s="77">
        <f t="shared" si="41"/>
        <v>0.99995990098518439</v>
      </c>
      <c r="D383" s="78">
        <f t="shared" si="42"/>
        <v>0.12781568460789683</v>
      </c>
      <c r="E383" s="78">
        <f t="shared" si="43"/>
        <v>1</v>
      </c>
      <c r="F383" s="78">
        <f t="shared" si="44"/>
        <v>1</v>
      </c>
      <c r="G383" s="77">
        <f t="shared" si="47"/>
        <v>0.12781055932486607</v>
      </c>
      <c r="H383" s="78">
        <f t="shared" si="45"/>
        <v>-17.868665291771173</v>
      </c>
      <c r="I383" s="77">
        <f t="shared" si="48"/>
        <v>0.10000000000000142</v>
      </c>
      <c r="J383" s="77">
        <f t="shared" si="49"/>
        <v>0.12874542581408235</v>
      </c>
      <c r="K383" s="77">
        <f t="shared" si="50"/>
        <v>1.2874542581408419E-2</v>
      </c>
      <c r="L383" s="82"/>
    </row>
    <row r="384" spans="1:12" x14ac:dyDescent="0.2">
      <c r="A384" s="76">
        <v>31.9</v>
      </c>
      <c r="B384" s="76">
        <f t="shared" si="46"/>
        <v>3.1899999999999998E-2</v>
      </c>
      <c r="C384" s="77">
        <f t="shared" si="41"/>
        <v>0.99995964839827789</v>
      </c>
      <c r="D384" s="78">
        <f t="shared" si="42"/>
        <v>0.12596391265418166</v>
      </c>
      <c r="E384" s="78">
        <f t="shared" si="43"/>
        <v>1</v>
      </c>
      <c r="F384" s="78">
        <f t="shared" si="44"/>
        <v>1</v>
      </c>
      <c r="G384" s="77">
        <f t="shared" si="47"/>
        <v>0.12595882980854689</v>
      </c>
      <c r="H384" s="78">
        <f t="shared" si="45"/>
        <v>-17.995427654589129</v>
      </c>
      <c r="I384" s="77">
        <f t="shared" si="48"/>
        <v>9.9999999999997868E-2</v>
      </c>
      <c r="J384" s="77">
        <f t="shared" si="49"/>
        <v>0.12688469456670648</v>
      </c>
      <c r="K384" s="77">
        <f t="shared" si="50"/>
        <v>1.2688469456670378E-2</v>
      </c>
      <c r="L384" s="82"/>
    </row>
    <row r="385" spans="1:12" x14ac:dyDescent="0.2">
      <c r="A385" s="76">
        <v>32</v>
      </c>
      <c r="B385" s="76">
        <f t="shared" si="46"/>
        <v>3.2000000000000001E-2</v>
      </c>
      <c r="C385" s="77">
        <f t="shared" si="41"/>
        <v>0.99995939501837894</v>
      </c>
      <c r="D385" s="78">
        <f t="shared" si="42"/>
        <v>0.12413009985481167</v>
      </c>
      <c r="E385" s="78">
        <f t="shared" si="43"/>
        <v>1</v>
      </c>
      <c r="F385" s="78">
        <f t="shared" si="44"/>
        <v>1</v>
      </c>
      <c r="G385" s="77">
        <f t="shared" si="47"/>
        <v>0.12412505955438845</v>
      </c>
      <c r="H385" s="78">
        <f t="shared" si="45"/>
        <v>-18.122810602497442</v>
      </c>
      <c r="I385" s="77">
        <f t="shared" si="48"/>
        <v>0.10000000000000142</v>
      </c>
      <c r="J385" s="77">
        <f t="shared" si="49"/>
        <v>0.12504194468146768</v>
      </c>
      <c r="K385" s="77">
        <f t="shared" si="50"/>
        <v>1.2504194468146945E-2</v>
      </c>
      <c r="L385" s="82"/>
    </row>
    <row r="386" spans="1:12" x14ac:dyDescent="0.2">
      <c r="A386" s="76">
        <v>32.1</v>
      </c>
      <c r="B386" s="76">
        <f t="shared" si="46"/>
        <v>3.2100000000000004E-2</v>
      </c>
      <c r="C386" s="77">
        <f t="shared" ref="C386:C449" si="51">ABS(SIN(((8*PI()*$A386*VLOOKUP($D$8,$C$16:$D$31,2,FALSE))/($D$14*1000000)))/(VLOOKUP($D$8,$C$16:$D$31,2,FALSE)*SIN(((8*PI()*$A386)/($D$14*1000000)))))^5</f>
        <v>0.99995914084548854</v>
      </c>
      <c r="D386" s="78">
        <f t="shared" ref="D386:D449" si="52">ABS(SIN(((512*PI()*$A386*VLOOKUP($D$8,$C$16:$E$31,3,FALSE))/($D$14*1000000)))/(VLOOKUP($D$8,$C$16:$E$31,3,FALSE)*SIN(((512*PI()*$A386)/($D$14*1000000)))))^$D$9</f>
        <v>0.12231420033337013</v>
      </c>
      <c r="E386" s="78">
        <f t="shared" ref="E386:E449" si="53">IF($D$10="OFF",1,ABS(SIN(8*VLOOKUP($D$8,$C$16:$D$31,2,FALSE)*VLOOKUP($D$8,$C$16:$E$31,3,FALSE)*2*PI()*A386/($D$14*1000000))/(2*SIN((8*VLOOKUP($D$8,$C$16:$D$31,2,FALSE)*VLOOKUP($D$8,$C$16:$E$31,3,FALSE))*PI()*A386/($D$14*1000000)))))</f>
        <v>1</v>
      </c>
      <c r="F386" s="78">
        <f t="shared" ref="F386:F449" si="54">IF($D$11="OFF",1,ABS(SIN(8*VLOOKUP($D$8,$C$16:$D$31,2,FALSE)*VLOOKUP($D$8,$C$16:$E$31,3,FALSE)*IF($D$10="ON",4,2)*PI()*A386/($D$14*1000000))/(2*SIN((8*VLOOKUP($D$8,$C$16:$D$31,2,FALSE)*VLOOKUP($D$8,$C$16:$E$31,3,FALSE)*IF($D$10="ON",2,1))*PI()*A386/($D$14*1000000)))))</f>
        <v>1</v>
      </c>
      <c r="G386" s="77">
        <f t="shared" si="47"/>
        <v>0.12230920267855977</v>
      </c>
      <c r="H386" s="78">
        <f t="shared" ref="H386:H449" si="55">20*LOG10(G386)</f>
        <v>-18.25081729882352</v>
      </c>
      <c r="I386" s="77">
        <f t="shared" si="48"/>
        <v>0.10000000000000142</v>
      </c>
      <c r="J386" s="77">
        <f t="shared" si="49"/>
        <v>0.12321713111647412</v>
      </c>
      <c r="K386" s="77">
        <f t="shared" si="50"/>
        <v>1.2321713111647587E-2</v>
      </c>
      <c r="L386" s="82"/>
    </row>
    <row r="387" spans="1:12" x14ac:dyDescent="0.2">
      <c r="A387" s="76">
        <v>32.200000000000003</v>
      </c>
      <c r="B387" s="76">
        <f t="shared" ref="B387:B450" si="56">A387/1000</f>
        <v>3.2199999999999999E-2</v>
      </c>
      <c r="C387" s="77">
        <f t="shared" si="51"/>
        <v>0.99995888587960535</v>
      </c>
      <c r="D387" s="78">
        <f t="shared" si="52"/>
        <v>0.12051616655018925</v>
      </c>
      <c r="E387" s="78">
        <f t="shared" si="53"/>
        <v>1</v>
      </c>
      <c r="F387" s="78">
        <f t="shared" si="54"/>
        <v>1</v>
      </c>
      <c r="G387" s="77">
        <f t="shared" ref="G387:G450" si="57">C387*D387*E387*F387</f>
        <v>0.1205112116340082</v>
      </c>
      <c r="H387" s="78">
        <f t="shared" si="55"/>
        <v>-18.379450941570191</v>
      </c>
      <c r="I387" s="77">
        <f t="shared" ref="I387:I450" si="58">A387-A386</f>
        <v>0.10000000000000142</v>
      </c>
      <c r="J387" s="77">
        <f t="shared" ref="J387:J450" si="59">((G387+G386)/2)</f>
        <v>0.12141020715628398</v>
      </c>
      <c r="K387" s="77">
        <f t="shared" si="50"/>
        <v>1.2141020715628571E-2</v>
      </c>
      <c r="L387" s="82"/>
    </row>
    <row r="388" spans="1:12" x14ac:dyDescent="0.2">
      <c r="A388" s="76">
        <v>32.299999999999997</v>
      </c>
      <c r="B388" s="76">
        <f t="shared" si="56"/>
        <v>3.2299999999999995E-2</v>
      </c>
      <c r="C388" s="77">
        <f t="shared" si="51"/>
        <v>0.99995863012073238</v>
      </c>
      <c r="D388" s="78">
        <f t="shared" si="52"/>
        <v>0.11873594932313884</v>
      </c>
      <c r="E388" s="78">
        <f t="shared" si="53"/>
        <v>1</v>
      </c>
      <c r="F388" s="78">
        <f t="shared" si="54"/>
        <v>1</v>
      </c>
      <c r="G388" s="77">
        <f t="shared" si="57"/>
        <v>0.11873103723125061</v>
      </c>
      <c r="H388" s="78">
        <f t="shared" si="55"/>
        <v>-18.508714763904869</v>
      </c>
      <c r="I388" s="77">
        <f t="shared" si="58"/>
        <v>9.9999999999994316E-2</v>
      </c>
      <c r="J388" s="77">
        <f t="shared" si="59"/>
        <v>0.1196211244326294</v>
      </c>
      <c r="K388" s="77">
        <f t="shared" ref="K388:K451" si="60">I388*J388</f>
        <v>1.1962112443262261E-2</v>
      </c>
      <c r="L388" s="82"/>
    </row>
    <row r="389" spans="1:12" x14ac:dyDescent="0.2">
      <c r="A389" s="76">
        <v>32.4</v>
      </c>
      <c r="B389" s="76">
        <f t="shared" si="56"/>
        <v>3.2399999999999998E-2</v>
      </c>
      <c r="C389" s="77">
        <f t="shared" si="51"/>
        <v>0.99995837356886907</v>
      </c>
      <c r="D389" s="78">
        <f t="shared" si="52"/>
        <v>0.11697349784854504</v>
      </c>
      <c r="E389" s="78">
        <f t="shared" si="53"/>
        <v>1</v>
      </c>
      <c r="F389" s="78">
        <f t="shared" si="54"/>
        <v>1</v>
      </c>
      <c r="G389" s="77">
        <f t="shared" si="57"/>
        <v>0.11696862865929269</v>
      </c>
      <c r="H389" s="78">
        <f t="shared" si="55"/>
        <v>-18.638612034657704</v>
      </c>
      <c r="I389" s="77">
        <f t="shared" si="58"/>
        <v>0.10000000000000142</v>
      </c>
      <c r="J389" s="77">
        <f t="shared" si="59"/>
        <v>0.11784983294527165</v>
      </c>
      <c r="K389" s="77">
        <f t="shared" si="60"/>
        <v>1.1784983294527334E-2</v>
      </c>
      <c r="L389" s="82"/>
    </row>
    <row r="390" spans="1:12" x14ac:dyDescent="0.2">
      <c r="A390" s="76">
        <v>32.5</v>
      </c>
      <c r="B390" s="76">
        <f t="shared" si="56"/>
        <v>3.2500000000000001E-2</v>
      </c>
      <c r="C390" s="77">
        <f t="shared" si="51"/>
        <v>0.99995811622401576</v>
      </c>
      <c r="D390" s="78">
        <f t="shared" si="52"/>
        <v>0.11522875972223262</v>
      </c>
      <c r="E390" s="78">
        <f t="shared" si="53"/>
        <v>1</v>
      </c>
      <c r="F390" s="78">
        <f t="shared" si="54"/>
        <v>1</v>
      </c>
      <c r="G390" s="77">
        <f t="shared" si="57"/>
        <v>0.11522393350667347</v>
      </c>
      <c r="H390" s="78">
        <f t="shared" si="55"/>
        <v>-18.769146058828696</v>
      </c>
      <c r="I390" s="77">
        <f t="shared" si="58"/>
        <v>0.10000000000000142</v>
      </c>
      <c r="J390" s="77">
        <f t="shared" si="59"/>
        <v>0.11609628108298309</v>
      </c>
      <c r="K390" s="77">
        <f t="shared" si="60"/>
        <v>1.1609628108298475E-2</v>
      </c>
      <c r="L390" s="82"/>
    </row>
    <row r="391" spans="1:12" x14ac:dyDescent="0.2">
      <c r="A391" s="76">
        <v>32.6</v>
      </c>
      <c r="B391" s="76">
        <f t="shared" si="56"/>
        <v>3.2600000000000004E-2</v>
      </c>
      <c r="C391" s="77">
        <f t="shared" si="51"/>
        <v>0.99995785808617299</v>
      </c>
      <c r="D391" s="78">
        <f t="shared" si="52"/>
        <v>0.1135016809606873</v>
      </c>
      <c r="E391" s="78">
        <f t="shared" si="53"/>
        <v>1</v>
      </c>
      <c r="F391" s="78">
        <f t="shared" si="54"/>
        <v>1</v>
      </c>
      <c r="G391" s="77">
        <f t="shared" si="57"/>
        <v>0.11349689778262903</v>
      </c>
      <c r="H391" s="78">
        <f t="shared" si="55"/>
        <v>-18.900320178104092</v>
      </c>
      <c r="I391" s="77">
        <f t="shared" si="58"/>
        <v>0.10000000000000142</v>
      </c>
      <c r="J391" s="77">
        <f t="shared" si="59"/>
        <v>0.11436041564465124</v>
      </c>
      <c r="K391" s="77">
        <f t="shared" si="60"/>
        <v>1.1436041564465286E-2</v>
      </c>
      <c r="L391" s="82"/>
    </row>
    <row r="392" spans="1:12" x14ac:dyDescent="0.2">
      <c r="A392" s="76">
        <v>32.700000000000003</v>
      </c>
      <c r="B392" s="76">
        <f t="shared" si="56"/>
        <v>3.27E-2</v>
      </c>
      <c r="C392" s="77">
        <f t="shared" si="51"/>
        <v>0.99995759915534244</v>
      </c>
      <c r="D392" s="78">
        <f t="shared" si="52"/>
        <v>0.1117922060223336</v>
      </c>
      <c r="E392" s="78">
        <f t="shared" si="53"/>
        <v>1</v>
      </c>
      <c r="F392" s="78">
        <f t="shared" si="54"/>
        <v>1</v>
      </c>
      <c r="G392" s="77">
        <f t="shared" si="57"/>
        <v>0.11178746593837212</v>
      </c>
      <c r="H392" s="78">
        <f t="shared" si="55"/>
        <v>-19.032137771382168</v>
      </c>
      <c r="I392" s="77">
        <f t="shared" si="58"/>
        <v>0.10000000000000142</v>
      </c>
      <c r="J392" s="77">
        <f t="shared" si="59"/>
        <v>0.11264218186050057</v>
      </c>
      <c r="K392" s="77">
        <f t="shared" si="60"/>
        <v>1.1264218186050216E-2</v>
      </c>
      <c r="L392" s="82"/>
    </row>
    <row r="393" spans="1:12" x14ac:dyDescent="0.2">
      <c r="A393" s="76">
        <v>32.799999999999997</v>
      </c>
      <c r="B393" s="76">
        <f t="shared" si="56"/>
        <v>3.2799999999999996E-2</v>
      </c>
      <c r="C393" s="77">
        <f t="shared" si="51"/>
        <v>0.99995733943152276</v>
      </c>
      <c r="D393" s="78">
        <f t="shared" si="52"/>
        <v>0.11010027782892159</v>
      </c>
      <c r="E393" s="78">
        <f t="shared" si="53"/>
        <v>1</v>
      </c>
      <c r="F393" s="78">
        <f t="shared" si="54"/>
        <v>1</v>
      </c>
      <c r="G393" s="77">
        <f t="shared" si="57"/>
        <v>0.11009558088847991</v>
      </c>
      <c r="H393" s="78">
        <f t="shared" si="55"/>
        <v>-19.164602255308786</v>
      </c>
      <c r="I393" s="77">
        <f t="shared" si="58"/>
        <v>9.9999999999994316E-2</v>
      </c>
      <c r="J393" s="77">
        <f t="shared" si="59"/>
        <v>0.11094152341342602</v>
      </c>
      <c r="K393" s="77">
        <f t="shared" si="60"/>
        <v>1.1094152341341972E-2</v>
      </c>
      <c r="L393" s="82"/>
    </row>
    <row r="394" spans="1:12" x14ac:dyDescent="0.2">
      <c r="A394" s="76">
        <v>32.9</v>
      </c>
      <c r="B394" s="76">
        <f t="shared" si="56"/>
        <v>3.2899999999999999E-2</v>
      </c>
      <c r="C394" s="77">
        <f t="shared" si="51"/>
        <v>0.99995707891471586</v>
      </c>
      <c r="D394" s="78">
        <f t="shared" si="52"/>
        <v>0.10842583778701927</v>
      </c>
      <c r="E394" s="78">
        <f t="shared" si="53"/>
        <v>1</v>
      </c>
      <c r="F394" s="78">
        <f t="shared" si="54"/>
        <v>1</v>
      </c>
      <c r="G394" s="77">
        <f t="shared" si="57"/>
        <v>0.10842118403238861</v>
      </c>
      <c r="H394" s="78">
        <f t="shared" si="55"/>
        <v>-19.297717084822757</v>
      </c>
      <c r="I394" s="77">
        <f t="shared" si="58"/>
        <v>0.10000000000000142</v>
      </c>
      <c r="J394" s="77">
        <f t="shared" si="59"/>
        <v>0.10925838246043426</v>
      </c>
      <c r="K394" s="77">
        <f t="shared" si="60"/>
        <v>1.0925838246043582E-2</v>
      </c>
      <c r="L394" s="82"/>
    </row>
    <row r="395" spans="1:12" x14ac:dyDescent="0.2">
      <c r="A395" s="76">
        <v>33</v>
      </c>
      <c r="B395" s="76">
        <f t="shared" si="56"/>
        <v>3.3000000000000002E-2</v>
      </c>
      <c r="C395" s="77">
        <f t="shared" si="51"/>
        <v>0.99995681760492228</v>
      </c>
      <c r="D395" s="78">
        <f t="shared" si="52"/>
        <v>0.10676882580960674</v>
      </c>
      <c r="E395" s="78">
        <f t="shared" si="53"/>
        <v>1</v>
      </c>
      <c r="F395" s="78">
        <f t="shared" si="54"/>
        <v>1</v>
      </c>
      <c r="G395" s="77">
        <f t="shared" si="57"/>
        <v>0.10676421527598864</v>
      </c>
      <c r="H395" s="78">
        <f t="shared" si="55"/>
        <v>-19.431485753711261</v>
      </c>
      <c r="I395" s="77">
        <f t="shared" si="58"/>
        <v>0.10000000000000142</v>
      </c>
      <c r="J395" s="77">
        <f t="shared" si="59"/>
        <v>0.10759269965418863</v>
      </c>
      <c r="K395" s="77">
        <f t="shared" si="60"/>
        <v>1.0759269965419016E-2</v>
      </c>
      <c r="L395" s="82"/>
    </row>
    <row r="396" spans="1:12" x14ac:dyDescent="0.2">
      <c r="A396" s="76">
        <v>33.1</v>
      </c>
      <c r="B396" s="76">
        <f t="shared" si="56"/>
        <v>3.3100000000000004E-2</v>
      </c>
      <c r="C396" s="77">
        <f t="shared" si="51"/>
        <v>0.99995655550214246</v>
      </c>
      <c r="D396" s="78">
        <f t="shared" si="52"/>
        <v>0.10512918033776543</v>
      </c>
      <c r="E396" s="78">
        <f t="shared" si="53"/>
        <v>1</v>
      </c>
      <c r="F396" s="78">
        <f t="shared" si="54"/>
        <v>1</v>
      </c>
      <c r="G396" s="77">
        <f t="shared" si="57"/>
        <v>0.10512461305331548</v>
      </c>
      <c r="H396" s="78">
        <f t="shared" si="55"/>
        <v>-19.565911795175591</v>
      </c>
      <c r="I396" s="77">
        <f t="shared" si="58"/>
        <v>0.10000000000000142</v>
      </c>
      <c r="J396" s="77">
        <f t="shared" si="59"/>
        <v>0.10594441416465206</v>
      </c>
      <c r="K396" s="77">
        <f t="shared" si="60"/>
        <v>1.0594441416465357E-2</v>
      </c>
      <c r="L396" s="82"/>
    </row>
    <row r="397" spans="1:12" x14ac:dyDescent="0.2">
      <c r="A397" s="76">
        <v>33.200000000000003</v>
      </c>
      <c r="B397" s="76">
        <f t="shared" si="56"/>
        <v>3.32E-2</v>
      </c>
      <c r="C397" s="77">
        <f t="shared" si="51"/>
        <v>0.99995629260637697</v>
      </c>
      <c r="D397" s="78">
        <f t="shared" si="52"/>
        <v>0.10350683836245785</v>
      </c>
      <c r="E397" s="78">
        <f t="shared" si="53"/>
        <v>1</v>
      </c>
      <c r="F397" s="78">
        <f t="shared" si="54"/>
        <v>1</v>
      </c>
      <c r="G397" s="77">
        <f t="shared" si="57"/>
        <v>0.10350231434833086</v>
      </c>
      <c r="H397" s="78">
        <f t="shared" si="55"/>
        <v>-19.700998782407563</v>
      </c>
      <c r="I397" s="77">
        <f t="shared" si="58"/>
        <v>0.10000000000000142</v>
      </c>
      <c r="J397" s="77">
        <f t="shared" si="59"/>
        <v>0.10431346370082317</v>
      </c>
      <c r="K397" s="77">
        <f t="shared" si="60"/>
        <v>1.0431346370082466E-2</v>
      </c>
      <c r="L397" s="82"/>
    </row>
    <row r="398" spans="1:12" x14ac:dyDescent="0.2">
      <c r="A398" s="76">
        <v>33.299999999999997</v>
      </c>
      <c r="B398" s="76">
        <f t="shared" si="56"/>
        <v>3.3299999999999996E-2</v>
      </c>
      <c r="C398" s="77">
        <f t="shared" si="51"/>
        <v>0.99995602891762614</v>
      </c>
      <c r="D398" s="78">
        <f t="shared" si="52"/>
        <v>0.10190173544639543</v>
      </c>
      <c r="E398" s="78">
        <f t="shared" si="53"/>
        <v>1</v>
      </c>
      <c r="F398" s="78">
        <f t="shared" si="54"/>
        <v>1</v>
      </c>
      <c r="G398" s="77">
        <f t="shared" si="57"/>
        <v>0.10189725471679208</v>
      </c>
      <c r="H398" s="78">
        <f t="shared" si="55"/>
        <v>-19.836750329176493</v>
      </c>
      <c r="I398" s="77">
        <f t="shared" si="58"/>
        <v>9.9999999999994316E-2</v>
      </c>
      <c r="J398" s="77">
        <f t="shared" si="59"/>
        <v>0.10269978453256147</v>
      </c>
      <c r="K398" s="77">
        <f t="shared" si="60"/>
        <v>1.0269978453255562E-2</v>
      </c>
      <c r="L398" s="82"/>
    </row>
    <row r="399" spans="1:12" x14ac:dyDescent="0.2">
      <c r="A399" s="76">
        <v>33.4</v>
      </c>
      <c r="B399" s="76">
        <f t="shared" si="56"/>
        <v>3.3399999999999999E-2</v>
      </c>
      <c r="C399" s="77">
        <f t="shared" si="51"/>
        <v>0.99995576443589029</v>
      </c>
      <c r="D399" s="78">
        <f t="shared" si="52"/>
        <v>0.10031380574598632</v>
      </c>
      <c r="E399" s="78">
        <f t="shared" si="53"/>
        <v>1</v>
      </c>
      <c r="F399" s="78">
        <f t="shared" si="54"/>
        <v>1</v>
      </c>
      <c r="G399" s="77">
        <f t="shared" si="57"/>
        <v>0.10030936830820116</v>
      </c>
      <c r="H399" s="78">
        <f t="shared" si="55"/>
        <v>-19.973170090427395</v>
      </c>
      <c r="I399" s="77">
        <f t="shared" si="58"/>
        <v>0.10000000000000142</v>
      </c>
      <c r="J399" s="77">
        <f t="shared" si="59"/>
        <v>0.10110331151249662</v>
      </c>
      <c r="K399" s="77">
        <f t="shared" si="60"/>
        <v>1.0110331151249805E-2</v>
      </c>
      <c r="L399" s="82"/>
    </row>
    <row r="400" spans="1:12" x14ac:dyDescent="0.2">
      <c r="A400" s="76">
        <v>33.5</v>
      </c>
      <c r="B400" s="76">
        <f t="shared" si="56"/>
        <v>3.3500000000000002E-2</v>
      </c>
      <c r="C400" s="77">
        <f t="shared" si="51"/>
        <v>0.99995549916117143</v>
      </c>
      <c r="D400" s="78">
        <f t="shared" si="52"/>
        <v>9.8742982033361376E-2</v>
      </c>
      <c r="E400" s="78">
        <f t="shared" si="53"/>
        <v>1</v>
      </c>
      <c r="F400" s="78">
        <f t="shared" si="54"/>
        <v>1</v>
      </c>
      <c r="G400" s="77">
        <f t="shared" si="57"/>
        <v>9.8738587887832463E-2</v>
      </c>
      <c r="H400" s="78">
        <f t="shared" si="55"/>
        <v>-20.110261762890325</v>
      </c>
      <c r="I400" s="77">
        <f t="shared" si="58"/>
        <v>0.10000000000000142</v>
      </c>
      <c r="J400" s="77">
        <f t="shared" si="59"/>
        <v>9.9523978098016802E-2</v>
      </c>
      <c r="K400" s="77">
        <f t="shared" si="60"/>
        <v>9.9523978098018211E-3</v>
      </c>
      <c r="L400" s="82"/>
    </row>
    <row r="401" spans="1:12" x14ac:dyDescent="0.2">
      <c r="A401" s="76">
        <v>33.6</v>
      </c>
      <c r="B401" s="76">
        <f t="shared" si="56"/>
        <v>3.3600000000000005E-2</v>
      </c>
      <c r="C401" s="77">
        <f t="shared" si="51"/>
        <v>0.9999552330934679</v>
      </c>
      <c r="D401" s="78">
        <f t="shared" si="52"/>
        <v>9.718919571847269E-2</v>
      </c>
      <c r="E401" s="78">
        <f t="shared" si="53"/>
        <v>1</v>
      </c>
      <c r="F401" s="78">
        <f t="shared" si="54"/>
        <v>1</v>
      </c>
      <c r="G401" s="77">
        <f t="shared" si="57"/>
        <v>9.7184844858832026E-2</v>
      </c>
      <c r="H401" s="78">
        <f t="shared" si="55"/>
        <v>-20.24802908570129</v>
      </c>
      <c r="I401" s="77">
        <f t="shared" si="58"/>
        <v>0.10000000000000142</v>
      </c>
      <c r="J401" s="77">
        <f t="shared" si="59"/>
        <v>9.7961716373332244E-2</v>
      </c>
      <c r="K401" s="77">
        <f t="shared" si="60"/>
        <v>9.7961716373333643E-3</v>
      </c>
      <c r="L401" s="82"/>
    </row>
    <row r="402" spans="1:12" x14ac:dyDescent="0.2">
      <c r="A402" s="76">
        <v>33.700000000000003</v>
      </c>
      <c r="B402" s="76">
        <f t="shared" si="56"/>
        <v>3.3700000000000001E-2</v>
      </c>
      <c r="C402" s="77">
        <f t="shared" si="51"/>
        <v>0.99995496623278224</v>
      </c>
      <c r="D402" s="78">
        <f t="shared" si="52"/>
        <v>9.5652376871258202E-2</v>
      </c>
      <c r="E402" s="78">
        <f t="shared" si="53"/>
        <v>1</v>
      </c>
      <c r="F402" s="78">
        <f t="shared" si="54"/>
        <v>1</v>
      </c>
      <c r="G402" s="77">
        <f t="shared" si="57"/>
        <v>9.5648069284384352E-2</v>
      </c>
      <c r="H402" s="78">
        <f t="shared" si="55"/>
        <v>-20.386475841034965</v>
      </c>
      <c r="I402" s="77">
        <f t="shared" si="58"/>
        <v>0.10000000000000142</v>
      </c>
      <c r="J402" s="77">
        <f t="shared" si="59"/>
        <v>9.6416457071608189E-2</v>
      </c>
      <c r="K402" s="77">
        <f t="shared" si="60"/>
        <v>9.6416457071609556E-3</v>
      </c>
      <c r="L402" s="82"/>
    </row>
    <row r="403" spans="1:12" x14ac:dyDescent="0.2">
      <c r="A403" s="76">
        <v>33.799999999999997</v>
      </c>
      <c r="B403" s="76">
        <f t="shared" si="56"/>
        <v>3.3799999999999997E-2</v>
      </c>
      <c r="C403" s="77">
        <f t="shared" si="51"/>
        <v>0.99995469857911423</v>
      </c>
      <c r="D403" s="78">
        <f t="shared" si="52"/>
        <v>9.4132454243871164E-2</v>
      </c>
      <c r="E403" s="78">
        <f t="shared" si="53"/>
        <v>1</v>
      </c>
      <c r="F403" s="78">
        <f t="shared" si="54"/>
        <v>1</v>
      </c>
      <c r="G403" s="77">
        <f t="shared" si="57"/>
        <v>9.4128189909942456E-2</v>
      </c>
      <c r="H403" s="78">
        <f t="shared" si="55"/>
        <v>-20.525605854749426</v>
      </c>
      <c r="I403" s="77">
        <f t="shared" si="58"/>
        <v>9.9999999999994316E-2</v>
      </c>
      <c r="J403" s="77">
        <f t="shared" si="59"/>
        <v>9.4888129597163404E-2</v>
      </c>
      <c r="K403" s="77">
        <f t="shared" si="60"/>
        <v>9.4888129597158009E-3</v>
      </c>
      <c r="L403" s="82"/>
    </row>
    <row r="404" spans="1:12" x14ac:dyDescent="0.2">
      <c r="A404" s="76">
        <v>33.9</v>
      </c>
      <c r="B404" s="76">
        <f t="shared" si="56"/>
        <v>3.39E-2</v>
      </c>
      <c r="C404" s="77">
        <f t="shared" si="51"/>
        <v>0.99995443013246399</v>
      </c>
      <c r="D404" s="78">
        <f t="shared" si="52"/>
        <v>9.2629355292966203E-2</v>
      </c>
      <c r="E404" s="78">
        <f t="shared" si="53"/>
        <v>1</v>
      </c>
      <c r="F404" s="78">
        <f t="shared" si="54"/>
        <v>1</v>
      </c>
      <c r="G404" s="77">
        <f t="shared" si="57"/>
        <v>9.2625134185515559E-2</v>
      </c>
      <c r="H404" s="78">
        <f t="shared" si="55"/>
        <v>-20.665422997043294</v>
      </c>
      <c r="I404" s="77">
        <f t="shared" si="58"/>
        <v>0.10000000000000142</v>
      </c>
      <c r="J404" s="77">
        <f t="shared" si="59"/>
        <v>9.3376662047729014E-2</v>
      </c>
      <c r="K404" s="77">
        <f t="shared" si="60"/>
        <v>9.3376662047730333E-3</v>
      </c>
      <c r="L404" s="82"/>
    </row>
    <row r="405" spans="1:12" x14ac:dyDescent="0.2">
      <c r="A405" s="76">
        <v>34</v>
      </c>
      <c r="B405" s="76">
        <f t="shared" si="56"/>
        <v>3.4000000000000002E-2</v>
      </c>
      <c r="C405" s="77">
        <f t="shared" si="51"/>
        <v>0.99995416089283373</v>
      </c>
      <c r="D405" s="78">
        <f t="shared" si="52"/>
        <v>9.1143006202040369E-2</v>
      </c>
      <c r="E405" s="78">
        <f t="shared" si="53"/>
        <v>1</v>
      </c>
      <c r="F405" s="78">
        <f t="shared" si="54"/>
        <v>1</v>
      </c>
      <c r="G405" s="77">
        <f t="shared" si="57"/>
        <v>9.113882828801162E-2</v>
      </c>
      <c r="H405" s="78">
        <f t="shared" si="55"/>
        <v>-20.805931183125388</v>
      </c>
      <c r="I405" s="77">
        <f t="shared" si="58"/>
        <v>0.10000000000000142</v>
      </c>
      <c r="J405" s="77">
        <f t="shared" si="59"/>
        <v>9.1881981236763582E-2</v>
      </c>
      <c r="K405" s="77">
        <f t="shared" si="60"/>
        <v>9.188198123676489E-3</v>
      </c>
      <c r="L405" s="82"/>
    </row>
    <row r="406" spans="1:12" x14ac:dyDescent="0.2">
      <c r="A406" s="76">
        <v>34.1</v>
      </c>
      <c r="B406" s="76">
        <f t="shared" si="56"/>
        <v>3.4099999999999998E-2</v>
      </c>
      <c r="C406" s="77">
        <f t="shared" si="51"/>
        <v>0.99995389086022191</v>
      </c>
      <c r="D406" s="78">
        <f t="shared" si="52"/>
        <v>8.9673331903822859E-2</v>
      </c>
      <c r="E406" s="78">
        <f t="shared" si="53"/>
        <v>1</v>
      </c>
      <c r="F406" s="78">
        <f t="shared" si="54"/>
        <v>1</v>
      </c>
      <c r="G406" s="77">
        <f t="shared" si="57"/>
        <v>8.9669197143627741E-2</v>
      </c>
      <c r="H406" s="78">
        <f t="shared" si="55"/>
        <v>-20.947134373897342</v>
      </c>
      <c r="I406" s="77">
        <f t="shared" si="58"/>
        <v>0.10000000000000142</v>
      </c>
      <c r="J406" s="77">
        <f t="shared" si="59"/>
        <v>9.0404012715819687E-2</v>
      </c>
      <c r="K406" s="77">
        <f t="shared" si="60"/>
        <v>9.0404012715820971E-3</v>
      </c>
      <c r="L406" s="82"/>
    </row>
    <row r="407" spans="1:12" x14ac:dyDescent="0.2">
      <c r="A407" s="76">
        <v>34.200000000000003</v>
      </c>
      <c r="B407" s="76">
        <f t="shared" si="56"/>
        <v>3.4200000000000001E-2</v>
      </c>
      <c r="C407" s="77">
        <f t="shared" si="51"/>
        <v>0.99995362003463006</v>
      </c>
      <c r="D407" s="78">
        <f t="shared" si="52"/>
        <v>8.8220256102708131E-2</v>
      </c>
      <c r="E407" s="78">
        <f t="shared" si="53"/>
        <v>1</v>
      </c>
      <c r="F407" s="78">
        <f t="shared" si="54"/>
        <v>1</v>
      </c>
      <c r="G407" s="77">
        <f t="shared" si="57"/>
        <v>8.8216164450285156E-2</v>
      </c>
      <c r="H407" s="78">
        <f t="shared" si="55"/>
        <v>-21.089036576649494</v>
      </c>
      <c r="I407" s="77">
        <f t="shared" si="58"/>
        <v>0.10000000000000142</v>
      </c>
      <c r="J407" s="77">
        <f t="shared" si="59"/>
        <v>8.8942680796956441E-2</v>
      </c>
      <c r="K407" s="77">
        <f t="shared" si="60"/>
        <v>8.8942680796957711E-3</v>
      </c>
      <c r="L407" s="82"/>
    </row>
    <row r="408" spans="1:12" x14ac:dyDescent="0.2">
      <c r="A408" s="76">
        <v>34.299999999999997</v>
      </c>
      <c r="B408" s="76">
        <f t="shared" si="56"/>
        <v>3.4299999999999997E-2</v>
      </c>
      <c r="C408" s="77">
        <f t="shared" si="51"/>
        <v>0.99995334841605898</v>
      </c>
      <c r="D408" s="78">
        <f t="shared" si="52"/>
        <v>8.678370129723062E-2</v>
      </c>
      <c r="E408" s="78">
        <f t="shared" si="53"/>
        <v>1</v>
      </c>
      <c r="F408" s="78">
        <f t="shared" si="54"/>
        <v>1</v>
      </c>
      <c r="G408" s="77">
        <f t="shared" si="57"/>
        <v>8.6779652700104834E-2</v>
      </c>
      <c r="H408" s="78">
        <f t="shared" si="55"/>
        <v>-21.23164184577012</v>
      </c>
      <c r="I408" s="77">
        <f t="shared" si="58"/>
        <v>9.9999999999994316E-2</v>
      </c>
      <c r="J408" s="77">
        <f t="shared" si="59"/>
        <v>8.7497908575194988E-2</v>
      </c>
      <c r="K408" s="77">
        <f t="shared" si="60"/>
        <v>8.7497908575190006E-3</v>
      </c>
      <c r="L408" s="82"/>
    </row>
    <row r="409" spans="1:12" x14ac:dyDescent="0.2">
      <c r="A409" s="76">
        <v>34.4</v>
      </c>
      <c r="B409" s="76">
        <f t="shared" si="56"/>
        <v>3.44E-2</v>
      </c>
      <c r="C409" s="77">
        <f t="shared" si="51"/>
        <v>0.99995307600451022</v>
      </c>
      <c r="D409" s="78">
        <f t="shared" si="52"/>
        <v>8.5363588802572526E-2</v>
      </c>
      <c r="E409" s="78">
        <f t="shared" si="53"/>
        <v>1</v>
      </c>
      <c r="F409" s="78">
        <f t="shared" si="54"/>
        <v>1</v>
      </c>
      <c r="G409" s="77">
        <f t="shared" si="57"/>
        <v>8.535958320191657E-2</v>
      </c>
      <c r="H409" s="78">
        <f t="shared" si="55"/>
        <v>-21.374954283468739</v>
      </c>
      <c r="I409" s="77">
        <f t="shared" si="58"/>
        <v>0.10000000000000142</v>
      </c>
      <c r="J409" s="77">
        <f t="shared" si="59"/>
        <v>8.6069617951010702E-2</v>
      </c>
      <c r="K409" s="77">
        <f t="shared" si="60"/>
        <v>8.606961795101193E-3</v>
      </c>
      <c r="L409" s="82"/>
    </row>
    <row r="410" spans="1:12" x14ac:dyDescent="0.2">
      <c r="A410" s="76">
        <v>34.5</v>
      </c>
      <c r="B410" s="76">
        <f t="shared" si="56"/>
        <v>3.4500000000000003E-2</v>
      </c>
      <c r="C410" s="77">
        <f t="shared" si="51"/>
        <v>0.99995280279998178</v>
      </c>
      <c r="D410" s="78">
        <f t="shared" si="52"/>
        <v>8.3959838773104492E-2</v>
      </c>
      <c r="E410" s="78">
        <f t="shared" si="53"/>
        <v>1</v>
      </c>
      <c r="F410" s="78">
        <f t="shared" si="54"/>
        <v>1</v>
      </c>
      <c r="G410" s="77">
        <f t="shared" si="57"/>
        <v>8.3955876103800425E-2</v>
      </c>
      <c r="H410" s="78">
        <f t="shared" si="55"/>
        <v>-21.518978040513353</v>
      </c>
      <c r="I410" s="77">
        <f t="shared" si="58"/>
        <v>0.10000000000000142</v>
      </c>
      <c r="J410" s="77">
        <f t="shared" si="59"/>
        <v>8.4657729652858504E-2</v>
      </c>
      <c r="K410" s="77">
        <f t="shared" si="60"/>
        <v>8.4657729652859708E-3</v>
      </c>
      <c r="L410" s="82"/>
    </row>
    <row r="411" spans="1:12" x14ac:dyDescent="0.2">
      <c r="A411" s="76">
        <v>34.6</v>
      </c>
      <c r="B411" s="76">
        <f t="shared" si="56"/>
        <v>3.4599999999999999E-2</v>
      </c>
      <c r="C411" s="77">
        <f t="shared" si="51"/>
        <v>0.99995252880247687</v>
      </c>
      <c r="D411" s="78">
        <f t="shared" si="52"/>
        <v>8.2572370224950828E-2</v>
      </c>
      <c r="E411" s="78">
        <f t="shared" si="53"/>
        <v>1</v>
      </c>
      <c r="F411" s="78">
        <f t="shared" si="54"/>
        <v>1</v>
      </c>
      <c r="G411" s="77">
        <f t="shared" si="57"/>
        <v>8.256845041565393E-2</v>
      </c>
      <c r="H411" s="78">
        <f t="shared" si="55"/>
        <v>-21.663717316982243</v>
      </c>
      <c r="I411" s="77">
        <f t="shared" si="58"/>
        <v>0.10000000000000142</v>
      </c>
      <c r="J411" s="77">
        <f t="shared" si="59"/>
        <v>8.3262163259727184E-2</v>
      </c>
      <c r="K411" s="77">
        <f t="shared" si="60"/>
        <v>8.3262163259728364E-3</v>
      </c>
      <c r="L411" s="82"/>
    </row>
    <row r="412" spans="1:12" x14ac:dyDescent="0.2">
      <c r="A412" s="76">
        <v>34.700000000000003</v>
      </c>
      <c r="B412" s="76">
        <f t="shared" si="56"/>
        <v>3.4700000000000002E-2</v>
      </c>
      <c r="C412" s="77">
        <f t="shared" si="51"/>
        <v>0.9999522540119945</v>
      </c>
      <c r="D412" s="78">
        <f t="shared" si="52"/>
        <v>8.1201101058576711E-2</v>
      </c>
      <c r="E412" s="78">
        <f t="shared" si="53"/>
        <v>1</v>
      </c>
      <c r="F412" s="78">
        <f t="shared" si="54"/>
        <v>1</v>
      </c>
      <c r="G412" s="77">
        <f t="shared" si="57"/>
        <v>8.1197224031779536E-2</v>
      </c>
      <c r="H412" s="78">
        <f t="shared" si="55"/>
        <v>-21.809176363030716</v>
      </c>
      <c r="I412" s="77">
        <f t="shared" si="58"/>
        <v>0.10000000000000142</v>
      </c>
      <c r="J412" s="77">
        <f t="shared" si="59"/>
        <v>8.1882837223716726E-2</v>
      </c>
      <c r="K412" s="77">
        <f t="shared" si="60"/>
        <v>8.1882837223717884E-3</v>
      </c>
      <c r="L412" s="82"/>
    </row>
    <row r="413" spans="1:12" x14ac:dyDescent="0.2">
      <c r="A413" s="76">
        <v>34.799999999999997</v>
      </c>
      <c r="B413" s="76">
        <f t="shared" si="56"/>
        <v>3.4799999999999998E-2</v>
      </c>
      <c r="C413" s="77">
        <f t="shared" si="51"/>
        <v>0.99995197842853656</v>
      </c>
      <c r="D413" s="78">
        <f t="shared" si="52"/>
        <v>7.9845948081392656E-2</v>
      </c>
      <c r="E413" s="78">
        <f t="shared" si="53"/>
        <v>1</v>
      </c>
      <c r="F413" s="78">
        <f t="shared" si="54"/>
        <v>1</v>
      </c>
      <c r="G413" s="77">
        <f t="shared" si="57"/>
        <v>7.9842113753490804E-2</v>
      </c>
      <c r="H413" s="78">
        <f t="shared" si="55"/>
        <v>-21.955359479672843</v>
      </c>
      <c r="I413" s="77">
        <f t="shared" si="58"/>
        <v>9.9999999999994316E-2</v>
      </c>
      <c r="J413" s="77">
        <f t="shared" si="59"/>
        <v>8.0519668892635177E-2</v>
      </c>
      <c r="K413" s="77">
        <f t="shared" si="60"/>
        <v>8.0519668892630597E-3</v>
      </c>
      <c r="L413" s="82"/>
    </row>
    <row r="414" spans="1:12" x14ac:dyDescent="0.2">
      <c r="A414" s="76">
        <v>34.9</v>
      </c>
      <c r="B414" s="76">
        <f t="shared" si="56"/>
        <v>3.49E-2</v>
      </c>
      <c r="C414" s="77">
        <f t="shared" si="51"/>
        <v>0.99995170205210127</v>
      </c>
      <c r="D414" s="78">
        <f t="shared" si="52"/>
        <v>7.8506827030371443E-2</v>
      </c>
      <c r="E414" s="78">
        <f t="shared" si="53"/>
        <v>1</v>
      </c>
      <c r="F414" s="78">
        <f t="shared" si="54"/>
        <v>1</v>
      </c>
      <c r="G414" s="77">
        <f t="shared" si="57"/>
        <v>7.8503035311729835E-2</v>
      </c>
      <c r="H414" s="78">
        <f t="shared" si="55"/>
        <v>-22.102271019578925</v>
      </c>
      <c r="I414" s="77">
        <f t="shared" si="58"/>
        <v>0.10000000000000142</v>
      </c>
      <c r="J414" s="77">
        <f t="shared" si="59"/>
        <v>7.9172574532610313E-2</v>
      </c>
      <c r="K414" s="77">
        <f t="shared" si="60"/>
        <v>7.9172574532611444E-3</v>
      </c>
      <c r="L414" s="82"/>
    </row>
    <row r="415" spans="1:12" x14ac:dyDescent="0.2">
      <c r="A415" s="76">
        <v>35</v>
      </c>
      <c r="B415" s="76">
        <f t="shared" si="56"/>
        <v>3.5000000000000003E-2</v>
      </c>
      <c r="C415" s="77">
        <f t="shared" si="51"/>
        <v>0.99995142488269206</v>
      </c>
      <c r="D415" s="78">
        <f t="shared" si="52"/>
        <v>7.7183652594673274E-2</v>
      </c>
      <c r="E415" s="78">
        <f t="shared" si="53"/>
        <v>1</v>
      </c>
      <c r="F415" s="78">
        <f t="shared" si="54"/>
        <v>1</v>
      </c>
      <c r="G415" s="77">
        <f t="shared" si="57"/>
        <v>7.7179903389694229E-2</v>
      </c>
      <c r="H415" s="78">
        <f t="shared" si="55"/>
        <v>-22.249915387888699</v>
      </c>
      <c r="I415" s="77">
        <f t="shared" si="58"/>
        <v>0.10000000000000142</v>
      </c>
      <c r="J415" s="77">
        <f t="shared" si="59"/>
        <v>7.7841469350712039E-2</v>
      </c>
      <c r="K415" s="77">
        <f t="shared" si="60"/>
        <v>7.7841469350713142E-3</v>
      </c>
      <c r="L415" s="82"/>
    </row>
    <row r="416" spans="1:12" x14ac:dyDescent="0.2">
      <c r="A416" s="76">
        <v>35.1</v>
      </c>
      <c r="B416" s="76">
        <f t="shared" si="56"/>
        <v>3.5099999999999999E-2</v>
      </c>
      <c r="C416" s="77">
        <f t="shared" si="51"/>
        <v>0.99995114692030884</v>
      </c>
      <c r="D416" s="78">
        <f t="shared" si="52"/>
        <v>7.5876338438274737E-2</v>
      </c>
      <c r="E416" s="78">
        <f t="shared" si="53"/>
        <v>1</v>
      </c>
      <c r="F416" s="78">
        <f t="shared" si="54"/>
        <v>1</v>
      </c>
      <c r="G416" s="77">
        <f t="shared" si="57"/>
        <v>7.5872631645466343E-2</v>
      </c>
      <c r="H416" s="78">
        <f t="shared" si="55"/>
        <v>-22.398297043040998</v>
      </c>
      <c r="I416" s="77">
        <f t="shared" si="58"/>
        <v>0.10000000000000142</v>
      </c>
      <c r="J416" s="77">
        <f t="shared" si="59"/>
        <v>7.6526267517580293E-2</v>
      </c>
      <c r="K416" s="77">
        <f t="shared" si="60"/>
        <v>7.6526267517581384E-3</v>
      </c>
      <c r="L416" s="82"/>
    </row>
    <row r="417" spans="1:12" x14ac:dyDescent="0.2">
      <c r="A417" s="76">
        <v>35.200000000000003</v>
      </c>
      <c r="B417" s="76">
        <f t="shared" si="56"/>
        <v>3.5200000000000002E-2</v>
      </c>
      <c r="C417" s="77">
        <f t="shared" si="51"/>
        <v>0.99995086816495049</v>
      </c>
      <c r="D417" s="78">
        <f t="shared" si="52"/>
        <v>7.4584797222596769E-2</v>
      </c>
      <c r="E417" s="78">
        <f t="shared" si="53"/>
        <v>1</v>
      </c>
      <c r="F417" s="78">
        <f t="shared" si="54"/>
        <v>1</v>
      </c>
      <c r="G417" s="77">
        <f t="shared" si="57"/>
        <v>7.4581132734642425E-2</v>
      </c>
      <c r="H417" s="78">
        <f t="shared" si="55"/>
        <v>-22.547420497620042</v>
      </c>
      <c r="I417" s="77">
        <f t="shared" si="58"/>
        <v>0.10000000000000142</v>
      </c>
      <c r="J417" s="77">
        <f t="shared" si="59"/>
        <v>7.5226882190054384E-2</v>
      </c>
      <c r="K417" s="77">
        <f t="shared" si="60"/>
        <v>7.5226882190055451E-3</v>
      </c>
      <c r="L417" s="82"/>
    </row>
    <row r="418" spans="1:12" x14ac:dyDescent="0.2">
      <c r="A418" s="76">
        <v>35.299999999999997</v>
      </c>
      <c r="B418" s="76">
        <f t="shared" si="56"/>
        <v>3.5299999999999998E-2</v>
      </c>
      <c r="C418" s="77">
        <f t="shared" si="51"/>
        <v>0.99995058861661967</v>
      </c>
      <c r="D418" s="78">
        <f t="shared" si="52"/>
        <v>7.3308940629127961E-2</v>
      </c>
      <c r="E418" s="78">
        <f t="shared" si="53"/>
        <v>1</v>
      </c>
      <c r="F418" s="78">
        <f t="shared" si="54"/>
        <v>1</v>
      </c>
      <c r="G418" s="77">
        <f t="shared" si="57"/>
        <v>7.3305318332957323E-2</v>
      </c>
      <c r="H418" s="78">
        <f t="shared" si="55"/>
        <v>-22.697290319218762</v>
      </c>
      <c r="I418" s="77">
        <f t="shared" si="58"/>
        <v>9.9999999999994316E-2</v>
      </c>
      <c r="J418" s="77">
        <f t="shared" si="59"/>
        <v>7.3943225533799867E-2</v>
      </c>
      <c r="K418" s="77">
        <f t="shared" si="60"/>
        <v>7.3943225533795662E-3</v>
      </c>
      <c r="L418" s="82"/>
    </row>
    <row r="419" spans="1:12" x14ac:dyDescent="0.2">
      <c r="A419" s="76">
        <v>35.4</v>
      </c>
      <c r="B419" s="76">
        <f t="shared" si="56"/>
        <v>3.5400000000000001E-2</v>
      </c>
      <c r="C419" s="77">
        <f t="shared" si="51"/>
        <v>0.9999503082753155</v>
      </c>
      <c r="D419" s="78">
        <f t="shared" si="52"/>
        <v>7.2048679382037767E-2</v>
      </c>
      <c r="E419" s="78">
        <f t="shared" si="53"/>
        <v>1</v>
      </c>
      <c r="F419" s="78">
        <f t="shared" si="54"/>
        <v>1</v>
      </c>
      <c r="G419" s="77">
        <f t="shared" si="57"/>
        <v>7.2045099158898035E-2</v>
      </c>
      <c r="H419" s="78">
        <f t="shared" si="55"/>
        <v>-22.847911131319812</v>
      </c>
      <c r="I419" s="77">
        <f t="shared" si="58"/>
        <v>0.10000000000000142</v>
      </c>
      <c r="J419" s="77">
        <f t="shared" si="59"/>
        <v>7.2675208745927672E-2</v>
      </c>
      <c r="K419" s="77">
        <f t="shared" si="60"/>
        <v>7.2675208745928708E-3</v>
      </c>
      <c r="L419" s="82"/>
    </row>
    <row r="420" spans="1:12" x14ac:dyDescent="0.2">
      <c r="A420" s="76">
        <v>35.5</v>
      </c>
      <c r="B420" s="76">
        <f t="shared" si="56"/>
        <v>3.5499999999999997E-2</v>
      </c>
      <c r="C420" s="77">
        <f t="shared" si="51"/>
        <v>0.99995002714103931</v>
      </c>
      <c r="D420" s="78">
        <f t="shared" si="52"/>
        <v>7.0803923270777183E-2</v>
      </c>
      <c r="E420" s="78">
        <f t="shared" si="53"/>
        <v>1</v>
      </c>
      <c r="F420" s="78">
        <f t="shared" si="54"/>
        <v>1</v>
      </c>
      <c r="G420" s="77">
        <f t="shared" si="57"/>
        <v>7.0800384996305712E-2</v>
      </c>
      <c r="H420" s="78">
        <f t="shared" si="55"/>
        <v>-22.999287614194301</v>
      </c>
      <c r="I420" s="77">
        <f t="shared" si="58"/>
        <v>0.10000000000000142</v>
      </c>
      <c r="J420" s="77">
        <f t="shared" si="59"/>
        <v>7.1422742077601881E-2</v>
      </c>
      <c r="K420" s="77">
        <f t="shared" si="60"/>
        <v>7.1422742077602895E-3</v>
      </c>
      <c r="L420" s="82"/>
    </row>
    <row r="421" spans="1:12" x14ac:dyDescent="0.2">
      <c r="A421" s="76">
        <v>35.6</v>
      </c>
      <c r="B421" s="76">
        <f t="shared" si="56"/>
        <v>3.56E-2</v>
      </c>
      <c r="C421" s="77">
        <f t="shared" si="51"/>
        <v>0.99994974521379199</v>
      </c>
      <c r="D421" s="78">
        <f t="shared" si="52"/>
        <v>6.9574581172660063E-2</v>
      </c>
      <c r="E421" s="78">
        <f t="shared" si="53"/>
        <v>1</v>
      </c>
      <c r="F421" s="78">
        <f t="shared" si="54"/>
        <v>1</v>
      </c>
      <c r="G421" s="77">
        <f t="shared" si="57"/>
        <v>6.9571084716957721E-2</v>
      </c>
      <c r="H421" s="78">
        <f t="shared" si="55"/>
        <v>-23.151424505819065</v>
      </c>
      <c r="I421" s="77">
        <f t="shared" si="58"/>
        <v>0.10000000000000142</v>
      </c>
      <c r="J421" s="77">
        <f t="shared" si="59"/>
        <v>7.018573485663171E-2</v>
      </c>
      <c r="K421" s="77">
        <f t="shared" si="60"/>
        <v>7.0185734856632711E-3</v>
      </c>
      <c r="L421" s="82"/>
    </row>
    <row r="422" spans="1:12" x14ac:dyDescent="0.2">
      <c r="A422" s="76">
        <v>35.700000000000003</v>
      </c>
      <c r="B422" s="76">
        <f t="shared" si="56"/>
        <v>3.5700000000000003E-2</v>
      </c>
      <c r="C422" s="77">
        <f t="shared" si="51"/>
        <v>0.9999494624935733</v>
      </c>
      <c r="D422" s="78">
        <f t="shared" si="52"/>
        <v>6.8360561075422946E-2</v>
      </c>
      <c r="E422" s="78">
        <f t="shared" si="53"/>
        <v>1</v>
      </c>
      <c r="F422" s="78">
        <f t="shared" si="54"/>
        <v>1</v>
      </c>
      <c r="G422" s="77">
        <f t="shared" si="57"/>
        <v>6.8357106303128259E-2</v>
      </c>
      <c r="H422" s="78">
        <f t="shared" si="55"/>
        <v>-23.304326602812736</v>
      </c>
      <c r="I422" s="77">
        <f t="shared" si="58"/>
        <v>0.10000000000000142</v>
      </c>
      <c r="J422" s="77">
        <f t="shared" si="59"/>
        <v>6.8964095510042983E-2</v>
      </c>
      <c r="K422" s="77">
        <f t="shared" si="60"/>
        <v>6.8964095510043967E-3</v>
      </c>
      <c r="L422" s="82"/>
    </row>
    <row r="423" spans="1:12" x14ac:dyDescent="0.2">
      <c r="A423" s="76">
        <v>35.799999999999997</v>
      </c>
      <c r="B423" s="76">
        <f t="shared" si="56"/>
        <v>3.5799999999999998E-2</v>
      </c>
      <c r="C423" s="77">
        <f t="shared" si="51"/>
        <v>0.9999491789803846</v>
      </c>
      <c r="D423" s="78">
        <f t="shared" si="52"/>
        <v>6.7161770099757753E-2</v>
      </c>
      <c r="E423" s="78">
        <f t="shared" si="53"/>
        <v>1</v>
      </c>
      <c r="F423" s="78">
        <f t="shared" si="54"/>
        <v>1</v>
      </c>
      <c r="G423" s="77">
        <f t="shared" si="57"/>
        <v>6.7158356870122102E-2</v>
      </c>
      <c r="H423" s="78">
        <f t="shared" si="55"/>
        <v>-23.457998761391103</v>
      </c>
      <c r="I423" s="77">
        <f t="shared" si="58"/>
        <v>9.9999999999994316E-2</v>
      </c>
      <c r="J423" s="77">
        <f t="shared" si="59"/>
        <v>6.7757731586625181E-2</v>
      </c>
      <c r="K423" s="77">
        <f t="shared" si="60"/>
        <v>6.7757731586621326E-3</v>
      </c>
      <c r="L423" s="82"/>
    </row>
    <row r="424" spans="1:12" x14ac:dyDescent="0.2">
      <c r="A424" s="76">
        <v>35.9</v>
      </c>
      <c r="B424" s="76">
        <f t="shared" si="56"/>
        <v>3.5900000000000001E-2</v>
      </c>
      <c r="C424" s="77">
        <f t="shared" si="51"/>
        <v>0.99994889467422599</v>
      </c>
      <c r="D424" s="78">
        <f t="shared" si="52"/>
        <v>6.5978114521814665E-2</v>
      </c>
      <c r="E424" s="78">
        <f t="shared" si="53"/>
        <v>1</v>
      </c>
      <c r="F424" s="78">
        <f t="shared" si="54"/>
        <v>1</v>
      </c>
      <c r="G424" s="77">
        <f t="shared" si="57"/>
        <v>6.5974742688778079E-2</v>
      </c>
      <c r="H424" s="78">
        <f t="shared" si="55"/>
        <v>-23.61244589834218</v>
      </c>
      <c r="I424" s="77">
        <f t="shared" si="58"/>
        <v>0.10000000000000142</v>
      </c>
      <c r="J424" s="77">
        <f t="shared" si="59"/>
        <v>6.656654977945009E-2</v>
      </c>
      <c r="K424" s="77">
        <f t="shared" si="60"/>
        <v>6.6566549779451039E-3</v>
      </c>
      <c r="L424" s="82"/>
    </row>
    <row r="425" spans="1:12" x14ac:dyDescent="0.2">
      <c r="A425" s="76">
        <v>36</v>
      </c>
      <c r="B425" s="76">
        <f t="shared" si="56"/>
        <v>3.5999999999999997E-2</v>
      </c>
      <c r="C425" s="77">
        <f t="shared" si="51"/>
        <v>0.99994860957509968</v>
      </c>
      <c r="D425" s="78">
        <f t="shared" si="52"/>
        <v>6.4809499795669051E-2</v>
      </c>
      <c r="E425" s="78">
        <f t="shared" si="53"/>
        <v>1</v>
      </c>
      <c r="F425" s="78">
        <f t="shared" si="54"/>
        <v>1</v>
      </c>
      <c r="G425" s="77">
        <f t="shared" si="57"/>
        <v>6.480616920793697E-2</v>
      </c>
      <c r="H425" s="78">
        <f t="shared" si="55"/>
        <v>-23.767672992021694</v>
      </c>
      <c r="I425" s="77">
        <f t="shared" si="58"/>
        <v>0.10000000000000142</v>
      </c>
      <c r="J425" s="77">
        <f t="shared" si="59"/>
        <v>6.5390455948357518E-2</v>
      </c>
      <c r="K425" s="77">
        <f t="shared" si="60"/>
        <v>6.5390455948358449E-3</v>
      </c>
      <c r="L425" s="82"/>
    </row>
    <row r="426" spans="1:12" x14ac:dyDescent="0.2">
      <c r="A426" s="76">
        <v>36.1</v>
      </c>
      <c r="B426" s="76">
        <f t="shared" si="56"/>
        <v>3.61E-2</v>
      </c>
      <c r="C426" s="77">
        <f t="shared" si="51"/>
        <v>0.99994832368300268</v>
      </c>
      <c r="D426" s="78">
        <f t="shared" si="52"/>
        <v>6.3655830575749861E-2</v>
      </c>
      <c r="E426" s="78">
        <f t="shared" si="53"/>
        <v>1</v>
      </c>
      <c r="F426" s="78">
        <f t="shared" si="54"/>
        <v>1</v>
      </c>
      <c r="G426" s="77">
        <f t="shared" si="57"/>
        <v>6.3652541076870295E-2</v>
      </c>
      <c r="H426" s="78">
        <f t="shared" si="55"/>
        <v>-23.923685083369243</v>
      </c>
      <c r="I426" s="77">
        <f t="shared" si="58"/>
        <v>0.10000000000000142</v>
      </c>
      <c r="J426" s="77">
        <f t="shared" si="59"/>
        <v>6.4229355142403632E-2</v>
      </c>
      <c r="K426" s="77">
        <f t="shared" si="60"/>
        <v>6.4229355142404543E-3</v>
      </c>
      <c r="L426" s="82"/>
    </row>
    <row r="427" spans="1:12" x14ac:dyDescent="0.2">
      <c r="A427" s="76">
        <v>36.200000000000003</v>
      </c>
      <c r="B427" s="76">
        <f t="shared" si="56"/>
        <v>3.6200000000000003E-2</v>
      </c>
      <c r="C427" s="77">
        <f t="shared" si="51"/>
        <v>0.9999480369979401</v>
      </c>
      <c r="D427" s="78">
        <f t="shared" si="52"/>
        <v>6.2517010739224693E-2</v>
      </c>
      <c r="E427" s="78">
        <f t="shared" si="53"/>
        <v>1</v>
      </c>
      <c r="F427" s="78">
        <f t="shared" si="54"/>
        <v>1</v>
      </c>
      <c r="G427" s="77">
        <f t="shared" si="57"/>
        <v>6.2513762167666867E-2</v>
      </c>
      <c r="H427" s="78">
        <f t="shared" si="55"/>
        <v>-24.080487276945743</v>
      </c>
      <c r="I427" s="77">
        <f t="shared" si="58"/>
        <v>0.10000000000000142</v>
      </c>
      <c r="J427" s="77">
        <f t="shared" si="59"/>
        <v>6.3083151622268574E-2</v>
      </c>
      <c r="K427" s="77">
        <f t="shared" si="60"/>
        <v>6.3083151622269473E-3</v>
      </c>
      <c r="L427" s="82"/>
    </row>
    <row r="428" spans="1:12" x14ac:dyDescent="0.2">
      <c r="A428" s="76">
        <v>36.299999999999997</v>
      </c>
      <c r="B428" s="76">
        <f t="shared" si="56"/>
        <v>3.6299999999999999E-2</v>
      </c>
      <c r="C428" s="77">
        <f t="shared" si="51"/>
        <v>0.99994774951991028</v>
      </c>
      <c r="D428" s="78">
        <f t="shared" si="52"/>
        <v>6.1392943408337931E-2</v>
      </c>
      <c r="E428" s="78">
        <f t="shared" si="53"/>
        <v>1</v>
      </c>
      <c r="F428" s="78">
        <f t="shared" si="54"/>
        <v>1</v>
      </c>
      <c r="G428" s="77">
        <f t="shared" si="57"/>
        <v>6.1389735597570723E-2</v>
      </c>
      <c r="H428" s="78">
        <f t="shared" si="55"/>
        <v>-24.238084741992786</v>
      </c>
      <c r="I428" s="77">
        <f t="shared" si="58"/>
        <v>9.9999999999994316E-2</v>
      </c>
      <c r="J428" s="77">
        <f t="shared" si="59"/>
        <v>6.1951748882618798E-2</v>
      </c>
      <c r="K428" s="77">
        <f t="shared" si="60"/>
        <v>6.195174888261528E-3</v>
      </c>
      <c r="L428" s="82"/>
    </row>
    <row r="429" spans="1:12" x14ac:dyDescent="0.2">
      <c r="A429" s="76">
        <v>36.4</v>
      </c>
      <c r="B429" s="76">
        <f t="shared" si="56"/>
        <v>3.6400000000000002E-2</v>
      </c>
      <c r="C429" s="77">
        <f t="shared" si="51"/>
        <v>0.99994746124891198</v>
      </c>
      <c r="D429" s="78">
        <f t="shared" si="52"/>
        <v>6.0283530972696939E-2</v>
      </c>
      <c r="E429" s="78">
        <f t="shared" si="53"/>
        <v>1</v>
      </c>
      <c r="F429" s="78">
        <f t="shared" si="54"/>
        <v>1</v>
      </c>
      <c r="G429" s="77">
        <f t="shared" si="57"/>
        <v>6.0280363751268461E-2</v>
      </c>
      <c r="H429" s="78">
        <f t="shared" si="55"/>
        <v>-24.396482713514391</v>
      </c>
      <c r="I429" s="77">
        <f t="shared" si="58"/>
        <v>0.10000000000000142</v>
      </c>
      <c r="J429" s="77">
        <f t="shared" si="59"/>
        <v>6.0835049674419592E-2</v>
      </c>
      <c r="K429" s="77">
        <f t="shared" si="60"/>
        <v>6.0835049674420457E-3</v>
      </c>
      <c r="L429" s="82"/>
    </row>
    <row r="430" spans="1:12" x14ac:dyDescent="0.2">
      <c r="A430" s="76">
        <v>36.5</v>
      </c>
      <c r="B430" s="76">
        <f t="shared" si="56"/>
        <v>3.6499999999999998E-2</v>
      </c>
      <c r="C430" s="77">
        <f t="shared" si="51"/>
        <v>0.99994717218494933</v>
      </c>
      <c r="D430" s="78">
        <f t="shared" si="52"/>
        <v>5.9188675111503511E-2</v>
      </c>
      <c r="E430" s="78">
        <f t="shared" si="53"/>
        <v>1</v>
      </c>
      <c r="F430" s="78">
        <f t="shared" si="54"/>
        <v>1</v>
      </c>
      <c r="G430" s="77">
        <f t="shared" si="57"/>
        <v>5.918554830312163E-2</v>
      </c>
      <c r="H430" s="78">
        <f t="shared" si="55"/>
        <v>-24.555686493381593</v>
      </c>
      <c r="I430" s="77">
        <f t="shared" si="58"/>
        <v>0.10000000000000142</v>
      </c>
      <c r="J430" s="77">
        <f t="shared" si="59"/>
        <v>5.9732956027195042E-2</v>
      </c>
      <c r="K430" s="77">
        <f t="shared" si="60"/>
        <v>5.9732956027195886E-3</v>
      </c>
      <c r="L430" s="82"/>
    </row>
    <row r="431" spans="1:12" x14ac:dyDescent="0.2">
      <c r="A431" s="76">
        <v>36.6</v>
      </c>
      <c r="B431" s="76">
        <f t="shared" si="56"/>
        <v>3.6600000000000001E-2</v>
      </c>
      <c r="C431" s="77">
        <f t="shared" si="51"/>
        <v>0.99994688232802098</v>
      </c>
      <c r="D431" s="78">
        <f t="shared" si="52"/>
        <v>5.8108276815725828E-2</v>
      </c>
      <c r="E431" s="78">
        <f t="shared" si="53"/>
        <v>1</v>
      </c>
      <c r="F431" s="78">
        <f t="shared" si="54"/>
        <v>1</v>
      </c>
      <c r="G431" s="77">
        <f t="shared" si="57"/>
        <v>5.8105190239338661E-2</v>
      </c>
      <c r="H431" s="78">
        <f t="shared" si="55"/>
        <v>-24.71570145146076</v>
      </c>
      <c r="I431" s="77">
        <f t="shared" si="58"/>
        <v>0.10000000000000142</v>
      </c>
      <c r="J431" s="77">
        <f t="shared" si="59"/>
        <v>5.8645369271230145E-2</v>
      </c>
      <c r="K431" s="77">
        <f t="shared" si="60"/>
        <v>5.864536927123098E-3</v>
      </c>
      <c r="L431" s="82"/>
    </row>
    <row r="432" spans="1:12" x14ac:dyDescent="0.2">
      <c r="A432" s="76">
        <v>36.700000000000003</v>
      </c>
      <c r="B432" s="76">
        <f t="shared" si="56"/>
        <v>3.6700000000000003E-2</v>
      </c>
      <c r="C432" s="77">
        <f t="shared" si="51"/>
        <v>0.99994659167812938</v>
      </c>
      <c r="D432" s="78">
        <f t="shared" si="52"/>
        <v>5.7042236410207468E-2</v>
      </c>
      <c r="E432" s="78">
        <f t="shared" si="53"/>
        <v>1</v>
      </c>
      <c r="F432" s="78">
        <f t="shared" si="54"/>
        <v>1</v>
      </c>
      <c r="G432" s="77">
        <f t="shared" si="57"/>
        <v>5.7039189880085051E-2</v>
      </c>
      <c r="H432" s="78">
        <f t="shared" si="55"/>
        <v>-24.876533026765905</v>
      </c>
      <c r="I432" s="77">
        <f t="shared" si="58"/>
        <v>0.10000000000000142</v>
      </c>
      <c r="J432" s="77">
        <f t="shared" si="59"/>
        <v>5.7572190059711856E-2</v>
      </c>
      <c r="K432" s="77">
        <f t="shared" si="60"/>
        <v>5.7572190059712678E-3</v>
      </c>
      <c r="L432" s="82"/>
    </row>
    <row r="433" spans="1:12" x14ac:dyDescent="0.2">
      <c r="A433" s="76">
        <v>36.799999999999997</v>
      </c>
      <c r="B433" s="76">
        <f t="shared" si="56"/>
        <v>3.6799999999999999E-2</v>
      </c>
      <c r="C433" s="77">
        <f t="shared" si="51"/>
        <v>0.99994630023527076</v>
      </c>
      <c r="D433" s="78">
        <f t="shared" si="52"/>
        <v>5.5990453575709101E-2</v>
      </c>
      <c r="E433" s="78">
        <f t="shared" si="53"/>
        <v>1</v>
      </c>
      <c r="F433" s="78">
        <f t="shared" si="54"/>
        <v>1</v>
      </c>
      <c r="G433" s="77">
        <f t="shared" si="57"/>
        <v>5.5987446901525004E-2</v>
      </c>
      <c r="H433" s="78">
        <f t="shared" si="55"/>
        <v>-25.038186728635893</v>
      </c>
      <c r="I433" s="77">
        <f t="shared" si="58"/>
        <v>9.9999999999994316E-2</v>
      </c>
      <c r="J433" s="77">
        <f t="shared" si="59"/>
        <v>5.6513318390805027E-2</v>
      </c>
      <c r="K433" s="77">
        <f t="shared" si="60"/>
        <v>5.6513318390801811E-3</v>
      </c>
      <c r="L433" s="82"/>
    </row>
    <row r="434" spans="1:12" x14ac:dyDescent="0.2">
      <c r="A434" s="76">
        <v>36.9</v>
      </c>
      <c r="B434" s="76">
        <f t="shared" si="56"/>
        <v>3.6899999999999995E-2</v>
      </c>
      <c r="C434" s="77">
        <f t="shared" si="51"/>
        <v>0.99994600799945288</v>
      </c>
      <c r="D434" s="78">
        <f t="shared" si="52"/>
        <v>5.4952827370878442E-2</v>
      </c>
      <c r="E434" s="78">
        <f t="shared" si="53"/>
        <v>1</v>
      </c>
      <c r="F434" s="78">
        <f t="shared" si="54"/>
        <v>1</v>
      </c>
      <c r="G434" s="77">
        <f t="shared" si="57"/>
        <v>5.4949860357792965E-2</v>
      </c>
      <c r="H434" s="78">
        <f t="shared" si="55"/>
        <v>-25.200668137937026</v>
      </c>
      <c r="I434" s="77">
        <f t="shared" si="58"/>
        <v>0.10000000000000142</v>
      </c>
      <c r="J434" s="77">
        <f t="shared" si="59"/>
        <v>5.5468653629658984E-2</v>
      </c>
      <c r="K434" s="77">
        <f t="shared" si="60"/>
        <v>5.5468653629659774E-3</v>
      </c>
      <c r="L434" s="82"/>
    </row>
    <row r="435" spans="1:12" x14ac:dyDescent="0.2">
      <c r="A435" s="76">
        <v>37</v>
      </c>
      <c r="B435" s="76">
        <f t="shared" si="56"/>
        <v>3.6999999999999998E-2</v>
      </c>
      <c r="C435" s="77">
        <f t="shared" si="51"/>
        <v>0.99994571497066931</v>
      </c>
      <c r="D435" s="78">
        <f t="shared" si="52"/>
        <v>5.3929256254147809E-2</v>
      </c>
      <c r="E435" s="78">
        <f t="shared" si="53"/>
        <v>1</v>
      </c>
      <c r="F435" s="78">
        <f t="shared" si="54"/>
        <v>1</v>
      </c>
      <c r="G435" s="77">
        <f t="shared" si="57"/>
        <v>5.3926328702890269E-2</v>
      </c>
      <c r="H435" s="78">
        <f t="shared" si="55"/>
        <v>-25.363982908291653</v>
      </c>
      <c r="I435" s="77">
        <f t="shared" si="58"/>
        <v>0.10000000000000142</v>
      </c>
      <c r="J435" s="77">
        <f t="shared" si="59"/>
        <v>5.4438094530341617E-2</v>
      </c>
      <c r="K435" s="77">
        <f t="shared" si="60"/>
        <v>5.4438094530342394E-3</v>
      </c>
      <c r="L435" s="82"/>
    </row>
    <row r="436" spans="1:12" x14ac:dyDescent="0.2">
      <c r="A436" s="76">
        <v>37.1</v>
      </c>
      <c r="B436" s="76">
        <f t="shared" si="56"/>
        <v>3.7100000000000001E-2</v>
      </c>
      <c r="C436" s="77">
        <f t="shared" si="51"/>
        <v>0.99994542114892448</v>
      </c>
      <c r="D436" s="78">
        <f t="shared" si="52"/>
        <v>5.2919638105550171E-2</v>
      </c>
      <c r="E436" s="78">
        <f t="shared" si="53"/>
        <v>1</v>
      </c>
      <c r="F436" s="78">
        <f t="shared" si="54"/>
        <v>1</v>
      </c>
      <c r="G436" s="77">
        <f t="shared" si="57"/>
        <v>5.2916749812503036E-2</v>
      </c>
      <c r="H436" s="78">
        <f t="shared" si="55"/>
        <v>-25.528136767333621</v>
      </c>
      <c r="I436" s="77">
        <f t="shared" si="58"/>
        <v>0.10000000000000142</v>
      </c>
      <c r="J436" s="77">
        <f t="shared" si="59"/>
        <v>5.3421539257696653E-2</v>
      </c>
      <c r="K436" s="77">
        <f t="shared" si="60"/>
        <v>5.3421539257697409E-3</v>
      </c>
      <c r="L436" s="82"/>
    </row>
    <row r="437" spans="1:12" x14ac:dyDescent="0.2">
      <c r="A437" s="76">
        <v>37.200000000000003</v>
      </c>
      <c r="B437" s="76">
        <f t="shared" si="56"/>
        <v>3.7200000000000004E-2</v>
      </c>
      <c r="C437" s="77">
        <f t="shared" si="51"/>
        <v>0.99994512653421808</v>
      </c>
      <c r="D437" s="78">
        <f t="shared" si="52"/>
        <v>5.1923870248454927E-2</v>
      </c>
      <c r="E437" s="78">
        <f t="shared" si="53"/>
        <v>1</v>
      </c>
      <c r="F437" s="78">
        <f t="shared" si="54"/>
        <v>1</v>
      </c>
      <c r="G437" s="77">
        <f t="shared" si="57"/>
        <v>5.1921021005737582E-2</v>
      </c>
      <c r="H437" s="78">
        <f t="shared" si="55"/>
        <v>-25.693135517991191</v>
      </c>
      <c r="I437" s="77">
        <f t="shared" si="58"/>
        <v>0.10000000000000142</v>
      </c>
      <c r="J437" s="77">
        <f t="shared" si="59"/>
        <v>5.2418885409120305E-2</v>
      </c>
      <c r="K437" s="77">
        <f t="shared" si="60"/>
        <v>5.2418885409121051E-3</v>
      </c>
      <c r="L437" s="82"/>
    </row>
    <row r="438" spans="1:12" x14ac:dyDescent="0.2">
      <c r="A438" s="76">
        <v>37.299999999999997</v>
      </c>
      <c r="B438" s="76">
        <f t="shared" si="56"/>
        <v>3.73E-2</v>
      </c>
      <c r="C438" s="77">
        <f t="shared" si="51"/>
        <v>0.99994483112655153</v>
      </c>
      <c r="D438" s="78">
        <f t="shared" si="52"/>
        <v>5.0941849471217208E-2</v>
      </c>
      <c r="E438" s="78">
        <f t="shared" si="53"/>
        <v>1</v>
      </c>
      <c r="F438" s="78">
        <f t="shared" si="54"/>
        <v>1</v>
      </c>
      <c r="G438" s="77">
        <f t="shared" si="57"/>
        <v>5.0939039066770497E-2</v>
      </c>
      <c r="H438" s="78">
        <f t="shared" si="55"/>
        <v>-25.858985039798029</v>
      </c>
      <c r="I438" s="77">
        <f t="shared" si="58"/>
        <v>9.9999999999994316E-2</v>
      </c>
      <c r="J438" s="77">
        <f t="shared" si="59"/>
        <v>5.1430030036254043E-2</v>
      </c>
      <c r="K438" s="77">
        <f t="shared" si="60"/>
        <v>5.1430030036251117E-3</v>
      </c>
      <c r="L438" s="82"/>
    </row>
    <row r="439" spans="1:12" x14ac:dyDescent="0.2">
      <c r="A439" s="76">
        <v>37.4</v>
      </c>
      <c r="B439" s="76">
        <f t="shared" si="56"/>
        <v>3.7399999999999996E-2</v>
      </c>
      <c r="C439" s="77">
        <f t="shared" si="51"/>
        <v>0.99994453492592483</v>
      </c>
      <c r="D439" s="78">
        <f t="shared" si="52"/>
        <v>4.9973472048737255E-2</v>
      </c>
      <c r="E439" s="78">
        <f t="shared" si="53"/>
        <v>1</v>
      </c>
      <c r="F439" s="78">
        <f t="shared" si="54"/>
        <v>1</v>
      </c>
      <c r="G439" s="77">
        <f t="shared" si="57"/>
        <v>4.9970700266408277E-2</v>
      </c>
      <c r="H439" s="78">
        <f t="shared" si="55"/>
        <v>-26.025691290233294</v>
      </c>
      <c r="I439" s="77">
        <f t="shared" si="58"/>
        <v>0.10000000000000142</v>
      </c>
      <c r="J439" s="77">
        <f t="shared" si="59"/>
        <v>5.0454869666589387E-2</v>
      </c>
      <c r="K439" s="77">
        <f t="shared" si="60"/>
        <v>5.0454869666590107E-3</v>
      </c>
      <c r="L439" s="82"/>
    </row>
    <row r="440" spans="1:12" x14ac:dyDescent="0.2">
      <c r="A440" s="76">
        <v>37.5</v>
      </c>
      <c r="B440" s="76">
        <f t="shared" si="56"/>
        <v>3.7499999999999999E-2</v>
      </c>
      <c r="C440" s="77">
        <f t="shared" si="51"/>
        <v>0.999944237932338</v>
      </c>
      <c r="D440" s="78">
        <f t="shared" si="52"/>
        <v>4.9018633763926713E-2</v>
      </c>
      <c r="E440" s="78">
        <f t="shared" si="53"/>
        <v>1</v>
      </c>
      <c r="F440" s="78">
        <f t="shared" si="54"/>
        <v>1</v>
      </c>
      <c r="G440" s="77">
        <f t="shared" si="57"/>
        <v>4.9015900383554072E-2</v>
      </c>
      <c r="H440" s="78">
        <f t="shared" si="55"/>
        <v>-26.193260306091307</v>
      </c>
      <c r="I440" s="77">
        <f t="shared" si="58"/>
        <v>0.10000000000000142</v>
      </c>
      <c r="J440" s="77">
        <f t="shared" si="59"/>
        <v>4.9493300324981171E-2</v>
      </c>
      <c r="K440" s="77">
        <f t="shared" si="60"/>
        <v>4.9493300324981873E-3</v>
      </c>
      <c r="L440" s="82"/>
    </row>
    <row r="441" spans="1:12" x14ac:dyDescent="0.2">
      <c r="A441" s="76">
        <v>37.6</v>
      </c>
      <c r="B441" s="76">
        <f t="shared" si="56"/>
        <v>3.7600000000000001E-2</v>
      </c>
      <c r="C441" s="77">
        <f t="shared" si="51"/>
        <v>0.99994394014579302</v>
      </c>
      <c r="D441" s="78">
        <f t="shared" si="52"/>
        <v>4.8077229929078237E-2</v>
      </c>
      <c r="E441" s="78">
        <f t="shared" si="53"/>
        <v>1</v>
      </c>
      <c r="F441" s="78">
        <f t="shared" si="54"/>
        <v>1</v>
      </c>
      <c r="G441" s="77">
        <f t="shared" si="57"/>
        <v>4.8074534726577738E-2</v>
      </c>
      <c r="H441" s="78">
        <f t="shared" si="55"/>
        <v>-26.361698204881769</v>
      </c>
      <c r="I441" s="77">
        <f t="shared" si="58"/>
        <v>0.10000000000000142</v>
      </c>
      <c r="J441" s="77">
        <f t="shared" si="59"/>
        <v>4.8545217555065905E-2</v>
      </c>
      <c r="K441" s="77">
        <f t="shared" si="60"/>
        <v>4.8545217555066595E-3</v>
      </c>
      <c r="L441" s="82"/>
    </row>
    <row r="442" spans="1:12" x14ac:dyDescent="0.2">
      <c r="A442" s="76">
        <v>37.700000000000003</v>
      </c>
      <c r="B442" s="76">
        <f t="shared" si="56"/>
        <v>3.7700000000000004E-2</v>
      </c>
      <c r="C442" s="77">
        <f t="shared" si="51"/>
        <v>0.99994364156628879</v>
      </c>
      <c r="D442" s="78">
        <f t="shared" si="52"/>
        <v>4.7149155407134644E-2</v>
      </c>
      <c r="E442" s="78">
        <f t="shared" si="53"/>
        <v>1</v>
      </c>
      <c r="F442" s="78">
        <f t="shared" si="54"/>
        <v>1</v>
      </c>
      <c r="G442" s="77">
        <f t="shared" si="57"/>
        <v>4.714649815458509E-2</v>
      </c>
      <c r="H442" s="78">
        <f t="shared" si="55"/>
        <v>-26.531011186261289</v>
      </c>
      <c r="I442" s="77">
        <f t="shared" si="58"/>
        <v>0.10000000000000142</v>
      </c>
      <c r="J442" s="77">
        <f t="shared" si="59"/>
        <v>4.761051644058141E-2</v>
      </c>
      <c r="K442" s="77">
        <f t="shared" si="60"/>
        <v>4.7610516440582083E-3</v>
      </c>
      <c r="L442" s="82"/>
    </row>
    <row r="443" spans="1:12" x14ac:dyDescent="0.2">
      <c r="A443" s="76">
        <v>37.799999999999997</v>
      </c>
      <c r="B443" s="76">
        <f t="shared" si="56"/>
        <v>3.78E-2</v>
      </c>
      <c r="C443" s="77">
        <f t="shared" si="51"/>
        <v>0.99994334219382963</v>
      </c>
      <c r="D443" s="78">
        <f t="shared" si="52"/>
        <v>4.6234304632854446E-2</v>
      </c>
      <c r="E443" s="78">
        <f t="shared" si="53"/>
        <v>1</v>
      </c>
      <c r="F443" s="78">
        <f t="shared" si="54"/>
        <v>1</v>
      </c>
      <c r="G443" s="77">
        <f t="shared" si="57"/>
        <v>4.6231685098584135E-2</v>
      </c>
      <c r="H443" s="78">
        <f t="shared" si="55"/>
        <v>-26.701205533496996</v>
      </c>
      <c r="I443" s="77">
        <f t="shared" si="58"/>
        <v>9.9999999999994316E-2</v>
      </c>
      <c r="J443" s="77">
        <f t="shared" si="59"/>
        <v>4.6689091626584613E-2</v>
      </c>
      <c r="K443" s="77">
        <f t="shared" si="60"/>
        <v>4.6689091626581957E-3</v>
      </c>
      <c r="L443" s="82"/>
    </row>
    <row r="444" spans="1:12" x14ac:dyDescent="0.2">
      <c r="A444" s="76">
        <v>37.9</v>
      </c>
      <c r="B444" s="76">
        <f t="shared" si="56"/>
        <v>3.7899999999999996E-2</v>
      </c>
      <c r="C444" s="77">
        <f t="shared" si="51"/>
        <v>0.99994304202841122</v>
      </c>
      <c r="D444" s="78">
        <f t="shared" si="52"/>
        <v>4.5332571633869341E-2</v>
      </c>
      <c r="E444" s="78">
        <f t="shared" si="53"/>
        <v>1</v>
      </c>
      <c r="F444" s="78">
        <f t="shared" si="54"/>
        <v>1</v>
      </c>
      <c r="G444" s="77">
        <f t="shared" si="57"/>
        <v>4.5329989582542175E-2</v>
      </c>
      <c r="H444" s="78">
        <f t="shared" si="55"/>
        <v>-26.872287614963444</v>
      </c>
      <c r="I444" s="77">
        <f t="shared" si="58"/>
        <v>0.10000000000000142</v>
      </c>
      <c r="J444" s="77">
        <f t="shared" si="59"/>
        <v>4.5780837340563152E-2</v>
      </c>
      <c r="K444" s="77">
        <f t="shared" si="60"/>
        <v>4.5780837340563801E-3</v>
      </c>
      <c r="L444" s="82"/>
    </row>
    <row r="445" spans="1:12" x14ac:dyDescent="0.2">
      <c r="A445" s="76">
        <v>38</v>
      </c>
      <c r="B445" s="76">
        <f t="shared" si="56"/>
        <v>3.7999999999999999E-2</v>
      </c>
      <c r="C445" s="77">
        <f t="shared" si="51"/>
        <v>0.99994274107003678</v>
      </c>
      <c r="D445" s="78">
        <f t="shared" si="52"/>
        <v>4.44438500516324E-2</v>
      </c>
      <c r="E445" s="78">
        <f t="shared" si="53"/>
        <v>1</v>
      </c>
      <c r="F445" s="78">
        <f t="shared" si="54"/>
        <v>1</v>
      </c>
      <c r="G445" s="77">
        <f t="shared" si="57"/>
        <v>4.4441305244334997E-2</v>
      </c>
      <c r="H445" s="78">
        <f t="shared" si="55"/>
        <v>-27.044263885673004</v>
      </c>
      <c r="I445" s="77">
        <f t="shared" si="58"/>
        <v>0.10000000000000142</v>
      </c>
      <c r="J445" s="77">
        <f t="shared" si="59"/>
        <v>4.488564741343859E-2</v>
      </c>
      <c r="K445" s="77">
        <f t="shared" si="60"/>
        <v>4.4885647413439225E-3</v>
      </c>
      <c r="L445" s="82"/>
    </row>
    <row r="446" spans="1:12" x14ac:dyDescent="0.2">
      <c r="A446" s="76">
        <v>38.1</v>
      </c>
      <c r="B446" s="76">
        <f t="shared" si="56"/>
        <v>3.8100000000000002E-2</v>
      </c>
      <c r="C446" s="77">
        <f t="shared" si="51"/>
        <v>0.99994243931870741</v>
      </c>
      <c r="D446" s="78">
        <f t="shared" si="52"/>
        <v>4.3568033162250941E-2</v>
      </c>
      <c r="E446" s="78">
        <f t="shared" si="53"/>
        <v>1</v>
      </c>
      <c r="F446" s="78">
        <f t="shared" si="54"/>
        <v>1</v>
      </c>
      <c r="G446" s="77">
        <f t="shared" si="57"/>
        <v>4.3565525356579544E-2</v>
      </c>
      <c r="H446" s="78">
        <f t="shared" si="55"/>
        <v>-27.217140888841516</v>
      </c>
      <c r="I446" s="77">
        <f t="shared" si="58"/>
        <v>0.10000000000000142</v>
      </c>
      <c r="J446" s="77">
        <f t="shared" si="59"/>
        <v>4.4003415300457274E-2</v>
      </c>
      <c r="K446" s="77">
        <f t="shared" si="60"/>
        <v>4.4003415300457897E-3</v>
      </c>
      <c r="L446" s="82"/>
    </row>
    <row r="447" spans="1:12" x14ac:dyDescent="0.2">
      <c r="A447" s="76">
        <v>38.200000000000003</v>
      </c>
      <c r="B447" s="76">
        <f t="shared" si="56"/>
        <v>3.8200000000000005E-2</v>
      </c>
      <c r="C447" s="77">
        <f t="shared" si="51"/>
        <v>0.99994213677442345</v>
      </c>
      <c r="D447" s="78">
        <f t="shared" si="52"/>
        <v>4.2705013897202826E-2</v>
      </c>
      <c r="E447" s="78">
        <f t="shared" si="53"/>
        <v>1</v>
      </c>
      <c r="F447" s="78">
        <f t="shared" si="54"/>
        <v>1</v>
      </c>
      <c r="G447" s="77">
        <f t="shared" si="57"/>
        <v>4.2702542847350443E-2</v>
      </c>
      <c r="H447" s="78">
        <f t="shared" si="55"/>
        <v>-27.390925257489567</v>
      </c>
      <c r="I447" s="77">
        <f t="shared" si="58"/>
        <v>0.10000000000000142</v>
      </c>
      <c r="J447" s="77">
        <f t="shared" si="59"/>
        <v>4.3134034101964994E-2</v>
      </c>
      <c r="K447" s="77">
        <f t="shared" si="60"/>
        <v>4.3134034101965603E-3</v>
      </c>
      <c r="L447" s="82"/>
    </row>
    <row r="448" spans="1:12" x14ac:dyDescent="0.2">
      <c r="A448" s="76">
        <v>38.299999999999997</v>
      </c>
      <c r="B448" s="76">
        <f t="shared" si="56"/>
        <v>3.8299999999999994E-2</v>
      </c>
      <c r="C448" s="77">
        <f t="shared" si="51"/>
        <v>0.99994183343718435</v>
      </c>
      <c r="D448" s="78">
        <f t="shared" si="52"/>
        <v>4.1854684863932061E-2</v>
      </c>
      <c r="E448" s="78">
        <f t="shared" si="53"/>
        <v>1</v>
      </c>
      <c r="F448" s="78">
        <f t="shared" si="54"/>
        <v>1</v>
      </c>
      <c r="G448" s="77">
        <f t="shared" si="57"/>
        <v>4.1852250320775795E-2</v>
      </c>
      <c r="H448" s="78">
        <f t="shared" si="55"/>
        <v>-27.565623716080573</v>
      </c>
      <c r="I448" s="77">
        <f t="shared" si="58"/>
        <v>9.9999999999994316E-2</v>
      </c>
      <c r="J448" s="77">
        <f t="shared" si="59"/>
        <v>4.2277396584063119E-2</v>
      </c>
      <c r="K448" s="77">
        <f t="shared" si="60"/>
        <v>4.2277396584060713E-3</v>
      </c>
      <c r="L448" s="82"/>
    </row>
    <row r="449" spans="1:12" x14ac:dyDescent="0.2">
      <c r="A449" s="76">
        <v>38.4</v>
      </c>
      <c r="B449" s="76">
        <f t="shared" si="56"/>
        <v>3.8399999999999997E-2</v>
      </c>
      <c r="C449" s="77">
        <f t="shared" si="51"/>
        <v>0.99994152930699232</v>
      </c>
      <c r="D449" s="78">
        <f t="shared" si="52"/>
        <v>4.1016938366320185E-2</v>
      </c>
      <c r="E449" s="78">
        <f t="shared" si="53"/>
        <v>1</v>
      </c>
      <c r="F449" s="78">
        <f t="shared" si="54"/>
        <v>1</v>
      </c>
      <c r="G449" s="77">
        <f t="shared" si="57"/>
        <v>4.1014540077508856E-2</v>
      </c>
      <c r="H449" s="78">
        <f t="shared" si="55"/>
        <v>-27.741243082196775</v>
      </c>
      <c r="I449" s="77">
        <f t="shared" si="58"/>
        <v>0.10000000000000142</v>
      </c>
      <c r="J449" s="77">
        <f t="shared" si="59"/>
        <v>4.1433395199142325E-2</v>
      </c>
      <c r="K449" s="77">
        <f t="shared" si="60"/>
        <v>4.1433395199142915E-3</v>
      </c>
      <c r="L449" s="82"/>
    </row>
    <row r="450" spans="1:12" x14ac:dyDescent="0.2">
      <c r="A450" s="76">
        <v>38.5</v>
      </c>
      <c r="B450" s="76">
        <f t="shared" si="56"/>
        <v>3.85E-2</v>
      </c>
      <c r="C450" s="77">
        <f t="shared" ref="C450:C513" si="61">ABS(SIN(((8*PI()*$A450*VLOOKUP($D$8,$C$16:$D$31,2,FALSE))/($D$14*1000000)))/(VLOOKUP($D$8,$C$16:$D$31,2,FALSE)*SIN(((8*PI()*$A450)/($D$14*1000000)))))^5</f>
        <v>0.99994122438384714</v>
      </c>
      <c r="D450" s="78">
        <f t="shared" ref="D450:D513" si="62">ABS(SIN(((512*PI()*$A450*VLOOKUP($D$8,$C$16:$E$31,3,FALSE))/($D$14*1000000)))/(VLOOKUP($D$8,$C$16:$E$31,3,FALSE)*SIN(((512*PI()*$A450)/($D$14*1000000)))))^$D$9</f>
        <v>4.0191666425031886E-2</v>
      </c>
      <c r="E450" s="78">
        <f t="shared" ref="E450:E513" si="63">IF($D$10="OFF",1,ABS(SIN(8*VLOOKUP($D$8,$C$16:$D$31,2,FALSE)*VLOOKUP($D$8,$C$16:$E$31,3,FALSE)*2*PI()*A450/($D$14*1000000))/(2*SIN((8*VLOOKUP($D$8,$C$16:$D$31,2,FALSE)*VLOOKUP($D$8,$C$16:$E$31,3,FALSE))*PI()*A450/($D$14*1000000)))))</f>
        <v>1</v>
      </c>
      <c r="F450" s="78">
        <f t="shared" ref="F450:F513" si="64">IF($D$11="OFF",1,ABS(SIN(8*VLOOKUP($D$8,$C$16:$D$31,2,FALSE)*VLOOKUP($D$8,$C$16:$E$31,3,FALSE)*IF($D$10="ON",4,2)*PI()*A450/($D$14*1000000))/(2*SIN((8*VLOOKUP($D$8,$C$16:$D$31,2,FALSE)*VLOOKUP($D$8,$C$16:$E$31,3,FALSE)*IF($D$10="ON",2,1))*PI()*A450/($D$14*1000000)))))</f>
        <v>1</v>
      </c>
      <c r="G450" s="77">
        <f t="shared" si="57"/>
        <v>4.0189304135073545E-2</v>
      </c>
      <c r="H450" s="78">
        <f t="shared" ref="H450:H513" si="65">20*LOG10(G450)</f>
        <v>-27.917790268253867</v>
      </c>
      <c r="I450" s="77">
        <f t="shared" si="58"/>
        <v>0.10000000000000142</v>
      </c>
      <c r="J450" s="77">
        <f t="shared" si="59"/>
        <v>4.0601922106291197E-2</v>
      </c>
      <c r="K450" s="77">
        <f t="shared" si="60"/>
        <v>4.0601922106291771E-3</v>
      </c>
      <c r="L450" s="82"/>
    </row>
    <row r="451" spans="1:12" x14ac:dyDescent="0.2">
      <c r="A451" s="76">
        <v>38.6</v>
      </c>
      <c r="B451" s="76">
        <f t="shared" ref="B451:B514" si="66">A451/1000</f>
        <v>3.8600000000000002E-2</v>
      </c>
      <c r="C451" s="77">
        <f t="shared" si="61"/>
        <v>0.99994091866775037</v>
      </c>
      <c r="D451" s="78">
        <f t="shared" si="62"/>
        <v>3.9378760797728694E-2</v>
      </c>
      <c r="E451" s="78">
        <f t="shared" si="63"/>
        <v>1</v>
      </c>
      <c r="F451" s="78">
        <f t="shared" si="64"/>
        <v>1</v>
      </c>
      <c r="G451" s="77">
        <f t="shared" ref="G451:G514" si="67">C451*D451*E451*F451</f>
        <v>3.9376434248078428E-2</v>
      </c>
      <c r="H451" s="78">
        <f t="shared" si="65"/>
        <v>-28.095272283256008</v>
      </c>
      <c r="I451" s="77">
        <f t="shared" ref="I451:I514" si="68">A451-A450</f>
        <v>0.10000000000000142</v>
      </c>
      <c r="J451" s="77">
        <f t="shared" ref="J451:J514" si="69">((G451+G450)/2)</f>
        <v>3.978286919157599E-2</v>
      </c>
      <c r="K451" s="77">
        <f t="shared" si="60"/>
        <v>3.9782869191576555E-3</v>
      </c>
      <c r="L451" s="82"/>
    </row>
    <row r="452" spans="1:12" x14ac:dyDescent="0.2">
      <c r="A452" s="76">
        <v>38.700000000000003</v>
      </c>
      <c r="B452" s="76">
        <f t="shared" si="66"/>
        <v>3.8700000000000005E-2</v>
      </c>
      <c r="C452" s="77">
        <f t="shared" si="61"/>
        <v>0.999940612158701</v>
      </c>
      <c r="D452" s="78">
        <f t="shared" si="62"/>
        <v>3.8578112999151662E-2</v>
      </c>
      <c r="E452" s="78">
        <f t="shared" si="63"/>
        <v>1</v>
      </c>
      <c r="F452" s="78">
        <f t="shared" si="64"/>
        <v>1</v>
      </c>
      <c r="G452" s="77">
        <f t="shared" si="67"/>
        <v>3.8575821928299253E-2</v>
      </c>
      <c r="H452" s="78">
        <f t="shared" si="65"/>
        <v>-28.273696234591409</v>
      </c>
      <c r="I452" s="77">
        <f t="shared" si="68"/>
        <v>0.10000000000000142</v>
      </c>
      <c r="J452" s="77">
        <f t="shared" si="69"/>
        <v>3.8976128088188844E-2</v>
      </c>
      <c r="K452" s="77">
        <f t="shared" ref="K452:K515" si="70">I452*J452</f>
        <v>3.8976128088189397E-3</v>
      </c>
      <c r="L452" s="82"/>
    </row>
    <row r="453" spans="1:12" x14ac:dyDescent="0.2">
      <c r="A453" s="76">
        <v>38.799999999999997</v>
      </c>
      <c r="B453" s="76">
        <f t="shared" si="66"/>
        <v>3.8799999999999994E-2</v>
      </c>
      <c r="C453" s="77">
        <f t="shared" si="61"/>
        <v>0.99994030485670182</v>
      </c>
      <c r="D453" s="78">
        <f t="shared" si="62"/>
        <v>3.778961432106609E-2</v>
      </c>
      <c r="E453" s="78">
        <f t="shared" si="63"/>
        <v>1</v>
      </c>
      <c r="F453" s="78">
        <f t="shared" si="64"/>
        <v>1</v>
      </c>
      <c r="G453" s="77">
        <f t="shared" si="67"/>
        <v>3.7787358464624013E-2</v>
      </c>
      <c r="H453" s="78">
        <f t="shared" si="65"/>
        <v>-28.453069329870569</v>
      </c>
      <c r="I453" s="77">
        <f t="shared" si="68"/>
        <v>9.9999999999994316E-2</v>
      </c>
      <c r="J453" s="77">
        <f t="shared" si="69"/>
        <v>3.8181590196461633E-2</v>
      </c>
      <c r="K453" s="77">
        <f t="shared" si="70"/>
        <v>3.8181590196459461E-3</v>
      </c>
      <c r="L453" s="82"/>
    </row>
    <row r="454" spans="1:12" x14ac:dyDescent="0.2">
      <c r="A454" s="76">
        <v>38.9</v>
      </c>
      <c r="B454" s="76">
        <f t="shared" si="66"/>
        <v>3.8899999999999997E-2</v>
      </c>
      <c r="C454" s="77">
        <f t="shared" si="61"/>
        <v>0.99993999676175238</v>
      </c>
      <c r="D454" s="78">
        <f t="shared" si="62"/>
        <v>3.7013155852068366E-2</v>
      </c>
      <c r="E454" s="78">
        <f t="shared" si="63"/>
        <v>1</v>
      </c>
      <c r="F454" s="78">
        <f t="shared" si="64"/>
        <v>1</v>
      </c>
      <c r="G454" s="77">
        <f t="shared" si="67"/>
        <v>3.701093494285948E-2</v>
      </c>
      <c r="H454" s="78">
        <f t="shared" si="65"/>
        <v>-28.633398878807746</v>
      </c>
      <c r="I454" s="77">
        <f t="shared" si="68"/>
        <v>0.10000000000000142</v>
      </c>
      <c r="J454" s="77">
        <f t="shared" si="69"/>
        <v>3.7399146703741747E-2</v>
      </c>
      <c r="K454" s="77">
        <f t="shared" si="70"/>
        <v>3.7399146703742279E-3</v>
      </c>
      <c r="L454" s="82"/>
    </row>
    <row r="455" spans="1:12" x14ac:dyDescent="0.2">
      <c r="A455" s="76">
        <v>39</v>
      </c>
      <c r="B455" s="76">
        <f t="shared" si="66"/>
        <v>3.9E-2</v>
      </c>
      <c r="C455" s="77">
        <f t="shared" si="61"/>
        <v>0.99993968787385268</v>
      </c>
      <c r="D455" s="78">
        <f t="shared" si="62"/>
        <v>3.6248628497250253E-2</v>
      </c>
      <c r="E455" s="78">
        <f t="shared" si="63"/>
        <v>1</v>
      </c>
      <c r="F455" s="78">
        <f t="shared" si="64"/>
        <v>1</v>
      </c>
      <c r="G455" s="77">
        <f t="shared" si="67"/>
        <v>3.6246442265395661E-2</v>
      </c>
      <c r="H455" s="78">
        <f t="shared" si="65"/>
        <v>-28.814692295147136</v>
      </c>
      <c r="I455" s="77">
        <f t="shared" si="68"/>
        <v>0.10000000000000142</v>
      </c>
      <c r="J455" s="77">
        <f t="shared" si="69"/>
        <v>3.6628688604127574E-2</v>
      </c>
      <c r="K455" s="77">
        <f t="shared" si="70"/>
        <v>3.6628688604128093E-3</v>
      </c>
      <c r="L455" s="82"/>
    </row>
    <row r="456" spans="1:12" x14ac:dyDescent="0.2">
      <c r="A456" s="76">
        <v>39.1</v>
      </c>
      <c r="B456" s="76">
        <f t="shared" si="66"/>
        <v>3.9100000000000003E-2</v>
      </c>
      <c r="C456" s="77">
        <f t="shared" si="61"/>
        <v>0.99993937819300494</v>
      </c>
      <c r="D456" s="78">
        <f t="shared" si="62"/>
        <v>3.5495922997718379E-2</v>
      </c>
      <c r="E456" s="78">
        <f t="shared" si="63"/>
        <v>1</v>
      </c>
      <c r="F456" s="78">
        <f t="shared" si="64"/>
        <v>1</v>
      </c>
      <c r="G456" s="77">
        <f t="shared" si="67"/>
        <v>3.5493771170725302E-2</v>
      </c>
      <c r="H456" s="78">
        <f t="shared" si="65"/>
        <v>-28.996957098634979</v>
      </c>
      <c r="I456" s="77">
        <f t="shared" si="68"/>
        <v>0.10000000000000142</v>
      </c>
      <c r="J456" s="77">
        <f t="shared" si="69"/>
        <v>3.5870106718060485E-2</v>
      </c>
      <c r="K456" s="77">
        <f t="shared" si="70"/>
        <v>3.5870106718060993E-3</v>
      </c>
      <c r="L456" s="82"/>
    </row>
    <row r="457" spans="1:12" x14ac:dyDescent="0.2">
      <c r="A457" s="76">
        <v>39.200000000000003</v>
      </c>
      <c r="B457" s="76">
        <f t="shared" si="66"/>
        <v>3.9200000000000006E-2</v>
      </c>
      <c r="C457" s="77">
        <f t="shared" si="61"/>
        <v>0.99993906771920849</v>
      </c>
      <c r="D457" s="78">
        <f t="shared" si="62"/>
        <v>3.4754929949965943E-2</v>
      </c>
      <c r="E457" s="78">
        <f t="shared" si="63"/>
        <v>1</v>
      </c>
      <c r="F457" s="78">
        <f t="shared" si="64"/>
        <v>1</v>
      </c>
      <c r="G457" s="77">
        <f t="shared" si="67"/>
        <v>3.4752812252815339E-2</v>
      </c>
      <c r="H457" s="78">
        <f t="shared" si="65"/>
        <v>-29.180200917039095</v>
      </c>
      <c r="I457" s="77">
        <f t="shared" si="68"/>
        <v>0.10000000000000142</v>
      </c>
      <c r="J457" s="77">
        <f t="shared" si="69"/>
        <v>3.5123291711770324E-2</v>
      </c>
      <c r="K457" s="77">
        <f t="shared" si="70"/>
        <v>3.5123291711770823E-3</v>
      </c>
      <c r="L457" s="82"/>
    </row>
    <row r="458" spans="1:12" x14ac:dyDescent="0.2">
      <c r="A458" s="76">
        <v>39.299999999999997</v>
      </c>
      <c r="B458" s="76">
        <f t="shared" si="66"/>
        <v>3.9299999999999995E-2</v>
      </c>
      <c r="C458" s="77">
        <f t="shared" si="61"/>
        <v>0.99993875645246355</v>
      </c>
      <c r="D458" s="78">
        <f t="shared" si="62"/>
        <v>3.4025539825094105E-2</v>
      </c>
      <c r="E458" s="78">
        <f t="shared" si="63"/>
        <v>1</v>
      </c>
      <c r="F458" s="78">
        <f t="shared" si="64"/>
        <v>1</v>
      </c>
      <c r="G458" s="77">
        <f t="shared" si="67"/>
        <v>3.4023455980328375E-2</v>
      </c>
      <c r="H458" s="78">
        <f t="shared" si="65"/>
        <v>-29.364431488216841</v>
      </c>
      <c r="I458" s="77">
        <f t="shared" si="68"/>
        <v>9.9999999999994316E-2</v>
      </c>
      <c r="J458" s="77">
        <f t="shared" si="69"/>
        <v>3.4388134116571857E-2</v>
      </c>
      <c r="K458" s="77">
        <f t="shared" si="70"/>
        <v>3.4388134116569904E-3</v>
      </c>
      <c r="L458" s="82"/>
    </row>
    <row r="459" spans="1:12" x14ac:dyDescent="0.2">
      <c r="A459" s="76">
        <v>39.4</v>
      </c>
      <c r="B459" s="76">
        <f t="shared" si="66"/>
        <v>3.9399999999999998E-2</v>
      </c>
      <c r="C459" s="77">
        <f t="shared" si="61"/>
        <v>0.99993844439277302</v>
      </c>
      <c r="D459" s="78">
        <f t="shared" si="62"/>
        <v>3.3307642987880068E-2</v>
      </c>
      <c r="E459" s="78">
        <f t="shared" si="63"/>
        <v>1</v>
      </c>
      <c r="F459" s="78">
        <f t="shared" si="64"/>
        <v>1</v>
      </c>
      <c r="G459" s="77">
        <f t="shared" si="67"/>
        <v>3.3305592715690648E-2</v>
      </c>
      <c r="H459" s="78">
        <f t="shared" si="65"/>
        <v>-29.549656662233261</v>
      </c>
      <c r="I459" s="77">
        <f t="shared" si="68"/>
        <v>0.10000000000000142</v>
      </c>
      <c r="J459" s="77">
        <f t="shared" si="69"/>
        <v>3.3664524348009511E-2</v>
      </c>
      <c r="K459" s="77">
        <f t="shared" si="70"/>
        <v>3.3664524348009988E-3</v>
      </c>
      <c r="L459" s="82"/>
    </row>
    <row r="460" spans="1:12" x14ac:dyDescent="0.2">
      <c r="A460" s="76">
        <v>39.5</v>
      </c>
      <c r="B460" s="76">
        <f t="shared" si="66"/>
        <v>3.95E-2</v>
      </c>
      <c r="C460" s="77">
        <f t="shared" si="61"/>
        <v>0.99993813154013678</v>
      </c>
      <c r="D460" s="78">
        <f t="shared" si="62"/>
        <v>3.2601129715689174E-2</v>
      </c>
      <c r="E460" s="78">
        <f t="shared" si="63"/>
        <v>1</v>
      </c>
      <c r="F460" s="78">
        <f t="shared" si="64"/>
        <v>1</v>
      </c>
      <c r="G460" s="77">
        <f t="shared" si="67"/>
        <v>3.2599112734003864E-2</v>
      </c>
      <c r="H460" s="78">
        <f t="shared" si="65"/>
        <v>-29.735884403530775</v>
      </c>
      <c r="I460" s="77">
        <f t="shared" si="68"/>
        <v>0.10000000000000142</v>
      </c>
      <c r="J460" s="77">
        <f t="shared" si="69"/>
        <v>3.2952352724847256E-2</v>
      </c>
      <c r="K460" s="77">
        <f t="shared" si="70"/>
        <v>3.2952352724847723E-3</v>
      </c>
      <c r="L460" s="82"/>
    </row>
    <row r="461" spans="1:12" x14ac:dyDescent="0.2">
      <c r="A461" s="76">
        <v>39.6</v>
      </c>
      <c r="B461" s="76">
        <f t="shared" si="66"/>
        <v>3.9600000000000003E-2</v>
      </c>
      <c r="C461" s="77">
        <f t="shared" si="61"/>
        <v>0.99993781789455483</v>
      </c>
      <c r="D461" s="78">
        <f t="shared" si="62"/>
        <v>3.1905890217229081E-2</v>
      </c>
      <c r="E461" s="78">
        <f t="shared" si="63"/>
        <v>1</v>
      </c>
      <c r="F461" s="78">
        <f t="shared" si="64"/>
        <v>1</v>
      </c>
      <c r="G461" s="77">
        <f t="shared" si="67"/>
        <v>3.1903906241799271E-2</v>
      </c>
      <c r="H461" s="78">
        <f t="shared" si="65"/>
        <v>-29.923122793151762</v>
      </c>
      <c r="I461" s="77">
        <f t="shared" si="68"/>
        <v>0.10000000000000142</v>
      </c>
      <c r="J461" s="77">
        <f t="shared" si="69"/>
        <v>3.2251509487901564E-2</v>
      </c>
      <c r="K461" s="77">
        <f t="shared" si="70"/>
        <v>3.2251509487902022E-3</v>
      </c>
      <c r="L461" s="82"/>
    </row>
    <row r="462" spans="1:12" x14ac:dyDescent="0.2">
      <c r="A462" s="76">
        <v>39.700000000000003</v>
      </c>
      <c r="B462" s="76">
        <f t="shared" si="66"/>
        <v>3.9700000000000006E-2</v>
      </c>
      <c r="C462" s="77">
        <f t="shared" si="61"/>
        <v>0.99993750345602739</v>
      </c>
      <c r="D462" s="78">
        <f t="shared" si="62"/>
        <v>3.1221814651141992E-2</v>
      </c>
      <c r="E462" s="78">
        <f t="shared" si="63"/>
        <v>1</v>
      </c>
      <c r="F462" s="78">
        <f t="shared" si="64"/>
        <v>1</v>
      </c>
      <c r="G462" s="77">
        <f t="shared" si="67"/>
        <v>3.1219863395629741E-2</v>
      </c>
      <c r="H462" s="78">
        <f t="shared" si="65"/>
        <v>-30.111380031015909</v>
      </c>
      <c r="I462" s="77">
        <f t="shared" si="68"/>
        <v>0.10000000000000142</v>
      </c>
      <c r="J462" s="77">
        <f t="shared" si="69"/>
        <v>3.1561884818714504E-2</v>
      </c>
      <c r="K462" s="77">
        <f t="shared" si="70"/>
        <v>3.1561884818714953E-3</v>
      </c>
      <c r="L462" s="82"/>
    </row>
    <row r="463" spans="1:12" x14ac:dyDescent="0.2">
      <c r="A463" s="76">
        <v>39.799999999999997</v>
      </c>
      <c r="B463" s="76">
        <f t="shared" si="66"/>
        <v>3.9799999999999995E-2</v>
      </c>
      <c r="C463" s="77">
        <f t="shared" si="61"/>
        <v>0.99993718822455635</v>
      </c>
      <c r="D463" s="78">
        <f t="shared" si="62"/>
        <v>3.0548793144434146E-2</v>
      </c>
      <c r="E463" s="78">
        <f t="shared" si="63"/>
        <v>1</v>
      </c>
      <c r="F463" s="78">
        <f t="shared" si="64"/>
        <v>1</v>
      </c>
      <c r="G463" s="77">
        <f t="shared" si="67"/>
        <v>3.0546874320499084E-2</v>
      </c>
      <c r="H463" s="78">
        <f t="shared" si="65"/>
        <v>-30.300664438253577</v>
      </c>
      <c r="I463" s="77">
        <f t="shared" si="68"/>
        <v>9.9999999999994316E-2</v>
      </c>
      <c r="J463" s="77">
        <f t="shared" si="69"/>
        <v>3.0883368858064413E-2</v>
      </c>
      <c r="K463" s="77">
        <f t="shared" si="70"/>
        <v>3.0883368858062657E-3</v>
      </c>
      <c r="L463" s="82"/>
    </row>
    <row r="464" spans="1:12" x14ac:dyDescent="0.2">
      <c r="A464" s="76">
        <v>39.9</v>
      </c>
      <c r="B464" s="76">
        <f t="shared" si="66"/>
        <v>3.9899999999999998E-2</v>
      </c>
      <c r="C464" s="77">
        <f t="shared" si="61"/>
        <v>0.99993687220014227</v>
      </c>
      <c r="D464" s="78">
        <f t="shared" si="62"/>
        <v>2.9886715810738897E-2</v>
      </c>
      <c r="E464" s="78">
        <f t="shared" si="63"/>
        <v>1</v>
      </c>
      <c r="F464" s="78">
        <f t="shared" si="64"/>
        <v>1</v>
      </c>
      <c r="G464" s="77">
        <f t="shared" si="67"/>
        <v>2.9884829128124794E-2</v>
      </c>
      <c r="H464" s="78">
        <f t="shared" si="65"/>
        <v>-30.490984459597236</v>
      </c>
      <c r="I464" s="77">
        <f t="shared" si="68"/>
        <v>0.10000000000000142</v>
      </c>
      <c r="J464" s="77">
        <f t="shared" si="69"/>
        <v>3.0215851724311939E-2</v>
      </c>
      <c r="K464" s="77">
        <f t="shared" si="70"/>
        <v>3.0215851724312366E-3</v>
      </c>
      <c r="L464" s="82"/>
    </row>
    <row r="465" spans="1:12" x14ac:dyDescent="0.2">
      <c r="A465" s="76">
        <v>40</v>
      </c>
      <c r="B465" s="76">
        <f t="shared" si="66"/>
        <v>0.04</v>
      </c>
      <c r="C465" s="77">
        <f t="shared" si="61"/>
        <v>0.99993655538278448</v>
      </c>
      <c r="D465" s="78">
        <f t="shared" si="62"/>
        <v>2.9235472768411427E-2</v>
      </c>
      <c r="E465" s="78">
        <f t="shared" si="63"/>
        <v>1</v>
      </c>
      <c r="F465" s="78">
        <f t="shared" si="64"/>
        <v>1</v>
      </c>
      <c r="G465" s="77">
        <f t="shared" si="67"/>
        <v>2.923361793503252E-2</v>
      </c>
      <c r="H465" s="78">
        <f t="shared" si="65"/>
        <v>-30.682348665832411</v>
      </c>
      <c r="I465" s="77">
        <f t="shared" si="68"/>
        <v>0.10000000000000142</v>
      </c>
      <c r="J465" s="77">
        <f t="shared" si="69"/>
        <v>2.9559223531578659E-2</v>
      </c>
      <c r="K465" s="77">
        <f t="shared" si="70"/>
        <v>2.955922353157908E-3</v>
      </c>
      <c r="L465" s="82"/>
    </row>
    <row r="466" spans="1:12" x14ac:dyDescent="0.2">
      <c r="A466" s="76">
        <v>40.1</v>
      </c>
      <c r="B466" s="76">
        <f t="shared" si="66"/>
        <v>4.0100000000000004E-2</v>
      </c>
      <c r="C466" s="77">
        <f t="shared" si="61"/>
        <v>0.99993623777248597</v>
      </c>
      <c r="D466" s="78">
        <f t="shared" si="62"/>
        <v>2.8594954158452972E-2</v>
      </c>
      <c r="E466" s="78">
        <f t="shared" si="63"/>
        <v>1</v>
      </c>
      <c r="F466" s="78">
        <f t="shared" si="64"/>
        <v>1</v>
      </c>
      <c r="G466" s="77">
        <f t="shared" si="67"/>
        <v>2.8593130880480166E-2</v>
      </c>
      <c r="H466" s="78">
        <f t="shared" si="65"/>
        <v>-30.874765756309948</v>
      </c>
      <c r="I466" s="77">
        <f t="shared" si="68"/>
        <v>0.10000000000000142</v>
      </c>
      <c r="J466" s="77">
        <f t="shared" si="69"/>
        <v>2.8913374407756341E-2</v>
      </c>
      <c r="K466" s="77">
        <f t="shared" si="70"/>
        <v>2.8913374407756754E-3</v>
      </c>
      <c r="L466" s="82"/>
    </row>
    <row r="467" spans="1:12" x14ac:dyDescent="0.2">
      <c r="A467" s="76">
        <v>40.200000000000003</v>
      </c>
      <c r="B467" s="76">
        <f t="shared" si="66"/>
        <v>4.02E-2</v>
      </c>
      <c r="C467" s="77">
        <f t="shared" si="61"/>
        <v>0.9999359193692452</v>
      </c>
      <c r="D467" s="78">
        <f t="shared" si="62"/>
        <v>2.7965050162261463E-2</v>
      </c>
      <c r="E467" s="78">
        <f t="shared" si="63"/>
        <v>1</v>
      </c>
      <c r="F467" s="78">
        <f t="shared" si="64"/>
        <v>1</v>
      </c>
      <c r="G467" s="77">
        <f t="shared" si="67"/>
        <v>2.7963258144207977E-2</v>
      </c>
      <c r="H467" s="78">
        <f t="shared" si="65"/>
        <v>-31.068244561521819</v>
      </c>
      <c r="I467" s="77">
        <f t="shared" si="68"/>
        <v>0.10000000000000142</v>
      </c>
      <c r="J467" s="77">
        <f t="shared" si="69"/>
        <v>2.827819451234407E-2</v>
      </c>
      <c r="K467" s="77">
        <f t="shared" si="70"/>
        <v>2.827819451234447E-3</v>
      </c>
      <c r="L467" s="82"/>
    </row>
    <row r="468" spans="1:12" x14ac:dyDescent="0.2">
      <c r="A468" s="76">
        <v>40.299999999999997</v>
      </c>
      <c r="B468" s="76">
        <f t="shared" si="66"/>
        <v>4.0299999999999996E-2</v>
      </c>
      <c r="C468" s="77">
        <f t="shared" si="61"/>
        <v>0.99993560017306449</v>
      </c>
      <c r="D468" s="78">
        <f t="shared" si="62"/>
        <v>2.7345651019207384E-2</v>
      </c>
      <c r="E468" s="78">
        <f t="shared" si="63"/>
        <v>1</v>
      </c>
      <c r="F468" s="78">
        <f t="shared" si="64"/>
        <v>1</v>
      </c>
      <c r="G468" s="77">
        <f t="shared" si="67"/>
        <v>2.7343889964014309E-2</v>
      </c>
      <c r="H468" s="78">
        <f t="shared" si="65"/>
        <v>-31.262794045741742</v>
      </c>
      <c r="I468" s="77">
        <f t="shared" si="68"/>
        <v>9.9999999999994316E-2</v>
      </c>
      <c r="J468" s="77">
        <f t="shared" si="69"/>
        <v>2.7653574054111143E-2</v>
      </c>
      <c r="K468" s="77">
        <f t="shared" si="70"/>
        <v>2.7653574054109569E-3</v>
      </c>
      <c r="L468" s="82"/>
    </row>
    <row r="469" spans="1:12" x14ac:dyDescent="0.2">
      <c r="A469" s="76">
        <v>40.4</v>
      </c>
      <c r="B469" s="76">
        <f t="shared" si="66"/>
        <v>4.0399999999999998E-2</v>
      </c>
      <c r="C469" s="77">
        <f t="shared" si="61"/>
        <v>0.99993528018394418</v>
      </c>
      <c r="D469" s="78">
        <f t="shared" si="62"/>
        <v>2.673664704403177E-2</v>
      </c>
      <c r="E469" s="78">
        <f t="shared" si="63"/>
        <v>1</v>
      </c>
      <c r="F469" s="78">
        <f t="shared" si="64"/>
        <v>1</v>
      </c>
      <c r="G469" s="77">
        <f t="shared" si="67"/>
        <v>2.673491665315313E-2</v>
      </c>
      <c r="H469" s="78">
        <f t="shared" si="65"/>
        <v>-31.458423309733334</v>
      </c>
      <c r="I469" s="77">
        <f t="shared" si="68"/>
        <v>0.10000000000000142</v>
      </c>
      <c r="J469" s="77">
        <f t="shared" si="69"/>
        <v>2.7039403308583718E-2</v>
      </c>
      <c r="K469" s="77">
        <f t="shared" si="70"/>
        <v>2.7039403308584103E-3</v>
      </c>
      <c r="L469" s="82"/>
    </row>
    <row r="470" spans="1:12" x14ac:dyDescent="0.2">
      <c r="A470" s="76">
        <v>40.5</v>
      </c>
      <c r="B470" s="76">
        <f t="shared" si="66"/>
        <v>4.0500000000000001E-2</v>
      </c>
      <c r="C470" s="77">
        <f t="shared" si="61"/>
        <v>0.99993495940188404</v>
      </c>
      <c r="D470" s="78">
        <f t="shared" si="62"/>
        <v>2.613792864406481E-2</v>
      </c>
      <c r="E470" s="78">
        <f t="shared" si="63"/>
        <v>1</v>
      </c>
      <c r="F470" s="78">
        <f t="shared" si="64"/>
        <v>1</v>
      </c>
      <c r="G470" s="77">
        <f t="shared" si="67"/>
        <v>2.6136228617552288E-2</v>
      </c>
      <c r="H470" s="78">
        <f t="shared" si="65"/>
        <v>-31.655141593527205</v>
      </c>
      <c r="I470" s="77">
        <f t="shared" si="68"/>
        <v>0.10000000000000142</v>
      </c>
      <c r="J470" s="77">
        <f t="shared" si="69"/>
        <v>2.6435572635352709E-2</v>
      </c>
      <c r="K470" s="77">
        <f t="shared" si="70"/>
        <v>2.6435572635353085E-3</v>
      </c>
      <c r="L470" s="82"/>
    </row>
    <row r="471" spans="1:12" x14ac:dyDescent="0.2">
      <c r="A471" s="76">
        <v>40.6</v>
      </c>
      <c r="B471" s="76">
        <f t="shared" si="66"/>
        <v>4.0600000000000004E-2</v>
      </c>
      <c r="C471" s="77">
        <f t="shared" si="61"/>
        <v>0.99993463782688508</v>
      </c>
      <c r="D471" s="78">
        <f t="shared" si="62"/>
        <v>2.5549386336262629E-2</v>
      </c>
      <c r="E471" s="78">
        <f t="shared" si="63"/>
        <v>1</v>
      </c>
      <c r="F471" s="78">
        <f t="shared" si="64"/>
        <v>1</v>
      </c>
      <c r="G471" s="77">
        <f t="shared" si="67"/>
        <v>2.554771637284994E-2</v>
      </c>
      <c r="H471" s="78">
        <f t="shared" si="65"/>
        <v>-31.852958279269572</v>
      </c>
      <c r="I471" s="77">
        <f t="shared" si="68"/>
        <v>0.10000000000000142</v>
      </c>
      <c r="J471" s="77">
        <f t="shared" si="69"/>
        <v>2.5841972495201114E-2</v>
      </c>
      <c r="K471" s="77">
        <f t="shared" si="70"/>
        <v>2.5841972495201479E-3</v>
      </c>
      <c r="L471" s="82"/>
    </row>
    <row r="472" spans="1:12" x14ac:dyDescent="0.2">
      <c r="A472" s="76">
        <v>40.700000000000003</v>
      </c>
      <c r="B472" s="76">
        <f t="shared" si="66"/>
        <v>4.07E-2</v>
      </c>
      <c r="C472" s="77">
        <f t="shared" si="61"/>
        <v>0.99993431545894806</v>
      </c>
      <c r="D472" s="78">
        <f t="shared" si="62"/>
        <v>2.4970910764060293E-2</v>
      </c>
      <c r="E472" s="78">
        <f t="shared" si="63"/>
        <v>1</v>
      </c>
      <c r="F472" s="78">
        <f t="shared" si="64"/>
        <v>1</v>
      </c>
      <c r="G472" s="77">
        <f t="shared" si="67"/>
        <v>2.4969270561247106E-2</v>
      </c>
      <c r="H472" s="78">
        <f t="shared" si="65"/>
        <v>-32.051882894144455</v>
      </c>
      <c r="I472" s="77">
        <f t="shared" si="68"/>
        <v>0.10000000000000142</v>
      </c>
      <c r="J472" s="77">
        <f t="shared" si="69"/>
        <v>2.5258493467048525E-2</v>
      </c>
      <c r="K472" s="77">
        <f t="shared" si="70"/>
        <v>2.5258493467048885E-3</v>
      </c>
      <c r="L472" s="82"/>
    </row>
    <row r="473" spans="1:12" x14ac:dyDescent="0.2">
      <c r="A473" s="76">
        <v>40.799999999999997</v>
      </c>
      <c r="B473" s="76">
        <f t="shared" si="66"/>
        <v>4.0799999999999996E-2</v>
      </c>
      <c r="C473" s="77">
        <f t="shared" si="61"/>
        <v>0.999933992298074</v>
      </c>
      <c r="D473" s="78">
        <f t="shared" si="62"/>
        <v>2.4402392714039232E-2</v>
      </c>
      <c r="E473" s="78">
        <f t="shared" si="63"/>
        <v>1</v>
      </c>
      <c r="F473" s="78">
        <f t="shared" si="64"/>
        <v>1</v>
      </c>
      <c r="G473" s="77">
        <f t="shared" si="67"/>
        <v>2.4400781968174683E-2</v>
      </c>
      <c r="H473" s="78">
        <f t="shared" si="65"/>
        <v>-32.251925113371634</v>
      </c>
      <c r="I473" s="77">
        <f t="shared" si="68"/>
        <v>9.9999999999994316E-2</v>
      </c>
      <c r="J473" s="77">
        <f t="shared" si="69"/>
        <v>2.4685026264710894E-2</v>
      </c>
      <c r="K473" s="77">
        <f t="shared" si="70"/>
        <v>2.4685026264709489E-3</v>
      </c>
      <c r="L473" s="82"/>
    </row>
    <row r="474" spans="1:12" x14ac:dyDescent="0.2">
      <c r="A474" s="76">
        <v>40.9</v>
      </c>
      <c r="B474" s="76">
        <f t="shared" si="66"/>
        <v>4.0899999999999999E-2</v>
      </c>
      <c r="C474" s="77">
        <f t="shared" si="61"/>
        <v>0.99993366834426523</v>
      </c>
      <c r="D474" s="78">
        <f t="shared" si="62"/>
        <v>2.3843723132406614E-2</v>
      </c>
      <c r="E474" s="78">
        <f t="shared" si="63"/>
        <v>1</v>
      </c>
      <c r="F474" s="78">
        <f t="shared" si="64"/>
        <v>1</v>
      </c>
      <c r="G474" s="77">
        <f t="shared" si="67"/>
        <v>2.3842141538772361E-2</v>
      </c>
      <c r="H474" s="78">
        <f t="shared" si="65"/>
        <v>-32.453094763283083</v>
      </c>
      <c r="I474" s="77">
        <f t="shared" si="68"/>
        <v>0.10000000000000142</v>
      </c>
      <c r="J474" s="77">
        <f t="shared" si="69"/>
        <v>2.4121461753473523E-2</v>
      </c>
      <c r="K474" s="77">
        <f t="shared" si="70"/>
        <v>2.4121461753473868E-3</v>
      </c>
      <c r="L474" s="82"/>
    </row>
    <row r="475" spans="1:12" x14ac:dyDescent="0.2">
      <c r="A475" s="76">
        <v>41</v>
      </c>
      <c r="B475" s="76">
        <f t="shared" si="66"/>
        <v>4.1000000000000002E-2</v>
      </c>
      <c r="C475" s="77">
        <f t="shared" si="61"/>
        <v>0.99993334359751884</v>
      </c>
      <c r="D475" s="78">
        <f t="shared" si="62"/>
        <v>2.3294793141286019E-2</v>
      </c>
      <c r="E475" s="78">
        <f t="shared" si="63"/>
        <v>1</v>
      </c>
      <c r="F475" s="78">
        <f t="shared" si="64"/>
        <v>1</v>
      </c>
      <c r="G475" s="77">
        <f t="shared" si="67"/>
        <v>2.3293240394178679E-2</v>
      </c>
      <c r="H475" s="78">
        <f t="shared" si="65"/>
        <v>-32.655401824479796</v>
      </c>
      <c r="I475" s="77">
        <f t="shared" si="68"/>
        <v>0.10000000000000142</v>
      </c>
      <c r="J475" s="77">
        <f t="shared" si="69"/>
        <v>2.356769096647552E-2</v>
      </c>
      <c r="K475" s="77">
        <f t="shared" si="70"/>
        <v>2.3567690966475856E-3</v>
      </c>
      <c r="L475" s="82"/>
    </row>
    <row r="476" spans="1:12" x14ac:dyDescent="0.2">
      <c r="A476" s="76">
        <v>41.1</v>
      </c>
      <c r="B476" s="76">
        <f t="shared" si="66"/>
        <v>4.1100000000000005E-2</v>
      </c>
      <c r="C476" s="77">
        <f t="shared" si="61"/>
        <v>0.99993301805783896</v>
      </c>
      <c r="D476" s="78">
        <f t="shared" si="62"/>
        <v>2.2755494054815729E-2</v>
      </c>
      <c r="E476" s="78">
        <f t="shared" si="63"/>
        <v>1</v>
      </c>
      <c r="F476" s="78">
        <f t="shared" si="64"/>
        <v>1</v>
      </c>
      <c r="G476" s="77">
        <f t="shared" si="67"/>
        <v>2.2753969847629105E-2</v>
      </c>
      <c r="H476" s="78">
        <f t="shared" si="65"/>
        <v>-32.858856435072219</v>
      </c>
      <c r="I476" s="77">
        <f t="shared" si="68"/>
        <v>0.10000000000000142</v>
      </c>
      <c r="J476" s="77">
        <f t="shared" si="69"/>
        <v>2.3023605120903894E-2</v>
      </c>
      <c r="K476" s="77">
        <f t="shared" si="70"/>
        <v>2.302360512090422E-3</v>
      </c>
      <c r="L476" s="82"/>
    </row>
    <row r="477" spans="1:12" x14ac:dyDescent="0.2">
      <c r="A477" s="76">
        <v>41.2</v>
      </c>
      <c r="B477" s="76">
        <f t="shared" si="66"/>
        <v>4.1200000000000001E-2</v>
      </c>
      <c r="C477" s="77">
        <f t="shared" si="61"/>
        <v>0.99993269172522348</v>
      </c>
      <c r="D477" s="78">
        <f t="shared" si="62"/>
        <v>2.2225717395055026E-2</v>
      </c>
      <c r="E477" s="78">
        <f t="shared" si="63"/>
        <v>1</v>
      </c>
      <c r="F477" s="78">
        <f t="shared" si="64"/>
        <v>1</v>
      </c>
      <c r="G477" s="77">
        <f t="shared" si="67"/>
        <v>2.2224221420361494E-2</v>
      </c>
      <c r="H477" s="78">
        <f t="shared" si="65"/>
        <v>-33.063468894006306</v>
      </c>
      <c r="I477" s="77">
        <f t="shared" si="68"/>
        <v>0.10000000000000142</v>
      </c>
      <c r="J477" s="77">
        <f t="shared" si="69"/>
        <v>2.2489095633995301E-2</v>
      </c>
      <c r="K477" s="77">
        <f t="shared" si="70"/>
        <v>2.2489095633995621E-3</v>
      </c>
      <c r="L477" s="82"/>
    </row>
    <row r="478" spans="1:12" x14ac:dyDescent="0.2">
      <c r="A478" s="76">
        <v>41.3</v>
      </c>
      <c r="B478" s="76">
        <f t="shared" si="66"/>
        <v>4.1299999999999996E-2</v>
      </c>
      <c r="C478" s="77">
        <f t="shared" si="61"/>
        <v>0.99993236459967505</v>
      </c>
      <c r="D478" s="78">
        <f t="shared" si="62"/>
        <v>2.1705354907695016E-2</v>
      </c>
      <c r="E478" s="78">
        <f t="shared" si="63"/>
        <v>1</v>
      </c>
      <c r="F478" s="78">
        <f t="shared" si="64"/>
        <v>1</v>
      </c>
      <c r="G478" s="77">
        <f t="shared" si="67"/>
        <v>2.1703886857326639E-2</v>
      </c>
      <c r="H478" s="78">
        <f t="shared" si="65"/>
        <v>-33.269249664478401</v>
      </c>
      <c r="I478" s="77">
        <f t="shared" si="68"/>
        <v>9.9999999999994316E-2</v>
      </c>
      <c r="J478" s="77">
        <f t="shared" si="69"/>
        <v>2.1964054138844065E-2</v>
      </c>
      <c r="K478" s="77">
        <f t="shared" si="70"/>
        <v>2.1964054138842817E-3</v>
      </c>
      <c r="L478" s="82"/>
    </row>
    <row r="479" spans="1:12" x14ac:dyDescent="0.2">
      <c r="A479" s="76">
        <v>41.4</v>
      </c>
      <c r="B479" s="76">
        <f t="shared" si="66"/>
        <v>4.1399999999999999E-2</v>
      </c>
      <c r="C479" s="77">
        <f t="shared" si="61"/>
        <v>0.99993203668119446</v>
      </c>
      <c r="D479" s="78">
        <f t="shared" si="62"/>
        <v>2.119429857757274E-2</v>
      </c>
      <c r="E479" s="78">
        <f t="shared" si="63"/>
        <v>1</v>
      </c>
      <c r="F479" s="78">
        <f t="shared" si="64"/>
        <v>1</v>
      </c>
      <c r="G479" s="77">
        <f t="shared" si="67"/>
        <v>2.1192858142701651E-2</v>
      </c>
      <c r="H479" s="78">
        <f t="shared" si="65"/>
        <v>-33.476209377441798</v>
      </c>
      <c r="I479" s="77">
        <f t="shared" si="68"/>
        <v>0.10000000000000142</v>
      </c>
      <c r="J479" s="77">
        <f t="shared" si="69"/>
        <v>2.1448372500014145E-2</v>
      </c>
      <c r="K479" s="77">
        <f t="shared" si="70"/>
        <v>2.144837250001445E-3</v>
      </c>
      <c r="L479" s="82"/>
    </row>
    <row r="480" spans="1:12" x14ac:dyDescent="0.2">
      <c r="A480" s="76">
        <v>41.5</v>
      </c>
      <c r="B480" s="76">
        <f t="shared" si="66"/>
        <v>4.1500000000000002E-2</v>
      </c>
      <c r="C480" s="77">
        <f t="shared" si="61"/>
        <v>0.9999317079697807</v>
      </c>
      <c r="D480" s="78">
        <f t="shared" si="62"/>
        <v>2.0692440643988601E-2</v>
      </c>
      <c r="E480" s="78">
        <f t="shared" si="63"/>
        <v>1</v>
      </c>
      <c r="F480" s="78">
        <f t="shared" si="64"/>
        <v>1</v>
      </c>
      <c r="G480" s="77">
        <f t="shared" si="67"/>
        <v>2.0691027515206833E-2</v>
      </c>
      <c r="H480" s="78">
        <f t="shared" si="65"/>
        <v>-33.684358835207313</v>
      </c>
      <c r="I480" s="77">
        <f t="shared" si="68"/>
        <v>0.10000000000000142</v>
      </c>
      <c r="J480" s="77">
        <f t="shared" si="69"/>
        <v>2.0941942828954244E-2</v>
      </c>
      <c r="K480" s="77">
        <f t="shared" si="70"/>
        <v>2.0941942828954542E-3</v>
      </c>
      <c r="L480" s="82"/>
    </row>
    <row r="481" spans="1:12" x14ac:dyDescent="0.2">
      <c r="A481" s="76">
        <v>41.6</v>
      </c>
      <c r="B481" s="76">
        <f t="shared" si="66"/>
        <v>4.1599999999999998E-2</v>
      </c>
      <c r="C481" s="77">
        <f t="shared" si="61"/>
        <v>0.99993137846543578</v>
      </c>
      <c r="D481" s="78">
        <f t="shared" si="62"/>
        <v>2.0199673615822797E-2</v>
      </c>
      <c r="E481" s="78">
        <f t="shared" si="63"/>
        <v>1</v>
      </c>
      <c r="F481" s="78">
        <f t="shared" si="64"/>
        <v>1</v>
      </c>
      <c r="G481" s="77">
        <f t="shared" si="67"/>
        <v>2.0198287483221583E-2</v>
      </c>
      <c r="H481" s="78">
        <f t="shared" si="65"/>
        <v>-33.893709015141866</v>
      </c>
      <c r="I481" s="77">
        <f t="shared" si="68"/>
        <v>0.10000000000000142</v>
      </c>
      <c r="J481" s="77">
        <f t="shared" si="69"/>
        <v>2.044465749921421E-2</v>
      </c>
      <c r="K481" s="77">
        <f t="shared" si="70"/>
        <v>2.0444657499214501E-3</v>
      </c>
      <c r="L481" s="82"/>
    </row>
    <row r="482" spans="1:12" x14ac:dyDescent="0.2">
      <c r="A482" s="76">
        <v>41.7</v>
      </c>
      <c r="B482" s="76">
        <f t="shared" si="66"/>
        <v>4.1700000000000001E-2</v>
      </c>
      <c r="C482" s="77">
        <f t="shared" si="61"/>
        <v>0.99993104816816158</v>
      </c>
      <c r="D482" s="78">
        <f t="shared" si="62"/>
        <v>1.9715890286451314E-2</v>
      </c>
      <c r="E482" s="78">
        <f t="shared" si="63"/>
        <v>1</v>
      </c>
      <c r="F482" s="78">
        <f t="shared" si="64"/>
        <v>1</v>
      </c>
      <c r="G482" s="77">
        <f t="shared" si="67"/>
        <v>1.9714530839699738E-2</v>
      </c>
      <c r="H482" s="78">
        <f t="shared" si="65"/>
        <v>-34.104271073467658</v>
      </c>
      <c r="I482" s="77">
        <f t="shared" si="68"/>
        <v>0.10000000000000142</v>
      </c>
      <c r="J482" s="77">
        <f t="shared" si="69"/>
        <v>1.9956409161460659E-2</v>
      </c>
      <c r="K482" s="77">
        <f t="shared" si="70"/>
        <v>1.9956409161460942E-3</v>
      </c>
      <c r="L482" s="82"/>
    </row>
    <row r="483" spans="1:12" x14ac:dyDescent="0.2">
      <c r="A483" s="76">
        <v>41.8</v>
      </c>
      <c r="B483" s="76">
        <f t="shared" si="66"/>
        <v>4.1799999999999997E-2</v>
      </c>
      <c r="C483" s="77">
        <f t="shared" si="61"/>
        <v>0.99993071707795567</v>
      </c>
      <c r="D483" s="78">
        <f t="shared" si="62"/>
        <v>1.9240983748459735E-2</v>
      </c>
      <c r="E483" s="78">
        <f t="shared" si="63"/>
        <v>1</v>
      </c>
      <c r="F483" s="78">
        <f t="shared" si="64"/>
        <v>1</v>
      </c>
      <c r="G483" s="77">
        <f t="shared" si="67"/>
        <v>1.9239650676882634E-2</v>
      </c>
      <c r="H483" s="78">
        <f t="shared" si="65"/>
        <v>-34.316056349165272</v>
      </c>
      <c r="I483" s="77">
        <f t="shared" si="68"/>
        <v>9.9999999999994316E-2</v>
      </c>
      <c r="J483" s="77">
        <f t="shared" si="69"/>
        <v>1.9477090758291186E-2</v>
      </c>
      <c r="K483" s="77">
        <f t="shared" si="70"/>
        <v>1.9477090758290079E-3</v>
      </c>
      <c r="L483" s="82"/>
    </row>
    <row r="484" spans="1:12" x14ac:dyDescent="0.2">
      <c r="A484" s="76">
        <v>41.9</v>
      </c>
      <c r="B484" s="76">
        <f t="shared" si="66"/>
        <v>4.19E-2</v>
      </c>
      <c r="C484" s="77">
        <f t="shared" si="61"/>
        <v>0.99993038519482069</v>
      </c>
      <c r="D484" s="78">
        <f t="shared" si="62"/>
        <v>1.8774847408152728E-2</v>
      </c>
      <c r="E484" s="78">
        <f t="shared" si="63"/>
        <v>1</v>
      </c>
      <c r="F484" s="78">
        <f t="shared" si="64"/>
        <v>1</v>
      </c>
      <c r="G484" s="77">
        <f t="shared" si="67"/>
        <v>1.8773540400808138E-2</v>
      </c>
      <c r="H484" s="78">
        <f t="shared" si="65"/>
        <v>-34.529076367984423</v>
      </c>
      <c r="I484" s="77">
        <f t="shared" si="68"/>
        <v>0.10000000000000142</v>
      </c>
      <c r="J484" s="77">
        <f t="shared" si="69"/>
        <v>1.9006595538845386E-2</v>
      </c>
      <c r="K484" s="77">
        <f t="shared" si="70"/>
        <v>1.9006595538845657E-3</v>
      </c>
      <c r="L484" s="82"/>
    </row>
    <row r="485" spans="1:12" x14ac:dyDescent="0.2">
      <c r="A485" s="76">
        <v>42</v>
      </c>
      <c r="B485" s="76">
        <f t="shared" si="66"/>
        <v>4.2000000000000003E-2</v>
      </c>
      <c r="C485" s="77">
        <f t="shared" si="61"/>
        <v>0.99993005251875855</v>
      </c>
      <c r="D485" s="78">
        <f t="shared" si="62"/>
        <v>1.831737499985852E-2</v>
      </c>
      <c r="E485" s="78">
        <f t="shared" si="63"/>
        <v>1</v>
      </c>
      <c r="F485" s="78">
        <f t="shared" si="64"/>
        <v>1</v>
      </c>
      <c r="G485" s="77">
        <f t="shared" si="67"/>
        <v>1.8316093745614326E-2</v>
      </c>
      <c r="H485" s="78">
        <f t="shared" si="65"/>
        <v>-34.74334284656576</v>
      </c>
      <c r="I485" s="77">
        <f t="shared" si="68"/>
        <v>0.10000000000000142</v>
      </c>
      <c r="J485" s="77">
        <f t="shared" si="69"/>
        <v>1.8544817073211234E-2</v>
      </c>
      <c r="K485" s="77">
        <f t="shared" si="70"/>
        <v>1.8544817073211498E-3</v>
      </c>
      <c r="L485" s="82"/>
    </row>
    <row r="486" spans="1:12" x14ac:dyDescent="0.2">
      <c r="A486" s="76">
        <v>42.1</v>
      </c>
      <c r="B486" s="76">
        <f t="shared" si="66"/>
        <v>4.2099999999999999E-2</v>
      </c>
      <c r="C486" s="77">
        <f t="shared" si="61"/>
        <v>0.99992971904976691</v>
      </c>
      <c r="D486" s="78">
        <f t="shared" si="62"/>
        <v>1.7868460600027388E-2</v>
      </c>
      <c r="E486" s="78">
        <f t="shared" si="63"/>
        <v>1</v>
      </c>
      <c r="F486" s="78">
        <f t="shared" si="64"/>
        <v>1</v>
      </c>
      <c r="G486" s="77">
        <f t="shared" si="67"/>
        <v>1.7867204787637217E-2</v>
      </c>
      <c r="H486" s="78">
        <f t="shared" si="65"/>
        <v>-34.958867696677295</v>
      </c>
      <c r="I486" s="77">
        <f t="shared" si="68"/>
        <v>0.10000000000000142</v>
      </c>
      <c r="J486" s="77">
        <f t="shared" si="69"/>
        <v>1.8091649266625771E-2</v>
      </c>
      <c r="K486" s="77">
        <f t="shared" si="70"/>
        <v>1.8091649266626028E-3</v>
      </c>
      <c r="L486" s="82"/>
    </row>
    <row r="487" spans="1:12" x14ac:dyDescent="0.2">
      <c r="A487" s="76">
        <v>42.2</v>
      </c>
      <c r="B487" s="76">
        <f t="shared" si="66"/>
        <v>4.2200000000000001E-2</v>
      </c>
      <c r="C487" s="77">
        <f t="shared" si="61"/>
        <v>0.99992938478784943</v>
      </c>
      <c r="D487" s="78">
        <f t="shared" si="62"/>
        <v>1.7427998641121798E-2</v>
      </c>
      <c r="E487" s="78">
        <f t="shared" si="63"/>
        <v>1</v>
      </c>
      <c r="F487" s="78">
        <f t="shared" si="64"/>
        <v>1</v>
      </c>
      <c r="G487" s="77">
        <f t="shared" si="67"/>
        <v>1.7426767959300395E-2</v>
      </c>
      <c r="H487" s="78">
        <f t="shared" si="65"/>
        <v>-35.175663029569662</v>
      </c>
      <c r="I487" s="77">
        <f t="shared" si="68"/>
        <v>0.10000000000000142</v>
      </c>
      <c r="J487" s="77">
        <f t="shared" si="69"/>
        <v>1.7646986373468808E-2</v>
      </c>
      <c r="K487" s="77">
        <f t="shared" si="70"/>
        <v>1.7646986373469058E-3</v>
      </c>
      <c r="L487" s="82"/>
    </row>
    <row r="488" spans="1:12" x14ac:dyDescent="0.2">
      <c r="A488" s="76">
        <v>42.3</v>
      </c>
      <c r="B488" s="76">
        <f t="shared" si="66"/>
        <v>4.2299999999999997E-2</v>
      </c>
      <c r="C488" s="77">
        <f t="shared" si="61"/>
        <v>0.99992904973300667</v>
      </c>
      <c r="D488" s="78">
        <f t="shared" si="62"/>
        <v>1.6995883925298418E-2</v>
      </c>
      <c r="E488" s="78">
        <f t="shared" si="63"/>
        <v>1</v>
      </c>
      <c r="F488" s="78">
        <f t="shared" si="64"/>
        <v>1</v>
      </c>
      <c r="G488" s="77">
        <f t="shared" si="67"/>
        <v>1.6994678062796129E-2</v>
      </c>
      <c r="H488" s="78">
        <f t="shared" si="65"/>
        <v>-35.393741160453907</v>
      </c>
      <c r="I488" s="77">
        <f t="shared" si="68"/>
        <v>9.9999999999994316E-2</v>
      </c>
      <c r="J488" s="77">
        <f t="shared" si="69"/>
        <v>1.7210723011048264E-2</v>
      </c>
      <c r="K488" s="77">
        <f t="shared" si="70"/>
        <v>1.7210723011047285E-3</v>
      </c>
      <c r="L488" s="82"/>
    </row>
    <row r="489" spans="1:12" x14ac:dyDescent="0.2">
      <c r="A489" s="76">
        <v>42.4</v>
      </c>
      <c r="B489" s="76">
        <f t="shared" si="66"/>
        <v>4.24E-2</v>
      </c>
      <c r="C489" s="77">
        <f t="shared" si="61"/>
        <v>0.99992871388523574</v>
      </c>
      <c r="D489" s="78">
        <f t="shared" si="62"/>
        <v>1.6572011637879917E-2</v>
      </c>
      <c r="E489" s="78">
        <f t="shared" si="63"/>
        <v>1</v>
      </c>
      <c r="F489" s="78">
        <f t="shared" si="64"/>
        <v>1</v>
      </c>
      <c r="G489" s="77">
        <f t="shared" si="67"/>
        <v>1.6570830283556423E-2</v>
      </c>
      <c r="H489" s="78">
        <f t="shared" si="65"/>
        <v>-35.613114613106113</v>
      </c>
      <c r="I489" s="77">
        <f t="shared" si="68"/>
        <v>0.10000000000000142</v>
      </c>
      <c r="J489" s="77">
        <f t="shared" si="69"/>
        <v>1.6782754173176276E-2</v>
      </c>
      <c r="K489" s="77">
        <f t="shared" si="70"/>
        <v>1.6782754173176515E-3</v>
      </c>
      <c r="L489" s="82"/>
    </row>
    <row r="490" spans="1:12" x14ac:dyDescent="0.2">
      <c r="A490" s="76">
        <v>42.5</v>
      </c>
      <c r="B490" s="76">
        <f t="shared" si="66"/>
        <v>4.2500000000000003E-2</v>
      </c>
      <c r="C490" s="77">
        <f t="shared" si="61"/>
        <v>0.99992837724454076</v>
      </c>
      <c r="D490" s="78">
        <f t="shared" si="62"/>
        <v>1.6156277360615871E-2</v>
      </c>
      <c r="E490" s="78">
        <f t="shared" si="63"/>
        <v>1</v>
      </c>
      <c r="F490" s="78">
        <f t="shared" si="64"/>
        <v>1</v>
      </c>
      <c r="G490" s="77">
        <f t="shared" si="67"/>
        <v>1.615512020351334E-2</v>
      </c>
      <c r="H490" s="78">
        <f t="shared" si="65"/>
        <v>-35.833796124603211</v>
      </c>
      <c r="I490" s="77">
        <f t="shared" si="68"/>
        <v>0.10000000000000142</v>
      </c>
      <c r="J490" s="77">
        <f t="shared" si="69"/>
        <v>1.6362975243534882E-2</v>
      </c>
      <c r="K490" s="77">
        <f t="shared" si="70"/>
        <v>1.6362975243535114E-3</v>
      </c>
      <c r="L490" s="82"/>
    </row>
    <row r="491" spans="1:12" x14ac:dyDescent="0.2">
      <c r="A491" s="76">
        <v>42.6</v>
      </c>
      <c r="B491" s="76">
        <f t="shared" si="66"/>
        <v>4.2599999999999999E-2</v>
      </c>
      <c r="C491" s="77">
        <f t="shared" si="61"/>
        <v>0.99992803981092293</v>
      </c>
      <c r="D491" s="78">
        <f t="shared" si="62"/>
        <v>1.57485770847322E-2</v>
      </c>
      <c r="E491" s="78">
        <f t="shared" si="63"/>
        <v>1</v>
      </c>
      <c r="F491" s="78">
        <f t="shared" si="64"/>
        <v>1</v>
      </c>
      <c r="G491" s="77">
        <f t="shared" si="67"/>
        <v>1.5747443814147489E-2</v>
      </c>
      <c r="H491" s="78">
        <f t="shared" si="65"/>
        <v>-36.055798650194262</v>
      </c>
      <c r="I491" s="77">
        <f t="shared" si="68"/>
        <v>0.10000000000000142</v>
      </c>
      <c r="J491" s="77">
        <f t="shared" si="69"/>
        <v>1.5951282008830413E-2</v>
      </c>
      <c r="K491" s="77">
        <f t="shared" si="70"/>
        <v>1.595128200883064E-3</v>
      </c>
      <c r="L491" s="82"/>
    </row>
    <row r="492" spans="1:12" x14ac:dyDescent="0.2">
      <c r="A492" s="76">
        <v>42.7</v>
      </c>
      <c r="B492" s="76">
        <f t="shared" si="66"/>
        <v>4.2700000000000002E-2</v>
      </c>
      <c r="C492" s="77">
        <f t="shared" si="61"/>
        <v>0.9999277015843816</v>
      </c>
      <c r="D492" s="78">
        <f t="shared" si="62"/>
        <v>1.5348807223767148E-2</v>
      </c>
      <c r="E492" s="78">
        <f t="shared" si="63"/>
        <v>1</v>
      </c>
      <c r="F492" s="78">
        <f t="shared" si="64"/>
        <v>1</v>
      </c>
      <c r="G492" s="77">
        <f t="shared" si="67"/>
        <v>1.5347697529323237E-2</v>
      </c>
      <c r="H492" s="78">
        <f t="shared" si="65"/>
        <v>-36.279135368312417</v>
      </c>
      <c r="I492" s="77">
        <f t="shared" si="68"/>
        <v>0.10000000000000142</v>
      </c>
      <c r="J492" s="77">
        <f t="shared" si="69"/>
        <v>1.5547570671735362E-2</v>
      </c>
      <c r="K492" s="77">
        <f t="shared" si="70"/>
        <v>1.5547570671735583E-3</v>
      </c>
      <c r="L492" s="82"/>
    </row>
    <row r="493" spans="1:12" x14ac:dyDescent="0.2">
      <c r="A493" s="76">
        <v>42.8</v>
      </c>
      <c r="B493" s="76">
        <f t="shared" si="66"/>
        <v>4.2799999999999998E-2</v>
      </c>
      <c r="C493" s="77">
        <f t="shared" si="61"/>
        <v>0.99992736256491677</v>
      </c>
      <c r="D493" s="78">
        <f t="shared" si="62"/>
        <v>1.4956864626193988E-2</v>
      </c>
      <c r="E493" s="78">
        <f t="shared" si="63"/>
        <v>1</v>
      </c>
      <c r="F493" s="78">
        <f t="shared" si="64"/>
        <v>1</v>
      </c>
      <c r="G493" s="77">
        <f t="shared" si="67"/>
        <v>1.4955778197910654E-2</v>
      </c>
      <c r="H493" s="78">
        <f t="shared" si="65"/>
        <v>-36.503819685731813</v>
      </c>
      <c r="I493" s="77">
        <f t="shared" si="68"/>
        <v>9.9999999999994316E-2</v>
      </c>
      <c r="J493" s="77">
        <f t="shared" si="69"/>
        <v>1.5151737863616946E-2</v>
      </c>
      <c r="K493" s="77">
        <f t="shared" si="70"/>
        <v>1.5151737863616085E-3</v>
      </c>
      <c r="L493" s="82"/>
    </row>
    <row r="494" spans="1:12" x14ac:dyDescent="0.2">
      <c r="A494" s="76">
        <v>42.9</v>
      </c>
      <c r="B494" s="76">
        <f t="shared" si="66"/>
        <v>4.2900000000000001E-2</v>
      </c>
      <c r="C494" s="77">
        <f t="shared" si="61"/>
        <v>0.99992702275252998</v>
      </c>
      <c r="D494" s="78">
        <f t="shared" si="62"/>
        <v>1.457264658782903E-2</v>
      </c>
      <c r="E494" s="78">
        <f t="shared" si="63"/>
        <v>1</v>
      </c>
      <c r="F494" s="78">
        <f t="shared" si="64"/>
        <v>1</v>
      </c>
      <c r="G494" s="77">
        <f t="shared" si="67"/>
        <v>1.4571583116192697E-2</v>
      </c>
      <c r="H494" s="78">
        <f t="shared" si="65"/>
        <v>-36.729865242874943</v>
      </c>
      <c r="I494" s="77">
        <f t="shared" si="68"/>
        <v>0.10000000000000142</v>
      </c>
      <c r="J494" s="77">
        <f t="shared" si="69"/>
        <v>1.4763680657051675E-2</v>
      </c>
      <c r="K494" s="77">
        <f t="shared" si="70"/>
        <v>1.4763680657051885E-3</v>
      </c>
      <c r="L494" s="82"/>
    </row>
    <row r="495" spans="1:12" x14ac:dyDescent="0.2">
      <c r="A495" s="76">
        <v>43</v>
      </c>
      <c r="B495" s="76">
        <f t="shared" si="66"/>
        <v>4.2999999999999997E-2</v>
      </c>
      <c r="C495" s="77">
        <f t="shared" si="61"/>
        <v>0.99992668214722258</v>
      </c>
      <c r="D495" s="78">
        <f t="shared" si="62"/>
        <v>1.4196050864024569E-2</v>
      </c>
      <c r="E495" s="78">
        <f t="shared" si="63"/>
        <v>1</v>
      </c>
      <c r="F495" s="78">
        <f t="shared" si="64"/>
        <v>1</v>
      </c>
      <c r="G495" s="77">
        <f t="shared" si="67"/>
        <v>1.4195010040057299E-2</v>
      </c>
      <c r="H495" s="78">
        <f t="shared" si="65"/>
        <v>-36.957285919275421</v>
      </c>
      <c r="I495" s="77">
        <f t="shared" si="68"/>
        <v>0.10000000000000142</v>
      </c>
      <c r="J495" s="77">
        <f t="shared" si="69"/>
        <v>1.4383296578124998E-2</v>
      </c>
      <c r="K495" s="77">
        <f t="shared" si="70"/>
        <v>1.4383296578125203E-3</v>
      </c>
      <c r="L495" s="82"/>
    </row>
    <row r="496" spans="1:12" x14ac:dyDescent="0.2">
      <c r="A496" s="76">
        <v>43.1</v>
      </c>
      <c r="B496" s="76">
        <f t="shared" si="66"/>
        <v>4.3099999999999999E-2</v>
      </c>
      <c r="C496" s="77">
        <f t="shared" si="61"/>
        <v>0.99992634074899411</v>
      </c>
      <c r="D496" s="78">
        <f t="shared" si="62"/>
        <v>1.3826975681645374E-2</v>
      </c>
      <c r="E496" s="78">
        <f t="shared" si="63"/>
        <v>1</v>
      </c>
      <c r="F496" s="78">
        <f t="shared" si="64"/>
        <v>1</v>
      </c>
      <c r="G496" s="77">
        <f t="shared" si="67"/>
        <v>1.3825957196972988E-2</v>
      </c>
      <c r="H496" s="78">
        <f t="shared" si="65"/>
        <v>-37.18609583920221</v>
      </c>
      <c r="I496" s="77">
        <f t="shared" si="68"/>
        <v>0.10000000000000142</v>
      </c>
      <c r="J496" s="77">
        <f t="shared" si="69"/>
        <v>1.4010483618515143E-2</v>
      </c>
      <c r="K496" s="77">
        <f t="shared" si="70"/>
        <v>1.4010483618515342E-3</v>
      </c>
      <c r="L496" s="82"/>
    </row>
    <row r="497" spans="1:12" x14ac:dyDescent="0.2">
      <c r="A497" s="76">
        <v>43.2</v>
      </c>
      <c r="B497" s="76">
        <f t="shared" si="66"/>
        <v>4.3200000000000002E-2</v>
      </c>
      <c r="C497" s="77">
        <f t="shared" si="61"/>
        <v>0.99992599855784703</v>
      </c>
      <c r="D497" s="78">
        <f t="shared" si="62"/>
        <v>1.3465319750829072E-2</v>
      </c>
      <c r="E497" s="78">
        <f t="shared" si="63"/>
        <v>1</v>
      </c>
      <c r="F497" s="78">
        <f t="shared" si="64"/>
        <v>1</v>
      </c>
      <c r="G497" s="77">
        <f t="shared" si="67"/>
        <v>1.346432329774846E-2</v>
      </c>
      <c r="H497" s="78">
        <f t="shared" si="65"/>
        <v>-37.416309377450247</v>
      </c>
      <c r="I497" s="77">
        <f t="shared" si="68"/>
        <v>0.10000000000000142</v>
      </c>
      <c r="J497" s="77">
        <f t="shared" si="69"/>
        <v>1.3645140247360724E-2</v>
      </c>
      <c r="K497" s="77">
        <f t="shared" si="70"/>
        <v>1.3645140247360917E-3</v>
      </c>
      <c r="L497" s="82"/>
    </row>
    <row r="498" spans="1:12" x14ac:dyDescent="0.2">
      <c r="A498" s="76">
        <v>43.3</v>
      </c>
      <c r="B498" s="76">
        <f t="shared" si="66"/>
        <v>4.3299999999999998E-2</v>
      </c>
      <c r="C498" s="77">
        <f t="shared" si="61"/>
        <v>0.99992565557378177</v>
      </c>
      <c r="D498" s="78">
        <f t="shared" si="62"/>
        <v>1.3110982276528786E-2</v>
      </c>
      <c r="E498" s="78">
        <f t="shared" si="63"/>
        <v>1</v>
      </c>
      <c r="F498" s="78">
        <f t="shared" si="64"/>
        <v>1</v>
      </c>
      <c r="G498" s="77">
        <f t="shared" si="67"/>
        <v>1.311000754807428E-2</v>
      </c>
      <c r="H498" s="78">
        <f t="shared" si="65"/>
        <v>-37.647941165304239</v>
      </c>
      <c r="I498" s="77">
        <f t="shared" si="68"/>
        <v>9.9999999999994316E-2</v>
      </c>
      <c r="J498" s="77">
        <f t="shared" si="69"/>
        <v>1.3287165422911369E-2</v>
      </c>
      <c r="K498" s="77">
        <f t="shared" si="70"/>
        <v>1.3287165422910614E-3</v>
      </c>
      <c r="L498" s="82"/>
    </row>
    <row r="499" spans="1:12" x14ac:dyDescent="0.2">
      <c r="A499" s="76">
        <v>43.4</v>
      </c>
      <c r="B499" s="76">
        <f t="shared" si="66"/>
        <v>4.3400000000000001E-2</v>
      </c>
      <c r="C499" s="77">
        <f t="shared" si="61"/>
        <v>0.99992531179679611</v>
      </c>
      <c r="D499" s="78">
        <f t="shared" si="62"/>
        <v>1.2763862969838145E-2</v>
      </c>
      <c r="E499" s="78">
        <f t="shared" si="63"/>
        <v>1</v>
      </c>
      <c r="F499" s="78">
        <f t="shared" si="64"/>
        <v>1</v>
      </c>
      <c r="G499" s="77">
        <f t="shared" si="67"/>
        <v>1.2762909659846987E-2</v>
      </c>
      <c r="H499" s="78">
        <f t="shared" si="65"/>
        <v>-37.881006096681389</v>
      </c>
      <c r="I499" s="77">
        <f t="shared" si="68"/>
        <v>0.10000000000000142</v>
      </c>
      <c r="J499" s="77">
        <f t="shared" si="69"/>
        <v>1.2936458603960633E-2</v>
      </c>
      <c r="K499" s="77">
        <f t="shared" si="70"/>
        <v>1.2936458603960816E-3</v>
      </c>
      <c r="L499" s="82"/>
    </row>
    <row r="500" spans="1:12" x14ac:dyDescent="0.2">
      <c r="A500" s="76">
        <v>43.5</v>
      </c>
      <c r="B500" s="76">
        <f t="shared" si="66"/>
        <v>4.3499999999999997E-2</v>
      </c>
      <c r="C500" s="77">
        <f t="shared" si="61"/>
        <v>0.99992496722689383</v>
      </c>
      <c r="D500" s="78">
        <f t="shared" si="62"/>
        <v>1.242386205909804E-2</v>
      </c>
      <c r="E500" s="78">
        <f t="shared" si="63"/>
        <v>1</v>
      </c>
      <c r="F500" s="78">
        <f t="shared" si="64"/>
        <v>1</v>
      </c>
      <c r="G500" s="77">
        <f t="shared" si="67"/>
        <v>1.2422929862275058E-2</v>
      </c>
      <c r="H500" s="78">
        <f t="shared" si="65"/>
        <v>-38.115519334459464</v>
      </c>
      <c r="I500" s="77">
        <f t="shared" si="68"/>
        <v>0.10000000000000142</v>
      </c>
      <c r="J500" s="77">
        <f t="shared" si="69"/>
        <v>1.2592919761061023E-2</v>
      </c>
      <c r="K500" s="77">
        <f t="shared" si="70"/>
        <v>1.2592919761061203E-3</v>
      </c>
      <c r="L500" s="82"/>
    </row>
    <row r="501" spans="1:12" x14ac:dyDescent="0.2">
      <c r="A501" s="76">
        <v>43.6</v>
      </c>
      <c r="B501" s="76">
        <f t="shared" si="66"/>
        <v>4.36E-2</v>
      </c>
      <c r="C501" s="77">
        <f t="shared" si="61"/>
        <v>0.99992462186407527</v>
      </c>
      <c r="D501" s="78">
        <f t="shared" si="62"/>
        <v>1.2090880300784328E-2</v>
      </c>
      <c r="E501" s="78">
        <f t="shared" si="63"/>
        <v>1</v>
      </c>
      <c r="F501" s="78">
        <f t="shared" si="64"/>
        <v>1</v>
      </c>
      <c r="G501" s="77">
        <f t="shared" si="67"/>
        <v>1.2089968912765566E-2</v>
      </c>
      <c r="H501" s="78">
        <f t="shared" si="65"/>
        <v>-38.351496316997512</v>
      </c>
      <c r="I501" s="77">
        <f t="shared" si="68"/>
        <v>0.10000000000000142</v>
      </c>
      <c r="J501" s="77">
        <f t="shared" si="69"/>
        <v>1.2256449387520312E-2</v>
      </c>
      <c r="K501" s="77">
        <f t="shared" si="70"/>
        <v>1.2256449387520487E-3</v>
      </c>
      <c r="L501" s="82"/>
    </row>
    <row r="502" spans="1:12" x14ac:dyDescent="0.2">
      <c r="A502" s="76">
        <v>43.7</v>
      </c>
      <c r="B502" s="76">
        <f t="shared" si="66"/>
        <v>4.3700000000000003E-2</v>
      </c>
      <c r="C502" s="77">
        <f t="shared" si="61"/>
        <v>0.99992427570834141</v>
      </c>
      <c r="D502" s="78">
        <f t="shared" si="62"/>
        <v>1.1764818990176694E-2</v>
      </c>
      <c r="E502" s="78">
        <f t="shared" si="63"/>
        <v>1</v>
      </c>
      <c r="F502" s="78">
        <f t="shared" si="64"/>
        <v>1</v>
      </c>
      <c r="G502" s="77">
        <f t="shared" si="67"/>
        <v>1.1763928107592171E-2</v>
      </c>
      <c r="H502" s="78">
        <f t="shared" si="65"/>
        <v>-38.588952764855662</v>
      </c>
      <c r="I502" s="77">
        <f t="shared" si="68"/>
        <v>0.10000000000000142</v>
      </c>
      <c r="J502" s="77">
        <f t="shared" si="69"/>
        <v>1.1926948510178868E-2</v>
      </c>
      <c r="K502" s="77">
        <f t="shared" si="70"/>
        <v>1.1926948510179037E-3</v>
      </c>
      <c r="L502" s="82"/>
    </row>
    <row r="503" spans="1:12" x14ac:dyDescent="0.2">
      <c r="A503" s="76">
        <v>43.8</v>
      </c>
      <c r="B503" s="76">
        <f t="shared" si="66"/>
        <v>4.3799999999999999E-2</v>
      </c>
      <c r="C503" s="77">
        <f t="shared" si="61"/>
        <v>0.9999239287596926</v>
      </c>
      <c r="D503" s="78">
        <f t="shared" si="62"/>
        <v>1.1445579971807784E-2</v>
      </c>
      <c r="E503" s="78">
        <f t="shared" si="63"/>
        <v>1</v>
      </c>
      <c r="F503" s="78">
        <f t="shared" si="64"/>
        <v>1</v>
      </c>
      <c r="G503" s="77">
        <f t="shared" si="67"/>
        <v>1.1444709292343291E-2</v>
      </c>
      <c r="H503" s="78">
        <f t="shared" si="65"/>
        <v>-38.827904687721698</v>
      </c>
      <c r="I503" s="77">
        <f t="shared" si="68"/>
        <v>9.9999999999994316E-2</v>
      </c>
      <c r="J503" s="77">
        <f t="shared" si="69"/>
        <v>1.1604318699967732E-2</v>
      </c>
      <c r="K503" s="77">
        <f t="shared" si="70"/>
        <v>1.1604318699967072E-3</v>
      </c>
      <c r="L503" s="82"/>
    </row>
    <row r="504" spans="1:12" x14ac:dyDescent="0.2">
      <c r="A504" s="76">
        <v>43.9</v>
      </c>
      <c r="B504" s="76">
        <f t="shared" si="66"/>
        <v>4.3900000000000002E-2</v>
      </c>
      <c r="C504" s="77">
        <f t="shared" si="61"/>
        <v>0.99992358101812751</v>
      </c>
      <c r="D504" s="78">
        <f t="shared" si="62"/>
        <v>1.1133065649692365E-2</v>
      </c>
      <c r="E504" s="78">
        <f t="shared" si="63"/>
        <v>1</v>
      </c>
      <c r="F504" s="78">
        <f t="shared" si="64"/>
        <v>1</v>
      </c>
      <c r="G504" s="77">
        <f t="shared" si="67"/>
        <v>1.1132214872150296E-2</v>
      </c>
      <c r="H504" s="78">
        <f t="shared" si="65"/>
        <v>-39.068368391552241</v>
      </c>
      <c r="I504" s="77">
        <f t="shared" si="68"/>
        <v>0.10000000000000142</v>
      </c>
      <c r="J504" s="77">
        <f t="shared" si="69"/>
        <v>1.1288462082246794E-2</v>
      </c>
      <c r="K504" s="77">
        <f t="shared" si="70"/>
        <v>1.1288462082246955E-3</v>
      </c>
      <c r="L504" s="82"/>
    </row>
    <row r="505" spans="1:12" x14ac:dyDescent="0.2">
      <c r="A505" s="76">
        <v>44</v>
      </c>
      <c r="B505" s="76">
        <f t="shared" si="66"/>
        <v>4.3999999999999997E-2</v>
      </c>
      <c r="C505" s="77">
        <f t="shared" si="61"/>
        <v>0.99992323248365067</v>
      </c>
      <c r="D505" s="78">
        <f t="shared" si="62"/>
        <v>1.0827178997337032E-2</v>
      </c>
      <c r="E505" s="78">
        <f t="shared" si="63"/>
        <v>1</v>
      </c>
      <c r="F505" s="78">
        <f t="shared" si="64"/>
        <v>1</v>
      </c>
      <c r="G505" s="77">
        <f t="shared" si="67"/>
        <v>1.0826347821696338E-2</v>
      </c>
      <c r="H505" s="78">
        <f t="shared" si="65"/>
        <v>-39.310360485935824</v>
      </c>
      <c r="I505" s="77">
        <f t="shared" si="68"/>
        <v>0.10000000000000142</v>
      </c>
      <c r="J505" s="77">
        <f t="shared" si="69"/>
        <v>1.0979281346923317E-2</v>
      </c>
      <c r="K505" s="77">
        <f t="shared" si="70"/>
        <v>1.0979281346923473E-3</v>
      </c>
      <c r="L505" s="82"/>
    </row>
    <row r="506" spans="1:12" x14ac:dyDescent="0.2">
      <c r="A506" s="76">
        <v>44.1</v>
      </c>
      <c r="B506" s="76">
        <f t="shared" si="66"/>
        <v>4.41E-2</v>
      </c>
      <c r="C506" s="77">
        <f t="shared" si="61"/>
        <v>0.99992288315626077</v>
      </c>
      <c r="D506" s="78">
        <f t="shared" si="62"/>
        <v>1.0527823567528937E-2</v>
      </c>
      <c r="E506" s="78">
        <f t="shared" si="63"/>
        <v>1</v>
      </c>
      <c r="F506" s="78">
        <f t="shared" si="64"/>
        <v>1</v>
      </c>
      <c r="G506" s="77">
        <f t="shared" si="67"/>
        <v>1.0527011695003967E-2</v>
      </c>
      <c r="H506" s="78">
        <f t="shared" si="65"/>
        <v>-39.553897891687406</v>
      </c>
      <c r="I506" s="77">
        <f t="shared" si="68"/>
        <v>0.10000000000000142</v>
      </c>
      <c r="J506" s="77">
        <f t="shared" si="69"/>
        <v>1.0676679758350151E-2</v>
      </c>
      <c r="K506" s="77">
        <f t="shared" si="70"/>
        <v>1.0676679758350304E-3</v>
      </c>
      <c r="L506" s="82"/>
    </row>
    <row r="507" spans="1:12" x14ac:dyDescent="0.2">
      <c r="A507" s="76">
        <v>44.2</v>
      </c>
      <c r="B507" s="76">
        <f t="shared" si="66"/>
        <v>4.4200000000000003E-2</v>
      </c>
      <c r="C507" s="77">
        <f t="shared" si="61"/>
        <v>0.99992253303595724</v>
      </c>
      <c r="D507" s="78">
        <f t="shared" si="62"/>
        <v>1.0234903501904627E-2</v>
      </c>
      <c r="E507" s="78">
        <f t="shared" si="63"/>
        <v>1</v>
      </c>
      <c r="F507" s="78">
        <f t="shared" si="64"/>
        <v>1</v>
      </c>
      <c r="G507" s="77">
        <f t="shared" si="67"/>
        <v>1.0234110635003063E-2</v>
      </c>
      <c r="H507" s="78">
        <f t="shared" si="65"/>
        <v>-39.798997848681935</v>
      </c>
      <c r="I507" s="77">
        <f t="shared" si="68"/>
        <v>0.10000000000000142</v>
      </c>
      <c r="J507" s="77">
        <f t="shared" si="69"/>
        <v>1.0380561165003514E-2</v>
      </c>
      <c r="K507" s="77">
        <f t="shared" si="70"/>
        <v>1.0380561165003661E-3</v>
      </c>
      <c r="L507" s="82"/>
    </row>
    <row r="508" spans="1:12" x14ac:dyDescent="0.2">
      <c r="A508" s="76">
        <v>44.3</v>
      </c>
      <c r="B508" s="76">
        <f t="shared" si="66"/>
        <v>4.4299999999999999E-2</v>
      </c>
      <c r="C508" s="77">
        <f t="shared" si="61"/>
        <v>0.99992218212274442</v>
      </c>
      <c r="D508" s="78">
        <f t="shared" si="62"/>
        <v>9.9483235402984399E-3</v>
      </c>
      <c r="E508" s="78">
        <f t="shared" si="63"/>
        <v>1</v>
      </c>
      <c r="F508" s="78">
        <f t="shared" si="64"/>
        <v>1</v>
      </c>
      <c r="G508" s="77">
        <f t="shared" si="67"/>
        <v>9.9475493828782829E-3</v>
      </c>
      <c r="H508" s="78">
        <f t="shared" si="65"/>
        <v>-40.045677923936474</v>
      </c>
      <c r="I508" s="77">
        <f t="shared" si="68"/>
        <v>9.9999999999994316E-2</v>
      </c>
      <c r="J508" s="77">
        <f t="shared" si="69"/>
        <v>1.0090830008940673E-2</v>
      </c>
      <c r="K508" s="77">
        <f t="shared" si="70"/>
        <v>1.0090830008940099E-3</v>
      </c>
      <c r="L508" s="82"/>
    </row>
    <row r="509" spans="1:12" x14ac:dyDescent="0.2">
      <c r="A509" s="76">
        <v>44.4</v>
      </c>
      <c r="B509" s="76">
        <f t="shared" si="66"/>
        <v>4.4400000000000002E-2</v>
      </c>
      <c r="C509" s="77">
        <f t="shared" si="61"/>
        <v>0.99992183041661975</v>
      </c>
      <c r="D509" s="78">
        <f t="shared" si="62"/>
        <v>9.6679890298699053E-3</v>
      </c>
      <c r="E509" s="78">
        <f t="shared" si="63"/>
        <v>1</v>
      </c>
      <c r="F509" s="78">
        <f t="shared" si="64"/>
        <v>1</v>
      </c>
      <c r="G509" s="77">
        <f t="shared" si="67"/>
        <v>9.6672332871953152E-3</v>
      </c>
      <c r="H509" s="78">
        <f t="shared" si="65"/>
        <v>-40.29395601995116</v>
      </c>
      <c r="I509" s="77">
        <f t="shared" si="68"/>
        <v>0.10000000000000142</v>
      </c>
      <c r="J509" s="77">
        <f t="shared" si="69"/>
        <v>9.807391335036799E-3</v>
      </c>
      <c r="K509" s="77">
        <f t="shared" si="70"/>
        <v>9.8073913350369378E-4</v>
      </c>
      <c r="L509" s="82"/>
    </row>
    <row r="510" spans="1:12" x14ac:dyDescent="0.2">
      <c r="A510" s="76">
        <v>44.5</v>
      </c>
      <c r="B510" s="76">
        <f t="shared" si="66"/>
        <v>4.4499999999999998E-2</v>
      </c>
      <c r="C510" s="77">
        <f t="shared" si="61"/>
        <v>0.99992147791758534</v>
      </c>
      <c r="D510" s="78">
        <f t="shared" si="62"/>
        <v>9.3938059340114167E-3</v>
      </c>
      <c r="E510" s="78">
        <f t="shared" si="63"/>
        <v>1</v>
      </c>
      <c r="F510" s="78">
        <f t="shared" si="64"/>
        <v>1</v>
      </c>
      <c r="G510" s="77">
        <f t="shared" si="67"/>
        <v>9.3930683128076783E-3</v>
      </c>
      <c r="H510" s="78">
        <f t="shared" si="65"/>
        <v>-40.543850383317341</v>
      </c>
      <c r="I510" s="77">
        <f t="shared" si="68"/>
        <v>0.10000000000000142</v>
      </c>
      <c r="J510" s="77">
        <f t="shared" si="69"/>
        <v>9.5301508000014967E-3</v>
      </c>
      <c r="K510" s="77">
        <f t="shared" si="70"/>
        <v>9.5301508000016327E-4</v>
      </c>
      <c r="L510" s="82"/>
    </row>
    <row r="511" spans="1:12" x14ac:dyDescent="0.2">
      <c r="A511" s="76">
        <v>44.6</v>
      </c>
      <c r="B511" s="76">
        <f t="shared" si="66"/>
        <v>4.4600000000000001E-2</v>
      </c>
      <c r="C511" s="77">
        <f t="shared" si="61"/>
        <v>0.99992112462564253</v>
      </c>
      <c r="D511" s="78">
        <f t="shared" si="62"/>
        <v>9.1256808410349194E-3</v>
      </c>
      <c r="E511" s="78">
        <f t="shared" si="63"/>
        <v>1</v>
      </c>
      <c r="F511" s="78">
        <f t="shared" si="64"/>
        <v>1</v>
      </c>
      <c r="G511" s="77">
        <f t="shared" si="67"/>
        <v>9.1249610495423156E-3</v>
      </c>
      <c r="H511" s="78">
        <f t="shared" si="65"/>
        <v>-40.795379613604972</v>
      </c>
      <c r="I511" s="77">
        <f t="shared" si="68"/>
        <v>0.10000000000000142</v>
      </c>
      <c r="J511" s="77">
        <f t="shared" si="69"/>
        <v>9.2590146811749978E-3</v>
      </c>
      <c r="K511" s="77">
        <f t="shared" si="70"/>
        <v>9.2590146811751298E-4</v>
      </c>
      <c r="L511" s="82"/>
    </row>
    <row r="512" spans="1:12" x14ac:dyDescent="0.2">
      <c r="A512" s="76">
        <v>44.7</v>
      </c>
      <c r="B512" s="76">
        <f t="shared" si="66"/>
        <v>4.4700000000000004E-2</v>
      </c>
      <c r="C512" s="77">
        <f t="shared" si="61"/>
        <v>0.99992077054079143</v>
      </c>
      <c r="D512" s="78">
        <f t="shared" si="62"/>
        <v>8.8635209726385406E-3</v>
      </c>
      <c r="E512" s="78">
        <f t="shared" si="63"/>
        <v>1</v>
      </c>
      <c r="F512" s="78">
        <f t="shared" si="64"/>
        <v>1</v>
      </c>
      <c r="G512" s="77">
        <f t="shared" si="67"/>
        <v>8.8628187206651939E-3</v>
      </c>
      <c r="H512" s="78">
        <f t="shared" si="65"/>
        <v>-41.048562672539155</v>
      </c>
      <c r="I512" s="77">
        <f t="shared" si="68"/>
        <v>0.10000000000000142</v>
      </c>
      <c r="J512" s="77">
        <f t="shared" si="69"/>
        <v>8.9938898851037556E-3</v>
      </c>
      <c r="K512" s="77">
        <f t="shared" si="70"/>
        <v>8.9938898851038833E-4</v>
      </c>
      <c r="L512" s="82"/>
    </row>
    <row r="513" spans="1:12" x14ac:dyDescent="0.2">
      <c r="A513" s="76">
        <v>44.8</v>
      </c>
      <c r="B513" s="76">
        <f t="shared" si="66"/>
        <v>4.48E-2</v>
      </c>
      <c r="C513" s="77">
        <f t="shared" si="61"/>
        <v>0.99992041566303214</v>
      </c>
      <c r="D513" s="78">
        <f t="shared" si="62"/>
        <v>8.6072341921531112E-3</v>
      </c>
      <c r="E513" s="78">
        <f t="shared" si="63"/>
        <v>1</v>
      </c>
      <c r="F513" s="78">
        <f t="shared" si="64"/>
        <v>1</v>
      </c>
      <c r="G513" s="77">
        <f t="shared" si="67"/>
        <v>8.6065491911268017E-3</v>
      </c>
      <c r="H513" s="78">
        <f t="shared" si="65"/>
        <v>-41.303418893477506</v>
      </c>
      <c r="I513" s="77">
        <f t="shared" si="68"/>
        <v>9.9999999999994316E-2</v>
      </c>
      <c r="J513" s="77">
        <f t="shared" si="69"/>
        <v>8.7346839558959978E-3</v>
      </c>
      <c r="K513" s="77">
        <f t="shared" si="70"/>
        <v>8.7346839558955012E-4</v>
      </c>
      <c r="L513" s="82"/>
    </row>
    <row r="514" spans="1:12" x14ac:dyDescent="0.2">
      <c r="A514" s="76">
        <v>44.9</v>
      </c>
      <c r="B514" s="76">
        <f t="shared" si="66"/>
        <v>4.4899999999999995E-2</v>
      </c>
      <c r="C514" s="77">
        <f t="shared" ref="C514:C577" si="71">ABS(SIN(((8*PI()*$A514*VLOOKUP($D$8,$C$16:$D$31,2,FALSE))/($D$14*1000000)))/(VLOOKUP($D$8,$C$16:$D$31,2,FALSE)*SIN(((8*PI()*$A514)/($D$14*1000000)))))^5</f>
        <v>0.99992005999236755</v>
      </c>
      <c r="D514" s="78">
        <f t="shared" ref="D514:D577" si="72">ABS(SIN(((512*PI()*$A514*VLOOKUP($D$8,$C$16:$E$31,3,FALSE))/($D$14*1000000)))/(VLOOKUP($D$8,$C$16:$E$31,3,FALSE)*SIN(((512*PI()*$A514)/($D$14*1000000)))))^$D$9</f>
        <v>8.356729012568672E-3</v>
      </c>
      <c r="E514" s="78">
        <f t="shared" ref="E514:E577" si="73">IF($D$10="OFF",1,ABS(SIN(8*VLOOKUP($D$8,$C$16:$D$31,2,FALSE)*VLOOKUP($D$8,$C$16:$E$31,3,FALSE)*2*PI()*A514/($D$14*1000000))/(2*SIN((8*VLOOKUP($D$8,$C$16:$D$31,2,FALSE)*VLOOKUP($D$8,$C$16:$E$31,3,FALSE))*PI()*A514/($D$14*1000000)))))</f>
        <v>1</v>
      </c>
      <c r="F514" s="78">
        <f t="shared" ref="F514:F577" si="74">IF($D$11="OFF",1,ABS(SIN(8*VLOOKUP($D$8,$C$16:$D$31,2,FALSE)*VLOOKUP($D$8,$C$16:$E$31,3,FALSE)*IF($D$10="ON",4,2)*PI()*A514/($D$14*1000000))/(2*SIN((8*VLOOKUP($D$8,$C$16:$D$31,2,FALSE)*VLOOKUP($D$8,$C$16:$E$31,3,FALSE)*IF($D$10="ON",2,1))*PI()*A514/($D$14*1000000)))))</f>
        <v>1</v>
      </c>
      <c r="G514" s="77">
        <f t="shared" si="67"/>
        <v>8.3560609755876248E-3</v>
      </c>
      <c r="H514" s="78">
        <f t="shared" ref="H514:H577" si="75">20*LOG10(G514)</f>
        <v>-41.559967991200267</v>
      </c>
      <c r="I514" s="77">
        <f t="shared" si="68"/>
        <v>0.10000000000000142</v>
      </c>
      <c r="J514" s="77">
        <f t="shared" si="69"/>
        <v>8.4813050833572132E-3</v>
      </c>
      <c r="K514" s="77">
        <f t="shared" si="70"/>
        <v>8.4813050833573342E-4</v>
      </c>
      <c r="L514" s="82"/>
    </row>
    <row r="515" spans="1:12" x14ac:dyDescent="0.2">
      <c r="A515" s="76">
        <v>45</v>
      </c>
      <c r="B515" s="76">
        <f t="shared" ref="B515:B578" si="76">A515/1000</f>
        <v>4.4999999999999998E-2</v>
      </c>
      <c r="C515" s="77">
        <f t="shared" si="71"/>
        <v>0.99991970352879556</v>
      </c>
      <c r="D515" s="78">
        <f t="shared" si="72"/>
        <v>8.1119146043414532E-3</v>
      </c>
      <c r="E515" s="78">
        <f t="shared" si="73"/>
        <v>1</v>
      </c>
      <c r="F515" s="78">
        <f t="shared" si="74"/>
        <v>1</v>
      </c>
      <c r="G515" s="77">
        <f t="shared" ref="G515:G578" si="77">C515*D515*E515*F515</f>
        <v>8.1112632462240122E-3</v>
      </c>
      <c r="H515" s="78">
        <f t="shared" si="75"/>
        <v>-41.818230072025671</v>
      </c>
      <c r="I515" s="77">
        <f t="shared" ref="I515:I578" si="78">A515-A514</f>
        <v>0.10000000000000142</v>
      </c>
      <c r="J515" s="77">
        <f t="shared" ref="J515:J578" si="79">((G515+G514)/2)</f>
        <v>8.2336621109058185E-3</v>
      </c>
      <c r="K515" s="77">
        <f t="shared" si="70"/>
        <v>8.2336621109059354E-4</v>
      </c>
      <c r="L515" s="82"/>
    </row>
    <row r="516" spans="1:12" x14ac:dyDescent="0.2">
      <c r="A516" s="76">
        <v>45.1</v>
      </c>
      <c r="B516" s="76">
        <f t="shared" si="76"/>
        <v>4.5100000000000001E-2</v>
      </c>
      <c r="C516" s="77">
        <f t="shared" si="71"/>
        <v>0.99991934627231982</v>
      </c>
      <c r="D516" s="78">
        <f t="shared" si="72"/>
        <v>7.8727008029815179E-3</v>
      </c>
      <c r="E516" s="78">
        <f t="shared" si="73"/>
        <v>1</v>
      </c>
      <c r="F516" s="78">
        <f t="shared" si="74"/>
        <v>1</v>
      </c>
      <c r="G516" s="77">
        <f t="shared" si="77"/>
        <v>7.8720658403148465E-3</v>
      </c>
      <c r="H516" s="78">
        <f t="shared" si="75"/>
        <v>-42.078225644263341</v>
      </c>
      <c r="I516" s="77">
        <f t="shared" si="78"/>
        <v>0.10000000000000142</v>
      </c>
      <c r="J516" s="77">
        <f t="shared" si="79"/>
        <v>7.9916645432694285E-3</v>
      </c>
      <c r="K516" s="77">
        <f t="shared" ref="K516:K579" si="80">I516*J516</f>
        <v>7.9916645432695423E-4</v>
      </c>
      <c r="L516" s="82"/>
    </row>
    <row r="517" spans="1:12" x14ac:dyDescent="0.2">
      <c r="A517" s="76">
        <v>45.2</v>
      </c>
      <c r="B517" s="76">
        <f t="shared" si="76"/>
        <v>4.5200000000000004E-2</v>
      </c>
      <c r="C517" s="77">
        <f t="shared" si="71"/>
        <v>0.99991898822293912</v>
      </c>
      <c r="D517" s="78">
        <f t="shared" si="72"/>
        <v>7.6389981164212686E-3</v>
      </c>
      <c r="E517" s="78">
        <f t="shared" si="73"/>
        <v>1</v>
      </c>
      <c r="F517" s="78">
        <f t="shared" si="74"/>
        <v>1</v>
      </c>
      <c r="G517" s="77">
        <f t="shared" si="77"/>
        <v>7.6383792676088923E-3</v>
      </c>
      <c r="H517" s="78">
        <f t="shared" si="75"/>
        <v>-42.339975629019975</v>
      </c>
      <c r="I517" s="77">
        <f t="shared" si="78"/>
        <v>0.10000000000000142</v>
      </c>
      <c r="J517" s="77">
        <f t="shared" si="79"/>
        <v>7.7552225539618694E-3</v>
      </c>
      <c r="K517" s="77">
        <f t="shared" si="80"/>
        <v>7.7552225539619796E-4</v>
      </c>
      <c r="L517" s="82"/>
    </row>
    <row r="518" spans="1:12" x14ac:dyDescent="0.2">
      <c r="A518" s="76">
        <v>45.3</v>
      </c>
      <c r="B518" s="76">
        <f t="shared" si="76"/>
        <v>4.53E-2</v>
      </c>
      <c r="C518" s="77">
        <f t="shared" si="71"/>
        <v>0.99991862938065434</v>
      </c>
      <c r="D518" s="78">
        <f t="shared" si="72"/>
        <v>7.4107177321657836E-3</v>
      </c>
      <c r="E518" s="78">
        <f t="shared" si="73"/>
        <v>1</v>
      </c>
      <c r="F518" s="78">
        <f t="shared" si="74"/>
        <v>1</v>
      </c>
      <c r="G518" s="77">
        <f t="shared" si="77"/>
        <v>7.4101147174741215E-3</v>
      </c>
      <c r="H518" s="78">
        <f t="shared" si="75"/>
        <v>-42.603501371370676</v>
      </c>
      <c r="I518" s="77">
        <f t="shared" si="78"/>
        <v>9.9999999999994316E-2</v>
      </c>
      <c r="J518" s="77">
        <f t="shared" si="79"/>
        <v>7.5242469925415074E-3</v>
      </c>
      <c r="K518" s="77">
        <f t="shared" si="80"/>
        <v>7.5242469925410798E-4</v>
      </c>
      <c r="L518" s="82"/>
    </row>
    <row r="519" spans="1:12" x14ac:dyDescent="0.2">
      <c r="A519" s="76">
        <v>45.4</v>
      </c>
      <c r="B519" s="76">
        <f t="shared" si="76"/>
        <v>4.5399999999999996E-2</v>
      </c>
      <c r="C519" s="77">
        <f t="shared" si="71"/>
        <v>0.99991826974546738</v>
      </c>
      <c r="D519" s="78">
        <f t="shared" si="72"/>
        <v>7.1877715242244945E-3</v>
      </c>
      <c r="E519" s="78">
        <f t="shared" si="73"/>
        <v>1</v>
      </c>
      <c r="F519" s="78">
        <f t="shared" si="74"/>
        <v>1</v>
      </c>
      <c r="G519" s="77">
        <f t="shared" si="77"/>
        <v>7.1871840658282969E-3</v>
      </c>
      <c r="H519" s="78">
        <f t="shared" si="75"/>
        <v>-42.868824651912206</v>
      </c>
      <c r="I519" s="77">
        <f t="shared" si="78"/>
        <v>0.10000000000000142</v>
      </c>
      <c r="J519" s="77">
        <f t="shared" si="79"/>
        <v>7.2986493916512088E-3</v>
      </c>
      <c r="K519" s="77">
        <f t="shared" si="80"/>
        <v>7.2986493916513129E-4</v>
      </c>
      <c r="L519" s="82"/>
    </row>
    <row r="520" spans="1:12" x14ac:dyDescent="0.2">
      <c r="A520" s="76">
        <v>45.5</v>
      </c>
      <c r="B520" s="76">
        <f t="shared" si="76"/>
        <v>4.5499999999999999E-2</v>
      </c>
      <c r="C520" s="77">
        <f t="shared" si="71"/>
        <v>0.99991790931737845</v>
      </c>
      <c r="D520" s="78">
        <f t="shared" si="72"/>
        <v>6.9700720598257779E-3</v>
      </c>
      <c r="E520" s="78">
        <f t="shared" si="73"/>
        <v>1</v>
      </c>
      <c r="F520" s="78">
        <f t="shared" si="74"/>
        <v>1</v>
      </c>
      <c r="G520" s="77">
        <f t="shared" si="77"/>
        <v>6.9694998818524657E-3</v>
      </c>
      <c r="H520" s="78">
        <f t="shared" si="75"/>
        <v>-43.135967698712598</v>
      </c>
      <c r="I520" s="77">
        <f t="shared" si="78"/>
        <v>0.10000000000000142</v>
      </c>
      <c r="J520" s="77">
        <f t="shared" si="79"/>
        <v>7.0783419738403817E-3</v>
      </c>
      <c r="K520" s="77">
        <f t="shared" si="80"/>
        <v>7.0783419738404819E-4</v>
      </c>
      <c r="L520" s="82"/>
    </row>
    <row r="521" spans="1:12" x14ac:dyDescent="0.2">
      <c r="A521" s="76">
        <v>45.6</v>
      </c>
      <c r="B521" s="76">
        <f t="shared" si="76"/>
        <v>4.5600000000000002E-2</v>
      </c>
      <c r="C521" s="77">
        <f t="shared" si="71"/>
        <v>0.99991754809638889</v>
      </c>
      <c r="D521" s="78">
        <f t="shared" si="72"/>
        <v>6.7575326059142269E-3</v>
      </c>
      <c r="E521" s="78">
        <f t="shared" si="73"/>
        <v>1</v>
      </c>
      <c r="F521" s="78">
        <f t="shared" si="74"/>
        <v>1</v>
      </c>
      <c r="G521" s="77">
        <f t="shared" si="77"/>
        <v>6.7569754344871547E-3</v>
      </c>
      <c r="H521" s="78">
        <f t="shared" si="75"/>
        <v>-43.404953199674445</v>
      </c>
      <c r="I521" s="77">
        <f t="shared" si="78"/>
        <v>0.10000000000000142</v>
      </c>
      <c r="J521" s="77">
        <f t="shared" si="79"/>
        <v>6.8632376581698098E-3</v>
      </c>
      <c r="K521" s="77">
        <f t="shared" si="80"/>
        <v>6.8632376581699074E-4</v>
      </c>
      <c r="L521" s="82"/>
    </row>
    <row r="522" spans="1:12" x14ac:dyDescent="0.2">
      <c r="A522" s="76">
        <v>45.7</v>
      </c>
      <c r="B522" s="76">
        <f t="shared" si="76"/>
        <v>4.5700000000000005E-2</v>
      </c>
      <c r="C522" s="77">
        <f t="shared" si="71"/>
        <v>0.99991718608249869</v>
      </c>
      <c r="D522" s="78">
        <f t="shared" si="72"/>
        <v>6.550067135431578E-3</v>
      </c>
      <c r="E522" s="78">
        <f t="shared" si="73"/>
        <v>1</v>
      </c>
      <c r="F522" s="78">
        <f t="shared" si="74"/>
        <v>1</v>
      </c>
      <c r="G522" s="77">
        <f t="shared" si="77"/>
        <v>6.5495246987121959E-3</v>
      </c>
      <c r="H522" s="78">
        <f t="shared" si="75"/>
        <v>-43.675804315328818</v>
      </c>
      <c r="I522" s="77">
        <f t="shared" si="78"/>
        <v>0.10000000000000142</v>
      </c>
      <c r="J522" s="77">
        <f t="shared" si="79"/>
        <v>6.6532500665996749E-3</v>
      </c>
      <c r="K522" s="77">
        <f t="shared" si="80"/>
        <v>6.6532500665997696E-4</v>
      </c>
      <c r="L522" s="82"/>
    </row>
    <row r="523" spans="1:12" x14ac:dyDescent="0.2">
      <c r="A523" s="76">
        <v>45.8</v>
      </c>
      <c r="B523" s="76">
        <f t="shared" si="76"/>
        <v>4.58E-2</v>
      </c>
      <c r="C523" s="77">
        <f t="shared" si="71"/>
        <v>0.99991682327570841</v>
      </c>
      <c r="D523" s="78">
        <f t="shared" si="72"/>
        <v>6.347590333381628E-3</v>
      </c>
      <c r="E523" s="78">
        <f t="shared" si="73"/>
        <v>1</v>
      </c>
      <c r="F523" s="78">
        <f t="shared" si="74"/>
        <v>1</v>
      </c>
      <c r="G523" s="77">
        <f t="shared" si="77"/>
        <v>6.3470623616105528E-3</v>
      </c>
      <c r="H523" s="78">
        <f t="shared" si="75"/>
        <v>-43.948544692078222</v>
      </c>
      <c r="I523" s="77">
        <f t="shared" si="78"/>
        <v>9.9999999999994316E-2</v>
      </c>
      <c r="J523" s="77">
        <f t="shared" si="79"/>
        <v>6.4482935301613739E-3</v>
      </c>
      <c r="K523" s="77">
        <f t="shared" si="80"/>
        <v>6.448293530161007E-4</v>
      </c>
      <c r="L523" s="82"/>
    </row>
    <row r="524" spans="1:12" x14ac:dyDescent="0.2">
      <c r="A524" s="76">
        <v>45.9</v>
      </c>
      <c r="B524" s="76">
        <f t="shared" si="76"/>
        <v>4.5899999999999996E-2</v>
      </c>
      <c r="C524" s="77">
        <f t="shared" si="71"/>
        <v>0.99991645967601961</v>
      </c>
      <c r="D524" s="78">
        <f t="shared" si="72"/>
        <v>6.1500176026802657E-3</v>
      </c>
      <c r="E524" s="78">
        <f t="shared" si="73"/>
        <v>1</v>
      </c>
      <c r="F524" s="78">
        <f t="shared" si="74"/>
        <v>1</v>
      </c>
      <c r="G524" s="77">
        <f t="shared" si="77"/>
        <v>6.1495038282172523E-3</v>
      </c>
      <c r="H524" s="78">
        <f t="shared" si="75"/>
        <v>-44.223198475907154</v>
      </c>
      <c r="I524" s="77">
        <f t="shared" si="78"/>
        <v>0.10000000000000142</v>
      </c>
      <c r="J524" s="77">
        <f t="shared" si="79"/>
        <v>6.2482830949139026E-3</v>
      </c>
      <c r="K524" s="77">
        <f t="shared" si="80"/>
        <v>6.248283094913991E-4</v>
      </c>
      <c r="L524" s="82"/>
    </row>
    <row r="525" spans="1:12" x14ac:dyDescent="0.2">
      <c r="A525" s="76">
        <v>46</v>
      </c>
      <c r="B525" s="76">
        <f t="shared" si="76"/>
        <v>4.5999999999999999E-2</v>
      </c>
      <c r="C525" s="77">
        <f t="shared" si="71"/>
        <v>0.99991609528343206</v>
      </c>
      <c r="D525" s="78">
        <f t="shared" si="72"/>
        <v>5.9572650697910798E-3</v>
      </c>
      <c r="E525" s="78">
        <f t="shared" si="73"/>
        <v>1</v>
      </c>
      <c r="F525" s="78">
        <f t="shared" si="74"/>
        <v>1</v>
      </c>
      <c r="G525" s="77">
        <f t="shared" si="77"/>
        <v>5.9567652271538792E-3</v>
      </c>
      <c r="H525" s="78">
        <f t="shared" si="75"/>
        <v>-44.499790326580502</v>
      </c>
      <c r="I525" s="77">
        <f t="shared" si="78"/>
        <v>0.10000000000000142</v>
      </c>
      <c r="J525" s="77">
        <f t="shared" si="79"/>
        <v>6.0531345276855653E-3</v>
      </c>
      <c r="K525" s="77">
        <f t="shared" si="80"/>
        <v>6.0531345276856516E-4</v>
      </c>
      <c r="L525" s="82"/>
    </row>
    <row r="526" spans="1:12" x14ac:dyDescent="0.2">
      <c r="A526" s="76">
        <v>46.1</v>
      </c>
      <c r="B526" s="76">
        <f t="shared" si="76"/>
        <v>4.6100000000000002E-2</v>
      </c>
      <c r="C526" s="77">
        <f t="shared" si="71"/>
        <v>0.99991573009794765</v>
      </c>
      <c r="D526" s="78">
        <f t="shared" si="72"/>
        <v>5.7692495901470317E-3</v>
      </c>
      <c r="E526" s="78">
        <f t="shared" si="73"/>
        <v>1</v>
      </c>
      <c r="F526" s="78">
        <f t="shared" si="74"/>
        <v>1</v>
      </c>
      <c r="G526" s="77">
        <f t="shared" si="77"/>
        <v>5.7687634160491549E-3</v>
      </c>
      <c r="H526" s="78">
        <f t="shared" si="75"/>
        <v>-44.77834543235118</v>
      </c>
      <c r="I526" s="77">
        <f t="shared" si="78"/>
        <v>0.10000000000000142</v>
      </c>
      <c r="J526" s="77">
        <f t="shared" si="79"/>
        <v>5.8627643216015175E-3</v>
      </c>
      <c r="K526" s="77">
        <f t="shared" si="80"/>
        <v>5.8627643216016003E-4</v>
      </c>
      <c r="L526" s="82"/>
    </row>
    <row r="527" spans="1:12" x14ac:dyDescent="0.2">
      <c r="A527" s="76">
        <v>46.2</v>
      </c>
      <c r="B527" s="76">
        <f t="shared" si="76"/>
        <v>4.6200000000000005E-2</v>
      </c>
      <c r="C527" s="77">
        <f t="shared" si="71"/>
        <v>0.99991536411956761</v>
      </c>
      <c r="D527" s="78">
        <f t="shared" si="72"/>
        <v>5.5858887533597953E-3</v>
      </c>
      <c r="E527" s="78">
        <f t="shared" si="73"/>
        <v>1</v>
      </c>
      <c r="F527" s="78">
        <f t="shared" si="74"/>
        <v>1</v>
      </c>
      <c r="G527" s="77">
        <f t="shared" si="77"/>
        <v>5.5854159867471578E-3</v>
      </c>
      <c r="H527" s="78">
        <f t="shared" si="75"/>
        <v>-45.05888952519804</v>
      </c>
      <c r="I527" s="77">
        <f t="shared" si="78"/>
        <v>0.10000000000000142</v>
      </c>
      <c r="J527" s="77">
        <f t="shared" si="79"/>
        <v>5.6770897013981563E-3</v>
      </c>
      <c r="K527" s="77">
        <f t="shared" si="80"/>
        <v>5.6770897013982372E-4</v>
      </c>
      <c r="L527" s="82"/>
    </row>
    <row r="528" spans="1:12" x14ac:dyDescent="0.2">
      <c r="A528" s="76">
        <v>46.3</v>
      </c>
      <c r="B528" s="76">
        <f t="shared" si="76"/>
        <v>4.6299999999999994E-2</v>
      </c>
      <c r="C528" s="77">
        <f t="shared" si="71"/>
        <v>0.99991499734829181</v>
      </c>
      <c r="D528" s="78">
        <f t="shared" si="72"/>
        <v>5.4071008882166337E-3</v>
      </c>
      <c r="E528" s="78">
        <f t="shared" si="73"/>
        <v>1</v>
      </c>
      <c r="F528" s="78">
        <f t="shared" si="74"/>
        <v>1</v>
      </c>
      <c r="G528" s="77">
        <f t="shared" si="77"/>
        <v>5.4066412703030814E-3</v>
      </c>
      <c r="H528" s="78">
        <f t="shared" si="75"/>
        <v>-45.341448896618502</v>
      </c>
      <c r="I528" s="77">
        <f t="shared" si="78"/>
        <v>9.9999999999994316E-2</v>
      </c>
      <c r="J528" s="77">
        <f t="shared" si="79"/>
        <v>5.4960286285251191E-3</v>
      </c>
      <c r="K528" s="77">
        <f t="shared" si="80"/>
        <v>5.4960286285248071E-4</v>
      </c>
      <c r="L528" s="82"/>
    </row>
    <row r="529" spans="1:12" x14ac:dyDescent="0.2">
      <c r="A529" s="76">
        <v>46.4</v>
      </c>
      <c r="B529" s="76">
        <f t="shared" si="76"/>
        <v>4.6399999999999997E-2</v>
      </c>
      <c r="C529" s="77">
        <f t="shared" si="71"/>
        <v>0.9999146297841206</v>
      </c>
      <c r="D529" s="78">
        <f t="shared" si="72"/>
        <v>5.2328050674666973E-3</v>
      </c>
      <c r="E529" s="78">
        <f t="shared" si="73"/>
        <v>1</v>
      </c>
      <c r="F529" s="78">
        <f t="shared" si="74"/>
        <v>1</v>
      </c>
      <c r="G529" s="77">
        <f t="shared" si="77"/>
        <v>5.2323583417684325E-3</v>
      </c>
      <c r="H529" s="78">
        <f t="shared" si="75"/>
        <v>-45.626050413998911</v>
      </c>
      <c r="I529" s="77">
        <f t="shared" si="78"/>
        <v>0.10000000000000142</v>
      </c>
      <c r="J529" s="77">
        <f t="shared" si="79"/>
        <v>5.3194998060357573E-3</v>
      </c>
      <c r="K529" s="77">
        <f t="shared" si="80"/>
        <v>5.3194998060358334E-4</v>
      </c>
      <c r="L529" s="82"/>
    </row>
    <row r="530" spans="1:12" x14ac:dyDescent="0.2">
      <c r="A530" s="76">
        <v>46.5</v>
      </c>
      <c r="B530" s="76">
        <f t="shared" si="76"/>
        <v>4.65E-2</v>
      </c>
      <c r="C530" s="77">
        <f t="shared" si="71"/>
        <v>0.99991426142705508</v>
      </c>
      <c r="D530" s="78">
        <f t="shared" si="72"/>
        <v>5.0629211123968858E-3</v>
      </c>
      <c r="E530" s="78">
        <f t="shared" si="73"/>
        <v>1</v>
      </c>
      <c r="F530" s="78">
        <f t="shared" si="74"/>
        <v>1</v>
      </c>
      <c r="G530" s="77">
        <f t="shared" si="77"/>
        <v>5.0624870247657763E-3</v>
      </c>
      <c r="H530" s="78">
        <f t="shared" si="75"/>
        <v>-45.912721537589334</v>
      </c>
      <c r="I530" s="77">
        <f t="shared" si="78"/>
        <v>0.10000000000000142</v>
      </c>
      <c r="J530" s="77">
        <f t="shared" si="79"/>
        <v>5.1474226832671048E-3</v>
      </c>
      <c r="K530" s="77">
        <f t="shared" si="80"/>
        <v>5.1474226832671783E-4</v>
      </c>
      <c r="L530" s="82"/>
    </row>
    <row r="531" spans="1:12" x14ac:dyDescent="0.2">
      <c r="A531" s="76">
        <v>46.6</v>
      </c>
      <c r="B531" s="76">
        <f t="shared" si="76"/>
        <v>4.6600000000000003E-2</v>
      </c>
      <c r="C531" s="77">
        <f t="shared" si="71"/>
        <v>0.99991389227709704</v>
      </c>
      <c r="D531" s="78">
        <f t="shared" si="72"/>
        <v>4.8973695971986989E-3</v>
      </c>
      <c r="E531" s="78">
        <f t="shared" si="73"/>
        <v>1</v>
      </c>
      <c r="F531" s="78">
        <f t="shared" si="74"/>
        <v>1</v>
      </c>
      <c r="G531" s="77">
        <f t="shared" si="77"/>
        <v>4.8969478958544701E-3</v>
      </c>
      <c r="H531" s="78">
        <f t="shared" si="75"/>
        <v>-46.201490338109288</v>
      </c>
      <c r="I531" s="77">
        <f t="shared" si="78"/>
        <v>0.10000000000000142</v>
      </c>
      <c r="J531" s="77">
        <f t="shared" si="79"/>
        <v>4.9797174603101232E-3</v>
      </c>
      <c r="K531" s="77">
        <f t="shared" si="80"/>
        <v>4.9797174603101934E-4</v>
      </c>
      <c r="L531" s="82"/>
    </row>
    <row r="532" spans="1:12" x14ac:dyDescent="0.2">
      <c r="A532" s="76">
        <v>46.7</v>
      </c>
      <c r="B532" s="76">
        <f t="shared" si="76"/>
        <v>4.6700000000000005E-2</v>
      </c>
      <c r="C532" s="77">
        <f t="shared" si="71"/>
        <v>0.99991352233424557</v>
      </c>
      <c r="D532" s="78">
        <f t="shared" si="72"/>
        <v>4.7360718531270574E-3</v>
      </c>
      <c r="E532" s="78">
        <f t="shared" si="73"/>
        <v>1</v>
      </c>
      <c r="F532" s="78">
        <f t="shared" si="74"/>
        <v>1</v>
      </c>
      <c r="G532" s="77">
        <f t="shared" si="77"/>
        <v>4.7356622886883535E-3</v>
      </c>
      <c r="H532" s="78">
        <f t="shared" si="75"/>
        <v>-46.492385515012515</v>
      </c>
      <c r="I532" s="77">
        <f t="shared" si="78"/>
        <v>0.10000000000000142</v>
      </c>
      <c r="J532" s="77">
        <f t="shared" si="79"/>
        <v>4.8163050922714118E-3</v>
      </c>
      <c r="K532" s="77">
        <f t="shared" si="80"/>
        <v>4.8163050922714801E-4</v>
      </c>
      <c r="L532" s="82"/>
    </row>
    <row r="533" spans="1:12" x14ac:dyDescent="0.2">
      <c r="A533" s="76">
        <v>46.8</v>
      </c>
      <c r="B533" s="76">
        <f t="shared" si="76"/>
        <v>4.6799999999999994E-2</v>
      </c>
      <c r="C533" s="77">
        <f t="shared" si="71"/>
        <v>0.9999131515985038</v>
      </c>
      <c r="D533" s="78">
        <f t="shared" si="72"/>
        <v>4.578949972452063E-3</v>
      </c>
      <c r="E533" s="78">
        <f t="shared" si="73"/>
        <v>1</v>
      </c>
      <c r="F533" s="78">
        <f t="shared" si="74"/>
        <v>1</v>
      </c>
      <c r="G533" s="77">
        <f t="shared" si="77"/>
        <v>4.5785522979664246E-3</v>
      </c>
      <c r="H533" s="78">
        <f t="shared" si="75"/>
        <v>-46.785436415441033</v>
      </c>
      <c r="I533" s="77">
        <f t="shared" si="78"/>
        <v>9.9999999999994316E-2</v>
      </c>
      <c r="J533" s="77">
        <f t="shared" si="79"/>
        <v>4.657107293327389E-3</v>
      </c>
      <c r="K533" s="77">
        <f t="shared" si="80"/>
        <v>4.6571072933271243E-4</v>
      </c>
      <c r="L533" s="82"/>
    </row>
    <row r="534" spans="1:12" x14ac:dyDescent="0.2">
      <c r="A534" s="76">
        <v>46.9</v>
      </c>
      <c r="B534" s="76">
        <f t="shared" si="76"/>
        <v>4.6899999999999997E-2</v>
      </c>
      <c r="C534" s="77">
        <f t="shared" si="71"/>
        <v>0.99991278006987172</v>
      </c>
      <c r="D534" s="78">
        <f t="shared" si="72"/>
        <v>4.425926812204605E-3</v>
      </c>
      <c r="E534" s="78">
        <f t="shared" si="73"/>
        <v>1</v>
      </c>
      <c r="F534" s="78">
        <f t="shared" si="74"/>
        <v>1</v>
      </c>
      <c r="G534" s="77">
        <f t="shared" si="77"/>
        <v>4.4255407831772916E-3</v>
      </c>
      <c r="H534" s="78">
        <f t="shared" si="75"/>
        <v>-47.080673053900284</v>
      </c>
      <c r="I534" s="77">
        <f t="shared" si="78"/>
        <v>0.10000000000000142</v>
      </c>
      <c r="J534" s="77">
        <f t="shared" si="79"/>
        <v>4.5020465405718581E-3</v>
      </c>
      <c r="K534" s="77">
        <f t="shared" si="80"/>
        <v>4.502046540571922E-4</v>
      </c>
      <c r="L534" s="82"/>
    </row>
    <row r="535" spans="1:12" x14ac:dyDescent="0.2">
      <c r="A535" s="76">
        <v>47</v>
      </c>
      <c r="B535" s="76">
        <f t="shared" si="76"/>
        <v>4.7E-2</v>
      </c>
      <c r="C535" s="77">
        <f t="shared" si="71"/>
        <v>0.99991240774834833</v>
      </c>
      <c r="D535" s="78">
        <f t="shared" si="72"/>
        <v>4.2769259977177261E-3</v>
      </c>
      <c r="E535" s="78">
        <f t="shared" si="73"/>
        <v>1</v>
      </c>
      <c r="F535" s="78">
        <f t="shared" si="74"/>
        <v>1</v>
      </c>
      <c r="G535" s="77">
        <f t="shared" si="77"/>
        <v>4.2765513721394382E-3</v>
      </c>
      <c r="H535" s="78">
        <f t="shared" si="75"/>
        <v>-47.378126132686987</v>
      </c>
      <c r="I535" s="77">
        <f t="shared" si="78"/>
        <v>0.10000000000000142</v>
      </c>
      <c r="J535" s="77">
        <f t="shared" si="79"/>
        <v>4.3510460776583649E-3</v>
      </c>
      <c r="K535" s="77">
        <f t="shared" si="80"/>
        <v>4.3510460776584266E-4</v>
      </c>
      <c r="L535" s="82"/>
    </row>
    <row r="536" spans="1:12" x14ac:dyDescent="0.2">
      <c r="A536" s="76">
        <v>47.1</v>
      </c>
      <c r="B536" s="76">
        <f t="shared" si="76"/>
        <v>4.7100000000000003E-2</v>
      </c>
      <c r="C536" s="77">
        <f t="shared" si="71"/>
        <v>0.99991203463393608</v>
      </c>
      <c r="D536" s="78">
        <f t="shared" si="72"/>
        <v>4.131871925963859E-3</v>
      </c>
      <c r="E536" s="78">
        <f t="shared" si="73"/>
        <v>1</v>
      </c>
      <c r="F536" s="78">
        <f t="shared" si="74"/>
        <v>1</v>
      </c>
      <c r="G536" s="77">
        <f t="shared" si="77"/>
        <v>4.1315084643373627E-3</v>
      </c>
      <c r="H536" s="78">
        <f t="shared" si="75"/>
        <v>-47.677827063106591</v>
      </c>
      <c r="I536" s="77">
        <f t="shared" si="78"/>
        <v>0.10000000000000142</v>
      </c>
      <c r="J536" s="77">
        <f t="shared" si="79"/>
        <v>4.2040299182384E-3</v>
      </c>
      <c r="K536" s="77">
        <f t="shared" si="80"/>
        <v>4.2040299182384598E-4</v>
      </c>
      <c r="L536" s="82"/>
    </row>
    <row r="537" spans="1:12" x14ac:dyDescent="0.2">
      <c r="A537" s="76">
        <v>47.2</v>
      </c>
      <c r="B537" s="76">
        <f t="shared" si="76"/>
        <v>4.7200000000000006E-2</v>
      </c>
      <c r="C537" s="77">
        <f t="shared" si="71"/>
        <v>0.99991166072663595</v>
      </c>
      <c r="D537" s="78">
        <f t="shared" si="72"/>
        <v>3.9906897686899784E-3</v>
      </c>
      <c r="E537" s="78">
        <f t="shared" si="73"/>
        <v>1</v>
      </c>
      <c r="F537" s="78">
        <f t="shared" si="74"/>
        <v>1</v>
      </c>
      <c r="G537" s="77">
        <f t="shared" si="77"/>
        <v>3.9903372340555909E-3</v>
      </c>
      <c r="H537" s="78">
        <f t="shared" si="75"/>
        <v>-47.979807987515848</v>
      </c>
      <c r="I537" s="77">
        <f t="shared" si="78"/>
        <v>0.10000000000000142</v>
      </c>
      <c r="J537" s="77">
        <f t="shared" si="79"/>
        <v>4.0609228491964768E-3</v>
      </c>
      <c r="K537" s="77">
        <f t="shared" si="80"/>
        <v>4.0609228491965345E-4</v>
      </c>
      <c r="L537" s="82"/>
    </row>
    <row r="538" spans="1:12" x14ac:dyDescent="0.2">
      <c r="A538" s="76">
        <v>47.3</v>
      </c>
      <c r="B538" s="76">
        <f t="shared" si="76"/>
        <v>4.7299999999999995E-2</v>
      </c>
      <c r="C538" s="77">
        <f t="shared" si="71"/>
        <v>0.99991128602644808</v>
      </c>
      <c r="D538" s="78">
        <f t="shared" si="72"/>
        <v>3.8533054753516318E-3</v>
      </c>
      <c r="E538" s="78">
        <f t="shared" si="73"/>
        <v>1</v>
      </c>
      <c r="F538" s="78">
        <f t="shared" si="74"/>
        <v>1</v>
      </c>
      <c r="G538" s="77">
        <f t="shared" si="77"/>
        <v>3.8529636333116037E-3</v>
      </c>
      <c r="H538" s="78">
        <f t="shared" si="75"/>
        <v>-48.284101802229635</v>
      </c>
      <c r="I538" s="77">
        <f t="shared" si="78"/>
        <v>9.9999999999994316E-2</v>
      </c>
      <c r="J538" s="77">
        <f t="shared" si="79"/>
        <v>3.9216504336835973E-3</v>
      </c>
      <c r="K538" s="77">
        <f t="shared" si="80"/>
        <v>3.9216504336833744E-4</v>
      </c>
      <c r="L538" s="82"/>
    </row>
    <row r="539" spans="1:12" x14ac:dyDescent="0.2">
      <c r="A539" s="76">
        <v>47.4</v>
      </c>
      <c r="B539" s="76">
        <f t="shared" si="76"/>
        <v>4.7399999999999998E-2</v>
      </c>
      <c r="C539" s="77">
        <f t="shared" si="71"/>
        <v>0.99991091053337366</v>
      </c>
      <c r="D539" s="78">
        <f t="shared" si="72"/>
        <v>3.7196457758470777E-3</v>
      </c>
      <c r="E539" s="78">
        <f t="shared" si="73"/>
        <v>1</v>
      </c>
      <c r="F539" s="78">
        <f t="shared" si="74"/>
        <v>1</v>
      </c>
      <c r="G539" s="77">
        <f t="shared" si="77"/>
        <v>3.7193143945888686E-3</v>
      </c>
      <c r="H539" s="78">
        <f t="shared" si="75"/>
        <v>-48.590742181333326</v>
      </c>
      <c r="I539" s="77">
        <f t="shared" si="78"/>
        <v>0.10000000000000142</v>
      </c>
      <c r="J539" s="77">
        <f t="shared" si="79"/>
        <v>3.7861390139502359E-3</v>
      </c>
      <c r="K539" s="77">
        <f t="shared" si="80"/>
        <v>3.7861390139502896E-4</v>
      </c>
      <c r="L539" s="82"/>
    </row>
    <row r="540" spans="1:12" x14ac:dyDescent="0.2">
      <c r="A540" s="76">
        <v>47.5</v>
      </c>
      <c r="B540" s="76">
        <f t="shared" si="76"/>
        <v>4.7500000000000001E-2</v>
      </c>
      <c r="C540" s="77">
        <f t="shared" si="71"/>
        <v>0.9999105342474135</v>
      </c>
      <c r="D540" s="78">
        <f t="shared" si="72"/>
        <v>3.5896381830530272E-3</v>
      </c>
      <c r="E540" s="78">
        <f t="shared" si="73"/>
        <v>1</v>
      </c>
      <c r="F540" s="78">
        <f t="shared" si="74"/>
        <v>1</v>
      </c>
      <c r="G540" s="77">
        <f t="shared" si="77"/>
        <v>3.5893170333714669E-3</v>
      </c>
      <c r="H540" s="78">
        <f t="shared" si="75"/>
        <v>-48.899763601443624</v>
      </c>
      <c r="I540" s="77">
        <f t="shared" si="78"/>
        <v>0.10000000000000142</v>
      </c>
      <c r="J540" s="77">
        <f t="shared" si="79"/>
        <v>3.6543157139801675E-3</v>
      </c>
      <c r="K540" s="77">
        <f t="shared" si="80"/>
        <v>3.6543157139802193E-4</v>
      </c>
      <c r="L540" s="82"/>
    </row>
    <row r="541" spans="1:12" x14ac:dyDescent="0.2">
      <c r="A541" s="76">
        <v>47.6</v>
      </c>
      <c r="B541" s="76">
        <f t="shared" si="76"/>
        <v>4.7600000000000003E-2</v>
      </c>
      <c r="C541" s="77">
        <f t="shared" si="71"/>
        <v>0.9999101571685679</v>
      </c>
      <c r="D541" s="78">
        <f t="shared" si="72"/>
        <v>3.4632109951633033E-3</v>
      </c>
      <c r="E541" s="78">
        <f t="shared" si="73"/>
        <v>1</v>
      </c>
      <c r="F541" s="78">
        <f t="shared" si="74"/>
        <v>1</v>
      </c>
      <c r="G541" s="77">
        <f t="shared" si="77"/>
        <v>3.462899850481651E-3</v>
      </c>
      <c r="H541" s="78">
        <f t="shared" si="75"/>
        <v>-49.211201367463701</v>
      </c>
      <c r="I541" s="77">
        <f t="shared" si="78"/>
        <v>0.10000000000000142</v>
      </c>
      <c r="J541" s="77">
        <f t="shared" si="79"/>
        <v>3.5261084419265587E-3</v>
      </c>
      <c r="K541" s="77">
        <f t="shared" si="80"/>
        <v>3.5261084419266087E-4</v>
      </c>
      <c r="L541" s="82"/>
    </row>
    <row r="542" spans="1:12" x14ac:dyDescent="0.2">
      <c r="A542" s="76">
        <v>47.7</v>
      </c>
      <c r="B542" s="76">
        <f t="shared" si="76"/>
        <v>4.7700000000000006E-2</v>
      </c>
      <c r="C542" s="77">
        <f t="shared" si="71"/>
        <v>0.99990977929683833</v>
      </c>
      <c r="D542" s="78">
        <f t="shared" si="72"/>
        <v>3.3402932978317209E-3</v>
      </c>
      <c r="E542" s="78">
        <f t="shared" si="73"/>
        <v>1</v>
      </c>
      <c r="F542" s="78">
        <f t="shared" si="74"/>
        <v>1</v>
      </c>
      <c r="G542" s="77">
        <f t="shared" si="77"/>
        <v>3.3399919342216242E-3</v>
      </c>
      <c r="H542" s="78">
        <f t="shared" si="75"/>
        <v>-49.52509163938111</v>
      </c>
      <c r="I542" s="77">
        <f t="shared" si="78"/>
        <v>0.10000000000000142</v>
      </c>
      <c r="J542" s="77">
        <f t="shared" si="79"/>
        <v>3.4014458923516374E-3</v>
      </c>
      <c r="K542" s="77">
        <f t="shared" si="80"/>
        <v>3.4014458923516859E-4</v>
      </c>
      <c r="L542" s="82"/>
    </row>
    <row r="543" spans="1:12" x14ac:dyDescent="0.2">
      <c r="A543" s="76">
        <v>47.8</v>
      </c>
      <c r="B543" s="76">
        <f t="shared" si="76"/>
        <v>4.7799999999999995E-2</v>
      </c>
      <c r="C543" s="77">
        <f t="shared" si="71"/>
        <v>0.999909400632225</v>
      </c>
      <c r="D543" s="78">
        <f t="shared" si="72"/>
        <v>3.2208149661208081E-3</v>
      </c>
      <c r="E543" s="78">
        <f t="shared" si="73"/>
        <v>1</v>
      </c>
      <c r="F543" s="78">
        <f t="shared" si="74"/>
        <v>1</v>
      </c>
      <c r="G543" s="77">
        <f t="shared" si="77"/>
        <v>3.2205231623211573E-3</v>
      </c>
      <c r="H543" s="78">
        <f t="shared" si="75"/>
        <v>-49.841471460159276</v>
      </c>
      <c r="I543" s="77">
        <f t="shared" si="78"/>
        <v>9.9999999999994316E-2</v>
      </c>
      <c r="J543" s="77">
        <f t="shared" si="79"/>
        <v>3.2802575482713909E-3</v>
      </c>
      <c r="K543" s="77">
        <f t="shared" si="80"/>
        <v>3.2802575482712042E-4</v>
      </c>
      <c r="L543" s="82"/>
    </row>
    <row r="544" spans="1:12" x14ac:dyDescent="0.2">
      <c r="A544" s="76">
        <v>47.9</v>
      </c>
      <c r="B544" s="76">
        <f t="shared" si="76"/>
        <v>4.7899999999999998E-2</v>
      </c>
      <c r="C544" s="77">
        <f t="shared" si="71"/>
        <v>0.99990902117472891</v>
      </c>
      <c r="D544" s="78">
        <f t="shared" si="72"/>
        <v>3.1047066662576793E-3</v>
      </c>
      <c r="E544" s="78">
        <f t="shared" si="73"/>
        <v>1</v>
      </c>
      <c r="F544" s="78">
        <f t="shared" si="74"/>
        <v>1</v>
      </c>
      <c r="G544" s="77">
        <f t="shared" si="77"/>
        <v>3.1044242036923717E-3</v>
      </c>
      <c r="H544" s="78">
        <f t="shared" si="75"/>
        <v>-50.160378784776796</v>
      </c>
      <c r="I544" s="77">
        <f t="shared" si="78"/>
        <v>0.10000000000000142</v>
      </c>
      <c r="J544" s="77">
        <f t="shared" si="79"/>
        <v>3.1624736830067647E-3</v>
      </c>
      <c r="K544" s="77">
        <f t="shared" si="80"/>
        <v>3.1624736830068099E-4</v>
      </c>
      <c r="L544" s="82"/>
    </row>
    <row r="545" spans="1:12" x14ac:dyDescent="0.2">
      <c r="A545" s="76">
        <v>48</v>
      </c>
      <c r="B545" s="76">
        <f t="shared" si="76"/>
        <v>4.8000000000000001E-2</v>
      </c>
      <c r="C545" s="77">
        <f t="shared" si="71"/>
        <v>0.9999086409243525</v>
      </c>
      <c r="D545" s="78">
        <f t="shared" si="72"/>
        <v>2.9918998571986672E-3</v>
      </c>
      <c r="E545" s="78">
        <f t="shared" si="73"/>
        <v>1</v>
      </c>
      <c r="F545" s="78">
        <f t="shared" si="74"/>
        <v>1</v>
      </c>
      <c r="G545" s="77">
        <f t="shared" si="77"/>
        <v>2.9916265199932835E-3</v>
      </c>
      <c r="H545" s="78">
        <f t="shared" si="75"/>
        <v>-50.481852510471612</v>
      </c>
      <c r="I545" s="77">
        <f t="shared" si="78"/>
        <v>0.10000000000000142</v>
      </c>
      <c r="J545" s="77">
        <f t="shared" si="79"/>
        <v>3.0480253618428276E-3</v>
      </c>
      <c r="K545" s="77">
        <f t="shared" si="80"/>
        <v>3.0480253618428709E-4</v>
      </c>
      <c r="L545" s="82"/>
    </row>
    <row r="546" spans="1:12" x14ac:dyDescent="0.2">
      <c r="A546" s="76">
        <v>48.1</v>
      </c>
      <c r="B546" s="76">
        <f t="shared" si="76"/>
        <v>4.8100000000000004E-2</v>
      </c>
      <c r="C546" s="77">
        <f t="shared" si="71"/>
        <v>0.99990825988109377</v>
      </c>
      <c r="D546" s="78">
        <f t="shared" si="72"/>
        <v>2.882326792004306E-3</v>
      </c>
      <c r="E546" s="78">
        <f t="shared" si="73"/>
        <v>1</v>
      </c>
      <c r="F546" s="78">
        <f t="shared" si="74"/>
        <v>1</v>
      </c>
      <c r="G546" s="77">
        <f t="shared" si="77"/>
        <v>2.8820623670016811E-3</v>
      </c>
      <c r="H546" s="78">
        <f t="shared" si="75"/>
        <v>-50.805932508250322</v>
      </c>
      <c r="I546" s="77">
        <f t="shared" si="78"/>
        <v>0.10000000000000142</v>
      </c>
      <c r="J546" s="77">
        <f t="shared" si="79"/>
        <v>2.9368444434974823E-3</v>
      </c>
      <c r="K546" s="77">
        <f t="shared" si="80"/>
        <v>2.9368444434975242E-4</v>
      </c>
      <c r="L546" s="82"/>
    </row>
    <row r="547" spans="1:12" x14ac:dyDescent="0.2">
      <c r="A547" s="76">
        <v>48.2</v>
      </c>
      <c r="B547" s="76">
        <f t="shared" si="76"/>
        <v>4.82E-2</v>
      </c>
      <c r="C547" s="77">
        <f t="shared" si="71"/>
        <v>0.99990787804495518</v>
      </c>
      <c r="D547" s="78">
        <f t="shared" si="72"/>
        <v>2.7759205190260243E-3</v>
      </c>
      <c r="E547" s="78">
        <f t="shared" si="73"/>
        <v>1</v>
      </c>
      <c r="F547" s="78">
        <f t="shared" si="74"/>
        <v>1</v>
      </c>
      <c r="G547" s="77">
        <f t="shared" si="77"/>
        <v>2.7756647958007627E-3</v>
      </c>
      <c r="H547" s="78">
        <f t="shared" si="75"/>
        <v>-51.132659655727196</v>
      </c>
      <c r="I547" s="77">
        <f t="shared" si="78"/>
        <v>0.10000000000000142</v>
      </c>
      <c r="J547" s="77">
        <f t="shared" si="79"/>
        <v>2.8288635814012219E-3</v>
      </c>
      <c r="K547" s="77">
        <f t="shared" si="80"/>
        <v>2.8288635814012621E-4</v>
      </c>
      <c r="L547" s="82"/>
    </row>
    <row r="548" spans="1:12" x14ac:dyDescent="0.2">
      <c r="A548" s="76">
        <v>48.3</v>
      </c>
      <c r="B548" s="76">
        <f t="shared" si="76"/>
        <v>4.8299999999999996E-2</v>
      </c>
      <c r="C548" s="77">
        <f t="shared" si="71"/>
        <v>0.99990749541593793</v>
      </c>
      <c r="D548" s="78">
        <f t="shared" si="72"/>
        <v>2.6726148829063763E-3</v>
      </c>
      <c r="E548" s="78">
        <f t="shared" si="73"/>
        <v>1</v>
      </c>
      <c r="F548" s="78">
        <f t="shared" si="74"/>
        <v>1</v>
      </c>
      <c r="G548" s="77">
        <f t="shared" si="77"/>
        <v>2.6723676537782752E-3</v>
      </c>
      <c r="H548" s="78">
        <f t="shared" si="75"/>
        <v>-51.462075871360469</v>
      </c>
      <c r="I548" s="77">
        <f t="shared" si="78"/>
        <v>9.9999999999994316E-2</v>
      </c>
      <c r="J548" s="77">
        <f t="shared" si="79"/>
        <v>2.7240162247895187E-3</v>
      </c>
      <c r="K548" s="77">
        <f t="shared" si="80"/>
        <v>2.7240162247893637E-4</v>
      </c>
      <c r="L548" s="82"/>
    </row>
    <row r="549" spans="1:12" x14ac:dyDescent="0.2">
      <c r="A549" s="76">
        <v>48.4</v>
      </c>
      <c r="B549" s="76">
        <f t="shared" si="76"/>
        <v>4.8399999999999999E-2</v>
      </c>
      <c r="C549" s="77">
        <f t="shared" si="71"/>
        <v>0.99990711199404281</v>
      </c>
      <c r="D549" s="78">
        <f t="shared" si="72"/>
        <v>2.5723445253943334E-3</v>
      </c>
      <c r="E549" s="78">
        <f t="shared" si="73"/>
        <v>1</v>
      </c>
      <c r="F549" s="78">
        <f t="shared" si="74"/>
        <v>1</v>
      </c>
      <c r="G549" s="77">
        <f t="shared" si="77"/>
        <v>2.5721055854407344E-3</v>
      </c>
      <c r="H549" s="78">
        <f t="shared" si="75"/>
        <v>-51.794224150157824</v>
      </c>
      <c r="I549" s="77">
        <f t="shared" si="78"/>
        <v>0.10000000000000142</v>
      </c>
      <c r="J549" s="77">
        <f t="shared" si="79"/>
        <v>2.6222366196095048E-3</v>
      </c>
      <c r="K549" s="77">
        <f t="shared" si="80"/>
        <v>2.6222366196095422E-4</v>
      </c>
      <c r="L549" s="82"/>
    </row>
    <row r="550" spans="1:12" x14ac:dyDescent="0.2">
      <c r="A550" s="76">
        <v>48.5</v>
      </c>
      <c r="B550" s="76">
        <f t="shared" si="76"/>
        <v>4.8500000000000001E-2</v>
      </c>
      <c r="C550" s="77">
        <f t="shared" si="71"/>
        <v>0.99990672777926837</v>
      </c>
      <c r="D550" s="78">
        <f t="shared" si="72"/>
        <v>2.4750448859774091E-3</v>
      </c>
      <c r="E550" s="78">
        <f t="shared" si="73"/>
        <v>1</v>
      </c>
      <c r="F550" s="78">
        <f t="shared" si="74"/>
        <v>1</v>
      </c>
      <c r="G550" s="77">
        <f t="shared" si="77"/>
        <v>2.4748140330444835E-3</v>
      </c>
      <c r="H550" s="78">
        <f t="shared" si="75"/>
        <v>-52.129148600927394</v>
      </c>
      <c r="I550" s="77">
        <f t="shared" si="78"/>
        <v>0.10000000000000142</v>
      </c>
      <c r="J550" s="77">
        <f t="shared" si="79"/>
        <v>2.5234598092426092E-3</v>
      </c>
      <c r="K550" s="77">
        <f t="shared" si="80"/>
        <v>2.5234598092426451E-4</v>
      </c>
      <c r="L550" s="82"/>
    </row>
    <row r="551" spans="1:12" x14ac:dyDescent="0.2">
      <c r="A551" s="76">
        <v>48.6</v>
      </c>
      <c r="B551" s="76">
        <f t="shared" si="76"/>
        <v>4.8600000000000004E-2</v>
      </c>
      <c r="C551" s="77">
        <f t="shared" si="71"/>
        <v>0.99990634277161838</v>
      </c>
      <c r="D551" s="78">
        <f t="shared" si="72"/>
        <v>2.3806522023320856E-3</v>
      </c>
      <c r="E551" s="78">
        <f t="shared" si="73"/>
        <v>1</v>
      </c>
      <c r="F551" s="78">
        <f t="shared" si="74"/>
        <v>1</v>
      </c>
      <c r="G551" s="77">
        <f t="shared" si="77"/>
        <v>2.3804292370450744E-3</v>
      </c>
      <c r="H551" s="78">
        <f t="shared" si="75"/>
        <v>-52.466894485155741</v>
      </c>
      <c r="I551" s="77">
        <f t="shared" si="78"/>
        <v>0.10000000000000142</v>
      </c>
      <c r="J551" s="77">
        <f t="shared" si="79"/>
        <v>2.4276216350447789E-3</v>
      </c>
      <c r="K551" s="77">
        <f t="shared" si="80"/>
        <v>2.4276216350448135E-4</v>
      </c>
      <c r="L551" s="82"/>
    </row>
    <row r="552" spans="1:12" x14ac:dyDescent="0.2">
      <c r="A552" s="76">
        <v>48.7</v>
      </c>
      <c r="B552" s="76">
        <f t="shared" si="76"/>
        <v>4.87E-2</v>
      </c>
      <c r="C552" s="77">
        <f t="shared" si="71"/>
        <v>0.9999059569710923</v>
      </c>
      <c r="D552" s="78">
        <f t="shared" si="72"/>
        <v>2.2891035105946241E-3</v>
      </c>
      <c r="E552" s="78">
        <f t="shared" si="73"/>
        <v>1</v>
      </c>
      <c r="F552" s="78">
        <f t="shared" si="74"/>
        <v>1</v>
      </c>
      <c r="G552" s="77">
        <f t="shared" si="77"/>
        <v>2.2888882363670047E-3</v>
      </c>
      <c r="H552" s="78">
        <f t="shared" si="75"/>
        <v>-52.807508257597846</v>
      </c>
      <c r="I552" s="77">
        <f t="shared" si="78"/>
        <v>0.10000000000000142</v>
      </c>
      <c r="J552" s="77">
        <f t="shared" si="79"/>
        <v>2.3346587367060398E-3</v>
      </c>
      <c r="K552" s="77">
        <f t="shared" si="80"/>
        <v>2.334658736706073E-4</v>
      </c>
      <c r="L552" s="82"/>
    </row>
    <row r="553" spans="1:12" x14ac:dyDescent="0.2">
      <c r="A553" s="76">
        <v>48.8</v>
      </c>
      <c r="B553" s="76">
        <f t="shared" si="76"/>
        <v>4.8799999999999996E-2</v>
      </c>
      <c r="C553" s="77">
        <f t="shared" si="71"/>
        <v>0.99990557037769145</v>
      </c>
      <c r="D553" s="78">
        <f t="shared" si="72"/>
        <v>2.2003366454535845E-3</v>
      </c>
      <c r="E553" s="78">
        <f t="shared" si="73"/>
        <v>1</v>
      </c>
      <c r="F553" s="78">
        <f t="shared" si="74"/>
        <v>1</v>
      </c>
      <c r="G553" s="77">
        <f t="shared" si="77"/>
        <v>2.2001288684952028E-3</v>
      </c>
      <c r="H553" s="78">
        <f t="shared" si="75"/>
        <v>-53.151037608671807</v>
      </c>
      <c r="I553" s="77">
        <f t="shared" si="78"/>
        <v>9.9999999999994316E-2</v>
      </c>
      <c r="J553" s="77">
        <f t="shared" si="79"/>
        <v>2.2445085524311036E-3</v>
      </c>
      <c r="K553" s="77">
        <f t="shared" si="80"/>
        <v>2.2445085524309759E-4</v>
      </c>
      <c r="L553" s="82"/>
    </row>
    <row r="554" spans="1:12" x14ac:dyDescent="0.2">
      <c r="A554" s="76">
        <v>48.9</v>
      </c>
      <c r="B554" s="76">
        <f t="shared" si="76"/>
        <v>4.8899999999999999E-2</v>
      </c>
      <c r="C554" s="77">
        <f t="shared" si="71"/>
        <v>0.99990518299141562</v>
      </c>
      <c r="D554" s="78">
        <f t="shared" si="72"/>
        <v>2.1142902400662711E-3</v>
      </c>
      <c r="E554" s="78">
        <f t="shared" si="73"/>
        <v>1</v>
      </c>
      <c r="F554" s="78">
        <f t="shared" si="74"/>
        <v>1</v>
      </c>
      <c r="G554" s="77">
        <f t="shared" si="77"/>
        <v>2.114089769390429E-3</v>
      </c>
      <c r="H554" s="78">
        <f t="shared" si="75"/>
        <v>-53.497531508753802</v>
      </c>
      <c r="I554" s="77">
        <f t="shared" si="78"/>
        <v>0.10000000000000142</v>
      </c>
      <c r="J554" s="77">
        <f t="shared" si="79"/>
        <v>2.1571093189428157E-3</v>
      </c>
      <c r="K554" s="77">
        <f t="shared" si="80"/>
        <v>2.1571093189428462E-4</v>
      </c>
      <c r="L554" s="82"/>
    </row>
    <row r="555" spans="1:12" x14ac:dyDescent="0.2">
      <c r="A555" s="76">
        <v>49</v>
      </c>
      <c r="B555" s="76">
        <f t="shared" si="76"/>
        <v>4.9000000000000002E-2</v>
      </c>
      <c r="C555" s="77">
        <f t="shared" si="71"/>
        <v>0.99990479481226746</v>
      </c>
      <c r="D555" s="78">
        <f t="shared" si="72"/>
        <v>2.0309037258005882E-3</v>
      </c>
      <c r="E555" s="78">
        <f t="shared" si="73"/>
        <v>1</v>
      </c>
      <c r="F555" s="78">
        <f t="shared" si="74"/>
        <v>1</v>
      </c>
      <c r="G555" s="77">
        <f t="shared" si="77"/>
        <v>2.0307103732301068E-3</v>
      </c>
      <c r="H555" s="78">
        <f t="shared" si="75"/>
        <v>-53.847040254477669</v>
      </c>
      <c r="I555" s="77">
        <f t="shared" si="78"/>
        <v>0.10000000000000142</v>
      </c>
      <c r="J555" s="77">
        <f t="shared" si="79"/>
        <v>2.0724000713102679E-3</v>
      </c>
      <c r="K555" s="77">
        <f t="shared" si="80"/>
        <v>2.0724000713102974E-4</v>
      </c>
      <c r="L555" s="82"/>
    </row>
    <row r="556" spans="1:12" x14ac:dyDescent="0.2">
      <c r="A556" s="76">
        <v>49.1</v>
      </c>
      <c r="B556" s="76">
        <f t="shared" si="76"/>
        <v>4.9100000000000005E-2</v>
      </c>
      <c r="C556" s="77">
        <f t="shared" si="71"/>
        <v>0.99990440584024642</v>
      </c>
      <c r="D556" s="78">
        <f t="shared" si="72"/>
        <v>1.9501173318042632E-3</v>
      </c>
      <c r="E556" s="78">
        <f t="shared" si="73"/>
        <v>1</v>
      </c>
      <c r="F556" s="78">
        <f t="shared" si="74"/>
        <v>1</v>
      </c>
      <c r="G556" s="77">
        <f t="shared" si="77"/>
        <v>1.9499309119765085E-3</v>
      </c>
      <c r="H556" s="78">
        <f t="shared" si="75"/>
        <v>-54.199615517148693</v>
      </c>
      <c r="I556" s="77">
        <f t="shared" si="78"/>
        <v>0.10000000000000142</v>
      </c>
      <c r="J556" s="77">
        <f t="shared" si="79"/>
        <v>1.9903206426033077E-3</v>
      </c>
      <c r="K556" s="77">
        <f t="shared" si="80"/>
        <v>1.990320642603336E-4</v>
      </c>
      <c r="L556" s="82"/>
    </row>
    <row r="557" spans="1:12" x14ac:dyDescent="0.2">
      <c r="A557" s="76">
        <v>49.2</v>
      </c>
      <c r="B557" s="76">
        <f t="shared" si="76"/>
        <v>4.9200000000000001E-2</v>
      </c>
      <c r="C557" s="77">
        <f t="shared" si="71"/>
        <v>0.99990401607535351</v>
      </c>
      <c r="D557" s="78">
        <f t="shared" si="72"/>
        <v>1.8718720844033722E-3</v>
      </c>
      <c r="E557" s="78">
        <f t="shared" si="73"/>
        <v>1</v>
      </c>
      <c r="F557" s="78">
        <f t="shared" si="74"/>
        <v>1</v>
      </c>
      <c r="G557" s="77">
        <f t="shared" si="77"/>
        <v>1.8716924147742749E-3</v>
      </c>
      <c r="H557" s="78">
        <f t="shared" si="75"/>
        <v>-54.555310393387913</v>
      </c>
      <c r="I557" s="77">
        <f t="shared" si="78"/>
        <v>0.10000000000000142</v>
      </c>
      <c r="J557" s="77">
        <f t="shared" si="79"/>
        <v>1.9108116633753916E-3</v>
      </c>
      <c r="K557" s="77">
        <f t="shared" si="80"/>
        <v>1.9108116633754187E-4</v>
      </c>
      <c r="L557" s="82"/>
    </row>
    <row r="558" spans="1:12" x14ac:dyDescent="0.2">
      <c r="A558" s="76">
        <v>49.3</v>
      </c>
      <c r="B558" s="76">
        <f t="shared" si="76"/>
        <v>4.9299999999999997E-2</v>
      </c>
      <c r="C558" s="77">
        <f t="shared" si="71"/>
        <v>0.99990362551759038</v>
      </c>
      <c r="D558" s="78">
        <f t="shared" si="72"/>
        <v>1.7961098063319135E-3</v>
      </c>
      <c r="E558" s="78">
        <f t="shared" si="73"/>
        <v>1</v>
      </c>
      <c r="F558" s="78">
        <f t="shared" si="74"/>
        <v>1</v>
      </c>
      <c r="G558" s="77">
        <f t="shared" si="77"/>
        <v>1.7959367071789774E-3</v>
      </c>
      <c r="H558" s="78">
        <f t="shared" si="75"/>
        <v>-54.914179458132338</v>
      </c>
      <c r="I558" s="77">
        <f t="shared" si="78"/>
        <v>9.9999999999994316E-2</v>
      </c>
      <c r="J558" s="77">
        <f t="shared" si="79"/>
        <v>1.8338145609766263E-3</v>
      </c>
      <c r="K558" s="77">
        <f t="shared" si="80"/>
        <v>1.833814560976522E-4</v>
      </c>
      <c r="L558" s="82"/>
    </row>
    <row r="559" spans="1:12" x14ac:dyDescent="0.2">
      <c r="A559" s="76">
        <v>49.4</v>
      </c>
      <c r="B559" s="76">
        <f t="shared" si="76"/>
        <v>4.9399999999999999E-2</v>
      </c>
      <c r="C559" s="77">
        <f t="shared" si="71"/>
        <v>0.9999032341669567</v>
      </c>
      <c r="D559" s="78">
        <f t="shared" si="72"/>
        <v>1.7227731157944085E-3</v>
      </c>
      <c r="E559" s="78">
        <f t="shared" si="73"/>
        <v>1</v>
      </c>
      <c r="F559" s="78">
        <f t="shared" si="74"/>
        <v>1</v>
      </c>
      <c r="G559" s="77">
        <f t="shared" si="77"/>
        <v>1.722606410218714E-3</v>
      </c>
      <c r="H559" s="78">
        <f t="shared" si="75"/>
        <v>-55.276278820123288</v>
      </c>
      <c r="I559" s="77">
        <f t="shared" si="78"/>
        <v>0.10000000000000142</v>
      </c>
      <c r="J559" s="77">
        <f t="shared" si="79"/>
        <v>1.7592715586988456E-3</v>
      </c>
      <c r="K559" s="77">
        <f t="shared" si="80"/>
        <v>1.7592715586988705E-4</v>
      </c>
      <c r="L559" s="82"/>
    </row>
    <row r="560" spans="1:12" x14ac:dyDescent="0.2">
      <c r="A560" s="76">
        <v>49.5</v>
      </c>
      <c r="B560" s="76">
        <f t="shared" si="76"/>
        <v>4.9500000000000002E-2</v>
      </c>
      <c r="C560" s="77">
        <f t="shared" si="71"/>
        <v>0.99990284202345403</v>
      </c>
      <c r="D560" s="78">
        <f t="shared" si="72"/>
        <v>1.651805425363544E-3</v>
      </c>
      <c r="E560" s="78">
        <f t="shared" si="73"/>
        <v>1</v>
      </c>
      <c r="F560" s="78">
        <f t="shared" si="74"/>
        <v>1</v>
      </c>
      <c r="G560" s="77">
        <f t="shared" si="77"/>
        <v>1.6516449392907681E-3</v>
      </c>
      <c r="H560" s="78">
        <f t="shared" si="75"/>
        <v>-55.641666180024174</v>
      </c>
      <c r="I560" s="77">
        <f t="shared" si="78"/>
        <v>0.10000000000000142</v>
      </c>
      <c r="J560" s="77">
        <f t="shared" si="79"/>
        <v>1.6871256747547411E-3</v>
      </c>
      <c r="K560" s="77">
        <f t="shared" si="80"/>
        <v>1.687125674754765E-4</v>
      </c>
      <c r="L560" s="82"/>
    </row>
    <row r="561" spans="1:12" x14ac:dyDescent="0.2">
      <c r="A561" s="76">
        <v>49.6</v>
      </c>
      <c r="B561" s="76">
        <f t="shared" si="76"/>
        <v>4.9599999999999998E-2</v>
      </c>
      <c r="C561" s="77">
        <f t="shared" si="71"/>
        <v>0.99990244908708314</v>
      </c>
      <c r="D561" s="78">
        <f t="shared" si="72"/>
        <v>1.5831509407146583E-3</v>
      </c>
      <c r="E561" s="78">
        <f t="shared" si="73"/>
        <v>1</v>
      </c>
      <c r="F561" s="78">
        <f t="shared" si="74"/>
        <v>1</v>
      </c>
      <c r="G561" s="77">
        <f t="shared" si="77"/>
        <v>1.5829965028951063E-3</v>
      </c>
      <c r="H561" s="78">
        <f t="shared" si="75"/>
        <v>-56.010400891319343</v>
      </c>
      <c r="I561" s="77">
        <f t="shared" si="78"/>
        <v>0.10000000000000142</v>
      </c>
      <c r="J561" s="77">
        <f t="shared" si="79"/>
        <v>1.6173207210929373E-3</v>
      </c>
      <c r="K561" s="77">
        <f t="shared" si="80"/>
        <v>1.6173207210929604E-4</v>
      </c>
      <c r="L561" s="82"/>
    </row>
    <row r="562" spans="1:12" x14ac:dyDescent="0.2">
      <c r="A562" s="76">
        <v>49.7</v>
      </c>
      <c r="B562" s="76">
        <f t="shared" si="76"/>
        <v>4.9700000000000001E-2</v>
      </c>
      <c r="C562" s="77">
        <f t="shared" si="71"/>
        <v>0.9999020553578456</v>
      </c>
      <c r="D562" s="78">
        <f t="shared" si="72"/>
        <v>1.5167546591991271E-3</v>
      </c>
      <c r="E562" s="78">
        <f t="shared" si="73"/>
        <v>1</v>
      </c>
      <c r="F562" s="78">
        <f t="shared" si="74"/>
        <v>1</v>
      </c>
      <c r="G562" s="77">
        <f t="shared" si="77"/>
        <v>1.5166061012067958E-3</v>
      </c>
      <c r="H562" s="78">
        <f t="shared" si="75"/>
        <v>-56.382544024154967</v>
      </c>
      <c r="I562" s="77">
        <f t="shared" si="78"/>
        <v>0.10000000000000142</v>
      </c>
      <c r="J562" s="77">
        <f t="shared" si="79"/>
        <v>1.549801302050951E-3</v>
      </c>
      <c r="K562" s="77">
        <f t="shared" si="80"/>
        <v>1.5498013020509731E-4</v>
      </c>
      <c r="L562" s="82"/>
    </row>
    <row r="563" spans="1:12" x14ac:dyDescent="0.2">
      <c r="A563" s="76">
        <v>49.8</v>
      </c>
      <c r="B563" s="76">
        <f t="shared" si="76"/>
        <v>4.9799999999999997E-2</v>
      </c>
      <c r="C563" s="77">
        <f t="shared" si="71"/>
        <v>0.99990166083574084</v>
      </c>
      <c r="D563" s="78">
        <f t="shared" si="72"/>
        <v>1.4525623682587951E-3</v>
      </c>
      <c r="E563" s="78">
        <f t="shared" si="73"/>
        <v>1</v>
      </c>
      <c r="F563" s="78">
        <f t="shared" si="74"/>
        <v>1</v>
      </c>
      <c r="G563" s="77">
        <f t="shared" si="77"/>
        <v>1.4524195244894663E-3</v>
      </c>
      <c r="H563" s="78">
        <f t="shared" si="75"/>
        <v>-56.758158432293293</v>
      </c>
      <c r="I563" s="77">
        <f t="shared" si="78"/>
        <v>9.9999999999994316E-2</v>
      </c>
      <c r="J563" s="77">
        <f t="shared" si="79"/>
        <v>1.4845128128481311E-3</v>
      </c>
      <c r="K563" s="77">
        <f t="shared" si="80"/>
        <v>1.4845128128480469E-4</v>
      </c>
      <c r="L563" s="82"/>
    </row>
    <row r="564" spans="1:12" x14ac:dyDescent="0.2">
      <c r="A564" s="76">
        <v>49.9</v>
      </c>
      <c r="B564" s="76">
        <f t="shared" si="76"/>
        <v>4.99E-2</v>
      </c>
      <c r="C564" s="77">
        <f t="shared" si="71"/>
        <v>0.99990126552077085</v>
      </c>
      <c r="D564" s="78">
        <f t="shared" si="72"/>
        <v>1.390520643683167E-3</v>
      </c>
      <c r="E564" s="78">
        <f t="shared" si="73"/>
        <v>1</v>
      </c>
      <c r="F564" s="78">
        <f t="shared" si="74"/>
        <v>1</v>
      </c>
      <c r="G564" s="77">
        <f t="shared" si="77"/>
        <v>1.3903833513515555E-3</v>
      </c>
      <c r="H564" s="78">
        <f t="shared" si="75"/>
        <v>-57.137308823366162</v>
      </c>
      <c r="I564" s="77">
        <f t="shared" si="78"/>
        <v>0.10000000000000142</v>
      </c>
      <c r="J564" s="77">
        <f t="shared" si="79"/>
        <v>1.4214014379205109E-3</v>
      </c>
      <c r="K564" s="77">
        <f t="shared" si="80"/>
        <v>1.4214014379205313E-4</v>
      </c>
      <c r="L564" s="82"/>
    </row>
    <row r="565" spans="1:12" x14ac:dyDescent="0.2">
      <c r="A565" s="76">
        <v>50</v>
      </c>
      <c r="B565" s="76">
        <f t="shared" si="76"/>
        <v>0.05</v>
      </c>
      <c r="C565" s="77">
        <f t="shared" si="71"/>
        <v>0.99990086941293688</v>
      </c>
      <c r="D565" s="78">
        <f t="shared" si="72"/>
        <v>1.3305768477117103E-3</v>
      </c>
      <c r="E565" s="78">
        <f t="shared" si="73"/>
        <v>1</v>
      </c>
      <c r="F565" s="78">
        <f t="shared" si="74"/>
        <v>1</v>
      </c>
      <c r="G565" s="77">
        <f t="shared" si="77"/>
        <v>1.3304449468476639E-3</v>
      </c>
      <c r="H565" s="78">
        <f t="shared" si="75"/>
        <v>-57.520061832623</v>
      </c>
      <c r="I565" s="77">
        <f t="shared" si="78"/>
        <v>0.10000000000000142</v>
      </c>
      <c r="J565" s="77">
        <f t="shared" si="79"/>
        <v>1.3604141490996097E-3</v>
      </c>
      <c r="K565" s="77">
        <f t="shared" si="80"/>
        <v>1.3604141490996291E-4</v>
      </c>
      <c r="L565" s="82"/>
    </row>
    <row r="566" spans="1:12" x14ac:dyDescent="0.2">
      <c r="A566" s="76">
        <v>50.1</v>
      </c>
      <c r="B566" s="76">
        <f t="shared" si="76"/>
        <v>5.0099999999999999E-2</v>
      </c>
      <c r="C566" s="77">
        <f t="shared" si="71"/>
        <v>0.99990047251223724</v>
      </c>
      <c r="D566" s="78">
        <f t="shared" si="72"/>
        <v>1.2726791269831827E-3</v>
      </c>
      <c r="E566" s="78">
        <f t="shared" si="73"/>
        <v>1</v>
      </c>
      <c r="F566" s="78">
        <f t="shared" si="74"/>
        <v>1</v>
      </c>
      <c r="G566" s="77">
        <f t="shared" si="77"/>
        <v>1.2725524604269461E-3</v>
      </c>
      <c r="H566" s="78">
        <f t="shared" si="75"/>
        <v>-57.906486100384875</v>
      </c>
      <c r="I566" s="77">
        <f t="shared" si="78"/>
        <v>0.10000000000000142</v>
      </c>
      <c r="J566" s="77">
        <f t="shared" si="79"/>
        <v>1.301498703637305E-3</v>
      </c>
      <c r="K566" s="77">
        <f t="shared" si="80"/>
        <v>1.3014987036373234E-4</v>
      </c>
      <c r="L566" s="82"/>
    </row>
    <row r="567" spans="1:12" x14ac:dyDescent="0.2">
      <c r="A567" s="76">
        <v>50.2</v>
      </c>
      <c r="B567" s="76">
        <f t="shared" si="76"/>
        <v>5.0200000000000002E-2</v>
      </c>
      <c r="C567" s="77">
        <f t="shared" si="71"/>
        <v>0.99990007481867582</v>
      </c>
      <c r="D567" s="78">
        <f t="shared" si="72"/>
        <v>1.2167764103340501E-3</v>
      </c>
      <c r="E567" s="78">
        <f t="shared" si="73"/>
        <v>1</v>
      </c>
      <c r="F567" s="78">
        <f t="shared" si="74"/>
        <v>1</v>
      </c>
      <c r="G567" s="77">
        <f t="shared" si="77"/>
        <v>1.2166548237306164E-3</v>
      </c>
      <c r="H567" s="78">
        <f t="shared" si="75"/>
        <v>-58.296652353430474</v>
      </c>
      <c r="I567" s="77">
        <f t="shared" si="78"/>
        <v>0.10000000000000142</v>
      </c>
      <c r="J567" s="77">
        <f t="shared" si="79"/>
        <v>1.2446036420787811E-3</v>
      </c>
      <c r="K567" s="77">
        <f t="shared" si="80"/>
        <v>1.2446036420787988E-4</v>
      </c>
      <c r="L567" s="82"/>
    </row>
    <row r="568" spans="1:12" x14ac:dyDescent="0.2">
      <c r="A568" s="76">
        <v>50.3</v>
      </c>
      <c r="B568" s="76">
        <f t="shared" si="76"/>
        <v>5.0299999999999997E-2</v>
      </c>
      <c r="C568" s="77">
        <f t="shared" si="71"/>
        <v>0.99989967633225163</v>
      </c>
      <c r="D568" s="78">
        <f t="shared" si="72"/>
        <v>1.1628184064482287E-3</v>
      </c>
      <c r="E568" s="78">
        <f t="shared" si="73"/>
        <v>1</v>
      </c>
      <c r="F568" s="78">
        <f t="shared" si="74"/>
        <v>1</v>
      </c>
      <c r="G568" s="77">
        <f t="shared" si="77"/>
        <v>1.1627017482407685E-3</v>
      </c>
      <c r="H568" s="78">
        <f t="shared" si="75"/>
        <v>-58.690633490555413</v>
      </c>
      <c r="I568" s="77">
        <f t="shared" si="78"/>
        <v>9.9999999999994316E-2</v>
      </c>
      <c r="J568" s="77">
        <f t="shared" si="79"/>
        <v>1.1896782859856926E-3</v>
      </c>
      <c r="K568" s="77">
        <f t="shared" si="80"/>
        <v>1.189678285985625E-4</v>
      </c>
      <c r="L568" s="82"/>
    </row>
    <row r="569" spans="1:12" x14ac:dyDescent="0.2">
      <c r="A569" s="76">
        <v>50.4</v>
      </c>
      <c r="B569" s="76">
        <f t="shared" si="76"/>
        <v>5.04E-2</v>
      </c>
      <c r="C569" s="77">
        <f t="shared" si="71"/>
        <v>0.99989927705296677</v>
      </c>
      <c r="D569" s="78">
        <f t="shared" si="72"/>
        <v>1.110755601360137E-3</v>
      </c>
      <c r="E569" s="78">
        <f t="shared" si="73"/>
        <v>1</v>
      </c>
      <c r="F569" s="78">
        <f t="shared" si="74"/>
        <v>1</v>
      </c>
      <c r="G569" s="77">
        <f t="shared" si="77"/>
        <v>1.1106437227825343E-3</v>
      </c>
      <c r="H569" s="78">
        <f t="shared" si="75"/>
        <v>-59.088504672564895</v>
      </c>
      <c r="I569" s="77">
        <f t="shared" si="78"/>
        <v>0.10000000000000142</v>
      </c>
      <c r="J569" s="77">
        <f t="shared" si="79"/>
        <v>1.1366727355116514E-3</v>
      </c>
      <c r="K569" s="77">
        <f t="shared" si="80"/>
        <v>1.1366727355116675E-4</v>
      </c>
      <c r="L569" s="82"/>
    </row>
    <row r="570" spans="1:12" x14ac:dyDescent="0.2">
      <c r="A570" s="76">
        <v>50.5</v>
      </c>
      <c r="B570" s="76">
        <f t="shared" si="76"/>
        <v>5.0500000000000003E-2</v>
      </c>
      <c r="C570" s="77">
        <f t="shared" si="71"/>
        <v>0.99989887698082081</v>
      </c>
      <c r="D570" s="78">
        <f t="shared" si="72"/>
        <v>1.0605392558132591E-3</v>
      </c>
      <c r="E570" s="78">
        <f t="shared" si="73"/>
        <v>1</v>
      </c>
      <c r="F570" s="78">
        <f t="shared" si="74"/>
        <v>1</v>
      </c>
      <c r="G570" s="77">
        <f t="shared" si="77"/>
        <v>1.0604320108817532E-3</v>
      </c>
      <c r="H570" s="78">
        <f t="shared" si="75"/>
        <v>-59.490343416978163</v>
      </c>
      <c r="I570" s="77">
        <f t="shared" si="78"/>
        <v>0.10000000000000142</v>
      </c>
      <c r="J570" s="77">
        <f t="shared" si="79"/>
        <v>1.0855378668321437E-3</v>
      </c>
      <c r="K570" s="77">
        <f t="shared" si="80"/>
        <v>1.0855378668321591E-4</v>
      </c>
      <c r="L570" s="82"/>
    </row>
    <row r="571" spans="1:12" x14ac:dyDescent="0.2">
      <c r="A571" s="76">
        <v>50.6</v>
      </c>
      <c r="B571" s="76">
        <f t="shared" si="76"/>
        <v>5.0599999999999999E-2</v>
      </c>
      <c r="C571" s="77">
        <f t="shared" si="71"/>
        <v>0.99989847611581595</v>
      </c>
      <c r="D571" s="78">
        <f t="shared" si="72"/>
        <v>1.0121214024764232E-3</v>
      </c>
      <c r="E571" s="78">
        <f t="shared" si="73"/>
        <v>1</v>
      </c>
      <c r="F571" s="78">
        <f t="shared" si="74"/>
        <v>1</v>
      </c>
      <c r="G571" s="77">
        <f t="shared" si="77"/>
        <v>1.0120186479803781E-3</v>
      </c>
      <c r="H571" s="78">
        <f t="shared" si="75"/>
        <v>-59.896229697743351</v>
      </c>
      <c r="I571" s="77">
        <f t="shared" si="78"/>
        <v>0.10000000000000142</v>
      </c>
      <c r="J571" s="77">
        <f t="shared" si="79"/>
        <v>1.0362253294310658E-3</v>
      </c>
      <c r="K571" s="77">
        <f t="shared" si="80"/>
        <v>1.0362253294310805E-4</v>
      </c>
      <c r="L571" s="82"/>
    </row>
    <row r="572" spans="1:12" x14ac:dyDescent="0.2">
      <c r="A572" s="76">
        <v>50.7</v>
      </c>
      <c r="B572" s="76">
        <f t="shared" si="76"/>
        <v>5.0700000000000002E-2</v>
      </c>
      <c r="C572" s="77">
        <f t="shared" si="71"/>
        <v>0.99989807445795187</v>
      </c>
      <c r="D572" s="78">
        <f t="shared" si="72"/>
        <v>9.6545484301985274E-4</v>
      </c>
      <c r="E572" s="78">
        <f t="shared" si="73"/>
        <v>1</v>
      </c>
      <c r="F572" s="78">
        <f t="shared" si="74"/>
        <v>1</v>
      </c>
      <c r="G572" s="77">
        <f t="shared" si="77"/>
        <v>9.6535643851165494E-4</v>
      </c>
      <c r="H572" s="78">
        <f t="shared" si="75"/>
        <v>-60.306246050285466</v>
      </c>
      <c r="I572" s="77">
        <f t="shared" si="78"/>
        <v>0.10000000000000142</v>
      </c>
      <c r="J572" s="77">
        <f t="shared" si="79"/>
        <v>9.8868754324601656E-4</v>
      </c>
      <c r="K572" s="77">
        <f t="shared" si="80"/>
        <v>9.8868754324603055E-5</v>
      </c>
      <c r="L572" s="82"/>
    </row>
    <row r="573" spans="1:12" x14ac:dyDescent="0.2">
      <c r="A573" s="76">
        <v>50.8</v>
      </c>
      <c r="B573" s="76">
        <f t="shared" si="76"/>
        <v>5.0799999999999998E-2</v>
      </c>
      <c r="C573" s="77">
        <f t="shared" si="71"/>
        <v>0.9998976720072309</v>
      </c>
      <c r="D573" s="78">
        <f t="shared" si="72"/>
        <v>9.2049314505327623E-4</v>
      </c>
      <c r="E573" s="78">
        <f t="shared" si="73"/>
        <v>1</v>
      </c>
      <c r="F573" s="78">
        <f t="shared" si="74"/>
        <v>1</v>
      </c>
      <c r="G573" s="77">
        <f t="shared" si="77"/>
        <v>9.2039895283738517E-4</v>
      </c>
      <c r="H573" s="78">
        <f t="shared" si="75"/>
        <v>-60.72047768223225</v>
      </c>
      <c r="I573" s="77">
        <f t="shared" si="78"/>
        <v>9.9999999999994316E-2</v>
      </c>
      <c r="J573" s="77">
        <f t="shared" si="79"/>
        <v>9.4287769567452011E-4</v>
      </c>
      <c r="K573" s="77">
        <f t="shared" si="80"/>
        <v>9.4287769567446647E-5</v>
      </c>
      <c r="L573" s="82"/>
    </row>
    <row r="574" spans="1:12" x14ac:dyDescent="0.2">
      <c r="A574" s="76">
        <v>50.9</v>
      </c>
      <c r="B574" s="76">
        <f t="shared" si="76"/>
        <v>5.0900000000000001E-2</v>
      </c>
      <c r="C574" s="77">
        <f t="shared" si="71"/>
        <v>0.99989726876365226</v>
      </c>
      <c r="D574" s="78">
        <f t="shared" si="72"/>
        <v>8.7719063892826698E-4</v>
      </c>
      <c r="E574" s="78">
        <f t="shared" si="73"/>
        <v>1</v>
      </c>
      <c r="F574" s="78">
        <f t="shared" si="74"/>
        <v>1</v>
      </c>
      <c r="G574" s="77">
        <f t="shared" si="77"/>
        <v>8.7710052404941727E-4</v>
      </c>
      <c r="H574" s="78">
        <f t="shared" si="75"/>
        <v>-61.139012590190951</v>
      </c>
      <c r="I574" s="77">
        <f t="shared" si="78"/>
        <v>0.10000000000000142</v>
      </c>
      <c r="J574" s="77">
        <f t="shared" si="79"/>
        <v>8.9874973844340116E-4</v>
      </c>
      <c r="K574" s="77">
        <f t="shared" si="80"/>
        <v>8.987497384434139E-5</v>
      </c>
      <c r="L574" s="82"/>
    </row>
    <row r="575" spans="1:12" x14ac:dyDescent="0.2">
      <c r="A575" s="76">
        <v>51</v>
      </c>
      <c r="B575" s="76">
        <f t="shared" si="76"/>
        <v>5.0999999999999997E-2</v>
      </c>
      <c r="C575" s="77">
        <f t="shared" si="71"/>
        <v>0.99989686472721828</v>
      </c>
      <c r="D575" s="78">
        <f t="shared" si="72"/>
        <v>8.3550241440705317E-4</v>
      </c>
      <c r="E575" s="78">
        <f t="shared" si="73"/>
        <v>1</v>
      </c>
      <c r="F575" s="78">
        <f t="shared" si="74"/>
        <v>1</v>
      </c>
      <c r="G575" s="77">
        <f t="shared" si="77"/>
        <v>8.3541624463763357E-4</v>
      </c>
      <c r="H575" s="78">
        <f t="shared" si="75"/>
        <v>-61.561941682976666</v>
      </c>
      <c r="I575" s="77">
        <f t="shared" si="78"/>
        <v>0.10000000000000142</v>
      </c>
      <c r="J575" s="77">
        <f t="shared" si="79"/>
        <v>8.5625838434352547E-4</v>
      </c>
      <c r="K575" s="77">
        <f t="shared" si="80"/>
        <v>8.5625838434353759E-5</v>
      </c>
      <c r="L575" s="82"/>
    </row>
    <row r="576" spans="1:12" x14ac:dyDescent="0.2">
      <c r="A576" s="76">
        <v>51.1</v>
      </c>
      <c r="B576" s="76">
        <f t="shared" si="76"/>
        <v>5.11E-2</v>
      </c>
      <c r="C576" s="77">
        <f t="shared" si="71"/>
        <v>0.99989645989792864</v>
      </c>
      <c r="D576" s="78">
        <f t="shared" si="72"/>
        <v>7.9538431719992757E-4</v>
      </c>
      <c r="E576" s="78">
        <f t="shared" si="73"/>
        <v>1</v>
      </c>
      <c r="F576" s="78">
        <f t="shared" si="74"/>
        <v>1</v>
      </c>
      <c r="G576" s="77">
        <f t="shared" si="77"/>
        <v>7.9530196302653872E-4</v>
      </c>
      <c r="H576" s="78">
        <f t="shared" si="75"/>
        <v>-61.98935891172593</v>
      </c>
      <c r="I576" s="77">
        <f t="shared" si="78"/>
        <v>0.10000000000000142</v>
      </c>
      <c r="J576" s="77">
        <f t="shared" si="79"/>
        <v>8.1535910383208614E-4</v>
      </c>
      <c r="K576" s="77">
        <f t="shared" si="80"/>
        <v>8.1535910383209774E-5</v>
      </c>
      <c r="L576" s="82"/>
    </row>
    <row r="577" spans="1:12" x14ac:dyDescent="0.2">
      <c r="A577" s="76">
        <v>51.2</v>
      </c>
      <c r="B577" s="76">
        <f t="shared" si="76"/>
        <v>5.1200000000000002E-2</v>
      </c>
      <c r="C577" s="77">
        <f t="shared" si="71"/>
        <v>0.99989605427578443</v>
      </c>
      <c r="D577" s="78">
        <f t="shared" si="72"/>
        <v>7.5679294537368878E-4</v>
      </c>
      <c r="E577" s="78">
        <f t="shared" si="73"/>
        <v>1</v>
      </c>
      <c r="F577" s="78">
        <f t="shared" si="74"/>
        <v>1</v>
      </c>
      <c r="G577" s="77">
        <f t="shared" si="77"/>
        <v>7.5671427998290071E-4</v>
      </c>
      <c r="H577" s="78">
        <f t="shared" si="75"/>
        <v>-62.421361407360465</v>
      </c>
      <c r="I577" s="77">
        <f t="shared" si="78"/>
        <v>0.10000000000000142</v>
      </c>
      <c r="J577" s="77">
        <f t="shared" si="79"/>
        <v>7.7600812150471971E-4</v>
      </c>
      <c r="K577" s="77">
        <f t="shared" si="80"/>
        <v>7.7600812150473069E-5</v>
      </c>
      <c r="L577" s="82"/>
    </row>
    <row r="578" spans="1:12" x14ac:dyDescent="0.2">
      <c r="A578" s="76">
        <v>51.3</v>
      </c>
      <c r="B578" s="76">
        <f t="shared" si="76"/>
        <v>5.1299999999999998E-2</v>
      </c>
      <c r="C578" s="77">
        <f t="shared" ref="C578:C641" si="81">ABS(SIN(((8*PI()*$A578*VLOOKUP($D$8,$C$16:$D$31,2,FALSE))/($D$14*1000000)))/(VLOOKUP($D$8,$C$16:$D$31,2,FALSE)*SIN(((8*PI()*$A578)/($D$14*1000000)))))^5</f>
        <v>0.99989564786078722</v>
      </c>
      <c r="D578" s="78">
        <f t="shared" ref="D578:D641" si="82">ABS(SIN(((512*PI()*$A578*VLOOKUP($D$8,$C$16:$E$31,3,FALSE))/($D$14*1000000)))/(VLOOKUP($D$8,$C$16:$E$31,3,FALSE)*SIN(((512*PI()*$A578)/($D$14*1000000)))))^$D$9</f>
        <v>7.1968564563313839E-4</v>
      </c>
      <c r="E578" s="78">
        <f t="shared" ref="E578:E641" si="83">IF($D$10="OFF",1,ABS(SIN(8*VLOOKUP($D$8,$C$16:$D$31,2,FALSE)*VLOOKUP($D$8,$C$16:$E$31,3,FALSE)*2*PI()*A578/($D$14*1000000))/(2*SIN((8*VLOOKUP($D$8,$C$16:$D$31,2,FALSE)*VLOOKUP($D$8,$C$16:$E$31,3,FALSE))*PI()*A578/($D$14*1000000)))))</f>
        <v>1</v>
      </c>
      <c r="F578" s="78">
        <f t="shared" ref="F578:F641" si="84">IF($D$11="OFF",1,ABS(SIN(8*VLOOKUP($D$8,$C$16:$D$31,2,FALSE)*VLOOKUP($D$8,$C$16:$E$31,3,FALSE)*IF($D$10="ON",4,2)*PI()*A578/($D$14*1000000))/(2*SIN((8*VLOOKUP($D$8,$C$16:$D$31,2,FALSE)*VLOOKUP($D$8,$C$16:$E$31,3,FALSE)*IF($D$10="ON",2,1))*PI()*A578/($D$14*1000000)))))</f>
        <v>1</v>
      </c>
      <c r="G578" s="77">
        <f t="shared" si="77"/>
        <v>7.1961054489645584E-4</v>
      </c>
      <c r="H578" s="78">
        <f t="shared" ref="H578:H641" si="85">20*LOG10(G578)</f>
        <v>-62.858049625907462</v>
      </c>
      <c r="I578" s="77">
        <f t="shared" si="78"/>
        <v>9.9999999999994316E-2</v>
      </c>
      <c r="J578" s="77">
        <f t="shared" si="79"/>
        <v>7.3816241243967822E-4</v>
      </c>
      <c r="K578" s="77">
        <f t="shared" si="80"/>
        <v>7.3816241243963621E-5</v>
      </c>
      <c r="L578" s="82"/>
    </row>
    <row r="579" spans="1:12" x14ac:dyDescent="0.2">
      <c r="A579" s="76">
        <v>51.4</v>
      </c>
      <c r="B579" s="76">
        <f t="shared" ref="B579:B642" si="86">A579/1000</f>
        <v>5.1400000000000001E-2</v>
      </c>
      <c r="C579" s="77">
        <f t="shared" si="81"/>
        <v>0.99989524065293767</v>
      </c>
      <c r="D579" s="78">
        <f t="shared" si="82"/>
        <v>6.8402050947812508E-4</v>
      </c>
      <c r="E579" s="78">
        <f t="shared" si="83"/>
        <v>1</v>
      </c>
      <c r="F579" s="78">
        <f t="shared" si="84"/>
        <v>1</v>
      </c>
      <c r="G579" s="77">
        <f t="shared" ref="G579:G642" si="87">C579*D579*E579*F579</f>
        <v>6.839488519361749E-4</v>
      </c>
      <c r="H579" s="78">
        <f t="shared" si="85"/>
        <v>-63.299527502219107</v>
      </c>
      <c r="I579" s="77">
        <f t="shared" ref="I579:I642" si="88">A579-A578</f>
        <v>0.10000000000000142</v>
      </c>
      <c r="J579" s="77">
        <f t="shared" ref="J579:J642" si="89">((G579+G578)/2)</f>
        <v>7.0177969841631537E-4</v>
      </c>
      <c r="K579" s="77">
        <f t="shared" si="80"/>
        <v>7.0177969841632529E-5</v>
      </c>
      <c r="L579" s="82"/>
    </row>
    <row r="580" spans="1:12" x14ac:dyDescent="0.2">
      <c r="A580" s="76">
        <v>51.5</v>
      </c>
      <c r="B580" s="76">
        <f t="shared" si="86"/>
        <v>5.1499999999999997E-2</v>
      </c>
      <c r="C580" s="77">
        <f t="shared" si="81"/>
        <v>0.99989483265223689</v>
      </c>
      <c r="D580" s="78">
        <f t="shared" si="82"/>
        <v>6.4975636923826001E-4</v>
      </c>
      <c r="E580" s="78">
        <f t="shared" si="83"/>
        <v>1</v>
      </c>
      <c r="F580" s="78">
        <f t="shared" si="84"/>
        <v>1</v>
      </c>
      <c r="G580" s="77">
        <f t="shared" si="87"/>
        <v>6.4968803608421498E-4</v>
      </c>
      <c r="H580" s="78">
        <f t="shared" si="85"/>
        <v>-63.745902612682393</v>
      </c>
      <c r="I580" s="77">
        <f t="shared" si="88"/>
        <v>0.10000000000000142</v>
      </c>
      <c r="J580" s="77">
        <f t="shared" si="89"/>
        <v>6.6681844401019494E-4</v>
      </c>
      <c r="K580" s="77">
        <f t="shared" ref="K580:K643" si="90">I580*J580</f>
        <v>6.668184440102044E-5</v>
      </c>
      <c r="L580" s="82"/>
    </row>
    <row r="581" spans="1:12" x14ac:dyDescent="0.2">
      <c r="A581" s="76">
        <v>51.6</v>
      </c>
      <c r="B581" s="76">
        <f t="shared" si="86"/>
        <v>5.16E-2</v>
      </c>
      <c r="C581" s="77">
        <f t="shared" si="81"/>
        <v>0.99989442385868454</v>
      </c>
      <c r="D581" s="78">
        <f t="shared" si="82"/>
        <v>6.168527939876137E-4</v>
      </c>
      <c r="E581" s="78">
        <f t="shared" si="83"/>
        <v>1</v>
      </c>
      <c r="F581" s="78">
        <f t="shared" si="84"/>
        <v>1</v>
      </c>
      <c r="G581" s="77">
        <f t="shared" si="87"/>
        <v>6.1678766904986481E-4</v>
      </c>
      <c r="H581" s="78">
        <f t="shared" si="85"/>
        <v>-64.197286347557409</v>
      </c>
      <c r="I581" s="77">
        <f t="shared" si="88"/>
        <v>0.10000000000000142</v>
      </c>
      <c r="J581" s="77">
        <f t="shared" si="89"/>
        <v>6.332378525670399E-4</v>
      </c>
      <c r="K581" s="77">
        <f t="shared" si="90"/>
        <v>6.3323785256704892E-5</v>
      </c>
      <c r="L581" s="82"/>
    </row>
    <row r="582" spans="1:12" x14ac:dyDescent="0.2">
      <c r="A582" s="76">
        <v>51.7</v>
      </c>
      <c r="B582" s="76">
        <f t="shared" si="86"/>
        <v>5.1700000000000003E-2</v>
      </c>
      <c r="C582" s="77">
        <f t="shared" si="81"/>
        <v>0.99989401427228364</v>
      </c>
      <c r="D582" s="78">
        <f t="shared" si="82"/>
        <v>5.8527008534178186E-4</v>
      </c>
      <c r="E582" s="78">
        <f t="shared" si="83"/>
        <v>1</v>
      </c>
      <c r="F582" s="78">
        <f t="shared" si="84"/>
        <v>1</v>
      </c>
      <c r="G582" s="77">
        <f t="shared" si="87"/>
        <v>5.8520805506587627E-4</v>
      </c>
      <c r="H582" s="78">
        <f t="shared" si="85"/>
        <v>-64.653794093634957</v>
      </c>
      <c r="I582" s="77">
        <f t="shared" si="88"/>
        <v>0.10000000000000142</v>
      </c>
      <c r="J582" s="77">
        <f t="shared" si="89"/>
        <v>6.0099786205787054E-4</v>
      </c>
      <c r="K582" s="77">
        <f t="shared" si="90"/>
        <v>6.0099786205787907E-5</v>
      </c>
      <c r="L582" s="82"/>
    </row>
    <row r="583" spans="1:12" x14ac:dyDescent="0.2">
      <c r="A583" s="76">
        <v>51.8</v>
      </c>
      <c r="B583" s="76">
        <f t="shared" si="86"/>
        <v>5.1799999999999999E-2</v>
      </c>
      <c r="C583" s="77">
        <f t="shared" si="81"/>
        <v>0.9998936038930325</v>
      </c>
      <c r="D583" s="78">
        <f t="shared" si="82"/>
        <v>5.5496927313950254E-4</v>
      </c>
      <c r="E583" s="78">
        <f t="shared" si="83"/>
        <v>1</v>
      </c>
      <c r="F583" s="78">
        <f t="shared" si="84"/>
        <v>1</v>
      </c>
      <c r="G583" s="77">
        <f t="shared" si="87"/>
        <v>5.5491022656935392E-4</v>
      </c>
      <c r="H583" s="78">
        <f t="shared" si="85"/>
        <v>-65.1155454279656</v>
      </c>
      <c r="I583" s="77">
        <f t="shared" si="88"/>
        <v>9.9999999999994316E-2</v>
      </c>
      <c r="J583" s="77">
        <f t="shared" si="89"/>
        <v>5.7005914081761509E-4</v>
      </c>
      <c r="K583" s="77">
        <f t="shared" si="90"/>
        <v>5.700591408175827E-5</v>
      </c>
      <c r="L583" s="82"/>
    </row>
    <row r="584" spans="1:12" x14ac:dyDescent="0.2">
      <c r="A584" s="76">
        <v>51.9</v>
      </c>
      <c r="B584" s="76">
        <f t="shared" si="86"/>
        <v>5.1900000000000002E-2</v>
      </c>
      <c r="C584" s="77">
        <f t="shared" si="81"/>
        <v>0.99989319272093513</v>
      </c>
      <c r="D584" s="78">
        <f t="shared" si="82"/>
        <v>5.2591211101120719E-4</v>
      </c>
      <c r="E584" s="78">
        <f t="shared" si="83"/>
        <v>1</v>
      </c>
      <c r="F584" s="78">
        <f t="shared" si="84"/>
        <v>1</v>
      </c>
      <c r="G584" s="77">
        <f t="shared" si="87"/>
        <v>5.2585593976960283E-4</v>
      </c>
      <c r="H584" s="78">
        <f t="shared" si="85"/>
        <v>-65.58266432347429</v>
      </c>
      <c r="I584" s="77">
        <f t="shared" si="88"/>
        <v>0.10000000000000142</v>
      </c>
      <c r="J584" s="77">
        <f t="shared" si="89"/>
        <v>5.4038308316947843E-4</v>
      </c>
      <c r="K584" s="77">
        <f t="shared" si="90"/>
        <v>5.4038308316948612E-5</v>
      </c>
      <c r="L584" s="82"/>
    </row>
    <row r="585" spans="1:12" x14ac:dyDescent="0.2">
      <c r="A585" s="76">
        <v>52</v>
      </c>
      <c r="B585" s="76">
        <f t="shared" si="86"/>
        <v>5.1999999999999998E-2</v>
      </c>
      <c r="C585" s="77">
        <f t="shared" si="81"/>
        <v>0.99989278075598831</v>
      </c>
      <c r="D585" s="78">
        <f t="shared" si="82"/>
        <v>4.9806107183684989E-4</v>
      </c>
      <c r="E585" s="78">
        <f t="shared" si="83"/>
        <v>1</v>
      </c>
      <c r="F585" s="78">
        <f t="shared" si="84"/>
        <v>1</v>
      </c>
      <c r="G585" s="77">
        <f t="shared" si="87"/>
        <v>4.9800767010525586E-4</v>
      </c>
      <c r="H585" s="78">
        <f t="shared" si="85"/>
        <v>-66.055279367346373</v>
      </c>
      <c r="I585" s="77">
        <f t="shared" si="88"/>
        <v>0.10000000000000142</v>
      </c>
      <c r="J585" s="77">
        <f t="shared" si="89"/>
        <v>5.119318049374294E-4</v>
      </c>
      <c r="K585" s="77">
        <f t="shared" si="90"/>
        <v>5.1193180493743665E-5</v>
      </c>
      <c r="L585" s="82"/>
    </row>
    <row r="586" spans="1:12" x14ac:dyDescent="0.2">
      <c r="A586" s="76">
        <v>52.1</v>
      </c>
      <c r="B586" s="76">
        <f t="shared" si="86"/>
        <v>5.21E-2</v>
      </c>
      <c r="C586" s="77">
        <f t="shared" si="81"/>
        <v>0.99989236799819647</v>
      </c>
      <c r="D586" s="78">
        <f t="shared" si="82"/>
        <v>4.7137934309526809E-4</v>
      </c>
      <c r="E586" s="78">
        <f t="shared" si="83"/>
        <v>1</v>
      </c>
      <c r="F586" s="78">
        <f t="shared" si="84"/>
        <v>1</v>
      </c>
      <c r="G586" s="77">
        <f t="shared" si="87"/>
        <v>4.7132860759296192E-4</v>
      </c>
      <c r="H586" s="78">
        <f t="shared" si="85"/>
        <v>-66.533523993149686</v>
      </c>
      <c r="I586" s="77">
        <f t="shared" si="88"/>
        <v>0.10000000000000142</v>
      </c>
      <c r="J586" s="77">
        <f t="shared" si="89"/>
        <v>4.8466813884910892E-4</v>
      </c>
      <c r="K586" s="77">
        <f t="shared" si="90"/>
        <v>4.846681388491158E-5</v>
      </c>
      <c r="L586" s="82"/>
    </row>
    <row r="587" spans="1:12" x14ac:dyDescent="0.2">
      <c r="A587" s="76">
        <v>52.2</v>
      </c>
      <c r="B587" s="76">
        <f t="shared" si="86"/>
        <v>5.2200000000000003E-2</v>
      </c>
      <c r="C587" s="77">
        <f t="shared" si="81"/>
        <v>0.99989195444755974</v>
      </c>
      <c r="D587" s="78">
        <f t="shared" si="82"/>
        <v>4.4583082210744416E-4</v>
      </c>
      <c r="E587" s="78">
        <f t="shared" si="83"/>
        <v>1</v>
      </c>
      <c r="F587" s="78">
        <f t="shared" si="84"/>
        <v>1</v>
      </c>
      <c r="G587" s="77">
        <f t="shared" si="87"/>
        <v>4.4578265206997466E-4</v>
      </c>
      <c r="H587" s="78">
        <f t="shared" si="85"/>
        <v>-67.017536727742723</v>
      </c>
      <c r="I587" s="77">
        <f t="shared" si="88"/>
        <v>0.10000000000000142</v>
      </c>
      <c r="J587" s="77">
        <f t="shared" si="89"/>
        <v>4.5855562983146826E-4</v>
      </c>
      <c r="K587" s="77">
        <f t="shared" si="90"/>
        <v>4.5855562983147481E-5</v>
      </c>
      <c r="L587" s="82"/>
    </row>
    <row r="588" spans="1:12" x14ac:dyDescent="0.2">
      <c r="A588" s="76">
        <v>52.3</v>
      </c>
      <c r="B588" s="76">
        <f t="shared" si="86"/>
        <v>5.2299999999999999E-2</v>
      </c>
      <c r="C588" s="77">
        <f t="shared" si="81"/>
        <v>0.99989154010407832</v>
      </c>
      <c r="D588" s="78">
        <f t="shared" si="82"/>
        <v>4.2138011117605687E-4</v>
      </c>
      <c r="E588" s="78">
        <f t="shared" si="83"/>
        <v>1</v>
      </c>
      <c r="F588" s="78">
        <f t="shared" si="84"/>
        <v>1</v>
      </c>
      <c r="G588" s="77">
        <f t="shared" si="87"/>
        <v>4.2133440833305524E-4</v>
      </c>
      <c r="H588" s="78">
        <f t="shared" si="85"/>
        <v>-67.507461454112203</v>
      </c>
      <c r="I588" s="77">
        <f t="shared" si="88"/>
        <v>9.9999999999994316E-2</v>
      </c>
      <c r="J588" s="77">
        <f t="shared" si="89"/>
        <v>4.3355853020151497E-4</v>
      </c>
      <c r="K588" s="77">
        <f t="shared" si="90"/>
        <v>4.3355853020149031E-5</v>
      </c>
      <c r="L588" s="82"/>
    </row>
    <row r="589" spans="1:12" x14ac:dyDescent="0.2">
      <c r="A589" s="76">
        <v>52.4</v>
      </c>
      <c r="B589" s="76">
        <f t="shared" si="86"/>
        <v>5.2399999999999995E-2</v>
      </c>
      <c r="C589" s="77">
        <f t="shared" si="81"/>
        <v>0.9998911249677539</v>
      </c>
      <c r="D589" s="78">
        <f t="shared" si="82"/>
        <v>3.9799251262353895E-4</v>
      </c>
      <c r="E589" s="78">
        <f t="shared" si="83"/>
        <v>1</v>
      </c>
      <c r="F589" s="78">
        <f t="shared" si="84"/>
        <v>1</v>
      </c>
      <c r="G589" s="77">
        <f t="shared" si="87"/>
        <v>3.9794918117589333E-4</v>
      </c>
      <c r="H589" s="78">
        <f t="shared" si="85"/>
        <v>-68.003447691392424</v>
      </c>
      <c r="I589" s="77">
        <f t="shared" si="88"/>
        <v>0.10000000000000142</v>
      </c>
      <c r="J589" s="77">
        <f t="shared" si="89"/>
        <v>4.0964179475447428E-4</v>
      </c>
      <c r="K589" s="77">
        <f t="shared" si="90"/>
        <v>4.0964179475448009E-5</v>
      </c>
      <c r="L589" s="82"/>
    </row>
    <row r="590" spans="1:12" x14ac:dyDescent="0.2">
      <c r="A590" s="76">
        <v>52.5</v>
      </c>
      <c r="B590" s="76">
        <f t="shared" si="86"/>
        <v>5.2499999999999998E-2</v>
      </c>
      <c r="C590" s="77">
        <f t="shared" si="81"/>
        <v>0.99989070903858634</v>
      </c>
      <c r="D590" s="78">
        <f t="shared" si="82"/>
        <v>3.7563402373117291E-4</v>
      </c>
      <c r="E590" s="78">
        <f t="shared" si="83"/>
        <v>1</v>
      </c>
      <c r="F590" s="78">
        <f t="shared" si="84"/>
        <v>1</v>
      </c>
      <c r="G590" s="77">
        <f t="shared" si="87"/>
        <v>3.7559297032757963E-4</v>
      </c>
      <c r="H590" s="78">
        <f t="shared" si="85"/>
        <v>-68.505650893427969</v>
      </c>
      <c r="I590" s="77">
        <f t="shared" si="88"/>
        <v>0.10000000000000142</v>
      </c>
      <c r="J590" s="77">
        <f t="shared" si="89"/>
        <v>3.8677107575173648E-4</v>
      </c>
      <c r="K590" s="77">
        <f t="shared" si="90"/>
        <v>3.8677107575174201E-5</v>
      </c>
      <c r="L590" s="82"/>
    </row>
    <row r="591" spans="1:12" x14ac:dyDescent="0.2">
      <c r="A591" s="76">
        <v>52.6</v>
      </c>
      <c r="B591" s="76">
        <f t="shared" si="86"/>
        <v>5.2600000000000001E-2</v>
      </c>
      <c r="C591" s="77">
        <f t="shared" si="81"/>
        <v>0.99989029231657744</v>
      </c>
      <c r="D591" s="78">
        <f t="shared" si="82"/>
        <v>3.5427133158137371E-4</v>
      </c>
      <c r="E591" s="78">
        <f t="shared" si="83"/>
        <v>1</v>
      </c>
      <c r="F591" s="78">
        <f t="shared" si="84"/>
        <v>1</v>
      </c>
      <c r="G591" s="77">
        <f t="shared" si="87"/>
        <v>3.5423246529428287E-4</v>
      </c>
      <c r="H591" s="78">
        <f t="shared" si="85"/>
        <v>-69.014232767377749</v>
      </c>
      <c r="I591" s="77">
        <f t="shared" si="88"/>
        <v>0.10000000000000142</v>
      </c>
      <c r="J591" s="77">
        <f t="shared" si="89"/>
        <v>3.6491271781093125E-4</v>
      </c>
      <c r="K591" s="77">
        <f t="shared" si="90"/>
        <v>3.6491271781093643E-5</v>
      </c>
      <c r="L591" s="82"/>
    </row>
    <row r="592" spans="1:12" x14ac:dyDescent="0.2">
      <c r="A592" s="76">
        <v>52.7</v>
      </c>
      <c r="B592" s="76">
        <f t="shared" si="86"/>
        <v>5.2700000000000004E-2</v>
      </c>
      <c r="C592" s="77">
        <f t="shared" si="81"/>
        <v>0.99988987480172675</v>
      </c>
      <c r="D592" s="78">
        <f t="shared" si="82"/>
        <v>3.3387180780567366E-4</v>
      </c>
      <c r="E592" s="78">
        <f t="shared" si="83"/>
        <v>1</v>
      </c>
      <c r="F592" s="78">
        <f t="shared" si="84"/>
        <v>1</v>
      </c>
      <c r="G592" s="77">
        <f t="shared" si="87"/>
        <v>3.338350401066412E-4</v>
      </c>
      <c r="H592" s="78">
        <f t="shared" si="85"/>
        <v>-69.52936161399299</v>
      </c>
      <c r="I592" s="77">
        <f t="shared" si="88"/>
        <v>0.10000000000000142</v>
      </c>
      <c r="J592" s="77">
        <f t="shared" si="89"/>
        <v>3.4403375270046206E-4</v>
      </c>
      <c r="K592" s="77">
        <f t="shared" si="90"/>
        <v>3.4403375270046695E-5</v>
      </c>
      <c r="L592" s="82"/>
    </row>
    <row r="593" spans="1:12" x14ac:dyDescent="0.2">
      <c r="A593" s="76">
        <v>52.8</v>
      </c>
      <c r="B593" s="76">
        <f t="shared" si="86"/>
        <v>5.28E-2</v>
      </c>
      <c r="C593" s="77">
        <f t="shared" si="81"/>
        <v>0.9998894564940376</v>
      </c>
      <c r="D593" s="78">
        <f t="shared" si="82"/>
        <v>3.1440350324067964E-4</v>
      </c>
      <c r="E593" s="78">
        <f t="shared" si="83"/>
        <v>1</v>
      </c>
      <c r="F593" s="78">
        <f t="shared" si="84"/>
        <v>1</v>
      </c>
      <c r="G593" s="77">
        <f t="shared" si="87"/>
        <v>3.1436874797514453E-4</v>
      </c>
      <c r="H593" s="78">
        <f t="shared" si="85"/>
        <v>-70.051212691365023</v>
      </c>
      <c r="I593" s="77">
        <f t="shared" si="88"/>
        <v>9.9999999999994316E-2</v>
      </c>
      <c r="J593" s="77">
        <f t="shared" si="89"/>
        <v>3.2410189404089289E-4</v>
      </c>
      <c r="K593" s="77">
        <f t="shared" si="90"/>
        <v>3.2410189404087449E-5</v>
      </c>
      <c r="L593" s="82"/>
    </row>
    <row r="594" spans="1:12" x14ac:dyDescent="0.2">
      <c r="A594" s="76">
        <v>52.9</v>
      </c>
      <c r="B594" s="76">
        <f t="shared" si="86"/>
        <v>5.2899999999999996E-2</v>
      </c>
      <c r="C594" s="77">
        <f t="shared" si="81"/>
        <v>0.99988903739350909</v>
      </c>
      <c r="D594" s="78">
        <f t="shared" si="82"/>
        <v>2.9583514249439442E-4</v>
      </c>
      <c r="E594" s="78">
        <f t="shared" si="83"/>
        <v>1</v>
      </c>
      <c r="F594" s="78">
        <f t="shared" si="84"/>
        <v>1</v>
      </c>
      <c r="G594" s="77">
        <f t="shared" si="87"/>
        <v>2.9580231585589164E-4</v>
      </c>
      <c r="H594" s="78">
        <f t="shared" si="85"/>
        <v>-70.579968604111968</v>
      </c>
      <c r="I594" s="77">
        <f t="shared" si="88"/>
        <v>0.10000000000000142</v>
      </c>
      <c r="J594" s="77">
        <f t="shared" si="89"/>
        <v>3.0508553191551811E-4</v>
      </c>
      <c r="K594" s="77">
        <f t="shared" si="90"/>
        <v>3.0508553191552245E-5</v>
      </c>
      <c r="L594" s="82"/>
    </row>
    <row r="595" spans="1:12" x14ac:dyDescent="0.2">
      <c r="A595" s="76">
        <v>53</v>
      </c>
      <c r="B595" s="76">
        <f t="shared" si="86"/>
        <v>5.2999999999999999E-2</v>
      </c>
      <c r="C595" s="77">
        <f t="shared" si="81"/>
        <v>0.99988861750014257</v>
      </c>
      <c r="D595" s="78">
        <f t="shared" si="82"/>
        <v>2.7813611842523523E-4</v>
      </c>
      <c r="E595" s="78">
        <f t="shared" si="83"/>
        <v>1</v>
      </c>
      <c r="F595" s="78">
        <f t="shared" si="84"/>
        <v>1</v>
      </c>
      <c r="G595" s="77">
        <f t="shared" si="87"/>
        <v>2.7810513892906439E-4</v>
      </c>
      <c r="H595" s="78">
        <f t="shared" si="85"/>
        <v>-71.115819720169867</v>
      </c>
      <c r="I595" s="77">
        <f t="shared" si="88"/>
        <v>0.10000000000000142</v>
      </c>
      <c r="J595" s="77">
        <f t="shared" si="89"/>
        <v>2.8695372739247801E-4</v>
      </c>
      <c r="K595" s="77">
        <f t="shared" si="90"/>
        <v>2.8695372739248208E-5</v>
      </c>
      <c r="L595" s="82"/>
    </row>
    <row r="596" spans="1:12" x14ac:dyDescent="0.2">
      <c r="A596" s="76">
        <v>53.1</v>
      </c>
      <c r="B596" s="76">
        <f t="shared" si="86"/>
        <v>5.3100000000000001E-2</v>
      </c>
      <c r="C596" s="77">
        <f t="shared" si="81"/>
        <v>0.99988819681393915</v>
      </c>
      <c r="D596" s="78">
        <f t="shared" si="82"/>
        <v>2.6127648653615935E-4</v>
      </c>
      <c r="E596" s="78">
        <f t="shared" si="83"/>
        <v>1</v>
      </c>
      <c r="F596" s="78">
        <f t="shared" si="84"/>
        <v>1</v>
      </c>
      <c r="G596" s="77">
        <f t="shared" si="87"/>
        <v>2.6124727499252185E-4</v>
      </c>
      <c r="H596" s="78">
        <f t="shared" si="85"/>
        <v>-71.658964617570561</v>
      </c>
      <c r="I596" s="77">
        <f t="shared" si="88"/>
        <v>0.10000000000000142</v>
      </c>
      <c r="J596" s="77">
        <f t="shared" si="89"/>
        <v>2.6967620696079312E-4</v>
      </c>
      <c r="K596" s="77">
        <f t="shared" si="90"/>
        <v>2.6967620696079696E-5</v>
      </c>
      <c r="L596" s="82"/>
    </row>
    <row r="597" spans="1:12" x14ac:dyDescent="0.2">
      <c r="A597" s="76">
        <v>53.2</v>
      </c>
      <c r="B597" s="76">
        <f t="shared" si="86"/>
        <v>5.3200000000000004E-2</v>
      </c>
      <c r="C597" s="77">
        <f t="shared" si="81"/>
        <v>0.99988777533489903</v>
      </c>
      <c r="D597" s="78">
        <f t="shared" si="82"/>
        <v>2.4522695928618724E-4</v>
      </c>
      <c r="E597" s="78">
        <f t="shared" si="83"/>
        <v>1</v>
      </c>
      <c r="F597" s="78">
        <f t="shared" si="84"/>
        <v>1</v>
      </c>
      <c r="G597" s="77">
        <f t="shared" si="87"/>
        <v>2.4519943877280762E-4</v>
      </c>
      <c r="H597" s="78">
        <f t="shared" si="85"/>
        <v>-72.209610563835241</v>
      </c>
      <c r="I597" s="77">
        <f t="shared" si="88"/>
        <v>0.10000000000000142</v>
      </c>
      <c r="J597" s="77">
        <f t="shared" si="89"/>
        <v>2.5322335688266471E-4</v>
      </c>
      <c r="K597" s="77">
        <f t="shared" si="90"/>
        <v>2.5322335688266832E-5</v>
      </c>
      <c r="L597" s="82"/>
    </row>
    <row r="598" spans="1:12" x14ac:dyDescent="0.2">
      <c r="A598" s="76">
        <v>53.3</v>
      </c>
      <c r="B598" s="76">
        <f t="shared" si="86"/>
        <v>5.33E-2</v>
      </c>
      <c r="C598" s="77">
        <f t="shared" si="81"/>
        <v>0.99988735306302423</v>
      </c>
      <c r="D598" s="78">
        <f t="shared" si="82"/>
        <v>2.2995890032173727E-4</v>
      </c>
      <c r="E598" s="78">
        <f t="shared" si="83"/>
        <v>1</v>
      </c>
      <c r="F598" s="78">
        <f t="shared" si="84"/>
        <v>1</v>
      </c>
      <c r="G598" s="77">
        <f t="shared" si="87"/>
        <v>2.2993299615598571E-4</v>
      </c>
      <c r="H598" s="78">
        <f t="shared" si="85"/>
        <v>-72.767974030881106</v>
      </c>
      <c r="I598" s="77">
        <f t="shared" si="88"/>
        <v>9.9999999999994316E-2</v>
      </c>
      <c r="J598" s="77">
        <f t="shared" si="89"/>
        <v>2.3756621746439668E-4</v>
      </c>
      <c r="K598" s="77">
        <f t="shared" si="90"/>
        <v>2.3756621746438318E-5</v>
      </c>
      <c r="L598" s="82"/>
    </row>
    <row r="599" spans="1:12" x14ac:dyDescent="0.2">
      <c r="A599" s="76">
        <v>53.4</v>
      </c>
      <c r="B599" s="76">
        <f t="shared" si="86"/>
        <v>5.3399999999999996E-2</v>
      </c>
      <c r="C599" s="77">
        <f t="shared" si="81"/>
        <v>0.99988692999831474</v>
      </c>
      <c r="D599" s="78">
        <f t="shared" si="82"/>
        <v>2.154443186301068E-4</v>
      </c>
      <c r="E599" s="78">
        <f t="shared" si="83"/>
        <v>1</v>
      </c>
      <c r="F599" s="78">
        <f t="shared" si="84"/>
        <v>1</v>
      </c>
      <c r="G599" s="77">
        <f t="shared" si="87"/>
        <v>2.1541995834063621E-4</v>
      </c>
      <c r="H599" s="78">
        <f t="shared" si="85"/>
        <v>-73.334281248647045</v>
      </c>
      <c r="I599" s="77">
        <f t="shared" si="88"/>
        <v>0.10000000000000142</v>
      </c>
      <c r="J599" s="77">
        <f t="shared" si="89"/>
        <v>2.2267647724831096E-4</v>
      </c>
      <c r="K599" s="77">
        <f t="shared" si="90"/>
        <v>2.2267647724831411E-5</v>
      </c>
      <c r="L599" s="82"/>
    </row>
    <row r="600" spans="1:12" x14ac:dyDescent="0.2">
      <c r="A600" s="76">
        <v>53.5</v>
      </c>
      <c r="B600" s="76">
        <f t="shared" si="86"/>
        <v>5.3499999999999999E-2</v>
      </c>
      <c r="C600" s="77">
        <f t="shared" si="81"/>
        <v>0.99988650614077157</v>
      </c>
      <c r="D600" s="78">
        <f t="shared" si="82"/>
        <v>2.0165586261744337E-4</v>
      </c>
      <c r="E600" s="78">
        <f t="shared" si="83"/>
        <v>1</v>
      </c>
      <c r="F600" s="78">
        <f t="shared" si="84"/>
        <v>1</v>
      </c>
      <c r="G600" s="77">
        <f t="shared" si="87"/>
        <v>2.0163297591535887E-4</v>
      </c>
      <c r="H600" s="78">
        <f t="shared" si="85"/>
        <v>-73.908768800985357</v>
      </c>
      <c r="I600" s="77">
        <f t="shared" si="88"/>
        <v>0.10000000000000142</v>
      </c>
      <c r="J600" s="77">
        <f t="shared" si="89"/>
        <v>2.0852646712799753E-4</v>
      </c>
      <c r="K600" s="77">
        <f t="shared" si="90"/>
        <v>2.0852646712800048E-5</v>
      </c>
      <c r="L600" s="82"/>
    </row>
    <row r="601" spans="1:12" x14ac:dyDescent="0.2">
      <c r="A601" s="76">
        <v>53.6</v>
      </c>
      <c r="B601" s="76">
        <f t="shared" si="86"/>
        <v>5.3600000000000002E-2</v>
      </c>
      <c r="C601" s="77">
        <f t="shared" si="81"/>
        <v>0.9998860814903977</v>
      </c>
      <c r="D601" s="78">
        <f t="shared" si="82"/>
        <v>1.8856681411360198E-4</v>
      </c>
      <c r="E601" s="78">
        <f t="shared" si="83"/>
        <v>1</v>
      </c>
      <c r="F601" s="78">
        <f t="shared" si="84"/>
        <v>1</v>
      </c>
      <c r="G601" s="77">
        <f t="shared" si="87"/>
        <v>1.885453328631777E-4</v>
      </c>
      <c r="H601" s="78">
        <f t="shared" si="85"/>
        <v>-74.491684267750571</v>
      </c>
      <c r="I601" s="77">
        <f t="shared" si="88"/>
        <v>0.10000000000000142</v>
      </c>
      <c r="J601" s="77">
        <f t="shared" si="89"/>
        <v>1.9508915438926829E-4</v>
      </c>
      <c r="K601" s="77">
        <f t="shared" si="90"/>
        <v>1.9508915438927106E-5</v>
      </c>
      <c r="L601" s="82"/>
    </row>
    <row r="602" spans="1:12" x14ac:dyDescent="0.2">
      <c r="A602" s="76">
        <v>53.7</v>
      </c>
      <c r="B602" s="76">
        <f t="shared" si="86"/>
        <v>5.3700000000000005E-2</v>
      </c>
      <c r="C602" s="77">
        <f t="shared" si="81"/>
        <v>0.99988565604719049</v>
      </c>
      <c r="D602" s="78">
        <f t="shared" si="82"/>
        <v>1.7615108230617236E-4</v>
      </c>
      <c r="E602" s="78">
        <f t="shared" si="83"/>
        <v>1</v>
      </c>
      <c r="F602" s="78">
        <f t="shared" si="84"/>
        <v>1</v>
      </c>
      <c r="G602" s="77">
        <f t="shared" si="87"/>
        <v>1.7613094049512981E-4</v>
      </c>
      <c r="H602" s="78">
        <f t="shared" si="85"/>
        <v>-75.083286917453393</v>
      </c>
      <c r="I602" s="77">
        <f t="shared" si="88"/>
        <v>0.10000000000000142</v>
      </c>
      <c r="J602" s="77">
        <f t="shared" si="89"/>
        <v>1.8233813667915377E-4</v>
      </c>
      <c r="K602" s="77">
        <f t="shared" si="90"/>
        <v>1.8233813667915637E-5</v>
      </c>
      <c r="L602" s="82"/>
    </row>
    <row r="603" spans="1:12" x14ac:dyDescent="0.2">
      <c r="A603" s="76">
        <v>53.8</v>
      </c>
      <c r="B603" s="76">
        <f t="shared" si="86"/>
        <v>5.3800000000000001E-2</v>
      </c>
      <c r="C603" s="77">
        <f t="shared" si="81"/>
        <v>0.99988522981115324</v>
      </c>
      <c r="D603" s="78">
        <f t="shared" si="82"/>
        <v>1.6438319760608058E-4</v>
      </c>
      <c r="E603" s="78">
        <f t="shared" si="83"/>
        <v>1</v>
      </c>
      <c r="F603" s="78">
        <f t="shared" si="84"/>
        <v>1</v>
      </c>
      <c r="G603" s="77">
        <f t="shared" si="87"/>
        <v>1.643643313154481E-4</v>
      </c>
      <c r="H603" s="78">
        <f t="shared" si="85"/>
        <v>-75.683848455332381</v>
      </c>
      <c r="I603" s="77">
        <f t="shared" si="88"/>
        <v>9.9999999999994316E-2</v>
      </c>
      <c r="J603" s="77">
        <f t="shared" si="89"/>
        <v>1.7024763590528895E-4</v>
      </c>
      <c r="K603" s="77">
        <f t="shared" si="90"/>
        <v>1.7024763590527927E-5</v>
      </c>
      <c r="L603" s="82"/>
    </row>
    <row r="604" spans="1:12" x14ac:dyDescent="0.2">
      <c r="A604" s="76">
        <v>53.9</v>
      </c>
      <c r="B604" s="76">
        <f t="shared" si="86"/>
        <v>5.3899999999999997E-2</v>
      </c>
      <c r="C604" s="77">
        <f t="shared" si="81"/>
        <v>0.99988480278228631</v>
      </c>
      <c r="D604" s="78">
        <f t="shared" si="82"/>
        <v>1.5323830544706823E-4</v>
      </c>
      <c r="E604" s="78">
        <f t="shared" si="83"/>
        <v>1</v>
      </c>
      <c r="F604" s="78">
        <f t="shared" si="84"/>
        <v>1</v>
      </c>
      <c r="G604" s="77">
        <f t="shared" si="87"/>
        <v>1.5322065282063357E-4</v>
      </c>
      <c r="H604" s="78">
        <f t="shared" si="85"/>
        <v>-76.293653832252303</v>
      </c>
      <c r="I604" s="77">
        <f t="shared" si="88"/>
        <v>0.10000000000000142</v>
      </c>
      <c r="J604" s="77">
        <f t="shared" si="89"/>
        <v>1.5879249206804082E-4</v>
      </c>
      <c r="K604" s="77">
        <f t="shared" si="90"/>
        <v>1.5879249206804306E-5</v>
      </c>
      <c r="L604" s="82"/>
    </row>
    <row r="605" spans="1:12" x14ac:dyDescent="0.2">
      <c r="A605" s="76">
        <v>54</v>
      </c>
      <c r="B605" s="76">
        <f t="shared" si="86"/>
        <v>5.3999999999999999E-2</v>
      </c>
      <c r="C605" s="77">
        <f t="shared" si="81"/>
        <v>0.99988437496059079</v>
      </c>
      <c r="D605" s="78">
        <f t="shared" si="82"/>
        <v>1.4269216002141673E-4</v>
      </c>
      <c r="E605" s="78">
        <f t="shared" si="83"/>
        <v>1</v>
      </c>
      <c r="F605" s="78">
        <f t="shared" si="84"/>
        <v>1</v>
      </c>
      <c r="G605" s="77">
        <f t="shared" si="87"/>
        <v>1.4267566123479087E-4</v>
      </c>
      <c r="H605" s="78">
        <f t="shared" si="85"/>
        <v>-76.913002120461044</v>
      </c>
      <c r="I605" s="77">
        <f t="shared" si="88"/>
        <v>0.10000000000000142</v>
      </c>
      <c r="J605" s="77">
        <f t="shared" si="89"/>
        <v>1.4794815702771222E-4</v>
      </c>
      <c r="K605" s="77">
        <f t="shared" si="90"/>
        <v>1.4794815702771432E-5</v>
      </c>
      <c r="L605" s="82"/>
    </row>
    <row r="606" spans="1:12" x14ac:dyDescent="0.2">
      <c r="A606" s="76">
        <v>54.1</v>
      </c>
      <c r="B606" s="76">
        <f t="shared" si="86"/>
        <v>5.4100000000000002E-2</v>
      </c>
      <c r="C606" s="77">
        <f t="shared" si="81"/>
        <v>0.99988394634606714</v>
      </c>
      <c r="D606" s="78">
        <f t="shared" si="82"/>
        <v>1.327211179541982E-4</v>
      </c>
      <c r="E606" s="78">
        <f t="shared" si="83"/>
        <v>1</v>
      </c>
      <c r="F606" s="78">
        <f t="shared" si="84"/>
        <v>1</v>
      </c>
      <c r="G606" s="77">
        <f t="shared" si="87"/>
        <v>1.3270571518350557E-4</v>
      </c>
      <c r="H606" s="78">
        <f t="shared" si="85"/>
        <v>-77.542207462950699</v>
      </c>
      <c r="I606" s="77">
        <f t="shared" si="88"/>
        <v>0.10000000000000142</v>
      </c>
      <c r="J606" s="77">
        <f t="shared" si="89"/>
        <v>1.3769068820914822E-4</v>
      </c>
      <c r="K606" s="77">
        <f t="shared" si="90"/>
        <v>1.3769068820915017E-5</v>
      </c>
      <c r="L606" s="82"/>
    </row>
    <row r="607" spans="1:12" x14ac:dyDescent="0.2">
      <c r="A607" s="76">
        <v>54.2</v>
      </c>
      <c r="B607" s="76">
        <f t="shared" si="86"/>
        <v>5.4200000000000005E-2</v>
      </c>
      <c r="C607" s="77">
        <f t="shared" si="81"/>
        <v>0.99988351693871647</v>
      </c>
      <c r="D607" s="78">
        <f t="shared" si="82"/>
        <v>1.2330213191844751E-4</v>
      </c>
      <c r="E607" s="78">
        <f t="shared" si="83"/>
        <v>1</v>
      </c>
      <c r="F607" s="78">
        <f t="shared" si="84"/>
        <v>1</v>
      </c>
      <c r="G607" s="77">
        <f t="shared" si="87"/>
        <v>1.2328776930865888E-4</v>
      </c>
      <c r="H607" s="78">
        <f t="shared" si="85"/>
        <v>-78.181600103969188</v>
      </c>
      <c r="I607" s="77">
        <f t="shared" si="88"/>
        <v>0.10000000000000142</v>
      </c>
      <c r="J607" s="77">
        <f t="shared" si="89"/>
        <v>1.2799674224608221E-4</v>
      </c>
      <c r="K607" s="77">
        <f t="shared" si="90"/>
        <v>1.2799674224608404E-5</v>
      </c>
      <c r="L607" s="82"/>
    </row>
    <row r="608" spans="1:12" x14ac:dyDescent="0.2">
      <c r="A608" s="76">
        <v>54.3</v>
      </c>
      <c r="B608" s="76">
        <f t="shared" si="86"/>
        <v>5.4299999999999994E-2</v>
      </c>
      <c r="C608" s="77">
        <f t="shared" si="81"/>
        <v>0.99988308673854143</v>
      </c>
      <c r="D608" s="78">
        <f t="shared" si="82"/>
        <v>1.1441274419349483E-4</v>
      </c>
      <c r="E608" s="78">
        <f t="shared" si="83"/>
        <v>1</v>
      </c>
      <c r="F608" s="78">
        <f t="shared" si="84"/>
        <v>1</v>
      </c>
      <c r="G608" s="77">
        <f t="shared" si="87"/>
        <v>1.1439936782641875E-4</v>
      </c>
      <c r="H608" s="78">
        <f t="shared" si="85"/>
        <v>-78.831527509156487</v>
      </c>
      <c r="I608" s="77">
        <f t="shared" si="88"/>
        <v>9.9999999999994316E-2</v>
      </c>
      <c r="J608" s="77">
        <f t="shared" si="89"/>
        <v>1.1884356856753882E-4</v>
      </c>
      <c r="K608" s="77">
        <f t="shared" si="90"/>
        <v>1.1884356856753207E-5</v>
      </c>
      <c r="L608" s="82"/>
    </row>
    <row r="609" spans="1:12" x14ac:dyDescent="0.2">
      <c r="A609" s="76">
        <v>54.4</v>
      </c>
      <c r="B609" s="76">
        <f t="shared" si="86"/>
        <v>5.4399999999999997E-2</v>
      </c>
      <c r="C609" s="77">
        <f t="shared" si="81"/>
        <v>0.99988265574554036</v>
      </c>
      <c r="D609" s="78">
        <f t="shared" si="82"/>
        <v>1.0603108016883575E-4</v>
      </c>
      <c r="E609" s="78">
        <f t="shared" si="83"/>
        <v>1</v>
      </c>
      <c r="F609" s="78">
        <f t="shared" si="84"/>
        <v>1</v>
      </c>
      <c r="G609" s="77">
        <f t="shared" si="87"/>
        <v>1.0601863803078379E-4</v>
      </c>
      <c r="H609" s="78">
        <f t="shared" si="85"/>
        <v>-79.492355584820487</v>
      </c>
      <c r="I609" s="77">
        <f t="shared" si="88"/>
        <v>0.10000000000000142</v>
      </c>
      <c r="J609" s="77">
        <f t="shared" si="89"/>
        <v>1.1020900292860126E-4</v>
      </c>
      <c r="K609" s="77">
        <f t="shared" si="90"/>
        <v>1.1020900292860283E-5</v>
      </c>
      <c r="L609" s="82"/>
    </row>
    <row r="610" spans="1:12" x14ac:dyDescent="0.2">
      <c r="A610" s="76">
        <v>54.5</v>
      </c>
      <c r="B610" s="76">
        <f t="shared" si="86"/>
        <v>5.45E-2</v>
      </c>
      <c r="C610" s="77">
        <f t="shared" si="81"/>
        <v>0.99988222395971471</v>
      </c>
      <c r="D610" s="78">
        <f t="shared" si="82"/>
        <v>9.8135841795797722E-5</v>
      </c>
      <c r="E610" s="78">
        <f t="shared" si="83"/>
        <v>1</v>
      </c>
      <c r="F610" s="78">
        <f t="shared" si="84"/>
        <v>1</v>
      </c>
      <c r="G610" s="77">
        <f t="shared" si="87"/>
        <v>9.8124283744940952E-5</v>
      </c>
      <c r="H610" s="78">
        <f t="shared" si="85"/>
        <v>-80.164470007074996</v>
      </c>
      <c r="I610" s="77">
        <f t="shared" si="88"/>
        <v>0.10000000000000142</v>
      </c>
      <c r="J610" s="77">
        <f t="shared" si="89"/>
        <v>1.0207146088786237E-4</v>
      </c>
      <c r="K610" s="77">
        <f t="shared" si="90"/>
        <v>1.0207146088786382E-5</v>
      </c>
      <c r="L610" s="82"/>
    </row>
    <row r="611" spans="1:12" x14ac:dyDescent="0.2">
      <c r="A611" s="76">
        <v>54.6</v>
      </c>
      <c r="B611" s="76">
        <f t="shared" si="86"/>
        <v>5.4600000000000003E-2</v>
      </c>
      <c r="C611" s="77">
        <f t="shared" si="81"/>
        <v>0.9998817913810667</v>
      </c>
      <c r="D611" s="78">
        <f t="shared" si="82"/>
        <v>9.0706300989317422E-5</v>
      </c>
      <c r="E611" s="78">
        <f t="shared" si="83"/>
        <v>1</v>
      </c>
      <c r="F611" s="78">
        <f t="shared" si="84"/>
        <v>1</v>
      </c>
      <c r="G611" s="77">
        <f t="shared" si="87"/>
        <v>9.069557872274892E-5</v>
      </c>
      <c r="H611" s="78">
        <f t="shared" si="85"/>
        <v>-80.848277672935751</v>
      </c>
      <c r="I611" s="77">
        <f t="shared" si="88"/>
        <v>0.10000000000000142</v>
      </c>
      <c r="J611" s="77">
        <f t="shared" si="89"/>
        <v>9.4409931233844943E-5</v>
      </c>
      <c r="K611" s="77">
        <f t="shared" si="90"/>
        <v>9.4409931233846288E-6</v>
      </c>
      <c r="L611" s="82"/>
    </row>
    <row r="612" spans="1:12" x14ac:dyDescent="0.2">
      <c r="A612" s="76">
        <v>54.7</v>
      </c>
      <c r="B612" s="76">
        <f t="shared" si="86"/>
        <v>5.4700000000000006E-2</v>
      </c>
      <c r="C612" s="77">
        <f t="shared" si="81"/>
        <v>0.99988135800959566</v>
      </c>
      <c r="D612" s="78">
        <f t="shared" si="82"/>
        <v>8.3722292982105694E-5</v>
      </c>
      <c r="E612" s="78">
        <f t="shared" si="83"/>
        <v>1</v>
      </c>
      <c r="F612" s="78">
        <f t="shared" si="84"/>
        <v>1</v>
      </c>
      <c r="G612" s="77">
        <f t="shared" si="87"/>
        <v>8.3712360002625083E-5</v>
      </c>
      <c r="H612" s="78">
        <f t="shared" si="85"/>
        <v>-81.544208287055426</v>
      </c>
      <c r="I612" s="77">
        <f t="shared" si="88"/>
        <v>0.10000000000000142</v>
      </c>
      <c r="J612" s="77">
        <f t="shared" si="89"/>
        <v>8.7203969362687002E-5</v>
      </c>
      <c r="K612" s="77">
        <f t="shared" si="90"/>
        <v>8.7203969362688248E-6</v>
      </c>
      <c r="L612" s="82"/>
    </row>
    <row r="613" spans="1:12" x14ac:dyDescent="0.2">
      <c r="A613" s="76">
        <v>54.8</v>
      </c>
      <c r="B613" s="76">
        <f t="shared" si="86"/>
        <v>5.4799999999999995E-2</v>
      </c>
      <c r="C613" s="77">
        <f t="shared" si="81"/>
        <v>0.9998809238453048</v>
      </c>
      <c r="D613" s="78">
        <f t="shared" si="82"/>
        <v>7.7164209633484747E-5</v>
      </c>
      <c r="E613" s="78">
        <f t="shared" si="83"/>
        <v>1</v>
      </c>
      <c r="F613" s="78">
        <f t="shared" si="84"/>
        <v>1</v>
      </c>
      <c r="G613" s="77">
        <f t="shared" si="87"/>
        <v>7.71550212161215E-5</v>
      </c>
      <c r="H613" s="78">
        <f t="shared" si="85"/>
        <v>-82.252716099601002</v>
      </c>
      <c r="I613" s="77">
        <f t="shared" si="88"/>
        <v>9.9999999999994316E-2</v>
      </c>
      <c r="J613" s="77">
        <f t="shared" si="89"/>
        <v>8.0433690609373298E-5</v>
      </c>
      <c r="K613" s="77">
        <f t="shared" si="90"/>
        <v>8.0433690609368734E-6</v>
      </c>
      <c r="L613" s="82"/>
    </row>
    <row r="614" spans="1:12" x14ac:dyDescent="0.2">
      <c r="A614" s="76">
        <v>54.9</v>
      </c>
      <c r="B614" s="76">
        <f t="shared" si="86"/>
        <v>5.4899999999999997E-2</v>
      </c>
      <c r="C614" s="77">
        <f t="shared" si="81"/>
        <v>0.99988048888819281</v>
      </c>
      <c r="D614" s="78">
        <f t="shared" si="82"/>
        <v>7.1012992695148729E-5</v>
      </c>
      <c r="E614" s="78">
        <f t="shared" si="83"/>
        <v>1</v>
      </c>
      <c r="F614" s="78">
        <f t="shared" si="84"/>
        <v>1</v>
      </c>
      <c r="G614" s="77">
        <f t="shared" si="87"/>
        <v>7.1004505853438971E-5</v>
      </c>
      <c r="H614" s="78">
        <f t="shared" si="85"/>
        <v>-82.974281812887966</v>
      </c>
      <c r="I614" s="77">
        <f t="shared" si="88"/>
        <v>0.10000000000000142</v>
      </c>
      <c r="J614" s="77">
        <f t="shared" si="89"/>
        <v>7.4079763534780235E-5</v>
      </c>
      <c r="K614" s="77">
        <f t="shared" si="90"/>
        <v>7.4079763534781291E-6</v>
      </c>
      <c r="L614" s="82"/>
    </row>
    <row r="615" spans="1:12" x14ac:dyDescent="0.2">
      <c r="A615" s="76">
        <v>55</v>
      </c>
      <c r="B615" s="76">
        <f t="shared" si="86"/>
        <v>5.5E-2</v>
      </c>
      <c r="C615" s="77">
        <f t="shared" si="81"/>
        <v>0.99988005313826245</v>
      </c>
      <c r="D615" s="78">
        <f t="shared" si="82"/>
        <v>6.5250127036122358E-5</v>
      </c>
      <c r="E615" s="78">
        <f t="shared" si="83"/>
        <v>1</v>
      </c>
      <c r="F615" s="78">
        <f t="shared" si="84"/>
        <v>1</v>
      </c>
      <c r="G615" s="77">
        <f t="shared" si="87"/>
        <v>6.5242300488156394E-5</v>
      </c>
      <c r="H615" s="78">
        <f t="shared" si="85"/>
        <v>-83.709414676823599</v>
      </c>
      <c r="I615" s="77">
        <f t="shared" si="88"/>
        <v>0.10000000000000142</v>
      </c>
      <c r="J615" s="77">
        <f t="shared" si="89"/>
        <v>6.8123403170797676E-5</v>
      </c>
      <c r="K615" s="77">
        <f t="shared" si="90"/>
        <v>6.8123403170798646E-6</v>
      </c>
      <c r="L615" s="82"/>
    </row>
    <row r="616" spans="1:12" x14ac:dyDescent="0.2">
      <c r="A616" s="76">
        <v>55.1</v>
      </c>
      <c r="B616" s="76">
        <f t="shared" si="86"/>
        <v>5.5100000000000003E-2</v>
      </c>
      <c r="C616" s="77">
        <f t="shared" si="81"/>
        <v>0.99987961659551283</v>
      </c>
      <c r="D616" s="78">
        <f t="shared" si="82"/>
        <v>5.9857633829141109E-5</v>
      </c>
      <c r="E616" s="78">
        <f t="shared" si="83"/>
        <v>1</v>
      </c>
      <c r="F616" s="78">
        <f t="shared" si="84"/>
        <v>1</v>
      </c>
      <c r="G616" s="77">
        <f t="shared" si="87"/>
        <v>5.9850427963396212E-5</v>
      </c>
      <c r="H616" s="78">
        <f t="shared" si="85"/>
        <v>-84.458654796053025</v>
      </c>
      <c r="I616" s="77">
        <f t="shared" si="88"/>
        <v>0.10000000000000142</v>
      </c>
      <c r="J616" s="77">
        <f t="shared" si="89"/>
        <v>6.2546364225776296E-5</v>
      </c>
      <c r="K616" s="77">
        <f t="shared" si="90"/>
        <v>6.2546364225777184E-6</v>
      </c>
      <c r="L616" s="82"/>
    </row>
    <row r="617" spans="1:12" x14ac:dyDescent="0.2">
      <c r="A617" s="76">
        <v>55.2</v>
      </c>
      <c r="B617" s="76">
        <f t="shared" si="86"/>
        <v>5.5200000000000006E-2</v>
      </c>
      <c r="C617" s="77">
        <f t="shared" si="81"/>
        <v>0.99987917925994618</v>
      </c>
      <c r="D617" s="78">
        <f t="shared" si="82"/>
        <v>5.4818063700700648E-5</v>
      </c>
      <c r="E617" s="78">
        <f t="shared" si="83"/>
        <v>1</v>
      </c>
      <c r="F617" s="78">
        <f t="shared" si="84"/>
        <v>1</v>
      </c>
      <c r="G617" s="77">
        <f t="shared" si="87"/>
        <v>5.4811440541676009E-5</v>
      </c>
      <c r="H617" s="78">
        <f t="shared" si="85"/>
        <v>-85.222575675002048</v>
      </c>
      <c r="I617" s="77">
        <f t="shared" si="88"/>
        <v>0.10000000000000142</v>
      </c>
      <c r="J617" s="77">
        <f t="shared" si="89"/>
        <v>5.7330934252536114E-5</v>
      </c>
      <c r="K617" s="77">
        <f t="shared" si="90"/>
        <v>5.7330934252536927E-6</v>
      </c>
      <c r="L617" s="82"/>
    </row>
    <row r="618" spans="1:12" x14ac:dyDescent="0.2">
      <c r="A618" s="76">
        <v>55.3</v>
      </c>
      <c r="B618" s="76">
        <f t="shared" si="86"/>
        <v>5.5299999999999995E-2</v>
      </c>
      <c r="C618" s="77">
        <f t="shared" si="81"/>
        <v>0.99987874113156261</v>
      </c>
      <c r="D618" s="78">
        <f t="shared" si="82"/>
        <v>5.0114489846994559E-5</v>
      </c>
      <c r="E618" s="78">
        <f t="shared" si="83"/>
        <v>1</v>
      </c>
      <c r="F618" s="78">
        <f t="shared" si="84"/>
        <v>1</v>
      </c>
      <c r="G618" s="77">
        <f t="shared" si="87"/>
        <v>5.0108413020663394E-5</v>
      </c>
      <c r="H618" s="78">
        <f t="shared" si="85"/>
        <v>-86.001787030874951</v>
      </c>
      <c r="I618" s="77">
        <f t="shared" si="88"/>
        <v>9.9999999999994316E-2</v>
      </c>
      <c r="J618" s="77">
        <f t="shared" si="89"/>
        <v>5.2459926781169705E-5</v>
      </c>
      <c r="K618" s="77">
        <f t="shared" si="90"/>
        <v>5.2459926781166722E-6</v>
      </c>
      <c r="L618" s="82"/>
    </row>
    <row r="619" spans="1:12" x14ac:dyDescent="0.2">
      <c r="A619" s="76">
        <v>55.4</v>
      </c>
      <c r="B619" s="76">
        <f t="shared" si="86"/>
        <v>5.5399999999999998E-2</v>
      </c>
      <c r="C619" s="77">
        <f t="shared" si="81"/>
        <v>0.99987830221036356</v>
      </c>
      <c r="D619" s="78">
        <f t="shared" si="82"/>
        <v>4.57305011179391E-5</v>
      </c>
      <c r="E619" s="78">
        <f t="shared" si="83"/>
        <v>1</v>
      </c>
      <c r="F619" s="78">
        <f t="shared" si="84"/>
        <v>1</v>
      </c>
      <c r="G619" s="77">
        <f t="shared" si="87"/>
        <v>4.5724935817034078E-5</v>
      </c>
      <c r="H619" s="78">
        <f t="shared" si="85"/>
        <v>-86.796937909191655</v>
      </c>
      <c r="I619" s="77">
        <f t="shared" si="88"/>
        <v>0.10000000000000142</v>
      </c>
      <c r="J619" s="77">
        <f t="shared" si="89"/>
        <v>4.7916674418848736E-5</v>
      </c>
      <c r="K619" s="77">
        <f t="shared" si="90"/>
        <v>4.7916674418849421E-6</v>
      </c>
      <c r="L619" s="82"/>
    </row>
    <row r="620" spans="1:12" x14ac:dyDescent="0.2">
      <c r="A620" s="76">
        <v>55.5</v>
      </c>
      <c r="B620" s="76">
        <f t="shared" si="86"/>
        <v>5.5500000000000001E-2</v>
      </c>
      <c r="C620" s="77">
        <f t="shared" si="81"/>
        <v>0.99987786249635058</v>
      </c>
      <c r="D620" s="78">
        <f t="shared" si="82"/>
        <v>4.1650195071493365E-5</v>
      </c>
      <c r="E620" s="78">
        <f t="shared" si="83"/>
        <v>1</v>
      </c>
      <c r="F620" s="78">
        <f t="shared" si="84"/>
        <v>1</v>
      </c>
      <c r="G620" s="77">
        <f t="shared" si="87"/>
        <v>4.1645108020640818E-5</v>
      </c>
      <c r="H620" s="78">
        <f t="shared" si="85"/>
        <v>-87.608720141768401</v>
      </c>
      <c r="I620" s="77">
        <f t="shared" si="88"/>
        <v>0.10000000000000142</v>
      </c>
      <c r="J620" s="77">
        <f t="shared" si="89"/>
        <v>4.3685021918837445E-5</v>
      </c>
      <c r="K620" s="77">
        <f t="shared" si="90"/>
        <v>4.3685021918838067E-6</v>
      </c>
      <c r="L620" s="82"/>
    </row>
    <row r="621" spans="1:12" x14ac:dyDescent="0.2">
      <c r="A621" s="76">
        <v>55.6</v>
      </c>
      <c r="B621" s="76">
        <f t="shared" si="86"/>
        <v>5.5600000000000004E-2</v>
      </c>
      <c r="C621" s="77">
        <f t="shared" si="81"/>
        <v>0.9998774219895239</v>
      </c>
      <c r="D621" s="78">
        <f t="shared" si="82"/>
        <v>3.7858171000446458E-5</v>
      </c>
      <c r="E621" s="78">
        <f t="shared" si="83"/>
        <v>1</v>
      </c>
      <c r="F621" s="78">
        <f t="shared" si="84"/>
        <v>1</v>
      </c>
      <c r="G621" s="77">
        <f t="shared" si="87"/>
        <v>3.7853530421164956E-5</v>
      </c>
      <c r="H621" s="78">
        <f t="shared" si="85"/>
        <v>-88.437872193328701</v>
      </c>
      <c r="I621" s="77">
        <f t="shared" si="88"/>
        <v>0.10000000000000142</v>
      </c>
      <c r="J621" s="77">
        <f t="shared" si="89"/>
        <v>3.9749319220902887E-5</v>
      </c>
      <c r="K621" s="77">
        <f t="shared" si="90"/>
        <v>3.9749319220903448E-6</v>
      </c>
      <c r="L621" s="82"/>
    </row>
    <row r="622" spans="1:12" x14ac:dyDescent="0.2">
      <c r="A622" s="76">
        <v>55.7</v>
      </c>
      <c r="B622" s="76">
        <f t="shared" si="86"/>
        <v>5.57E-2</v>
      </c>
      <c r="C622" s="77">
        <f t="shared" si="81"/>
        <v>0.99987698068988495</v>
      </c>
      <c r="D622" s="78">
        <f t="shared" si="82"/>
        <v>3.4339522933845197E-5</v>
      </c>
      <c r="E622" s="78">
        <f t="shared" si="83"/>
        <v>1</v>
      </c>
      <c r="F622" s="78">
        <f t="shared" si="84"/>
        <v>1</v>
      </c>
      <c r="G622" s="77">
        <f t="shared" si="87"/>
        <v>3.4335298509424193E-5</v>
      </c>
      <c r="H622" s="78">
        <f t="shared" si="85"/>
        <v>-89.285183450362936</v>
      </c>
      <c r="I622" s="77">
        <f t="shared" si="88"/>
        <v>0.10000000000000142</v>
      </c>
      <c r="J622" s="77">
        <f t="shared" si="89"/>
        <v>3.6094414465294574E-5</v>
      </c>
      <c r="K622" s="77">
        <f t="shared" si="90"/>
        <v>3.6094414465295086E-6</v>
      </c>
      <c r="L622" s="82"/>
    </row>
    <row r="623" spans="1:12" x14ac:dyDescent="0.2">
      <c r="A623" s="76">
        <v>55.8</v>
      </c>
      <c r="B623" s="76">
        <f t="shared" si="86"/>
        <v>5.5799999999999995E-2</v>
      </c>
      <c r="C623" s="77">
        <f t="shared" si="81"/>
        <v>0.99987653859743442</v>
      </c>
      <c r="D623" s="78">
        <f t="shared" si="82"/>
        <v>3.1079832615214796E-5</v>
      </c>
      <c r="E623" s="78">
        <f t="shared" si="83"/>
        <v>1</v>
      </c>
      <c r="F623" s="78">
        <f t="shared" si="84"/>
        <v>1</v>
      </c>
      <c r="G623" s="77">
        <f t="shared" si="87"/>
        <v>3.1075995455488618E-5</v>
      </c>
      <c r="H623" s="78">
        <f t="shared" si="85"/>
        <v>-90.151499014690884</v>
      </c>
      <c r="I623" s="77">
        <f t="shared" si="88"/>
        <v>9.9999999999994316E-2</v>
      </c>
      <c r="J623" s="77">
        <f t="shared" si="89"/>
        <v>3.2705646982456405E-5</v>
      </c>
      <c r="K623" s="77">
        <f t="shared" si="90"/>
        <v>3.2705646982454546E-6</v>
      </c>
      <c r="L623" s="82"/>
    </row>
    <row r="624" spans="1:12" x14ac:dyDescent="0.2">
      <c r="A624" s="76">
        <v>55.9</v>
      </c>
      <c r="B624" s="76">
        <f t="shared" si="86"/>
        <v>5.5899999999999998E-2</v>
      </c>
      <c r="C624" s="77">
        <f t="shared" si="81"/>
        <v>0.99987609571217262</v>
      </c>
      <c r="D624" s="78">
        <f t="shared" si="82"/>
        <v>2.8065162459709381E-5</v>
      </c>
      <c r="E624" s="78">
        <f t="shared" si="83"/>
        <v>1</v>
      </c>
      <c r="F624" s="78">
        <f t="shared" si="84"/>
        <v>1</v>
      </c>
      <c r="G624" s="77">
        <f t="shared" si="87"/>
        <v>2.8061685065742051E-5</v>
      </c>
      <c r="H624" s="78">
        <f t="shared" si="85"/>
        <v>-91.037725074720001</v>
      </c>
      <c r="I624" s="77">
        <f t="shared" si="88"/>
        <v>0.10000000000000142</v>
      </c>
      <c r="J624" s="77">
        <f t="shared" si="89"/>
        <v>2.9568840260615334E-5</v>
      </c>
      <c r="K624" s="77">
        <f t="shared" si="90"/>
        <v>2.9568840260615754E-6</v>
      </c>
      <c r="L624" s="82"/>
    </row>
    <row r="625" spans="1:12" x14ac:dyDescent="0.2">
      <c r="A625" s="76">
        <v>56</v>
      </c>
      <c r="B625" s="76">
        <f t="shared" si="86"/>
        <v>5.6000000000000001E-2</v>
      </c>
      <c r="C625" s="77">
        <f t="shared" si="81"/>
        <v>0.99987565203410178</v>
      </c>
      <c r="D625" s="78">
        <f t="shared" si="82"/>
        <v>2.5282048492319277E-5</v>
      </c>
      <c r="E625" s="78">
        <f t="shared" si="83"/>
        <v>1</v>
      </c>
      <c r="F625" s="78">
        <f t="shared" si="84"/>
        <v>1</v>
      </c>
      <c r="G625" s="77">
        <f t="shared" si="87"/>
        <v>2.5278904721015516E-5</v>
      </c>
      <c r="H625" s="78">
        <f t="shared" si="85"/>
        <v>-91.944834940011333</v>
      </c>
      <c r="I625" s="77">
        <f t="shared" si="88"/>
        <v>0.10000000000000142</v>
      </c>
      <c r="J625" s="77">
        <f t="shared" si="89"/>
        <v>2.6670294893378783E-5</v>
      </c>
      <c r="K625" s="77">
        <f t="shared" si="90"/>
        <v>2.6670294893379164E-6</v>
      </c>
      <c r="L625" s="82"/>
    </row>
    <row r="626" spans="1:12" x14ac:dyDescent="0.2">
      <c r="A626" s="76">
        <v>56.1</v>
      </c>
      <c r="B626" s="76">
        <f t="shared" si="86"/>
        <v>5.6100000000000004E-2</v>
      </c>
      <c r="C626" s="77">
        <f t="shared" si="81"/>
        <v>0.99987520756322146</v>
      </c>
      <c r="D626" s="78">
        <f t="shared" si="82"/>
        <v>2.2717493269241038E-5</v>
      </c>
      <c r="E626" s="78">
        <f t="shared" si="83"/>
        <v>1</v>
      </c>
      <c r="F626" s="78">
        <f t="shared" si="84"/>
        <v>1</v>
      </c>
      <c r="G626" s="77">
        <f t="shared" si="87"/>
        <v>2.2714658297898468E-5</v>
      </c>
      <c r="H626" s="78">
        <f t="shared" si="85"/>
        <v>-92.873875839944034</v>
      </c>
      <c r="I626" s="77">
        <f t="shared" si="88"/>
        <v>0.10000000000000142</v>
      </c>
      <c r="J626" s="77">
        <f t="shared" si="89"/>
        <v>2.3996781509456994E-5</v>
      </c>
      <c r="K626" s="77">
        <f t="shared" si="90"/>
        <v>2.3996781509457337E-6</v>
      </c>
      <c r="L626" s="82"/>
    </row>
    <row r="627" spans="1:12" x14ac:dyDescent="0.2">
      <c r="A627" s="76">
        <v>56.2</v>
      </c>
      <c r="B627" s="76">
        <f t="shared" si="86"/>
        <v>5.62E-2</v>
      </c>
      <c r="C627" s="77">
        <f t="shared" si="81"/>
        <v>0.99987476229953454</v>
      </c>
      <c r="D627" s="78">
        <f t="shared" si="82"/>
        <v>2.0358958784498969E-5</v>
      </c>
      <c r="E627" s="78">
        <f t="shared" si="83"/>
        <v>1</v>
      </c>
      <c r="F627" s="78">
        <f t="shared" si="84"/>
        <v>1</v>
      </c>
      <c r="G627" s="77">
        <f t="shared" si="87"/>
        <v>2.0356409075316928E-5</v>
      </c>
      <c r="H627" s="78">
        <f t="shared" si="85"/>
        <v>-93.825976605603756</v>
      </c>
      <c r="I627" s="77">
        <f t="shared" si="88"/>
        <v>0.10000000000000142</v>
      </c>
      <c r="J627" s="77">
        <f t="shared" si="89"/>
        <v>2.15355336866077E-5</v>
      </c>
      <c r="K627" s="77">
        <f t="shared" si="90"/>
        <v>2.1535533686608007E-6</v>
      </c>
      <c r="L627" s="82"/>
    </row>
    <row r="628" spans="1:12" x14ac:dyDescent="0.2">
      <c r="A628" s="76">
        <v>56.3</v>
      </c>
      <c r="B628" s="76">
        <f t="shared" si="86"/>
        <v>5.6299999999999996E-2</v>
      </c>
      <c r="C628" s="77">
        <f t="shared" si="81"/>
        <v>0.99987431624303935</v>
      </c>
      <c r="D628" s="78">
        <f t="shared" si="82"/>
        <v>1.8194359363898792E-5</v>
      </c>
      <c r="E628" s="78">
        <f t="shared" si="83"/>
        <v>1</v>
      </c>
      <c r="F628" s="78">
        <f t="shared" si="84"/>
        <v>1</v>
      </c>
      <c r="G628" s="77">
        <f t="shared" si="87"/>
        <v>1.8192072628458445E-5</v>
      </c>
      <c r="H628" s="78">
        <f t="shared" si="85"/>
        <v>-94.802356376262509</v>
      </c>
      <c r="I628" s="77">
        <f t="shared" si="88"/>
        <v>9.9999999999994316E-2</v>
      </c>
      <c r="J628" s="77">
        <f t="shared" si="89"/>
        <v>1.9274240851887688E-5</v>
      </c>
      <c r="K628" s="77">
        <f t="shared" si="90"/>
        <v>1.9274240851886592E-6</v>
      </c>
      <c r="L628" s="82"/>
    </row>
    <row r="629" spans="1:12" x14ac:dyDescent="0.2">
      <c r="A629" s="76">
        <v>56.4</v>
      </c>
      <c r="B629" s="76">
        <f t="shared" si="86"/>
        <v>5.6399999999999999E-2</v>
      </c>
      <c r="C629" s="77">
        <f t="shared" si="81"/>
        <v>0.99987386939374023</v>
      </c>
      <c r="D629" s="78">
        <f t="shared" si="82"/>
        <v>1.6212054548365296E-5</v>
      </c>
      <c r="E629" s="78">
        <f t="shared" si="83"/>
        <v>1</v>
      </c>
      <c r="F629" s="78">
        <f t="shared" si="84"/>
        <v>1</v>
      </c>
      <c r="G629" s="77">
        <f t="shared" si="87"/>
        <v>1.6210009712096394E-5</v>
      </c>
      <c r="H629" s="78">
        <f t="shared" si="85"/>
        <v>-95.804334498947526</v>
      </c>
      <c r="I629" s="77">
        <f t="shared" si="88"/>
        <v>0.10000000000000142</v>
      </c>
      <c r="J629" s="77">
        <f t="shared" si="89"/>
        <v>1.720104117027742E-5</v>
      </c>
      <c r="K629" s="77">
        <f t="shared" si="90"/>
        <v>1.7201041170277664E-6</v>
      </c>
      <c r="L629" s="82"/>
    </row>
    <row r="630" spans="1:12" x14ac:dyDescent="0.2">
      <c r="A630" s="76">
        <v>56.5</v>
      </c>
      <c r="B630" s="76">
        <f t="shared" si="86"/>
        <v>5.6500000000000002E-2</v>
      </c>
      <c r="C630" s="77">
        <f t="shared" si="81"/>
        <v>0.99987342175163496</v>
      </c>
      <c r="D630" s="78">
        <f t="shared" si="82"/>
        <v>1.4400841968712039E-5</v>
      </c>
      <c r="E630" s="78">
        <f t="shared" si="83"/>
        <v>1</v>
      </c>
      <c r="F630" s="78">
        <f t="shared" si="84"/>
        <v>1</v>
      </c>
      <c r="G630" s="77">
        <f t="shared" si="87"/>
        <v>1.4399019135360657E-5</v>
      </c>
      <c r="H630" s="78">
        <f t="shared" si="85"/>
        <v>-96.83334182282988</v>
      </c>
      <c r="I630" s="77">
        <f t="shared" si="88"/>
        <v>0.10000000000000142</v>
      </c>
      <c r="J630" s="77">
        <f t="shared" si="89"/>
        <v>1.5304514423728524E-5</v>
      </c>
      <c r="K630" s="77">
        <f t="shared" si="90"/>
        <v>1.5304514423728741E-6</v>
      </c>
      <c r="L630" s="82"/>
    </row>
    <row r="631" spans="1:12" x14ac:dyDescent="0.2">
      <c r="A631" s="76">
        <v>56.6</v>
      </c>
      <c r="B631" s="76">
        <f t="shared" si="86"/>
        <v>5.6600000000000004E-2</v>
      </c>
      <c r="C631" s="77">
        <f t="shared" si="81"/>
        <v>0.99987297331672687</v>
      </c>
      <c r="D631" s="78">
        <f t="shared" si="82"/>
        <v>1.2749950213855162E-5</v>
      </c>
      <c r="E631" s="78">
        <f t="shared" si="83"/>
        <v>1</v>
      </c>
      <c r="F631" s="78">
        <f t="shared" si="84"/>
        <v>1</v>
      </c>
      <c r="G631" s="77">
        <f t="shared" si="87"/>
        <v>1.2748330629967598E-5</v>
      </c>
      <c r="H631" s="78">
        <f t="shared" si="85"/>
        <v>-97.890933631125733</v>
      </c>
      <c r="I631" s="77">
        <f t="shared" si="88"/>
        <v>0.10000000000000142</v>
      </c>
      <c r="J631" s="77">
        <f t="shared" si="89"/>
        <v>1.3573674882664128E-5</v>
      </c>
      <c r="K631" s="77">
        <f t="shared" si="90"/>
        <v>1.357367488266432E-6</v>
      </c>
      <c r="L631" s="82"/>
    </row>
    <row r="632" spans="1:12" x14ac:dyDescent="0.2">
      <c r="A632" s="76">
        <v>56.7</v>
      </c>
      <c r="B632" s="76">
        <f t="shared" si="86"/>
        <v>5.67E-2</v>
      </c>
      <c r="C632" s="77">
        <f t="shared" si="81"/>
        <v>0.99987252408901495</v>
      </c>
      <c r="D632" s="78">
        <f t="shared" si="82"/>
        <v>1.1249031694487191E-5</v>
      </c>
      <c r="E632" s="78">
        <f t="shared" si="83"/>
        <v>1</v>
      </c>
      <c r="F632" s="78">
        <f t="shared" si="84"/>
        <v>1</v>
      </c>
      <c r="G632" s="77">
        <f t="shared" si="87"/>
        <v>1.1247597713924236E-5</v>
      </c>
      <c r="H632" s="78">
        <f t="shared" si="85"/>
        <v>-98.978804503930249</v>
      </c>
      <c r="I632" s="77">
        <f t="shared" si="88"/>
        <v>0.10000000000000142</v>
      </c>
      <c r="J632" s="77">
        <f t="shared" si="89"/>
        <v>1.1997964171945917E-5</v>
      </c>
      <c r="K632" s="77">
        <f t="shared" si="90"/>
        <v>1.1997964171946087E-6</v>
      </c>
      <c r="L632" s="82"/>
    </row>
    <row r="633" spans="1:12" x14ac:dyDescent="0.2">
      <c r="A633" s="76">
        <v>56.8</v>
      </c>
      <c r="B633" s="76">
        <f t="shared" si="86"/>
        <v>5.6799999999999996E-2</v>
      </c>
      <c r="C633" s="77">
        <f t="shared" si="81"/>
        <v>0.99987207406850165</v>
      </c>
      <c r="D633" s="78">
        <f t="shared" si="82"/>
        <v>9.888155504186653E-6</v>
      </c>
      <c r="E633" s="78">
        <f t="shared" si="83"/>
        <v>1</v>
      </c>
      <c r="F633" s="78">
        <f t="shared" si="84"/>
        <v>1</v>
      </c>
      <c r="G633" s="77">
        <f t="shared" si="87"/>
        <v>9.8868905526829802E-6</v>
      </c>
      <c r="H633" s="78">
        <f t="shared" si="85"/>
        <v>-100.09880546865006</v>
      </c>
      <c r="I633" s="77">
        <f t="shared" si="88"/>
        <v>9.9999999999994316E-2</v>
      </c>
      <c r="J633" s="77">
        <f t="shared" si="89"/>
        <v>1.0567244133303609E-5</v>
      </c>
      <c r="K633" s="77">
        <f t="shared" si="90"/>
        <v>1.0567244133303008E-6</v>
      </c>
      <c r="L633" s="82"/>
    </row>
    <row r="634" spans="1:12" x14ac:dyDescent="0.2">
      <c r="A634" s="76">
        <v>56.9</v>
      </c>
      <c r="B634" s="76">
        <f t="shared" si="86"/>
        <v>5.6899999999999999E-2</v>
      </c>
      <c r="C634" s="77">
        <f t="shared" si="81"/>
        <v>0.99987162325518741</v>
      </c>
      <c r="D634" s="78">
        <f t="shared" si="82"/>
        <v>8.6578002799369779E-6</v>
      </c>
      <c r="E634" s="78">
        <f t="shared" si="83"/>
        <v>1</v>
      </c>
      <c r="F634" s="78">
        <f t="shared" si="84"/>
        <v>1</v>
      </c>
      <c r="G634" s="77">
        <f t="shared" si="87"/>
        <v>8.6566888197198025E-6</v>
      </c>
      <c r="H634" s="78">
        <f t="shared" si="85"/>
        <v>-101.25296387399874</v>
      </c>
      <c r="I634" s="77">
        <f t="shared" si="88"/>
        <v>0.10000000000000142</v>
      </c>
      <c r="J634" s="77">
        <f t="shared" si="89"/>
        <v>9.2717896862013922E-6</v>
      </c>
      <c r="K634" s="77">
        <f t="shared" si="90"/>
        <v>9.2717896862015235E-7</v>
      </c>
      <c r="L634" s="82"/>
    </row>
    <row r="635" spans="1:12" x14ac:dyDescent="0.2">
      <c r="A635" s="76">
        <v>57</v>
      </c>
      <c r="B635" s="76">
        <f t="shared" si="86"/>
        <v>5.7000000000000002E-2</v>
      </c>
      <c r="C635" s="77">
        <f t="shared" si="81"/>
        <v>0.99987117164907358</v>
      </c>
      <c r="D635" s="78">
        <f t="shared" si="82"/>
        <v>7.5488470640000416E-6</v>
      </c>
      <c r="E635" s="78">
        <f t="shared" si="83"/>
        <v>1</v>
      </c>
      <c r="F635" s="78">
        <f t="shared" si="84"/>
        <v>1</v>
      </c>
      <c r="G635" s="77">
        <f t="shared" si="87"/>
        <v>7.5478745584813904E-6</v>
      </c>
      <c r="H635" s="78">
        <f t="shared" si="85"/>
        <v>-102.44350652364514</v>
      </c>
      <c r="I635" s="77">
        <f t="shared" si="88"/>
        <v>0.10000000000000142</v>
      </c>
      <c r="J635" s="77">
        <f t="shared" si="89"/>
        <v>8.1022816891005965E-6</v>
      </c>
      <c r="K635" s="77">
        <f t="shared" si="90"/>
        <v>8.1022816891007115E-7</v>
      </c>
      <c r="L635" s="82"/>
    </row>
    <row r="636" spans="1:12" x14ac:dyDescent="0.2">
      <c r="A636" s="76">
        <v>57.1</v>
      </c>
      <c r="B636" s="76">
        <f t="shared" si="86"/>
        <v>5.7099999999999998E-2</v>
      </c>
      <c r="C636" s="77">
        <f t="shared" si="81"/>
        <v>0.99987071925016013</v>
      </c>
      <c r="D636" s="78">
        <f t="shared" si="82"/>
        <v>6.5525721690686324E-6</v>
      </c>
      <c r="E636" s="78">
        <f t="shared" si="83"/>
        <v>1</v>
      </c>
      <c r="F636" s="78">
        <f t="shared" si="84"/>
        <v>1</v>
      </c>
      <c r="G636" s="77">
        <f t="shared" si="87"/>
        <v>6.551725047625235E-6</v>
      </c>
      <c r="H636" s="78">
        <f t="shared" si="85"/>
        <v>-103.67288673290368</v>
      </c>
      <c r="I636" s="77">
        <f t="shared" si="88"/>
        <v>0.10000000000000142</v>
      </c>
      <c r="J636" s="77">
        <f t="shared" si="89"/>
        <v>7.0497998030533132E-6</v>
      </c>
      <c r="K636" s="77">
        <f t="shared" si="90"/>
        <v>7.0497998030534133E-7</v>
      </c>
      <c r="L636" s="82"/>
    </row>
    <row r="637" spans="1:12" x14ac:dyDescent="0.2">
      <c r="A637" s="76">
        <v>57.2</v>
      </c>
      <c r="B637" s="76">
        <f t="shared" si="86"/>
        <v>5.7200000000000001E-2</v>
      </c>
      <c r="C637" s="77">
        <f t="shared" si="81"/>
        <v>0.99987026605844964</v>
      </c>
      <c r="D637" s="78">
        <f t="shared" si="82"/>
        <v>5.6606400486112512E-6</v>
      </c>
      <c r="E637" s="78">
        <f t="shared" si="83"/>
        <v>1</v>
      </c>
      <c r="F637" s="78">
        <f t="shared" si="84"/>
        <v>1</v>
      </c>
      <c r="G637" s="77">
        <f t="shared" si="87"/>
        <v>5.6599056714660474E-6</v>
      </c>
      <c r="H637" s="78">
        <f t="shared" si="85"/>
        <v>-104.94381613490296</v>
      </c>
      <c r="I637" s="77">
        <f t="shared" si="88"/>
        <v>0.10000000000000142</v>
      </c>
      <c r="J637" s="77">
        <f t="shared" si="89"/>
        <v>6.1058153595456412E-6</v>
      </c>
      <c r="K637" s="77">
        <f t="shared" si="90"/>
        <v>6.1058153595457285E-7</v>
      </c>
      <c r="L637" s="82"/>
    </row>
    <row r="638" spans="1:12" x14ac:dyDescent="0.2">
      <c r="A638" s="76">
        <v>57.3</v>
      </c>
      <c r="B638" s="76">
        <f t="shared" si="86"/>
        <v>5.7299999999999997E-2</v>
      </c>
      <c r="C638" s="77">
        <f t="shared" si="81"/>
        <v>0.99986981207394143</v>
      </c>
      <c r="D638" s="78">
        <f t="shared" si="82"/>
        <v>4.8650961742906451E-6</v>
      </c>
      <c r="E638" s="78">
        <f t="shared" si="83"/>
        <v>1</v>
      </c>
      <c r="F638" s="78">
        <f t="shared" si="84"/>
        <v>1</v>
      </c>
      <c r="G638" s="77">
        <f t="shared" si="87"/>
        <v>4.8644627975096388E-6</v>
      </c>
      <c r="H638" s="78">
        <f t="shared" si="85"/>
        <v>-106.25930227321213</v>
      </c>
      <c r="I638" s="77">
        <f t="shared" si="88"/>
        <v>9.9999999999994316E-2</v>
      </c>
      <c r="J638" s="77">
        <f t="shared" si="89"/>
        <v>5.2621842344878431E-6</v>
      </c>
      <c r="K638" s="77">
        <f t="shared" si="90"/>
        <v>5.2621842344875441E-7</v>
      </c>
      <c r="L638" s="82"/>
    </row>
    <row r="639" spans="1:12" x14ac:dyDescent="0.2">
      <c r="A639" s="76">
        <v>57.4</v>
      </c>
      <c r="B639" s="76">
        <f t="shared" si="86"/>
        <v>5.74E-2</v>
      </c>
      <c r="C639" s="77">
        <f t="shared" si="81"/>
        <v>0.99986935729663817</v>
      </c>
      <c r="D639" s="78">
        <f t="shared" si="82"/>
        <v>4.1583599223256494E-6</v>
      </c>
      <c r="E639" s="78">
        <f t="shared" si="83"/>
        <v>1</v>
      </c>
      <c r="F639" s="78">
        <f t="shared" si="84"/>
        <v>1</v>
      </c>
      <c r="G639" s="77">
        <f t="shared" si="87"/>
        <v>4.1578166629438453E-6</v>
      </c>
      <c r="H639" s="78">
        <f t="shared" si="85"/>
        <v>-107.62269329204503</v>
      </c>
      <c r="I639" s="77">
        <f t="shared" si="88"/>
        <v>0.10000000000000142</v>
      </c>
      <c r="J639" s="77">
        <f t="shared" si="89"/>
        <v>4.5111397302267421E-6</v>
      </c>
      <c r="K639" s="77">
        <f t="shared" si="90"/>
        <v>4.5111397302268061E-7</v>
      </c>
      <c r="L639" s="82"/>
    </row>
    <row r="640" spans="1:12" x14ac:dyDescent="0.2">
      <c r="A640" s="76">
        <v>57.5</v>
      </c>
      <c r="B640" s="76">
        <f t="shared" si="86"/>
        <v>5.7500000000000002E-2</v>
      </c>
      <c r="C640" s="77">
        <f t="shared" si="81"/>
        <v>0.99986890172653953</v>
      </c>
      <c r="D640" s="78">
        <f t="shared" si="82"/>
        <v>3.533217470640118E-6</v>
      </c>
      <c r="E640" s="78">
        <f t="shared" si="83"/>
        <v>1</v>
      </c>
      <c r="F640" s="78">
        <f t="shared" si="84"/>
        <v>1</v>
      </c>
      <c r="G640" s="77">
        <f t="shared" si="87"/>
        <v>3.5327542719299567E-6</v>
      </c>
      <c r="H640" s="78">
        <f t="shared" si="85"/>
        <v>-109.0377313954089</v>
      </c>
      <c r="I640" s="77">
        <f t="shared" si="88"/>
        <v>0.10000000000000142</v>
      </c>
      <c r="J640" s="77">
        <f t="shared" si="89"/>
        <v>3.8452854674369015E-6</v>
      </c>
      <c r="K640" s="77">
        <f t="shared" si="90"/>
        <v>3.845285467436956E-7</v>
      </c>
      <c r="L640" s="82"/>
    </row>
    <row r="641" spans="1:12" x14ac:dyDescent="0.2">
      <c r="A641" s="76">
        <v>57.6</v>
      </c>
      <c r="B641" s="76">
        <f t="shared" si="86"/>
        <v>5.7599999999999998E-2</v>
      </c>
      <c r="C641" s="77">
        <f t="shared" si="81"/>
        <v>0.99986844536364716</v>
      </c>
      <c r="D641" s="78">
        <f t="shared" si="82"/>
        <v>2.9828147086227853E-6</v>
      </c>
      <c r="E641" s="78">
        <f t="shared" si="83"/>
        <v>1</v>
      </c>
      <c r="F641" s="78">
        <f t="shared" si="84"/>
        <v>1</v>
      </c>
      <c r="G641" s="77">
        <f t="shared" si="87"/>
        <v>2.9824223055184845E-6</v>
      </c>
      <c r="H641" s="78">
        <f t="shared" si="85"/>
        <v>-110.50861722456297</v>
      </c>
      <c r="I641" s="77">
        <f t="shared" si="88"/>
        <v>0.10000000000000142</v>
      </c>
      <c r="J641" s="77">
        <f t="shared" si="89"/>
        <v>3.2575882887242206E-6</v>
      </c>
      <c r="K641" s="77">
        <f t="shared" si="90"/>
        <v>3.2575882887242669E-7</v>
      </c>
      <c r="L641" s="82"/>
    </row>
    <row r="642" spans="1:12" x14ac:dyDescent="0.2">
      <c r="A642" s="76">
        <v>57.7</v>
      </c>
      <c r="B642" s="76">
        <f t="shared" si="86"/>
        <v>5.7700000000000001E-2</v>
      </c>
      <c r="C642" s="77">
        <f t="shared" ref="C642:C705" si="91">ABS(SIN(((8*PI()*$A642*VLOOKUP($D$8,$C$16:$D$31,2,FALSE))/($D$14*1000000)))/(VLOOKUP($D$8,$C$16:$D$31,2,FALSE)*SIN(((8*PI()*$A642)/($D$14*1000000)))))^5</f>
        <v>0.99986798820796108</v>
      </c>
      <c r="D642" s="78">
        <f t="shared" ref="D642:D705" si="92">ABS(SIN(((512*PI()*$A642*VLOOKUP($D$8,$C$16:$E$31,3,FALSE))/($D$14*1000000)))/(VLOOKUP($D$8,$C$16:$E$31,3,FALSE)*SIN(((512*PI()*$A642)/($D$14*1000000)))))^$D$9</f>
        <v>2.5006501612986231E-6</v>
      </c>
      <c r="E642" s="78">
        <f t="shared" ref="E642:E705" si="93">IF($D$10="OFF",1,ABS(SIN(8*VLOOKUP($D$8,$C$16:$D$31,2,FALSE)*VLOOKUP($D$8,$C$16:$E$31,3,FALSE)*2*PI()*A642/($D$14*1000000))/(2*SIN((8*VLOOKUP($D$8,$C$16:$D$31,2,FALSE)*VLOOKUP($D$8,$C$16:$E$31,3,FALSE))*PI()*A642/($D$14*1000000)))))</f>
        <v>1</v>
      </c>
      <c r="F642" s="78">
        <f t="shared" ref="F642:F705" si="94">IF($D$11="OFF",1,ABS(SIN(8*VLOOKUP($D$8,$C$16:$D$31,2,FALSE)*VLOOKUP($D$8,$C$16:$E$31,3,FALSE)*IF($D$10="ON",4,2)*PI()*A642/($D$14*1000000))/(2*SIN((8*VLOOKUP($D$8,$C$16:$D$31,2,FALSE)*VLOOKUP($D$8,$C$16:$E$31,3,FALSE)*IF($D$10="ON",2,1))*PI()*A642/($D$14*1000000)))))</f>
        <v>1</v>
      </c>
      <c r="G642" s="77">
        <f t="shared" si="87"/>
        <v>2.5003200459895676E-6</v>
      </c>
      <c r="H642" s="78">
        <f t="shared" ref="H642:H705" si="95">20*LOG10(G642)</f>
        <v>-112.04008794407065</v>
      </c>
      <c r="I642" s="77">
        <f t="shared" si="88"/>
        <v>0.10000000000000142</v>
      </c>
      <c r="J642" s="77">
        <f t="shared" si="89"/>
        <v>2.741371175754026E-6</v>
      </c>
      <c r="K642" s="77">
        <f t="shared" si="90"/>
        <v>2.7413711757540649E-7</v>
      </c>
      <c r="L642" s="82"/>
    </row>
    <row r="643" spans="1:12" x14ac:dyDescent="0.2">
      <c r="A643" s="76">
        <v>57.8</v>
      </c>
      <c r="B643" s="76">
        <f t="shared" ref="B643:B706" si="96">A643/1000</f>
        <v>5.7799999999999997E-2</v>
      </c>
      <c r="C643" s="77">
        <f t="shared" si="91"/>
        <v>0.99986753025948472</v>
      </c>
      <c r="D643" s="78">
        <f t="shared" si="92"/>
        <v>2.0805679296936735E-6</v>
      </c>
      <c r="E643" s="78">
        <f t="shared" si="93"/>
        <v>1</v>
      </c>
      <c r="F643" s="78">
        <f t="shared" si="94"/>
        <v>1</v>
      </c>
      <c r="G643" s="77">
        <f t="shared" ref="G643:G706" si="97">C643*D643*E643*F643</f>
        <v>2.0802923173999027E-6</v>
      </c>
      <c r="H643" s="78">
        <f t="shared" si="95"/>
        <v>-113.63751269580391</v>
      </c>
      <c r="I643" s="77">
        <f t="shared" ref="I643:I706" si="98">A643-A642</f>
        <v>9.9999999999994316E-2</v>
      </c>
      <c r="J643" s="77">
        <f t="shared" ref="J643:J706" si="99">((G643+G642)/2)</f>
        <v>2.2903061816947349E-6</v>
      </c>
      <c r="K643" s="77">
        <f t="shared" si="90"/>
        <v>2.2903061816946048E-7</v>
      </c>
      <c r="L643" s="82"/>
    </row>
    <row r="644" spans="1:12" x14ac:dyDescent="0.2">
      <c r="A644" s="76">
        <v>57.9</v>
      </c>
      <c r="B644" s="76">
        <f t="shared" si="96"/>
        <v>5.79E-2</v>
      </c>
      <c r="C644" s="77">
        <f t="shared" si="91"/>
        <v>0.99986707151821586</v>
      </c>
      <c r="D644" s="78">
        <f t="shared" si="92"/>
        <v>1.716750649147846E-6</v>
      </c>
      <c r="E644" s="78">
        <f t="shared" si="93"/>
        <v>1</v>
      </c>
      <c r="F644" s="78">
        <f t="shared" si="94"/>
        <v>1</v>
      </c>
      <c r="G644" s="77">
        <f t="shared" si="97"/>
        <v>1.7165224440904528E-6</v>
      </c>
      <c r="H644" s="78">
        <f t="shared" si="95"/>
        <v>-115.30701027318398</v>
      </c>
      <c r="I644" s="77">
        <f t="shared" si="98"/>
        <v>0.10000000000000142</v>
      </c>
      <c r="J644" s="77">
        <f t="shared" si="99"/>
        <v>1.8984073807451776E-6</v>
      </c>
      <c r="K644" s="77">
        <f t="shared" ref="K644:K707" si="100">I644*J644</f>
        <v>1.8984073807452046E-7</v>
      </c>
      <c r="L644" s="82"/>
    </row>
    <row r="645" spans="1:12" x14ac:dyDescent="0.2">
      <c r="A645" s="76">
        <v>58</v>
      </c>
      <c r="B645" s="76">
        <f t="shared" si="96"/>
        <v>5.8000000000000003E-2</v>
      </c>
      <c r="C645" s="77">
        <f t="shared" si="91"/>
        <v>0.99986661198415805</v>
      </c>
      <c r="D645" s="78">
        <f t="shared" si="92"/>
        <v>1.403712467312585E-6</v>
      </c>
      <c r="E645" s="78">
        <f t="shared" si="93"/>
        <v>1</v>
      </c>
      <c r="F645" s="78">
        <f t="shared" si="94"/>
        <v>1</v>
      </c>
      <c r="G645" s="77">
        <f t="shared" si="97"/>
        <v>1.4035252288917576E-6</v>
      </c>
      <c r="H645" s="78">
        <f t="shared" si="95"/>
        <v>-117.05559552706752</v>
      </c>
      <c r="I645" s="77">
        <f t="shared" si="98"/>
        <v>0.10000000000000142</v>
      </c>
      <c r="J645" s="77">
        <f t="shared" si="99"/>
        <v>1.5600238364911052E-6</v>
      </c>
      <c r="K645" s="77">
        <f t="shared" si="100"/>
        <v>1.5600238364911275E-7</v>
      </c>
      <c r="L645" s="82"/>
    </row>
    <row r="646" spans="1:12" x14ac:dyDescent="0.2">
      <c r="A646" s="76">
        <v>58.1</v>
      </c>
      <c r="B646" s="76">
        <f t="shared" si="96"/>
        <v>5.8099999999999999E-2</v>
      </c>
      <c r="C646" s="77">
        <f t="shared" si="91"/>
        <v>0.99986615165731063</v>
      </c>
      <c r="D646" s="78">
        <f t="shared" si="92"/>
        <v>1.1362920435432046E-6</v>
      </c>
      <c r="E646" s="78">
        <f t="shared" si="93"/>
        <v>1</v>
      </c>
      <c r="F646" s="78">
        <f t="shared" si="94"/>
        <v>1</v>
      </c>
      <c r="G646" s="77">
        <f t="shared" si="97"/>
        <v>1.1361399527363652E-6</v>
      </c>
      <c r="H646" s="78">
        <f t="shared" si="95"/>
        <v>-118.89136335564415</v>
      </c>
      <c r="I646" s="77">
        <f t="shared" si="98"/>
        <v>0.10000000000000142</v>
      </c>
      <c r="J646" s="77">
        <f t="shared" si="99"/>
        <v>1.2698325908140613E-6</v>
      </c>
      <c r="K646" s="77">
        <f t="shared" si="100"/>
        <v>1.2698325908140795E-7</v>
      </c>
      <c r="L646" s="82"/>
    </row>
    <row r="647" spans="1:12" x14ac:dyDescent="0.2">
      <c r="A647" s="76">
        <v>58.2</v>
      </c>
      <c r="B647" s="76">
        <f t="shared" si="96"/>
        <v>5.8200000000000002E-2</v>
      </c>
      <c r="C647" s="77">
        <f t="shared" si="91"/>
        <v>0.99986569053767593</v>
      </c>
      <c r="D647" s="78">
        <f t="shared" si="92"/>
        <v>9.096455713753532E-7</v>
      </c>
      <c r="E647" s="78">
        <f t="shared" si="93"/>
        <v>1</v>
      </c>
      <c r="F647" s="78">
        <f t="shared" si="94"/>
        <v>1</v>
      </c>
      <c r="G647" s="77">
        <f t="shared" si="97"/>
        <v>9.0952339736775629E-7</v>
      </c>
      <c r="H647" s="78">
        <f t="shared" si="95"/>
        <v>-120.82372248578662</v>
      </c>
      <c r="I647" s="77">
        <f t="shared" si="98"/>
        <v>0.10000000000000142</v>
      </c>
      <c r="J647" s="77">
        <f t="shared" si="99"/>
        <v>1.0228316750520608E-6</v>
      </c>
      <c r="K647" s="77">
        <f t="shared" si="100"/>
        <v>1.0228316750520753E-7</v>
      </c>
      <c r="L647" s="82"/>
    </row>
    <row r="648" spans="1:12" x14ac:dyDescent="0.2">
      <c r="A648" s="76">
        <v>58.3</v>
      </c>
      <c r="B648" s="76">
        <f t="shared" si="96"/>
        <v>5.8299999999999998E-2</v>
      </c>
      <c r="C648" s="77">
        <f t="shared" si="91"/>
        <v>0.99986522862525407</v>
      </c>
      <c r="D648" s="78">
        <f t="shared" si="92"/>
        <v>7.1923982574964668E-7</v>
      </c>
      <c r="E648" s="78">
        <f t="shared" si="93"/>
        <v>1</v>
      </c>
      <c r="F648" s="78">
        <f t="shared" si="94"/>
        <v>1</v>
      </c>
      <c r="G648" s="77">
        <f t="shared" si="97"/>
        <v>7.1914289280955838E-7</v>
      </c>
      <c r="H648" s="78">
        <f t="shared" si="95"/>
        <v>-122.86369614525178</v>
      </c>
      <c r="I648" s="77">
        <f t="shared" si="98"/>
        <v>9.9999999999994316E-2</v>
      </c>
      <c r="J648" s="77">
        <f t="shared" si="99"/>
        <v>8.1433314508865728E-7</v>
      </c>
      <c r="K648" s="77">
        <f t="shared" si="100"/>
        <v>8.1433314508861104E-8</v>
      </c>
      <c r="L648" s="82"/>
    </row>
    <row r="649" spans="1:12" x14ac:dyDescent="0.2">
      <c r="A649" s="76">
        <v>58.4</v>
      </c>
      <c r="B649" s="76">
        <f t="shared" si="96"/>
        <v>5.8400000000000001E-2</v>
      </c>
      <c r="C649" s="77">
        <f t="shared" si="91"/>
        <v>0.99986476592004569</v>
      </c>
      <c r="D649" s="78">
        <f t="shared" si="92"/>
        <v>5.6084523662588395E-7</v>
      </c>
      <c r="E649" s="78">
        <f t="shared" si="93"/>
        <v>1</v>
      </c>
      <c r="F649" s="78">
        <f t="shared" si="94"/>
        <v>1</v>
      </c>
      <c r="G649" s="77">
        <f t="shared" si="97"/>
        <v>5.6076939123631205E-7</v>
      </c>
      <c r="H649" s="78">
        <f t="shared" si="95"/>
        <v>-125.02431399426435</v>
      </c>
      <c r="I649" s="77">
        <f t="shared" si="98"/>
        <v>0.10000000000000142</v>
      </c>
      <c r="J649" s="77">
        <f t="shared" si="99"/>
        <v>6.3995614202293527E-7</v>
      </c>
      <c r="K649" s="77">
        <f t="shared" si="100"/>
        <v>6.3995614202294432E-8</v>
      </c>
      <c r="L649" s="82"/>
    </row>
    <row r="650" spans="1:12" x14ac:dyDescent="0.2">
      <c r="A650" s="76">
        <v>58.5</v>
      </c>
      <c r="B650" s="76">
        <f t="shared" si="96"/>
        <v>5.8500000000000003E-2</v>
      </c>
      <c r="C650" s="77">
        <f t="shared" si="91"/>
        <v>0.9998643024220536</v>
      </c>
      <c r="D650" s="78">
        <f t="shared" si="92"/>
        <v>4.3052899060360221E-7</v>
      </c>
      <c r="E650" s="78">
        <f t="shared" si="93"/>
        <v>1</v>
      </c>
      <c r="F650" s="78">
        <f t="shared" si="94"/>
        <v>1</v>
      </c>
      <c r="G650" s="77">
        <f t="shared" si="97"/>
        <v>4.304705688623416E-7</v>
      </c>
      <c r="H650" s="78">
        <f t="shared" si="95"/>
        <v>-127.32113071545457</v>
      </c>
      <c r="I650" s="77">
        <f t="shared" si="98"/>
        <v>0.10000000000000142</v>
      </c>
      <c r="J650" s="77">
        <f t="shared" si="99"/>
        <v>4.9561998004932677E-7</v>
      </c>
      <c r="K650" s="77">
        <f t="shared" si="100"/>
        <v>4.9561998004933381E-8</v>
      </c>
      <c r="L650" s="82"/>
    </row>
    <row r="651" spans="1:12" x14ac:dyDescent="0.2">
      <c r="A651" s="76">
        <v>58.6</v>
      </c>
      <c r="B651" s="76">
        <f t="shared" si="96"/>
        <v>5.8599999999999999E-2</v>
      </c>
      <c r="C651" s="77">
        <f t="shared" si="91"/>
        <v>0.99986383813127744</v>
      </c>
      <c r="D651" s="78">
        <f t="shared" si="92"/>
        <v>3.2464816214180876E-7</v>
      </c>
      <c r="E651" s="78">
        <f t="shared" si="93"/>
        <v>1</v>
      </c>
      <c r="F651" s="78">
        <f t="shared" si="94"/>
        <v>1</v>
      </c>
      <c r="G651" s="77">
        <f t="shared" si="97"/>
        <v>3.2460395744137419E-7</v>
      </c>
      <c r="H651" s="78">
        <f t="shared" si="95"/>
        <v>-129.77292379466437</v>
      </c>
      <c r="I651" s="77">
        <f t="shared" si="98"/>
        <v>0.10000000000000142</v>
      </c>
      <c r="J651" s="77">
        <f t="shared" si="99"/>
        <v>3.7753726315185792E-7</v>
      </c>
      <c r="K651" s="77">
        <f t="shared" si="100"/>
        <v>3.7753726315186327E-8</v>
      </c>
      <c r="L651" s="82"/>
    </row>
    <row r="652" spans="1:12" x14ac:dyDescent="0.2">
      <c r="A652" s="76">
        <v>58.7</v>
      </c>
      <c r="B652" s="76">
        <f t="shared" si="96"/>
        <v>5.8700000000000002E-2</v>
      </c>
      <c r="C652" s="77">
        <f t="shared" si="91"/>
        <v>0.99986337304771711</v>
      </c>
      <c r="D652" s="78">
        <f t="shared" si="92"/>
        <v>2.3984287594603628E-7</v>
      </c>
      <c r="E652" s="78">
        <f t="shared" si="93"/>
        <v>1</v>
      </c>
      <c r="F652" s="78">
        <f t="shared" si="94"/>
        <v>1</v>
      </c>
      <c r="G652" s="77">
        <f t="shared" si="97"/>
        <v>2.39810106944869E-7</v>
      </c>
      <c r="H652" s="78">
        <f t="shared" si="95"/>
        <v>-132.40265034485287</v>
      </c>
      <c r="I652" s="77">
        <f t="shared" si="98"/>
        <v>0.10000000000000142</v>
      </c>
      <c r="J652" s="77">
        <f t="shared" si="99"/>
        <v>2.8220703219312162E-7</v>
      </c>
      <c r="K652" s="77">
        <f t="shared" si="100"/>
        <v>2.8220703219312563E-8</v>
      </c>
      <c r="L652" s="82"/>
    </row>
    <row r="653" spans="1:12" x14ac:dyDescent="0.2">
      <c r="A653" s="76">
        <v>58.8</v>
      </c>
      <c r="B653" s="76">
        <f t="shared" si="96"/>
        <v>5.8799999999999998E-2</v>
      </c>
      <c r="C653" s="77">
        <f t="shared" si="91"/>
        <v>0.99986290717137694</v>
      </c>
      <c r="D653" s="78">
        <f t="shared" si="92"/>
        <v>1.7302950206599827E-7</v>
      </c>
      <c r="E653" s="78">
        <f t="shared" si="93"/>
        <v>1</v>
      </c>
      <c r="F653" s="78">
        <f t="shared" si="94"/>
        <v>1</v>
      </c>
      <c r="G653" s="77">
        <f t="shared" si="97"/>
        <v>1.730057809621248E-7</v>
      </c>
      <c r="H653" s="78">
        <f t="shared" si="95"/>
        <v>-135.23878769488027</v>
      </c>
      <c r="I653" s="77">
        <f t="shared" si="98"/>
        <v>9.9999999999994316E-2</v>
      </c>
      <c r="J653" s="77">
        <f t="shared" si="99"/>
        <v>2.064079439534969E-7</v>
      </c>
      <c r="K653" s="77">
        <f t="shared" si="100"/>
        <v>2.0640794395348515E-8</v>
      </c>
      <c r="L653" s="82"/>
    </row>
    <row r="654" spans="1:12" x14ac:dyDescent="0.2">
      <c r="A654" s="76">
        <v>58.9</v>
      </c>
      <c r="B654" s="76">
        <f t="shared" si="96"/>
        <v>5.8900000000000001E-2</v>
      </c>
      <c r="C654" s="77">
        <f t="shared" si="91"/>
        <v>0.99986244050225404</v>
      </c>
      <c r="D654" s="78">
        <f t="shared" si="92"/>
        <v>1.2139388522273222E-7</v>
      </c>
      <c r="E654" s="78">
        <f t="shared" si="93"/>
        <v>1</v>
      </c>
      <c r="F654" s="78">
        <f t="shared" si="94"/>
        <v>1</v>
      </c>
      <c r="G654" s="77">
        <f t="shared" si="97"/>
        <v>1.2137718634085157E-7</v>
      </c>
      <c r="H654" s="78">
        <f t="shared" si="95"/>
        <v>-138.31725868322923</v>
      </c>
      <c r="I654" s="77">
        <f t="shared" si="98"/>
        <v>0.10000000000000142</v>
      </c>
      <c r="J654" s="77">
        <f t="shared" si="99"/>
        <v>1.4719148365148818E-7</v>
      </c>
      <c r="K654" s="77">
        <f t="shared" si="100"/>
        <v>1.4719148365149027E-8</v>
      </c>
      <c r="L654" s="82"/>
    </row>
    <row r="655" spans="1:12" x14ac:dyDescent="0.2">
      <c r="A655" s="76">
        <v>59</v>
      </c>
      <c r="B655" s="76">
        <f t="shared" si="96"/>
        <v>5.8999999999999997E-2</v>
      </c>
      <c r="C655" s="77">
        <f t="shared" si="91"/>
        <v>0.99986197304035229</v>
      </c>
      <c r="D655" s="78">
        <f t="shared" si="92"/>
        <v>8.2384609858256508E-8</v>
      </c>
      <c r="E655" s="78">
        <f t="shared" si="93"/>
        <v>1</v>
      </c>
      <c r="F655" s="78">
        <f t="shared" si="94"/>
        <v>1</v>
      </c>
      <c r="G655" s="77">
        <f t="shared" si="97"/>
        <v>8.2373238561036014E-8</v>
      </c>
      <c r="H655" s="78">
        <f t="shared" si="95"/>
        <v>-141.68427718183455</v>
      </c>
      <c r="I655" s="77">
        <f t="shared" si="98"/>
        <v>0.10000000000000142</v>
      </c>
      <c r="J655" s="77">
        <f t="shared" si="99"/>
        <v>1.0187521245094379E-7</v>
      </c>
      <c r="K655" s="77">
        <f t="shared" si="100"/>
        <v>1.0187521245094523E-8</v>
      </c>
      <c r="L655" s="82"/>
    </row>
    <row r="656" spans="1:12" x14ac:dyDescent="0.2">
      <c r="A656" s="76">
        <v>59.1</v>
      </c>
      <c r="B656" s="76">
        <f t="shared" si="96"/>
        <v>5.91E-2</v>
      </c>
      <c r="C656" s="77">
        <f t="shared" si="91"/>
        <v>0.99986150478567282</v>
      </c>
      <c r="D656" s="78">
        <f t="shared" si="92"/>
        <v>5.3706302375937271E-8</v>
      </c>
      <c r="E656" s="78">
        <f t="shared" si="93"/>
        <v>1</v>
      </c>
      <c r="F656" s="78">
        <f t="shared" si="94"/>
        <v>1</v>
      </c>
      <c r="G656" s="77">
        <f t="shared" si="97"/>
        <v>5.3698864310078995E-8</v>
      </c>
      <c r="H656" s="78">
        <f t="shared" si="95"/>
        <v>-145.40069798399082</v>
      </c>
      <c r="I656" s="77">
        <f t="shared" si="98"/>
        <v>0.10000000000000142</v>
      </c>
      <c r="J656" s="77">
        <f t="shared" si="99"/>
        <v>6.8036051435557511E-8</v>
      </c>
      <c r="K656" s="77">
        <f t="shared" si="100"/>
        <v>6.8036051435558477E-9</v>
      </c>
      <c r="L656" s="82"/>
    </row>
    <row r="657" spans="1:12" x14ac:dyDescent="0.2">
      <c r="A657" s="76">
        <v>59.2</v>
      </c>
      <c r="B657" s="76">
        <f t="shared" si="96"/>
        <v>5.9200000000000003E-2</v>
      </c>
      <c r="C657" s="77">
        <f t="shared" si="91"/>
        <v>0.99986103573821383</v>
      </c>
      <c r="D657" s="78">
        <f t="shared" si="92"/>
        <v>3.3312972013984765E-8</v>
      </c>
      <c r="E657" s="78">
        <f t="shared" si="93"/>
        <v>1</v>
      </c>
      <c r="F657" s="78">
        <f t="shared" si="94"/>
        <v>1</v>
      </c>
      <c r="G657" s="77">
        <f t="shared" si="97"/>
        <v>3.3308342701420935E-8</v>
      </c>
      <c r="H657" s="78">
        <f t="shared" si="95"/>
        <v>-149.54893951281329</v>
      </c>
      <c r="I657" s="77">
        <f t="shared" si="98"/>
        <v>0.10000000000000142</v>
      </c>
      <c r="J657" s="77">
        <f t="shared" si="99"/>
        <v>4.3503603505749965E-8</v>
      </c>
      <c r="K657" s="77">
        <f t="shared" si="100"/>
        <v>4.3503603505750584E-9</v>
      </c>
      <c r="L657" s="82"/>
    </row>
    <row r="658" spans="1:12" x14ac:dyDescent="0.2">
      <c r="A658" s="76">
        <v>59.3</v>
      </c>
      <c r="B658" s="76">
        <f t="shared" si="96"/>
        <v>5.9299999999999999E-2</v>
      </c>
      <c r="C658" s="77">
        <f t="shared" si="91"/>
        <v>0.99986056589797889</v>
      </c>
      <c r="D658" s="78">
        <f t="shared" si="92"/>
        <v>1.9401391768826106E-8</v>
      </c>
      <c r="E658" s="78">
        <f t="shared" si="93"/>
        <v>1</v>
      </c>
      <c r="F658" s="78">
        <f t="shared" si="94"/>
        <v>1</v>
      </c>
      <c r="G658" s="77">
        <f t="shared" si="97"/>
        <v>1.9398686553186861E-8</v>
      </c>
      <c r="H658" s="78">
        <f t="shared" si="95"/>
        <v>-154.24455348594589</v>
      </c>
      <c r="I658" s="77">
        <f t="shared" si="98"/>
        <v>9.9999999999994316E-2</v>
      </c>
      <c r="J658" s="77">
        <f t="shared" si="99"/>
        <v>2.6353514627303898E-8</v>
      </c>
      <c r="K658" s="77">
        <f t="shared" si="100"/>
        <v>2.6353514627302402E-9</v>
      </c>
      <c r="L658" s="82"/>
    </row>
    <row r="659" spans="1:12" x14ac:dyDescent="0.2">
      <c r="A659" s="76">
        <v>59.4</v>
      </c>
      <c r="B659" s="76">
        <f t="shared" si="96"/>
        <v>5.9400000000000001E-2</v>
      </c>
      <c r="C659" s="77">
        <f t="shared" si="91"/>
        <v>0.99986009526496911</v>
      </c>
      <c r="D659" s="78">
        <f t="shared" si="92"/>
        <v>1.0404520759229468E-8</v>
      </c>
      <c r="E659" s="78">
        <f t="shared" si="93"/>
        <v>1</v>
      </c>
      <c r="F659" s="78">
        <f t="shared" si="94"/>
        <v>1</v>
      </c>
      <c r="G659" s="77">
        <f t="shared" si="97"/>
        <v>1.0403065117509524E-8</v>
      </c>
      <c r="H659" s="78">
        <f t="shared" si="95"/>
        <v>-159.65677366114528</v>
      </c>
      <c r="I659" s="77">
        <f t="shared" si="98"/>
        <v>0.10000000000000142</v>
      </c>
      <c r="J659" s="77">
        <f t="shared" si="99"/>
        <v>1.4900875835348193E-8</v>
      </c>
      <c r="K659" s="77">
        <f t="shared" si="100"/>
        <v>1.4900875835348405E-9</v>
      </c>
      <c r="L659" s="82"/>
    </row>
    <row r="660" spans="1:12" x14ac:dyDescent="0.2">
      <c r="A660" s="76">
        <v>59.5</v>
      </c>
      <c r="B660" s="76">
        <f t="shared" si="96"/>
        <v>5.9499999999999997E-2</v>
      </c>
      <c r="C660" s="77">
        <f t="shared" si="91"/>
        <v>0.99985962383918303</v>
      </c>
      <c r="D660" s="78">
        <f t="shared" si="92"/>
        <v>4.9849693959555647E-9</v>
      </c>
      <c r="E660" s="78">
        <f t="shared" si="93"/>
        <v>1</v>
      </c>
      <c r="F660" s="78">
        <f t="shared" si="94"/>
        <v>1</v>
      </c>
      <c r="G660" s="77">
        <f t="shared" si="97"/>
        <v>4.9842696250899704E-9</v>
      </c>
      <c r="H660" s="78">
        <f t="shared" si="95"/>
        <v>-166.04796944928307</v>
      </c>
      <c r="I660" s="77">
        <f t="shared" si="98"/>
        <v>0.10000000000000142</v>
      </c>
      <c r="J660" s="77">
        <f t="shared" si="99"/>
        <v>7.6936673712997469E-9</v>
      </c>
      <c r="K660" s="77">
        <f t="shared" si="100"/>
        <v>7.6936673712998567E-10</v>
      </c>
      <c r="L660" s="82"/>
    </row>
    <row r="661" spans="1:12" x14ac:dyDescent="0.2">
      <c r="A661" s="76">
        <v>59.6</v>
      </c>
      <c r="B661" s="76">
        <f t="shared" si="96"/>
        <v>5.96E-2</v>
      </c>
      <c r="C661" s="77">
        <f t="shared" si="91"/>
        <v>0.999859151620625</v>
      </c>
      <c r="D661" s="78">
        <f t="shared" si="92"/>
        <v>2.0285086955058037E-9</v>
      </c>
      <c r="E661" s="78">
        <f t="shared" si="93"/>
        <v>1</v>
      </c>
      <c r="F661" s="78">
        <f t="shared" si="94"/>
        <v>1</v>
      </c>
      <c r="G661" s="77">
        <f t="shared" si="97"/>
        <v>2.0282229833434937E-9</v>
      </c>
      <c r="H661" s="78">
        <f t="shared" si="95"/>
        <v>-173.85768600539228</v>
      </c>
      <c r="I661" s="77">
        <f t="shared" si="98"/>
        <v>0.10000000000000142</v>
      </c>
      <c r="J661" s="77">
        <f t="shared" si="99"/>
        <v>3.5062463042167319E-9</v>
      </c>
      <c r="K661" s="77">
        <f t="shared" si="100"/>
        <v>3.5062463042167819E-10</v>
      </c>
      <c r="L661" s="82"/>
    </row>
    <row r="662" spans="1:12" x14ac:dyDescent="0.2">
      <c r="A662" s="76">
        <v>59.7</v>
      </c>
      <c r="B662" s="76">
        <f t="shared" si="96"/>
        <v>5.9700000000000003E-2</v>
      </c>
      <c r="C662" s="77">
        <f t="shared" si="91"/>
        <v>0.99985867860929278</v>
      </c>
      <c r="D662" s="78">
        <f t="shared" si="92"/>
        <v>6.3762505020669297E-10</v>
      </c>
      <c r="E662" s="78">
        <f t="shared" si="93"/>
        <v>1</v>
      </c>
      <c r="F662" s="78">
        <f t="shared" si="94"/>
        <v>1</v>
      </c>
      <c r="G662" s="77">
        <f t="shared" si="97"/>
        <v>6.3753494014784804E-10</v>
      </c>
      <c r="H662" s="78">
        <f t="shared" si="95"/>
        <v>-183.90992017403434</v>
      </c>
      <c r="I662" s="77">
        <f t="shared" si="98"/>
        <v>0.10000000000000142</v>
      </c>
      <c r="J662" s="77">
        <f t="shared" si="99"/>
        <v>1.3328789617456708E-9</v>
      </c>
      <c r="K662" s="77">
        <f t="shared" si="100"/>
        <v>1.3328789617456896E-10</v>
      </c>
      <c r="L662" s="82"/>
    </row>
    <row r="663" spans="1:12" x14ac:dyDescent="0.2">
      <c r="A663" s="76">
        <v>59.8</v>
      </c>
      <c r="B663" s="76">
        <f t="shared" si="96"/>
        <v>5.9799999999999999E-2</v>
      </c>
      <c r="C663" s="77">
        <f t="shared" si="91"/>
        <v>0.99985820480518994</v>
      </c>
      <c r="D663" s="78">
        <f t="shared" si="92"/>
        <v>1.2512174030904217E-10</v>
      </c>
      <c r="E663" s="78">
        <f t="shared" si="93"/>
        <v>1</v>
      </c>
      <c r="F663" s="78">
        <f t="shared" si="94"/>
        <v>1</v>
      </c>
      <c r="G663" s="77">
        <f t="shared" si="97"/>
        <v>1.2510399864750008E-10</v>
      </c>
      <c r="H663" s="78">
        <f t="shared" si="95"/>
        <v>-198.0545761781874</v>
      </c>
      <c r="I663" s="77">
        <f t="shared" si="98"/>
        <v>9.9999999999994316E-2</v>
      </c>
      <c r="J663" s="77">
        <f t="shared" si="99"/>
        <v>3.8131946939767406E-10</v>
      </c>
      <c r="K663" s="77">
        <f t="shared" si="100"/>
        <v>3.8131946939765239E-11</v>
      </c>
      <c r="L663" s="82"/>
    </row>
    <row r="664" spans="1:12" x14ac:dyDescent="0.2">
      <c r="A664" s="76">
        <v>59.9</v>
      </c>
      <c r="B664" s="76">
        <f t="shared" si="96"/>
        <v>5.9900000000000002E-2</v>
      </c>
      <c r="C664" s="77">
        <f t="shared" si="91"/>
        <v>0.99985773020831703</v>
      </c>
      <c r="D664" s="78">
        <f t="shared" si="92"/>
        <v>7.7684471944314634E-12</v>
      </c>
      <c r="E664" s="78">
        <f t="shared" si="93"/>
        <v>1</v>
      </c>
      <c r="F664" s="78">
        <f t="shared" si="94"/>
        <v>1</v>
      </c>
      <c r="G664" s="77">
        <f t="shared" si="97"/>
        <v>7.7673419790674109E-12</v>
      </c>
      <c r="H664" s="78">
        <f t="shared" si="95"/>
        <v>-222.19455146778003</v>
      </c>
      <c r="I664" s="77">
        <f t="shared" si="98"/>
        <v>0.10000000000000142</v>
      </c>
      <c r="J664" s="77">
        <f t="shared" si="99"/>
        <v>6.6435670313283749E-11</v>
      </c>
      <c r="K664" s="77">
        <f t="shared" si="100"/>
        <v>6.6435670313284689E-12</v>
      </c>
      <c r="L664" s="82"/>
    </row>
    <row r="665" spans="1:12" x14ac:dyDescent="0.2">
      <c r="A665" s="76">
        <v>60</v>
      </c>
      <c r="B665" s="76">
        <f t="shared" si="96"/>
        <v>0.06</v>
      </c>
      <c r="C665" s="77">
        <f t="shared" si="91"/>
        <v>0.99985725481867338</v>
      </c>
      <c r="D665" s="78">
        <f t="shared" si="92"/>
        <v>2.313156338326451E-66</v>
      </c>
      <c r="E665" s="78">
        <f t="shared" si="93"/>
        <v>1</v>
      </c>
      <c r="F665" s="78">
        <f t="shared" si="94"/>
        <v>1</v>
      </c>
      <c r="G665" s="77">
        <f t="shared" si="97"/>
        <v>2.3128261464054998E-66</v>
      </c>
      <c r="H665" s="78">
        <f t="shared" si="95"/>
        <v>-1312.7171402325639</v>
      </c>
      <c r="I665" s="77">
        <f t="shared" si="98"/>
        <v>0.10000000000000142</v>
      </c>
      <c r="J665" s="77">
        <f t="shared" si="99"/>
        <v>3.8836709895337054E-12</v>
      </c>
      <c r="K665" s="77">
        <f t="shared" si="100"/>
        <v>3.8836709895337609E-13</v>
      </c>
      <c r="L665" s="82"/>
    </row>
    <row r="666" spans="1:12" x14ac:dyDescent="0.2">
      <c r="A666" s="76">
        <v>60.1</v>
      </c>
      <c r="B666" s="76">
        <f t="shared" si="96"/>
        <v>6.0100000000000001E-2</v>
      </c>
      <c r="C666" s="77">
        <f t="shared" si="91"/>
        <v>0.99985677863626221</v>
      </c>
      <c r="D666" s="78">
        <f t="shared" si="92"/>
        <v>7.6655611114168754E-12</v>
      </c>
      <c r="E666" s="78">
        <f t="shared" si="93"/>
        <v>1</v>
      </c>
      <c r="F666" s="78">
        <f t="shared" si="94"/>
        <v>1</v>
      </c>
      <c r="G666" s="77">
        <f t="shared" si="97"/>
        <v>7.6644632393006826E-12</v>
      </c>
      <c r="H666" s="78">
        <f t="shared" si="95"/>
        <v>-222.31036508852696</v>
      </c>
      <c r="I666" s="77">
        <f t="shared" si="98"/>
        <v>0.10000000000000142</v>
      </c>
      <c r="J666" s="77">
        <f t="shared" si="99"/>
        <v>3.8322316196503413E-12</v>
      </c>
      <c r="K666" s="77">
        <f t="shared" si="100"/>
        <v>3.8322316196503958E-13</v>
      </c>
      <c r="L666" s="82"/>
    </row>
    <row r="667" spans="1:12" x14ac:dyDescent="0.2">
      <c r="A667" s="76">
        <v>60.2</v>
      </c>
      <c r="B667" s="76">
        <f t="shared" si="96"/>
        <v>6.0200000000000004E-2</v>
      </c>
      <c r="C667" s="77">
        <f t="shared" si="91"/>
        <v>0.99985630166108297</v>
      </c>
      <c r="D667" s="78">
        <f t="shared" si="92"/>
        <v>1.2182942899937905E-10</v>
      </c>
      <c r="E667" s="78">
        <f t="shared" si="93"/>
        <v>1</v>
      </c>
      <c r="F667" s="78">
        <f t="shared" si="94"/>
        <v>1</v>
      </c>
      <c r="G667" s="77">
        <f t="shared" si="97"/>
        <v>1.2181192231280063E-10</v>
      </c>
      <c r="H667" s="78">
        <f t="shared" si="95"/>
        <v>-198.28620406308343</v>
      </c>
      <c r="I667" s="77">
        <f t="shared" si="98"/>
        <v>0.10000000000000142</v>
      </c>
      <c r="J667" s="77">
        <f t="shared" si="99"/>
        <v>6.4738192776050657E-11</v>
      </c>
      <c r="K667" s="77">
        <f t="shared" si="100"/>
        <v>6.4738192776051576E-12</v>
      </c>
      <c r="L667" s="82"/>
    </row>
    <row r="668" spans="1:12" x14ac:dyDescent="0.2">
      <c r="A668" s="76">
        <v>60.3</v>
      </c>
      <c r="B668" s="76">
        <f t="shared" si="96"/>
        <v>6.0299999999999999E-2</v>
      </c>
      <c r="C668" s="77">
        <f t="shared" si="91"/>
        <v>0.99985582389313821</v>
      </c>
      <c r="D668" s="78">
        <f t="shared" si="92"/>
        <v>6.1262460980203879E-10</v>
      </c>
      <c r="E668" s="78">
        <f t="shared" si="93"/>
        <v>1</v>
      </c>
      <c r="F668" s="78">
        <f t="shared" si="94"/>
        <v>1</v>
      </c>
      <c r="G668" s="77">
        <f t="shared" si="97"/>
        <v>6.1253628397082977E-10</v>
      </c>
      <c r="H668" s="78">
        <f t="shared" si="95"/>
        <v>-184.25736360991061</v>
      </c>
      <c r="I668" s="77">
        <f t="shared" si="98"/>
        <v>9.9999999999994316E-2</v>
      </c>
      <c r="J668" s="77">
        <f t="shared" si="99"/>
        <v>3.6717410314181519E-10</v>
      </c>
      <c r="K668" s="77">
        <f t="shared" si="100"/>
        <v>3.6717410314179431E-11</v>
      </c>
      <c r="L668" s="82"/>
    </row>
    <row r="669" spans="1:12" x14ac:dyDescent="0.2">
      <c r="A669" s="76">
        <v>60.4</v>
      </c>
      <c r="B669" s="76">
        <f t="shared" si="96"/>
        <v>6.0399999999999995E-2</v>
      </c>
      <c r="C669" s="77">
        <f t="shared" si="91"/>
        <v>0.99985534533242848</v>
      </c>
      <c r="D669" s="78">
        <f t="shared" si="92"/>
        <v>1.9231602818980935E-9</v>
      </c>
      <c r="E669" s="78">
        <f t="shared" si="93"/>
        <v>1</v>
      </c>
      <c r="F669" s="78">
        <f t="shared" si="94"/>
        <v>1</v>
      </c>
      <c r="G669" s="77">
        <f t="shared" si="97"/>
        <v>1.9228820877868289E-9</v>
      </c>
      <c r="H669" s="78">
        <f t="shared" si="95"/>
        <v>-174.32094692254779</v>
      </c>
      <c r="I669" s="77">
        <f t="shared" si="98"/>
        <v>0.10000000000000142</v>
      </c>
      <c r="J669" s="77">
        <f t="shared" si="99"/>
        <v>1.2677091858788293E-9</v>
      </c>
      <c r="K669" s="77">
        <f t="shared" si="100"/>
        <v>1.2677091858788472E-10</v>
      </c>
      <c r="L669" s="82"/>
    </row>
    <row r="670" spans="1:12" x14ac:dyDescent="0.2">
      <c r="A670" s="76">
        <v>60.5</v>
      </c>
      <c r="B670" s="76">
        <f t="shared" si="96"/>
        <v>6.0499999999999998E-2</v>
      </c>
      <c r="C670" s="77">
        <f t="shared" si="91"/>
        <v>0.99985486597895312</v>
      </c>
      <c r="D670" s="78">
        <f t="shared" si="92"/>
        <v>4.6634842504729114E-9</v>
      </c>
      <c r="E670" s="78">
        <f t="shared" si="93"/>
        <v>1</v>
      </c>
      <c r="F670" s="78">
        <f t="shared" si="94"/>
        <v>1</v>
      </c>
      <c r="G670" s="77">
        <f t="shared" si="97"/>
        <v>4.6628074202515519E-9</v>
      </c>
      <c r="H670" s="78">
        <f t="shared" si="95"/>
        <v>-166.62705042155221</v>
      </c>
      <c r="I670" s="77">
        <f t="shared" si="98"/>
        <v>0.10000000000000142</v>
      </c>
      <c r="J670" s="77">
        <f t="shared" si="99"/>
        <v>3.2928447540191906E-9</v>
      </c>
      <c r="K670" s="77">
        <f t="shared" si="100"/>
        <v>3.2928447540192375E-10</v>
      </c>
      <c r="L670" s="82"/>
    </row>
    <row r="671" spans="1:12" x14ac:dyDescent="0.2">
      <c r="A671" s="76">
        <v>60.6</v>
      </c>
      <c r="B671" s="76">
        <f t="shared" si="96"/>
        <v>6.0600000000000001E-2</v>
      </c>
      <c r="C671" s="77">
        <f t="shared" si="91"/>
        <v>0.99985438583271524</v>
      </c>
      <c r="D671" s="78">
        <f t="shared" si="92"/>
        <v>9.6046014617738293E-9</v>
      </c>
      <c r="E671" s="78">
        <f t="shared" si="93"/>
        <v>1</v>
      </c>
      <c r="F671" s="78">
        <f t="shared" si="94"/>
        <v>1</v>
      </c>
      <c r="G671" s="77">
        <f t="shared" si="97"/>
        <v>9.6032028957298705E-9</v>
      </c>
      <c r="H671" s="78">
        <f t="shared" si="95"/>
        <v>-160.35167790597933</v>
      </c>
      <c r="I671" s="77">
        <f t="shared" si="98"/>
        <v>0.10000000000000142</v>
      </c>
      <c r="J671" s="77">
        <f t="shared" si="99"/>
        <v>7.1330051579907112E-9</v>
      </c>
      <c r="K671" s="77">
        <f t="shared" si="100"/>
        <v>7.1330051579908121E-10</v>
      </c>
      <c r="L671" s="82"/>
    </row>
    <row r="672" spans="1:12" x14ac:dyDescent="0.2">
      <c r="A672" s="76">
        <v>60.7</v>
      </c>
      <c r="B672" s="76">
        <f t="shared" si="96"/>
        <v>6.0700000000000004E-2</v>
      </c>
      <c r="C672" s="77">
        <f t="shared" si="91"/>
        <v>0.99985390489371551</v>
      </c>
      <c r="D672" s="78">
        <f t="shared" si="92"/>
        <v>1.7672549619374894E-8</v>
      </c>
      <c r="E672" s="78">
        <f t="shared" si="93"/>
        <v>1</v>
      </c>
      <c r="F672" s="78">
        <f t="shared" si="94"/>
        <v>1</v>
      </c>
      <c r="G672" s="77">
        <f t="shared" si="97"/>
        <v>1.7669967746359933E-8</v>
      </c>
      <c r="H672" s="78">
        <f t="shared" si="95"/>
        <v>-155.05528486452312</v>
      </c>
      <c r="I672" s="77">
        <f t="shared" si="98"/>
        <v>0.10000000000000142</v>
      </c>
      <c r="J672" s="77">
        <f t="shared" si="99"/>
        <v>1.3636585321044901E-8</v>
      </c>
      <c r="K672" s="77">
        <f t="shared" si="100"/>
        <v>1.3636585321045095E-9</v>
      </c>
      <c r="L672" s="82"/>
    </row>
    <row r="673" spans="1:12" x14ac:dyDescent="0.2">
      <c r="A673" s="76">
        <v>60.8</v>
      </c>
      <c r="B673" s="76">
        <f t="shared" si="96"/>
        <v>6.08E-2</v>
      </c>
      <c r="C673" s="77">
        <f t="shared" si="91"/>
        <v>0.99985342316195436</v>
      </c>
      <c r="D673" s="78">
        <f t="shared" si="92"/>
        <v>2.9942532917329027E-8</v>
      </c>
      <c r="E673" s="78">
        <f t="shared" si="93"/>
        <v>1</v>
      </c>
      <c r="F673" s="78">
        <f t="shared" si="94"/>
        <v>1</v>
      </c>
      <c r="G673" s="77">
        <f t="shared" si="97"/>
        <v>2.9938144035530927E-8</v>
      </c>
      <c r="H673" s="78">
        <f t="shared" si="95"/>
        <v>-150.47550253016755</v>
      </c>
      <c r="I673" s="77">
        <f t="shared" si="98"/>
        <v>9.9999999999994316E-2</v>
      </c>
      <c r="J673" s="77">
        <f t="shared" si="99"/>
        <v>2.3804055890945432E-8</v>
      </c>
      <c r="K673" s="77">
        <f t="shared" si="100"/>
        <v>2.3804055890944077E-9</v>
      </c>
      <c r="L673" s="82"/>
    </row>
    <row r="674" spans="1:12" x14ac:dyDescent="0.2">
      <c r="A674" s="76">
        <v>60.9</v>
      </c>
      <c r="B674" s="76">
        <f t="shared" si="96"/>
        <v>6.0899999999999996E-2</v>
      </c>
      <c r="C674" s="77">
        <f t="shared" si="91"/>
        <v>0.9998529406374338</v>
      </c>
      <c r="D674" s="78">
        <f t="shared" si="92"/>
        <v>4.7633114877654456E-8</v>
      </c>
      <c r="E674" s="78">
        <f t="shared" si="93"/>
        <v>1</v>
      </c>
      <c r="F674" s="78">
        <f t="shared" si="94"/>
        <v>1</v>
      </c>
      <c r="G674" s="77">
        <f t="shared" si="97"/>
        <v>4.7626109982143508E-8</v>
      </c>
      <c r="H674" s="78">
        <f t="shared" si="95"/>
        <v>-146.44309778916013</v>
      </c>
      <c r="I674" s="77">
        <f t="shared" si="98"/>
        <v>0.10000000000000142</v>
      </c>
      <c r="J674" s="77">
        <f t="shared" si="99"/>
        <v>3.8782127008837221E-8</v>
      </c>
      <c r="K674" s="77">
        <f t="shared" si="100"/>
        <v>3.8782127008837772E-9</v>
      </c>
      <c r="L674" s="82"/>
    </row>
    <row r="675" spans="1:12" x14ac:dyDescent="0.2">
      <c r="A675" s="76">
        <v>61</v>
      </c>
      <c r="B675" s="76">
        <f t="shared" si="96"/>
        <v>6.0999999999999999E-2</v>
      </c>
      <c r="C675" s="77">
        <f t="shared" si="91"/>
        <v>0.99985245732015304</v>
      </c>
      <c r="D675" s="78">
        <f t="shared" si="92"/>
        <v>7.2100471252002934E-8</v>
      </c>
      <c r="E675" s="78">
        <f t="shared" si="93"/>
        <v>1</v>
      </c>
      <c r="F675" s="78">
        <f t="shared" si="94"/>
        <v>1</v>
      </c>
      <c r="G675" s="77">
        <f t="shared" si="97"/>
        <v>7.2089833355256188E-8</v>
      </c>
      <c r="H675" s="78">
        <f t="shared" si="95"/>
        <v>-142.84251956803516</v>
      </c>
      <c r="I675" s="77">
        <f t="shared" si="98"/>
        <v>0.10000000000000142</v>
      </c>
      <c r="J675" s="77">
        <f t="shared" si="99"/>
        <v>5.9857971668699855E-8</v>
      </c>
      <c r="K675" s="77">
        <f t="shared" si="100"/>
        <v>5.9857971668700703E-9</v>
      </c>
      <c r="L675" s="82"/>
    </row>
    <row r="676" spans="1:12" x14ac:dyDescent="0.2">
      <c r="A676" s="76">
        <v>61.1</v>
      </c>
      <c r="B676" s="76">
        <f t="shared" si="96"/>
        <v>6.1100000000000002E-2</v>
      </c>
      <c r="C676" s="77">
        <f t="shared" si="91"/>
        <v>0.9998519732101151</v>
      </c>
      <c r="D676" s="78">
        <f t="shared" si="92"/>
        <v>1.0483270391991741E-7</v>
      </c>
      <c r="E676" s="78">
        <f t="shared" si="93"/>
        <v>1</v>
      </c>
      <c r="F676" s="78">
        <f t="shared" si="94"/>
        <v>1</v>
      </c>
      <c r="G676" s="77">
        <f t="shared" si="97"/>
        <v>1.0481718587128119E-7</v>
      </c>
      <c r="H676" s="78">
        <f t="shared" si="95"/>
        <v>-139.59135008804725</v>
      </c>
      <c r="I676" s="77">
        <f t="shared" si="98"/>
        <v>0.10000000000000142</v>
      </c>
      <c r="J676" s="77">
        <f t="shared" si="99"/>
        <v>8.8453509613268687E-8</v>
      </c>
      <c r="K676" s="77">
        <f t="shared" si="100"/>
        <v>8.8453509613269937E-9</v>
      </c>
      <c r="L676" s="82"/>
    </row>
    <row r="677" spans="1:12" x14ac:dyDescent="0.2">
      <c r="A677" s="76">
        <v>61.2</v>
      </c>
      <c r="B677" s="76">
        <f t="shared" si="96"/>
        <v>6.1200000000000004E-2</v>
      </c>
      <c r="C677" s="77">
        <f t="shared" si="91"/>
        <v>0.99985148830732007</v>
      </c>
      <c r="D677" s="78">
        <f t="shared" si="92"/>
        <v>1.4744421668843283E-7</v>
      </c>
      <c r="E677" s="78">
        <f t="shared" si="93"/>
        <v>1</v>
      </c>
      <c r="F677" s="78">
        <f t="shared" si="94"/>
        <v>1</v>
      </c>
      <c r="G677" s="77">
        <f t="shared" si="97"/>
        <v>1.4742231949823656E-7</v>
      </c>
      <c r="H677" s="78">
        <f t="shared" si="95"/>
        <v>-136.62873520048697</v>
      </c>
      <c r="I677" s="77">
        <f t="shared" si="98"/>
        <v>0.10000000000000142</v>
      </c>
      <c r="J677" s="77">
        <f t="shared" si="99"/>
        <v>1.2611975268475887E-7</v>
      </c>
      <c r="K677" s="77">
        <f t="shared" si="100"/>
        <v>1.2611975268476067E-8</v>
      </c>
      <c r="L677" s="82"/>
    </row>
    <row r="678" spans="1:12" x14ac:dyDescent="0.2">
      <c r="A678" s="76">
        <v>61.3</v>
      </c>
      <c r="B678" s="76">
        <f t="shared" si="96"/>
        <v>6.13E-2</v>
      </c>
      <c r="C678" s="77">
        <f t="shared" si="91"/>
        <v>0.99985100261176918</v>
      </c>
      <c r="D678" s="78">
        <f t="shared" si="92"/>
        <v>2.0167015387023774E-7</v>
      </c>
      <c r="E678" s="78">
        <f t="shared" si="93"/>
        <v>1</v>
      </c>
      <c r="F678" s="78">
        <f t="shared" si="94"/>
        <v>1</v>
      </c>
      <c r="G678" s="77">
        <f t="shared" si="97"/>
        <v>2.0164010554402696E-7</v>
      </c>
      <c r="H678" s="78">
        <f t="shared" si="95"/>
        <v>-133.90846167824088</v>
      </c>
      <c r="I678" s="77">
        <f t="shared" si="98"/>
        <v>9.9999999999994316E-2</v>
      </c>
      <c r="J678" s="77">
        <f t="shared" si="99"/>
        <v>1.7453121252113174E-7</v>
      </c>
      <c r="K678" s="77">
        <f t="shared" si="100"/>
        <v>1.7453121252112183E-8</v>
      </c>
      <c r="L678" s="82"/>
    </row>
    <row r="679" spans="1:12" x14ac:dyDescent="0.2">
      <c r="A679" s="76">
        <v>61.4</v>
      </c>
      <c r="B679" s="76">
        <f t="shared" si="96"/>
        <v>6.1399999999999996E-2</v>
      </c>
      <c r="C679" s="77">
        <f t="shared" si="91"/>
        <v>0.99985051612346409</v>
      </c>
      <c r="D679" s="78">
        <f t="shared" si="92"/>
        <v>2.6936090248999841E-7</v>
      </c>
      <c r="E679" s="78">
        <f t="shared" si="93"/>
        <v>1</v>
      </c>
      <c r="F679" s="78">
        <f t="shared" si="94"/>
        <v>1</v>
      </c>
      <c r="G679" s="77">
        <f t="shared" si="97"/>
        <v>2.69320637378107E-7</v>
      </c>
      <c r="H679" s="78">
        <f t="shared" si="95"/>
        <v>-131.39460732790576</v>
      </c>
      <c r="I679" s="77">
        <f t="shared" si="98"/>
        <v>0.10000000000000142</v>
      </c>
      <c r="J679" s="77">
        <f t="shared" si="99"/>
        <v>2.3548037146106699E-7</v>
      </c>
      <c r="K679" s="77">
        <f t="shared" si="100"/>
        <v>2.3548037146107035E-8</v>
      </c>
      <c r="L679" s="82"/>
    </row>
    <row r="680" spans="1:12" x14ac:dyDescent="0.2">
      <c r="A680" s="76">
        <v>61.5</v>
      </c>
      <c r="B680" s="76">
        <f t="shared" si="96"/>
        <v>6.1499999999999999E-2</v>
      </c>
      <c r="C680" s="77">
        <f t="shared" si="91"/>
        <v>0.99985002884240448</v>
      </c>
      <c r="D680" s="78">
        <f t="shared" si="92"/>
        <v>3.5247665894096069E-7</v>
      </c>
      <c r="E680" s="78">
        <f t="shared" si="93"/>
        <v>1</v>
      </c>
      <c r="F680" s="78">
        <f t="shared" si="94"/>
        <v>1</v>
      </c>
      <c r="G680" s="77">
        <f t="shared" si="97"/>
        <v>3.5242379760839389E-7</v>
      </c>
      <c r="H680" s="78">
        <f t="shared" si="95"/>
        <v>-129.05869546597981</v>
      </c>
      <c r="I680" s="77">
        <f t="shared" si="98"/>
        <v>0.10000000000000142</v>
      </c>
      <c r="J680" s="77">
        <f t="shared" si="99"/>
        <v>3.1087221749325045E-7</v>
      </c>
      <c r="K680" s="77">
        <f t="shared" si="100"/>
        <v>3.1087221749325487E-8</v>
      </c>
      <c r="L680" s="82"/>
    </row>
    <row r="681" spans="1:12" x14ac:dyDescent="0.2">
      <c r="A681" s="76">
        <v>61.6</v>
      </c>
      <c r="B681" s="76">
        <f t="shared" si="96"/>
        <v>6.1600000000000002E-2</v>
      </c>
      <c r="C681" s="77">
        <f t="shared" si="91"/>
        <v>0.99984954076859311</v>
      </c>
      <c r="D681" s="78">
        <f t="shared" si="92"/>
        <v>4.5308206088605479E-7</v>
      </c>
      <c r="E681" s="78">
        <f t="shared" si="93"/>
        <v>1</v>
      </c>
      <c r="F681" s="78">
        <f t="shared" si="94"/>
        <v>1</v>
      </c>
      <c r="G681" s="77">
        <f t="shared" si="97"/>
        <v>4.5301389050740961E-7</v>
      </c>
      <c r="H681" s="78">
        <f t="shared" si="95"/>
        <v>-126.87776962516361</v>
      </c>
      <c r="I681" s="77">
        <f t="shared" si="98"/>
        <v>0.10000000000000142</v>
      </c>
      <c r="J681" s="77">
        <f t="shared" si="99"/>
        <v>4.0271884405790173E-7</v>
      </c>
      <c r="K681" s="77">
        <f t="shared" si="100"/>
        <v>4.0271884405790742E-8</v>
      </c>
      <c r="L681" s="82"/>
    </row>
    <row r="682" spans="1:12" x14ac:dyDescent="0.2">
      <c r="A682" s="76">
        <v>61.7</v>
      </c>
      <c r="B682" s="76">
        <f t="shared" si="96"/>
        <v>6.1700000000000005E-2</v>
      </c>
      <c r="C682" s="77">
        <f t="shared" si="91"/>
        <v>0.99984905190202911</v>
      </c>
      <c r="D682" s="78">
        <f t="shared" si="92"/>
        <v>5.7334088517074147E-7</v>
      </c>
      <c r="E682" s="78">
        <f t="shared" si="93"/>
        <v>1</v>
      </c>
      <c r="F682" s="78">
        <f t="shared" si="94"/>
        <v>1</v>
      </c>
      <c r="G682" s="77">
        <f t="shared" si="97"/>
        <v>5.7325434045463598E-7</v>
      </c>
      <c r="H682" s="78">
        <f t="shared" si="95"/>
        <v>-124.83305296559811</v>
      </c>
      <c r="I682" s="77">
        <f t="shared" si="98"/>
        <v>0.10000000000000142</v>
      </c>
      <c r="J682" s="77">
        <f t="shared" si="99"/>
        <v>5.131341154810228E-7</v>
      </c>
      <c r="K682" s="77">
        <f t="shared" si="100"/>
        <v>5.1313411548103009E-8</v>
      </c>
      <c r="L682" s="82"/>
    </row>
    <row r="683" spans="1:12" x14ac:dyDescent="0.2">
      <c r="A683" s="76">
        <v>61.8</v>
      </c>
      <c r="B683" s="76">
        <f t="shared" si="96"/>
        <v>6.1799999999999994E-2</v>
      </c>
      <c r="C683" s="77">
        <f t="shared" si="91"/>
        <v>0.99984856224271623</v>
      </c>
      <c r="D683" s="78">
        <f t="shared" si="92"/>
        <v>7.155108124866377E-7</v>
      </c>
      <c r="E683" s="78">
        <f t="shared" si="93"/>
        <v>1</v>
      </c>
      <c r="F683" s="78">
        <f t="shared" si="94"/>
        <v>1</v>
      </c>
      <c r="G683" s="77">
        <f t="shared" si="97"/>
        <v>7.1540245713388243E-7</v>
      </c>
      <c r="H683" s="78">
        <f t="shared" si="95"/>
        <v>-122.90899145098018</v>
      </c>
      <c r="I683" s="77">
        <f t="shared" si="98"/>
        <v>9.9999999999994316E-2</v>
      </c>
      <c r="J683" s="77">
        <f t="shared" si="99"/>
        <v>6.4432839879425921E-7</v>
      </c>
      <c r="K683" s="77">
        <f t="shared" si="100"/>
        <v>6.443283987942226E-8</v>
      </c>
      <c r="L683" s="82"/>
    </row>
    <row r="684" spans="1:12" x14ac:dyDescent="0.2">
      <c r="A684" s="76">
        <v>61.9</v>
      </c>
      <c r="B684" s="76">
        <f t="shared" si="96"/>
        <v>6.1899999999999997E-2</v>
      </c>
      <c r="C684" s="77">
        <f t="shared" si="91"/>
        <v>0.9998480717906526</v>
      </c>
      <c r="D684" s="78">
        <f t="shared" si="92"/>
        <v>8.8193825949803426E-7</v>
      </c>
      <c r="E684" s="78">
        <f t="shared" si="93"/>
        <v>1</v>
      </c>
      <c r="F684" s="78">
        <f t="shared" si="94"/>
        <v>1</v>
      </c>
      <c r="G684" s="77">
        <f t="shared" si="97"/>
        <v>8.8180426819751378E-7</v>
      </c>
      <c r="H684" s="78">
        <f t="shared" si="95"/>
        <v>-121.09255606777745</v>
      </c>
      <c r="I684" s="77">
        <f t="shared" si="98"/>
        <v>0.10000000000000142</v>
      </c>
      <c r="J684" s="77">
        <f t="shared" si="99"/>
        <v>7.9860336266569811E-7</v>
      </c>
      <c r="K684" s="77">
        <f t="shared" si="100"/>
        <v>7.9860336266570946E-8</v>
      </c>
      <c r="L684" s="82"/>
    </row>
    <row r="685" spans="1:12" x14ac:dyDescent="0.2">
      <c r="A685" s="76">
        <v>62</v>
      </c>
      <c r="B685" s="76">
        <f t="shared" si="96"/>
        <v>6.2E-2</v>
      </c>
      <c r="C685" s="77">
        <f t="shared" si="91"/>
        <v>0.99984758054584089</v>
      </c>
      <c r="D685" s="78">
        <f t="shared" si="92"/>
        <v>1.0750532791153446E-6</v>
      </c>
      <c r="E685" s="78">
        <f t="shared" si="93"/>
        <v>1</v>
      </c>
      <c r="F685" s="78">
        <f t="shared" si="94"/>
        <v>1</v>
      </c>
      <c r="G685" s="77">
        <f t="shared" si="97"/>
        <v>1.0748894200813499E-6</v>
      </c>
      <c r="H685" s="78">
        <f t="shared" si="95"/>
        <v>-119.37272423531462</v>
      </c>
      <c r="I685" s="77">
        <f t="shared" si="98"/>
        <v>0.10000000000000142</v>
      </c>
      <c r="J685" s="77">
        <f t="shared" si="99"/>
        <v>9.783468441394319E-7</v>
      </c>
      <c r="K685" s="77">
        <f t="shared" si="100"/>
        <v>9.7834684413944585E-8</v>
      </c>
      <c r="L685" s="82"/>
    </row>
    <row r="686" spans="1:12" x14ac:dyDescent="0.2">
      <c r="A686" s="76">
        <v>62.1</v>
      </c>
      <c r="B686" s="76">
        <f t="shared" si="96"/>
        <v>6.2100000000000002E-2</v>
      </c>
      <c r="C686" s="77">
        <f t="shared" si="91"/>
        <v>0.99984708850828252</v>
      </c>
      <c r="D686" s="78">
        <f t="shared" si="92"/>
        <v>1.2973645295731671E-6</v>
      </c>
      <c r="E686" s="78">
        <f t="shared" si="93"/>
        <v>1</v>
      </c>
      <c r="F686" s="78">
        <f t="shared" si="94"/>
        <v>1</v>
      </c>
      <c r="G686" s="77">
        <f t="shared" si="97"/>
        <v>1.2971661476276488E-6</v>
      </c>
      <c r="H686" s="78">
        <f t="shared" si="95"/>
        <v>-117.74008787420809</v>
      </c>
      <c r="I686" s="77">
        <f t="shared" si="98"/>
        <v>0.10000000000000142</v>
      </c>
      <c r="J686" s="77">
        <f t="shared" si="99"/>
        <v>1.1860277838544994E-6</v>
      </c>
      <c r="K686" s="77">
        <f t="shared" si="100"/>
        <v>1.1860277838545163E-7</v>
      </c>
      <c r="L686" s="82"/>
    </row>
    <row r="687" spans="1:12" x14ac:dyDescent="0.2">
      <c r="A687" s="76">
        <v>62.2</v>
      </c>
      <c r="B687" s="76">
        <f t="shared" si="96"/>
        <v>6.2200000000000005E-2</v>
      </c>
      <c r="C687" s="77">
        <f t="shared" si="91"/>
        <v>0.99984659567797718</v>
      </c>
      <c r="D687" s="78">
        <f t="shared" si="92"/>
        <v>1.5514543129414675E-6</v>
      </c>
      <c r="E687" s="78">
        <f t="shared" si="93"/>
        <v>1</v>
      </c>
      <c r="F687" s="78">
        <f t="shared" si="94"/>
        <v>1</v>
      </c>
      <c r="G687" s="77">
        <f t="shared" si="97"/>
        <v>1.5512163131444414E-6</v>
      </c>
      <c r="H687" s="78">
        <f t="shared" si="95"/>
        <v>-116.18655273419094</v>
      </c>
      <c r="I687" s="77">
        <f t="shared" si="98"/>
        <v>0.10000000000000142</v>
      </c>
      <c r="J687" s="77">
        <f t="shared" si="99"/>
        <v>1.424191230386045E-6</v>
      </c>
      <c r="K687" s="77">
        <f t="shared" si="100"/>
        <v>1.4241912303860651E-7</v>
      </c>
      <c r="L687" s="82"/>
    </row>
    <row r="688" spans="1:12" x14ac:dyDescent="0.2">
      <c r="A688" s="76">
        <v>62.3</v>
      </c>
      <c r="B688" s="76">
        <f t="shared" si="96"/>
        <v>6.2299999999999994E-2</v>
      </c>
      <c r="C688" s="77">
        <f t="shared" si="91"/>
        <v>0.99984610205492719</v>
      </c>
      <c r="D688" s="78">
        <f t="shared" si="92"/>
        <v>1.8399736836735512E-6</v>
      </c>
      <c r="E688" s="78">
        <f t="shared" si="93"/>
        <v>1</v>
      </c>
      <c r="F688" s="78">
        <f t="shared" si="94"/>
        <v>1</v>
      </c>
      <c r="G688" s="77">
        <f t="shared" si="97"/>
        <v>1.8396905155046459E-6</v>
      </c>
      <c r="H688" s="78">
        <f t="shared" si="95"/>
        <v>-114.70510461278067</v>
      </c>
      <c r="I688" s="77">
        <f t="shared" si="98"/>
        <v>9.9999999999994316E-2</v>
      </c>
      <c r="J688" s="77">
        <f t="shared" si="99"/>
        <v>1.6954534143245435E-6</v>
      </c>
      <c r="K688" s="77">
        <f t="shared" si="100"/>
        <v>1.6954534143244472E-7</v>
      </c>
      <c r="L688" s="82"/>
    </row>
    <row r="689" spans="1:12" x14ac:dyDescent="0.2">
      <c r="A689" s="76">
        <v>62.4</v>
      </c>
      <c r="B689" s="76">
        <f t="shared" si="96"/>
        <v>6.2399999999999997E-2</v>
      </c>
      <c r="C689" s="77">
        <f t="shared" si="91"/>
        <v>0.99984560763913344</v>
      </c>
      <c r="D689" s="78">
        <f t="shared" si="92"/>
        <v>2.1656376277648605E-6</v>
      </c>
      <c r="E689" s="78">
        <f t="shared" si="93"/>
        <v>1</v>
      </c>
      <c r="F689" s="78">
        <f t="shared" si="94"/>
        <v>1</v>
      </c>
      <c r="G689" s="77">
        <f t="shared" si="97"/>
        <v>2.1653032698587285E-6</v>
      </c>
      <c r="H689" s="78">
        <f t="shared" si="95"/>
        <v>-113.28962536540604</v>
      </c>
      <c r="I689" s="77">
        <f t="shared" si="98"/>
        <v>0.10000000000000142</v>
      </c>
      <c r="J689" s="77">
        <f t="shared" si="99"/>
        <v>2.0024968926816871E-6</v>
      </c>
      <c r="K689" s="77">
        <f t="shared" si="100"/>
        <v>2.0024968926817155E-7</v>
      </c>
      <c r="L689" s="82"/>
    </row>
    <row r="690" spans="1:12" x14ac:dyDescent="0.2">
      <c r="A690" s="76">
        <v>62.5</v>
      </c>
      <c r="B690" s="76">
        <f t="shared" si="96"/>
        <v>6.25E-2</v>
      </c>
      <c r="C690" s="77">
        <f t="shared" si="91"/>
        <v>0.99984511243059548</v>
      </c>
      <c r="D690" s="78">
        <f t="shared" si="92"/>
        <v>2.5312203130707839E-6</v>
      </c>
      <c r="E690" s="78">
        <f t="shared" si="93"/>
        <v>1</v>
      </c>
      <c r="F690" s="78">
        <f t="shared" si="94"/>
        <v>1</v>
      </c>
      <c r="G690" s="77">
        <f t="shared" si="97"/>
        <v>2.530828258508865E-6</v>
      </c>
      <c r="H690" s="78">
        <f t="shared" si="95"/>
        <v>-111.93474649954186</v>
      </c>
      <c r="I690" s="77">
        <f t="shared" si="98"/>
        <v>0.10000000000000142</v>
      </c>
      <c r="J690" s="77">
        <f t="shared" si="99"/>
        <v>2.3480657641837967E-6</v>
      </c>
      <c r="K690" s="77">
        <f t="shared" si="100"/>
        <v>2.3480657641838302E-7</v>
      </c>
      <c r="L690" s="82"/>
    </row>
    <row r="691" spans="1:12" x14ac:dyDescent="0.2">
      <c r="A691" s="76">
        <v>62.6</v>
      </c>
      <c r="B691" s="76">
        <f t="shared" si="96"/>
        <v>6.2600000000000003E-2</v>
      </c>
      <c r="C691" s="77">
        <f t="shared" si="91"/>
        <v>0.99984461642931732</v>
      </c>
      <c r="D691" s="78">
        <f t="shared" si="92"/>
        <v>2.9395504113053579E-6</v>
      </c>
      <c r="E691" s="78">
        <f t="shared" si="93"/>
        <v>1</v>
      </c>
      <c r="F691" s="78">
        <f t="shared" si="94"/>
        <v>1</v>
      </c>
      <c r="G691" s="77">
        <f t="shared" si="97"/>
        <v>2.9390936534662477E-6</v>
      </c>
      <c r="H691" s="78">
        <f t="shared" si="95"/>
        <v>-110.63573150049008</v>
      </c>
      <c r="I691" s="77">
        <f t="shared" si="98"/>
        <v>0.10000000000000142</v>
      </c>
      <c r="J691" s="77">
        <f t="shared" si="99"/>
        <v>2.7349609559875566E-6</v>
      </c>
      <c r="K691" s="77">
        <f t="shared" si="100"/>
        <v>2.7349609559875952E-7</v>
      </c>
      <c r="L691" s="82"/>
    </row>
    <row r="692" spans="1:12" x14ac:dyDescent="0.2">
      <c r="A692" s="76">
        <v>62.7</v>
      </c>
      <c r="B692" s="76">
        <f t="shared" si="96"/>
        <v>6.2700000000000006E-2</v>
      </c>
      <c r="C692" s="77">
        <f t="shared" si="91"/>
        <v>0.99984411963529773</v>
      </c>
      <c r="D692" s="78">
        <f t="shared" si="92"/>
        <v>3.393506492212776E-6</v>
      </c>
      <c r="E692" s="78">
        <f t="shared" si="93"/>
        <v>1</v>
      </c>
      <c r="F692" s="78">
        <f t="shared" si="94"/>
        <v>1</v>
      </c>
      <c r="G692" s="77">
        <f t="shared" si="97"/>
        <v>3.3929775111831503E-6</v>
      </c>
      <c r="H692" s="78">
        <f t="shared" si="95"/>
        <v>-109.38838037739785</v>
      </c>
      <c r="I692" s="77">
        <f t="shared" si="98"/>
        <v>0.10000000000000142</v>
      </c>
      <c r="J692" s="77">
        <f t="shared" si="99"/>
        <v>3.166035582324699E-6</v>
      </c>
      <c r="K692" s="77">
        <f t="shared" si="100"/>
        <v>3.1660355823247439E-7</v>
      </c>
      <c r="L692" s="82"/>
    </row>
    <row r="693" spans="1:12" x14ac:dyDescent="0.2">
      <c r="A693" s="76">
        <v>62.8</v>
      </c>
      <c r="B693" s="76">
        <f t="shared" si="96"/>
        <v>6.2799999999999995E-2</v>
      </c>
      <c r="C693" s="77">
        <f t="shared" si="91"/>
        <v>0.99984362204853838</v>
      </c>
      <c r="D693" s="78">
        <f t="shared" si="92"/>
        <v>3.8960124903810495E-6</v>
      </c>
      <c r="E693" s="78">
        <f t="shared" si="93"/>
        <v>1</v>
      </c>
      <c r="F693" s="78">
        <f t="shared" si="94"/>
        <v>1</v>
      </c>
      <c r="G693" s="77">
        <f t="shared" si="97"/>
        <v>3.8954032399289347E-6</v>
      </c>
      <c r="H693" s="78">
        <f t="shared" si="95"/>
        <v>-108.18895157722748</v>
      </c>
      <c r="I693" s="77">
        <f t="shared" si="98"/>
        <v>9.9999999999994316E-2</v>
      </c>
      <c r="J693" s="77">
        <f t="shared" si="99"/>
        <v>3.6441903755560425E-6</v>
      </c>
      <c r="K693" s="77">
        <f t="shared" si="100"/>
        <v>3.6441903755558355E-7</v>
      </c>
      <c r="L693" s="82"/>
    </row>
    <row r="694" spans="1:12" x14ac:dyDescent="0.2">
      <c r="A694" s="76">
        <v>62.9</v>
      </c>
      <c r="B694" s="76">
        <f t="shared" si="96"/>
        <v>6.2899999999999998E-2</v>
      </c>
      <c r="C694" s="77">
        <f t="shared" si="91"/>
        <v>0.99984312366904016</v>
      </c>
      <c r="D694" s="78">
        <f t="shared" si="92"/>
        <v>4.4500332451366145E-6</v>
      </c>
      <c r="E694" s="78">
        <f t="shared" si="93"/>
        <v>1</v>
      </c>
      <c r="F694" s="78">
        <f t="shared" si="94"/>
        <v>1</v>
      </c>
      <c r="G694" s="77">
        <f t="shared" si="97"/>
        <v>4.4493351402484685E-6</v>
      </c>
      <c r="H694" s="78">
        <f t="shared" si="95"/>
        <v>-107.0340976073193</v>
      </c>
      <c r="I694" s="77">
        <f t="shared" si="98"/>
        <v>0.10000000000000142</v>
      </c>
      <c r="J694" s="77">
        <f t="shared" si="99"/>
        <v>4.1723691900887016E-6</v>
      </c>
      <c r="K694" s="77">
        <f t="shared" si="100"/>
        <v>4.172369190088761E-7</v>
      </c>
      <c r="L694" s="82"/>
    </row>
    <row r="695" spans="1:12" x14ac:dyDescent="0.2">
      <c r="A695" s="76">
        <v>63</v>
      </c>
      <c r="B695" s="76">
        <f t="shared" si="96"/>
        <v>6.3E-2</v>
      </c>
      <c r="C695" s="77">
        <f t="shared" si="91"/>
        <v>0.99984262449680517</v>
      </c>
      <c r="D695" s="78">
        <f t="shared" si="92"/>
        <v>5.0585701139338162E-6</v>
      </c>
      <c r="E695" s="78">
        <f t="shared" si="93"/>
        <v>1</v>
      </c>
      <c r="F695" s="78">
        <f t="shared" si="94"/>
        <v>1</v>
      </c>
      <c r="G695" s="77">
        <f t="shared" si="97"/>
        <v>5.0577740189166892E-6</v>
      </c>
      <c r="H695" s="78">
        <f t="shared" si="95"/>
        <v>-105.92081157626551</v>
      </c>
      <c r="I695" s="77">
        <f t="shared" si="98"/>
        <v>0.10000000000000142</v>
      </c>
      <c r="J695" s="77">
        <f t="shared" si="99"/>
        <v>4.7535545795825793E-6</v>
      </c>
      <c r="K695" s="77">
        <f t="shared" si="100"/>
        <v>4.7535545795826471E-7</v>
      </c>
      <c r="L695" s="82"/>
    </row>
    <row r="696" spans="1:12" x14ac:dyDescent="0.2">
      <c r="A696" s="76">
        <v>63.1</v>
      </c>
      <c r="B696" s="76">
        <f t="shared" si="96"/>
        <v>6.3100000000000003E-2</v>
      </c>
      <c r="C696" s="77">
        <f t="shared" si="91"/>
        <v>0.9998421245318333</v>
      </c>
      <c r="D696" s="78">
        <f t="shared" si="92"/>
        <v>5.724656659626524E-6</v>
      </c>
      <c r="E696" s="78">
        <f t="shared" si="93"/>
        <v>1</v>
      </c>
      <c r="F696" s="78">
        <f t="shared" si="94"/>
        <v>1</v>
      </c>
      <c r="G696" s="77">
        <f t="shared" si="97"/>
        <v>5.723752876776292E-6</v>
      </c>
      <c r="H696" s="78">
        <f t="shared" si="95"/>
        <v>-104.84638250372824</v>
      </c>
      <c r="I696" s="77">
        <f t="shared" si="98"/>
        <v>0.10000000000000142</v>
      </c>
      <c r="J696" s="77">
        <f t="shared" si="99"/>
        <v>5.3907634478464902E-6</v>
      </c>
      <c r="K696" s="77">
        <f t="shared" si="100"/>
        <v>5.3907634478465671E-7</v>
      </c>
      <c r="L696" s="82"/>
    </row>
    <row r="697" spans="1:12" x14ac:dyDescent="0.2">
      <c r="A697" s="76">
        <v>63.2</v>
      </c>
      <c r="B697" s="76">
        <f t="shared" si="96"/>
        <v>6.3200000000000006E-2</v>
      </c>
      <c r="C697" s="77">
        <f t="shared" si="91"/>
        <v>0.99984162377412555</v>
      </c>
      <c r="D697" s="78">
        <f t="shared" si="92"/>
        <v>6.4513544119836141E-6</v>
      </c>
      <c r="E697" s="78">
        <f t="shared" si="93"/>
        <v>1</v>
      </c>
      <c r="F697" s="78">
        <f t="shared" si="94"/>
        <v>1</v>
      </c>
      <c r="G697" s="77">
        <f t="shared" si="97"/>
        <v>6.450332670820066E-6</v>
      </c>
      <c r="H697" s="78">
        <f t="shared" si="95"/>
        <v>-103.808357727835</v>
      </c>
      <c r="I697" s="77">
        <f t="shared" si="98"/>
        <v>0.10000000000000142</v>
      </c>
      <c r="J697" s="77">
        <f t="shared" si="99"/>
        <v>6.087042773798179E-6</v>
      </c>
      <c r="K697" s="77">
        <f t="shared" si="100"/>
        <v>6.0870427737982656E-7</v>
      </c>
      <c r="L697" s="82"/>
    </row>
    <row r="698" spans="1:12" x14ac:dyDescent="0.2">
      <c r="A698" s="76">
        <v>63.3</v>
      </c>
      <c r="B698" s="76">
        <f t="shared" si="96"/>
        <v>6.3299999999999995E-2</v>
      </c>
      <c r="C698" s="77">
        <f t="shared" si="91"/>
        <v>0.99984112222368515</v>
      </c>
      <c r="D698" s="78">
        <f t="shared" si="92"/>
        <v>7.2417487037797131E-6</v>
      </c>
      <c r="E698" s="78">
        <f t="shared" si="93"/>
        <v>1</v>
      </c>
      <c r="F698" s="78">
        <f t="shared" si="94"/>
        <v>1</v>
      </c>
      <c r="G698" s="77">
        <f t="shared" si="97"/>
        <v>7.2405981508490261E-6</v>
      </c>
      <c r="H698" s="78">
        <f t="shared" si="95"/>
        <v>-102.80451109903291</v>
      </c>
      <c r="I698" s="77">
        <f t="shared" si="98"/>
        <v>9.9999999999994316E-2</v>
      </c>
      <c r="J698" s="77">
        <f t="shared" si="99"/>
        <v>6.8454654108345456E-6</v>
      </c>
      <c r="K698" s="77">
        <f t="shared" si="100"/>
        <v>6.8454654108341562E-7</v>
      </c>
      <c r="L698" s="82"/>
    </row>
    <row r="699" spans="1:12" x14ac:dyDescent="0.2">
      <c r="A699" s="76">
        <v>63.4</v>
      </c>
      <c r="B699" s="76">
        <f t="shared" si="96"/>
        <v>6.3399999999999998E-2</v>
      </c>
      <c r="C699" s="77">
        <f t="shared" si="91"/>
        <v>0.99984061988051054</v>
      </c>
      <c r="D699" s="78">
        <f t="shared" si="92"/>
        <v>8.0989445817740004E-6</v>
      </c>
      <c r="E699" s="78">
        <f t="shared" si="93"/>
        <v>1</v>
      </c>
      <c r="F699" s="78">
        <f t="shared" si="94"/>
        <v>1</v>
      </c>
      <c r="G699" s="77">
        <f t="shared" si="97"/>
        <v>8.0976537710188182E-6</v>
      </c>
      <c r="H699" s="78">
        <f t="shared" si="95"/>
        <v>-101.83281592342057</v>
      </c>
      <c r="I699" s="77">
        <f t="shared" si="98"/>
        <v>0.10000000000000142</v>
      </c>
      <c r="J699" s="77">
        <f t="shared" si="99"/>
        <v>7.6691259609339226E-6</v>
      </c>
      <c r="K699" s="77">
        <f t="shared" si="100"/>
        <v>7.6691259609340314E-7</v>
      </c>
      <c r="L699" s="82"/>
    </row>
    <row r="700" spans="1:12" x14ac:dyDescent="0.2">
      <c r="A700" s="76">
        <v>63.5</v>
      </c>
      <c r="B700" s="76">
        <f t="shared" si="96"/>
        <v>6.3500000000000001E-2</v>
      </c>
      <c r="C700" s="77">
        <f t="shared" si="91"/>
        <v>0.99984011674460349</v>
      </c>
      <c r="D700" s="78">
        <f t="shared" si="92"/>
        <v>9.0260627928550438E-6</v>
      </c>
      <c r="E700" s="78">
        <f t="shared" si="93"/>
        <v>1</v>
      </c>
      <c r="F700" s="78">
        <f t="shared" si="94"/>
        <v>1</v>
      </c>
      <c r="G700" s="77">
        <f t="shared" si="97"/>
        <v>9.0246196765523084E-6</v>
      </c>
      <c r="H700" s="78">
        <f t="shared" si="95"/>
        <v>-100.89142182912209</v>
      </c>
      <c r="I700" s="77">
        <f t="shared" si="98"/>
        <v>0.10000000000000142</v>
      </c>
      <c r="J700" s="77">
        <f t="shared" si="99"/>
        <v>8.5611367237855642E-6</v>
      </c>
      <c r="K700" s="77">
        <f t="shared" si="100"/>
        <v>8.5611367237856855E-7</v>
      </c>
      <c r="L700" s="82"/>
    </row>
    <row r="701" spans="1:12" x14ac:dyDescent="0.2">
      <c r="A701" s="76">
        <v>63.6</v>
      </c>
      <c r="B701" s="76">
        <f t="shared" si="96"/>
        <v>6.3600000000000004E-2</v>
      </c>
      <c r="C701" s="77">
        <f t="shared" si="91"/>
        <v>0.99983961281596656</v>
      </c>
      <c r="D701" s="78">
        <f t="shared" si="92"/>
        <v>1.0026235845611178E-5</v>
      </c>
      <c r="E701" s="78">
        <f t="shared" si="93"/>
        <v>1</v>
      </c>
      <c r="F701" s="78">
        <f t="shared" si="94"/>
        <v>1</v>
      </c>
      <c r="G701" s="77">
        <f t="shared" si="97"/>
        <v>1.0024627765877446E-5</v>
      </c>
      <c r="H701" s="78">
        <f t="shared" si="95"/>
        <v>-99.97863489231365</v>
      </c>
      <c r="I701" s="77">
        <f t="shared" si="98"/>
        <v>0.10000000000000142</v>
      </c>
      <c r="J701" s="77">
        <f t="shared" si="99"/>
        <v>9.5246237212148764E-6</v>
      </c>
      <c r="K701" s="77">
        <f t="shared" si="100"/>
        <v>9.5246237212150113E-7</v>
      </c>
      <c r="L701" s="82"/>
    </row>
    <row r="702" spans="1:12" x14ac:dyDescent="0.2">
      <c r="A702" s="76">
        <v>63.7</v>
      </c>
      <c r="B702" s="76">
        <f t="shared" si="96"/>
        <v>6.3700000000000007E-2</v>
      </c>
      <c r="C702" s="77">
        <f t="shared" si="91"/>
        <v>0.99983910809459897</v>
      </c>
      <c r="D702" s="78">
        <f t="shared" si="92"/>
        <v>1.1102604147555794E-5</v>
      </c>
      <c r="E702" s="78">
        <f t="shared" si="93"/>
        <v>1</v>
      </c>
      <c r="F702" s="78">
        <f t="shared" si="94"/>
        <v>1</v>
      </c>
      <c r="G702" s="77">
        <f t="shared" si="97"/>
        <v>1.1100817828419582E-5</v>
      </c>
      <c r="H702" s="78">
        <f t="shared" si="95"/>
        <v>-99.092900486814685</v>
      </c>
      <c r="I702" s="77">
        <f t="shared" si="98"/>
        <v>0.10000000000000142</v>
      </c>
      <c r="J702" s="77">
        <f t="shared" si="99"/>
        <v>1.0562722797148514E-5</v>
      </c>
      <c r="K702" s="77">
        <f t="shared" si="100"/>
        <v>1.0562722797148665E-6</v>
      </c>
      <c r="L702" s="82"/>
    </row>
    <row r="703" spans="1:12" x14ac:dyDescent="0.2">
      <c r="A703" s="76">
        <v>63.8</v>
      </c>
      <c r="B703" s="76">
        <f t="shared" si="96"/>
        <v>6.3799999999999996E-2</v>
      </c>
      <c r="C703" s="77">
        <f t="shared" si="91"/>
        <v>0.99983860258050306</v>
      </c>
      <c r="D703" s="78">
        <f t="shared" si="92"/>
        <v>1.2258312218213872E-5</v>
      </c>
      <c r="E703" s="78">
        <f t="shared" si="93"/>
        <v>1</v>
      </c>
      <c r="F703" s="78">
        <f t="shared" si="94"/>
        <v>1</v>
      </c>
      <c r="G703" s="77">
        <f t="shared" si="97"/>
        <v>1.2256333758254464E-5</v>
      </c>
      <c r="H703" s="78">
        <f t="shared" si="95"/>
        <v>-98.232788421274805</v>
      </c>
      <c r="I703" s="77">
        <f t="shared" si="98"/>
        <v>9.9999999999994316E-2</v>
      </c>
      <c r="J703" s="77">
        <f t="shared" si="99"/>
        <v>1.1678575793337023E-5</v>
      </c>
      <c r="K703" s="77">
        <f t="shared" si="100"/>
        <v>1.1678575793336359E-6</v>
      </c>
      <c r="L703" s="82"/>
    </row>
    <row r="704" spans="1:12" x14ac:dyDescent="0.2">
      <c r="A704" s="76">
        <v>63.9</v>
      </c>
      <c r="B704" s="76">
        <f t="shared" si="96"/>
        <v>6.3899999999999998E-2</v>
      </c>
      <c r="C704" s="77">
        <f t="shared" si="91"/>
        <v>0.99983809627367937</v>
      </c>
      <c r="D704" s="78">
        <f t="shared" si="92"/>
        <v>1.3496504978248017E-5</v>
      </c>
      <c r="E704" s="78">
        <f t="shared" si="93"/>
        <v>1</v>
      </c>
      <c r="F704" s="78">
        <f t="shared" si="94"/>
        <v>1</v>
      </c>
      <c r="G704" s="77">
        <f t="shared" si="97"/>
        <v>1.3494319843799734E-5</v>
      </c>
      <c r="H704" s="78">
        <f t="shared" si="95"/>
        <v>-97.396980007297458</v>
      </c>
      <c r="I704" s="77">
        <f t="shared" si="98"/>
        <v>0.10000000000000142</v>
      </c>
      <c r="J704" s="77">
        <f t="shared" si="99"/>
        <v>1.2875326801027098E-5</v>
      </c>
      <c r="K704" s="77">
        <f t="shared" si="100"/>
        <v>1.2875326801027281E-6</v>
      </c>
      <c r="L704" s="82"/>
    </row>
    <row r="705" spans="1:12" x14ac:dyDescent="0.2">
      <c r="A705" s="76">
        <v>64</v>
      </c>
      <c r="B705" s="76">
        <f t="shared" si="96"/>
        <v>6.4000000000000001E-2</v>
      </c>
      <c r="C705" s="77">
        <f t="shared" si="91"/>
        <v>0.99983758917412979</v>
      </c>
      <c r="D705" s="78">
        <f t="shared" si="92"/>
        <v>1.4820324114781569E-5</v>
      </c>
      <c r="E705" s="78">
        <f t="shared" si="93"/>
        <v>1</v>
      </c>
      <c r="F705" s="78">
        <f t="shared" si="94"/>
        <v>1</v>
      </c>
      <c r="G705" s="77">
        <f t="shared" si="97"/>
        <v>1.4817917133702423E-5</v>
      </c>
      <c r="H705" s="78">
        <f t="shared" si="95"/>
        <v>-96.584256765071913</v>
      </c>
      <c r="I705" s="77">
        <f t="shared" si="98"/>
        <v>0.10000000000000142</v>
      </c>
      <c r="J705" s="77">
        <f t="shared" si="99"/>
        <v>1.4156118488751079E-5</v>
      </c>
      <c r="K705" s="77">
        <f t="shared" si="100"/>
        <v>1.415611848875128E-6</v>
      </c>
      <c r="L705" s="82"/>
    </row>
    <row r="706" spans="1:12" x14ac:dyDescent="0.2">
      <c r="A706" s="76">
        <v>64.099999999999994</v>
      </c>
      <c r="B706" s="76">
        <f t="shared" si="96"/>
        <v>6.409999999999999E-2</v>
      </c>
      <c r="C706" s="77">
        <f t="shared" ref="C706:C769" si="101">ABS(SIN(((8*PI()*$A706*VLOOKUP($D$8,$C$16:$D$31,2,FALSE))/($D$14*1000000)))/(VLOOKUP($D$8,$C$16:$D$31,2,FALSE)*SIN(((8*PI()*$A706)/($D$14*1000000)))))^5</f>
        <v>0.99983708128185378</v>
      </c>
      <c r="D706" s="78">
        <f t="shared" ref="D706:D769" si="102">ABS(SIN(((512*PI()*$A706*VLOOKUP($D$8,$C$16:$E$31,3,FALSE))/($D$14*1000000)))/(VLOOKUP($D$8,$C$16:$E$31,3,FALSE)*SIN(((512*PI()*$A706)/($D$14*1000000)))))^$D$9</f>
        <v>1.6232904523045795E-5</v>
      </c>
      <c r="E706" s="78">
        <f t="shared" ref="E706:E769" si="103">IF($D$10="OFF",1,ABS(SIN(8*VLOOKUP($D$8,$C$16:$D$31,2,FALSE)*VLOOKUP($D$8,$C$16:$E$31,3,FALSE)*2*PI()*A706/($D$14*1000000))/(2*SIN((8*VLOOKUP($D$8,$C$16:$D$31,2,FALSE)*VLOOKUP($D$8,$C$16:$E$31,3,FALSE))*PI()*A706/($D$14*1000000)))))</f>
        <v>1</v>
      </c>
      <c r="F706" s="78">
        <f t="shared" ref="F706:F769" si="104">IF($D$11="OFF",1,ABS(SIN(8*VLOOKUP($D$8,$C$16:$D$31,2,FALSE)*VLOOKUP($D$8,$C$16:$E$31,3,FALSE)*IF($D$10="ON",4,2)*PI()*A706/($D$14*1000000))/(2*SIN((8*VLOOKUP($D$8,$C$16:$D$31,2,FALSE)*VLOOKUP($D$8,$C$16:$E$31,3,FALSE)*IF($D$10="ON",2,1))*PI()*A706/($D$14*1000000)))))</f>
        <v>1</v>
      </c>
      <c r="G706" s="77">
        <f t="shared" si="97"/>
        <v>1.6230259879049109E-5</v>
      </c>
      <c r="H706" s="78">
        <f t="shared" ref="H706:H769" si="105">20*LOG10(G706)</f>
        <v>-95.793490523828538</v>
      </c>
      <c r="I706" s="77">
        <f t="shared" si="98"/>
        <v>9.9999999999994316E-2</v>
      </c>
      <c r="J706" s="77">
        <f t="shared" si="99"/>
        <v>1.5524088506375767E-5</v>
      </c>
      <c r="K706" s="77">
        <f t="shared" si="100"/>
        <v>1.5524088506374885E-6</v>
      </c>
      <c r="L706" s="82"/>
    </row>
    <row r="707" spans="1:12" x14ac:dyDescent="0.2">
      <c r="A707" s="76">
        <v>64.2</v>
      </c>
      <c r="B707" s="76">
        <f t="shared" ref="B707:B770" si="106">A707/1000</f>
        <v>6.4200000000000007E-2</v>
      </c>
      <c r="C707" s="77">
        <f t="shared" si="101"/>
        <v>0.99983657259685432</v>
      </c>
      <c r="D707" s="78">
        <f t="shared" si="102"/>
        <v>1.7737370824458217E-5</v>
      </c>
      <c r="E707" s="78">
        <f t="shared" si="103"/>
        <v>1</v>
      </c>
      <c r="F707" s="78">
        <f t="shared" si="104"/>
        <v>1</v>
      </c>
      <c r="G707" s="77">
        <f t="shared" ref="G707:G770" si="107">C707*D707*E707*F707</f>
        <v>1.7734472052005744E-5</v>
      </c>
      <c r="H707" s="78">
        <f t="shared" si="105"/>
        <v>-95.023634715381178</v>
      </c>
      <c r="I707" s="77">
        <f t="shared" ref="I707:I770" si="108">A707-A706</f>
        <v>0.10000000000000853</v>
      </c>
      <c r="J707" s="77">
        <f t="shared" ref="J707:J770" si="109">((G707+G706)/2)</f>
        <v>1.6982365965527428E-5</v>
      </c>
      <c r="K707" s="77">
        <f t="shared" si="100"/>
        <v>1.6982365965528877E-6</v>
      </c>
      <c r="L707" s="82"/>
    </row>
    <row r="708" spans="1:12" x14ac:dyDescent="0.2">
      <c r="A708" s="76">
        <v>64.3</v>
      </c>
      <c r="B708" s="76">
        <f t="shared" si="106"/>
        <v>6.4299999999999996E-2</v>
      </c>
      <c r="C708" s="77">
        <f t="shared" si="101"/>
        <v>0.99983606311913165</v>
      </c>
      <c r="D708" s="78">
        <f t="shared" si="102"/>
        <v>1.9336833961212668E-5</v>
      </c>
      <c r="E708" s="78">
        <f t="shared" si="103"/>
        <v>1</v>
      </c>
      <c r="F708" s="78">
        <f t="shared" si="104"/>
        <v>1</v>
      </c>
      <c r="G708" s="77">
        <f t="shared" si="107"/>
        <v>1.9333663940967197E-5</v>
      </c>
      <c r="H708" s="78">
        <f t="shared" si="105"/>
        <v>-94.273716692261985</v>
      </c>
      <c r="I708" s="77">
        <f t="shared" si="108"/>
        <v>9.9999999999994316E-2</v>
      </c>
      <c r="J708" s="77">
        <f t="shared" si="109"/>
        <v>1.8534067996486468E-5</v>
      </c>
      <c r="K708" s="77">
        <f t="shared" ref="K708:K771" si="110">I708*J708</f>
        <v>1.8534067996485415E-6</v>
      </c>
      <c r="L708" s="82"/>
    </row>
    <row r="709" spans="1:12" x14ac:dyDescent="0.2">
      <c r="A709" s="76">
        <v>64.400000000000006</v>
      </c>
      <c r="B709" s="76">
        <f t="shared" si="106"/>
        <v>6.4399999999999999E-2</v>
      </c>
      <c r="C709" s="77">
        <f t="shared" si="101"/>
        <v>0.99983555284868653</v>
      </c>
      <c r="D709" s="78">
        <f t="shared" si="102"/>
        <v>2.1034387867434926E-5</v>
      </c>
      <c r="E709" s="78">
        <f t="shared" si="103"/>
        <v>1</v>
      </c>
      <c r="F709" s="78">
        <f t="shared" si="104"/>
        <v>1</v>
      </c>
      <c r="G709" s="77">
        <f t="shared" si="107"/>
        <v>2.1030928822270504E-5</v>
      </c>
      <c r="H709" s="78">
        <f t="shared" si="105"/>
        <v>-93.54283092908004</v>
      </c>
      <c r="I709" s="77">
        <f t="shared" si="108"/>
        <v>0.10000000000000853</v>
      </c>
      <c r="J709" s="77">
        <f t="shared" si="109"/>
        <v>2.018229638161885E-5</v>
      </c>
      <c r="K709" s="77">
        <f t="shared" si="110"/>
        <v>2.018229638162057E-6</v>
      </c>
      <c r="L709" s="82"/>
    </row>
    <row r="710" spans="1:12" x14ac:dyDescent="0.2">
      <c r="A710" s="76">
        <v>64.5</v>
      </c>
      <c r="B710" s="76">
        <f t="shared" si="106"/>
        <v>6.4500000000000002E-2</v>
      </c>
      <c r="C710" s="77">
        <f t="shared" si="101"/>
        <v>0.99983504178552018</v>
      </c>
      <c r="D710" s="78">
        <f t="shared" si="102"/>
        <v>2.28331062169391E-5</v>
      </c>
      <c r="E710" s="78">
        <f t="shared" si="103"/>
        <v>1</v>
      </c>
      <c r="F710" s="78">
        <f t="shared" si="104"/>
        <v>1</v>
      </c>
      <c r="G710" s="77">
        <f t="shared" si="107"/>
        <v>2.2829339708506525E-5</v>
      </c>
      <c r="H710" s="78">
        <f t="shared" si="105"/>
        <v>-92.830132987978047</v>
      </c>
      <c r="I710" s="77">
        <f t="shared" si="108"/>
        <v>9.9999999999994316E-2</v>
      </c>
      <c r="J710" s="77">
        <f t="shared" si="109"/>
        <v>2.1930134265388516E-5</v>
      </c>
      <c r="K710" s="77">
        <f t="shared" si="110"/>
        <v>2.1930134265387267E-6</v>
      </c>
      <c r="L710" s="82"/>
    </row>
    <row r="711" spans="1:12" x14ac:dyDescent="0.2">
      <c r="A711" s="76">
        <v>64.599999999999994</v>
      </c>
      <c r="B711" s="76">
        <f t="shared" si="106"/>
        <v>6.4599999999999991E-2</v>
      </c>
      <c r="C711" s="77">
        <f t="shared" si="101"/>
        <v>0.99983452992963517</v>
      </c>
      <c r="D711" s="78">
        <f t="shared" si="102"/>
        <v>2.4736039247590239E-5</v>
      </c>
      <c r="E711" s="78">
        <f t="shared" si="103"/>
        <v>1</v>
      </c>
      <c r="F711" s="78">
        <f t="shared" si="104"/>
        <v>1</v>
      </c>
      <c r="G711" s="77">
        <f t="shared" si="107"/>
        <v>2.4731946173435392E-5</v>
      </c>
      <c r="H711" s="78">
        <f t="shared" si="105"/>
        <v>-92.134834147397768</v>
      </c>
      <c r="I711" s="77">
        <f t="shared" si="108"/>
        <v>9.9999999999994316E-2</v>
      </c>
      <c r="J711" s="77">
        <f t="shared" si="109"/>
        <v>2.3780642940970957E-5</v>
      </c>
      <c r="K711" s="77">
        <f t="shared" si="110"/>
        <v>2.3780642940969603E-6</v>
      </c>
      <c r="L711" s="82"/>
    </row>
    <row r="712" spans="1:12" x14ac:dyDescent="0.2">
      <c r="A712" s="76">
        <v>64.7</v>
      </c>
      <c r="B712" s="76">
        <f t="shared" si="106"/>
        <v>6.4700000000000008E-2</v>
      </c>
      <c r="C712" s="77">
        <f t="shared" si="101"/>
        <v>0.99983401728103083</v>
      </c>
      <c r="D712" s="78">
        <f t="shared" si="102"/>
        <v>2.6746210662259847E-5</v>
      </c>
      <c r="E712" s="78">
        <f t="shared" si="103"/>
        <v>1</v>
      </c>
      <c r="F712" s="78">
        <f t="shared" si="104"/>
        <v>1</v>
      </c>
      <c r="G712" s="77">
        <f t="shared" si="107"/>
        <v>2.6741771253492003E-5</v>
      </c>
      <c r="H712" s="78">
        <f t="shared" si="105"/>
        <v>-91.456196608540225</v>
      </c>
      <c r="I712" s="77">
        <f t="shared" si="108"/>
        <v>0.10000000000000853</v>
      </c>
      <c r="J712" s="77">
        <f t="shared" si="109"/>
        <v>2.5736858713463698E-5</v>
      </c>
      <c r="K712" s="77">
        <f t="shared" si="110"/>
        <v>2.5736858713465891E-6</v>
      </c>
      <c r="L712" s="82"/>
    </row>
    <row r="713" spans="1:12" x14ac:dyDescent="0.2">
      <c r="A713" s="76">
        <v>64.8</v>
      </c>
      <c r="B713" s="76">
        <f t="shared" si="106"/>
        <v>6.4799999999999996E-2</v>
      </c>
      <c r="C713" s="77">
        <f t="shared" si="101"/>
        <v>0.99983350383970881</v>
      </c>
      <c r="D713" s="78">
        <f t="shared" si="102"/>
        <v>2.886661460633025E-5</v>
      </c>
      <c r="E713" s="78">
        <f t="shared" si="103"/>
        <v>1</v>
      </c>
      <c r="F713" s="78">
        <f t="shared" si="104"/>
        <v>1</v>
      </c>
      <c r="G713" s="77">
        <f t="shared" si="107"/>
        <v>2.886180842583769E-5</v>
      </c>
      <c r="H713" s="78">
        <f t="shared" si="105"/>
        <v>-90.793529206530167</v>
      </c>
      <c r="I713" s="77">
        <f t="shared" si="108"/>
        <v>9.9999999999994316E-2</v>
      </c>
      <c r="J713" s="77">
        <f t="shared" si="109"/>
        <v>2.7801789839664847E-5</v>
      </c>
      <c r="K713" s="77">
        <f t="shared" si="110"/>
        <v>2.7801789839663267E-6</v>
      </c>
      <c r="L713" s="82"/>
    </row>
    <row r="714" spans="1:12" x14ac:dyDescent="0.2">
      <c r="A714" s="76">
        <v>64.900000000000006</v>
      </c>
      <c r="B714" s="76">
        <f t="shared" si="106"/>
        <v>6.4899999999999999E-2</v>
      </c>
      <c r="C714" s="77">
        <f t="shared" si="101"/>
        <v>0.99983298960567002</v>
      </c>
      <c r="D714" s="78">
        <f t="shared" si="102"/>
        <v>3.1100212721694775E-5</v>
      </c>
      <c r="E714" s="78">
        <f t="shared" si="103"/>
        <v>1</v>
      </c>
      <c r="F714" s="78">
        <f t="shared" si="104"/>
        <v>1</v>
      </c>
      <c r="G714" s="77">
        <f t="shared" si="107"/>
        <v>3.1095018662904379E-5</v>
      </c>
      <c r="H714" s="78">
        <f t="shared" si="105"/>
        <v>-90.146183563827634</v>
      </c>
      <c r="I714" s="77">
        <f t="shared" si="108"/>
        <v>0.10000000000000853</v>
      </c>
      <c r="J714" s="77">
        <f t="shared" si="109"/>
        <v>2.9978413544371033E-5</v>
      </c>
      <c r="K714" s="77">
        <f t="shared" si="110"/>
        <v>2.9978413544373589E-6</v>
      </c>
      <c r="L714" s="82"/>
    </row>
    <row r="715" spans="1:12" x14ac:dyDescent="0.2">
      <c r="A715" s="76">
        <v>65</v>
      </c>
      <c r="B715" s="76">
        <f t="shared" si="106"/>
        <v>6.5000000000000002E-2</v>
      </c>
      <c r="C715" s="77">
        <f t="shared" si="101"/>
        <v>0.99983247457891666</v>
      </c>
      <c r="D715" s="78">
        <f t="shared" si="102"/>
        <v>3.3449931277153244E-5</v>
      </c>
      <c r="E715" s="78">
        <f t="shared" si="103"/>
        <v>1</v>
      </c>
      <c r="F715" s="78">
        <f t="shared" si="104"/>
        <v>1</v>
      </c>
      <c r="G715" s="77">
        <f t="shared" si="107"/>
        <v>3.344432756333083E-5</v>
      </c>
      <c r="H715" s="78">
        <f t="shared" si="105"/>
        <v>-89.513550632271915</v>
      </c>
      <c r="I715" s="77">
        <f t="shared" si="108"/>
        <v>9.9999999999994316E-2</v>
      </c>
      <c r="J715" s="77">
        <f t="shared" si="109"/>
        <v>3.2269673113117604E-5</v>
      </c>
      <c r="K715" s="77">
        <f t="shared" si="110"/>
        <v>3.2269673113115771E-6</v>
      </c>
      <c r="L715" s="82"/>
    </row>
    <row r="716" spans="1:12" x14ac:dyDescent="0.2">
      <c r="A716" s="76">
        <v>65.099999999999994</v>
      </c>
      <c r="B716" s="76">
        <f t="shared" si="106"/>
        <v>6.5099999999999991E-2</v>
      </c>
      <c r="C716" s="77">
        <f t="shared" si="101"/>
        <v>0.9998319587594483</v>
      </c>
      <c r="D716" s="78">
        <f t="shared" si="102"/>
        <v>3.5918658375113546E-5</v>
      </c>
      <c r="E716" s="78">
        <f t="shared" si="103"/>
        <v>1</v>
      </c>
      <c r="F716" s="78">
        <f t="shared" si="104"/>
        <v>1</v>
      </c>
      <c r="G716" s="77">
        <f t="shared" si="107"/>
        <v>3.5912622559201237E-5</v>
      </c>
      <c r="H716" s="78">
        <f t="shared" si="105"/>
        <v>-88.895057577566803</v>
      </c>
      <c r="I716" s="77">
        <f t="shared" si="108"/>
        <v>9.9999999999994316E-2</v>
      </c>
      <c r="J716" s="77">
        <f t="shared" si="109"/>
        <v>3.4678475061266037E-5</v>
      </c>
      <c r="K716" s="77">
        <f t="shared" si="110"/>
        <v>3.4678475061264068E-6</v>
      </c>
      <c r="L716" s="82"/>
    </row>
    <row r="717" spans="1:12" x14ac:dyDescent="0.2">
      <c r="A717" s="76">
        <v>65.2</v>
      </c>
      <c r="B717" s="76">
        <f t="shared" si="106"/>
        <v>6.5200000000000008E-2</v>
      </c>
      <c r="C717" s="77">
        <f t="shared" si="101"/>
        <v>0.99983144214726782</v>
      </c>
      <c r="D717" s="78">
        <f t="shared" si="102"/>
        <v>3.8509241234448521E-5</v>
      </c>
      <c r="E717" s="78">
        <f t="shared" si="103"/>
        <v>1</v>
      </c>
      <c r="F717" s="78">
        <f t="shared" si="104"/>
        <v>1</v>
      </c>
      <c r="G717" s="77">
        <f t="shared" si="107"/>
        <v>3.85027501994357E-5</v>
      </c>
      <c r="H717" s="78">
        <f t="shared" si="105"/>
        <v>-88.290164966307401</v>
      </c>
      <c r="I717" s="77">
        <f t="shared" si="108"/>
        <v>0.10000000000000853</v>
      </c>
      <c r="J717" s="77">
        <f t="shared" si="109"/>
        <v>3.7207686379318465E-5</v>
      </c>
      <c r="K717" s="77">
        <f t="shared" si="110"/>
        <v>3.7207686379321636E-6</v>
      </c>
      <c r="L717" s="82"/>
    </row>
    <row r="718" spans="1:12" x14ac:dyDescent="0.2">
      <c r="A718" s="76">
        <v>65.3</v>
      </c>
      <c r="B718" s="76">
        <f t="shared" si="106"/>
        <v>6.5299999999999997E-2</v>
      </c>
      <c r="C718" s="77">
        <f t="shared" si="101"/>
        <v>0.99983092474237489</v>
      </c>
      <c r="D718" s="78">
        <f t="shared" si="102"/>
        <v>4.1224483549368986E-5</v>
      </c>
      <c r="E718" s="78">
        <f t="shared" si="103"/>
        <v>1</v>
      </c>
      <c r="F718" s="78">
        <f t="shared" si="104"/>
        <v>1</v>
      </c>
      <c r="G718" s="77">
        <f t="shared" si="107"/>
        <v>4.1217513509192411E-5</v>
      </c>
      <c r="H718" s="78">
        <f t="shared" si="105"/>
        <v>-87.698364220960741</v>
      </c>
      <c r="I718" s="77">
        <f t="shared" si="108"/>
        <v>9.9999999999994316E-2</v>
      </c>
      <c r="J718" s="77">
        <f t="shared" si="109"/>
        <v>3.9860131854314056E-5</v>
      </c>
      <c r="K718" s="77">
        <f t="shared" si="110"/>
        <v>3.9860131854311791E-6</v>
      </c>
      <c r="L718" s="82"/>
    </row>
    <row r="719" spans="1:12" x14ac:dyDescent="0.2">
      <c r="A719" s="76">
        <v>65.400000000000006</v>
      </c>
      <c r="B719" s="76">
        <f t="shared" si="106"/>
        <v>6.54E-2</v>
      </c>
      <c r="C719" s="77">
        <f t="shared" si="101"/>
        <v>0.99983040654477073</v>
      </c>
      <c r="D719" s="78">
        <f t="shared" si="102"/>
        <v>4.4067142924134818E-5</v>
      </c>
      <c r="E719" s="78">
        <f t="shared" si="103"/>
        <v>1</v>
      </c>
      <c r="F719" s="78">
        <f t="shared" si="104"/>
        <v>1</v>
      </c>
      <c r="G719" s="77">
        <f t="shared" si="107"/>
        <v>4.405966942510423E-5</v>
      </c>
      <c r="H719" s="78">
        <f t="shared" si="105"/>
        <v>-87.119175312743451</v>
      </c>
      <c r="I719" s="77">
        <f t="shared" si="108"/>
        <v>0.10000000000000853</v>
      </c>
      <c r="J719" s="77">
        <f t="shared" si="109"/>
        <v>4.2638591467148324E-5</v>
      </c>
      <c r="K719" s="77">
        <f t="shared" si="110"/>
        <v>4.2638591467151963E-6</v>
      </c>
      <c r="L719" s="82"/>
    </row>
    <row r="720" spans="1:12" x14ac:dyDescent="0.2">
      <c r="A720" s="76">
        <v>65.5</v>
      </c>
      <c r="B720" s="76">
        <f t="shared" si="106"/>
        <v>6.5500000000000003E-2</v>
      </c>
      <c r="C720" s="77">
        <f t="shared" si="101"/>
        <v>0.99982988755445834</v>
      </c>
      <c r="D720" s="78">
        <f t="shared" si="102"/>
        <v>4.7039928383397409E-5</v>
      </c>
      <c r="E720" s="78">
        <f t="shared" si="103"/>
        <v>1</v>
      </c>
      <c r="F720" s="78">
        <f t="shared" si="104"/>
        <v>1</v>
      </c>
      <c r="G720" s="77">
        <f t="shared" si="107"/>
        <v>4.7031926306142004E-5</v>
      </c>
      <c r="H720" s="78">
        <f t="shared" si="105"/>
        <v>-86.552144666203006</v>
      </c>
      <c r="I720" s="77">
        <f t="shared" si="108"/>
        <v>9.9999999999994316E-2</v>
      </c>
      <c r="J720" s="77">
        <f t="shared" si="109"/>
        <v>4.5545797865623117E-5</v>
      </c>
      <c r="K720" s="77">
        <f t="shared" si="110"/>
        <v>4.5545797865620527E-6</v>
      </c>
      <c r="L720" s="82"/>
    </row>
    <row r="721" spans="1:12" x14ac:dyDescent="0.2">
      <c r="A721" s="76">
        <v>65.599999999999994</v>
      </c>
      <c r="B721" s="76">
        <f t="shared" si="106"/>
        <v>6.5599999999999992E-2</v>
      </c>
      <c r="C721" s="77">
        <f t="shared" si="101"/>
        <v>0.99982936777143616</v>
      </c>
      <c r="D721" s="78">
        <f t="shared" si="102"/>
        <v>5.0145497957969721E-5</v>
      </c>
      <c r="E721" s="78">
        <f t="shared" si="103"/>
        <v>1</v>
      </c>
      <c r="F721" s="78">
        <f t="shared" si="104"/>
        <v>1</v>
      </c>
      <c r="G721" s="77">
        <f t="shared" si="107"/>
        <v>5.0136941519900708E-5</v>
      </c>
      <c r="H721" s="78">
        <f t="shared" si="105"/>
        <v>-85.99684325260732</v>
      </c>
      <c r="I721" s="77">
        <f t="shared" si="108"/>
        <v>9.9999999999994316E-2</v>
      </c>
      <c r="J721" s="77">
        <f t="shared" si="109"/>
        <v>4.8584433913021353E-5</v>
      </c>
      <c r="K721" s="77">
        <f t="shared" si="110"/>
        <v>4.8584433913018591E-6</v>
      </c>
      <c r="L721" s="82"/>
    </row>
    <row r="722" spans="1:12" x14ac:dyDescent="0.2">
      <c r="A722" s="76">
        <v>65.7</v>
      </c>
      <c r="B722" s="76">
        <f t="shared" si="106"/>
        <v>6.5700000000000008E-2</v>
      </c>
      <c r="C722" s="77">
        <f t="shared" si="101"/>
        <v>0.99982884719570675</v>
      </c>
      <c r="D722" s="78">
        <f t="shared" si="102"/>
        <v>5.3386456345774361E-5</v>
      </c>
      <c r="E722" s="78">
        <f t="shared" si="103"/>
        <v>1</v>
      </c>
      <c r="F722" s="78">
        <f t="shared" si="104"/>
        <v>1</v>
      </c>
      <c r="G722" s="77">
        <f t="shared" si="107"/>
        <v>5.3377319104059502E-5</v>
      </c>
      <c r="H722" s="78">
        <f t="shared" si="105"/>
        <v>-85.452864852091125</v>
      </c>
      <c r="I722" s="77">
        <f t="shared" si="108"/>
        <v>0.10000000000000853</v>
      </c>
      <c r="J722" s="77">
        <f t="shared" si="109"/>
        <v>5.1757130311980105E-5</v>
      </c>
      <c r="K722" s="77">
        <f t="shared" si="110"/>
        <v>5.175713031198452E-6</v>
      </c>
      <c r="L722" s="82"/>
    </row>
    <row r="723" spans="1:12" x14ac:dyDescent="0.2">
      <c r="A723" s="76">
        <v>65.8</v>
      </c>
      <c r="B723" s="76">
        <f t="shared" si="106"/>
        <v>6.5799999999999997E-2</v>
      </c>
      <c r="C723" s="77">
        <f t="shared" si="101"/>
        <v>0.99982832582727099</v>
      </c>
      <c r="D723" s="78">
        <f t="shared" si="102"/>
        <v>5.6765352647705514E-5</v>
      </c>
      <c r="E723" s="78">
        <f t="shared" si="103"/>
        <v>1</v>
      </c>
      <c r="F723" s="78">
        <f t="shared" si="104"/>
        <v>1</v>
      </c>
      <c r="G723" s="77">
        <f t="shared" si="107"/>
        <v>5.6755607502750051E-5</v>
      </c>
      <c r="H723" s="78">
        <f t="shared" si="105"/>
        <v>-84.919824466946181</v>
      </c>
      <c r="I723" s="77">
        <f t="shared" si="108"/>
        <v>9.9999999999994316E-2</v>
      </c>
      <c r="J723" s="77">
        <f t="shared" si="109"/>
        <v>5.5066463303404773E-5</v>
      </c>
      <c r="K723" s="77">
        <f t="shared" si="110"/>
        <v>5.5066463303401643E-6</v>
      </c>
      <c r="L723" s="82"/>
    </row>
    <row r="724" spans="1:12" x14ac:dyDescent="0.2">
      <c r="A724" s="76">
        <v>65.900000000000006</v>
      </c>
      <c r="B724" s="76">
        <f t="shared" si="106"/>
        <v>6.59E-2</v>
      </c>
      <c r="C724" s="77">
        <f t="shared" si="101"/>
        <v>0.99982780366613044</v>
      </c>
      <c r="D724" s="78">
        <f t="shared" si="102"/>
        <v>6.0284678178135585E-5</v>
      </c>
      <c r="E724" s="78">
        <f t="shared" si="103"/>
        <v>1</v>
      </c>
      <c r="F724" s="78">
        <f t="shared" si="104"/>
        <v>1</v>
      </c>
      <c r="G724" s="77">
        <f t="shared" si="107"/>
        <v>6.0274297377564806E-5</v>
      </c>
      <c r="H724" s="78">
        <f t="shared" si="105"/>
        <v>-84.397356870548947</v>
      </c>
      <c r="I724" s="77">
        <f t="shared" si="108"/>
        <v>0.10000000000000853</v>
      </c>
      <c r="J724" s="77">
        <f t="shared" si="109"/>
        <v>5.8514952440157425E-5</v>
      </c>
      <c r="K724" s="77">
        <f t="shared" si="110"/>
        <v>5.8514952440162418E-6</v>
      </c>
      <c r="L724" s="82"/>
    </row>
    <row r="725" spans="1:12" x14ac:dyDescent="0.2">
      <c r="A725" s="76">
        <v>66</v>
      </c>
      <c r="B725" s="76">
        <f t="shared" si="106"/>
        <v>6.6000000000000003E-2</v>
      </c>
      <c r="C725" s="77">
        <f t="shared" si="101"/>
        <v>0.99982728071228566</v>
      </c>
      <c r="D725" s="78">
        <f t="shared" si="102"/>
        <v>6.3946864349751252E-5</v>
      </c>
      <c r="E725" s="78">
        <f t="shared" si="103"/>
        <v>1</v>
      </c>
      <c r="F725" s="78">
        <f t="shared" si="104"/>
        <v>1</v>
      </c>
      <c r="G725" s="77">
        <f t="shared" si="107"/>
        <v>6.3935819492889201E-5</v>
      </c>
      <c r="H725" s="78">
        <f t="shared" si="105"/>
        <v>-83.88511527824781</v>
      </c>
      <c r="I725" s="77">
        <f t="shared" si="108"/>
        <v>9.9999999999994316E-2</v>
      </c>
      <c r="J725" s="77">
        <f t="shared" si="109"/>
        <v>6.2105058435226997E-5</v>
      </c>
      <c r="K725" s="77">
        <f t="shared" si="110"/>
        <v>6.2105058435223468E-6</v>
      </c>
      <c r="L725" s="82"/>
    </row>
    <row r="726" spans="1:12" x14ac:dyDescent="0.2">
      <c r="A726" s="76">
        <v>66.099999999999994</v>
      </c>
      <c r="B726" s="76">
        <f t="shared" si="106"/>
        <v>6.6099999999999992E-2</v>
      </c>
      <c r="C726" s="77">
        <f t="shared" si="101"/>
        <v>0.99982675696573853</v>
      </c>
      <c r="D726" s="78">
        <f t="shared" si="102"/>
        <v>6.7754280632405242E-5</v>
      </c>
      <c r="E726" s="78">
        <f t="shared" si="103"/>
        <v>1</v>
      </c>
      <c r="F726" s="78">
        <f t="shared" si="104"/>
        <v>1</v>
      </c>
      <c r="G726" s="77">
        <f t="shared" si="107"/>
        <v>6.7742542675244276E-5</v>
      </c>
      <c r="H726" s="78">
        <f t="shared" si="105"/>
        <v>-83.382770128110749</v>
      </c>
      <c r="I726" s="77">
        <f t="shared" si="108"/>
        <v>9.9999999999994316E-2</v>
      </c>
      <c r="J726" s="77">
        <f t="shared" si="109"/>
        <v>6.5839181084066732E-5</v>
      </c>
      <c r="K726" s="77">
        <f t="shared" si="110"/>
        <v>6.5839181084062986E-6</v>
      </c>
      <c r="L726" s="82"/>
    </row>
    <row r="727" spans="1:12" x14ac:dyDescent="0.2">
      <c r="A727" s="76">
        <v>66.2</v>
      </c>
      <c r="B727" s="76">
        <f t="shared" si="106"/>
        <v>6.6200000000000009E-2</v>
      </c>
      <c r="C727" s="77">
        <f t="shared" si="101"/>
        <v>0.99982623242648894</v>
      </c>
      <c r="D727" s="78">
        <f t="shared" si="102"/>
        <v>7.1709232585635973E-5</v>
      </c>
      <c r="E727" s="78">
        <f t="shared" si="103"/>
        <v>1</v>
      </c>
      <c r="F727" s="78">
        <f t="shared" si="104"/>
        <v>1</v>
      </c>
      <c r="G727" s="77">
        <f t="shared" si="107"/>
        <v>7.1696771846291226E-5</v>
      </c>
      <c r="H727" s="78">
        <f t="shared" si="105"/>
        <v>-82.89000796081524</v>
      </c>
      <c r="I727" s="77">
        <f t="shared" si="108"/>
        <v>0.10000000000000853</v>
      </c>
      <c r="J727" s="77">
        <f t="shared" si="109"/>
        <v>6.9719657260767744E-5</v>
      </c>
      <c r="K727" s="77">
        <f t="shared" si="110"/>
        <v>6.9719657260773687E-6</v>
      </c>
      <c r="L727" s="82"/>
    </row>
    <row r="728" spans="1:12" x14ac:dyDescent="0.2">
      <c r="A728" s="76">
        <v>66.3</v>
      </c>
      <c r="B728" s="76">
        <f t="shared" si="106"/>
        <v>6.6299999999999998E-2</v>
      </c>
      <c r="C728" s="77">
        <f t="shared" si="101"/>
        <v>0.99982570709453922</v>
      </c>
      <c r="D728" s="78">
        <f t="shared" si="102"/>
        <v>7.5813959964493788E-5</v>
      </c>
      <c r="E728" s="78">
        <f t="shared" si="103"/>
        <v>1</v>
      </c>
      <c r="F728" s="78">
        <f t="shared" si="104"/>
        <v>1</v>
      </c>
      <c r="G728" s="77">
        <f t="shared" si="107"/>
        <v>7.5800746129137085E-5</v>
      </c>
      <c r="H728" s="78">
        <f t="shared" si="105"/>
        <v>-82.406530389160451</v>
      </c>
      <c r="I728" s="77">
        <f t="shared" si="108"/>
        <v>9.9999999999994316E-2</v>
      </c>
      <c r="J728" s="77">
        <f t="shared" si="109"/>
        <v>7.3748758987714149E-5</v>
      </c>
      <c r="K728" s="77">
        <f t="shared" si="110"/>
        <v>7.3748758987709956E-6</v>
      </c>
      <c r="L728" s="82"/>
    </row>
    <row r="729" spans="1:12" x14ac:dyDescent="0.2">
      <c r="A729" s="76">
        <v>66.400000000000006</v>
      </c>
      <c r="B729" s="76">
        <f t="shared" si="106"/>
        <v>6.6400000000000001E-2</v>
      </c>
      <c r="C729" s="77">
        <f t="shared" si="101"/>
        <v>0.99982518096989081</v>
      </c>
      <c r="D729" s="78">
        <f t="shared" si="102"/>
        <v>8.0070634898301139E-5</v>
      </c>
      <c r="E729" s="78">
        <f t="shared" si="103"/>
        <v>1</v>
      </c>
      <c r="F729" s="78">
        <f t="shared" si="104"/>
        <v>1</v>
      </c>
      <c r="G729" s="77">
        <f t="shared" si="107"/>
        <v>8.0056637027567991E-5</v>
      </c>
      <c r="H729" s="78">
        <f t="shared" si="105"/>
        <v>-81.932053148731669</v>
      </c>
      <c r="I729" s="77">
        <f t="shared" si="108"/>
        <v>0.10000000000000853</v>
      </c>
      <c r="J729" s="77">
        <f t="shared" si="109"/>
        <v>7.7928691578352531E-5</v>
      </c>
      <c r="K729" s="77">
        <f t="shared" si="110"/>
        <v>7.7928691578359175E-6</v>
      </c>
      <c r="L729" s="82"/>
    </row>
    <row r="730" spans="1:12" x14ac:dyDescent="0.2">
      <c r="A730" s="76">
        <v>66.5</v>
      </c>
      <c r="B730" s="76">
        <f t="shared" si="106"/>
        <v>6.6500000000000004E-2</v>
      </c>
      <c r="C730" s="77">
        <f t="shared" si="101"/>
        <v>0.99982465405254328</v>
      </c>
      <c r="D730" s="78">
        <f t="shared" si="102"/>
        <v>8.4481360141928262E-5</v>
      </c>
      <c r="E730" s="78">
        <f t="shared" si="103"/>
        <v>1</v>
      </c>
      <c r="F730" s="78">
        <f t="shared" si="104"/>
        <v>1</v>
      </c>
      <c r="G730" s="77">
        <f t="shared" si="107"/>
        <v>8.446654667779174E-5</v>
      </c>
      <c r="H730" s="78">
        <f t="shared" si="105"/>
        <v>-81.466305222168543</v>
      </c>
      <c r="I730" s="77">
        <f t="shared" si="108"/>
        <v>9.9999999999994316E-2</v>
      </c>
      <c r="J730" s="77">
        <f t="shared" si="109"/>
        <v>8.2261591852679866E-5</v>
      </c>
      <c r="K730" s="77">
        <f t="shared" si="110"/>
        <v>8.226159185267519E-6</v>
      </c>
      <c r="L730" s="82"/>
    </row>
    <row r="731" spans="1:12" x14ac:dyDescent="0.2">
      <c r="A731" s="76">
        <v>66.599999999999994</v>
      </c>
      <c r="B731" s="76">
        <f t="shared" si="106"/>
        <v>6.6599999999999993E-2</v>
      </c>
      <c r="C731" s="77">
        <f t="shared" si="101"/>
        <v>0.99982412634249862</v>
      </c>
      <c r="D731" s="78">
        <f t="shared" si="102"/>
        <v>8.90481673991895E-5</v>
      </c>
      <c r="E731" s="78">
        <f t="shared" si="103"/>
        <v>1</v>
      </c>
      <c r="F731" s="78">
        <f t="shared" si="104"/>
        <v>1</v>
      </c>
      <c r="G731" s="77">
        <f t="shared" si="107"/>
        <v>8.9032506172295211E-5</v>
      </c>
      <c r="H731" s="78">
        <f t="shared" si="105"/>
        <v>-81.009028030291489</v>
      </c>
      <c r="I731" s="77">
        <f t="shared" si="108"/>
        <v>9.9999999999994316E-2</v>
      </c>
      <c r="J731" s="77">
        <f t="shared" si="109"/>
        <v>8.6749526425043482E-5</v>
      </c>
      <c r="K731" s="77">
        <f t="shared" si="110"/>
        <v>8.6749526425038549E-6</v>
      </c>
      <c r="L731" s="82"/>
    </row>
    <row r="732" spans="1:12" x14ac:dyDescent="0.2">
      <c r="A732" s="76">
        <v>66.7</v>
      </c>
      <c r="B732" s="76">
        <f t="shared" si="106"/>
        <v>6.6700000000000009E-2</v>
      </c>
      <c r="C732" s="77">
        <f t="shared" si="101"/>
        <v>0.99982359783975894</v>
      </c>
      <c r="D732" s="78">
        <f t="shared" si="102"/>
        <v>9.3773015717896506E-5</v>
      </c>
      <c r="E732" s="78">
        <f t="shared" si="103"/>
        <v>1</v>
      </c>
      <c r="F732" s="78">
        <f t="shared" si="104"/>
        <v>1</v>
      </c>
      <c r="G732" s="77">
        <f t="shared" si="107"/>
        <v>9.3756473955351543E-5</v>
      </c>
      <c r="H732" s="78">
        <f t="shared" si="105"/>
        <v>-80.559974684055774</v>
      </c>
      <c r="I732" s="77">
        <f t="shared" si="108"/>
        <v>0.10000000000000853</v>
      </c>
      <c r="J732" s="77">
        <f t="shared" si="109"/>
        <v>9.1394490063823384E-5</v>
      </c>
      <c r="K732" s="77">
        <f t="shared" si="110"/>
        <v>9.1394490063831183E-6</v>
      </c>
      <c r="L732" s="82"/>
    </row>
    <row r="733" spans="1:12" x14ac:dyDescent="0.2">
      <c r="A733" s="76">
        <v>66.8</v>
      </c>
      <c r="B733" s="76">
        <f t="shared" si="106"/>
        <v>6.6799999999999998E-2</v>
      </c>
      <c r="C733" s="77">
        <f t="shared" si="101"/>
        <v>0.99982306854432379</v>
      </c>
      <c r="D733" s="78">
        <f t="shared" si="102"/>
        <v>9.8657789956136272E-5</v>
      </c>
      <c r="E733" s="78">
        <f t="shared" si="103"/>
        <v>1</v>
      </c>
      <c r="F733" s="78">
        <f t="shared" si="104"/>
        <v>1</v>
      </c>
      <c r="G733" s="77">
        <f t="shared" si="107"/>
        <v>9.8640334289745534E-5</v>
      </c>
      <c r="H733" s="78">
        <f t="shared" si="105"/>
        <v>-80.11890929192333</v>
      </c>
      <c r="I733" s="77">
        <f t="shared" si="108"/>
        <v>9.9999999999994316E-2</v>
      </c>
      <c r="J733" s="77">
        <f t="shared" si="109"/>
        <v>9.6198404122548538E-5</v>
      </c>
      <c r="K733" s="77">
        <f t="shared" si="110"/>
        <v>9.6198404122543067E-6</v>
      </c>
      <c r="L733" s="82"/>
    </row>
    <row r="734" spans="1:12" x14ac:dyDescent="0.2">
      <c r="A734" s="76">
        <v>66.900000000000006</v>
      </c>
      <c r="B734" s="76">
        <f t="shared" si="106"/>
        <v>6.6900000000000001E-2</v>
      </c>
      <c r="C734" s="77">
        <f t="shared" si="101"/>
        <v>0.99982253845619462</v>
      </c>
      <c r="D734" s="78">
        <f t="shared" si="102"/>
        <v>1.0370429931928521E-4</v>
      </c>
      <c r="E734" s="78">
        <f t="shared" si="103"/>
        <v>1</v>
      </c>
      <c r="F734" s="78">
        <f t="shared" si="104"/>
        <v>1</v>
      </c>
      <c r="G734" s="77">
        <f t="shared" si="107"/>
        <v>1.0368589579422876E-4</v>
      </c>
      <c r="H734" s="78">
        <f t="shared" si="105"/>
        <v>-79.685606317798985</v>
      </c>
      <c r="I734" s="77">
        <f t="shared" si="108"/>
        <v>0.10000000000000853</v>
      </c>
      <c r="J734" s="77">
        <f t="shared" si="109"/>
        <v>1.0116311504198715E-4</v>
      </c>
      <c r="K734" s="77">
        <f t="shared" si="110"/>
        <v>1.0116311504199577E-5</v>
      </c>
      <c r="L734" s="82"/>
    </row>
    <row r="735" spans="1:12" x14ac:dyDescent="0.2">
      <c r="A735" s="76">
        <v>67</v>
      </c>
      <c r="B735" s="76">
        <f t="shared" si="106"/>
        <v>6.7000000000000004E-2</v>
      </c>
      <c r="C735" s="77">
        <f t="shared" si="101"/>
        <v>0.99982200757537365</v>
      </c>
      <c r="D735" s="78">
        <f t="shared" si="102"/>
        <v>1.0891427596727637E-4</v>
      </c>
      <c r="E735" s="78">
        <f t="shared" si="103"/>
        <v>1</v>
      </c>
      <c r="F735" s="78">
        <f t="shared" si="104"/>
        <v>1</v>
      </c>
      <c r="G735" s="77">
        <f t="shared" si="107"/>
        <v>1.0889489005122053E-4</v>
      </c>
      <c r="H735" s="78">
        <f t="shared" si="105"/>
        <v>-79.259849985164749</v>
      </c>
      <c r="I735" s="77">
        <f t="shared" si="108"/>
        <v>9.9999999999994316E-2</v>
      </c>
      <c r="J735" s="77">
        <f t="shared" si="109"/>
        <v>1.0629039292272464E-4</v>
      </c>
      <c r="K735" s="77">
        <f t="shared" si="110"/>
        <v>1.062903929227186E-5</v>
      </c>
      <c r="L735" s="82"/>
    </row>
    <row r="736" spans="1:12" x14ac:dyDescent="0.2">
      <c r="A736" s="76">
        <v>67.099999999999994</v>
      </c>
      <c r="B736" s="76">
        <f t="shared" si="106"/>
        <v>6.7099999999999993E-2</v>
      </c>
      <c r="C736" s="77">
        <f t="shared" si="101"/>
        <v>0.99982147590186188</v>
      </c>
      <c r="D736" s="78">
        <f t="shared" si="102"/>
        <v>1.1428937369160628E-4</v>
      </c>
      <c r="E736" s="78">
        <f t="shared" si="103"/>
        <v>1</v>
      </c>
      <c r="F736" s="78">
        <f t="shared" si="104"/>
        <v>1</v>
      </c>
      <c r="G736" s="77">
        <f t="shared" si="107"/>
        <v>1.1426897028424122E-4</v>
      </c>
      <c r="H736" s="78">
        <f t="shared" si="105"/>
        <v>-78.841433723480307</v>
      </c>
      <c r="I736" s="77">
        <f t="shared" si="108"/>
        <v>9.9999999999994316E-2</v>
      </c>
      <c r="J736" s="77">
        <f t="shared" si="109"/>
        <v>1.1158193016773087E-4</v>
      </c>
      <c r="K736" s="77">
        <f t="shared" si="110"/>
        <v>1.1158193016772454E-5</v>
      </c>
      <c r="L736" s="82"/>
    </row>
    <row r="737" spans="1:12" x14ac:dyDescent="0.2">
      <c r="A737" s="76">
        <v>67.2</v>
      </c>
      <c r="B737" s="76">
        <f t="shared" si="106"/>
        <v>6.720000000000001E-2</v>
      </c>
      <c r="C737" s="77">
        <f t="shared" si="101"/>
        <v>0.99982094343565897</v>
      </c>
      <c r="D737" s="78">
        <f t="shared" si="102"/>
        <v>1.1983116666156726E-4</v>
      </c>
      <c r="E737" s="78">
        <f t="shared" si="103"/>
        <v>1</v>
      </c>
      <c r="F737" s="78">
        <f t="shared" si="104"/>
        <v>1</v>
      </c>
      <c r="G737" s="77">
        <f t="shared" si="107"/>
        <v>1.1980971010456386E-4</v>
      </c>
      <c r="H737" s="78">
        <f t="shared" si="105"/>
        <v>-78.430159653301644</v>
      </c>
      <c r="I737" s="77">
        <f t="shared" si="108"/>
        <v>0.10000000000000853</v>
      </c>
      <c r="J737" s="77">
        <f t="shared" si="109"/>
        <v>1.1703934019440253E-4</v>
      </c>
      <c r="K737" s="77">
        <f t="shared" si="110"/>
        <v>1.1703934019441251E-5</v>
      </c>
      <c r="L737" s="82"/>
    </row>
    <row r="738" spans="1:12" x14ac:dyDescent="0.2">
      <c r="A738" s="76">
        <v>67.3</v>
      </c>
      <c r="B738" s="76">
        <f t="shared" si="106"/>
        <v>6.7299999999999999E-2</v>
      </c>
      <c r="C738" s="77">
        <f t="shared" si="101"/>
        <v>0.99982041017676704</v>
      </c>
      <c r="D738" s="78">
        <f t="shared" si="102"/>
        <v>1.2554114823914176E-4</v>
      </c>
      <c r="E738" s="78">
        <f t="shared" si="103"/>
        <v>1</v>
      </c>
      <c r="F738" s="78">
        <f t="shared" si="104"/>
        <v>1</v>
      </c>
      <c r="G738" s="77">
        <f t="shared" si="107"/>
        <v>1.2551860232652102E-4</v>
      </c>
      <c r="H738" s="78">
        <f t="shared" si="105"/>
        <v>-78.025838106914904</v>
      </c>
      <c r="I738" s="77">
        <f t="shared" si="108"/>
        <v>9.9999999999994316E-2</v>
      </c>
      <c r="J738" s="77">
        <f t="shared" si="109"/>
        <v>1.2266415621554243E-4</v>
      </c>
      <c r="K738" s="77">
        <f t="shared" si="110"/>
        <v>1.2266415621553545E-5</v>
      </c>
      <c r="L738" s="82"/>
    </row>
    <row r="739" spans="1:12" x14ac:dyDescent="0.2">
      <c r="A739" s="76">
        <v>67.400000000000006</v>
      </c>
      <c r="B739" s="76">
        <f t="shared" si="106"/>
        <v>6.7400000000000002E-2</v>
      </c>
      <c r="C739" s="77">
        <f t="shared" si="101"/>
        <v>0.99981987612518852</v>
      </c>
      <c r="D739" s="78">
        <f t="shared" si="102"/>
        <v>1.3142072986203443E-4</v>
      </c>
      <c r="E739" s="78">
        <f t="shared" si="103"/>
        <v>1</v>
      </c>
      <c r="F739" s="78">
        <f t="shared" si="104"/>
        <v>1</v>
      </c>
      <c r="G739" s="77">
        <f t="shared" si="107"/>
        <v>1.3139705785094114E-4</v>
      </c>
      <c r="H739" s="78">
        <f t="shared" si="105"/>
        <v>-77.628287181583573</v>
      </c>
      <c r="I739" s="77">
        <f t="shared" si="108"/>
        <v>0.10000000000000853</v>
      </c>
      <c r="J739" s="77">
        <f t="shared" si="109"/>
        <v>1.2845783008873108E-4</v>
      </c>
      <c r="K739" s="77">
        <f t="shared" si="110"/>
        <v>1.2845783008874203E-5</v>
      </c>
      <c r="L739" s="82"/>
    </row>
    <row r="740" spans="1:12" x14ac:dyDescent="0.2">
      <c r="A740" s="76">
        <v>67.5</v>
      </c>
      <c r="B740" s="76">
        <f t="shared" si="106"/>
        <v>6.7500000000000004E-2</v>
      </c>
      <c r="C740" s="77">
        <f t="shared" si="101"/>
        <v>0.99981934128092242</v>
      </c>
      <c r="D740" s="78">
        <f t="shared" si="102"/>
        <v>1.3747123999423145E-4</v>
      </c>
      <c r="E740" s="78">
        <f t="shared" si="103"/>
        <v>1</v>
      </c>
      <c r="F740" s="78">
        <f t="shared" si="104"/>
        <v>1</v>
      </c>
      <c r="G740" s="77">
        <f t="shared" si="107"/>
        <v>1.3744640461610407E-4</v>
      </c>
      <c r="H740" s="78">
        <f t="shared" si="105"/>
        <v>-77.237332322784752</v>
      </c>
      <c r="I740" s="77">
        <f t="shared" si="108"/>
        <v>9.9999999999994316E-2</v>
      </c>
      <c r="J740" s="77">
        <f t="shared" si="109"/>
        <v>1.3442173123352259E-4</v>
      </c>
      <c r="K740" s="77">
        <f t="shared" si="110"/>
        <v>1.3442173123351495E-5</v>
      </c>
      <c r="L740" s="82"/>
    </row>
    <row r="741" spans="1:12" x14ac:dyDescent="0.2">
      <c r="A741" s="76">
        <v>67.599999999999994</v>
      </c>
      <c r="B741" s="76">
        <f t="shared" si="106"/>
        <v>6.7599999999999993E-2</v>
      </c>
      <c r="C741" s="77">
        <f t="shared" si="101"/>
        <v>0.99981880564397085</v>
      </c>
      <c r="D741" s="78">
        <f t="shared" si="102"/>
        <v>1.4369392314353294E-4</v>
      </c>
      <c r="E741" s="78">
        <f t="shared" si="103"/>
        <v>1</v>
      </c>
      <c r="F741" s="78">
        <f t="shared" si="104"/>
        <v>1</v>
      </c>
      <c r="G741" s="77">
        <f t="shared" si="107"/>
        <v>1.4366788661566364E-4</v>
      </c>
      <c r="H741" s="78">
        <f t="shared" si="105"/>
        <v>-76.85280593504848</v>
      </c>
      <c r="I741" s="77">
        <f t="shared" si="108"/>
        <v>9.9999999999994316E-2</v>
      </c>
      <c r="J741" s="77">
        <f t="shared" si="109"/>
        <v>1.4055714561588386E-4</v>
      </c>
      <c r="K741" s="77">
        <f t="shared" si="110"/>
        <v>1.4055714561587587E-5</v>
      </c>
      <c r="L741" s="82"/>
    </row>
    <row r="742" spans="1:12" x14ac:dyDescent="0.2">
      <c r="A742" s="76">
        <v>67.7</v>
      </c>
      <c r="B742" s="76">
        <f t="shared" si="106"/>
        <v>6.7699999999999996E-2</v>
      </c>
      <c r="C742" s="77">
        <f t="shared" si="101"/>
        <v>0.99981826921433592</v>
      </c>
      <c r="D742" s="78">
        <f t="shared" si="102"/>
        <v>1.5008993894542722E-4</v>
      </c>
      <c r="E742" s="78">
        <f t="shared" si="103"/>
        <v>1</v>
      </c>
      <c r="F742" s="78">
        <f t="shared" si="104"/>
        <v>1</v>
      </c>
      <c r="G742" s="77">
        <f t="shared" si="107"/>
        <v>1.500626629829024E-4</v>
      </c>
      <c r="H742" s="78">
        <f t="shared" si="105"/>
        <v>-76.474547018237104</v>
      </c>
      <c r="I742" s="77">
        <f t="shared" si="108"/>
        <v>0.10000000000000853</v>
      </c>
      <c r="J742" s="77">
        <f t="shared" si="109"/>
        <v>1.4686527479928303E-4</v>
      </c>
      <c r="K742" s="77">
        <f t="shared" si="110"/>
        <v>1.4686527479929555E-5</v>
      </c>
      <c r="L742" s="82"/>
    </row>
    <row r="743" spans="1:12" x14ac:dyDescent="0.2">
      <c r="A743" s="76">
        <v>67.8</v>
      </c>
      <c r="B743" s="76">
        <f t="shared" si="106"/>
        <v>6.7799999999999999E-2</v>
      </c>
      <c r="C743" s="77">
        <f t="shared" si="101"/>
        <v>0.9998177319920174</v>
      </c>
      <c r="D743" s="78">
        <f t="shared" si="102"/>
        <v>1.5666036131269765E-4</v>
      </c>
      <c r="E743" s="78">
        <f t="shared" si="103"/>
        <v>1</v>
      </c>
      <c r="F743" s="78">
        <f t="shared" si="104"/>
        <v>1</v>
      </c>
      <c r="G743" s="77">
        <f t="shared" si="107"/>
        <v>1.5663180714071135E-4</v>
      </c>
      <c r="H743" s="78">
        <f t="shared" si="105"/>
        <v>-76.102400827294062</v>
      </c>
      <c r="I743" s="77">
        <f t="shared" si="108"/>
        <v>9.9999999999994316E-2</v>
      </c>
      <c r="J743" s="77">
        <f t="shared" si="109"/>
        <v>1.5334723506180687E-4</v>
      </c>
      <c r="K743" s="77">
        <f t="shared" si="110"/>
        <v>1.5334723506179815E-5</v>
      </c>
      <c r="L743" s="82"/>
    </row>
    <row r="744" spans="1:12" x14ac:dyDescent="0.2">
      <c r="A744" s="76">
        <v>67.900000000000006</v>
      </c>
      <c r="B744" s="76">
        <f t="shared" si="106"/>
        <v>6.7900000000000002E-2</v>
      </c>
      <c r="C744" s="77">
        <f t="shared" si="101"/>
        <v>0.99981719397701685</v>
      </c>
      <c r="D744" s="78">
        <f t="shared" si="102"/>
        <v>1.6340617765014441E-4</v>
      </c>
      <c r="E744" s="78">
        <f t="shared" si="103"/>
        <v>1</v>
      </c>
      <c r="F744" s="78">
        <f t="shared" si="104"/>
        <v>1</v>
      </c>
      <c r="G744" s="77">
        <f t="shared" si="107"/>
        <v>1.6337630601667729E-4</v>
      </c>
      <c r="H744" s="78">
        <f t="shared" si="105"/>
        <v>-75.736218553667115</v>
      </c>
      <c r="I744" s="77">
        <f t="shared" si="108"/>
        <v>0.10000000000000853</v>
      </c>
      <c r="J744" s="77">
        <f t="shared" si="109"/>
        <v>1.6000405657869431E-4</v>
      </c>
      <c r="K744" s="77">
        <f t="shared" si="110"/>
        <v>1.6000405657870795E-5</v>
      </c>
      <c r="L744" s="82"/>
    </row>
    <row r="745" spans="1:12" x14ac:dyDescent="0.2">
      <c r="A745" s="76">
        <v>68</v>
      </c>
      <c r="B745" s="76">
        <f t="shared" si="106"/>
        <v>6.8000000000000005E-2</v>
      </c>
      <c r="C745" s="77">
        <f t="shared" si="101"/>
        <v>0.99981665516933516</v>
      </c>
      <c r="D745" s="78">
        <f t="shared" si="102"/>
        <v>1.7032828813373258E-4</v>
      </c>
      <c r="E745" s="78">
        <f t="shared" si="103"/>
        <v>1</v>
      </c>
      <c r="F745" s="78">
        <f t="shared" si="104"/>
        <v>1</v>
      </c>
      <c r="G745" s="77">
        <f t="shared" si="107"/>
        <v>1.7029705932258726E-4</v>
      </c>
      <c r="H745" s="78">
        <f t="shared" si="105"/>
        <v>-75.375857026772636</v>
      </c>
      <c r="I745" s="77">
        <f t="shared" si="108"/>
        <v>9.9999999999994316E-2</v>
      </c>
      <c r="J745" s="77">
        <f t="shared" si="109"/>
        <v>1.6683668266963226E-4</v>
      </c>
      <c r="K745" s="77">
        <f t="shared" si="110"/>
        <v>1.6683668266962278E-5</v>
      </c>
      <c r="L745" s="82"/>
    </row>
    <row r="746" spans="1:12" x14ac:dyDescent="0.2">
      <c r="A746" s="76">
        <v>68.099999999999994</v>
      </c>
      <c r="B746" s="76">
        <f t="shared" si="106"/>
        <v>6.8099999999999994E-2</v>
      </c>
      <c r="C746" s="77">
        <f t="shared" si="101"/>
        <v>0.99981611556897387</v>
      </c>
      <c r="D746" s="78">
        <f t="shared" si="102"/>
        <v>1.7742750505355859E-4</v>
      </c>
      <c r="E746" s="78">
        <f t="shared" si="103"/>
        <v>1</v>
      </c>
      <c r="F746" s="78">
        <f t="shared" si="104"/>
        <v>1</v>
      </c>
      <c r="G746" s="77">
        <f t="shared" si="107"/>
        <v>1.7739487889774345E-4</v>
      </c>
      <c r="H746" s="78">
        <f t="shared" si="105"/>
        <v>-75.021178434003957</v>
      </c>
      <c r="I746" s="77">
        <f t="shared" si="108"/>
        <v>9.9999999999994316E-2</v>
      </c>
      <c r="J746" s="77">
        <f t="shared" si="109"/>
        <v>1.7384596911016535E-4</v>
      </c>
      <c r="K746" s="77">
        <f t="shared" si="110"/>
        <v>1.7384596911015548E-5</v>
      </c>
      <c r="L746" s="82"/>
    </row>
    <row r="747" spans="1:12" x14ac:dyDescent="0.2">
      <c r="A747" s="76">
        <v>68.2</v>
      </c>
      <c r="B747" s="76">
        <f t="shared" si="106"/>
        <v>6.8199999999999997E-2</v>
      </c>
      <c r="C747" s="77">
        <f t="shared" si="101"/>
        <v>0.999815575175935</v>
      </c>
      <c r="D747" s="78">
        <f t="shared" si="102"/>
        <v>1.8470455221991508E-4</v>
      </c>
      <c r="E747" s="78">
        <f t="shared" si="103"/>
        <v>1</v>
      </c>
      <c r="F747" s="78">
        <f t="shared" si="104"/>
        <v>1</v>
      </c>
      <c r="G747" s="77">
        <f t="shared" si="107"/>
        <v>1.8467048811536793E-4</v>
      </c>
      <c r="H747" s="78">
        <f t="shared" si="105"/>
        <v>-74.672050057920828</v>
      </c>
      <c r="I747" s="77">
        <f t="shared" si="108"/>
        <v>0.10000000000000853</v>
      </c>
      <c r="J747" s="77">
        <f t="shared" si="109"/>
        <v>1.8103268350655569E-4</v>
      </c>
      <c r="K747" s="77">
        <f t="shared" si="110"/>
        <v>1.8103268350657111E-5</v>
      </c>
      <c r="L747" s="82"/>
    </row>
    <row r="748" spans="1:12" x14ac:dyDescent="0.2">
      <c r="A748" s="76">
        <v>68.3</v>
      </c>
      <c r="B748" s="76">
        <f t="shared" si="106"/>
        <v>6.83E-2</v>
      </c>
      <c r="C748" s="77">
        <f t="shared" si="101"/>
        <v>0.99981503399021832</v>
      </c>
      <c r="D748" s="78">
        <f t="shared" si="102"/>
        <v>1.9216006443177944E-4</v>
      </c>
      <c r="E748" s="78">
        <f t="shared" si="103"/>
        <v>1</v>
      </c>
      <c r="F748" s="78">
        <f t="shared" si="104"/>
        <v>1</v>
      </c>
      <c r="G748" s="77">
        <f t="shared" si="107"/>
        <v>1.9212452135142211E-4</v>
      </c>
      <c r="H748" s="78">
        <f t="shared" si="105"/>
        <v>-74.328344029369802</v>
      </c>
      <c r="I748" s="77">
        <f t="shared" si="108"/>
        <v>9.9999999999994316E-2</v>
      </c>
      <c r="J748" s="77">
        <f t="shared" si="109"/>
        <v>1.8839750473339503E-4</v>
      </c>
      <c r="K748" s="77">
        <f t="shared" si="110"/>
        <v>1.8839750473338432E-5</v>
      </c>
      <c r="L748" s="82"/>
    </row>
    <row r="749" spans="1:12" x14ac:dyDescent="0.2">
      <c r="A749" s="76">
        <v>68.400000000000006</v>
      </c>
      <c r="B749" s="76">
        <f t="shared" si="106"/>
        <v>6.8400000000000002E-2</v>
      </c>
      <c r="C749" s="77">
        <f t="shared" si="101"/>
        <v>0.99981449201182537</v>
      </c>
      <c r="D749" s="78">
        <f t="shared" si="102"/>
        <v>1.9979458700704485E-4</v>
      </c>
      <c r="E749" s="78">
        <f t="shared" si="103"/>
        <v>1</v>
      </c>
      <c r="F749" s="78">
        <f t="shared" si="104"/>
        <v>1</v>
      </c>
      <c r="G749" s="77">
        <f t="shared" si="107"/>
        <v>1.99757523515161E-4</v>
      </c>
      <c r="H749" s="78">
        <f t="shared" si="105"/>
        <v>-73.989937095389578</v>
      </c>
      <c r="I749" s="77">
        <f t="shared" si="108"/>
        <v>0.10000000000000853</v>
      </c>
      <c r="J749" s="77">
        <f t="shared" si="109"/>
        <v>1.9594102243329154E-4</v>
      </c>
      <c r="K749" s="77">
        <f t="shared" si="110"/>
        <v>1.9594102243330826E-5</v>
      </c>
      <c r="L749" s="82"/>
    </row>
    <row r="750" spans="1:12" x14ac:dyDescent="0.2">
      <c r="A750" s="76">
        <v>68.5</v>
      </c>
      <c r="B750" s="76">
        <f t="shared" si="106"/>
        <v>6.8500000000000005E-2</v>
      </c>
      <c r="C750" s="77">
        <f t="shared" si="101"/>
        <v>0.99981394924075839</v>
      </c>
      <c r="D750" s="78">
        <f t="shared" si="102"/>
        <v>2.0760857537374336E-4</v>
      </c>
      <c r="E750" s="78">
        <f t="shared" si="103"/>
        <v>1</v>
      </c>
      <c r="F750" s="78">
        <f t="shared" si="104"/>
        <v>1</v>
      </c>
      <c r="G750" s="77">
        <f t="shared" si="107"/>
        <v>2.0756994964067001E-4</v>
      </c>
      <c r="H750" s="78">
        <f t="shared" si="105"/>
        <v>-73.656710400853129</v>
      </c>
      <c r="I750" s="77">
        <f t="shared" si="108"/>
        <v>9.9999999999994316E-2</v>
      </c>
      <c r="J750" s="77">
        <f t="shared" si="109"/>
        <v>2.036637365779155E-4</v>
      </c>
      <c r="K750" s="77">
        <f t="shared" si="110"/>
        <v>2.0366373657790393E-5</v>
      </c>
      <c r="L750" s="82"/>
    </row>
    <row r="751" spans="1:12" x14ac:dyDescent="0.2">
      <c r="A751" s="76">
        <v>68.599999999999994</v>
      </c>
      <c r="B751" s="76">
        <f t="shared" si="106"/>
        <v>6.8599999999999994E-2</v>
      </c>
      <c r="C751" s="77">
        <f t="shared" si="101"/>
        <v>0.99981340567701704</v>
      </c>
      <c r="D751" s="78">
        <f t="shared" si="102"/>
        <v>2.1560239472156729E-4</v>
      </c>
      <c r="E751" s="78">
        <f t="shared" si="103"/>
        <v>1</v>
      </c>
      <c r="F751" s="78">
        <f t="shared" si="104"/>
        <v>1</v>
      </c>
      <c r="G751" s="77">
        <f t="shared" si="107"/>
        <v>2.1556216453869073E-4</v>
      </c>
      <c r="H751" s="78">
        <f t="shared" si="105"/>
        <v>-73.328549282881397</v>
      </c>
      <c r="I751" s="77">
        <f t="shared" si="108"/>
        <v>9.9999999999994316E-2</v>
      </c>
      <c r="J751" s="77">
        <f t="shared" si="109"/>
        <v>2.1156605708968037E-4</v>
      </c>
      <c r="K751" s="77">
        <f t="shared" si="110"/>
        <v>2.1156605708966835E-5</v>
      </c>
      <c r="L751" s="82"/>
    </row>
    <row r="752" spans="1:12" x14ac:dyDescent="0.2">
      <c r="A752" s="76">
        <v>68.7</v>
      </c>
      <c r="B752" s="76">
        <f t="shared" si="106"/>
        <v>6.8699999999999997E-2</v>
      </c>
      <c r="C752" s="77">
        <f t="shared" si="101"/>
        <v>0.99981286132060343</v>
      </c>
      <c r="D752" s="78">
        <f t="shared" si="102"/>
        <v>2.2377631971294058E-4</v>
      </c>
      <c r="E752" s="78">
        <f t="shared" si="103"/>
        <v>1</v>
      </c>
      <c r="F752" s="78">
        <f t="shared" si="104"/>
        <v>1</v>
      </c>
      <c r="G752" s="77">
        <f t="shared" si="107"/>
        <v>2.2373444250798927E-4</v>
      </c>
      <c r="H752" s="78">
        <f t="shared" si="105"/>
        <v>-73.005343077142598</v>
      </c>
      <c r="I752" s="77">
        <f t="shared" si="108"/>
        <v>0.10000000000000853</v>
      </c>
      <c r="J752" s="77">
        <f t="shared" si="109"/>
        <v>2.1964830352334E-4</v>
      </c>
      <c r="K752" s="77">
        <f t="shared" si="110"/>
        <v>2.1964830352335872E-5</v>
      </c>
      <c r="L752" s="82"/>
    </row>
    <row r="753" spans="1:12" x14ac:dyDescent="0.2">
      <c r="A753" s="76">
        <v>68.8</v>
      </c>
      <c r="B753" s="76">
        <f t="shared" si="106"/>
        <v>6.88E-2</v>
      </c>
      <c r="C753" s="77">
        <f t="shared" si="101"/>
        <v>0.99981231617151889</v>
      </c>
      <c r="D753" s="78">
        <f t="shared" si="102"/>
        <v>2.3213053425286557E-4</v>
      </c>
      <c r="E753" s="78">
        <f t="shared" si="103"/>
        <v>1</v>
      </c>
      <c r="F753" s="78">
        <f t="shared" si="104"/>
        <v>1</v>
      </c>
      <c r="G753" s="77">
        <f t="shared" si="107"/>
        <v>2.3208696710548963E-4</v>
      </c>
      <c r="H753" s="78">
        <f t="shared" si="105"/>
        <v>-72.68698493522362</v>
      </c>
      <c r="I753" s="77">
        <f t="shared" si="108"/>
        <v>9.9999999999994316E-2</v>
      </c>
      <c r="J753" s="77">
        <f t="shared" si="109"/>
        <v>2.2791070480673945E-4</v>
      </c>
      <c r="K753" s="77">
        <f t="shared" si="110"/>
        <v>2.2791070480672648E-5</v>
      </c>
      <c r="L753" s="82"/>
    </row>
    <row r="754" spans="1:12" x14ac:dyDescent="0.2">
      <c r="A754" s="76">
        <v>68.900000000000006</v>
      </c>
      <c r="B754" s="76">
        <f t="shared" si="106"/>
        <v>6.8900000000000003E-2</v>
      </c>
      <c r="C754" s="77">
        <f t="shared" si="101"/>
        <v>0.99981177022976397</v>
      </c>
      <c r="D754" s="78">
        <f t="shared" si="102"/>
        <v>2.4066513131684625E-4</v>
      </c>
      <c r="E754" s="78">
        <f t="shared" si="103"/>
        <v>1</v>
      </c>
      <c r="F754" s="78">
        <f t="shared" si="104"/>
        <v>1</v>
      </c>
      <c r="G754" s="77">
        <f t="shared" si="107"/>
        <v>2.4061983097447466E-4</v>
      </c>
      <c r="H754" s="78">
        <f t="shared" si="105"/>
        <v>-72.373371652319889</v>
      </c>
      <c r="I754" s="77">
        <f t="shared" si="108"/>
        <v>0.10000000000000853</v>
      </c>
      <c r="J754" s="77">
        <f t="shared" si="109"/>
        <v>2.3635339903998215E-4</v>
      </c>
      <c r="K754" s="77">
        <f t="shared" si="110"/>
        <v>2.363533990400023E-5</v>
      </c>
      <c r="L754" s="82"/>
    </row>
    <row r="755" spans="1:12" x14ac:dyDescent="0.2">
      <c r="A755" s="76">
        <v>69</v>
      </c>
      <c r="B755" s="76">
        <f t="shared" si="106"/>
        <v>6.9000000000000006E-2</v>
      </c>
      <c r="C755" s="77">
        <f t="shared" si="101"/>
        <v>0.99981122349534002</v>
      </c>
      <c r="D755" s="78">
        <f t="shared" si="102"/>
        <v>2.4938011283603582E-4</v>
      </c>
      <c r="E755" s="78">
        <f t="shared" si="103"/>
        <v>1</v>
      </c>
      <c r="F755" s="78">
        <f t="shared" si="104"/>
        <v>1</v>
      </c>
      <c r="G755" s="77">
        <f t="shared" si="107"/>
        <v>2.4933303573000291E-4</v>
      </c>
      <c r="H755" s="78">
        <f t="shared" si="105"/>
        <v>-72.064403504555472</v>
      </c>
      <c r="I755" s="77">
        <f t="shared" si="108"/>
        <v>9.9999999999994316E-2</v>
      </c>
      <c r="J755" s="77">
        <f t="shared" si="109"/>
        <v>2.449764333522388E-4</v>
      </c>
      <c r="K755" s="77">
        <f t="shared" si="110"/>
        <v>2.4497643335222486E-5</v>
      </c>
      <c r="L755" s="82"/>
    </row>
    <row r="756" spans="1:12" x14ac:dyDescent="0.2">
      <c r="A756" s="76">
        <v>69.099999999999994</v>
      </c>
      <c r="B756" s="76">
        <f t="shared" si="106"/>
        <v>6.9099999999999995E-2</v>
      </c>
      <c r="C756" s="77">
        <f t="shared" si="101"/>
        <v>0.99981067596824869</v>
      </c>
      <c r="D756" s="78">
        <f t="shared" si="102"/>
        <v>2.582753896389044E-4</v>
      </c>
      <c r="E756" s="78">
        <f t="shared" si="103"/>
        <v>1</v>
      </c>
      <c r="F756" s="78">
        <f t="shared" si="104"/>
        <v>1</v>
      </c>
      <c r="G756" s="77">
        <f t="shared" si="107"/>
        <v>2.5822649190083584E-4</v>
      </c>
      <c r="H756" s="78">
        <f t="shared" si="105"/>
        <v>-71.759984095291699</v>
      </c>
      <c r="I756" s="77">
        <f t="shared" si="108"/>
        <v>9.9999999999994316E-2</v>
      </c>
      <c r="J756" s="77">
        <f t="shared" si="109"/>
        <v>2.5377976381541937E-4</v>
      </c>
      <c r="K756" s="77">
        <f t="shared" si="110"/>
        <v>2.5377976381540493E-5</v>
      </c>
      <c r="L756" s="82"/>
    </row>
    <row r="757" spans="1:12" x14ac:dyDescent="0.2">
      <c r="A757" s="76">
        <v>69.2</v>
      </c>
      <c r="B757" s="76">
        <f t="shared" si="106"/>
        <v>6.9199999999999998E-2</v>
      </c>
      <c r="C757" s="77">
        <f t="shared" si="101"/>
        <v>0.99981012764849109</v>
      </c>
      <c r="D757" s="78">
        <f t="shared" si="102"/>
        <v>2.6735078144857487E-4</v>
      </c>
      <c r="E757" s="78">
        <f t="shared" si="103"/>
        <v>1</v>
      </c>
      <c r="F757" s="78">
        <f t="shared" si="104"/>
        <v>1</v>
      </c>
      <c r="G757" s="77">
        <f t="shared" si="107"/>
        <v>2.6730001892702346E-4</v>
      </c>
      <c r="H757" s="78">
        <f t="shared" si="105"/>
        <v>-71.460020209837339</v>
      </c>
      <c r="I757" s="77">
        <f t="shared" si="108"/>
        <v>0.10000000000000853</v>
      </c>
      <c r="J757" s="77">
        <f t="shared" si="109"/>
        <v>2.6276325541392965E-4</v>
      </c>
      <c r="K757" s="77">
        <f t="shared" si="110"/>
        <v>2.6276325541395206E-5</v>
      </c>
      <c r="L757" s="82"/>
    </row>
    <row r="758" spans="1:12" x14ac:dyDescent="0.2">
      <c r="A758" s="76">
        <v>69.3</v>
      </c>
      <c r="B758" s="76">
        <f t="shared" si="106"/>
        <v>6.93E-2</v>
      </c>
      <c r="C758" s="77">
        <f t="shared" si="101"/>
        <v>0.99980957853606744</v>
      </c>
      <c r="D758" s="78">
        <f t="shared" si="102"/>
        <v>2.7660601693506537E-4</v>
      </c>
      <c r="E758" s="78">
        <f t="shared" si="103"/>
        <v>1</v>
      </c>
      <c r="F758" s="78">
        <f t="shared" si="104"/>
        <v>1</v>
      </c>
      <c r="G758" s="77">
        <f t="shared" si="107"/>
        <v>2.7655334521238805E-4</v>
      </c>
      <c r="H758" s="78">
        <f t="shared" si="105"/>
        <v>-71.164421678013525</v>
      </c>
      <c r="I758" s="77">
        <f t="shared" si="108"/>
        <v>9.9999999999994316E-2</v>
      </c>
      <c r="J758" s="77">
        <f t="shared" si="109"/>
        <v>2.7192668206970575E-4</v>
      </c>
      <c r="K758" s="77">
        <f t="shared" si="110"/>
        <v>2.7192668206969028E-5</v>
      </c>
      <c r="L758" s="82"/>
    </row>
    <row r="759" spans="1:12" x14ac:dyDescent="0.2">
      <c r="A759" s="76">
        <v>69.400000000000006</v>
      </c>
      <c r="B759" s="76">
        <f t="shared" si="106"/>
        <v>6.9400000000000003E-2</v>
      </c>
      <c r="C759" s="77">
        <f t="shared" si="101"/>
        <v>0.99980902863097987</v>
      </c>
      <c r="D759" s="78">
        <f t="shared" si="102"/>
        <v>2.8604073382160569E-4</v>
      </c>
      <c r="E759" s="78">
        <f t="shared" si="103"/>
        <v>1</v>
      </c>
      <c r="F759" s="78">
        <f t="shared" si="104"/>
        <v>1</v>
      </c>
      <c r="G759" s="77">
        <f t="shared" si="107"/>
        <v>2.8598610823107223E-4</v>
      </c>
      <c r="H759" s="78">
        <f t="shared" si="105"/>
        <v>-70.873101244070625</v>
      </c>
      <c r="I759" s="77">
        <f t="shared" si="108"/>
        <v>0.10000000000000853</v>
      </c>
      <c r="J759" s="77">
        <f t="shared" si="109"/>
        <v>2.8126972672173011E-4</v>
      </c>
      <c r="K759" s="77">
        <f t="shared" si="110"/>
        <v>2.812697267217541E-5</v>
      </c>
      <c r="L759" s="82"/>
    </row>
    <row r="760" spans="1:12" x14ac:dyDescent="0.2">
      <c r="A760" s="76">
        <v>69.5</v>
      </c>
      <c r="B760" s="76">
        <f t="shared" si="106"/>
        <v>6.9500000000000006E-2</v>
      </c>
      <c r="C760" s="77">
        <f t="shared" si="101"/>
        <v>0.9998084779332298</v>
      </c>
      <c r="D760" s="78">
        <f t="shared" si="102"/>
        <v>2.9565447904421159E-4</v>
      </c>
      <c r="E760" s="78">
        <f t="shared" si="103"/>
        <v>1</v>
      </c>
      <c r="F760" s="78">
        <f t="shared" si="104"/>
        <v>1</v>
      </c>
      <c r="G760" s="77">
        <f t="shared" si="107"/>
        <v>2.9559785468733516E-4</v>
      </c>
      <c r="H760" s="78">
        <f t="shared" si="105"/>
        <v>-70.585974443489647</v>
      </c>
      <c r="I760" s="77">
        <f t="shared" si="108"/>
        <v>9.9999999999994316E-2</v>
      </c>
      <c r="J760" s="77">
        <f t="shared" si="109"/>
        <v>2.9079198145920372E-4</v>
      </c>
      <c r="K760" s="77">
        <f t="shared" si="110"/>
        <v>2.907919814591872E-5</v>
      </c>
      <c r="L760" s="82"/>
    </row>
    <row r="761" spans="1:12" x14ac:dyDescent="0.2">
      <c r="A761" s="76">
        <v>69.599999999999994</v>
      </c>
      <c r="B761" s="76">
        <f t="shared" si="106"/>
        <v>6.9599999999999995E-2</v>
      </c>
      <c r="C761" s="77">
        <f t="shared" si="101"/>
        <v>0.99980792644281835</v>
      </c>
      <c r="D761" s="78">
        <f t="shared" si="102"/>
        <v>3.0544670896369972E-4</v>
      </c>
      <c r="E761" s="78">
        <f t="shared" si="103"/>
        <v>1</v>
      </c>
      <c r="F761" s="78">
        <f t="shared" si="104"/>
        <v>1</v>
      </c>
      <c r="G761" s="77">
        <f t="shared" si="107"/>
        <v>3.0538804072777963E-4</v>
      </c>
      <c r="H761" s="78">
        <f t="shared" si="105"/>
        <v>-70.302959486235665</v>
      </c>
      <c r="I761" s="77">
        <f t="shared" si="108"/>
        <v>9.9999999999994316E-2</v>
      </c>
      <c r="J761" s="77">
        <f t="shared" si="109"/>
        <v>3.0049294770755736E-4</v>
      </c>
      <c r="K761" s="77">
        <f t="shared" si="110"/>
        <v>3.0049294770754029E-5</v>
      </c>
      <c r="L761" s="82"/>
    </row>
    <row r="762" spans="1:12" x14ac:dyDescent="0.2">
      <c r="A762" s="76">
        <v>69.7</v>
      </c>
      <c r="B762" s="76">
        <f t="shared" si="106"/>
        <v>6.9699999999999998E-2</v>
      </c>
      <c r="C762" s="77">
        <f t="shared" si="101"/>
        <v>0.99980737415974663</v>
      </c>
      <c r="D762" s="78">
        <f t="shared" si="102"/>
        <v>3.1541678962928579E-4</v>
      </c>
      <c r="E762" s="78">
        <f t="shared" si="103"/>
        <v>1</v>
      </c>
      <c r="F762" s="78">
        <f t="shared" si="104"/>
        <v>1</v>
      </c>
      <c r="G762" s="77">
        <f t="shared" si="107"/>
        <v>3.1535603220515346E-4</v>
      </c>
      <c r="H762" s="78">
        <f t="shared" si="105"/>
        <v>-70.023977146062279</v>
      </c>
      <c r="I762" s="77">
        <f t="shared" si="108"/>
        <v>0.10000000000000853</v>
      </c>
      <c r="J762" s="77">
        <f t="shared" si="109"/>
        <v>3.1037203646646651E-4</v>
      </c>
      <c r="K762" s="77">
        <f t="shared" si="110"/>
        <v>3.1037203646649295E-5</v>
      </c>
      <c r="L762" s="82"/>
    </row>
    <row r="763" spans="1:12" x14ac:dyDescent="0.2">
      <c r="A763" s="76">
        <v>69.8</v>
      </c>
      <c r="B763" s="76">
        <f t="shared" si="106"/>
        <v>6.9800000000000001E-2</v>
      </c>
      <c r="C763" s="77">
        <f t="shared" si="101"/>
        <v>0.99980682108401431</v>
      </c>
      <c r="D763" s="78">
        <f t="shared" si="102"/>
        <v>3.2556399709294051E-4</v>
      </c>
      <c r="E763" s="78">
        <f t="shared" si="103"/>
        <v>1</v>
      </c>
      <c r="F763" s="78">
        <f t="shared" si="104"/>
        <v>1</v>
      </c>
      <c r="G763" s="77">
        <f t="shared" si="107"/>
        <v>3.2550110499289812E-4</v>
      </c>
      <c r="H763" s="78">
        <f t="shared" si="105"/>
        <v>-69.748950655494667</v>
      </c>
      <c r="I763" s="77">
        <f t="shared" si="108"/>
        <v>9.9999999999994316E-2</v>
      </c>
      <c r="J763" s="77">
        <f t="shared" si="109"/>
        <v>3.2042856859902582E-4</v>
      </c>
      <c r="K763" s="77">
        <f t="shared" si="110"/>
        <v>3.2042856859900757E-5</v>
      </c>
      <c r="L763" s="82"/>
    </row>
    <row r="764" spans="1:12" x14ac:dyDescent="0.2">
      <c r="A764" s="76">
        <v>69.900000000000006</v>
      </c>
      <c r="B764" s="76">
        <f t="shared" si="106"/>
        <v>6.9900000000000004E-2</v>
      </c>
      <c r="C764" s="77">
        <f t="shared" si="101"/>
        <v>0.99980626721562482</v>
      </c>
      <c r="D764" s="78">
        <f t="shared" si="102"/>
        <v>3.358875177736364E-4</v>
      </c>
      <c r="E764" s="78">
        <f t="shared" si="103"/>
        <v>1</v>
      </c>
      <c r="F764" s="78">
        <f t="shared" si="104"/>
        <v>1</v>
      </c>
      <c r="G764" s="77">
        <f t="shared" si="107"/>
        <v>3.3582244534958127E-4</v>
      </c>
      <c r="H764" s="78">
        <f t="shared" si="105"/>
        <v>-69.477805606145196</v>
      </c>
      <c r="I764" s="77">
        <f t="shared" si="108"/>
        <v>0.10000000000000853</v>
      </c>
      <c r="J764" s="77">
        <f t="shared" si="109"/>
        <v>3.3066177517123969E-4</v>
      </c>
      <c r="K764" s="77">
        <f t="shared" si="110"/>
        <v>3.306617751712679E-5</v>
      </c>
      <c r="L764" s="82"/>
    </row>
    <row r="765" spans="1:12" x14ac:dyDescent="0.2">
      <c r="A765" s="76">
        <v>70</v>
      </c>
      <c r="B765" s="76">
        <f t="shared" si="106"/>
        <v>7.0000000000000007E-2</v>
      </c>
      <c r="C765" s="77">
        <f t="shared" si="101"/>
        <v>0.99980571255457851</v>
      </c>
      <c r="D765" s="78">
        <f t="shared" si="102"/>
        <v>3.4638644887063875E-4</v>
      </c>
      <c r="E765" s="78">
        <f t="shared" si="103"/>
        <v>1</v>
      </c>
      <c r="F765" s="78">
        <f t="shared" si="104"/>
        <v>1</v>
      </c>
      <c r="G765" s="77">
        <f t="shared" si="107"/>
        <v>3.4631915033235907E-4</v>
      </c>
      <c r="H765" s="78">
        <f t="shared" si="105"/>
        <v>-69.210469854040099</v>
      </c>
      <c r="I765" s="77">
        <f t="shared" si="108"/>
        <v>9.9999999999994316E-2</v>
      </c>
      <c r="J765" s="77">
        <f t="shared" si="109"/>
        <v>3.4107079784097017E-4</v>
      </c>
      <c r="K765" s="77">
        <f t="shared" si="110"/>
        <v>3.4107079784095079E-5</v>
      </c>
      <c r="L765" s="82"/>
    </row>
    <row r="766" spans="1:12" x14ac:dyDescent="0.2">
      <c r="A766" s="76">
        <v>70.099999999999994</v>
      </c>
      <c r="B766" s="76">
        <f t="shared" si="106"/>
        <v>7.0099999999999996E-2</v>
      </c>
      <c r="C766" s="77">
        <f t="shared" si="101"/>
        <v>0.99980515710087681</v>
      </c>
      <c r="D766" s="78">
        <f t="shared" si="102"/>
        <v>3.5705979882495146E-4</v>
      </c>
      <c r="E766" s="78">
        <f t="shared" si="103"/>
        <v>1</v>
      </c>
      <c r="F766" s="78">
        <f t="shared" si="104"/>
        <v>1</v>
      </c>
      <c r="G766" s="77">
        <f t="shared" si="107"/>
        <v>3.5699022825858804E-4</v>
      </c>
      <c r="H766" s="78">
        <f t="shared" si="105"/>
        <v>-68.946873429658396</v>
      </c>
      <c r="I766" s="77">
        <f t="shared" si="108"/>
        <v>9.9999999999994316E-2</v>
      </c>
      <c r="J766" s="77">
        <f t="shared" si="109"/>
        <v>3.5165468929547353E-4</v>
      </c>
      <c r="K766" s="77">
        <f t="shared" si="110"/>
        <v>3.5165468929545354E-5</v>
      </c>
      <c r="L766" s="82"/>
    </row>
    <row r="767" spans="1:12" x14ac:dyDescent="0.2">
      <c r="A767" s="76">
        <v>70.2</v>
      </c>
      <c r="B767" s="76">
        <f t="shared" si="106"/>
        <v>7.0199999999999999E-2</v>
      </c>
      <c r="C767" s="77">
        <f t="shared" si="101"/>
        <v>0.99980460085451972</v>
      </c>
      <c r="D767" s="78">
        <f t="shared" si="102"/>
        <v>3.679064878280787E-4</v>
      </c>
      <c r="E767" s="78">
        <f t="shared" si="103"/>
        <v>1</v>
      </c>
      <c r="F767" s="78">
        <f t="shared" si="104"/>
        <v>1</v>
      </c>
      <c r="G767" s="77">
        <f t="shared" si="107"/>
        <v>3.6783459921474042E-4</v>
      </c>
      <c r="H767" s="78">
        <f t="shared" si="105"/>
        <v>-68.686948452403684</v>
      </c>
      <c r="I767" s="77">
        <f t="shared" si="108"/>
        <v>0.10000000000000853</v>
      </c>
      <c r="J767" s="77">
        <f t="shared" si="109"/>
        <v>3.6241241373666423E-4</v>
      </c>
      <c r="K767" s="77">
        <f t="shared" si="110"/>
        <v>3.6241241373669513E-5</v>
      </c>
      <c r="L767" s="82"/>
    </row>
    <row r="768" spans="1:12" x14ac:dyDescent="0.2">
      <c r="A768" s="76">
        <v>70.3</v>
      </c>
      <c r="B768" s="76">
        <f t="shared" si="106"/>
        <v>7.0300000000000001E-2</v>
      </c>
      <c r="C768" s="77">
        <f t="shared" si="101"/>
        <v>0.99980404381551047</v>
      </c>
      <c r="D768" s="78">
        <f t="shared" si="102"/>
        <v>3.7892534837717483E-4</v>
      </c>
      <c r="E768" s="78">
        <f t="shared" si="103"/>
        <v>1</v>
      </c>
      <c r="F768" s="78">
        <f t="shared" si="104"/>
        <v>1</v>
      </c>
      <c r="G768" s="77">
        <f t="shared" si="107"/>
        <v>3.7885109561170045E-4</v>
      </c>
      <c r="H768" s="78">
        <f t="shared" si="105"/>
        <v>-68.430629049250385</v>
      </c>
      <c r="I768" s="77">
        <f t="shared" si="108"/>
        <v>9.9999999999994316E-2</v>
      </c>
      <c r="J768" s="77">
        <f t="shared" si="109"/>
        <v>3.7334284741322046E-4</v>
      </c>
      <c r="K768" s="77">
        <f t="shared" si="110"/>
        <v>3.7334284741319924E-5</v>
      </c>
      <c r="L768" s="82"/>
    </row>
    <row r="769" spans="1:12" x14ac:dyDescent="0.2">
      <c r="A769" s="76">
        <v>70.400000000000006</v>
      </c>
      <c r="B769" s="76">
        <f t="shared" si="106"/>
        <v>7.0400000000000004E-2</v>
      </c>
      <c r="C769" s="77">
        <f t="shared" si="101"/>
        <v>0.99980348598384872</v>
      </c>
      <c r="D769" s="78">
        <f t="shared" si="102"/>
        <v>3.9011512587575748E-4</v>
      </c>
      <c r="E769" s="78">
        <f t="shared" si="103"/>
        <v>1</v>
      </c>
      <c r="F769" s="78">
        <f t="shared" si="104"/>
        <v>1</v>
      </c>
      <c r="G769" s="77">
        <f t="shared" si="107"/>
        <v>3.9003846278561028E-4</v>
      </c>
      <c r="H769" s="78">
        <f t="shared" si="105"/>
        <v>-68.177851277321338</v>
      </c>
      <c r="I769" s="77">
        <f t="shared" si="108"/>
        <v>0.10000000000000853</v>
      </c>
      <c r="J769" s="77">
        <f t="shared" si="109"/>
        <v>3.8444477919865537E-4</v>
      </c>
      <c r="K769" s="77">
        <f t="shared" si="110"/>
        <v>3.8444477919868814E-5</v>
      </c>
      <c r="L769" s="82"/>
    </row>
    <row r="770" spans="1:12" x14ac:dyDescent="0.2">
      <c r="A770" s="76">
        <v>70.5</v>
      </c>
      <c r="B770" s="76">
        <f t="shared" si="106"/>
        <v>7.0499999999999993E-2</v>
      </c>
      <c r="C770" s="77">
        <f t="shared" ref="C770:C833" si="111">ABS(SIN(((8*PI()*$A770*VLOOKUP($D$8,$C$16:$D$31,2,FALSE))/($D$14*1000000)))/(VLOOKUP($D$8,$C$16:$D$31,2,FALSE)*SIN(((8*PI()*$A770)/($D$14*1000000)))))^5</f>
        <v>0.99980292735953635</v>
      </c>
      <c r="D770" s="78">
        <f t="shared" ref="D770:D833" si="112">ABS(SIN(((512*PI()*$A770*VLOOKUP($D$8,$C$16:$E$31,3,FALSE))/($D$14*1000000)))/(VLOOKUP($D$8,$C$16:$E$31,3,FALSE)*SIN(((512*PI()*$A770)/($D$14*1000000)))))^$D$9</f>
        <v>4.0147447927901868E-4</v>
      </c>
      <c r="E770" s="78">
        <f t="shared" ref="E770:E833" si="113">IF($D$10="OFF",1,ABS(SIN(8*VLOOKUP($D$8,$C$16:$D$31,2,FALSE)*VLOOKUP($D$8,$C$16:$E$31,3,FALSE)*2*PI()*A770/($D$14*1000000))/(2*SIN((8*VLOOKUP($D$8,$C$16:$D$31,2,FALSE)*VLOOKUP($D$8,$C$16:$E$31,3,FALSE))*PI()*A770/($D$14*1000000)))))</f>
        <v>1</v>
      </c>
      <c r="F770" s="78">
        <f t="shared" ref="F770:F833" si="114">IF($D$11="OFF",1,ABS(SIN(8*VLOOKUP($D$8,$C$16:$D$31,2,FALSE)*VLOOKUP($D$8,$C$16:$E$31,3,FALSE)*IF($D$10="ON",4,2)*PI()*A770/($D$14*1000000))/(2*SIN((8*VLOOKUP($D$8,$C$16:$D$31,2,FALSE)*VLOOKUP($D$8,$C$16:$E$31,3,FALSE)*IF($D$10="ON",2,1))*PI()*A770/($D$14*1000000)))))</f>
        <v>1</v>
      </c>
      <c r="G770" s="77">
        <f t="shared" si="107"/>
        <v>4.0139535964330838E-4</v>
      </c>
      <c r="H770" s="78">
        <f t="shared" ref="H770:H833" si="115">20*LOG10(G770)</f>
        <v>-67.928553050172155</v>
      </c>
      <c r="I770" s="77">
        <f t="shared" si="108"/>
        <v>9.9999999999994316E-2</v>
      </c>
      <c r="J770" s="77">
        <f t="shared" si="109"/>
        <v>3.9571691121445931E-4</v>
      </c>
      <c r="K770" s="77">
        <f t="shared" si="110"/>
        <v>3.9571691121443682E-5</v>
      </c>
      <c r="L770" s="82"/>
    </row>
    <row r="771" spans="1:12" x14ac:dyDescent="0.2">
      <c r="A771" s="76">
        <v>70.599999999999994</v>
      </c>
      <c r="B771" s="76">
        <f t="shared" ref="B771:B834" si="116">A771/1000</f>
        <v>7.0599999999999996E-2</v>
      </c>
      <c r="C771" s="77">
        <f t="shared" si="111"/>
        <v>0.9998023679425746</v>
      </c>
      <c r="D771" s="78">
        <f t="shared" si="112"/>
        <v>4.130019817829256E-4</v>
      </c>
      <c r="E771" s="78">
        <f t="shared" si="113"/>
        <v>1</v>
      </c>
      <c r="F771" s="78">
        <f t="shared" si="114"/>
        <v>1</v>
      </c>
      <c r="G771" s="77">
        <f t="shared" ref="G771:G834" si="117">C771*D771*E771*F771</f>
        <v>4.1292035935154505E-4</v>
      </c>
      <c r="H771" s="78">
        <f t="shared" si="115"/>
        <v>-67.682674067570233</v>
      </c>
      <c r="I771" s="77">
        <f t="shared" ref="I771:I834" si="118">A771-A770</f>
        <v>9.9999999999994316E-2</v>
      </c>
      <c r="J771" s="77">
        <f t="shared" ref="J771:J834" si="119">((G771+G770)/2)</f>
        <v>4.0715785949742669E-4</v>
      </c>
      <c r="K771" s="77">
        <f t="shared" si="110"/>
        <v>4.0715785949740354E-5</v>
      </c>
      <c r="L771" s="82"/>
    </row>
    <row r="772" spans="1:12" x14ac:dyDescent="0.2">
      <c r="A772" s="76">
        <v>70.7</v>
      </c>
      <c r="B772" s="76">
        <f t="shared" si="116"/>
        <v>7.0699999999999999E-2</v>
      </c>
      <c r="C772" s="77">
        <f t="shared" si="111"/>
        <v>0.99980180773296434</v>
      </c>
      <c r="D772" s="78">
        <f t="shared" si="112"/>
        <v>4.2469612155610612E-4</v>
      </c>
      <c r="E772" s="78">
        <f t="shared" si="113"/>
        <v>1</v>
      </c>
      <c r="F772" s="78">
        <f t="shared" si="114"/>
        <v>1</v>
      </c>
      <c r="G772" s="77">
        <f t="shared" si="117"/>
        <v>4.2461195006897367E-4</v>
      </c>
      <c r="H772" s="78">
        <f t="shared" si="115"/>
        <v>-67.440155748573147</v>
      </c>
      <c r="I772" s="77">
        <f t="shared" si="118"/>
        <v>0.10000000000000853</v>
      </c>
      <c r="J772" s="77">
        <f t="shared" si="119"/>
        <v>4.1876615471025936E-4</v>
      </c>
      <c r="K772" s="77">
        <f t="shared" ref="K772:K835" si="120">I772*J772</f>
        <v>4.1876615471029505E-5</v>
      </c>
      <c r="L772" s="82"/>
    </row>
    <row r="773" spans="1:12" x14ac:dyDescent="0.2">
      <c r="A773" s="76">
        <v>70.8</v>
      </c>
      <c r="B773" s="76">
        <f t="shared" si="116"/>
        <v>7.0800000000000002E-2</v>
      </c>
      <c r="C773" s="77">
        <f t="shared" si="111"/>
        <v>0.99980124673070669</v>
      </c>
      <c r="D773" s="78">
        <f t="shared" si="112"/>
        <v>4.3655530251370748E-4</v>
      </c>
      <c r="E773" s="78">
        <f t="shared" si="113"/>
        <v>1</v>
      </c>
      <c r="F773" s="78">
        <f t="shared" si="114"/>
        <v>1</v>
      </c>
      <c r="G773" s="77">
        <f t="shared" si="117"/>
        <v>4.3646853572010556E-4</v>
      </c>
      <c r="H773" s="78">
        <f t="shared" si="115"/>
        <v>-67.200941167720728</v>
      </c>
      <c r="I773" s="77">
        <f t="shared" si="118"/>
        <v>9.9999999999994316E-2</v>
      </c>
      <c r="J773" s="77">
        <f t="shared" si="119"/>
        <v>4.3054024289453964E-4</v>
      </c>
      <c r="K773" s="77">
        <f t="shared" si="120"/>
        <v>4.3054024289451518E-5</v>
      </c>
      <c r="L773" s="82"/>
    </row>
    <row r="774" spans="1:12" x14ac:dyDescent="0.2">
      <c r="A774" s="76">
        <v>70.900000000000006</v>
      </c>
      <c r="B774" s="76">
        <f t="shared" si="116"/>
        <v>7.0900000000000005E-2</v>
      </c>
      <c r="C774" s="77">
        <f t="shared" si="111"/>
        <v>0.99980068493580354</v>
      </c>
      <c r="D774" s="78">
        <f t="shared" si="112"/>
        <v>4.4857784513226574E-4</v>
      </c>
      <c r="E774" s="78">
        <f t="shared" si="113"/>
        <v>1</v>
      </c>
      <c r="F774" s="78">
        <f t="shared" si="114"/>
        <v>1</v>
      </c>
      <c r="G774" s="77">
        <f t="shared" si="117"/>
        <v>4.4848843681026611E-4</v>
      </c>
      <c r="H774" s="78">
        <f t="shared" si="115"/>
        <v>-66.964974994169552</v>
      </c>
      <c r="I774" s="77">
        <f t="shared" si="118"/>
        <v>0.10000000000000853</v>
      </c>
      <c r="J774" s="77">
        <f t="shared" si="119"/>
        <v>4.4247848626518583E-4</v>
      </c>
      <c r="K774" s="77">
        <f t="shared" si="120"/>
        <v>4.4247848626522358E-5</v>
      </c>
      <c r="L774" s="82"/>
    </row>
    <row r="775" spans="1:12" x14ac:dyDescent="0.2">
      <c r="A775" s="76">
        <v>71</v>
      </c>
      <c r="B775" s="76">
        <f t="shared" si="116"/>
        <v>7.0999999999999994E-2</v>
      </c>
      <c r="C775" s="77">
        <f t="shared" si="111"/>
        <v>0.99980012234825633</v>
      </c>
      <c r="D775" s="78">
        <f t="shared" si="112"/>
        <v>4.6076198730467336E-4</v>
      </c>
      <c r="E775" s="78">
        <f t="shared" si="113"/>
        <v>1</v>
      </c>
      <c r="F775" s="78">
        <f t="shared" si="114"/>
        <v>1</v>
      </c>
      <c r="G775" s="77">
        <f t="shared" si="117"/>
        <v>4.6066989128063814E-4</v>
      </c>
      <c r="H775" s="78">
        <f t="shared" si="115"/>
        <v>-66.732203433608561</v>
      </c>
      <c r="I775" s="77">
        <f t="shared" si="118"/>
        <v>9.9999999999994316E-2</v>
      </c>
      <c r="J775" s="77">
        <f t="shared" si="119"/>
        <v>4.5457916404545212E-4</v>
      </c>
      <c r="K775" s="77">
        <f t="shared" si="120"/>
        <v>4.5457916404542625E-5</v>
      </c>
      <c r="L775" s="82"/>
    </row>
    <row r="776" spans="1:12" x14ac:dyDescent="0.2">
      <c r="A776" s="76">
        <v>71.099999999999994</v>
      </c>
      <c r="B776" s="76">
        <f t="shared" si="116"/>
        <v>7.1099999999999997E-2</v>
      </c>
      <c r="C776" s="77">
        <f t="shared" si="111"/>
        <v>0.99979955896806483</v>
      </c>
      <c r="D776" s="78">
        <f t="shared" si="112"/>
        <v>4.7310588523434712E-4</v>
      </c>
      <c r="E776" s="78">
        <f t="shared" si="113"/>
        <v>1</v>
      </c>
      <c r="F776" s="78">
        <f t="shared" si="114"/>
        <v>1</v>
      </c>
      <c r="G776" s="77">
        <f t="shared" si="117"/>
        <v>4.7301105540249614E-4</v>
      </c>
      <c r="H776" s="78">
        <f t="shared" si="115"/>
        <v>-66.502574172804444</v>
      </c>
      <c r="I776" s="77">
        <f t="shared" si="118"/>
        <v>9.9999999999994316E-2</v>
      </c>
      <c r="J776" s="77">
        <f t="shared" si="119"/>
        <v>4.6684047334156716E-4</v>
      </c>
      <c r="K776" s="77">
        <f t="shared" si="120"/>
        <v>4.6684047334154061E-5</v>
      </c>
      <c r="L776" s="82"/>
    </row>
    <row r="777" spans="1:12" x14ac:dyDescent="0.2">
      <c r="A777" s="76">
        <v>71.2</v>
      </c>
      <c r="B777" s="76">
        <f t="shared" si="116"/>
        <v>7.1199999999999999E-2</v>
      </c>
      <c r="C777" s="77">
        <f t="shared" si="111"/>
        <v>0.99979899479523138</v>
      </c>
      <c r="D777" s="78">
        <f t="shared" si="112"/>
        <v>4.8560761436767077E-4</v>
      </c>
      <c r="E777" s="78">
        <f t="shared" si="113"/>
        <v>1</v>
      </c>
      <c r="F777" s="78">
        <f t="shared" si="114"/>
        <v>1</v>
      </c>
      <c r="G777" s="77">
        <f t="shared" si="117"/>
        <v>4.8551000470970759E-4</v>
      </c>
      <c r="H777" s="78">
        <f t="shared" si="115"/>
        <v>-66.276036326635449</v>
      </c>
      <c r="I777" s="77">
        <f t="shared" si="118"/>
        <v>0.10000000000000853</v>
      </c>
      <c r="J777" s="77">
        <f t="shared" si="119"/>
        <v>4.7926053005610189E-4</v>
      </c>
      <c r="K777" s="77">
        <f t="shared" si="120"/>
        <v>4.7926053005614277E-5</v>
      </c>
      <c r="L777" s="82"/>
    </row>
    <row r="778" spans="1:12" x14ac:dyDescent="0.2">
      <c r="A778" s="76">
        <v>71.3</v>
      </c>
      <c r="B778" s="76">
        <f t="shared" si="116"/>
        <v>7.1300000000000002E-2</v>
      </c>
      <c r="C778" s="77">
        <f t="shared" si="111"/>
        <v>0.99979842982975775</v>
      </c>
      <c r="D778" s="78">
        <f t="shared" si="112"/>
        <v>4.9826517036375372E-4</v>
      </c>
      <c r="E778" s="78">
        <f t="shared" si="113"/>
        <v>1</v>
      </c>
      <c r="F778" s="78">
        <f t="shared" si="114"/>
        <v>1</v>
      </c>
      <c r="G778" s="77">
        <f t="shared" si="117"/>
        <v>4.9816473496853769E-4</v>
      </c>
      <c r="H778" s="78">
        <f t="shared" si="115"/>
        <v>-66.052540387481358</v>
      </c>
      <c r="I778" s="77">
        <f t="shared" si="118"/>
        <v>9.9999999999994316E-2</v>
      </c>
      <c r="J778" s="77">
        <f t="shared" si="119"/>
        <v>4.9183736983912261E-4</v>
      </c>
      <c r="K778" s="77">
        <f t="shared" si="120"/>
        <v>4.9183736983909467E-5</v>
      </c>
      <c r="L778" s="82"/>
    </row>
    <row r="779" spans="1:12" x14ac:dyDescent="0.2">
      <c r="A779" s="76">
        <v>71.400000000000006</v>
      </c>
      <c r="B779" s="76">
        <f t="shared" si="116"/>
        <v>7.1400000000000005E-2</v>
      </c>
      <c r="C779" s="77">
        <f t="shared" si="111"/>
        <v>0.99979786407164373</v>
      </c>
      <c r="D779" s="78">
        <f t="shared" si="112"/>
        <v>5.1107647010063817E-4</v>
      </c>
      <c r="E779" s="78">
        <f t="shared" si="113"/>
        <v>1</v>
      </c>
      <c r="F779" s="78">
        <f t="shared" si="114"/>
        <v>1</v>
      </c>
      <c r="G779" s="77">
        <f t="shared" si="117"/>
        <v>5.1097316318389333E-4</v>
      </c>
      <c r="H779" s="78">
        <f t="shared" si="115"/>
        <v>-65.832038176844293</v>
      </c>
      <c r="I779" s="77">
        <f t="shared" si="118"/>
        <v>0.10000000000000853</v>
      </c>
      <c r="J779" s="77">
        <f t="shared" si="119"/>
        <v>5.0456894907621556E-4</v>
      </c>
      <c r="K779" s="77">
        <f t="shared" si="120"/>
        <v>5.0456894907625861E-5</v>
      </c>
      <c r="L779" s="82"/>
    </row>
    <row r="780" spans="1:12" x14ac:dyDescent="0.2">
      <c r="A780" s="76">
        <v>71.5</v>
      </c>
      <c r="B780" s="76">
        <f t="shared" si="116"/>
        <v>7.1499999999999994E-2</v>
      </c>
      <c r="C780" s="77">
        <f t="shared" si="111"/>
        <v>0.99979729752089153</v>
      </c>
      <c r="D780" s="78">
        <f t="shared" si="112"/>
        <v>5.2403935271698096E-4</v>
      </c>
      <c r="E780" s="78">
        <f t="shared" si="113"/>
        <v>1</v>
      </c>
      <c r="F780" s="78">
        <f t="shared" si="114"/>
        <v>1</v>
      </c>
      <c r="G780" s="77">
        <f t="shared" si="117"/>
        <v>5.2393312864103486E-4</v>
      </c>
      <c r="H780" s="78">
        <f t="shared" si="115"/>
        <v>-65.614482799083959</v>
      </c>
      <c r="I780" s="77">
        <f t="shared" si="118"/>
        <v>9.9999999999994316E-2</v>
      </c>
      <c r="J780" s="77">
        <f t="shared" si="119"/>
        <v>5.1745314591246415E-4</v>
      </c>
      <c r="K780" s="77">
        <f t="shared" si="120"/>
        <v>5.1745314591243477E-5</v>
      </c>
      <c r="L780" s="82"/>
    </row>
    <row r="781" spans="1:12" x14ac:dyDescent="0.2">
      <c r="A781" s="76">
        <v>71.599999999999994</v>
      </c>
      <c r="B781" s="76">
        <f t="shared" si="116"/>
        <v>7.1599999999999997E-2</v>
      </c>
      <c r="C781" s="77">
        <f t="shared" si="111"/>
        <v>0.99979673017750181</v>
      </c>
      <c r="D781" s="78">
        <f t="shared" si="112"/>
        <v>5.3715158068828655E-4</v>
      </c>
      <c r="E781" s="78">
        <f t="shared" si="113"/>
        <v>1</v>
      </c>
      <c r="F781" s="78">
        <f t="shared" si="114"/>
        <v>1</v>
      </c>
      <c r="G781" s="77">
        <f t="shared" si="117"/>
        <v>5.3704239398182541E-4</v>
      </c>
      <c r="H781" s="78">
        <f t="shared" si="115"/>
        <v>-65.399828597157665</v>
      </c>
      <c r="I781" s="77">
        <f t="shared" si="118"/>
        <v>9.9999999999994316E-2</v>
      </c>
      <c r="J781" s="77">
        <f t="shared" si="119"/>
        <v>5.3048776131143019E-4</v>
      </c>
      <c r="K781" s="77">
        <f t="shared" si="120"/>
        <v>5.3048776131140006E-5</v>
      </c>
      <c r="L781" s="82"/>
    </row>
    <row r="782" spans="1:12" x14ac:dyDescent="0.2">
      <c r="A782" s="76">
        <v>71.7</v>
      </c>
      <c r="B782" s="76">
        <f t="shared" si="116"/>
        <v>7.17E-2</v>
      </c>
      <c r="C782" s="77">
        <f t="shared" si="111"/>
        <v>0.99979616204147537</v>
      </c>
      <c r="D782" s="78">
        <f t="shared" si="112"/>
        <v>5.5041084093678785E-4</v>
      </c>
      <c r="E782" s="78">
        <f t="shared" si="113"/>
        <v>1</v>
      </c>
      <c r="F782" s="78">
        <f t="shared" si="114"/>
        <v>1</v>
      </c>
      <c r="G782" s="77">
        <f t="shared" si="117"/>
        <v>5.5029864631462146E-4</v>
      </c>
      <c r="H782" s="78">
        <f t="shared" si="115"/>
        <v>-65.188031110261079</v>
      </c>
      <c r="I782" s="77">
        <f t="shared" si="118"/>
        <v>0.10000000000000853</v>
      </c>
      <c r="J782" s="77">
        <f t="shared" si="119"/>
        <v>5.4367052014822343E-4</v>
      </c>
      <c r="K782" s="77">
        <f t="shared" si="120"/>
        <v>5.4367052014826978E-5</v>
      </c>
      <c r="L782" s="82"/>
    </row>
    <row r="783" spans="1:12" x14ac:dyDescent="0.2">
      <c r="A783" s="76">
        <v>71.8</v>
      </c>
      <c r="B783" s="76">
        <f t="shared" si="116"/>
        <v>7.1800000000000003E-2</v>
      </c>
      <c r="C783" s="77">
        <f t="shared" si="111"/>
        <v>0.99979559311281596</v>
      </c>
      <c r="D783" s="78">
        <f t="shared" si="112"/>
        <v>5.6381474597397567E-4</v>
      </c>
      <c r="E783" s="78">
        <f t="shared" si="113"/>
        <v>1</v>
      </c>
      <c r="F783" s="78">
        <f t="shared" si="114"/>
        <v>1</v>
      </c>
      <c r="G783" s="77">
        <f t="shared" si="117"/>
        <v>5.6369949835680263E-4</v>
      </c>
      <c r="H783" s="78">
        <f t="shared" si="115"/>
        <v>-64.979047033274057</v>
      </c>
      <c r="I783" s="77">
        <f t="shared" si="118"/>
        <v>9.9999999999994316E-2</v>
      </c>
      <c r="J783" s="77">
        <f t="shared" si="119"/>
        <v>5.5699907233571204E-4</v>
      </c>
      <c r="K783" s="77">
        <f t="shared" si="120"/>
        <v>5.5699907233568038E-5</v>
      </c>
      <c r="L783" s="82"/>
    </row>
    <row r="784" spans="1:12" x14ac:dyDescent="0.2">
      <c r="A784" s="76">
        <v>71.900000000000006</v>
      </c>
      <c r="B784" s="76">
        <f t="shared" si="116"/>
        <v>7.1900000000000006E-2</v>
      </c>
      <c r="C784" s="77">
        <f t="shared" si="111"/>
        <v>0.99979502339152193</v>
      </c>
      <c r="D784" s="78">
        <f t="shared" si="112"/>
        <v>5.7736083507493993E-4</v>
      </c>
      <c r="E784" s="78">
        <f t="shared" si="113"/>
        <v>1</v>
      </c>
      <c r="F784" s="78">
        <f t="shared" si="114"/>
        <v>1</v>
      </c>
      <c r="G784" s="77">
        <f t="shared" si="117"/>
        <v>5.7724248960909822E-4</v>
      </c>
      <c r="H784" s="78">
        <f t="shared" si="115"/>
        <v>-64.772834177918426</v>
      </c>
      <c r="I784" s="77">
        <f t="shared" si="118"/>
        <v>0.10000000000000853</v>
      </c>
      <c r="J784" s="77">
        <f t="shared" si="119"/>
        <v>5.7047099398295042E-4</v>
      </c>
      <c r="K784" s="77">
        <f t="shared" si="120"/>
        <v>5.7047099398299905E-5</v>
      </c>
      <c r="L784" s="82"/>
    </row>
    <row r="785" spans="1:12" x14ac:dyDescent="0.2">
      <c r="A785" s="76">
        <v>72</v>
      </c>
      <c r="B785" s="76">
        <f t="shared" si="116"/>
        <v>7.1999999999999995E-2</v>
      </c>
      <c r="C785" s="77">
        <f t="shared" si="111"/>
        <v>0.99979445287759583</v>
      </c>
      <c r="D785" s="78">
        <f t="shared" si="112"/>
        <v>5.9104657548347415E-4</v>
      </c>
      <c r="E785" s="78">
        <f t="shared" si="113"/>
        <v>1</v>
      </c>
      <c r="F785" s="78">
        <f t="shared" si="114"/>
        <v>1</v>
      </c>
      <c r="G785" s="77">
        <f t="shared" si="117"/>
        <v>5.9092508756067666E-4</v>
      </c>
      <c r="H785" s="78">
        <f t="shared" si="115"/>
        <v>-64.569351435543496</v>
      </c>
      <c r="I785" s="77">
        <f t="shared" si="118"/>
        <v>9.9999999999994316E-2</v>
      </c>
      <c r="J785" s="77">
        <f t="shared" si="119"/>
        <v>5.8408378858488749E-4</v>
      </c>
      <c r="K785" s="77">
        <f t="shared" si="120"/>
        <v>5.840837885848543E-5</v>
      </c>
      <c r="L785" s="82"/>
    </row>
    <row r="786" spans="1:12" x14ac:dyDescent="0.2">
      <c r="A786" s="76">
        <v>72.099999999999994</v>
      </c>
      <c r="B786" s="76">
        <f t="shared" si="116"/>
        <v>7.2099999999999997E-2</v>
      </c>
      <c r="C786" s="77">
        <f t="shared" si="111"/>
        <v>0.99979388157103966</v>
      </c>
      <c r="D786" s="78">
        <f t="shared" si="112"/>
        <v>6.048693636471139E-4</v>
      </c>
      <c r="E786" s="78">
        <f t="shared" si="113"/>
        <v>1</v>
      </c>
      <c r="F786" s="78">
        <f t="shared" si="114"/>
        <v>1</v>
      </c>
      <c r="G786" s="77">
        <f t="shared" si="117"/>
        <v>6.0474468892415269E-4</v>
      </c>
      <c r="H786" s="78">
        <f t="shared" si="115"/>
        <v>-64.368558741456809</v>
      </c>
      <c r="I786" s="77">
        <f t="shared" si="118"/>
        <v>9.9999999999994316E-2</v>
      </c>
      <c r="J786" s="77">
        <f t="shared" si="119"/>
        <v>5.9783488824241473E-4</v>
      </c>
      <c r="K786" s="77">
        <f t="shared" si="120"/>
        <v>5.9783488824238073E-5</v>
      </c>
      <c r="L786" s="82"/>
    </row>
    <row r="787" spans="1:12" x14ac:dyDescent="0.2">
      <c r="A787" s="76">
        <v>72.2</v>
      </c>
      <c r="B787" s="76">
        <f t="shared" si="116"/>
        <v>7.22E-2</v>
      </c>
      <c r="C787" s="77">
        <f t="shared" si="111"/>
        <v>0.99979330947185308</v>
      </c>
      <c r="D787" s="78">
        <f t="shared" si="112"/>
        <v>6.1882652648109532E-4</v>
      </c>
      <c r="E787" s="78">
        <f t="shared" si="113"/>
        <v>1</v>
      </c>
      <c r="F787" s="78">
        <f t="shared" si="114"/>
        <v>1</v>
      </c>
      <c r="G787" s="77">
        <f t="shared" si="117"/>
        <v>6.1869862089950563E-4</v>
      </c>
      <c r="H787" s="78">
        <f t="shared" si="115"/>
        <v>-64.170417040724999</v>
      </c>
      <c r="I787" s="77">
        <f t="shared" si="118"/>
        <v>0.10000000000000853</v>
      </c>
      <c r="J787" s="77">
        <f t="shared" si="119"/>
        <v>6.1172165491182916E-4</v>
      </c>
      <c r="K787" s="77">
        <f t="shared" si="120"/>
        <v>6.1172165491188126E-5</v>
      </c>
      <c r="L787" s="82"/>
    </row>
    <row r="788" spans="1:12" x14ac:dyDescent="0.2">
      <c r="A788" s="76">
        <v>72.3</v>
      </c>
      <c r="B788" s="76">
        <f t="shared" si="116"/>
        <v>7.2300000000000003E-2</v>
      </c>
      <c r="C788" s="77">
        <f t="shared" si="111"/>
        <v>0.99979273658003842</v>
      </c>
      <c r="D788" s="78">
        <f t="shared" si="112"/>
        <v>6.3291532266032886E-4</v>
      </c>
      <c r="E788" s="78">
        <f t="shared" si="113"/>
        <v>1</v>
      </c>
      <c r="F788" s="78">
        <f t="shared" si="114"/>
        <v>1</v>
      </c>
      <c r="G788" s="77">
        <f t="shared" si="117"/>
        <v>6.3278414246600823E-4</v>
      </c>
      <c r="H788" s="78">
        <f t="shared" si="115"/>
        <v>-63.974888255371958</v>
      </c>
      <c r="I788" s="77">
        <f t="shared" si="118"/>
        <v>9.9999999999994316E-2</v>
      </c>
      <c r="J788" s="77">
        <f t="shared" si="119"/>
        <v>6.2574138168275699E-4</v>
      </c>
      <c r="K788" s="77">
        <f t="shared" si="120"/>
        <v>6.257413816827214E-5</v>
      </c>
      <c r="L788" s="82"/>
    </row>
    <row r="789" spans="1:12" x14ac:dyDescent="0.2">
      <c r="A789" s="76">
        <v>72.400000000000006</v>
      </c>
      <c r="B789" s="76">
        <f t="shared" si="116"/>
        <v>7.2400000000000006E-2</v>
      </c>
      <c r="C789" s="77">
        <f t="shared" si="111"/>
        <v>0.99979216289559614</v>
      </c>
      <c r="D789" s="78">
        <f t="shared" si="112"/>
        <v>6.4713294393846388E-4</v>
      </c>
      <c r="E789" s="78">
        <f t="shared" si="113"/>
        <v>1</v>
      </c>
      <c r="F789" s="78">
        <f t="shared" si="114"/>
        <v>1</v>
      </c>
      <c r="G789" s="77">
        <f t="shared" si="117"/>
        <v>6.4699844570123132E-4</v>
      </c>
      <c r="H789" s="78">
        <f t="shared" si="115"/>
        <v>-63.781935252906962</v>
      </c>
      <c r="I789" s="77">
        <f t="shared" si="118"/>
        <v>0.10000000000000853</v>
      </c>
      <c r="J789" s="77">
        <f t="shared" si="119"/>
        <v>6.3989129408361972E-4</v>
      </c>
      <c r="K789" s="77">
        <f t="shared" si="120"/>
        <v>6.3989129408367431E-5</v>
      </c>
      <c r="L789" s="82"/>
    </row>
    <row r="790" spans="1:12" x14ac:dyDescent="0.2">
      <c r="A790" s="76">
        <v>72.5</v>
      </c>
      <c r="B790" s="76">
        <f t="shared" si="116"/>
        <v>7.2499999999999995E-2</v>
      </c>
      <c r="C790" s="77">
        <f t="shared" si="111"/>
        <v>0.99979158841852755</v>
      </c>
      <c r="D790" s="78">
        <f t="shared" si="112"/>
        <v>6.6147651649309074E-4</v>
      </c>
      <c r="E790" s="78">
        <f t="shared" si="113"/>
        <v>1</v>
      </c>
      <c r="F790" s="78">
        <f t="shared" si="114"/>
        <v>1</v>
      </c>
      <c r="G790" s="77">
        <f t="shared" si="117"/>
        <v>6.6133865712618152E-4</v>
      </c>
      <c r="H790" s="78">
        <f t="shared" si="115"/>
        <v>-63.591521816118245</v>
      </c>
      <c r="I790" s="77">
        <f t="shared" si="118"/>
        <v>9.9999999999994316E-2</v>
      </c>
      <c r="J790" s="77">
        <f t="shared" si="119"/>
        <v>6.5416855141370647E-4</v>
      </c>
      <c r="K790" s="77">
        <f t="shared" si="120"/>
        <v>6.5416855141366923E-5</v>
      </c>
      <c r="L790" s="82"/>
    </row>
    <row r="791" spans="1:12" x14ac:dyDescent="0.2">
      <c r="A791" s="76">
        <v>72.599999999999994</v>
      </c>
      <c r="B791" s="76">
        <f t="shared" si="116"/>
        <v>7.2599999999999998E-2</v>
      </c>
      <c r="C791" s="77">
        <f t="shared" si="111"/>
        <v>0.9997910131488339</v>
      </c>
      <c r="D791" s="78">
        <f t="shared" si="112"/>
        <v>6.7594310229614966E-4</v>
      </c>
      <c r="E791" s="78">
        <f t="shared" si="113"/>
        <v>1</v>
      </c>
      <c r="F791" s="78">
        <f t="shared" si="114"/>
        <v>1</v>
      </c>
      <c r="G791" s="77">
        <f t="shared" si="117"/>
        <v>6.7580183907563337E-4</v>
      </c>
      <c r="H791" s="78">
        <f t="shared" si="115"/>
        <v>-63.403612614072031</v>
      </c>
      <c r="I791" s="77">
        <f t="shared" si="118"/>
        <v>9.9999999999994316E-2</v>
      </c>
      <c r="J791" s="77">
        <f t="shared" si="119"/>
        <v>6.685702481009075E-4</v>
      </c>
      <c r="K791" s="77">
        <f t="shared" si="120"/>
        <v>6.6857024810086955E-5</v>
      </c>
      <c r="L791" s="82"/>
    </row>
    <row r="792" spans="1:12" x14ac:dyDescent="0.2">
      <c r="A792" s="76">
        <v>72.7</v>
      </c>
      <c r="B792" s="76">
        <f t="shared" si="116"/>
        <v>7.2700000000000001E-2</v>
      </c>
      <c r="C792" s="77">
        <f t="shared" si="111"/>
        <v>0.99979043708651727</v>
      </c>
      <c r="D792" s="78">
        <f t="shared" si="112"/>
        <v>6.9052970050863813E-4</v>
      </c>
      <c r="E792" s="78">
        <f t="shared" si="113"/>
        <v>1</v>
      </c>
      <c r="F792" s="78">
        <f t="shared" si="114"/>
        <v>1</v>
      </c>
      <c r="G792" s="77">
        <f t="shared" si="117"/>
        <v>6.9038499109275316E-4</v>
      </c>
      <c r="H792" s="78">
        <f t="shared" si="115"/>
        <v>-63.218173174259306</v>
      </c>
      <c r="I792" s="77">
        <f t="shared" si="118"/>
        <v>0.10000000000000853</v>
      </c>
      <c r="J792" s="77">
        <f t="shared" si="119"/>
        <v>6.8309341508419321E-4</v>
      </c>
      <c r="K792" s="77">
        <f t="shared" si="120"/>
        <v>6.8309341508425149E-5</v>
      </c>
      <c r="L792" s="82"/>
    </row>
    <row r="793" spans="1:12" x14ac:dyDescent="0.2">
      <c r="A793" s="76">
        <v>72.8</v>
      </c>
      <c r="B793" s="76">
        <f t="shared" si="116"/>
        <v>7.2800000000000004E-2</v>
      </c>
      <c r="C793" s="77">
        <f t="shared" si="111"/>
        <v>0.9997898602315789</v>
      </c>
      <c r="D793" s="78">
        <f t="shared" si="112"/>
        <v>7.052332488986391E-4</v>
      </c>
      <c r="E793" s="78">
        <f t="shared" si="113"/>
        <v>1</v>
      </c>
      <c r="F793" s="78">
        <f t="shared" si="114"/>
        <v>1</v>
      </c>
      <c r="G793" s="77">
        <f t="shared" si="117"/>
        <v>7.0508505134703268E-4</v>
      </c>
      <c r="H793" s="78">
        <f t="shared" si="115"/>
        <v>-63.035169855836983</v>
      </c>
      <c r="I793" s="77">
        <f t="shared" si="118"/>
        <v>9.9999999999994316E-2</v>
      </c>
      <c r="J793" s="77">
        <f t="shared" si="119"/>
        <v>6.9773502121989292E-4</v>
      </c>
      <c r="K793" s="77">
        <f t="shared" si="120"/>
        <v>6.9773502121985332E-5</v>
      </c>
      <c r="L793" s="82"/>
    </row>
    <row r="794" spans="1:12" x14ac:dyDescent="0.2">
      <c r="A794" s="76">
        <v>72.900000000000006</v>
      </c>
      <c r="B794" s="76">
        <f t="shared" si="116"/>
        <v>7.2900000000000006E-2</v>
      </c>
      <c r="C794" s="77">
        <f t="shared" si="111"/>
        <v>0.99978928258401878</v>
      </c>
      <c r="D794" s="78">
        <f t="shared" si="112"/>
        <v>7.200506252818085E-4</v>
      </c>
      <c r="E794" s="78">
        <f t="shared" si="113"/>
        <v>1</v>
      </c>
      <c r="F794" s="78">
        <f t="shared" si="114"/>
        <v>1</v>
      </c>
      <c r="G794" s="77">
        <f t="shared" si="117"/>
        <v>7.198988980746735E-4</v>
      </c>
      <c r="H794" s="78">
        <f t="shared" si="115"/>
        <v>-62.854569823911703</v>
      </c>
      <c r="I794" s="77">
        <f t="shared" si="118"/>
        <v>0.10000000000000853</v>
      </c>
      <c r="J794" s="77">
        <f t="shared" si="119"/>
        <v>7.1249197471085304E-4</v>
      </c>
      <c r="K794" s="77">
        <f t="shared" si="120"/>
        <v>7.1249197471091381E-5</v>
      </c>
      <c r="L794" s="82"/>
    </row>
    <row r="795" spans="1:12" x14ac:dyDescent="0.2">
      <c r="A795" s="76">
        <v>73</v>
      </c>
      <c r="B795" s="76">
        <f t="shared" si="116"/>
        <v>7.2999999999999995E-2</v>
      </c>
      <c r="C795" s="77">
        <f t="shared" si="111"/>
        <v>0.99978870414384013</v>
      </c>
      <c r="D795" s="78">
        <f t="shared" si="112"/>
        <v>7.3497864898332407E-4</v>
      </c>
      <c r="E795" s="78">
        <f t="shared" si="113"/>
        <v>1</v>
      </c>
      <c r="F795" s="78">
        <f t="shared" si="114"/>
        <v>1</v>
      </c>
      <c r="G795" s="77">
        <f t="shared" si="117"/>
        <v>7.3482335104042796E-4</v>
      </c>
      <c r="H795" s="78">
        <f t="shared" si="115"/>
        <v>-62.676341024818598</v>
      </c>
      <c r="I795" s="77">
        <f t="shared" si="118"/>
        <v>9.9999999999994316E-2</v>
      </c>
      <c r="J795" s="77">
        <f t="shared" si="119"/>
        <v>7.2736112455755073E-4</v>
      </c>
      <c r="K795" s="77">
        <f t="shared" si="120"/>
        <v>7.2736112455750945E-5</v>
      </c>
      <c r="L795" s="82"/>
    </row>
    <row r="796" spans="1:12" x14ac:dyDescent="0.2">
      <c r="A796" s="76">
        <v>73.099999999999994</v>
      </c>
      <c r="B796" s="76">
        <f t="shared" si="116"/>
        <v>7.3099999999999998E-2</v>
      </c>
      <c r="C796" s="77">
        <f t="shared" si="111"/>
        <v>0.9997881249110423</v>
      </c>
      <c r="D796" s="78">
        <f t="shared" si="112"/>
        <v>7.5001408232044941E-4</v>
      </c>
      <c r="E796" s="78">
        <f t="shared" si="113"/>
        <v>1</v>
      </c>
      <c r="F796" s="78">
        <f t="shared" si="114"/>
        <v>1</v>
      </c>
      <c r="G796" s="77">
        <f t="shared" si="117"/>
        <v>7.4985517302003819E-4</v>
      </c>
      <c r="H796" s="78">
        <f t="shared" si="115"/>
        <v>-62.500452162348729</v>
      </c>
      <c r="I796" s="77">
        <f t="shared" si="118"/>
        <v>9.9999999999994316E-2</v>
      </c>
      <c r="J796" s="77">
        <f t="shared" si="119"/>
        <v>7.4233926203023308E-4</v>
      </c>
      <c r="K796" s="77">
        <f t="shared" si="120"/>
        <v>7.4233926203019085E-5</v>
      </c>
      <c r="L796" s="82"/>
    </row>
    <row r="797" spans="1:12" x14ac:dyDescent="0.2">
      <c r="A797" s="76">
        <v>73.2</v>
      </c>
      <c r="B797" s="76">
        <f t="shared" si="116"/>
        <v>7.3200000000000001E-2</v>
      </c>
      <c r="C797" s="77">
        <f t="shared" si="111"/>
        <v>0.99978754488562693</v>
      </c>
      <c r="D797" s="78">
        <f t="shared" si="112"/>
        <v>7.6515363210471555E-4</v>
      </c>
      <c r="E797" s="78">
        <f t="shared" si="113"/>
        <v>1</v>
      </c>
      <c r="F797" s="78">
        <f t="shared" si="114"/>
        <v>1</v>
      </c>
      <c r="G797" s="77">
        <f t="shared" si="117"/>
        <v>7.6499107130229374E-4</v>
      </c>
      <c r="H797" s="78">
        <f t="shared" si="115"/>
        <v>-62.326872674882516</v>
      </c>
      <c r="I797" s="77">
        <f t="shared" si="118"/>
        <v>0.10000000000000853</v>
      </c>
      <c r="J797" s="77">
        <f t="shared" si="119"/>
        <v>7.5742312216116596E-4</v>
      </c>
      <c r="K797" s="77">
        <f t="shared" si="120"/>
        <v>7.5742312216123053E-5</v>
      </c>
      <c r="L797" s="82"/>
    </row>
    <row r="798" spans="1:12" x14ac:dyDescent="0.2">
      <c r="A798" s="76">
        <v>73.3</v>
      </c>
      <c r="B798" s="76">
        <f t="shared" si="116"/>
        <v>7.3300000000000004E-2</v>
      </c>
      <c r="C798" s="77">
        <f t="shared" si="111"/>
        <v>0.99978696406759771</v>
      </c>
      <c r="D798" s="78">
        <f t="shared" si="112"/>
        <v>7.8039395116287166E-4</v>
      </c>
      <c r="E798" s="78">
        <f t="shared" si="113"/>
        <v>1</v>
      </c>
      <c r="F798" s="78">
        <f t="shared" si="114"/>
        <v>1</v>
      </c>
      <c r="G798" s="77">
        <f t="shared" si="117"/>
        <v>7.8022769920984452E-4</v>
      </c>
      <c r="H798" s="78">
        <f t="shared" si="115"/>
        <v>-62.155572713387606</v>
      </c>
      <c r="I798" s="77">
        <f t="shared" si="118"/>
        <v>9.9999999999994316E-2</v>
      </c>
      <c r="J798" s="77">
        <f t="shared" si="119"/>
        <v>7.7260938525606907E-4</v>
      </c>
      <c r="K798" s="77">
        <f t="shared" si="120"/>
        <v>7.7260938525602519E-5</v>
      </c>
      <c r="L798" s="82"/>
    </row>
    <row r="799" spans="1:12" x14ac:dyDescent="0.2">
      <c r="A799" s="76">
        <v>73.400000000000006</v>
      </c>
      <c r="B799" s="76">
        <f t="shared" si="116"/>
        <v>7.3400000000000007E-2</v>
      </c>
      <c r="C799" s="77">
        <f t="shared" si="111"/>
        <v>0.99978638245695173</v>
      </c>
      <c r="D799" s="78">
        <f t="shared" si="112"/>
        <v>7.9573163987566367E-4</v>
      </c>
      <c r="E799" s="78">
        <f t="shared" si="113"/>
        <v>1</v>
      </c>
      <c r="F799" s="78">
        <f t="shared" si="114"/>
        <v>1</v>
      </c>
      <c r="G799" s="77">
        <f t="shared" si="117"/>
        <v>7.9556165763782763E-4</v>
      </c>
      <c r="H799" s="78">
        <f t="shared" si="115"/>
        <v>-61.986523120242623</v>
      </c>
      <c r="I799" s="77">
        <f t="shared" si="118"/>
        <v>0.10000000000000853</v>
      </c>
      <c r="J799" s="77">
        <f t="shared" si="119"/>
        <v>7.8789467842383613E-4</v>
      </c>
      <c r="K799" s="77">
        <f t="shared" si="120"/>
        <v>7.8789467842390337E-5</v>
      </c>
      <c r="L799" s="82"/>
    </row>
    <row r="800" spans="1:12" x14ac:dyDescent="0.2">
      <c r="A800" s="76">
        <v>73.5</v>
      </c>
      <c r="B800" s="76">
        <f t="shared" si="116"/>
        <v>7.3499999999999996E-2</v>
      </c>
      <c r="C800" s="77">
        <f t="shared" si="111"/>
        <v>0.99978580005369322</v>
      </c>
      <c r="D800" s="78">
        <f t="shared" si="112"/>
        <v>8.1116324773349295E-4</v>
      </c>
      <c r="E800" s="78">
        <f t="shared" si="113"/>
        <v>1</v>
      </c>
      <c r="F800" s="78">
        <f t="shared" si="114"/>
        <v>1</v>
      </c>
      <c r="G800" s="77">
        <f t="shared" si="117"/>
        <v>8.1098949660938244E-4</v>
      </c>
      <c r="H800" s="78">
        <f t="shared" si="115"/>
        <v>-61.819695408850265</v>
      </c>
      <c r="I800" s="77">
        <f t="shared" si="118"/>
        <v>9.9999999999994316E-2</v>
      </c>
      <c r="J800" s="77">
        <f t="shared" si="119"/>
        <v>8.0327557712360498E-4</v>
      </c>
      <c r="K800" s="77">
        <f t="shared" si="120"/>
        <v>8.0327557712355931E-5</v>
      </c>
      <c r="L800" s="82"/>
    </row>
    <row r="801" spans="1:12" x14ac:dyDescent="0.2">
      <c r="A801" s="76">
        <v>73.599999999999994</v>
      </c>
      <c r="B801" s="76">
        <f t="shared" si="116"/>
        <v>7.3599999999999999E-2</v>
      </c>
      <c r="C801" s="77">
        <f t="shared" si="111"/>
        <v>0.9997852168578234</v>
      </c>
      <c r="D801" s="78">
        <f t="shared" si="112"/>
        <v>8.266852749081484E-4</v>
      </c>
      <c r="E801" s="78">
        <f t="shared" si="113"/>
        <v>1</v>
      </c>
      <c r="F801" s="78">
        <f t="shared" si="114"/>
        <v>1</v>
      </c>
      <c r="G801" s="77">
        <f t="shared" si="117"/>
        <v>8.2650771684721254E-4</v>
      </c>
      <c r="H801" s="78">
        <f t="shared" si="115"/>
        <v>-61.65506174400393</v>
      </c>
      <c r="I801" s="77">
        <f t="shared" si="118"/>
        <v>9.9999999999994316E-2</v>
      </c>
      <c r="J801" s="77">
        <f t="shared" si="119"/>
        <v>8.1874860672829749E-4</v>
      </c>
      <c r="K801" s="77">
        <f t="shared" si="120"/>
        <v>8.1874860672825092E-5</v>
      </c>
      <c r="L801" s="82"/>
    </row>
    <row r="802" spans="1:12" x14ac:dyDescent="0.2">
      <c r="A802" s="76">
        <v>73.7</v>
      </c>
      <c r="B802" s="76">
        <f t="shared" si="116"/>
        <v>7.3700000000000002E-2</v>
      </c>
      <c r="C802" s="77">
        <f t="shared" si="111"/>
        <v>0.99978463286934238</v>
      </c>
      <c r="D802" s="78">
        <f t="shared" si="112"/>
        <v>8.422941738396053E-4</v>
      </c>
      <c r="E802" s="78">
        <f t="shared" si="113"/>
        <v>1</v>
      </c>
      <c r="F802" s="78">
        <f t="shared" si="114"/>
        <v>1</v>
      </c>
      <c r="G802" s="77">
        <f t="shared" si="117"/>
        <v>8.4211277136021583E-4</v>
      </c>
      <c r="H802" s="78">
        <f t="shared" si="115"/>
        <v>-61.492594922975947</v>
      </c>
      <c r="I802" s="77">
        <f t="shared" si="118"/>
        <v>0.10000000000000853</v>
      </c>
      <c r="J802" s="77">
        <f t="shared" si="119"/>
        <v>8.3431024410371424E-4</v>
      </c>
      <c r="K802" s="77">
        <f t="shared" si="120"/>
        <v>8.3431024410378539E-5</v>
      </c>
      <c r="L802" s="82"/>
    </row>
    <row r="803" spans="1:12" x14ac:dyDescent="0.2">
      <c r="A803" s="76">
        <v>73.8</v>
      </c>
      <c r="B803" s="76">
        <f t="shared" si="116"/>
        <v>7.3799999999999991E-2</v>
      </c>
      <c r="C803" s="77">
        <f t="shared" si="111"/>
        <v>0.99978404808825061</v>
      </c>
      <c r="D803" s="78">
        <f t="shared" si="112"/>
        <v>8.5798635083705812E-4</v>
      </c>
      <c r="E803" s="78">
        <f t="shared" si="113"/>
        <v>1</v>
      </c>
      <c r="F803" s="78">
        <f t="shared" si="114"/>
        <v>1</v>
      </c>
      <c r="G803" s="77">
        <f t="shared" si="117"/>
        <v>8.5780106704433996E-4</v>
      </c>
      <c r="H803" s="78">
        <f t="shared" si="115"/>
        <v>-61.332268357294922</v>
      </c>
      <c r="I803" s="77">
        <f t="shared" si="118"/>
        <v>9.9999999999994316E-2</v>
      </c>
      <c r="J803" s="77">
        <f t="shared" si="119"/>
        <v>8.499569192022779E-4</v>
      </c>
      <c r="K803" s="77">
        <f t="shared" si="120"/>
        <v>8.4995691920222962E-5</v>
      </c>
      <c r="L803" s="82"/>
    </row>
    <row r="804" spans="1:12" x14ac:dyDescent="0.2">
      <c r="A804" s="76">
        <v>73.900000000000006</v>
      </c>
      <c r="B804" s="76">
        <f t="shared" si="116"/>
        <v>7.3900000000000007E-2</v>
      </c>
      <c r="C804" s="77">
        <f t="shared" si="111"/>
        <v>0.9997834625145513</v>
      </c>
      <c r="D804" s="78">
        <f t="shared" si="112"/>
        <v>8.7375816769327732E-4</v>
      </c>
      <c r="E804" s="78">
        <f t="shared" si="113"/>
        <v>1</v>
      </c>
      <c r="F804" s="78">
        <f t="shared" si="114"/>
        <v>1</v>
      </c>
      <c r="G804" s="77">
        <f t="shared" si="117"/>
        <v>8.7356896629675477E-4</v>
      </c>
      <c r="H804" s="78">
        <f t="shared" si="115"/>
        <v>-61.174056055183044</v>
      </c>
      <c r="I804" s="77">
        <f t="shared" si="118"/>
        <v>0.10000000000000853</v>
      </c>
      <c r="J804" s="77">
        <f t="shared" si="119"/>
        <v>8.6568501667054736E-4</v>
      </c>
      <c r="K804" s="77">
        <f t="shared" si="120"/>
        <v>8.6568501667062114E-5</v>
      </c>
      <c r="L804" s="82"/>
    </row>
    <row r="805" spans="1:12" x14ac:dyDescent="0.2">
      <c r="A805" s="76">
        <v>74</v>
      </c>
      <c r="B805" s="76">
        <f t="shared" si="116"/>
        <v>7.3999999999999996E-2</v>
      </c>
      <c r="C805" s="77">
        <f t="shared" si="111"/>
        <v>0.99978287614824479</v>
      </c>
      <c r="D805" s="78">
        <f t="shared" si="112"/>
        <v>8.8960594331141847E-4</v>
      </c>
      <c r="E805" s="78">
        <f t="shared" si="113"/>
        <v>1</v>
      </c>
      <c r="F805" s="78">
        <f t="shared" si="114"/>
        <v>1</v>
      </c>
      <c r="G805" s="77">
        <f t="shared" si="117"/>
        <v>8.8941278864246233E-4</v>
      </c>
      <c r="H805" s="78">
        <f t="shared" si="115"/>
        <v>-61.017932604624477</v>
      </c>
      <c r="I805" s="77">
        <f t="shared" si="118"/>
        <v>9.9999999999994316E-2</v>
      </c>
      <c r="J805" s="77">
        <f t="shared" si="119"/>
        <v>8.8149087746960855E-4</v>
      </c>
      <c r="K805" s="77">
        <f t="shared" si="120"/>
        <v>8.8149087746955846E-5</v>
      </c>
      <c r="L805" s="82"/>
    </row>
    <row r="806" spans="1:12" x14ac:dyDescent="0.2">
      <c r="A806" s="76">
        <v>74.099999999999994</v>
      </c>
      <c r="B806" s="76">
        <f t="shared" si="116"/>
        <v>7.4099999999999999E-2</v>
      </c>
      <c r="C806" s="77">
        <f t="shared" si="111"/>
        <v>0.99978228898933452</v>
      </c>
      <c r="D806" s="78">
        <f t="shared" si="112"/>
        <v>9.0552595534336574E-4</v>
      </c>
      <c r="E806" s="78">
        <f t="shared" si="113"/>
        <v>1</v>
      </c>
      <c r="F806" s="78">
        <f t="shared" si="114"/>
        <v>1</v>
      </c>
      <c r="G806" s="77">
        <f t="shared" si="117"/>
        <v>9.0532881237244411E-4</v>
      </c>
      <c r="H806" s="78">
        <f t="shared" si="115"/>
        <v>-60.863873157038462</v>
      </c>
      <c r="I806" s="77">
        <f t="shared" si="118"/>
        <v>9.9999999999994316E-2</v>
      </c>
      <c r="J806" s="77">
        <f t="shared" si="119"/>
        <v>8.9737080050745328E-4</v>
      </c>
      <c r="K806" s="77">
        <f t="shared" si="120"/>
        <v>8.9737080050740232E-5</v>
      </c>
      <c r="L806" s="82"/>
    </row>
    <row r="807" spans="1:12" x14ac:dyDescent="0.2">
      <c r="A807" s="76">
        <v>74.2</v>
      </c>
      <c r="B807" s="76">
        <f t="shared" si="116"/>
        <v>7.4200000000000002E-2</v>
      </c>
      <c r="C807" s="77">
        <f t="shared" si="111"/>
        <v>0.9997817010378186</v>
      </c>
      <c r="D807" s="78">
        <f t="shared" si="112"/>
        <v>9.215144418387866E-4</v>
      </c>
      <c r="E807" s="78">
        <f t="shared" si="113"/>
        <v>1</v>
      </c>
      <c r="F807" s="78">
        <f t="shared" si="114"/>
        <v>1</v>
      </c>
      <c r="G807" s="77">
        <f t="shared" si="117"/>
        <v>9.2131327619249801E-4</v>
      </c>
      <c r="H807" s="78">
        <f t="shared" si="115"/>
        <v>-60.71185341153101</v>
      </c>
      <c r="I807" s="77">
        <f t="shared" si="118"/>
        <v>0.10000000000000853</v>
      </c>
      <c r="J807" s="77">
        <f t="shared" si="119"/>
        <v>9.1332104428247106E-4</v>
      </c>
      <c r="K807" s="77">
        <f t="shared" si="120"/>
        <v>9.1332104428254888E-5</v>
      </c>
      <c r="L807" s="82"/>
    </row>
    <row r="808" spans="1:12" x14ac:dyDescent="0.2">
      <c r="A808" s="76">
        <v>74.3</v>
      </c>
      <c r="B808" s="76">
        <f t="shared" si="116"/>
        <v>7.4299999999999991E-2</v>
      </c>
      <c r="C808" s="77">
        <f t="shared" si="111"/>
        <v>0.99978111229369893</v>
      </c>
      <c r="D808" s="78">
        <f t="shared" si="112"/>
        <v>9.375676029039654E-4</v>
      </c>
      <c r="E808" s="78">
        <f t="shared" si="113"/>
        <v>1</v>
      </c>
      <c r="F808" s="78">
        <f t="shared" si="114"/>
        <v>1</v>
      </c>
      <c r="G808" s="77">
        <f t="shared" si="117"/>
        <v>9.3736238088186355E-4</v>
      </c>
      <c r="H808" s="78">
        <f t="shared" si="115"/>
        <v>-60.56184959970124</v>
      </c>
      <c r="I808" s="77">
        <f t="shared" si="118"/>
        <v>9.9999999999994316E-2</v>
      </c>
      <c r="J808" s="77">
        <f t="shared" si="119"/>
        <v>9.2933782853718084E-4</v>
      </c>
      <c r="K808" s="77">
        <f t="shared" si="120"/>
        <v>9.2933782853712804E-5</v>
      </c>
      <c r="L808" s="82"/>
    </row>
    <row r="809" spans="1:12" x14ac:dyDescent="0.2">
      <c r="A809" s="76">
        <v>74.400000000000006</v>
      </c>
      <c r="B809" s="76">
        <f t="shared" si="116"/>
        <v>7.4400000000000008E-2</v>
      </c>
      <c r="C809" s="77">
        <f t="shared" si="111"/>
        <v>0.9997805227569786</v>
      </c>
      <c r="D809" s="78">
        <f t="shared" si="112"/>
        <v>9.5368160236964576E-4</v>
      </c>
      <c r="E809" s="78">
        <f t="shared" si="113"/>
        <v>1</v>
      </c>
      <c r="F809" s="78">
        <f t="shared" si="114"/>
        <v>1</v>
      </c>
      <c r="G809" s="77">
        <f t="shared" si="117"/>
        <v>9.5347229096083748E-4</v>
      </c>
      <c r="H809" s="78">
        <f t="shared" si="115"/>
        <v>-60.413838470978604</v>
      </c>
      <c r="I809" s="77">
        <f t="shared" si="118"/>
        <v>0.10000000000000853</v>
      </c>
      <c r="J809" s="77">
        <f t="shared" si="119"/>
        <v>9.4541733592135046E-4</v>
      </c>
      <c r="K809" s="77">
        <f t="shared" si="120"/>
        <v>9.4541733592143102E-5</v>
      </c>
      <c r="L809" s="82"/>
    </row>
    <row r="810" spans="1:12" x14ac:dyDescent="0.2">
      <c r="A810" s="76">
        <v>74.5</v>
      </c>
      <c r="B810" s="76">
        <f t="shared" si="116"/>
        <v>7.4499999999999997E-2</v>
      </c>
      <c r="C810" s="77">
        <f t="shared" si="111"/>
        <v>0.99977993242765739</v>
      </c>
      <c r="D810" s="78">
        <f t="shared" si="112"/>
        <v>9.6985256946689009E-4</v>
      </c>
      <c r="E810" s="78">
        <f t="shared" si="113"/>
        <v>1</v>
      </c>
      <c r="F810" s="78">
        <f t="shared" si="114"/>
        <v>1</v>
      </c>
      <c r="G810" s="77">
        <f t="shared" si="117"/>
        <v>9.6963913636639724E-4</v>
      </c>
      <c r="H810" s="78">
        <f t="shared" si="115"/>
        <v>-60.267797278470077</v>
      </c>
      <c r="I810" s="77">
        <f t="shared" si="118"/>
        <v>9.9999999999994316E-2</v>
      </c>
      <c r="J810" s="77">
        <f t="shared" si="119"/>
        <v>9.6155571366361736E-4</v>
      </c>
      <c r="K810" s="77">
        <f t="shared" si="120"/>
        <v>9.6155571366356263E-5</v>
      </c>
      <c r="L810" s="82"/>
    </row>
    <row r="811" spans="1:12" x14ac:dyDescent="0.2">
      <c r="A811" s="76">
        <v>74.599999999999994</v>
      </c>
      <c r="B811" s="76">
        <f t="shared" si="116"/>
        <v>7.46E-2</v>
      </c>
      <c r="C811" s="77">
        <f t="shared" si="111"/>
        <v>0.99977934130573687</v>
      </c>
      <c r="D811" s="78">
        <f t="shared" si="112"/>
        <v>9.8607660051026696E-4</v>
      </c>
      <c r="E811" s="78">
        <f t="shared" si="113"/>
        <v>1</v>
      </c>
      <c r="F811" s="78">
        <f t="shared" si="114"/>
        <v>1</v>
      </c>
      <c r="G811" s="77">
        <f t="shared" si="117"/>
        <v>9.8585901413515502E-4</v>
      </c>
      <c r="H811" s="78">
        <f t="shared" si="115"/>
        <v>-60.123703765294835</v>
      </c>
      <c r="I811" s="77">
        <f t="shared" si="118"/>
        <v>9.9999999999994316E-2</v>
      </c>
      <c r="J811" s="77">
        <f t="shared" si="119"/>
        <v>9.7774907525077608E-4</v>
      </c>
      <c r="K811" s="77">
        <f t="shared" si="120"/>
        <v>9.7774907525072048E-5</v>
      </c>
      <c r="L811" s="82"/>
    </row>
    <row r="812" spans="1:12" x14ac:dyDescent="0.2">
      <c r="A812" s="76">
        <v>74.7</v>
      </c>
      <c r="B812" s="76">
        <f t="shared" si="116"/>
        <v>7.4700000000000003E-2</v>
      </c>
      <c r="C812" s="77">
        <f t="shared" si="111"/>
        <v>0.99977874939121847</v>
      </c>
      <c r="D812" s="78">
        <f t="shared" si="112"/>
        <v>1.0023497605873637E-3</v>
      </c>
      <c r="E812" s="78">
        <f t="shared" si="113"/>
        <v>1</v>
      </c>
      <c r="F812" s="78">
        <f t="shared" si="114"/>
        <v>1</v>
      </c>
      <c r="G812" s="77">
        <f t="shared" si="117"/>
        <v>1.0021279900926218E-3</v>
      </c>
      <c r="H812" s="78">
        <f t="shared" si="115"/>
        <v>-59.9815361513879</v>
      </c>
      <c r="I812" s="77">
        <f t="shared" si="118"/>
        <v>0.10000000000000853</v>
      </c>
      <c r="J812" s="77">
        <f t="shared" si="119"/>
        <v>9.9399350211388854E-4</v>
      </c>
      <c r="K812" s="77">
        <f t="shared" si="120"/>
        <v>9.9399350211397332E-5</v>
      </c>
      <c r="L812" s="82"/>
    </row>
    <row r="813" spans="1:12" x14ac:dyDescent="0.2">
      <c r="A813" s="76">
        <v>74.8</v>
      </c>
      <c r="B813" s="76">
        <f t="shared" si="116"/>
        <v>7.4799999999999991E-2</v>
      </c>
      <c r="C813" s="77">
        <f t="shared" si="111"/>
        <v>0.99977815668410341</v>
      </c>
      <c r="D813" s="78">
        <f t="shared" si="112"/>
        <v>1.0186680852539117E-3</v>
      </c>
      <c r="E813" s="78">
        <f t="shared" si="113"/>
        <v>1</v>
      </c>
      <c r="F813" s="78">
        <f t="shared" si="114"/>
        <v>1</v>
      </c>
      <c r="G813" s="77">
        <f t="shared" si="117"/>
        <v>1.018442100548081E-3</v>
      </c>
      <c r="H813" s="78">
        <f t="shared" si="115"/>
        <v>-59.841273120752653</v>
      </c>
      <c r="I813" s="77">
        <f t="shared" si="118"/>
        <v>9.9999999999994316E-2</v>
      </c>
      <c r="J813" s="77">
        <f t="shared" si="119"/>
        <v>1.0102850453203513E-3</v>
      </c>
      <c r="K813" s="77">
        <f t="shared" si="120"/>
        <v>1.0102850453202939E-4</v>
      </c>
      <c r="L813" s="82"/>
    </row>
    <row r="814" spans="1:12" x14ac:dyDescent="0.2">
      <c r="A814" s="76">
        <v>74.900000000000006</v>
      </c>
      <c r="B814" s="76">
        <f t="shared" si="116"/>
        <v>7.4900000000000008E-2</v>
      </c>
      <c r="C814" s="77">
        <f t="shared" si="111"/>
        <v>0.99977756318439326</v>
      </c>
      <c r="D814" s="78">
        <f t="shared" si="112"/>
        <v>1.0350275822336231E-3</v>
      </c>
      <c r="E814" s="78">
        <f t="shared" si="113"/>
        <v>1</v>
      </c>
      <c r="F814" s="78">
        <f t="shared" si="114"/>
        <v>1</v>
      </c>
      <c r="G814" s="77">
        <f t="shared" si="117"/>
        <v>1.0347973539941659E-3</v>
      </c>
      <c r="H814" s="78">
        <f t="shared" si="115"/>
        <v>-59.702893809144719</v>
      </c>
      <c r="I814" s="77">
        <f t="shared" si="118"/>
        <v>0.10000000000000853</v>
      </c>
      <c r="J814" s="77">
        <f t="shared" si="119"/>
        <v>1.0266197272711234E-3</v>
      </c>
      <c r="K814" s="77">
        <f t="shared" si="120"/>
        <v>1.026619727271211E-4</v>
      </c>
      <c r="L814" s="82"/>
    </row>
    <row r="815" spans="1:12" x14ac:dyDescent="0.2">
      <c r="A815" s="76">
        <v>75</v>
      </c>
      <c r="B815" s="76">
        <f t="shared" si="116"/>
        <v>7.4999999999999997E-2</v>
      </c>
      <c r="C815" s="77">
        <f t="shared" si="111"/>
        <v>0.99977696889208867</v>
      </c>
      <c r="D815" s="78">
        <f t="shared" si="112"/>
        <v>1.0514242331219465E-3</v>
      </c>
      <c r="E815" s="78">
        <f t="shared" si="113"/>
        <v>1</v>
      </c>
      <c r="F815" s="78">
        <f t="shared" si="114"/>
        <v>1</v>
      </c>
      <c r="G815" s="77">
        <f t="shared" si="117"/>
        <v>1.0511897328103485E-3</v>
      </c>
      <c r="H815" s="78">
        <f t="shared" si="115"/>
        <v>-59.566377792169646</v>
      </c>
      <c r="I815" s="77">
        <f t="shared" si="118"/>
        <v>9.9999999999994316E-2</v>
      </c>
      <c r="J815" s="77">
        <f t="shared" si="119"/>
        <v>1.0429935434022571E-3</v>
      </c>
      <c r="K815" s="77">
        <f t="shared" si="120"/>
        <v>1.0429935434021978E-4</v>
      </c>
      <c r="L815" s="82"/>
    </row>
    <row r="816" spans="1:12" x14ac:dyDescent="0.2">
      <c r="A816" s="76">
        <v>75.099999999999994</v>
      </c>
      <c r="B816" s="76">
        <f t="shared" si="116"/>
        <v>7.51E-2</v>
      </c>
      <c r="C816" s="77">
        <f t="shared" si="111"/>
        <v>0.99977637380719164</v>
      </c>
      <c r="D816" s="78">
        <f t="shared" si="112"/>
        <v>1.0678539950929235E-3</v>
      </c>
      <c r="E816" s="78">
        <f t="shared" si="113"/>
        <v>1</v>
      </c>
      <c r="F816" s="78">
        <f t="shared" si="114"/>
        <v>1</v>
      </c>
      <c r="G816" s="77">
        <f t="shared" si="117"/>
        <v>1.0676151949695258E-3</v>
      </c>
      <c r="H816" s="78">
        <f t="shared" si="115"/>
        <v>-59.43170507377797</v>
      </c>
      <c r="I816" s="77">
        <f t="shared" si="118"/>
        <v>9.9999999999994316E-2</v>
      </c>
      <c r="J816" s="77">
        <f t="shared" si="119"/>
        <v>1.0594024638899372E-3</v>
      </c>
      <c r="K816" s="77">
        <f t="shared" si="120"/>
        <v>1.059402463889877E-4</v>
      </c>
      <c r="L816" s="82"/>
    </row>
    <row r="817" spans="1:12" x14ac:dyDescent="0.2">
      <c r="A817" s="76">
        <v>75.2</v>
      </c>
      <c r="B817" s="76">
        <f t="shared" si="116"/>
        <v>7.5200000000000003E-2</v>
      </c>
      <c r="C817" s="77">
        <f t="shared" si="111"/>
        <v>0.9997757779297024</v>
      </c>
      <c r="D817" s="78">
        <f t="shared" si="112"/>
        <v>1.0843128026083158E-3</v>
      </c>
      <c r="E817" s="78">
        <f t="shared" si="113"/>
        <v>1</v>
      </c>
      <c r="F817" s="78">
        <f t="shared" si="114"/>
        <v>1</v>
      </c>
      <c r="G817" s="77">
        <f t="shared" si="117"/>
        <v>1.0840696757468647E-3</v>
      </c>
      <c r="H817" s="78">
        <f t="shared" si="115"/>
        <v>-59.298856075142112</v>
      </c>
      <c r="I817" s="77">
        <f t="shared" si="118"/>
        <v>0.10000000000000853</v>
      </c>
      <c r="J817" s="77">
        <f t="shared" si="119"/>
        <v>1.0758424353581953E-3</v>
      </c>
      <c r="K817" s="77">
        <f t="shared" si="120"/>
        <v>1.075842435358287E-4</v>
      </c>
      <c r="L817" s="82"/>
    </row>
    <row r="818" spans="1:12" x14ac:dyDescent="0.2">
      <c r="A818" s="76">
        <v>75.3</v>
      </c>
      <c r="B818" s="76">
        <f t="shared" si="116"/>
        <v>7.5299999999999992E-2</v>
      </c>
      <c r="C818" s="77">
        <f t="shared" si="111"/>
        <v>0.99977518125962483</v>
      </c>
      <c r="D818" s="78">
        <f t="shared" si="112"/>
        <v>1.1007965691282532E-3</v>
      </c>
      <c r="E818" s="78">
        <f t="shared" si="113"/>
        <v>1</v>
      </c>
      <c r="F818" s="78">
        <f t="shared" si="114"/>
        <v>1</v>
      </c>
      <c r="G818" s="77">
        <f t="shared" si="117"/>
        <v>1.1005490894301726E-3</v>
      </c>
      <c r="H818" s="78">
        <f t="shared" si="115"/>
        <v>-59.16781162389973</v>
      </c>
      <c r="I818" s="77">
        <f t="shared" si="118"/>
        <v>9.9999999999994316E-2</v>
      </c>
      <c r="J818" s="77">
        <f t="shared" si="119"/>
        <v>1.0923093825885187E-3</v>
      </c>
      <c r="K818" s="77">
        <f t="shared" si="120"/>
        <v>1.0923093825884565E-4</v>
      </c>
      <c r="L818" s="82"/>
    </row>
    <row r="819" spans="1:12" x14ac:dyDescent="0.2">
      <c r="A819" s="76">
        <v>75.400000000000006</v>
      </c>
      <c r="B819" s="76">
        <f t="shared" si="116"/>
        <v>7.5400000000000009E-2</v>
      </c>
      <c r="C819" s="77">
        <f t="shared" si="111"/>
        <v>0.99977458379695683</v>
      </c>
      <c r="D819" s="78">
        <f t="shared" si="112"/>
        <v>1.1173011888225566E-3</v>
      </c>
      <c r="E819" s="78">
        <f t="shared" si="113"/>
        <v>1</v>
      </c>
      <c r="F819" s="78">
        <f t="shared" si="114"/>
        <v>1</v>
      </c>
      <c r="G819" s="77">
        <f t="shared" si="117"/>
        <v>1.1170493310309166E-3</v>
      </c>
      <c r="H819" s="78">
        <f t="shared" si="115"/>
        <v>-59.038552943749771</v>
      </c>
      <c r="I819" s="77">
        <f t="shared" si="118"/>
        <v>0.10000000000000853</v>
      </c>
      <c r="J819" s="77">
        <f t="shared" si="119"/>
        <v>1.1087992102305445E-3</v>
      </c>
      <c r="K819" s="77">
        <f t="shared" si="120"/>
        <v>1.1087992102306391E-4</v>
      </c>
      <c r="L819" s="82"/>
    </row>
    <row r="820" spans="1:12" x14ac:dyDescent="0.2">
      <c r="A820" s="76">
        <v>75.5</v>
      </c>
      <c r="B820" s="76">
        <f t="shared" si="116"/>
        <v>7.5499999999999998E-2</v>
      </c>
      <c r="C820" s="77">
        <f t="shared" si="111"/>
        <v>0.99977398554170238</v>
      </c>
      <c r="D820" s="78">
        <f t="shared" si="112"/>
        <v>1.1338225382819952E-3</v>
      </c>
      <c r="E820" s="78">
        <f t="shared" si="113"/>
        <v>1</v>
      </c>
      <c r="F820" s="78">
        <f t="shared" si="114"/>
        <v>1</v>
      </c>
      <c r="G820" s="77">
        <f t="shared" si="117"/>
        <v>1.1335662779951997E-3</v>
      </c>
      <c r="H820" s="78">
        <f t="shared" si="115"/>
        <v>-58.911061644386933</v>
      </c>
      <c r="I820" s="77">
        <f t="shared" si="118"/>
        <v>9.9999999999994316E-2</v>
      </c>
      <c r="J820" s="77">
        <f t="shared" si="119"/>
        <v>1.125307804513058E-3</v>
      </c>
      <c r="K820" s="77">
        <f t="shared" si="120"/>
        <v>1.1253078045129941E-4</v>
      </c>
      <c r="L820" s="82"/>
    </row>
    <row r="821" spans="1:12" x14ac:dyDescent="0.2">
      <c r="A821" s="76">
        <v>75.599999999999994</v>
      </c>
      <c r="B821" s="76">
        <f t="shared" si="116"/>
        <v>7.5600000000000001E-2</v>
      </c>
      <c r="C821" s="77">
        <f t="shared" si="111"/>
        <v>0.99977338649386105</v>
      </c>
      <c r="D821" s="78">
        <f t="shared" si="112"/>
        <v>1.1503564782286929E-3</v>
      </c>
      <c r="E821" s="78">
        <f t="shared" si="113"/>
        <v>1</v>
      </c>
      <c r="F821" s="78">
        <f t="shared" si="114"/>
        <v>1</v>
      </c>
      <c r="G821" s="77">
        <f t="shared" si="117"/>
        <v>1.1500957919138518E-3</v>
      </c>
      <c r="H821" s="78">
        <f t="shared" si="115"/>
        <v>-58.785319711762028</v>
      </c>
      <c r="I821" s="77">
        <f t="shared" si="118"/>
        <v>9.9999999999994316E-2</v>
      </c>
      <c r="J821" s="77">
        <f t="shared" si="119"/>
        <v>1.1418310349545257E-3</v>
      </c>
      <c r="K821" s="77">
        <f t="shared" si="120"/>
        <v>1.1418310349544607E-4</v>
      </c>
      <c r="L821" s="82"/>
    </row>
    <row r="822" spans="1:12" x14ac:dyDescent="0.2">
      <c r="A822" s="76">
        <v>75.7</v>
      </c>
      <c r="B822" s="76">
        <f t="shared" si="116"/>
        <v>7.5700000000000003E-2</v>
      </c>
      <c r="C822" s="77">
        <f t="shared" si="111"/>
        <v>0.99977278665343483</v>
      </c>
      <c r="D822" s="78">
        <f t="shared" si="112"/>
        <v>1.1668988552248974E-3</v>
      </c>
      <c r="E822" s="78">
        <f t="shared" si="113"/>
        <v>1</v>
      </c>
      <c r="F822" s="78">
        <f t="shared" si="114"/>
        <v>1</v>
      </c>
      <c r="G822" s="77">
        <f t="shared" si="117"/>
        <v>1.1666337202308986E-3</v>
      </c>
      <c r="H822" s="78">
        <f t="shared" si="115"/>
        <v>-58.661309498655569</v>
      </c>
      <c r="I822" s="77">
        <f t="shared" si="118"/>
        <v>0.10000000000000853</v>
      </c>
      <c r="J822" s="77">
        <f t="shared" si="119"/>
        <v>1.1583647560723751E-3</v>
      </c>
      <c r="K822" s="77">
        <f t="shared" si="120"/>
        <v>1.1583647560724739E-4</v>
      </c>
      <c r="L822" s="82"/>
    </row>
    <row r="823" spans="1:12" x14ac:dyDescent="0.2">
      <c r="A823" s="76">
        <v>75.8</v>
      </c>
      <c r="B823" s="76">
        <f t="shared" si="116"/>
        <v>7.5799999999999992E-2</v>
      </c>
      <c r="C823" s="77">
        <f t="shared" si="111"/>
        <v>0.99977218602042528</v>
      </c>
      <c r="D823" s="78">
        <f t="shared" si="112"/>
        <v>1.1834455033793807E-3</v>
      </c>
      <c r="E823" s="78">
        <f t="shared" si="113"/>
        <v>1</v>
      </c>
      <c r="F823" s="78">
        <f t="shared" si="114"/>
        <v>1</v>
      </c>
      <c r="G823" s="77">
        <f t="shared" si="117"/>
        <v>1.1831758979496461E-3</v>
      </c>
      <c r="H823" s="78">
        <f t="shared" si="115"/>
        <v>-58.539013715552628</v>
      </c>
      <c r="I823" s="77">
        <f t="shared" si="118"/>
        <v>9.9999999999994316E-2</v>
      </c>
      <c r="J823" s="77">
        <f t="shared" si="119"/>
        <v>1.1749048090902723E-3</v>
      </c>
      <c r="K823" s="77">
        <f t="shared" si="120"/>
        <v>1.1749048090902055E-4</v>
      </c>
      <c r="L823" s="82"/>
    </row>
    <row r="824" spans="1:12" x14ac:dyDescent="0.2">
      <c r="A824" s="76">
        <v>75.900000000000006</v>
      </c>
      <c r="B824" s="76">
        <f t="shared" si="116"/>
        <v>7.5900000000000009E-2</v>
      </c>
      <c r="C824" s="77">
        <f t="shared" si="111"/>
        <v>0.99977158459483317</v>
      </c>
      <c r="D824" s="78">
        <f t="shared" si="112"/>
        <v>1.1999922460507466E-3</v>
      </c>
      <c r="E824" s="78">
        <f t="shared" si="113"/>
        <v>1</v>
      </c>
      <c r="F824" s="78">
        <f t="shared" si="114"/>
        <v>1</v>
      </c>
      <c r="G824" s="77">
        <f t="shared" si="117"/>
        <v>1.199718149335668E-3</v>
      </c>
      <c r="H824" s="78">
        <f t="shared" si="115"/>
        <v>-58.418415421807538</v>
      </c>
      <c r="I824" s="77">
        <f t="shared" si="118"/>
        <v>0.10000000000000853</v>
      </c>
      <c r="J824" s="77">
        <f t="shared" si="119"/>
        <v>1.1914470236426571E-3</v>
      </c>
      <c r="K824" s="77">
        <f t="shared" si="120"/>
        <v>1.1914470236427587E-4</v>
      </c>
      <c r="L824" s="82"/>
    </row>
    <row r="825" spans="1:12" x14ac:dyDescent="0.2">
      <c r="A825" s="76">
        <v>76</v>
      </c>
      <c r="B825" s="76">
        <f t="shared" si="116"/>
        <v>7.5999999999999998E-2</v>
      </c>
      <c r="C825" s="77">
        <f t="shared" si="111"/>
        <v>0.99977098237666018</v>
      </c>
      <c r="D825" s="78">
        <f t="shared" si="112"/>
        <v>1.2165348975468199E-3</v>
      </c>
      <c r="E825" s="78">
        <f t="shared" si="113"/>
        <v>1</v>
      </c>
      <c r="F825" s="78">
        <f t="shared" si="114"/>
        <v>1</v>
      </c>
      <c r="G825" s="77">
        <f t="shared" si="117"/>
        <v>1.2162562896158738E-3</v>
      </c>
      <c r="H825" s="78">
        <f t="shared" si="115"/>
        <v>-58.299498017087998</v>
      </c>
      <c r="I825" s="77">
        <f t="shared" si="118"/>
        <v>9.9999999999994316E-2</v>
      </c>
      <c r="J825" s="77">
        <f t="shared" si="119"/>
        <v>1.2079872194757709E-3</v>
      </c>
      <c r="K825" s="77">
        <f t="shared" si="120"/>
        <v>1.2079872194757023E-4</v>
      </c>
      <c r="L825" s="82"/>
    </row>
    <row r="826" spans="1:12" x14ac:dyDescent="0.2">
      <c r="A826" s="76">
        <v>76.099999999999994</v>
      </c>
      <c r="B826" s="76">
        <f t="shared" si="116"/>
        <v>7.6100000000000001E-2</v>
      </c>
      <c r="C826" s="77">
        <f t="shared" si="111"/>
        <v>0.99977037936590951</v>
      </c>
      <c r="D826" s="78">
        <f t="shared" si="112"/>
        <v>1.2330692648195257E-3</v>
      </c>
      <c r="E826" s="78">
        <f t="shared" si="113"/>
        <v>1</v>
      </c>
      <c r="F826" s="78">
        <f t="shared" si="114"/>
        <v>1</v>
      </c>
      <c r="G826" s="77">
        <f t="shared" si="117"/>
        <v>1.2327861266730603E-3</v>
      </c>
      <c r="H826" s="78">
        <f t="shared" si="115"/>
        <v>-58.182245233087315</v>
      </c>
      <c r="I826" s="77">
        <f t="shared" si="118"/>
        <v>9.9999999999994316E-2</v>
      </c>
      <c r="J826" s="77">
        <f t="shared" si="119"/>
        <v>1.2245212081444671E-3</v>
      </c>
      <c r="K826" s="77">
        <f t="shared" si="120"/>
        <v>1.2245212081443975E-4</v>
      </c>
      <c r="L826" s="82"/>
    </row>
    <row r="827" spans="1:12" x14ac:dyDescent="0.2">
      <c r="A827" s="76">
        <v>76.2</v>
      </c>
      <c r="B827" s="76">
        <f t="shared" si="116"/>
        <v>7.6200000000000004E-2</v>
      </c>
      <c r="C827" s="77">
        <f t="shared" si="111"/>
        <v>0.99976977556257829</v>
      </c>
      <c r="D827" s="78">
        <f t="shared" si="112"/>
        <v>1.2495911491544002E-3</v>
      </c>
      <c r="E827" s="78">
        <f t="shared" si="113"/>
        <v>1</v>
      </c>
      <c r="F827" s="78">
        <f t="shared" si="114"/>
        <v>1</v>
      </c>
      <c r="G827" s="77">
        <f t="shared" si="117"/>
        <v>1.249303462735079E-3</v>
      </c>
      <c r="H827" s="78">
        <f t="shared" si="115"/>
        <v>-58.066641125495913</v>
      </c>
      <c r="I827" s="77">
        <f t="shared" si="118"/>
        <v>0.10000000000000853</v>
      </c>
      <c r="J827" s="77">
        <f t="shared" si="119"/>
        <v>1.2410447947040697E-3</v>
      </c>
      <c r="K827" s="77">
        <f t="shared" si="120"/>
        <v>1.2410447947041754E-4</v>
      </c>
      <c r="L827" s="82"/>
    </row>
    <row r="828" spans="1:12" x14ac:dyDescent="0.2">
      <c r="A828" s="76">
        <v>76.3</v>
      </c>
      <c r="B828" s="76">
        <f t="shared" si="116"/>
        <v>7.6299999999999993E-2</v>
      </c>
      <c r="C828" s="77">
        <f t="shared" si="111"/>
        <v>0.99976917096667051</v>
      </c>
      <c r="D828" s="78">
        <f t="shared" si="112"/>
        <v>1.2660963478541055E-3</v>
      </c>
      <c r="E828" s="78">
        <f t="shared" si="113"/>
        <v>1</v>
      </c>
      <c r="F828" s="78">
        <f t="shared" si="114"/>
        <v>1</v>
      </c>
      <c r="G828" s="77">
        <f t="shared" si="117"/>
        <v>1.2658040960580284E-3</v>
      </c>
      <c r="H828" s="78">
        <f t="shared" si="115"/>
        <v>-57.952670066221685</v>
      </c>
      <c r="I828" s="77">
        <f t="shared" si="118"/>
        <v>9.9999999999994316E-2</v>
      </c>
      <c r="J828" s="77">
        <f t="shared" si="119"/>
        <v>1.2575537793965536E-3</v>
      </c>
      <c r="K828" s="77">
        <f t="shared" si="120"/>
        <v>1.2575537793964821E-4</v>
      </c>
      <c r="L828" s="82"/>
    </row>
    <row r="829" spans="1:12" x14ac:dyDescent="0.2">
      <c r="A829" s="76">
        <v>76.400000000000006</v>
      </c>
      <c r="B829" s="76">
        <f t="shared" si="116"/>
        <v>7.640000000000001E-2</v>
      </c>
      <c r="C829" s="77">
        <f t="shared" si="111"/>
        <v>0.99976856557818794</v>
      </c>
      <c r="D829" s="78">
        <f t="shared" si="112"/>
        <v>1.2825806559152682E-3</v>
      </c>
      <c r="E829" s="78">
        <f t="shared" si="113"/>
        <v>1</v>
      </c>
      <c r="F829" s="78">
        <f t="shared" si="114"/>
        <v>1</v>
      </c>
      <c r="G829" s="77">
        <f t="shared" si="117"/>
        <v>1.2822838226027391E-3</v>
      </c>
      <c r="H829" s="78">
        <f t="shared" si="115"/>
        <v>-57.840316735850415</v>
      </c>
      <c r="I829" s="77">
        <f t="shared" si="118"/>
        <v>0.10000000000000853</v>
      </c>
      <c r="J829" s="77">
        <f t="shared" si="119"/>
        <v>1.2740439593303837E-3</v>
      </c>
      <c r="K829" s="77">
        <f t="shared" si="120"/>
        <v>1.2740439593304922E-4</v>
      </c>
      <c r="L829" s="82"/>
    </row>
    <row r="830" spans="1:12" x14ac:dyDescent="0.2">
      <c r="A830" s="76">
        <v>76.5</v>
      </c>
      <c r="B830" s="76">
        <f t="shared" si="116"/>
        <v>7.6499999999999999E-2</v>
      </c>
      <c r="C830" s="77">
        <f t="shared" si="111"/>
        <v>0.99976795939713037</v>
      </c>
      <c r="D830" s="78">
        <f t="shared" si="112"/>
        <v>1.2990398676978707E-3</v>
      </c>
      <c r="E830" s="78">
        <f t="shared" si="113"/>
        <v>1</v>
      </c>
      <c r="F830" s="78">
        <f t="shared" si="114"/>
        <v>1</v>
      </c>
      <c r="G830" s="77">
        <f t="shared" si="117"/>
        <v>1.2987384377038183E-3</v>
      </c>
      <c r="H830" s="78">
        <f t="shared" si="115"/>
        <v>-57.729566116337779</v>
      </c>
      <c r="I830" s="77">
        <f t="shared" si="118"/>
        <v>9.9999999999994316E-2</v>
      </c>
      <c r="J830" s="77">
        <f t="shared" si="119"/>
        <v>1.2905111301532786E-3</v>
      </c>
      <c r="K830" s="77">
        <f t="shared" si="120"/>
        <v>1.2905111301532053E-4</v>
      </c>
      <c r="L830" s="82"/>
    </row>
    <row r="831" spans="1:12" x14ac:dyDescent="0.2">
      <c r="A831" s="76">
        <v>76.599999999999994</v>
      </c>
      <c r="B831" s="76">
        <f t="shared" si="116"/>
        <v>7.6599999999999988E-2</v>
      </c>
      <c r="C831" s="77">
        <f t="shared" si="111"/>
        <v>0.99976735242350045</v>
      </c>
      <c r="D831" s="78">
        <f t="shared" si="112"/>
        <v>1.315469778586579E-3</v>
      </c>
      <c r="E831" s="78">
        <f t="shared" si="113"/>
        <v>1</v>
      </c>
      <c r="F831" s="78">
        <f t="shared" si="114"/>
        <v>1</v>
      </c>
      <c r="G831" s="77">
        <f t="shared" si="117"/>
        <v>1.3151637377306325E-3</v>
      </c>
      <c r="H831" s="78">
        <f t="shared" si="115"/>
        <v>-57.620403483924143</v>
      </c>
      <c r="I831" s="77">
        <f t="shared" si="118"/>
        <v>9.9999999999994316E-2</v>
      </c>
      <c r="J831" s="77">
        <f t="shared" si="119"/>
        <v>1.3069510877172254E-3</v>
      </c>
      <c r="K831" s="77">
        <f t="shared" si="120"/>
        <v>1.3069510877171511E-4</v>
      </c>
      <c r="L831" s="82"/>
    </row>
    <row r="832" spans="1:12" x14ac:dyDescent="0.2">
      <c r="A832" s="76">
        <v>76.7</v>
      </c>
      <c r="B832" s="76">
        <f t="shared" si="116"/>
        <v>7.6700000000000004E-2</v>
      </c>
      <c r="C832" s="77">
        <f t="shared" si="111"/>
        <v>0.99976674465729853</v>
      </c>
      <c r="D832" s="78">
        <f t="shared" si="112"/>
        <v>1.3318661866433728E-3</v>
      </c>
      <c r="E832" s="78">
        <f t="shared" si="113"/>
        <v>1</v>
      </c>
      <c r="F832" s="78">
        <f t="shared" si="114"/>
        <v>1</v>
      </c>
      <c r="G832" s="77">
        <f t="shared" si="117"/>
        <v>1.3315555217395748E-3</v>
      </c>
      <c r="H832" s="78">
        <f t="shared" si="115"/>
        <v>-57.512814402264198</v>
      </c>
      <c r="I832" s="77">
        <f t="shared" si="118"/>
        <v>0.10000000000000853</v>
      </c>
      <c r="J832" s="77">
        <f t="shared" si="119"/>
        <v>1.3233596297351036E-3</v>
      </c>
      <c r="K832" s="77">
        <f t="shared" si="120"/>
        <v>1.3233596297352164E-4</v>
      </c>
      <c r="L832" s="82"/>
    </row>
    <row r="833" spans="1:12" x14ac:dyDescent="0.2">
      <c r="A833" s="76">
        <v>76.8</v>
      </c>
      <c r="B833" s="76">
        <f t="shared" si="116"/>
        <v>7.6799999999999993E-2</v>
      </c>
      <c r="C833" s="77">
        <f t="shared" si="111"/>
        <v>0.99976613609852516</v>
      </c>
      <c r="D833" s="78">
        <f t="shared" si="112"/>
        <v>1.3482248942506857E-3</v>
      </c>
      <c r="E833" s="78">
        <f t="shared" si="113"/>
        <v>1</v>
      </c>
      <c r="F833" s="78">
        <f t="shared" si="114"/>
        <v>1</v>
      </c>
      <c r="G833" s="77">
        <f t="shared" si="117"/>
        <v>1.3479095931168508E-3</v>
      </c>
      <c r="H833" s="78">
        <f t="shared" si="115"/>
        <v>-57.406784715764388</v>
      </c>
      <c r="I833" s="77">
        <f t="shared" si="118"/>
        <v>9.9999999999994316E-2</v>
      </c>
      <c r="J833" s="77">
        <f t="shared" si="119"/>
        <v>1.3397325574282127E-3</v>
      </c>
      <c r="K833" s="77">
        <f t="shared" si="120"/>
        <v>1.3397325574281366E-4</v>
      </c>
      <c r="L833" s="82"/>
    </row>
    <row r="834" spans="1:12" x14ac:dyDescent="0.2">
      <c r="A834" s="76">
        <v>76.900000000000006</v>
      </c>
      <c r="B834" s="76">
        <f t="shared" si="116"/>
        <v>7.690000000000001E-2</v>
      </c>
      <c r="C834" s="77">
        <f t="shared" ref="C834:C897" si="121">ABS(SIN(((8*PI()*$A834*VLOOKUP($D$8,$C$16:$D$31,2,FALSE))/($D$14*1000000)))/(VLOOKUP($D$8,$C$16:$D$31,2,FALSE)*SIN(((8*PI()*$A834)/($D$14*1000000)))))^5</f>
        <v>0.99976552674718377</v>
      </c>
      <c r="D834" s="78">
        <f t="shared" ref="D834:D897" si="122">ABS(SIN(((512*PI()*$A834*VLOOKUP($D$8,$C$16:$E$31,3,FALSE))/($D$14*1000000)))/(VLOOKUP($D$8,$C$16:$E$31,3,FALSE)*SIN(((512*PI()*$A834)/($D$14*1000000)))))^$D$9</f>
        <v>1.3645417097445619E-3</v>
      </c>
      <c r="E834" s="78">
        <f t="shared" ref="E834:E897" si="123">IF($D$10="OFF",1,ABS(SIN(8*VLOOKUP($D$8,$C$16:$D$31,2,FALSE)*VLOOKUP($D$8,$C$16:$E$31,3,FALSE)*2*PI()*A834/($D$14*1000000))/(2*SIN((8*VLOOKUP($D$8,$C$16:$D$31,2,FALSE)*VLOOKUP($D$8,$C$16:$E$31,3,FALSE))*PI()*A834/($D$14*1000000)))))</f>
        <v>1</v>
      </c>
      <c r="F834" s="78">
        <f t="shared" ref="F834:F897" si="124">IF($D$11="OFF",1,ABS(SIN(8*VLOOKUP($D$8,$C$16:$D$31,2,FALSE)*VLOOKUP($D$8,$C$16:$E$31,3,FALSE)*IF($D$10="ON",4,2)*PI()*A834/($D$14*1000000))/(2*SIN((8*VLOOKUP($D$8,$C$16:$D$31,2,FALSE)*VLOOKUP($D$8,$C$16:$E$31,3,FALSE)*IF($D$10="ON",2,1))*PI()*A834/($D$14*1000000)))))</f>
        <v>1</v>
      </c>
      <c r="G834" s="77">
        <f t="shared" si="117"/>
        <v>1.3642217612112747E-3</v>
      </c>
      <c r="H834" s="78">
        <f t="shared" ref="H834:H897" si="125">20*LOG10(G834)</f>
        <v>-57.302300543119856</v>
      </c>
      <c r="I834" s="77">
        <f t="shared" si="118"/>
        <v>0.10000000000000853</v>
      </c>
      <c r="J834" s="77">
        <f t="shared" si="119"/>
        <v>1.3560656771640627E-3</v>
      </c>
      <c r="K834" s="77">
        <f t="shared" si="120"/>
        <v>1.3560656771641782E-4</v>
      </c>
      <c r="L834" s="82"/>
    </row>
    <row r="835" spans="1:12" x14ac:dyDescent="0.2">
      <c r="A835" s="76">
        <v>77</v>
      </c>
      <c r="B835" s="76">
        <f t="shared" ref="B835:B898" si="126">A835/1000</f>
        <v>7.6999999999999999E-2</v>
      </c>
      <c r="C835" s="77">
        <f t="shared" si="121"/>
        <v>0.99976491660327382</v>
      </c>
      <c r="D835" s="78">
        <f t="shared" si="122"/>
        <v>1.3808124490371312E-3</v>
      </c>
      <c r="E835" s="78">
        <f t="shared" si="123"/>
        <v>1</v>
      </c>
      <c r="F835" s="78">
        <f t="shared" si="124"/>
        <v>1</v>
      </c>
      <c r="G835" s="77">
        <f t="shared" ref="G835:G898" si="127">C835*D835*E835*F835</f>
        <v>1.3804878429563698E-3</v>
      </c>
      <c r="H835" s="78">
        <f t="shared" si="125"/>
        <v>-57.199348271044343</v>
      </c>
      <c r="I835" s="77">
        <f t="shared" ref="I835:I898" si="128">A835-A834</f>
        <v>9.9999999999994316E-2</v>
      </c>
      <c r="J835" s="77">
        <f t="shared" ref="J835:J898" si="129">((G835+G834)/2)</f>
        <v>1.3723548020838222E-3</v>
      </c>
      <c r="K835" s="77">
        <f t="shared" si="120"/>
        <v>1.3723548020837443E-4</v>
      </c>
      <c r="L835" s="82"/>
    </row>
    <row r="836" spans="1:12" x14ac:dyDescent="0.2">
      <c r="A836" s="76">
        <v>77.099999999999994</v>
      </c>
      <c r="B836" s="76">
        <f t="shared" si="126"/>
        <v>7.7099999999999988E-2</v>
      </c>
      <c r="C836" s="77">
        <f t="shared" si="121"/>
        <v>0.9997643056667983</v>
      </c>
      <c r="D836" s="78">
        <f t="shared" si="122"/>
        <v>1.3970329372277315E-3</v>
      </c>
      <c r="E836" s="78">
        <f t="shared" si="123"/>
        <v>1</v>
      </c>
      <c r="F836" s="78">
        <f t="shared" si="124"/>
        <v>1</v>
      </c>
      <c r="G836" s="77">
        <f t="shared" si="127"/>
        <v>1.3967036644811307E-3</v>
      </c>
      <c r="H836" s="78">
        <f t="shared" si="125"/>
        <v>-57.09791454818648</v>
      </c>
      <c r="I836" s="77">
        <f t="shared" si="128"/>
        <v>9.9999999999994316E-2</v>
      </c>
      <c r="J836" s="77">
        <f t="shared" si="129"/>
        <v>1.3885957537187502E-3</v>
      </c>
      <c r="K836" s="77">
        <f t="shared" ref="K836:K899" si="130">I836*J836</f>
        <v>1.3885957537186714E-4</v>
      </c>
      <c r="L836" s="82"/>
    </row>
    <row r="837" spans="1:12" x14ac:dyDescent="0.2">
      <c r="A837" s="76">
        <v>77.2</v>
      </c>
      <c r="B837" s="76">
        <f t="shared" si="126"/>
        <v>7.7200000000000005E-2</v>
      </c>
      <c r="C837" s="77">
        <f t="shared" si="121"/>
        <v>0.99976369393775788</v>
      </c>
      <c r="D837" s="78">
        <f t="shared" si="122"/>
        <v>1.4131990102021444E-3</v>
      </c>
      <c r="E837" s="78">
        <f t="shared" si="123"/>
        <v>1</v>
      </c>
      <c r="F837" s="78">
        <f t="shared" si="124"/>
        <v>1</v>
      </c>
      <c r="G837" s="77">
        <f t="shared" si="127"/>
        <v>1.412865062708879E-3</v>
      </c>
      <c r="H837" s="78">
        <f t="shared" si="125"/>
        <v>-56.997986279225543</v>
      </c>
      <c r="I837" s="77">
        <f t="shared" si="128"/>
        <v>0.10000000000000853</v>
      </c>
      <c r="J837" s="77">
        <f t="shared" si="129"/>
        <v>1.4047843635950049E-3</v>
      </c>
      <c r="K837" s="77">
        <f t="shared" si="130"/>
        <v>1.4047843635951247E-4</v>
      </c>
      <c r="L837" s="82"/>
    </row>
    <row r="838" spans="1:12" x14ac:dyDescent="0.2">
      <c r="A838" s="76">
        <v>77.3</v>
      </c>
      <c r="B838" s="76">
        <f t="shared" si="126"/>
        <v>7.7299999999999994E-2</v>
      </c>
      <c r="C838" s="77">
        <f t="shared" si="121"/>
        <v>0.99976308141615378</v>
      </c>
      <c r="D838" s="78">
        <f t="shared" si="122"/>
        <v>1.4293065162192832E-3</v>
      </c>
      <c r="E838" s="78">
        <f t="shared" si="123"/>
        <v>1</v>
      </c>
      <c r="F838" s="78">
        <f t="shared" si="124"/>
        <v>1</v>
      </c>
      <c r="G838" s="77">
        <f t="shared" si="127"/>
        <v>1.4289678869435784E-3</v>
      </c>
      <c r="H838" s="78">
        <f t="shared" si="125"/>
        <v>-56.89955061914084</v>
      </c>
      <c r="I838" s="77">
        <f t="shared" si="128"/>
        <v>9.9999999999994316E-2</v>
      </c>
      <c r="J838" s="77">
        <f t="shared" si="129"/>
        <v>1.4209164748262286E-3</v>
      </c>
      <c r="K838" s="77">
        <f t="shared" si="130"/>
        <v>1.4209164748261478E-4</v>
      </c>
      <c r="L838" s="82"/>
    </row>
    <row r="839" spans="1:12" x14ac:dyDescent="0.2">
      <c r="A839" s="76">
        <v>77.400000000000006</v>
      </c>
      <c r="B839" s="76">
        <f t="shared" si="126"/>
        <v>7.740000000000001E-2</v>
      </c>
      <c r="C839" s="77">
        <f t="shared" si="121"/>
        <v>0.99976246810198721</v>
      </c>
      <c r="D839" s="78">
        <f t="shared" si="122"/>
        <v>1.4453513174847946E-3</v>
      </c>
      <c r="E839" s="78">
        <f t="shared" si="123"/>
        <v>1</v>
      </c>
      <c r="F839" s="78">
        <f t="shared" si="124"/>
        <v>1</v>
      </c>
      <c r="G839" s="77">
        <f t="shared" si="127"/>
        <v>1.4450080004430573E-3</v>
      </c>
      <c r="H839" s="78">
        <f t="shared" si="125"/>
        <v>-56.802594967648268</v>
      </c>
      <c r="I839" s="77">
        <f t="shared" si="128"/>
        <v>0.10000000000000853</v>
      </c>
      <c r="J839" s="77">
        <f t="shared" si="129"/>
        <v>1.4369879436933177E-3</v>
      </c>
      <c r="K839" s="77">
        <f t="shared" si="130"/>
        <v>1.4369879436934403E-4</v>
      </c>
      <c r="L839" s="82"/>
    </row>
    <row r="840" spans="1:12" x14ac:dyDescent="0.2">
      <c r="A840" s="76">
        <v>77.5</v>
      </c>
      <c r="B840" s="76">
        <f t="shared" si="126"/>
        <v>7.7499999999999999E-2</v>
      </c>
      <c r="C840" s="77">
        <f t="shared" si="121"/>
        <v>0.9997618539952603</v>
      </c>
      <c r="D840" s="78">
        <f t="shared" si="122"/>
        <v>1.4613292917109166E-3</v>
      </c>
      <c r="E840" s="78">
        <f t="shared" si="123"/>
        <v>1</v>
      </c>
      <c r="F840" s="78">
        <f t="shared" si="124"/>
        <v>1</v>
      </c>
      <c r="G840" s="77">
        <f t="shared" si="127"/>
        <v>1.4609812819784867E-3</v>
      </c>
      <c r="H840" s="78">
        <f t="shared" si="125"/>
        <v>-56.707106963799077</v>
      </c>
      <c r="I840" s="77">
        <f t="shared" si="128"/>
        <v>9.9999999999994316E-2</v>
      </c>
      <c r="J840" s="77">
        <f t="shared" si="129"/>
        <v>1.452994641210772E-3</v>
      </c>
      <c r="K840" s="77">
        <f t="shared" si="130"/>
        <v>1.4529946412106893E-4</v>
      </c>
      <c r="L840" s="82"/>
    </row>
    <row r="841" spans="1:12" x14ac:dyDescent="0.2">
      <c r="A841" s="76">
        <v>77.599999999999994</v>
      </c>
      <c r="B841" s="76">
        <f t="shared" si="126"/>
        <v>7.7599999999999988E-2</v>
      </c>
      <c r="C841" s="77">
        <f t="shared" si="121"/>
        <v>0.99976123909597281</v>
      </c>
      <c r="D841" s="78">
        <f t="shared" si="122"/>
        <v>1.4772363336621273E-3</v>
      </c>
      <c r="E841" s="78">
        <f t="shared" si="123"/>
        <v>1</v>
      </c>
      <c r="F841" s="78">
        <f t="shared" si="124"/>
        <v>1</v>
      </c>
      <c r="G841" s="77">
        <f t="shared" si="127"/>
        <v>1.4768836273796402E-3</v>
      </c>
      <c r="H841" s="78">
        <f t="shared" si="125"/>
        <v>-56.613074480734475</v>
      </c>
      <c r="I841" s="77">
        <f t="shared" si="128"/>
        <v>9.9999999999994316E-2</v>
      </c>
      <c r="J841" s="77">
        <f t="shared" si="129"/>
        <v>1.4689324546790635E-3</v>
      </c>
      <c r="K841" s="77">
        <f t="shared" si="130"/>
        <v>1.4689324546789801E-4</v>
      </c>
      <c r="L841" s="82"/>
    </row>
    <row r="842" spans="1:12" x14ac:dyDescent="0.2">
      <c r="A842" s="76">
        <v>77.7</v>
      </c>
      <c r="B842" s="76">
        <f t="shared" si="126"/>
        <v>7.7700000000000005E-2</v>
      </c>
      <c r="C842" s="77">
        <f t="shared" si="121"/>
        <v>0.99976062340412786</v>
      </c>
      <c r="D842" s="78">
        <f t="shared" si="122"/>
        <v>1.4930683566859203E-3</v>
      </c>
      <c r="E842" s="78">
        <f t="shared" si="123"/>
        <v>1</v>
      </c>
      <c r="F842" s="78">
        <f t="shared" si="124"/>
        <v>1</v>
      </c>
      <c r="G842" s="77">
        <f t="shared" si="127"/>
        <v>1.4927109510652924E-3</v>
      </c>
      <c r="H842" s="78">
        <f t="shared" si="125"/>
        <v>-56.520485620591501</v>
      </c>
      <c r="I842" s="77">
        <f t="shared" si="128"/>
        <v>0.10000000000000853</v>
      </c>
      <c r="J842" s="77">
        <f t="shared" si="129"/>
        <v>1.4847972892224662E-3</v>
      </c>
      <c r="K842" s="77">
        <f t="shared" si="130"/>
        <v>1.4847972892225928E-4</v>
      </c>
      <c r="L842" s="82"/>
    </row>
    <row r="843" spans="1:12" x14ac:dyDescent="0.2">
      <c r="A843" s="76">
        <v>77.8</v>
      </c>
      <c r="B843" s="76">
        <f t="shared" si="126"/>
        <v>7.7799999999999994E-2</v>
      </c>
      <c r="C843" s="77">
        <f t="shared" si="121"/>
        <v>0.99976000691972566</v>
      </c>
      <c r="D843" s="78">
        <f t="shared" si="122"/>
        <v>1.508821294228236E-3</v>
      </c>
      <c r="E843" s="78">
        <f t="shared" si="123"/>
        <v>1</v>
      </c>
      <c r="F843" s="78">
        <f t="shared" si="124"/>
        <v>1</v>
      </c>
      <c r="G843" s="77">
        <f t="shared" si="127"/>
        <v>1.5084591875582506E-3</v>
      </c>
      <c r="H843" s="78">
        <f t="shared" si="125"/>
        <v>-56.42932870955471</v>
      </c>
      <c r="I843" s="77">
        <f t="shared" si="128"/>
        <v>9.9999999999994316E-2</v>
      </c>
      <c r="J843" s="77">
        <f t="shared" si="129"/>
        <v>1.5005850693117716E-3</v>
      </c>
      <c r="K843" s="77">
        <f t="shared" si="130"/>
        <v>1.5005850693116862E-4</v>
      </c>
      <c r="L843" s="82"/>
    </row>
    <row r="844" spans="1:12" x14ac:dyDescent="0.2">
      <c r="A844" s="76">
        <v>77.900000000000006</v>
      </c>
      <c r="B844" s="76">
        <f t="shared" si="126"/>
        <v>7.7900000000000011E-2</v>
      </c>
      <c r="C844" s="77">
        <f t="shared" si="121"/>
        <v>0.99975938964276745</v>
      </c>
      <c r="D844" s="78">
        <f t="shared" si="122"/>
        <v>1.5244911013329982E-3</v>
      </c>
      <c r="E844" s="78">
        <f t="shared" si="123"/>
        <v>1</v>
      </c>
      <c r="F844" s="78">
        <f t="shared" si="124"/>
        <v>1</v>
      </c>
      <c r="G844" s="77">
        <f t="shared" si="127"/>
        <v>1.5241242929845086E-3</v>
      </c>
      <c r="H844" s="78">
        <f t="shared" si="125"/>
        <v>-56.339592293048895</v>
      </c>
      <c r="I844" s="77">
        <f t="shared" si="128"/>
        <v>0.10000000000000853</v>
      </c>
      <c r="J844" s="77">
        <f t="shared" si="129"/>
        <v>1.5162917402713797E-3</v>
      </c>
      <c r="K844" s="77">
        <f t="shared" si="130"/>
        <v>1.5162917402715089E-4</v>
      </c>
      <c r="L844" s="82"/>
    </row>
    <row r="845" spans="1:12" x14ac:dyDescent="0.2">
      <c r="A845" s="76">
        <v>78</v>
      </c>
      <c r="B845" s="76">
        <f t="shared" si="126"/>
        <v>7.8E-2</v>
      </c>
      <c r="C845" s="77">
        <f t="shared" si="121"/>
        <v>0.99975877157325455</v>
      </c>
      <c r="D845" s="78">
        <f t="shared" si="122"/>
        <v>1.5400737561251999E-3</v>
      </c>
      <c r="E845" s="78">
        <f t="shared" si="123"/>
        <v>1</v>
      </c>
      <c r="F845" s="78">
        <f t="shared" si="124"/>
        <v>1</v>
      </c>
      <c r="G845" s="77">
        <f t="shared" si="127"/>
        <v>1.5397022465559378E-3</v>
      </c>
      <c r="H845" s="78">
        <f t="shared" si="125"/>
        <v>-56.251265131068209</v>
      </c>
      <c r="I845" s="77">
        <f t="shared" si="128"/>
        <v>9.9999999999994316E-2</v>
      </c>
      <c r="J845" s="77">
        <f t="shared" si="129"/>
        <v>1.5319132697702233E-3</v>
      </c>
      <c r="K845" s="77">
        <f t="shared" si="130"/>
        <v>1.5319132697701361E-4</v>
      </c>
      <c r="L845" s="82"/>
    </row>
    <row r="846" spans="1:12" x14ac:dyDescent="0.2">
      <c r="A846" s="76">
        <v>78.099999999999994</v>
      </c>
      <c r="B846" s="76">
        <f t="shared" si="126"/>
        <v>7.8099999999999989E-2</v>
      </c>
      <c r="C846" s="77">
        <f t="shared" si="121"/>
        <v>0.99975815271118973</v>
      </c>
      <c r="D846" s="78">
        <f t="shared" si="122"/>
        <v>1.5555652612770834E-3</v>
      </c>
      <c r="E846" s="78">
        <f t="shared" si="123"/>
        <v>1</v>
      </c>
      <c r="F846" s="78">
        <f t="shared" si="124"/>
        <v>1</v>
      </c>
      <c r="G846" s="77">
        <f t="shared" si="127"/>
        <v>1.555189052036076E-3</v>
      </c>
      <c r="H846" s="78">
        <f t="shared" si="125"/>
        <v>-56.164336193637077</v>
      </c>
      <c r="I846" s="77">
        <f t="shared" si="128"/>
        <v>9.9999999999994316E-2</v>
      </c>
      <c r="J846" s="77">
        <f t="shared" si="129"/>
        <v>1.5474456492960069E-3</v>
      </c>
      <c r="K846" s="77">
        <f t="shared" si="130"/>
        <v>1.5474456492959188E-4</v>
      </c>
      <c r="L846" s="82"/>
    </row>
    <row r="847" spans="1:12" x14ac:dyDescent="0.2">
      <c r="A847" s="76">
        <v>78.2</v>
      </c>
      <c r="B847" s="76">
        <f t="shared" si="126"/>
        <v>7.8200000000000006E-2</v>
      </c>
      <c r="C847" s="77">
        <f t="shared" si="121"/>
        <v>0.99975753305657356</v>
      </c>
      <c r="D847" s="78">
        <f t="shared" si="122"/>
        <v>1.5709616454568694E-3</v>
      </c>
      <c r="E847" s="78">
        <f t="shared" si="123"/>
        <v>1</v>
      </c>
      <c r="F847" s="78">
        <f t="shared" si="124"/>
        <v>1</v>
      </c>
      <c r="G847" s="77">
        <f t="shared" si="127"/>
        <v>1.5705807391884553E-3</v>
      </c>
      <c r="H847" s="78">
        <f t="shared" si="125"/>
        <v>-56.078794656398763</v>
      </c>
      <c r="I847" s="77">
        <f t="shared" si="128"/>
        <v>0.10000000000000853</v>
      </c>
      <c r="J847" s="77">
        <f t="shared" si="129"/>
        <v>1.5628848956122656E-3</v>
      </c>
      <c r="K847" s="77">
        <f t="shared" si="130"/>
        <v>1.5628848956123989E-4</v>
      </c>
      <c r="L847" s="82"/>
    </row>
    <row r="848" spans="1:12" x14ac:dyDescent="0.2">
      <c r="A848" s="76">
        <v>78.3</v>
      </c>
      <c r="B848" s="76">
        <f t="shared" si="126"/>
        <v>7.8299999999999995E-2</v>
      </c>
      <c r="C848" s="77">
        <f t="shared" si="121"/>
        <v>0.99975691260940702</v>
      </c>
      <c r="D848" s="78">
        <f t="shared" si="122"/>
        <v>1.5862589647595586E-3</v>
      </c>
      <c r="E848" s="78">
        <f t="shared" si="123"/>
        <v>1</v>
      </c>
      <c r="F848" s="78">
        <f t="shared" si="124"/>
        <v>1</v>
      </c>
      <c r="G848" s="77">
        <f t="shared" si="127"/>
        <v>1.5858733652070105E-3</v>
      </c>
      <c r="H848" s="78">
        <f t="shared" si="125"/>
        <v>-55.994629896327311</v>
      </c>
      <c r="I848" s="77">
        <f t="shared" si="128"/>
        <v>9.9999999999994316E-2</v>
      </c>
      <c r="J848" s="77">
        <f t="shared" si="129"/>
        <v>1.5782270521977329E-3</v>
      </c>
      <c r="K848" s="77">
        <f t="shared" si="130"/>
        <v>1.5782270521976432E-4</v>
      </c>
      <c r="L848" s="82"/>
    </row>
    <row r="849" spans="1:12" x14ac:dyDescent="0.2">
      <c r="A849" s="76">
        <v>78.400000000000006</v>
      </c>
      <c r="B849" s="76">
        <f t="shared" si="126"/>
        <v>7.8400000000000011E-2</v>
      </c>
      <c r="C849" s="77">
        <f t="shared" si="121"/>
        <v>0.99975629136969013</v>
      </c>
      <c r="D849" s="78">
        <f t="shared" si="122"/>
        <v>1.6014533041193801E-3</v>
      </c>
      <c r="E849" s="78">
        <f t="shared" si="123"/>
        <v>1</v>
      </c>
      <c r="F849" s="78">
        <f t="shared" si="124"/>
        <v>1</v>
      </c>
      <c r="G849" s="77">
        <f t="shared" si="127"/>
        <v>1.6010630161281279E-3</v>
      </c>
      <c r="H849" s="78">
        <f t="shared" si="125"/>
        <v>-55.911831487558658</v>
      </c>
      <c r="I849" s="77">
        <f t="shared" si="128"/>
        <v>0.10000000000000853</v>
      </c>
      <c r="J849" s="77">
        <f t="shared" si="129"/>
        <v>1.5934681906675692E-3</v>
      </c>
      <c r="K849" s="77">
        <f t="shared" si="130"/>
        <v>1.5934681906677051E-4</v>
      </c>
      <c r="L849" s="82"/>
    </row>
    <row r="850" spans="1:12" x14ac:dyDescent="0.2">
      <c r="A850" s="76">
        <v>78.5</v>
      </c>
      <c r="B850" s="76">
        <f t="shared" si="126"/>
        <v>7.85E-2</v>
      </c>
      <c r="C850" s="77">
        <f t="shared" si="121"/>
        <v>0.99975566933742821</v>
      </c>
      <c r="D850" s="78">
        <f t="shared" si="122"/>
        <v>1.6165407787033144E-3</v>
      </c>
      <c r="E850" s="78">
        <f t="shared" si="123"/>
        <v>1</v>
      </c>
      <c r="F850" s="78">
        <f t="shared" si="124"/>
        <v>1</v>
      </c>
      <c r="G850" s="77">
        <f t="shared" si="127"/>
        <v>1.6161458082237794E-3</v>
      </c>
      <c r="H850" s="78">
        <f t="shared" si="125"/>
        <v>-55.830389197337638</v>
      </c>
      <c r="I850" s="77">
        <f t="shared" si="128"/>
        <v>9.9999999999994316E-2</v>
      </c>
      <c r="J850" s="77">
        <f t="shared" si="129"/>
        <v>1.6086044121759535E-3</v>
      </c>
      <c r="K850" s="77">
        <f t="shared" si="130"/>
        <v>1.608604412175862E-4</v>
      </c>
      <c r="L850" s="82"/>
    </row>
    <row r="851" spans="1:12" x14ac:dyDescent="0.2">
      <c r="A851" s="76">
        <v>78.599999999999994</v>
      </c>
      <c r="B851" s="76">
        <f t="shared" si="126"/>
        <v>7.8599999999999989E-2</v>
      </c>
      <c r="C851" s="77">
        <f t="shared" si="121"/>
        <v>0.99975504651261848</v>
      </c>
      <c r="D851" s="78">
        <f t="shared" si="122"/>
        <v>1.631517535285392E-3</v>
      </c>
      <c r="E851" s="78">
        <f t="shared" si="123"/>
        <v>1</v>
      </c>
      <c r="F851" s="78">
        <f t="shared" si="124"/>
        <v>1</v>
      </c>
      <c r="G851" s="77">
        <f t="shared" si="127"/>
        <v>1.6311178893753998E-3</v>
      </c>
      <c r="H851" s="78">
        <f t="shared" si="125"/>
        <v>-55.750292982076537</v>
      </c>
      <c r="I851" s="77">
        <f t="shared" si="128"/>
        <v>9.9999999999994316E-2</v>
      </c>
      <c r="J851" s="77">
        <f t="shared" si="129"/>
        <v>1.6236318487995896E-3</v>
      </c>
      <c r="K851" s="77">
        <f t="shared" si="130"/>
        <v>1.6236318487994973E-4</v>
      </c>
      <c r="L851" s="82"/>
    </row>
    <row r="852" spans="1:12" x14ac:dyDescent="0.2">
      <c r="A852" s="76">
        <v>78.7</v>
      </c>
      <c r="B852" s="76">
        <f t="shared" si="126"/>
        <v>7.8700000000000006E-2</v>
      </c>
      <c r="C852" s="77">
        <f t="shared" si="121"/>
        <v>0.99975442289526484</v>
      </c>
      <c r="D852" s="78">
        <f t="shared" si="122"/>
        <v>1.6463797536011779E-3</v>
      </c>
      <c r="E852" s="78">
        <f t="shared" si="123"/>
        <v>1</v>
      </c>
      <c r="F852" s="78">
        <f t="shared" si="124"/>
        <v>1</v>
      </c>
      <c r="G852" s="77">
        <f t="shared" si="127"/>
        <v>1.6459754404279938E-3</v>
      </c>
      <c r="H852" s="78">
        <f t="shared" si="125"/>
        <v>-55.671532983522056</v>
      </c>
      <c r="I852" s="77">
        <f t="shared" si="128"/>
        <v>0.10000000000000853</v>
      </c>
      <c r="J852" s="77">
        <f t="shared" si="129"/>
        <v>1.6385466649016969E-3</v>
      </c>
      <c r="K852" s="77">
        <f t="shared" si="130"/>
        <v>1.6385466649018366E-4</v>
      </c>
      <c r="L852" s="82"/>
    </row>
    <row r="853" spans="1:12" x14ac:dyDescent="0.2">
      <c r="A853" s="76">
        <v>78.8</v>
      </c>
      <c r="B853" s="76">
        <f t="shared" si="126"/>
        <v>7.8799999999999995E-2</v>
      </c>
      <c r="C853" s="77">
        <f t="shared" si="121"/>
        <v>0.99975379848536727</v>
      </c>
      <c r="D853" s="78">
        <f t="shared" si="122"/>
        <v>1.6611236476821174E-3</v>
      </c>
      <c r="E853" s="78">
        <f t="shared" si="123"/>
        <v>1</v>
      </c>
      <c r="F853" s="78">
        <f t="shared" si="124"/>
        <v>1</v>
      </c>
      <c r="G853" s="77">
        <f t="shared" si="127"/>
        <v>1.6607146765240657E-3</v>
      </c>
      <c r="H853" s="78">
        <f t="shared" si="125"/>
        <v>-55.594099525027111</v>
      </c>
      <c r="I853" s="77">
        <f t="shared" si="128"/>
        <v>9.9999999999994316E-2</v>
      </c>
      <c r="J853" s="77">
        <f t="shared" si="129"/>
        <v>1.6533450584760296E-3</v>
      </c>
      <c r="K853" s="77">
        <f t="shared" si="130"/>
        <v>1.6533450584759358E-4</v>
      </c>
      <c r="L853" s="82"/>
    </row>
    <row r="854" spans="1:12" x14ac:dyDescent="0.2">
      <c r="A854" s="76">
        <v>78.900000000000006</v>
      </c>
      <c r="B854" s="76">
        <f t="shared" si="126"/>
        <v>7.8900000000000012E-2</v>
      </c>
      <c r="C854" s="77">
        <f t="shared" si="121"/>
        <v>0.99975317328292923</v>
      </c>
      <c r="D854" s="78">
        <f t="shared" si="122"/>
        <v>1.6757454671693151E-3</v>
      </c>
      <c r="E854" s="78">
        <f t="shared" si="123"/>
        <v>1</v>
      </c>
      <c r="F854" s="78">
        <f t="shared" si="124"/>
        <v>1</v>
      </c>
      <c r="G854" s="77">
        <f t="shared" si="127"/>
        <v>1.6753318484170076E-3</v>
      </c>
      <c r="H854" s="78">
        <f t="shared" si="125"/>
        <v>-55.517983107924081</v>
      </c>
      <c r="I854" s="77">
        <f t="shared" si="128"/>
        <v>0.10000000000000853</v>
      </c>
      <c r="J854" s="77">
        <f t="shared" si="129"/>
        <v>1.6680232624705367E-3</v>
      </c>
      <c r="K854" s="77">
        <f t="shared" si="130"/>
        <v>1.668023262470679E-4</v>
      </c>
      <c r="L854" s="82"/>
    </row>
    <row r="855" spans="1:12" x14ac:dyDescent="0.2">
      <c r="A855" s="76">
        <v>79</v>
      </c>
      <c r="B855" s="76">
        <f t="shared" si="126"/>
        <v>7.9000000000000001E-2</v>
      </c>
      <c r="C855" s="77">
        <f t="shared" si="121"/>
        <v>0.99975254728794893</v>
      </c>
      <c r="D855" s="78">
        <f t="shared" si="122"/>
        <v>1.6902414986062707E-3</v>
      </c>
      <c r="E855" s="78">
        <f t="shared" si="123"/>
        <v>1</v>
      </c>
      <c r="F855" s="78">
        <f t="shared" si="124"/>
        <v>1</v>
      </c>
      <c r="G855" s="77">
        <f t="shared" si="127"/>
        <v>1.6898232437634194E-3</v>
      </c>
      <c r="H855" s="78">
        <f t="shared" si="125"/>
        <v>-55.443174407996779</v>
      </c>
      <c r="I855" s="77">
        <f t="shared" si="128"/>
        <v>9.9999999999994316E-2</v>
      </c>
      <c r="J855" s="77">
        <f t="shared" si="129"/>
        <v>1.6825775460902136E-3</v>
      </c>
      <c r="K855" s="77">
        <f t="shared" si="130"/>
        <v>1.682577546090118E-4</v>
      </c>
      <c r="L855" s="82"/>
    </row>
    <row r="856" spans="1:12" x14ac:dyDescent="0.2">
      <c r="A856" s="76">
        <v>79.099999999999994</v>
      </c>
      <c r="B856" s="76">
        <f t="shared" si="126"/>
        <v>7.909999999999999E-2</v>
      </c>
      <c r="C856" s="77">
        <f t="shared" si="121"/>
        <v>0.99975192050042927</v>
      </c>
      <c r="D856" s="78">
        <f t="shared" si="122"/>
        <v>1.7046080667103153E-3</v>
      </c>
      <c r="E856" s="78">
        <f t="shared" si="123"/>
        <v>1</v>
      </c>
      <c r="F856" s="78">
        <f t="shared" si="124"/>
        <v>1</v>
      </c>
      <c r="G856" s="77">
        <f t="shared" si="127"/>
        <v>1.7041851883941616E-3</v>
      </c>
      <c r="H856" s="78">
        <f t="shared" si="125"/>
        <v>-55.369664272047132</v>
      </c>
      <c r="I856" s="77">
        <f t="shared" si="128"/>
        <v>9.9999999999994316E-2</v>
      </c>
      <c r="J856" s="77">
        <f t="shared" si="129"/>
        <v>1.6970042160787905E-3</v>
      </c>
      <c r="K856" s="77">
        <f t="shared" si="130"/>
        <v>1.6970042160786942E-4</v>
      </c>
      <c r="L856" s="82"/>
    </row>
    <row r="857" spans="1:12" x14ac:dyDescent="0.2">
      <c r="A857" s="76">
        <v>79.2</v>
      </c>
      <c r="B857" s="76">
        <f t="shared" si="126"/>
        <v>7.9200000000000007E-2</v>
      </c>
      <c r="C857" s="77">
        <f t="shared" si="121"/>
        <v>0.99975129292037279</v>
      </c>
      <c r="D857" s="78">
        <f t="shared" si="122"/>
        <v>1.718841535622236E-3</v>
      </c>
      <c r="E857" s="78">
        <f t="shared" si="123"/>
        <v>1</v>
      </c>
      <c r="F857" s="78">
        <f t="shared" si="124"/>
        <v>1</v>
      </c>
      <c r="G857" s="77">
        <f t="shared" si="127"/>
        <v>1.7184140475635695E-3</v>
      </c>
      <c r="H857" s="78">
        <f t="shared" si="125"/>
        <v>-55.297443714554831</v>
      </c>
      <c r="I857" s="77">
        <f t="shared" si="128"/>
        <v>0.10000000000000853</v>
      </c>
      <c r="J857" s="77">
        <f t="shared" si="129"/>
        <v>1.7112996179788655E-3</v>
      </c>
      <c r="K857" s="77">
        <f t="shared" si="130"/>
        <v>1.7112996179790115E-4</v>
      </c>
      <c r="L857" s="82"/>
    </row>
    <row r="858" spans="1:12" x14ac:dyDescent="0.2">
      <c r="A858" s="76">
        <v>79.3</v>
      </c>
      <c r="B858" s="76">
        <f t="shared" si="126"/>
        <v>7.9299999999999995E-2</v>
      </c>
      <c r="C858" s="77">
        <f t="shared" si="121"/>
        <v>0.99975066454777839</v>
      </c>
      <c r="D858" s="78">
        <f t="shared" si="122"/>
        <v>1.7329383101338316E-3</v>
      </c>
      <c r="E858" s="78">
        <f t="shared" si="123"/>
        <v>1</v>
      </c>
      <c r="F858" s="78">
        <f t="shared" si="124"/>
        <v>1</v>
      </c>
      <c r="G858" s="77">
        <f t="shared" si="127"/>
        <v>1.7325062271766024E-3</v>
      </c>
      <c r="H858" s="78">
        <f t="shared" si="125"/>
        <v>-55.226503914426132</v>
      </c>
      <c r="I858" s="77">
        <f t="shared" si="128"/>
        <v>9.9999999999994316E-2</v>
      </c>
      <c r="J858" s="77">
        <f t="shared" si="129"/>
        <v>1.7254601373700861E-3</v>
      </c>
      <c r="K858" s="77">
        <f t="shared" si="130"/>
        <v>1.725460137369988E-4</v>
      </c>
      <c r="L858" s="82"/>
    </row>
    <row r="859" spans="1:12" x14ac:dyDescent="0.2">
      <c r="A859" s="76">
        <v>79.400000000000006</v>
      </c>
      <c r="B859" s="76">
        <f t="shared" si="126"/>
        <v>7.9400000000000012E-2</v>
      </c>
      <c r="C859" s="77">
        <f t="shared" si="121"/>
        <v>0.99975003538265006</v>
      </c>
      <c r="D859" s="78">
        <f t="shared" si="122"/>
        <v>1.7468948368929461E-3</v>
      </c>
      <c r="E859" s="78">
        <f t="shared" si="123"/>
        <v>1</v>
      </c>
      <c r="F859" s="78">
        <f t="shared" si="124"/>
        <v>1</v>
      </c>
      <c r="G859" s="77">
        <f t="shared" si="127"/>
        <v>1.7464581749934917E-3</v>
      </c>
      <c r="H859" s="78">
        <f t="shared" si="125"/>
        <v>-55.156836211829692</v>
      </c>
      <c r="I859" s="77">
        <f t="shared" si="128"/>
        <v>0.10000000000000853</v>
      </c>
      <c r="J859" s="77">
        <f t="shared" si="129"/>
        <v>1.7394822010850471E-3</v>
      </c>
      <c r="K859" s="77">
        <f t="shared" si="130"/>
        <v>1.7394822010851954E-4</v>
      </c>
      <c r="L859" s="82"/>
    </row>
    <row r="860" spans="1:12" x14ac:dyDescent="0.2">
      <c r="A860" s="76">
        <v>79.5</v>
      </c>
      <c r="B860" s="76">
        <f t="shared" si="126"/>
        <v>7.9500000000000001E-2</v>
      </c>
      <c r="C860" s="77">
        <f t="shared" si="121"/>
        <v>0.99974940542498747</v>
      </c>
      <c r="D860" s="78">
        <f t="shared" si="122"/>
        <v>1.7607076055857753E-3</v>
      </c>
      <c r="E860" s="78">
        <f t="shared" si="123"/>
        <v>1</v>
      </c>
      <c r="F860" s="78">
        <f t="shared" si="124"/>
        <v>1</v>
      </c>
      <c r="G860" s="77">
        <f t="shared" si="127"/>
        <v>1.7602663818116324E-3</v>
      </c>
      <c r="H860" s="78">
        <f t="shared" si="125"/>
        <v>-55.08843210511629</v>
      </c>
      <c r="I860" s="77">
        <f t="shared" si="128"/>
        <v>9.9999999999994316E-2</v>
      </c>
      <c r="J860" s="77">
        <f t="shared" si="129"/>
        <v>1.7533622784025619E-3</v>
      </c>
      <c r="K860" s="77">
        <f t="shared" si="130"/>
        <v>1.7533622784024621E-4</v>
      </c>
      <c r="L860" s="82"/>
    </row>
    <row r="861" spans="1:12" x14ac:dyDescent="0.2">
      <c r="A861" s="76">
        <v>79.599999999999994</v>
      </c>
      <c r="B861" s="76">
        <f t="shared" si="126"/>
        <v>7.959999999999999E-2</v>
      </c>
      <c r="C861" s="77">
        <f t="shared" si="121"/>
        <v>0.99974877467479284</v>
      </c>
      <c r="D861" s="78">
        <f t="shared" si="122"/>
        <v>1.7743731500959494E-3</v>
      </c>
      <c r="E861" s="78">
        <f t="shared" si="123"/>
        <v>1</v>
      </c>
      <c r="F861" s="78">
        <f t="shared" si="124"/>
        <v>1</v>
      </c>
      <c r="G861" s="77">
        <f t="shared" si="127"/>
        <v>1.7739273826242778E-3</v>
      </c>
      <c r="H861" s="78">
        <f t="shared" si="125"/>
        <v>-55.021283247820492</v>
      </c>
      <c r="I861" s="77">
        <f t="shared" si="128"/>
        <v>9.9999999999994316E-2</v>
      </c>
      <c r="J861" s="77">
        <f t="shared" si="129"/>
        <v>1.7670968822179551E-3</v>
      </c>
      <c r="K861" s="77">
        <f t="shared" si="130"/>
        <v>1.7670968822178546E-4</v>
      </c>
      <c r="L861" s="82"/>
    </row>
    <row r="862" spans="1:12" x14ac:dyDescent="0.2">
      <c r="A862" s="76">
        <v>79.7</v>
      </c>
      <c r="B862" s="76">
        <f t="shared" si="126"/>
        <v>7.9700000000000007E-2</v>
      </c>
      <c r="C862" s="77">
        <f t="shared" si="121"/>
        <v>0.99974814313206639</v>
      </c>
      <c r="D862" s="78">
        <f t="shared" si="122"/>
        <v>1.7878880496402568E-3</v>
      </c>
      <c r="E862" s="78">
        <f t="shared" si="123"/>
        <v>1</v>
      </c>
      <c r="F862" s="78">
        <f t="shared" si="124"/>
        <v>1</v>
      </c>
      <c r="G862" s="77">
        <f t="shared" si="127"/>
        <v>1.7874377577558585E-3</v>
      </c>
      <c r="H862" s="78">
        <f t="shared" si="125"/>
        <v>-54.955381445741125</v>
      </c>
      <c r="I862" s="77">
        <f t="shared" si="128"/>
        <v>0.10000000000000853</v>
      </c>
      <c r="J862" s="77">
        <f t="shared" si="129"/>
        <v>1.7806825701900681E-3</v>
      </c>
      <c r="K862" s="77">
        <f t="shared" si="130"/>
        <v>1.7806825701902201E-4</v>
      </c>
      <c r="L862" s="82"/>
    </row>
    <row r="863" spans="1:12" x14ac:dyDescent="0.2">
      <c r="A863" s="76">
        <v>79.8</v>
      </c>
      <c r="B863" s="76">
        <f t="shared" si="126"/>
        <v>7.9799999999999996E-2</v>
      </c>
      <c r="C863" s="77">
        <f t="shared" si="121"/>
        <v>0.99974751079681234</v>
      </c>
      <c r="D863" s="78">
        <f t="shared" si="122"/>
        <v>1.8012489298805338E-3</v>
      </c>
      <c r="E863" s="78">
        <f t="shared" si="123"/>
        <v>1</v>
      </c>
      <c r="F863" s="78">
        <f t="shared" si="124"/>
        <v>1</v>
      </c>
      <c r="G863" s="77">
        <f t="shared" si="127"/>
        <v>1.8007941339734856E-3</v>
      </c>
      <c r="H863" s="78">
        <f t="shared" si="125"/>
        <v>-54.890718654098919</v>
      </c>
      <c r="I863" s="77">
        <f t="shared" si="128"/>
        <v>9.9999999999994316E-2</v>
      </c>
      <c r="J863" s="77">
        <f t="shared" si="129"/>
        <v>1.7941159458646719E-3</v>
      </c>
      <c r="K863" s="77">
        <f t="shared" si="130"/>
        <v>1.7941159458645701E-4</v>
      </c>
      <c r="L863" s="82"/>
    </row>
    <row r="864" spans="1:12" x14ac:dyDescent="0.2">
      <c r="A864" s="76">
        <v>79.900000000000006</v>
      </c>
      <c r="B864" s="76">
        <f t="shared" si="126"/>
        <v>7.9899999999999999E-2</v>
      </c>
      <c r="C864" s="77">
        <f t="shared" si="121"/>
        <v>0.99974687766902703</v>
      </c>
      <c r="D864" s="78">
        <f t="shared" si="122"/>
        <v>1.8144524640116109E-3</v>
      </c>
      <c r="E864" s="78">
        <f t="shared" si="123"/>
        <v>1</v>
      </c>
      <c r="F864" s="78">
        <f t="shared" si="124"/>
        <v>1</v>
      </c>
      <c r="G864" s="77">
        <f t="shared" si="127"/>
        <v>1.8139931855744806E-3</v>
      </c>
      <c r="H864" s="78">
        <f t="shared" si="125"/>
        <v>-54.827286974768299</v>
      </c>
      <c r="I864" s="77">
        <f t="shared" si="128"/>
        <v>0.10000000000000853</v>
      </c>
      <c r="J864" s="77">
        <f t="shared" si="129"/>
        <v>1.8073936597739831E-3</v>
      </c>
      <c r="K864" s="77">
        <f t="shared" si="130"/>
        <v>1.8073936597741373E-4</v>
      </c>
      <c r="L864" s="82"/>
    </row>
    <row r="865" spans="1:12" x14ac:dyDescent="0.2">
      <c r="A865" s="76">
        <v>80</v>
      </c>
      <c r="B865" s="76">
        <f t="shared" si="126"/>
        <v>0.08</v>
      </c>
      <c r="C865" s="77">
        <f t="shared" si="121"/>
        <v>0.99974624374871612</v>
      </c>
      <c r="D865" s="78">
        <f t="shared" si="122"/>
        <v>1.8274953738248226E-3</v>
      </c>
      <c r="E865" s="78">
        <f t="shared" si="123"/>
        <v>1</v>
      </c>
      <c r="F865" s="78">
        <f t="shared" si="124"/>
        <v>1</v>
      </c>
      <c r="G865" s="77">
        <f t="shared" si="127"/>
        <v>1.8270316354495222E-3</v>
      </c>
      <c r="H865" s="78">
        <f t="shared" si="125"/>
        <v>-54.765078653581853</v>
      </c>
      <c r="I865" s="77">
        <f t="shared" si="128"/>
        <v>9.9999999999994316E-2</v>
      </c>
      <c r="J865" s="77">
        <f t="shared" si="129"/>
        <v>1.8205124105120014E-3</v>
      </c>
      <c r="K865" s="77">
        <f t="shared" si="130"/>
        <v>1.820512410511898E-4</v>
      </c>
      <c r="L865" s="82"/>
    </row>
    <row r="866" spans="1:12" x14ac:dyDescent="0.2">
      <c r="A866" s="76">
        <v>80.099999999999994</v>
      </c>
      <c r="B866" s="76">
        <f t="shared" si="126"/>
        <v>8.0099999999999991E-2</v>
      </c>
      <c r="C866" s="77">
        <f t="shared" si="121"/>
        <v>0.99974560903588061</v>
      </c>
      <c r="D866" s="78">
        <f t="shared" si="122"/>
        <v>1.8403744307470549E-3</v>
      </c>
      <c r="E866" s="78">
        <f t="shared" si="123"/>
        <v>1</v>
      </c>
      <c r="F866" s="78">
        <f t="shared" si="124"/>
        <v>1</v>
      </c>
      <c r="G866" s="77">
        <f t="shared" si="127"/>
        <v>1.8399062561212764E-3</v>
      </c>
      <c r="H866" s="78">
        <f t="shared" si="125"/>
        <v>-54.704086077704723</v>
      </c>
      <c r="I866" s="77">
        <f t="shared" si="128"/>
        <v>9.9999999999994316E-2</v>
      </c>
      <c r="J866" s="77">
        <f t="shared" si="129"/>
        <v>1.8334689457853992E-3</v>
      </c>
      <c r="K866" s="77">
        <f t="shared" si="130"/>
        <v>1.833468945785295E-4</v>
      </c>
      <c r="L866" s="82"/>
    </row>
    <row r="867" spans="1:12" x14ac:dyDescent="0.2">
      <c r="A867" s="76">
        <v>80.2</v>
      </c>
      <c r="B867" s="76">
        <f t="shared" si="126"/>
        <v>8.0200000000000007E-2</v>
      </c>
      <c r="C867" s="77">
        <f t="shared" si="121"/>
        <v>0.99974497353052105</v>
      </c>
      <c r="D867" s="78">
        <f t="shared" si="122"/>
        <v>1.8530864568548657E-3</v>
      </c>
      <c r="E867" s="78">
        <f t="shared" si="123"/>
        <v>1</v>
      </c>
      <c r="F867" s="78">
        <f t="shared" si="124"/>
        <v>1</v>
      </c>
      <c r="G867" s="77">
        <f t="shared" si="127"/>
        <v>1.8526138707581348E-3</v>
      </c>
      <c r="H867" s="78">
        <f t="shared" si="125"/>
        <v>-54.644301773077395</v>
      </c>
      <c r="I867" s="77">
        <f t="shared" si="128"/>
        <v>0.10000000000000853</v>
      </c>
      <c r="J867" s="77">
        <f t="shared" si="129"/>
        <v>1.8462600634397055E-3</v>
      </c>
      <c r="K867" s="77">
        <f t="shared" si="130"/>
        <v>1.8462600634398628E-4</v>
      </c>
      <c r="L867" s="82"/>
    </row>
    <row r="868" spans="1:12" x14ac:dyDescent="0.2">
      <c r="A868" s="76">
        <v>80.3</v>
      </c>
      <c r="B868" s="76">
        <f t="shared" si="126"/>
        <v>8.0299999999999996E-2</v>
      </c>
      <c r="C868" s="77">
        <f t="shared" si="121"/>
        <v>0.99974433723263789</v>
      </c>
      <c r="D868" s="78">
        <f t="shared" si="122"/>
        <v>1.865628325863597E-3</v>
      </c>
      <c r="E868" s="78">
        <f t="shared" si="123"/>
        <v>1</v>
      </c>
      <c r="F868" s="78">
        <f t="shared" si="124"/>
        <v>1</v>
      </c>
      <c r="G868" s="77">
        <f t="shared" si="127"/>
        <v>1.8651513541629375E-3</v>
      </c>
      <c r="H868" s="78">
        <f t="shared" si="125"/>
        <v>-54.585718401924446</v>
      </c>
      <c r="I868" s="77">
        <f t="shared" si="128"/>
        <v>9.9999999999994316E-2</v>
      </c>
      <c r="J868" s="77">
        <f t="shared" si="129"/>
        <v>1.8588826124605361E-3</v>
      </c>
      <c r="K868" s="77">
        <f t="shared" si="130"/>
        <v>1.8588826124604305E-4</v>
      </c>
      <c r="L868" s="82"/>
    </row>
    <row r="869" spans="1:12" x14ac:dyDescent="0.2">
      <c r="A869" s="76">
        <v>80.400000000000006</v>
      </c>
      <c r="B869" s="76">
        <f t="shared" si="126"/>
        <v>8.0399999999999999E-2</v>
      </c>
      <c r="C869" s="77">
        <f t="shared" si="121"/>
        <v>0.99974370014223413</v>
      </c>
      <c r="D869" s="78">
        <f t="shared" si="122"/>
        <v>1.8779969640911247E-3</v>
      </c>
      <c r="E869" s="78">
        <f t="shared" si="123"/>
        <v>1</v>
      </c>
      <c r="F869" s="78">
        <f t="shared" si="124"/>
        <v>1</v>
      </c>
      <c r="G869" s="77">
        <f t="shared" si="127"/>
        <v>1.8775156337363433E-3</v>
      </c>
      <c r="H869" s="78">
        <f t="shared" si="125"/>
        <v>-54.528328760327732</v>
      </c>
      <c r="I869" s="77">
        <f t="shared" si="128"/>
        <v>0.10000000000000853</v>
      </c>
      <c r="J869" s="77">
        <f t="shared" si="129"/>
        <v>1.8713334939496405E-3</v>
      </c>
      <c r="K869" s="77">
        <f t="shared" si="130"/>
        <v>1.8713334939498002E-4</v>
      </c>
      <c r="L869" s="82"/>
    </row>
    <row r="870" spans="1:12" x14ac:dyDescent="0.2">
      <c r="A870" s="76">
        <v>80.5</v>
      </c>
      <c r="B870" s="76">
        <f t="shared" si="126"/>
        <v>8.0500000000000002E-2</v>
      </c>
      <c r="C870" s="77">
        <f t="shared" si="121"/>
        <v>0.99974306225930953</v>
      </c>
      <c r="D870" s="78">
        <f t="shared" si="122"/>
        <v>1.8901893513961472E-3</v>
      </c>
      <c r="E870" s="78">
        <f t="shared" si="123"/>
        <v>1</v>
      </c>
      <c r="F870" s="78">
        <f t="shared" si="124"/>
        <v>1</v>
      </c>
      <c r="G870" s="77">
        <f t="shared" si="127"/>
        <v>1.8897036904147223E-3</v>
      </c>
      <c r="H870" s="78">
        <f t="shared" si="125"/>
        <v>-54.472125775861933</v>
      </c>
      <c r="I870" s="77">
        <f t="shared" si="128"/>
        <v>9.9999999999994316E-2</v>
      </c>
      <c r="J870" s="77">
        <f t="shared" si="129"/>
        <v>1.8836096620755329E-3</v>
      </c>
      <c r="K870" s="77">
        <f t="shared" si="130"/>
        <v>1.883609662075426E-4</v>
      </c>
      <c r="L870" s="82"/>
    </row>
    <row r="871" spans="1:12" x14ac:dyDescent="0.2">
      <c r="A871" s="76">
        <v>80.599999999999994</v>
      </c>
      <c r="B871" s="76">
        <f t="shared" si="126"/>
        <v>8.0599999999999991E-2</v>
      </c>
      <c r="C871" s="77">
        <f t="shared" si="121"/>
        <v>0.99974242358386678</v>
      </c>
      <c r="D871" s="78">
        <f t="shared" si="122"/>
        <v>1.9022025220907027E-3</v>
      </c>
      <c r="E871" s="78">
        <f t="shared" si="123"/>
        <v>1</v>
      </c>
      <c r="F871" s="78">
        <f t="shared" si="124"/>
        <v>1</v>
      </c>
      <c r="G871" s="77">
        <f t="shared" si="127"/>
        <v>1.9017125595823031E-3</v>
      </c>
      <c r="H871" s="78">
        <f t="shared" si="125"/>
        <v>-54.417102505290785</v>
      </c>
      <c r="I871" s="77">
        <f t="shared" si="128"/>
        <v>9.9999999999994316E-2</v>
      </c>
      <c r="J871" s="77">
        <f t="shared" si="129"/>
        <v>1.8957081249985127E-3</v>
      </c>
      <c r="K871" s="77">
        <f t="shared" si="130"/>
        <v>1.8957081249984048E-4</v>
      </c>
      <c r="L871" s="82"/>
    </row>
    <row r="872" spans="1:12" x14ac:dyDescent="0.2">
      <c r="A872" s="76">
        <v>80.7</v>
      </c>
      <c r="B872" s="76">
        <f t="shared" si="126"/>
        <v>8.0700000000000008E-2</v>
      </c>
      <c r="C872" s="77">
        <f t="shared" si="121"/>
        <v>0.99974178411590742</v>
      </c>
      <c r="D872" s="78">
        <f t="shared" si="122"/>
        <v>1.914033565826795E-3</v>
      </c>
      <c r="E872" s="78">
        <f t="shared" si="123"/>
        <v>1</v>
      </c>
      <c r="F872" s="78">
        <f t="shared" si="124"/>
        <v>1</v>
      </c>
      <c r="G872" s="77">
        <f t="shared" si="127"/>
        <v>1.9135393319574122E-3</v>
      </c>
      <c r="H872" s="78">
        <f t="shared" si="125"/>
        <v>-54.363252132322302</v>
      </c>
      <c r="I872" s="77">
        <f t="shared" si="128"/>
        <v>0.10000000000000853</v>
      </c>
      <c r="J872" s="77">
        <f t="shared" si="129"/>
        <v>1.9076259457698576E-3</v>
      </c>
      <c r="K872" s="77">
        <f t="shared" si="130"/>
        <v>1.9076259457700203E-4</v>
      </c>
      <c r="L872" s="82"/>
    </row>
    <row r="873" spans="1:12" x14ac:dyDescent="0.2">
      <c r="A873" s="76">
        <v>80.8</v>
      </c>
      <c r="B873" s="76">
        <f t="shared" si="126"/>
        <v>8.0799999999999997E-2</v>
      </c>
      <c r="C873" s="77">
        <f t="shared" si="121"/>
        <v>0.99974114385543167</v>
      </c>
      <c r="D873" s="78">
        <f t="shared" si="122"/>
        <v>1.9256796284569271E-3</v>
      </c>
      <c r="E873" s="78">
        <f t="shared" si="123"/>
        <v>1</v>
      </c>
      <c r="F873" s="78">
        <f t="shared" si="124"/>
        <v>1</v>
      </c>
      <c r="G873" s="77">
        <f t="shared" si="127"/>
        <v>1.925181154452631E-3</v>
      </c>
      <c r="H873" s="78">
        <f t="shared" si="125"/>
        <v>-54.310567965421214</v>
      </c>
      <c r="I873" s="77">
        <f t="shared" si="128"/>
        <v>9.9999999999994316E-2</v>
      </c>
      <c r="J873" s="77">
        <f t="shared" si="129"/>
        <v>1.9193602432050216E-3</v>
      </c>
      <c r="K873" s="77">
        <f t="shared" si="130"/>
        <v>1.9193602432049126E-4</v>
      </c>
      <c r="L873" s="82"/>
    </row>
    <row r="874" spans="1:12" x14ac:dyDescent="0.2">
      <c r="A874" s="76">
        <v>80.900000000000006</v>
      </c>
      <c r="B874" s="76">
        <f t="shared" si="126"/>
        <v>8.09E-2</v>
      </c>
      <c r="C874" s="77">
        <f t="shared" si="121"/>
        <v>0.99974050280244287</v>
      </c>
      <c r="D874" s="78">
        <f t="shared" si="122"/>
        <v>1.9371379128683664E-3</v>
      </c>
      <c r="E874" s="78">
        <f t="shared" si="123"/>
        <v>1</v>
      </c>
      <c r="F874" s="78">
        <f t="shared" si="124"/>
        <v>1</v>
      </c>
      <c r="G874" s="77">
        <f t="shared" si="127"/>
        <v>1.9366352310086954E-3</v>
      </c>
      <c r="H874" s="78">
        <f t="shared" si="125"/>
        <v>-54.259043435677114</v>
      </c>
      <c r="I874" s="77">
        <f t="shared" si="128"/>
        <v>0.10000000000000853</v>
      </c>
      <c r="J874" s="77">
        <f t="shared" si="129"/>
        <v>1.9309081927306633E-3</v>
      </c>
      <c r="K874" s="77">
        <f t="shared" si="130"/>
        <v>1.9309081927308279E-4</v>
      </c>
      <c r="L874" s="82"/>
    </row>
    <row r="875" spans="1:12" x14ac:dyDescent="0.2">
      <c r="A875" s="76">
        <v>81</v>
      </c>
      <c r="B875" s="76">
        <f t="shared" si="126"/>
        <v>8.1000000000000003E-2</v>
      </c>
      <c r="C875" s="77">
        <f t="shared" si="121"/>
        <v>0.99973986095694023</v>
      </c>
      <c r="D875" s="78">
        <f t="shared" si="122"/>
        <v>1.9484056797909914E-3</v>
      </c>
      <c r="E875" s="78">
        <f t="shared" si="123"/>
        <v>1</v>
      </c>
      <c r="F875" s="78">
        <f t="shared" si="124"/>
        <v>1</v>
      </c>
      <c r="G875" s="77">
        <f t="shared" si="127"/>
        <v>1.9478988234019584E-3</v>
      </c>
      <c r="H875" s="78">
        <f t="shared" si="125"/>
        <v>-54.208672094726829</v>
      </c>
      <c r="I875" s="77">
        <f t="shared" si="128"/>
        <v>9.9999999999994316E-2</v>
      </c>
      <c r="J875" s="77">
        <f t="shared" si="129"/>
        <v>1.9422670272053269E-3</v>
      </c>
      <c r="K875" s="77">
        <f t="shared" si="130"/>
        <v>1.9422670272052164E-4</v>
      </c>
      <c r="L875" s="82"/>
    </row>
    <row r="876" spans="1:12" x14ac:dyDescent="0.2">
      <c r="A876" s="76">
        <v>81.099999999999994</v>
      </c>
      <c r="B876" s="76">
        <f t="shared" si="126"/>
        <v>8.1099999999999992E-2</v>
      </c>
      <c r="C876" s="77">
        <f t="shared" si="121"/>
        <v>0.9997392183189252</v>
      </c>
      <c r="D876" s="78">
        <f t="shared" si="122"/>
        <v>1.9594802485785943E-3</v>
      </c>
      <c r="E876" s="78">
        <f t="shared" si="123"/>
        <v>1</v>
      </c>
      <c r="F876" s="78">
        <f t="shared" si="124"/>
        <v>1</v>
      </c>
      <c r="G876" s="77">
        <f t="shared" si="127"/>
        <v>1.9589692520253373E-3</v>
      </c>
      <c r="H876" s="78">
        <f t="shared" si="125"/>
        <v>-54.159447612729316</v>
      </c>
      <c r="I876" s="77">
        <f t="shared" si="128"/>
        <v>9.9999999999994316E-2</v>
      </c>
      <c r="J876" s="77">
        <f t="shared" si="129"/>
        <v>1.9534340377136477E-3</v>
      </c>
      <c r="K876" s="77">
        <f t="shared" si="130"/>
        <v>1.9534340377135368E-4</v>
      </c>
      <c r="L876" s="82"/>
    </row>
    <row r="877" spans="1:12" x14ac:dyDescent="0.2">
      <c r="A877" s="76">
        <v>81.2</v>
      </c>
      <c r="B877" s="76">
        <f t="shared" si="126"/>
        <v>8.1200000000000008E-2</v>
      </c>
      <c r="C877" s="77">
        <f t="shared" si="121"/>
        <v>0.99973857488840201</v>
      </c>
      <c r="D877" s="78">
        <f t="shared" si="122"/>
        <v>1.9703589979634785E-3</v>
      </c>
      <c r="E877" s="78">
        <f t="shared" si="123"/>
        <v>1</v>
      </c>
      <c r="F877" s="78">
        <f t="shared" si="124"/>
        <v>1</v>
      </c>
      <c r="G877" s="77">
        <f t="shared" si="127"/>
        <v>1.9698438966425477E-3</v>
      </c>
      <c r="H877" s="78">
        <f t="shared" si="125"/>
        <v>-54.111363776391805</v>
      </c>
      <c r="I877" s="77">
        <f t="shared" si="128"/>
        <v>0.10000000000000853</v>
      </c>
      <c r="J877" s="77">
        <f t="shared" si="129"/>
        <v>1.9644065743339425E-3</v>
      </c>
      <c r="K877" s="77">
        <f t="shared" si="130"/>
        <v>1.96440657433411E-4</v>
      </c>
      <c r="L877" s="82"/>
    </row>
    <row r="878" spans="1:12" x14ac:dyDescent="0.2">
      <c r="A878" s="76">
        <v>81.3</v>
      </c>
      <c r="B878" s="76">
        <f t="shared" si="126"/>
        <v>8.1299999999999997E-2</v>
      </c>
      <c r="C878" s="77">
        <f t="shared" si="121"/>
        <v>0.9997379306653672</v>
      </c>
      <c r="D878" s="78">
        <f t="shared" si="122"/>
        <v>1.9810393667842462E-3</v>
      </c>
      <c r="E878" s="78">
        <f t="shared" si="123"/>
        <v>1</v>
      </c>
      <c r="F878" s="78">
        <f t="shared" si="124"/>
        <v>1</v>
      </c>
      <c r="G878" s="77">
        <f t="shared" si="127"/>
        <v>1.9805201971155118E-3</v>
      </c>
      <c r="H878" s="78">
        <f t="shared" si="125"/>
        <v>-54.064414487045909</v>
      </c>
      <c r="I878" s="77">
        <f t="shared" si="128"/>
        <v>9.9999999999994316E-2</v>
      </c>
      <c r="J878" s="77">
        <f t="shared" si="129"/>
        <v>1.97518204687903E-3</v>
      </c>
      <c r="K878" s="77">
        <f t="shared" si="130"/>
        <v>1.9751820468789176E-4</v>
      </c>
      <c r="L878" s="82"/>
    </row>
    <row r="879" spans="1:12" x14ac:dyDescent="0.2">
      <c r="A879" s="76">
        <v>81.400000000000006</v>
      </c>
      <c r="B879" s="76">
        <f t="shared" si="126"/>
        <v>8.14E-2</v>
      </c>
      <c r="C879" s="77">
        <f t="shared" si="121"/>
        <v>0.99973728564982778</v>
      </c>
      <c r="D879" s="78">
        <f t="shared" si="122"/>
        <v>1.991518854686678E-3</v>
      </c>
      <c r="E879" s="78">
        <f t="shared" si="123"/>
        <v>1</v>
      </c>
      <c r="F879" s="78">
        <f t="shared" si="124"/>
        <v>1</v>
      </c>
      <c r="G879" s="77">
        <f t="shared" si="127"/>
        <v>1.9909956541049132E-3</v>
      </c>
      <c r="H879" s="78">
        <f t="shared" si="125"/>
        <v>-54.0185937587719</v>
      </c>
      <c r="I879" s="77">
        <f t="shared" si="128"/>
        <v>0.10000000000000853</v>
      </c>
      <c r="J879" s="77">
        <f t="shared" si="129"/>
        <v>1.9857579256102125E-3</v>
      </c>
      <c r="K879" s="77">
        <f t="shared" si="130"/>
        <v>1.9857579256103819E-4</v>
      </c>
      <c r="L879" s="82"/>
    </row>
    <row r="880" spans="1:12" x14ac:dyDescent="0.2">
      <c r="A880" s="76">
        <v>81.5</v>
      </c>
      <c r="B880" s="76">
        <f t="shared" si="126"/>
        <v>8.1500000000000003E-2</v>
      </c>
      <c r="C880" s="77">
        <f t="shared" si="121"/>
        <v>0.99973663984178218</v>
      </c>
      <c r="D880" s="78">
        <f t="shared" si="122"/>
        <v>2.0017950227975995E-3</v>
      </c>
      <c r="E880" s="78">
        <f t="shared" si="123"/>
        <v>1</v>
      </c>
      <c r="F880" s="78">
        <f t="shared" si="124"/>
        <v>1</v>
      </c>
      <c r="G880" s="77">
        <f t="shared" si="127"/>
        <v>2.0012678297436758E-3</v>
      </c>
      <c r="H880" s="78">
        <f t="shared" si="125"/>
        <v>-53.973895716570446</v>
      </c>
      <c r="I880" s="77">
        <f t="shared" si="128"/>
        <v>9.9999999999994316E-2</v>
      </c>
      <c r="J880" s="77">
        <f t="shared" si="129"/>
        <v>1.9961317419242945E-3</v>
      </c>
      <c r="K880" s="77">
        <f t="shared" si="130"/>
        <v>1.996131741924181E-4</v>
      </c>
      <c r="L880" s="82"/>
    </row>
    <row r="881" spans="1:12" x14ac:dyDescent="0.2">
      <c r="A881" s="76">
        <v>81.599999999999994</v>
      </c>
      <c r="B881" s="76">
        <f t="shared" si="126"/>
        <v>8.1599999999999992E-2</v>
      </c>
      <c r="C881" s="77">
        <f t="shared" si="121"/>
        <v>0.99973599324123186</v>
      </c>
      <c r="D881" s="78">
        <f t="shared" si="122"/>
        <v>2.0118654943716411E-3</v>
      </c>
      <c r="E881" s="78">
        <f t="shared" si="123"/>
        <v>1</v>
      </c>
      <c r="F881" s="78">
        <f t="shared" si="124"/>
        <v>1</v>
      </c>
      <c r="G881" s="77">
        <f t="shared" si="127"/>
        <v>2.0113343482833948E-3</v>
      </c>
      <c r="H881" s="78">
        <f t="shared" si="125"/>
        <v>-53.930314594580047</v>
      </c>
      <c r="I881" s="77">
        <f t="shared" si="128"/>
        <v>9.9999999999994316E-2</v>
      </c>
      <c r="J881" s="77">
        <f t="shared" si="129"/>
        <v>2.0063010890135355E-3</v>
      </c>
      <c r="K881" s="77">
        <f t="shared" si="130"/>
        <v>2.0063010890134214E-4</v>
      </c>
      <c r="L881" s="82"/>
    </row>
    <row r="882" spans="1:12" x14ac:dyDescent="0.2">
      <c r="A882" s="76">
        <v>81.7</v>
      </c>
      <c r="B882" s="76">
        <f t="shared" si="126"/>
        <v>8.1700000000000009E-2</v>
      </c>
      <c r="C882" s="77">
        <f t="shared" si="121"/>
        <v>0.99973534584817747</v>
      </c>
      <c r="D882" s="78">
        <f t="shared" si="122"/>
        <v>2.0217279554108313E-3</v>
      </c>
      <c r="E882" s="78">
        <f t="shared" si="123"/>
        <v>1</v>
      </c>
      <c r="F882" s="78">
        <f t="shared" si="124"/>
        <v>1</v>
      </c>
      <c r="G882" s="77">
        <f t="shared" si="127"/>
        <v>2.021192896713576E-3</v>
      </c>
      <c r="H882" s="78">
        <f t="shared" si="125"/>
        <v>-53.887844734339296</v>
      </c>
      <c r="I882" s="77">
        <f t="shared" si="128"/>
        <v>0.10000000000000853</v>
      </c>
      <c r="J882" s="77">
        <f t="shared" si="129"/>
        <v>2.0162636224984854E-3</v>
      </c>
      <c r="K882" s="77">
        <f t="shared" si="130"/>
        <v>2.0162636224986573E-4</v>
      </c>
      <c r="L882" s="82"/>
    </row>
    <row r="883" spans="1:12" x14ac:dyDescent="0.2">
      <c r="A883" s="76">
        <v>81.8</v>
      </c>
      <c r="B883" s="76">
        <f t="shared" si="126"/>
        <v>8.1799999999999998E-2</v>
      </c>
      <c r="C883" s="77">
        <f t="shared" si="121"/>
        <v>0.99973469766262302</v>
      </c>
      <c r="D883" s="78">
        <f t="shared" si="122"/>
        <v>2.0313801552569576E-3</v>
      </c>
      <c r="E883" s="78">
        <f t="shared" si="123"/>
        <v>1</v>
      </c>
      <c r="F883" s="78">
        <f t="shared" si="124"/>
        <v>1</v>
      </c>
      <c r="G883" s="77">
        <f t="shared" si="127"/>
        <v>2.0308412253536665E-3</v>
      </c>
      <c r="H883" s="78">
        <f t="shared" si="125"/>
        <v>-53.846480583092514</v>
      </c>
      <c r="I883" s="77">
        <f t="shared" si="128"/>
        <v>9.9999999999994316E-2</v>
      </c>
      <c r="J883" s="77">
        <f t="shared" si="129"/>
        <v>2.0260170610336215E-3</v>
      </c>
      <c r="K883" s="77">
        <f t="shared" si="130"/>
        <v>2.0260170610335063E-4</v>
      </c>
      <c r="L883" s="82"/>
    </row>
    <row r="884" spans="1:12" x14ac:dyDescent="0.2">
      <c r="A884" s="76">
        <v>81.900000000000006</v>
      </c>
      <c r="B884" s="76">
        <f t="shared" si="126"/>
        <v>8.1900000000000001E-2</v>
      </c>
      <c r="C884" s="77">
        <f t="shared" si="121"/>
        <v>0.99973404868456828</v>
      </c>
      <c r="D884" s="78">
        <f t="shared" si="122"/>
        <v>2.0408199071566741E-3</v>
      </c>
      <c r="E884" s="78">
        <f t="shared" si="123"/>
        <v>1</v>
      </c>
      <c r="F884" s="78">
        <f t="shared" si="124"/>
        <v>1</v>
      </c>
      <c r="G884" s="77">
        <f t="shared" si="127"/>
        <v>2.0402771484178068E-3</v>
      </c>
      <c r="H884" s="78">
        <f t="shared" si="125"/>
        <v>-53.806216692137809</v>
      </c>
      <c r="I884" s="77">
        <f t="shared" si="128"/>
        <v>0.10000000000000853</v>
      </c>
      <c r="J884" s="77">
        <f t="shared" si="129"/>
        <v>2.0355591868857366E-3</v>
      </c>
      <c r="K884" s="77">
        <f t="shared" si="130"/>
        <v>2.0355591868859103E-4</v>
      </c>
      <c r="L884" s="82"/>
    </row>
    <row r="885" spans="1:12" x14ac:dyDescent="0.2">
      <c r="A885" s="76">
        <v>82</v>
      </c>
      <c r="B885" s="76">
        <f t="shared" si="126"/>
        <v>8.2000000000000003E-2</v>
      </c>
      <c r="C885" s="77">
        <f t="shared" si="121"/>
        <v>0.99973339891401347</v>
      </c>
      <c r="D885" s="78">
        <f t="shared" si="122"/>
        <v>2.0500450887992339E-3</v>
      </c>
      <c r="E885" s="78">
        <f t="shared" si="123"/>
        <v>1</v>
      </c>
      <c r="F885" s="78">
        <f t="shared" si="124"/>
        <v>1</v>
      </c>
      <c r="G885" s="77">
        <f t="shared" si="127"/>
        <v>2.0494985445522387E-3</v>
      </c>
      <c r="H885" s="78">
        <f t="shared" si="125"/>
        <v>-53.767047715216535</v>
      </c>
      <c r="I885" s="77">
        <f t="shared" si="128"/>
        <v>9.9999999999994316E-2</v>
      </c>
      <c r="J885" s="77">
        <f t="shared" si="129"/>
        <v>2.0448878464850227E-3</v>
      </c>
      <c r="K885" s="77">
        <f t="shared" si="130"/>
        <v>2.0448878464849064E-4</v>
      </c>
      <c r="L885" s="82"/>
    </row>
    <row r="886" spans="1:12" x14ac:dyDescent="0.2">
      <c r="A886" s="76">
        <v>82.1</v>
      </c>
      <c r="B886" s="76">
        <f t="shared" si="126"/>
        <v>8.2099999999999992E-2</v>
      </c>
      <c r="C886" s="77">
        <f t="shared" si="121"/>
        <v>0.99973274835096271</v>
      </c>
      <c r="D886" s="78">
        <f t="shared" si="122"/>
        <v>2.0590536428269409E-3</v>
      </c>
      <c r="E886" s="78">
        <f t="shared" si="123"/>
        <v>1</v>
      </c>
      <c r="F886" s="78">
        <f t="shared" si="124"/>
        <v>1</v>
      </c>
      <c r="G886" s="77">
        <f t="shared" si="127"/>
        <v>2.058503357345439E-3</v>
      </c>
      <c r="H886" s="78">
        <f t="shared" si="125"/>
        <v>-53.728968406942641</v>
      </c>
      <c r="I886" s="77">
        <f t="shared" si="128"/>
        <v>9.9999999999994316E-2</v>
      </c>
      <c r="J886" s="77">
        <f t="shared" si="129"/>
        <v>2.054000950948839E-3</v>
      </c>
      <c r="K886" s="77">
        <f t="shared" si="130"/>
        <v>2.0540009509487222E-4</v>
      </c>
      <c r="L886" s="82"/>
    </row>
    <row r="887" spans="1:12" x14ac:dyDescent="0.2">
      <c r="A887" s="76">
        <v>82.2</v>
      </c>
      <c r="B887" s="76">
        <f t="shared" si="126"/>
        <v>8.2200000000000009E-2</v>
      </c>
      <c r="C887" s="77">
        <f t="shared" si="121"/>
        <v>0.99973209699541488</v>
      </c>
      <c r="D887" s="78">
        <f t="shared" si="122"/>
        <v>2.0678435773181861E-3</v>
      </c>
      <c r="E887" s="78">
        <f t="shared" si="123"/>
        <v>1</v>
      </c>
      <c r="F887" s="78">
        <f t="shared" si="124"/>
        <v>1</v>
      </c>
      <c r="G887" s="77">
        <f t="shared" si="127"/>
        <v>2.0672895958108103E-3</v>
      </c>
      <c r="H887" s="78">
        <f t="shared" si="125"/>
        <v>-53.691973621271515</v>
      </c>
      <c r="I887" s="77">
        <f t="shared" si="128"/>
        <v>0.10000000000000853</v>
      </c>
      <c r="J887" s="77">
        <f t="shared" si="129"/>
        <v>2.0628964765781249E-3</v>
      </c>
      <c r="K887" s="77">
        <f t="shared" si="130"/>
        <v>2.0628964765783008E-4</v>
      </c>
      <c r="L887" s="82"/>
    </row>
    <row r="888" spans="1:12" x14ac:dyDescent="0.2">
      <c r="A888" s="76">
        <v>82.3</v>
      </c>
      <c r="B888" s="76">
        <f t="shared" si="126"/>
        <v>8.2299999999999998E-2</v>
      </c>
      <c r="C888" s="77">
        <f t="shared" si="121"/>
        <v>0.99973144484737231</v>
      </c>
      <c r="D888" s="78">
        <f t="shared" si="122"/>
        <v>2.0764129662431559E-3</v>
      </c>
      <c r="E888" s="78">
        <f t="shared" si="123"/>
        <v>1</v>
      </c>
      <c r="F888" s="78">
        <f t="shared" si="124"/>
        <v>1</v>
      </c>
      <c r="G888" s="77">
        <f t="shared" si="127"/>
        <v>2.0758553348420882E-3</v>
      </c>
      <c r="H888" s="78">
        <f t="shared" si="125"/>
        <v>-53.656058310006784</v>
      </c>
      <c r="I888" s="77">
        <f t="shared" si="128"/>
        <v>9.9999999999994316E-2</v>
      </c>
      <c r="J888" s="77">
        <f t="shared" si="129"/>
        <v>2.0715724653264491E-3</v>
      </c>
      <c r="K888" s="77">
        <f t="shared" si="130"/>
        <v>2.0715724653263314E-4</v>
      </c>
      <c r="L888" s="82"/>
    </row>
    <row r="889" spans="1:12" x14ac:dyDescent="0.2">
      <c r="A889" s="76">
        <v>82.4</v>
      </c>
      <c r="B889" s="76">
        <f t="shared" si="126"/>
        <v>8.2400000000000001E-2</v>
      </c>
      <c r="C889" s="77">
        <f t="shared" si="121"/>
        <v>0.99973079190683745</v>
      </c>
      <c r="D889" s="78">
        <f t="shared" si="122"/>
        <v>2.0847599498921565E-3</v>
      </c>
      <c r="E889" s="78">
        <f t="shared" si="123"/>
        <v>1</v>
      </c>
      <c r="F889" s="78">
        <f t="shared" si="124"/>
        <v>1</v>
      </c>
      <c r="G889" s="77">
        <f t="shared" si="127"/>
        <v>2.0841987156413446E-3</v>
      </c>
      <c r="H889" s="78">
        <f t="shared" si="125"/>
        <v>-53.621217521344406</v>
      </c>
      <c r="I889" s="77">
        <f t="shared" si="128"/>
        <v>0.10000000000000853</v>
      </c>
      <c r="J889" s="77">
        <f t="shared" si="129"/>
        <v>2.0800270252417166E-3</v>
      </c>
      <c r="K889" s="77">
        <f t="shared" si="130"/>
        <v>2.0800270252418939E-4</v>
      </c>
      <c r="L889" s="82"/>
    </row>
    <row r="890" spans="1:12" x14ac:dyDescent="0.2">
      <c r="A890" s="76">
        <v>82.5</v>
      </c>
      <c r="B890" s="76">
        <f t="shared" si="126"/>
        <v>8.2500000000000004E-2</v>
      </c>
      <c r="C890" s="77">
        <f t="shared" si="121"/>
        <v>0.99973013817381073</v>
      </c>
      <c r="D890" s="78">
        <f t="shared" si="122"/>
        <v>2.0928827352766056E-3</v>
      </c>
      <c r="E890" s="78">
        <f t="shared" si="123"/>
        <v>1</v>
      </c>
      <c r="F890" s="78">
        <f t="shared" si="124"/>
        <v>1</v>
      </c>
      <c r="G890" s="77">
        <f t="shared" si="127"/>
        <v>2.0923179461196637E-3</v>
      </c>
      <c r="H890" s="78">
        <f t="shared" si="125"/>
        <v>-53.587446398453061</v>
      </c>
      <c r="I890" s="77">
        <f t="shared" si="128"/>
        <v>9.9999999999994316E-2</v>
      </c>
      <c r="J890" s="77">
        <f t="shared" si="129"/>
        <v>2.0882583308805044E-3</v>
      </c>
      <c r="K890" s="77">
        <f t="shared" si="130"/>
        <v>2.0882583308803857E-4</v>
      </c>
      <c r="L890" s="82"/>
    </row>
    <row r="891" spans="1:12" x14ac:dyDescent="0.2">
      <c r="A891" s="76">
        <v>82.6</v>
      </c>
      <c r="B891" s="76">
        <f t="shared" si="126"/>
        <v>8.2599999999999993E-2</v>
      </c>
      <c r="C891" s="77">
        <f t="shared" si="121"/>
        <v>0.99972948364829339</v>
      </c>
      <c r="D891" s="78">
        <f t="shared" si="122"/>
        <v>2.1007795965027254E-3</v>
      </c>
      <c r="E891" s="78">
        <f t="shared" si="123"/>
        <v>1</v>
      </c>
      <c r="F891" s="78">
        <f t="shared" si="124"/>
        <v>1</v>
      </c>
      <c r="G891" s="77">
        <f t="shared" si="127"/>
        <v>2.1002113012705396E-3</v>
      </c>
      <c r="H891" s="78">
        <f t="shared" si="125"/>
        <v>-53.554740178089773</v>
      </c>
      <c r="I891" s="77">
        <f t="shared" si="128"/>
        <v>9.9999999999994316E-2</v>
      </c>
      <c r="J891" s="77">
        <f t="shared" si="129"/>
        <v>2.0962646236951017E-3</v>
      </c>
      <c r="K891" s="77">
        <f t="shared" si="130"/>
        <v>2.0962646236949824E-4</v>
      </c>
      <c r="L891" s="82"/>
    </row>
    <row r="892" spans="1:12" x14ac:dyDescent="0.2">
      <c r="A892" s="76">
        <v>82.7</v>
      </c>
      <c r="B892" s="76">
        <f t="shared" si="126"/>
        <v>8.270000000000001E-2</v>
      </c>
      <c r="C892" s="77">
        <f t="shared" si="121"/>
        <v>0.99972882833028798</v>
      </c>
      <c r="D892" s="78">
        <f t="shared" si="122"/>
        <v>2.1084488751179193E-3</v>
      </c>
      <c r="E892" s="78">
        <f t="shared" si="123"/>
        <v>1</v>
      </c>
      <c r="F892" s="78">
        <f t="shared" si="124"/>
        <v>1</v>
      </c>
      <c r="G892" s="77">
        <f t="shared" si="127"/>
        <v>2.1078771235159511E-3</v>
      </c>
      <c r="H892" s="78">
        <f t="shared" si="125"/>
        <v>-53.523094189250202</v>
      </c>
      <c r="I892" s="77">
        <f t="shared" si="128"/>
        <v>0.10000000000000853</v>
      </c>
      <c r="J892" s="77">
        <f t="shared" si="129"/>
        <v>2.1040442123932456E-3</v>
      </c>
      <c r="K892" s="77">
        <f t="shared" si="130"/>
        <v>2.1040442123934251E-4</v>
      </c>
      <c r="L892" s="82"/>
    </row>
    <row r="893" spans="1:12" x14ac:dyDescent="0.2">
      <c r="A893" s="76">
        <v>82.8</v>
      </c>
      <c r="B893" s="76">
        <f t="shared" si="126"/>
        <v>8.2799999999999999E-2</v>
      </c>
      <c r="C893" s="77">
        <f t="shared" si="121"/>
        <v>0.99972817221979571</v>
      </c>
      <c r="D893" s="78">
        <f t="shared" si="122"/>
        <v>2.1158889804299627E-3</v>
      </c>
      <c r="E893" s="78">
        <f t="shared" si="123"/>
        <v>1</v>
      </c>
      <c r="F893" s="78">
        <f t="shared" si="124"/>
        <v>1</v>
      </c>
      <c r="G893" s="77">
        <f t="shared" si="127"/>
        <v>2.1153138230252536E-3</v>
      </c>
      <c r="H893" s="78">
        <f t="shared" si="125"/>
        <v>-53.492503851852447</v>
      </c>
      <c r="I893" s="77">
        <f t="shared" si="128"/>
        <v>9.9999999999994316E-2</v>
      </c>
      <c r="J893" s="77">
        <f t="shared" si="129"/>
        <v>2.1115954732706024E-3</v>
      </c>
      <c r="K893" s="77">
        <f t="shared" si="130"/>
        <v>2.1115954732704823E-4</v>
      </c>
      <c r="L893" s="82"/>
    </row>
    <row r="894" spans="1:12" x14ac:dyDescent="0.2">
      <c r="A894" s="76">
        <v>82.9</v>
      </c>
      <c r="B894" s="76">
        <f t="shared" si="126"/>
        <v>8.2900000000000001E-2</v>
      </c>
      <c r="C894" s="77">
        <f t="shared" si="121"/>
        <v>0.99972751531681636</v>
      </c>
      <c r="D894" s="78">
        <f t="shared" si="122"/>
        <v>2.1230983897990085E-3</v>
      </c>
      <c r="E894" s="78">
        <f t="shared" si="123"/>
        <v>1</v>
      </c>
      <c r="F894" s="78">
        <f t="shared" si="124"/>
        <v>1</v>
      </c>
      <c r="G894" s="77">
        <f t="shared" si="127"/>
        <v>2.1225198780068966E-3</v>
      </c>
      <c r="H894" s="78">
        <f t="shared" si="125"/>
        <v>-53.462964675453748</v>
      </c>
      <c r="I894" s="77">
        <f t="shared" si="128"/>
        <v>0.10000000000000853</v>
      </c>
      <c r="J894" s="77">
        <f t="shared" si="129"/>
        <v>2.1189168505160753E-3</v>
      </c>
      <c r="K894" s="77">
        <f t="shared" si="130"/>
        <v>2.1189168505162561E-4</v>
      </c>
      <c r="L894" s="82"/>
    </row>
    <row r="895" spans="1:12" x14ac:dyDescent="0.2">
      <c r="A895" s="76">
        <v>83</v>
      </c>
      <c r="B895" s="76">
        <f t="shared" si="126"/>
        <v>8.3000000000000004E-2</v>
      </c>
      <c r="C895" s="77">
        <f t="shared" si="121"/>
        <v>0.9997268576213526</v>
      </c>
      <c r="D895" s="78">
        <f t="shared" si="122"/>
        <v>2.1300756489024734E-3</v>
      </c>
      <c r="E895" s="78">
        <f t="shared" si="123"/>
        <v>1</v>
      </c>
      <c r="F895" s="78">
        <f t="shared" si="124"/>
        <v>1</v>
      </c>
      <c r="G895" s="77">
        <f t="shared" si="127"/>
        <v>2.1294938349730331E-3</v>
      </c>
      <c r="H895" s="78">
        <f t="shared" si="125"/>
        <v>-53.434472257999232</v>
      </c>
      <c r="I895" s="77">
        <f t="shared" si="128"/>
        <v>9.9999999999994316E-2</v>
      </c>
      <c r="J895" s="77">
        <f t="shared" si="129"/>
        <v>2.1260068564899646E-3</v>
      </c>
      <c r="K895" s="77">
        <f t="shared" si="130"/>
        <v>2.1260068564898438E-4</v>
      </c>
      <c r="L895" s="82"/>
    </row>
    <row r="896" spans="1:12" x14ac:dyDescent="0.2">
      <c r="A896" s="76">
        <v>83.1</v>
      </c>
      <c r="B896" s="76">
        <f t="shared" si="126"/>
        <v>8.3099999999999993E-2</v>
      </c>
      <c r="C896" s="77">
        <f t="shared" si="121"/>
        <v>0.99972619913340632</v>
      </c>
      <c r="D896" s="78">
        <f t="shared" si="122"/>
        <v>2.1368193719729649E-3</v>
      </c>
      <c r="E896" s="78">
        <f t="shared" si="123"/>
        <v>1</v>
      </c>
      <c r="F896" s="78">
        <f t="shared" si="124"/>
        <v>1</v>
      </c>
      <c r="G896" s="77">
        <f t="shared" si="127"/>
        <v>2.1362343089771645E-3</v>
      </c>
      <c r="H896" s="78">
        <f t="shared" si="125"/>
        <v>-53.407022284601751</v>
      </c>
      <c r="I896" s="77">
        <f t="shared" si="128"/>
        <v>9.9999999999994316E-2</v>
      </c>
      <c r="J896" s="77">
        <f t="shared" si="129"/>
        <v>2.1328640719750986E-3</v>
      </c>
      <c r="K896" s="77">
        <f t="shared" si="130"/>
        <v>2.1328640719749773E-4</v>
      </c>
      <c r="L896" s="82"/>
    </row>
    <row r="897" spans="1:12" x14ac:dyDescent="0.2">
      <c r="A897" s="76">
        <v>83.2</v>
      </c>
      <c r="B897" s="76">
        <f t="shared" si="126"/>
        <v>8.3199999999999996E-2</v>
      </c>
      <c r="C897" s="77">
        <f t="shared" si="121"/>
        <v>0.99972553985297841</v>
      </c>
      <c r="D897" s="78">
        <f t="shared" si="122"/>
        <v>2.1433282420092181E-3</v>
      </c>
      <c r="E897" s="78">
        <f t="shared" si="123"/>
        <v>1</v>
      </c>
      <c r="F897" s="78">
        <f t="shared" si="124"/>
        <v>1</v>
      </c>
      <c r="G897" s="77">
        <f t="shared" si="127"/>
        <v>2.1427399838248005E-3</v>
      </c>
      <c r="H897" s="78">
        <f t="shared" si="125"/>
        <v>-53.380610526352569</v>
      </c>
      <c r="I897" s="77">
        <f t="shared" si="128"/>
        <v>0.10000000000000853</v>
      </c>
      <c r="J897" s="77">
        <f t="shared" si="129"/>
        <v>2.1394871464009823E-3</v>
      </c>
      <c r="K897" s="77">
        <f t="shared" si="130"/>
        <v>2.1394871464011647E-4</v>
      </c>
      <c r="L897" s="82"/>
    </row>
    <row r="898" spans="1:12" x14ac:dyDescent="0.2">
      <c r="A898" s="76">
        <v>83.3</v>
      </c>
      <c r="B898" s="76">
        <f t="shared" si="126"/>
        <v>8.3299999999999999E-2</v>
      </c>
      <c r="C898" s="77">
        <f t="shared" ref="C898:C961" si="131">ABS(SIN(((8*PI()*$A898*VLOOKUP($D$8,$C$16:$D$31,2,FALSE))/($D$14*1000000)))/(VLOOKUP($D$8,$C$16:$D$31,2,FALSE)*SIN(((8*PI()*$A898)/($D$14*1000000)))))^5</f>
        <v>0.99972487978006974</v>
      </c>
      <c r="D898" s="78">
        <f t="shared" ref="D898:D961" si="132">ABS(SIN(((512*PI()*$A898*VLOOKUP($D$8,$C$16:$E$31,3,FALSE))/($D$14*1000000)))/(VLOOKUP($D$8,$C$16:$E$31,3,FALSE)*SIN(((512*PI()*$A898)/($D$14*1000000)))))^$D$9</f>
        <v>2.1496010109602363E-3</v>
      </c>
      <c r="E898" s="78">
        <f t="shared" ref="E898:E961" si="133">IF($D$10="OFF",1,ABS(SIN(8*VLOOKUP($D$8,$C$16:$D$31,2,FALSE)*VLOOKUP($D$8,$C$16:$E$31,3,FALSE)*2*PI()*A898/($D$14*1000000))/(2*SIN((8*VLOOKUP($D$8,$C$16:$D$31,2,FALSE)*VLOOKUP($D$8,$C$16:$E$31,3,FALSE))*PI()*A898/($D$14*1000000)))))</f>
        <v>1</v>
      </c>
      <c r="F898" s="78">
        <f t="shared" ref="F898:F961" si="134">IF($D$11="OFF",1,ABS(SIN(8*VLOOKUP($D$8,$C$16:$D$31,2,FALSE)*VLOOKUP($D$8,$C$16:$E$31,3,FALSE)*IF($D$10="ON",4,2)*PI()*A898/($D$14*1000000))/(2*SIN((8*VLOOKUP($D$8,$C$16:$D$31,2,FALSE)*VLOOKUP($D$8,$C$16:$E$31,3,FALSE)*IF($D$10="ON",2,1))*PI()*A898/($D$14*1000000)))))</f>
        <v>1</v>
      </c>
      <c r="G898" s="77">
        <f t="shared" si="127"/>
        <v>2.1490096122573385E-3</v>
      </c>
      <c r="H898" s="78">
        <f t="shared" ref="H898:H961" si="135">20*LOG10(G898)</f>
        <v>-53.355232839161502</v>
      </c>
      <c r="I898" s="77">
        <f t="shared" si="128"/>
        <v>9.9999999999994316E-2</v>
      </c>
      <c r="J898" s="77">
        <f t="shared" si="129"/>
        <v>2.1458747980410697E-3</v>
      </c>
      <c r="K898" s="77">
        <f t="shared" si="130"/>
        <v>2.1458747980409478E-4</v>
      </c>
      <c r="L898" s="82"/>
    </row>
    <row r="899" spans="1:12" x14ac:dyDescent="0.2">
      <c r="A899" s="76">
        <v>83.4</v>
      </c>
      <c r="B899" s="76">
        <f t="shared" ref="B899:B962" si="136">A899/1000</f>
        <v>8.3400000000000002E-2</v>
      </c>
      <c r="C899" s="77">
        <f t="shared" si="131"/>
        <v>0.99972421891468366</v>
      </c>
      <c r="D899" s="78">
        <f t="shared" si="132"/>
        <v>2.1556364998827219E-3</v>
      </c>
      <c r="E899" s="78">
        <f t="shared" si="133"/>
        <v>1</v>
      </c>
      <c r="F899" s="78">
        <f t="shared" si="134"/>
        <v>1</v>
      </c>
      <c r="G899" s="77">
        <f t="shared" ref="G899:G962" si="137">C899*D899*E899*F899</f>
        <v>2.1550420161092366E-3</v>
      </c>
      <c r="H899" s="78">
        <f t="shared" si="135"/>
        <v>-53.33088516262638</v>
      </c>
      <c r="I899" s="77">
        <f t="shared" ref="I899:I962" si="138">A899-A898</f>
        <v>0.10000000000000853</v>
      </c>
      <c r="J899" s="77">
        <f t="shared" ref="J899:J962" si="139">((G899+G898)/2)</f>
        <v>2.1520258141832877E-3</v>
      </c>
      <c r="K899" s="77">
        <f t="shared" si="130"/>
        <v>2.1520258141834712E-4</v>
      </c>
      <c r="L899" s="82"/>
    </row>
    <row r="900" spans="1:12" x14ac:dyDescent="0.2">
      <c r="A900" s="76">
        <v>83.5</v>
      </c>
      <c r="B900" s="76">
        <f t="shared" si="136"/>
        <v>8.3500000000000005E-2</v>
      </c>
      <c r="C900" s="77">
        <f t="shared" si="131"/>
        <v>0.9997235572568195</v>
      </c>
      <c r="D900" s="78">
        <f t="shared" si="132"/>
        <v>2.1614335990718884E-3</v>
      </c>
      <c r="E900" s="78">
        <f t="shared" si="133"/>
        <v>1</v>
      </c>
      <c r="F900" s="78">
        <f t="shared" si="134"/>
        <v>1</v>
      </c>
      <c r="G900" s="77">
        <f t="shared" si="137"/>
        <v>2.1608360864385583E-3</v>
      </c>
      <c r="H900" s="78">
        <f t="shared" si="135"/>
        <v>-53.30756351893087</v>
      </c>
      <c r="I900" s="77">
        <f t="shared" si="138"/>
        <v>9.9999999999994316E-2</v>
      </c>
      <c r="J900" s="77">
        <f t="shared" si="139"/>
        <v>2.1579390512738977E-3</v>
      </c>
      <c r="K900" s="77">
        <f t="shared" ref="K900:K963" si="140">I900*J900</f>
        <v>2.1579390512737749E-4</v>
      </c>
      <c r="L900" s="82"/>
    </row>
    <row r="901" spans="1:12" x14ac:dyDescent="0.2">
      <c r="A901" s="76">
        <v>83.6</v>
      </c>
      <c r="B901" s="76">
        <f t="shared" si="136"/>
        <v>8.3599999999999994E-2</v>
      </c>
      <c r="C901" s="77">
        <f t="shared" si="131"/>
        <v>0.99972289480647969</v>
      </c>
      <c r="D901" s="78">
        <f t="shared" si="132"/>
        <v>2.1669912681658034E-3</v>
      </c>
      <c r="E901" s="78">
        <f t="shared" si="133"/>
        <v>1</v>
      </c>
      <c r="F901" s="78">
        <f t="shared" si="134"/>
        <v>1</v>
      </c>
      <c r="G901" s="77">
        <f t="shared" si="137"/>
        <v>2.1663907836310817E-3</v>
      </c>
      <c r="H901" s="78">
        <f t="shared" si="135"/>
        <v>-53.285264011770096</v>
      </c>
      <c r="I901" s="77">
        <f t="shared" si="138"/>
        <v>9.9999999999994316E-2</v>
      </c>
      <c r="J901" s="77">
        <f t="shared" si="139"/>
        <v>2.1636134350348198E-3</v>
      </c>
      <c r="K901" s="77">
        <f t="shared" si="140"/>
        <v>2.1636134350346968E-4</v>
      </c>
      <c r="L901" s="82"/>
    </row>
    <row r="902" spans="1:12" x14ac:dyDescent="0.2">
      <c r="A902" s="76">
        <v>83.7</v>
      </c>
      <c r="B902" s="76">
        <f t="shared" si="136"/>
        <v>8.3699999999999997E-2</v>
      </c>
      <c r="C902" s="77">
        <f t="shared" si="131"/>
        <v>0.99972223156366424</v>
      </c>
      <c r="D902" s="78">
        <f t="shared" si="132"/>
        <v>2.1723085362234324E-3</v>
      </c>
      <c r="E902" s="78">
        <f t="shared" si="133"/>
        <v>1</v>
      </c>
      <c r="F902" s="78">
        <f t="shared" si="134"/>
        <v>1</v>
      </c>
      <c r="G902" s="77">
        <f t="shared" si="137"/>
        <v>2.171705137478087E-3</v>
      </c>
      <c r="H902" s="78">
        <f t="shared" si="135"/>
        <v>-53.263982825303337</v>
      </c>
      <c r="I902" s="77">
        <f t="shared" si="138"/>
        <v>0.10000000000000853</v>
      </c>
      <c r="J902" s="77">
        <f t="shared" si="139"/>
        <v>2.1690479605545841E-3</v>
      </c>
      <c r="K902" s="77">
        <f t="shared" si="140"/>
        <v>2.169047960554769E-4</v>
      </c>
      <c r="L902" s="82"/>
    </row>
    <row r="903" spans="1:12" x14ac:dyDescent="0.2">
      <c r="A903" s="76">
        <v>83.8</v>
      </c>
      <c r="B903" s="76">
        <f t="shared" si="136"/>
        <v>8.3799999999999999E-2</v>
      </c>
      <c r="C903" s="77">
        <f t="shared" si="131"/>
        <v>0.99972156752837715</v>
      </c>
      <c r="D903" s="78">
        <f t="shared" si="132"/>
        <v>2.1773845017764621E-3</v>
      </c>
      <c r="E903" s="78">
        <f t="shared" si="133"/>
        <v>1</v>
      </c>
      <c r="F903" s="78">
        <f t="shared" si="134"/>
        <v>1</v>
      </c>
      <c r="G903" s="77">
        <f t="shared" si="137"/>
        <v>2.1767782472279593E-3</v>
      </c>
      <c r="H903" s="78">
        <f t="shared" si="135"/>
        <v>-53.243716223133283</v>
      </c>
      <c r="I903" s="77">
        <f t="shared" si="138"/>
        <v>9.9999999999994316E-2</v>
      </c>
      <c r="J903" s="77">
        <f t="shared" si="139"/>
        <v>2.1742416923530234E-3</v>
      </c>
      <c r="K903" s="77">
        <f t="shared" si="140"/>
        <v>2.1742416923528998E-4</v>
      </c>
      <c r="L903" s="82"/>
    </row>
    <row r="904" spans="1:12" x14ac:dyDescent="0.2">
      <c r="A904" s="76">
        <v>83.9</v>
      </c>
      <c r="B904" s="76">
        <f t="shared" si="136"/>
        <v>8.3900000000000002E-2</v>
      </c>
      <c r="C904" s="77">
        <f t="shared" si="131"/>
        <v>0.99972090270061842</v>
      </c>
      <c r="D904" s="78">
        <f t="shared" si="132"/>
        <v>2.1822183328551251E-3</v>
      </c>
      <c r="E904" s="78">
        <f t="shared" si="133"/>
        <v>1</v>
      </c>
      <c r="F904" s="78">
        <f t="shared" si="134"/>
        <v>1</v>
      </c>
      <c r="G904" s="77">
        <f t="shared" si="137"/>
        <v>2.181609281611764E-3</v>
      </c>
      <c r="H904" s="78">
        <f t="shared" si="135"/>
        <v>-53.224460547311317</v>
      </c>
      <c r="I904" s="77">
        <f t="shared" si="138"/>
        <v>0.10000000000000853</v>
      </c>
      <c r="J904" s="77">
        <f t="shared" si="139"/>
        <v>2.1791937644198619E-3</v>
      </c>
      <c r="K904" s="77">
        <f t="shared" si="140"/>
        <v>2.1791937644200478E-4</v>
      </c>
      <c r="L904" s="82"/>
    </row>
    <row r="905" spans="1:12" x14ac:dyDescent="0.2">
      <c r="A905" s="76">
        <v>84</v>
      </c>
      <c r="B905" s="76">
        <f t="shared" si="136"/>
        <v>8.4000000000000005E-2</v>
      </c>
      <c r="C905" s="77">
        <f t="shared" si="131"/>
        <v>0.99972023708038926</v>
      </c>
      <c r="D905" s="78">
        <f t="shared" si="132"/>
        <v>2.1868092669881482E-3</v>
      </c>
      <c r="E905" s="78">
        <f t="shared" si="133"/>
        <v>1</v>
      </c>
      <c r="F905" s="78">
        <f t="shared" si="134"/>
        <v>1</v>
      </c>
      <c r="G905" s="77">
        <f t="shared" si="137"/>
        <v>2.1861974788429839E-3</v>
      </c>
      <c r="H905" s="78">
        <f t="shared" si="135"/>
        <v>-53.206212217368019</v>
      </c>
      <c r="I905" s="77">
        <f t="shared" si="138"/>
        <v>9.9999999999994316E-2</v>
      </c>
      <c r="J905" s="77">
        <f t="shared" si="139"/>
        <v>2.183903380227374E-3</v>
      </c>
      <c r="K905" s="77">
        <f t="shared" si="140"/>
        <v>2.1839033802272499E-4</v>
      </c>
      <c r="L905" s="82"/>
    </row>
    <row r="906" spans="1:12" x14ac:dyDescent="0.2">
      <c r="A906" s="76">
        <v>84.1</v>
      </c>
      <c r="B906" s="76">
        <f t="shared" si="136"/>
        <v>8.4099999999999994E-2</v>
      </c>
      <c r="C906" s="77">
        <f t="shared" si="131"/>
        <v>0.99971957066769124</v>
      </c>
      <c r="D906" s="78">
        <f t="shared" si="132"/>
        <v>2.1911566111770366E-3</v>
      </c>
      <c r="E906" s="78">
        <f t="shared" si="133"/>
        <v>1</v>
      </c>
      <c r="F906" s="78">
        <f t="shared" si="134"/>
        <v>1</v>
      </c>
      <c r="G906" s="77">
        <f t="shared" si="137"/>
        <v>2.1905421465915802E-3</v>
      </c>
      <c r="H906" s="78">
        <f t="shared" si="135"/>
        <v>-53.188967729368564</v>
      </c>
      <c r="I906" s="77">
        <f t="shared" si="138"/>
        <v>9.9999999999994316E-2</v>
      </c>
      <c r="J906" s="77">
        <f t="shared" si="139"/>
        <v>2.1883698127172823E-3</v>
      </c>
      <c r="K906" s="77">
        <f t="shared" si="140"/>
        <v>2.188369812717158E-4</v>
      </c>
      <c r="L906" s="82"/>
    </row>
    <row r="907" spans="1:12" x14ac:dyDescent="0.2">
      <c r="A907" s="76">
        <v>84.2</v>
      </c>
      <c r="B907" s="76">
        <f t="shared" si="136"/>
        <v>8.4199999999999997E-2</v>
      </c>
      <c r="C907" s="77">
        <f t="shared" si="131"/>
        <v>0.99971890346252745</v>
      </c>
      <c r="D907" s="78">
        <f t="shared" si="132"/>
        <v>2.1952597418448353E-3</v>
      </c>
      <c r="E907" s="78">
        <f t="shared" si="133"/>
        <v>1</v>
      </c>
      <c r="F907" s="78">
        <f t="shared" si="134"/>
        <v>1</v>
      </c>
      <c r="G907" s="77">
        <f t="shared" si="137"/>
        <v>2.1946426619325497E-3</v>
      </c>
      <c r="H907" s="78">
        <f t="shared" si="135"/>
        <v>-53.172723654992282</v>
      </c>
      <c r="I907" s="77">
        <f t="shared" si="138"/>
        <v>0.10000000000000853</v>
      </c>
      <c r="J907" s="77">
        <f t="shared" si="139"/>
        <v>2.1925924042620649E-3</v>
      </c>
      <c r="K907" s="77">
        <f t="shared" si="140"/>
        <v>2.192592404262252E-4</v>
      </c>
      <c r="L907" s="82"/>
    </row>
    <row r="908" spans="1:12" x14ac:dyDescent="0.2">
      <c r="A908" s="76">
        <v>84.3</v>
      </c>
      <c r="B908" s="76">
        <f t="shared" si="136"/>
        <v>8.43E-2</v>
      </c>
      <c r="C908" s="77">
        <f t="shared" si="131"/>
        <v>0.99971823546489746</v>
      </c>
      <c r="D908" s="78">
        <f t="shared" si="132"/>
        <v>2.1991181047596002E-3</v>
      </c>
      <c r="E908" s="78">
        <f t="shared" si="133"/>
        <v>1</v>
      </c>
      <c r="F908" s="78">
        <f t="shared" si="134"/>
        <v>1</v>
      </c>
      <c r="G908" s="77">
        <f t="shared" si="137"/>
        <v>2.198498471269177E-3</v>
      </c>
      <c r="H908" s="78">
        <f t="shared" si="135"/>
        <v>-53.157476640636162</v>
      </c>
      <c r="I908" s="77">
        <f t="shared" si="138"/>
        <v>9.9999999999994316E-2</v>
      </c>
      <c r="J908" s="77">
        <f t="shared" si="139"/>
        <v>2.1965705666008636E-3</v>
      </c>
      <c r="K908" s="77">
        <f t="shared" si="140"/>
        <v>2.1965705666007388E-4</v>
      </c>
      <c r="L908" s="82"/>
    </row>
    <row r="909" spans="1:12" x14ac:dyDescent="0.2">
      <c r="A909" s="76">
        <v>84.4</v>
      </c>
      <c r="B909" s="76">
        <f t="shared" si="136"/>
        <v>8.4400000000000003E-2</v>
      </c>
      <c r="C909" s="77">
        <f t="shared" si="131"/>
        <v>0.99971756667480349</v>
      </c>
      <c r="D909" s="78">
        <f t="shared" si="132"/>
        <v>2.202731214932762E-3</v>
      </c>
      <c r="E909" s="78">
        <f t="shared" si="133"/>
        <v>1</v>
      </c>
      <c r="F909" s="78">
        <f t="shared" si="134"/>
        <v>1</v>
      </c>
      <c r="G909" s="77">
        <f t="shared" si="137"/>
        <v>2.2021090902312143E-3</v>
      </c>
      <c r="H909" s="78">
        <f t="shared" si="135"/>
        <v>-53.143223406541331</v>
      </c>
      <c r="I909" s="77">
        <f t="shared" si="138"/>
        <v>0.10000000000000853</v>
      </c>
      <c r="J909" s="77">
        <f t="shared" si="139"/>
        <v>2.2003037807501956E-3</v>
      </c>
      <c r="K909" s="77">
        <f t="shared" si="140"/>
        <v>2.2003037807503834E-4</v>
      </c>
      <c r="L909" s="82"/>
    </row>
    <row r="910" spans="1:12" x14ac:dyDescent="0.2">
      <c r="A910" s="76">
        <v>84.5</v>
      </c>
      <c r="B910" s="76">
        <f t="shared" si="136"/>
        <v>8.4500000000000006E-2</v>
      </c>
      <c r="C910" s="77">
        <f t="shared" si="131"/>
        <v>0.99971689709224709</v>
      </c>
      <c r="D910" s="78">
        <f t="shared" si="132"/>
        <v>2.2060986564925739E-3</v>
      </c>
      <c r="E910" s="78">
        <f t="shared" si="133"/>
        <v>1</v>
      </c>
      <c r="F910" s="78">
        <f t="shared" si="134"/>
        <v>1</v>
      </c>
      <c r="G910" s="77">
        <f t="shared" si="137"/>
        <v>2.2054741035481312E-3</v>
      </c>
      <c r="H910" s="78">
        <f t="shared" si="135"/>
        <v>-53.129960745942498</v>
      </c>
      <c r="I910" s="77">
        <f t="shared" si="138"/>
        <v>9.9999999999994316E-2</v>
      </c>
      <c r="J910" s="77">
        <f t="shared" si="139"/>
        <v>2.2037915968896728E-3</v>
      </c>
      <c r="K910" s="77">
        <f t="shared" si="140"/>
        <v>2.2037915968895475E-4</v>
      </c>
      <c r="L910" s="82"/>
    </row>
    <row r="911" spans="1:12" x14ac:dyDescent="0.2">
      <c r="A911" s="76">
        <v>84.6</v>
      </c>
      <c r="B911" s="76">
        <f t="shared" si="136"/>
        <v>8.4599999999999995E-2</v>
      </c>
      <c r="C911" s="77">
        <f t="shared" si="131"/>
        <v>0.99971622671722826</v>
      </c>
      <c r="D911" s="78">
        <f t="shared" si="132"/>
        <v>2.2092200825329024E-3</v>
      </c>
      <c r="E911" s="78">
        <f t="shared" si="133"/>
        <v>1</v>
      </c>
      <c r="F911" s="78">
        <f t="shared" si="134"/>
        <v>1</v>
      </c>
      <c r="G911" s="77">
        <f t="shared" si="137"/>
        <v>2.2085931648977166E-3</v>
      </c>
      <c r="H911" s="78">
        <f t="shared" si="135"/>
        <v>-53.117685524239562</v>
      </c>
      <c r="I911" s="77">
        <f t="shared" si="138"/>
        <v>9.9999999999994316E-2</v>
      </c>
      <c r="J911" s="77">
        <f t="shared" si="139"/>
        <v>2.2070336342229239E-3</v>
      </c>
      <c r="K911" s="77">
        <f t="shared" si="140"/>
        <v>2.2070336342227984E-4</v>
      </c>
      <c r="L911" s="82"/>
    </row>
    <row r="912" spans="1:12" x14ac:dyDescent="0.2">
      <c r="A912" s="76">
        <v>84.7</v>
      </c>
      <c r="B912" s="76">
        <f t="shared" si="136"/>
        <v>8.4699999999999998E-2</v>
      </c>
      <c r="C912" s="77">
        <f t="shared" si="131"/>
        <v>0.99971555554974967</v>
      </c>
      <c r="D912" s="78">
        <f t="shared" si="132"/>
        <v>2.2120952149375464E-3</v>
      </c>
      <c r="E912" s="78">
        <f t="shared" si="133"/>
        <v>1</v>
      </c>
      <c r="F912" s="78">
        <f t="shared" si="134"/>
        <v>1</v>
      </c>
      <c r="G912" s="77">
        <f t="shared" si="137"/>
        <v>2.2114659967302319E-3</v>
      </c>
      <c r="H912" s="78">
        <f t="shared" si="135"/>
        <v>-53.106394678191023</v>
      </c>
      <c r="I912" s="77">
        <f t="shared" si="138"/>
        <v>0.10000000000000853</v>
      </c>
      <c r="J912" s="77">
        <f t="shared" si="139"/>
        <v>2.2100295808139742E-3</v>
      </c>
      <c r="K912" s="77">
        <f t="shared" si="140"/>
        <v>2.2100295808141627E-4</v>
      </c>
      <c r="L912" s="82"/>
    </row>
    <row r="913" spans="1:12" x14ac:dyDescent="0.2">
      <c r="A913" s="76">
        <v>84.8</v>
      </c>
      <c r="B913" s="76">
        <f t="shared" si="136"/>
        <v>8.48E-2</v>
      </c>
      <c r="C913" s="77">
        <f t="shared" si="131"/>
        <v>0.99971488358981431</v>
      </c>
      <c r="D913" s="78">
        <f t="shared" si="132"/>
        <v>2.2147238441803411E-3</v>
      </c>
      <c r="E913" s="78">
        <f t="shared" si="133"/>
        <v>1</v>
      </c>
      <c r="F913" s="78">
        <f t="shared" si="134"/>
        <v>1</v>
      </c>
      <c r="G913" s="77">
        <f t="shared" si="137"/>
        <v>2.2140923900683357E-3</v>
      </c>
      <c r="H913" s="78">
        <f t="shared" si="135"/>
        <v>-53.096085215128866</v>
      </c>
      <c r="I913" s="77">
        <f t="shared" si="138"/>
        <v>9.9999999999994316E-2</v>
      </c>
      <c r="J913" s="77">
        <f t="shared" si="139"/>
        <v>2.2127791933992838E-3</v>
      </c>
      <c r="K913" s="77">
        <f t="shared" si="140"/>
        <v>2.212779193399158E-4</v>
      </c>
      <c r="L913" s="82"/>
    </row>
    <row r="914" spans="1:12" x14ac:dyDescent="0.2">
      <c r="A914" s="76">
        <v>84.9</v>
      </c>
      <c r="B914" s="76">
        <f t="shared" si="136"/>
        <v>8.4900000000000003E-2</v>
      </c>
      <c r="C914" s="77">
        <f t="shared" si="131"/>
        <v>0.9997142108374214</v>
      </c>
      <c r="D914" s="78">
        <f t="shared" si="132"/>
        <v>2.2171058291012798E-3</v>
      </c>
      <c r="E914" s="78">
        <f t="shared" si="133"/>
        <v>1</v>
      </c>
      <c r="F914" s="78">
        <f t="shared" si="134"/>
        <v>1</v>
      </c>
      <c r="G914" s="77">
        <f t="shared" si="137"/>
        <v>2.2164722042830329E-3</v>
      </c>
      <c r="H914" s="78">
        <f t="shared" si="135"/>
        <v>-53.086754212194272</v>
      </c>
      <c r="I914" s="77">
        <f t="shared" si="138"/>
        <v>0.10000000000000853</v>
      </c>
      <c r="J914" s="77">
        <f t="shared" si="139"/>
        <v>2.2152822971756841E-3</v>
      </c>
      <c r="K914" s="77">
        <f t="shared" si="140"/>
        <v>2.2152822971758729E-4</v>
      </c>
      <c r="L914" s="82"/>
    </row>
    <row r="915" spans="1:12" x14ac:dyDescent="0.2">
      <c r="A915" s="76">
        <v>85</v>
      </c>
      <c r="B915" s="76">
        <f t="shared" si="136"/>
        <v>8.5000000000000006E-2</v>
      </c>
      <c r="C915" s="77">
        <f t="shared" si="131"/>
        <v>0.99971353729257162</v>
      </c>
      <c r="D915" s="78">
        <f t="shared" si="132"/>
        <v>2.2192410966589073E-3</v>
      </c>
      <c r="E915" s="78">
        <f t="shared" si="133"/>
        <v>1</v>
      </c>
      <c r="F915" s="78">
        <f t="shared" si="134"/>
        <v>1</v>
      </c>
      <c r="G915" s="77">
        <f t="shared" si="137"/>
        <v>2.2186053668459219E-3</v>
      </c>
      <c r="H915" s="78">
        <f t="shared" si="135"/>
        <v>-53.078398815593914</v>
      </c>
      <c r="I915" s="77">
        <f t="shared" si="138"/>
        <v>9.9999999999994316E-2</v>
      </c>
      <c r="J915" s="77">
        <f t="shared" si="139"/>
        <v>2.2175387855644774E-3</v>
      </c>
      <c r="K915" s="77">
        <f t="shared" si="140"/>
        <v>2.2175387855643514E-4</v>
      </c>
      <c r="L915" s="82"/>
    </row>
    <row r="916" spans="1:12" x14ac:dyDescent="0.2">
      <c r="A916" s="76">
        <v>85.1</v>
      </c>
      <c r="B916" s="76">
        <f t="shared" si="136"/>
        <v>8.5099999999999995E-2</v>
      </c>
      <c r="C916" s="77">
        <f t="shared" si="131"/>
        <v>0.99971286295526929</v>
      </c>
      <c r="D916" s="78">
        <f t="shared" si="132"/>
        <v>2.2211296416592154E-3</v>
      </c>
      <c r="E916" s="78">
        <f t="shared" si="133"/>
        <v>1</v>
      </c>
      <c r="F916" s="78">
        <f t="shared" si="134"/>
        <v>1</v>
      </c>
      <c r="G916" s="77">
        <f t="shared" si="137"/>
        <v>2.2204918730579456E-3</v>
      </c>
      <c r="H916" s="78">
        <f t="shared" si="135"/>
        <v>-53.071016239876343</v>
      </c>
      <c r="I916" s="77">
        <f t="shared" si="138"/>
        <v>9.9999999999994316E-2</v>
      </c>
      <c r="J916" s="77">
        <f t="shared" si="139"/>
        <v>2.2195486199519335E-3</v>
      </c>
      <c r="K916" s="77">
        <f t="shared" si="140"/>
        <v>2.2195486199518073E-4</v>
      </c>
      <c r="L916" s="82"/>
    </row>
    <row r="917" spans="1:12" x14ac:dyDescent="0.2">
      <c r="A917" s="76">
        <v>85.2</v>
      </c>
      <c r="B917" s="76">
        <f t="shared" si="136"/>
        <v>8.5199999999999998E-2</v>
      </c>
      <c r="C917" s="77">
        <f t="shared" si="131"/>
        <v>0.99971218782551496</v>
      </c>
      <c r="D917" s="78">
        <f t="shared" si="132"/>
        <v>2.222771526461356E-3</v>
      </c>
      <c r="E917" s="78">
        <f t="shared" si="133"/>
        <v>1</v>
      </c>
      <c r="F917" s="78">
        <f t="shared" si="134"/>
        <v>1</v>
      </c>
      <c r="G917" s="77">
        <f t="shared" si="137"/>
        <v>2.2221317857549416E-3</v>
      </c>
      <c r="H917" s="78">
        <f t="shared" si="135"/>
        <v>-53.064603767228171</v>
      </c>
      <c r="I917" s="77">
        <f t="shared" si="138"/>
        <v>0.10000000000000853</v>
      </c>
      <c r="J917" s="77">
        <f t="shared" si="139"/>
        <v>2.2213118294064438E-3</v>
      </c>
      <c r="K917" s="77">
        <f t="shared" si="140"/>
        <v>2.2213118294066333E-4</v>
      </c>
      <c r="L917" s="82"/>
    </row>
    <row r="918" spans="1:12" x14ac:dyDescent="0.2">
      <c r="A918" s="76">
        <v>85.3</v>
      </c>
      <c r="B918" s="76">
        <f t="shared" si="136"/>
        <v>8.5300000000000001E-2</v>
      </c>
      <c r="C918" s="77">
        <f t="shared" si="131"/>
        <v>0.99971151190330898</v>
      </c>
      <c r="D918" s="78">
        <f t="shared" si="132"/>
        <v>2.2241668806603793E-3</v>
      </c>
      <c r="E918" s="78">
        <f t="shared" si="133"/>
        <v>1</v>
      </c>
      <c r="F918" s="78">
        <f t="shared" si="134"/>
        <v>1</v>
      </c>
      <c r="G918" s="77">
        <f t="shared" si="137"/>
        <v>2.2235252349902543E-3</v>
      </c>
      <c r="H918" s="78">
        <f t="shared" si="135"/>
        <v>-53.059158746789549</v>
      </c>
      <c r="I918" s="77">
        <f t="shared" si="138"/>
        <v>9.9999999999994316E-2</v>
      </c>
      <c r="J918" s="77">
        <f t="shared" si="139"/>
        <v>2.222828510372598E-3</v>
      </c>
      <c r="K918" s="77">
        <f t="shared" si="140"/>
        <v>2.2228285103724715E-4</v>
      </c>
      <c r="L918" s="82"/>
    </row>
    <row r="919" spans="1:12" x14ac:dyDescent="0.2">
      <c r="A919" s="76">
        <v>85.4</v>
      </c>
      <c r="B919" s="76">
        <f t="shared" si="136"/>
        <v>8.5400000000000004E-2</v>
      </c>
      <c r="C919" s="77">
        <f t="shared" si="131"/>
        <v>0.99971083518865322</v>
      </c>
      <c r="D919" s="78">
        <f t="shared" si="132"/>
        <v>2.225315900747332E-3</v>
      </c>
      <c r="E919" s="78">
        <f t="shared" si="133"/>
        <v>1</v>
      </c>
      <c r="F919" s="78">
        <f t="shared" si="134"/>
        <v>1</v>
      </c>
      <c r="G919" s="77">
        <f t="shared" si="137"/>
        <v>2.2246724176947057E-3</v>
      </c>
      <c r="H919" s="78">
        <f t="shared" si="135"/>
        <v>-53.054678593988569</v>
      </c>
      <c r="I919" s="77">
        <f t="shared" si="138"/>
        <v>0.10000000000000853</v>
      </c>
      <c r="J919" s="77">
        <f t="shared" si="139"/>
        <v>2.22409882634248E-3</v>
      </c>
      <c r="K919" s="77">
        <f t="shared" si="140"/>
        <v>2.2240988263426696E-4</v>
      </c>
      <c r="L919" s="82"/>
    </row>
    <row r="920" spans="1:12" x14ac:dyDescent="0.2">
      <c r="A920" s="76">
        <v>85.5</v>
      </c>
      <c r="B920" s="76">
        <f t="shared" si="136"/>
        <v>8.5500000000000007E-2</v>
      </c>
      <c r="C920" s="77">
        <f t="shared" si="131"/>
        <v>0.99971015768155091</v>
      </c>
      <c r="D920" s="78">
        <f t="shared" si="132"/>
        <v>2.2262188497469328E-3</v>
      </c>
      <c r="E920" s="78">
        <f t="shared" si="133"/>
        <v>1</v>
      </c>
      <c r="F920" s="78">
        <f t="shared" si="134"/>
        <v>1</v>
      </c>
      <c r="G920" s="77">
        <f t="shared" si="137"/>
        <v>2.2255735973141471E-3</v>
      </c>
      <c r="H920" s="78">
        <f t="shared" si="135"/>
        <v>-53.051160789894539</v>
      </c>
      <c r="I920" s="77">
        <f t="shared" si="138"/>
        <v>9.9999999999994316E-2</v>
      </c>
      <c r="J920" s="77">
        <f t="shared" si="139"/>
        <v>2.2251230075044266E-3</v>
      </c>
      <c r="K920" s="77">
        <f t="shared" si="140"/>
        <v>2.2251230075043003E-4</v>
      </c>
      <c r="L920" s="82"/>
    </row>
    <row r="921" spans="1:12" x14ac:dyDescent="0.2">
      <c r="A921" s="76">
        <v>85.6</v>
      </c>
      <c r="B921" s="76">
        <f t="shared" si="136"/>
        <v>8.5599999999999996E-2</v>
      </c>
      <c r="C921" s="77">
        <f t="shared" si="131"/>
        <v>0.99970947938200094</v>
      </c>
      <c r="D921" s="78">
        <f t="shared" si="132"/>
        <v>2.2268760568332044E-3</v>
      </c>
      <c r="E921" s="78">
        <f t="shared" si="133"/>
        <v>1</v>
      </c>
      <c r="F921" s="78">
        <f t="shared" si="134"/>
        <v>1</v>
      </c>
      <c r="G921" s="77">
        <f t="shared" si="137"/>
        <v>2.2262291034249658E-3</v>
      </c>
      <c r="H921" s="78">
        <f t="shared" si="135"/>
        <v>-53.048602880589229</v>
      </c>
      <c r="I921" s="77">
        <f t="shared" si="138"/>
        <v>9.9999999999994316E-2</v>
      </c>
      <c r="J921" s="77">
        <f t="shared" si="139"/>
        <v>2.2259013503695565E-3</v>
      </c>
      <c r="K921" s="77">
        <f t="shared" si="140"/>
        <v>2.2259013503694299E-4</v>
      </c>
      <c r="L921" s="82"/>
    </row>
    <row r="922" spans="1:12" x14ac:dyDescent="0.2">
      <c r="A922" s="76">
        <v>85.7</v>
      </c>
      <c r="B922" s="76">
        <f t="shared" si="136"/>
        <v>8.5699999999999998E-2</v>
      </c>
      <c r="C922" s="77">
        <f t="shared" si="131"/>
        <v>0.99970880029000619</v>
      </c>
      <c r="D922" s="78">
        <f t="shared" si="132"/>
        <v>2.2272879169232579E-3</v>
      </c>
      <c r="E922" s="78">
        <f t="shared" si="133"/>
        <v>1</v>
      </c>
      <c r="F922" s="78">
        <f t="shared" si="134"/>
        <v>1</v>
      </c>
      <c r="G922" s="77">
        <f t="shared" si="137"/>
        <v>2.2266393313277772E-3</v>
      </c>
      <c r="H922" s="78">
        <f t="shared" si="135"/>
        <v>-53.047002476556386</v>
      </c>
      <c r="I922" s="77">
        <f t="shared" si="138"/>
        <v>0.10000000000000853</v>
      </c>
      <c r="J922" s="77">
        <f t="shared" si="139"/>
        <v>2.2264342173763715E-3</v>
      </c>
      <c r="K922" s="77">
        <f t="shared" si="140"/>
        <v>2.2264342173765613E-4</v>
      </c>
      <c r="L922" s="82"/>
    </row>
    <row r="923" spans="1:12" x14ac:dyDescent="0.2">
      <c r="A923" s="76">
        <v>85.8</v>
      </c>
      <c r="B923" s="76">
        <f t="shared" si="136"/>
        <v>8.5800000000000001E-2</v>
      </c>
      <c r="C923" s="77">
        <f t="shared" si="131"/>
        <v>0.99970812040556867</v>
      </c>
      <c r="D923" s="78">
        <f t="shared" si="132"/>
        <v>2.2274548902496165E-3</v>
      </c>
      <c r="E923" s="78">
        <f t="shared" si="133"/>
        <v>1</v>
      </c>
      <c r="F923" s="78">
        <f t="shared" si="134"/>
        <v>1</v>
      </c>
      <c r="G923" s="77">
        <f t="shared" si="137"/>
        <v>2.2268047416196361E-3</v>
      </c>
      <c r="H923" s="78">
        <f t="shared" si="135"/>
        <v>-53.046357252088669</v>
      </c>
      <c r="I923" s="77">
        <f t="shared" si="138"/>
        <v>9.9999999999994316E-2</v>
      </c>
      <c r="J923" s="77">
        <f t="shared" si="139"/>
        <v>2.2267220364737064E-3</v>
      </c>
      <c r="K923" s="77">
        <f t="shared" si="140"/>
        <v>2.22672203647358E-4</v>
      </c>
      <c r="L923" s="82"/>
    </row>
    <row r="924" spans="1:12" x14ac:dyDescent="0.2">
      <c r="A924" s="76">
        <v>85.9</v>
      </c>
      <c r="B924" s="76">
        <f t="shared" si="136"/>
        <v>8.5900000000000004E-2</v>
      </c>
      <c r="C924" s="77">
        <f t="shared" si="131"/>
        <v>0.9997074397286877</v>
      </c>
      <c r="D924" s="78">
        <f t="shared" si="132"/>
        <v>2.2273775019113445E-3</v>
      </c>
      <c r="E924" s="78">
        <f t="shared" si="133"/>
        <v>1</v>
      </c>
      <c r="F924" s="78">
        <f t="shared" si="134"/>
        <v>1</v>
      </c>
      <c r="G924" s="77">
        <f t="shared" si="137"/>
        <v>2.2267258597450704E-3</v>
      </c>
      <c r="H924" s="78">
        <f t="shared" si="135"/>
        <v>-53.046664944712035</v>
      </c>
      <c r="I924" s="77">
        <f t="shared" si="138"/>
        <v>0.10000000000000853</v>
      </c>
      <c r="J924" s="77">
        <f t="shared" si="139"/>
        <v>2.2267653006823535E-3</v>
      </c>
      <c r="K924" s="77">
        <f t="shared" si="140"/>
        <v>2.2267653006825434E-4</v>
      </c>
      <c r="L924" s="82"/>
    </row>
    <row r="925" spans="1:12" x14ac:dyDescent="0.2">
      <c r="A925" s="76">
        <v>86</v>
      </c>
      <c r="B925" s="76">
        <f t="shared" si="136"/>
        <v>8.5999999999999993E-2</v>
      </c>
      <c r="C925" s="77">
        <f t="shared" si="131"/>
        <v>0.99970675825936683</v>
      </c>
      <c r="D925" s="78">
        <f t="shared" si="132"/>
        <v>2.2270563414042857E-3</v>
      </c>
      <c r="E925" s="78">
        <f t="shared" si="133"/>
        <v>1</v>
      </c>
      <c r="F925" s="78">
        <f t="shared" si="134"/>
        <v>1</v>
      </c>
      <c r="G925" s="77">
        <f t="shared" si="137"/>
        <v>2.2264032755262442E-3</v>
      </c>
      <c r="H925" s="78">
        <f t="shared" si="135"/>
        <v>-53.047923354627173</v>
      </c>
      <c r="I925" s="77">
        <f t="shared" si="138"/>
        <v>9.9999999999994316E-2</v>
      </c>
      <c r="J925" s="77">
        <f t="shared" si="139"/>
        <v>2.2265645676356575E-3</v>
      </c>
      <c r="K925" s="77">
        <f t="shared" si="140"/>
        <v>2.2265645676355309E-4</v>
      </c>
      <c r="L925" s="82"/>
    </row>
    <row r="926" spans="1:12" x14ac:dyDescent="0.2">
      <c r="A926" s="76">
        <v>86.1</v>
      </c>
      <c r="B926" s="76">
        <f t="shared" si="136"/>
        <v>8.6099999999999996E-2</v>
      </c>
      <c r="C926" s="77">
        <f t="shared" si="131"/>
        <v>0.99970607599760741</v>
      </c>
      <c r="D926" s="78">
        <f t="shared" si="132"/>
        <v>2.2264920621307771E-3</v>
      </c>
      <c r="E926" s="78">
        <f t="shared" si="133"/>
        <v>1</v>
      </c>
      <c r="F926" s="78">
        <f t="shared" si="134"/>
        <v>1</v>
      </c>
      <c r="G926" s="77">
        <f t="shared" si="137"/>
        <v>2.2258376426725801E-3</v>
      </c>
      <c r="H926" s="78">
        <f t="shared" si="135"/>
        <v>-53.050130344167627</v>
      </c>
      <c r="I926" s="77">
        <f t="shared" si="138"/>
        <v>9.9999999999994316E-2</v>
      </c>
      <c r="J926" s="77">
        <f t="shared" si="139"/>
        <v>2.226120459099412E-3</v>
      </c>
      <c r="K926" s="77">
        <f t="shared" si="140"/>
        <v>2.2261204590992854E-4</v>
      </c>
      <c r="L926" s="82"/>
    </row>
    <row r="927" spans="1:12" x14ac:dyDescent="0.2">
      <c r="A927" s="76">
        <v>86.2</v>
      </c>
      <c r="B927" s="76">
        <f t="shared" si="136"/>
        <v>8.6199999999999999E-2</v>
      </c>
      <c r="C927" s="77">
        <f t="shared" si="131"/>
        <v>0.99970539294340932</v>
      </c>
      <c r="D927" s="78">
        <f t="shared" si="132"/>
        <v>2.2256853808891295E-3</v>
      </c>
      <c r="E927" s="78">
        <f t="shared" si="133"/>
        <v>1</v>
      </c>
      <c r="F927" s="78">
        <f t="shared" si="134"/>
        <v>1</v>
      </c>
      <c r="G927" s="77">
        <f t="shared" si="137"/>
        <v>2.2250296782701687E-3</v>
      </c>
      <c r="H927" s="78">
        <f t="shared" si="135"/>
        <v>-53.053283837274421</v>
      </c>
      <c r="I927" s="77">
        <f t="shared" si="138"/>
        <v>0.10000000000000853</v>
      </c>
      <c r="J927" s="77">
        <f t="shared" si="139"/>
        <v>2.2254336604713744E-3</v>
      </c>
      <c r="K927" s="77">
        <f t="shared" si="140"/>
        <v>2.2254336604715641E-4</v>
      </c>
      <c r="L927" s="82"/>
    </row>
    <row r="928" spans="1:12" x14ac:dyDescent="0.2">
      <c r="A928" s="76">
        <v>86.3</v>
      </c>
      <c r="B928" s="76">
        <f t="shared" si="136"/>
        <v>8.6300000000000002E-2</v>
      </c>
      <c r="C928" s="77">
        <f t="shared" si="131"/>
        <v>0.99970470909677633</v>
      </c>
      <c r="D928" s="78">
        <f t="shared" si="132"/>
        <v>2.2246370773431989E-3</v>
      </c>
      <c r="E928" s="78">
        <f t="shared" si="133"/>
        <v>1</v>
      </c>
      <c r="F928" s="78">
        <f t="shared" si="134"/>
        <v>1</v>
      </c>
      <c r="G928" s="77">
        <f t="shared" si="137"/>
        <v>2.2239801622512853E-3</v>
      </c>
      <c r="H928" s="78">
        <f t="shared" si="135"/>
        <v>-53.057381818986869</v>
      </c>
      <c r="I928" s="77">
        <f t="shared" si="138"/>
        <v>9.9999999999994316E-2</v>
      </c>
      <c r="J928" s="77">
        <f t="shared" si="139"/>
        <v>2.224504920260727E-3</v>
      </c>
      <c r="K928" s="77">
        <f t="shared" si="140"/>
        <v>2.2245049202606004E-4</v>
      </c>
      <c r="L928" s="82"/>
    </row>
    <row r="929" spans="1:12" x14ac:dyDescent="0.2">
      <c r="A929" s="76">
        <v>86.4</v>
      </c>
      <c r="B929" s="76">
        <f t="shared" si="136"/>
        <v>8.6400000000000005E-2</v>
      </c>
      <c r="C929" s="77">
        <f t="shared" si="131"/>
        <v>0.99970402445770834</v>
      </c>
      <c r="D929" s="78">
        <f t="shared" si="132"/>
        <v>2.223347993472419E-3</v>
      </c>
      <c r="E929" s="78">
        <f t="shared" si="133"/>
        <v>1</v>
      </c>
      <c r="F929" s="78">
        <f t="shared" si="134"/>
        <v>1</v>
      </c>
      <c r="G929" s="77">
        <f t="shared" si="137"/>
        <v>2.2226899368443481E-3</v>
      </c>
      <c r="H929" s="78">
        <f t="shared" si="135"/>
        <v>-53.062422334949446</v>
      </c>
      <c r="I929" s="77">
        <f t="shared" si="138"/>
        <v>0.10000000000000853</v>
      </c>
      <c r="J929" s="77">
        <f t="shared" si="139"/>
        <v>2.2233350495478167E-3</v>
      </c>
      <c r="K929" s="77">
        <f t="shared" si="140"/>
        <v>2.2233350495480062E-4</v>
      </c>
      <c r="L929" s="82"/>
    </row>
    <row r="930" spans="1:12" x14ac:dyDescent="0.2">
      <c r="A930" s="76">
        <v>86.5</v>
      </c>
      <c r="B930" s="76">
        <f t="shared" si="136"/>
        <v>8.6499999999999994E-2</v>
      </c>
      <c r="C930" s="77">
        <f t="shared" si="131"/>
        <v>0.99970333902620778</v>
      </c>
      <c r="D930" s="78">
        <f t="shared" si="132"/>
        <v>2.221819033002604E-3</v>
      </c>
      <c r="E930" s="78">
        <f t="shared" si="133"/>
        <v>1</v>
      </c>
      <c r="F930" s="78">
        <f t="shared" si="134"/>
        <v>1</v>
      </c>
      <c r="G930" s="77">
        <f t="shared" si="137"/>
        <v>2.2211599060046835E-3</v>
      </c>
      <c r="H930" s="78">
        <f t="shared" si="135"/>
        <v>-53.068403490934131</v>
      </c>
      <c r="I930" s="77">
        <f t="shared" si="138"/>
        <v>9.9999999999994316E-2</v>
      </c>
      <c r="J930" s="77">
        <f t="shared" si="139"/>
        <v>2.2219249214245158E-3</v>
      </c>
      <c r="K930" s="77">
        <f t="shared" si="140"/>
        <v>2.2219249214243896E-4</v>
      </c>
      <c r="L930" s="82"/>
    </row>
    <row r="931" spans="1:12" x14ac:dyDescent="0.2">
      <c r="A931" s="76">
        <v>86.6</v>
      </c>
      <c r="B931" s="76">
        <f t="shared" si="136"/>
        <v>8.6599999999999996E-2</v>
      </c>
      <c r="C931" s="77">
        <f t="shared" si="131"/>
        <v>0.99970265280227488</v>
      </c>
      <c r="D931" s="78">
        <f t="shared" si="132"/>
        <v>2.2200511608179005E-3</v>
      </c>
      <c r="E931" s="78">
        <f t="shared" si="133"/>
        <v>1</v>
      </c>
      <c r="F931" s="78">
        <f t="shared" si="134"/>
        <v>1</v>
      </c>
      <c r="G931" s="77">
        <f t="shared" si="137"/>
        <v>2.219391034826425E-3</v>
      </c>
      <c r="H931" s="78">
        <f t="shared" si="135"/>
        <v>-53.075323452378413</v>
      </c>
      <c r="I931" s="77">
        <f t="shared" si="138"/>
        <v>9.9999999999994316E-2</v>
      </c>
      <c r="J931" s="77">
        <f t="shared" si="139"/>
        <v>2.2202754704155545E-3</v>
      </c>
      <c r="K931" s="77">
        <f t="shared" si="140"/>
        <v>2.2202754704154284E-4</v>
      </c>
      <c r="L931" s="82"/>
    </row>
    <row r="932" spans="1:12" x14ac:dyDescent="0.2">
      <c r="A932" s="76">
        <v>86.7</v>
      </c>
      <c r="B932" s="76">
        <f t="shared" si="136"/>
        <v>8.6699999999999999E-2</v>
      </c>
      <c r="C932" s="77">
        <f t="shared" si="131"/>
        <v>0.99970196578591153</v>
      </c>
      <c r="D932" s="78">
        <f t="shared" si="132"/>
        <v>2.2180454023541961E-3</v>
      </c>
      <c r="E932" s="78">
        <f t="shared" si="133"/>
        <v>1</v>
      </c>
      <c r="F932" s="78">
        <f t="shared" si="134"/>
        <v>1</v>
      </c>
      <c r="G932" s="77">
        <f t="shared" si="137"/>
        <v>2.217384348935893E-3</v>
      </c>
      <c r="H932" s="78">
        <f t="shared" si="135"/>
        <v>-53.083180443938417</v>
      </c>
      <c r="I932" s="77">
        <f t="shared" si="138"/>
        <v>0.10000000000000853</v>
      </c>
      <c r="J932" s="77">
        <f t="shared" si="139"/>
        <v>2.2183876918811588E-3</v>
      </c>
      <c r="K932" s="77">
        <f t="shared" si="140"/>
        <v>2.2183876918813479E-4</v>
      </c>
      <c r="L932" s="82"/>
    </row>
    <row r="933" spans="1:12" x14ac:dyDescent="0.2">
      <c r="A933" s="76">
        <v>86.8</v>
      </c>
      <c r="B933" s="76">
        <f t="shared" si="136"/>
        <v>8.6800000000000002E-2</v>
      </c>
      <c r="C933" s="77">
        <f t="shared" si="131"/>
        <v>0.99970127797712049</v>
      </c>
      <c r="D933" s="78">
        <f t="shared" si="132"/>
        <v>2.2158028429743824E-3</v>
      </c>
      <c r="E933" s="78">
        <f t="shared" si="133"/>
        <v>1</v>
      </c>
      <c r="F933" s="78">
        <f t="shared" si="134"/>
        <v>1</v>
      </c>
      <c r="G933" s="77">
        <f t="shared" si="137"/>
        <v>2.2151409338668267E-3</v>
      </c>
      <c r="H933" s="78">
        <f t="shared" si="135"/>
        <v>-53.091972749057007</v>
      </c>
      <c r="I933" s="77">
        <f t="shared" si="138"/>
        <v>9.9999999999994316E-2</v>
      </c>
      <c r="J933" s="77">
        <f t="shared" si="139"/>
        <v>2.2162626414013601E-3</v>
      </c>
      <c r="K933" s="77">
        <f t="shared" si="140"/>
        <v>2.216262641401234E-4</v>
      </c>
      <c r="L933" s="82"/>
    </row>
    <row r="934" spans="1:12" x14ac:dyDescent="0.2">
      <c r="A934" s="76">
        <v>86.9</v>
      </c>
      <c r="B934" s="76">
        <f t="shared" si="136"/>
        <v>8.6900000000000005E-2</v>
      </c>
      <c r="C934" s="77">
        <f t="shared" si="131"/>
        <v>0.99970058937590178</v>
      </c>
      <c r="D934" s="78">
        <f t="shared" si="132"/>
        <v>2.2133246273258098E-3</v>
      </c>
      <c r="E934" s="78">
        <f t="shared" si="133"/>
        <v>1</v>
      </c>
      <c r="F934" s="78">
        <f t="shared" si="134"/>
        <v>1</v>
      </c>
      <c r="G934" s="77">
        <f t="shared" si="137"/>
        <v>2.2126619344178104E-3</v>
      </c>
      <c r="H934" s="78">
        <f t="shared" si="135"/>
        <v>-53.101698709546817</v>
      </c>
      <c r="I934" s="77">
        <f t="shared" si="138"/>
        <v>0.10000000000000853</v>
      </c>
      <c r="J934" s="77">
        <f t="shared" si="139"/>
        <v>2.2139014341423183E-3</v>
      </c>
      <c r="K934" s="77">
        <f t="shared" si="140"/>
        <v>2.2139014341425071E-4</v>
      </c>
      <c r="L934" s="82"/>
    </row>
    <row r="935" spans="1:12" x14ac:dyDescent="0.2">
      <c r="A935" s="76">
        <v>87</v>
      </c>
      <c r="B935" s="76">
        <f t="shared" si="136"/>
        <v>8.6999999999999994E-2</v>
      </c>
      <c r="C935" s="77">
        <f t="shared" si="131"/>
        <v>0.99969989998225706</v>
      </c>
      <c r="D935" s="78">
        <f t="shared" si="132"/>
        <v>2.2106119586803017E-3</v>
      </c>
      <c r="E935" s="78">
        <f t="shared" si="133"/>
        <v>1</v>
      </c>
      <c r="F935" s="78">
        <f t="shared" si="134"/>
        <v>1</v>
      </c>
      <c r="G935" s="77">
        <f t="shared" si="137"/>
        <v>2.2099485539922789E-3</v>
      </c>
      <c r="H935" s="78">
        <f t="shared" si="135"/>
        <v>-53.112356725187631</v>
      </c>
      <c r="I935" s="77">
        <f t="shared" si="138"/>
        <v>9.9999999999994316E-2</v>
      </c>
      <c r="J935" s="77">
        <f t="shared" si="139"/>
        <v>2.2113052442050444E-3</v>
      </c>
      <c r="K935" s="77">
        <f t="shared" si="140"/>
        <v>2.2113052442049186E-4</v>
      </c>
      <c r="L935" s="82"/>
    </row>
    <row r="936" spans="1:12" x14ac:dyDescent="0.2">
      <c r="A936" s="76">
        <v>87.1</v>
      </c>
      <c r="B936" s="76">
        <f t="shared" si="136"/>
        <v>8.7099999999999997E-2</v>
      </c>
      <c r="C936" s="77">
        <f t="shared" si="131"/>
        <v>0.9996992097961902</v>
      </c>
      <c r="D936" s="78">
        <f t="shared" si="132"/>
        <v>2.2076660982570987E-3</v>
      </c>
      <c r="E936" s="78">
        <f t="shared" si="133"/>
        <v>1</v>
      </c>
      <c r="F936" s="78">
        <f t="shared" si="134"/>
        <v>1</v>
      </c>
      <c r="G936" s="77">
        <f t="shared" si="137"/>
        <v>2.2070020539214598E-3</v>
      </c>
      <c r="H936" s="78">
        <f t="shared" si="135"/>
        <v>-53.123945253338348</v>
      </c>
      <c r="I936" s="77">
        <f t="shared" si="138"/>
        <v>9.9999999999994316E-2</v>
      </c>
      <c r="J936" s="77">
        <f t="shared" si="139"/>
        <v>2.2084753039568693E-3</v>
      </c>
      <c r="K936" s="77">
        <f t="shared" si="140"/>
        <v>2.2084753039567438E-4</v>
      </c>
      <c r="L936" s="82"/>
    </row>
    <row r="937" spans="1:12" x14ac:dyDescent="0.2">
      <c r="A937" s="76">
        <v>87.2</v>
      </c>
      <c r="B937" s="76">
        <f t="shared" si="136"/>
        <v>8.72E-2</v>
      </c>
      <c r="C937" s="77">
        <f t="shared" si="131"/>
        <v>0.99969851881769933</v>
      </c>
      <c r="D937" s="78">
        <f t="shared" si="132"/>
        <v>2.204488364529114E-3</v>
      </c>
      <c r="E937" s="78">
        <f t="shared" si="133"/>
        <v>1</v>
      </c>
      <c r="F937" s="78">
        <f t="shared" si="134"/>
        <v>1</v>
      </c>
      <c r="G937" s="77">
        <f t="shared" si="137"/>
        <v>2.2038237527706077E-3</v>
      </c>
      <c r="H937" s="78">
        <f t="shared" si="135"/>
        <v>-53.136462808562975</v>
      </c>
      <c r="I937" s="77">
        <f t="shared" si="138"/>
        <v>0.10000000000000853</v>
      </c>
      <c r="J937" s="77">
        <f t="shared" si="139"/>
        <v>2.2054129033460337E-3</v>
      </c>
      <c r="K937" s="77">
        <f t="shared" si="140"/>
        <v>2.2054129033462219E-4</v>
      </c>
      <c r="L937" s="82"/>
    </row>
    <row r="938" spans="1:12" x14ac:dyDescent="0.2">
      <c r="A938" s="76">
        <v>87.3</v>
      </c>
      <c r="B938" s="76">
        <f t="shared" si="136"/>
        <v>8.7300000000000003E-2</v>
      </c>
      <c r="C938" s="77">
        <f t="shared" si="131"/>
        <v>0.99969782704678678</v>
      </c>
      <c r="D938" s="78">
        <f t="shared" si="132"/>
        <v>2.2010801325128512E-3</v>
      </c>
      <c r="E938" s="78">
        <f t="shared" si="133"/>
        <v>1</v>
      </c>
      <c r="F938" s="78">
        <f t="shared" si="134"/>
        <v>1</v>
      </c>
      <c r="G938" s="77">
        <f t="shared" si="137"/>
        <v>2.2004150256289506E-3</v>
      </c>
      <c r="H938" s="78">
        <f t="shared" si="135"/>
        <v>-53.149907962270731</v>
      </c>
      <c r="I938" s="77">
        <f t="shared" si="138"/>
        <v>9.9999999999994316E-2</v>
      </c>
      <c r="J938" s="77">
        <f t="shared" si="139"/>
        <v>2.202119389199779E-3</v>
      </c>
      <c r="K938" s="77">
        <f t="shared" si="140"/>
        <v>2.2021193891996537E-4</v>
      </c>
      <c r="L938" s="82"/>
    </row>
    <row r="939" spans="1:12" x14ac:dyDescent="0.2">
      <c r="A939" s="76">
        <v>87.4</v>
      </c>
      <c r="B939" s="76">
        <f t="shared" si="136"/>
        <v>8.7400000000000005E-2</v>
      </c>
      <c r="C939" s="77">
        <f t="shared" si="131"/>
        <v>0.99969713448345654</v>
      </c>
      <c r="D939" s="78">
        <f t="shared" si="132"/>
        <v>2.1974428330423707E-3</v>
      </c>
      <c r="E939" s="78">
        <f t="shared" si="133"/>
        <v>1</v>
      </c>
      <c r="F939" s="78">
        <f t="shared" si="134"/>
        <v>1</v>
      </c>
      <c r="G939" s="77">
        <f t="shared" si="137"/>
        <v>2.1967773033836667E-3</v>
      </c>
      <c r="H939" s="78">
        <f t="shared" si="135"/>
        <v>-53.164279342369923</v>
      </c>
      <c r="I939" s="77">
        <f t="shared" si="138"/>
        <v>0.10000000000000853</v>
      </c>
      <c r="J939" s="77">
        <f t="shared" si="139"/>
        <v>2.1985961645063085E-3</v>
      </c>
      <c r="K939" s="77">
        <f t="shared" si="140"/>
        <v>2.198596164506496E-4</v>
      </c>
      <c r="L939" s="82"/>
    </row>
    <row r="940" spans="1:12" x14ac:dyDescent="0.2">
      <c r="A940" s="76">
        <v>87.5</v>
      </c>
      <c r="B940" s="76">
        <f t="shared" si="136"/>
        <v>8.7499999999999994E-2</v>
      </c>
      <c r="C940" s="77">
        <f t="shared" si="131"/>
        <v>0.99969644112770728</v>
      </c>
      <c r="D940" s="78">
        <f t="shared" si="132"/>
        <v>2.1935779520277387E-3</v>
      </c>
      <c r="E940" s="78">
        <f t="shared" si="133"/>
        <v>1</v>
      </c>
      <c r="F940" s="78">
        <f t="shared" si="134"/>
        <v>1</v>
      </c>
      <c r="G940" s="77">
        <f t="shared" si="137"/>
        <v>2.1929120719783352E-3</v>
      </c>
      <c r="H940" s="78">
        <f t="shared" si="135"/>
        <v>-53.179575632935439</v>
      </c>
      <c r="I940" s="77">
        <f t="shared" si="138"/>
        <v>9.9999999999994316E-2</v>
      </c>
      <c r="J940" s="77">
        <f t="shared" si="139"/>
        <v>2.1948446876810012E-3</v>
      </c>
      <c r="K940" s="77">
        <f t="shared" si="140"/>
        <v>2.1948446876808765E-4</v>
      </c>
      <c r="L940" s="82"/>
    </row>
    <row r="941" spans="1:12" x14ac:dyDescent="0.2">
      <c r="A941" s="76">
        <v>87.6</v>
      </c>
      <c r="B941" s="76">
        <f t="shared" si="136"/>
        <v>8.7599999999999997E-2</v>
      </c>
      <c r="C941" s="77">
        <f t="shared" si="131"/>
        <v>0.99969574697954244</v>
      </c>
      <c r="D941" s="78">
        <f t="shared" si="132"/>
        <v>2.1894870296982369E-3</v>
      </c>
      <c r="E941" s="78">
        <f t="shared" si="133"/>
        <v>1</v>
      </c>
      <c r="F941" s="78">
        <f t="shared" si="134"/>
        <v>1</v>
      </c>
      <c r="G941" s="77">
        <f t="shared" si="137"/>
        <v>2.1888208716561984E-3</v>
      </c>
      <c r="H941" s="78">
        <f t="shared" si="135"/>
        <v>-53.195795573889825</v>
      </c>
      <c r="I941" s="77">
        <f t="shared" si="138"/>
        <v>9.9999999999994316E-2</v>
      </c>
      <c r="J941" s="77">
        <f t="shared" si="139"/>
        <v>2.1908664718172668E-3</v>
      </c>
      <c r="K941" s="77">
        <f t="shared" si="140"/>
        <v>2.1908664718171423E-4</v>
      </c>
      <c r="L941" s="82"/>
    </row>
    <row r="942" spans="1:12" x14ac:dyDescent="0.2">
      <c r="A942" s="76">
        <v>87.7</v>
      </c>
      <c r="B942" s="76">
        <f t="shared" si="136"/>
        <v>8.77E-2</v>
      </c>
      <c r="C942" s="77">
        <f t="shared" si="131"/>
        <v>0.99969505203896158</v>
      </c>
      <c r="D942" s="78">
        <f t="shared" si="132"/>
        <v>2.1851716598308398E-3</v>
      </c>
      <c r="E942" s="78">
        <f t="shared" si="133"/>
        <v>1</v>
      </c>
      <c r="F942" s="78">
        <f t="shared" si="134"/>
        <v>1</v>
      </c>
      <c r="G942" s="77">
        <f t="shared" si="137"/>
        <v>2.1845052961886554E-3</v>
      </c>
      <c r="H942" s="78">
        <f t="shared" si="135"/>
        <v>-53.212937960697595</v>
      </c>
      <c r="I942" s="77">
        <f t="shared" si="138"/>
        <v>0.10000000000000853</v>
      </c>
      <c r="J942" s="77">
        <f t="shared" si="139"/>
        <v>2.1866630839224269E-3</v>
      </c>
      <c r="K942" s="77">
        <f t="shared" si="140"/>
        <v>2.1866630839226134E-4</v>
      </c>
      <c r="L942" s="82"/>
    </row>
    <row r="943" spans="1:12" x14ac:dyDescent="0.2">
      <c r="A943" s="76">
        <v>87.8</v>
      </c>
      <c r="B943" s="76">
        <f t="shared" si="136"/>
        <v>8.7800000000000003E-2</v>
      </c>
      <c r="C943" s="77">
        <f t="shared" si="131"/>
        <v>0.99969435630596715</v>
      </c>
      <c r="D943" s="78">
        <f t="shared" si="132"/>
        <v>2.1806334889642627E-3</v>
      </c>
      <c r="E943" s="78">
        <f t="shared" si="133"/>
        <v>1</v>
      </c>
      <c r="F943" s="78">
        <f t="shared" si="134"/>
        <v>1</v>
      </c>
      <c r="G943" s="77">
        <f t="shared" si="137"/>
        <v>2.179966992089364E-3</v>
      </c>
      <c r="H943" s="78">
        <f t="shared" si="135"/>
        <v>-53.231001644072819</v>
      </c>
      <c r="I943" s="77">
        <f t="shared" si="138"/>
        <v>9.9999999999994316E-2</v>
      </c>
      <c r="J943" s="77">
        <f t="shared" si="139"/>
        <v>2.1822361441390095E-3</v>
      </c>
      <c r="K943" s="77">
        <f t="shared" si="140"/>
        <v>2.1822361441388856E-4</v>
      </c>
      <c r="L943" s="82"/>
    </row>
    <row r="944" spans="1:12" x14ac:dyDescent="0.2">
      <c r="A944" s="76">
        <v>87.9</v>
      </c>
      <c r="B944" s="76">
        <f t="shared" si="136"/>
        <v>8.7900000000000006E-2</v>
      </c>
      <c r="C944" s="77">
        <f t="shared" si="131"/>
        <v>0.99969365978056135</v>
      </c>
      <c r="D944" s="78">
        <f t="shared" si="132"/>
        <v>2.1758742155990178E-3</v>
      </c>
      <c r="E944" s="78">
        <f t="shared" si="133"/>
        <v>1</v>
      </c>
      <c r="F944" s="78">
        <f t="shared" si="134"/>
        <v>1</v>
      </c>
      <c r="G944" s="77">
        <f t="shared" si="137"/>
        <v>2.1752076578143401E-3</v>
      </c>
      <c r="H944" s="78">
        <f t="shared" si="135"/>
        <v>-53.249985529699671</v>
      </c>
      <c r="I944" s="77">
        <f t="shared" si="138"/>
        <v>0.10000000000000853</v>
      </c>
      <c r="J944" s="77">
        <f t="shared" si="139"/>
        <v>2.1775873249518518E-3</v>
      </c>
      <c r="K944" s="77">
        <f t="shared" si="140"/>
        <v>2.1775873249520376E-4</v>
      </c>
      <c r="L944" s="82"/>
    </row>
    <row r="945" spans="1:12" x14ac:dyDescent="0.2">
      <c r="A945" s="76">
        <v>88</v>
      </c>
      <c r="B945" s="76">
        <f t="shared" si="136"/>
        <v>8.7999999999999995E-2</v>
      </c>
      <c r="C945" s="77">
        <f t="shared" si="131"/>
        <v>0.9996929624627453</v>
      </c>
      <c r="D945" s="78">
        <f t="shared" si="132"/>
        <v>2.1708955893838732E-3</v>
      </c>
      <c r="E945" s="78">
        <f t="shared" si="133"/>
        <v>1</v>
      </c>
      <c r="F945" s="78">
        <f t="shared" si="134"/>
        <v>1</v>
      </c>
      <c r="G945" s="77">
        <f t="shared" si="137"/>
        <v>2.1702290429484717E-3</v>
      </c>
      <c r="H945" s="78">
        <f t="shared" si="135"/>
        <v>-53.269888577965972</v>
      </c>
      <c r="I945" s="77">
        <f t="shared" si="138"/>
        <v>9.9999999999994316E-2</v>
      </c>
      <c r="J945" s="77">
        <f t="shared" si="139"/>
        <v>2.1727183503814059E-3</v>
      </c>
      <c r="K945" s="77">
        <f t="shared" si="140"/>
        <v>2.1727183503812824E-4</v>
      </c>
      <c r="L945" s="82"/>
    </row>
    <row r="946" spans="1:12" x14ac:dyDescent="0.2">
      <c r="A946" s="76">
        <v>88.1</v>
      </c>
      <c r="B946" s="76">
        <f t="shared" si="136"/>
        <v>8.8099999999999998E-2</v>
      </c>
      <c r="C946" s="77">
        <f t="shared" si="131"/>
        <v>0.99969226435252068</v>
      </c>
      <c r="D946" s="78">
        <f t="shared" si="132"/>
        <v>2.1656994102890888E-3</v>
      </c>
      <c r="E946" s="78">
        <f t="shared" si="133"/>
        <v>1</v>
      </c>
      <c r="F946" s="78">
        <f t="shared" si="134"/>
        <v>1</v>
      </c>
      <c r="G946" s="77">
        <f t="shared" si="137"/>
        <v>2.1650329473788181E-3</v>
      </c>
      <c r="H946" s="78">
        <f t="shared" si="135"/>
        <v>-53.290709803709433</v>
      </c>
      <c r="I946" s="77">
        <f t="shared" si="138"/>
        <v>9.9999999999994316E-2</v>
      </c>
      <c r="J946" s="77">
        <f t="shared" si="139"/>
        <v>2.1676309951636449E-3</v>
      </c>
      <c r="K946" s="77">
        <f t="shared" si="140"/>
        <v>2.1676309951635216E-4</v>
      </c>
      <c r="L946" s="82"/>
    </row>
    <row r="947" spans="1:12" x14ac:dyDescent="0.2">
      <c r="A947" s="76">
        <v>88.2</v>
      </c>
      <c r="B947" s="76">
        <f t="shared" si="136"/>
        <v>8.8200000000000001E-2</v>
      </c>
      <c r="C947" s="77">
        <f t="shared" si="131"/>
        <v>0.99969156544988824</v>
      </c>
      <c r="D947" s="78">
        <f t="shared" si="132"/>
        <v>2.1602875277668531E-3</v>
      </c>
      <c r="E947" s="78">
        <f t="shared" si="133"/>
        <v>1</v>
      </c>
      <c r="F947" s="78">
        <f t="shared" si="134"/>
        <v>1</v>
      </c>
      <c r="G947" s="77">
        <f t="shared" si="137"/>
        <v>2.1596212204551143E-3</v>
      </c>
      <c r="H947" s="78">
        <f t="shared" si="135"/>
        <v>-53.312448275976621</v>
      </c>
      <c r="I947" s="77">
        <f t="shared" si="138"/>
        <v>0.10000000000000853</v>
      </c>
      <c r="J947" s="77">
        <f t="shared" si="139"/>
        <v>2.1623270839169662E-3</v>
      </c>
      <c r="K947" s="77">
        <f t="shared" si="140"/>
        <v>2.1623270839171506E-4</v>
      </c>
      <c r="L947" s="82"/>
    </row>
    <row r="948" spans="1:12" x14ac:dyDescent="0.2">
      <c r="A948" s="76">
        <v>88.3</v>
      </c>
      <c r="B948" s="76">
        <f t="shared" si="136"/>
        <v>8.8300000000000003E-2</v>
      </c>
      <c r="C948" s="77">
        <f t="shared" si="131"/>
        <v>0.99969086575485</v>
      </c>
      <c r="D948" s="78">
        <f t="shared" si="132"/>
        <v>2.1546618398993211E-3</v>
      </c>
      <c r="E948" s="78">
        <f t="shared" si="133"/>
        <v>1</v>
      </c>
      <c r="F948" s="78">
        <f t="shared" si="134"/>
        <v>1</v>
      </c>
      <c r="G948" s="77">
        <f t="shared" si="137"/>
        <v>2.1539957601378903E-3</v>
      </c>
      <c r="H948" s="78">
        <f t="shared" si="135"/>
        <v>-53.335103117794453</v>
      </c>
      <c r="I948" s="77">
        <f t="shared" si="138"/>
        <v>9.9999999999994316E-2</v>
      </c>
      <c r="J948" s="77">
        <f t="shared" si="139"/>
        <v>2.1568084902965023E-3</v>
      </c>
      <c r="K948" s="77">
        <f t="shared" si="140"/>
        <v>2.1568084902963796E-4</v>
      </c>
      <c r="L948" s="82"/>
    </row>
    <row r="949" spans="1:12" x14ac:dyDescent="0.2">
      <c r="A949" s="76">
        <v>88.4</v>
      </c>
      <c r="B949" s="76">
        <f t="shared" si="136"/>
        <v>8.8400000000000006E-2</v>
      </c>
      <c r="C949" s="77">
        <f t="shared" si="131"/>
        <v>0.99969016526740784</v>
      </c>
      <c r="D949" s="78">
        <f t="shared" si="132"/>
        <v>2.1488242925346512E-3</v>
      </c>
      <c r="E949" s="78">
        <f t="shared" si="133"/>
        <v>1</v>
      </c>
      <c r="F949" s="78">
        <f t="shared" si="134"/>
        <v>1</v>
      </c>
      <c r="G949" s="77">
        <f t="shared" si="137"/>
        <v>2.1481585121345863E-3</v>
      </c>
      <c r="H949" s="78">
        <f t="shared" si="135"/>
        <v>-53.358673505954073</v>
      </c>
      <c r="I949" s="77">
        <f t="shared" si="138"/>
        <v>0.10000000000000853</v>
      </c>
      <c r="J949" s="77">
        <f t="shared" si="139"/>
        <v>2.1510771361362381E-3</v>
      </c>
      <c r="K949" s="77">
        <f t="shared" si="140"/>
        <v>2.1510771361364214E-4</v>
      </c>
      <c r="L949" s="82"/>
    </row>
    <row r="950" spans="1:12" x14ac:dyDescent="0.2">
      <c r="A950" s="76">
        <v>88.5</v>
      </c>
      <c r="B950" s="76">
        <f t="shared" si="136"/>
        <v>8.8499999999999995E-2</v>
      </c>
      <c r="C950" s="77">
        <f t="shared" si="131"/>
        <v>0.99968946398756231</v>
      </c>
      <c r="D950" s="78">
        <f t="shared" si="132"/>
        <v>2.142776878411439E-3</v>
      </c>
      <c r="E950" s="78">
        <f t="shared" si="133"/>
        <v>1</v>
      </c>
      <c r="F950" s="78">
        <f t="shared" si="134"/>
        <v>1</v>
      </c>
      <c r="G950" s="77">
        <f t="shared" si="137"/>
        <v>2.1421114690240734E-3</v>
      </c>
      <c r="H950" s="78">
        <f t="shared" si="135"/>
        <v>-53.383158670807155</v>
      </c>
      <c r="I950" s="77">
        <f t="shared" si="138"/>
        <v>9.9999999999994316E-2</v>
      </c>
      <c r="J950" s="77">
        <f t="shared" si="139"/>
        <v>2.1451349905793299E-3</v>
      </c>
      <c r="K950" s="77">
        <f t="shared" si="140"/>
        <v>2.145134990579208E-4</v>
      </c>
      <c r="L950" s="82"/>
    </row>
    <row r="951" spans="1:12" x14ac:dyDescent="0.2">
      <c r="A951" s="76">
        <v>88.6</v>
      </c>
      <c r="B951" s="76">
        <f t="shared" si="136"/>
        <v>8.8599999999999998E-2</v>
      </c>
      <c r="C951" s="77">
        <f t="shared" si="131"/>
        <v>0.99968876191531475</v>
      </c>
      <c r="D951" s="78">
        <f t="shared" si="132"/>
        <v>2.1365216362719788E-3</v>
      </c>
      <c r="E951" s="78">
        <f t="shared" si="133"/>
        <v>1</v>
      </c>
      <c r="F951" s="78">
        <f t="shared" si="134"/>
        <v>1</v>
      </c>
      <c r="G951" s="77">
        <f t="shared" si="137"/>
        <v>2.1358566693700171E-3</v>
      </c>
      <c r="H951" s="78">
        <f t="shared" si="135"/>
        <v>-53.40855789607437</v>
      </c>
      <c r="I951" s="77">
        <f t="shared" si="138"/>
        <v>9.9999999999994316E-2</v>
      </c>
      <c r="J951" s="77">
        <f t="shared" si="139"/>
        <v>2.1389840691970453E-3</v>
      </c>
      <c r="K951" s="77">
        <f t="shared" si="140"/>
        <v>2.1389840691969238E-4</v>
      </c>
      <c r="L951" s="82"/>
    </row>
    <row r="952" spans="1:12" x14ac:dyDescent="0.2">
      <c r="A952" s="76">
        <v>88.7</v>
      </c>
      <c r="B952" s="76">
        <f t="shared" si="136"/>
        <v>8.8700000000000001E-2</v>
      </c>
      <c r="C952" s="77">
        <f t="shared" si="131"/>
        <v>0.99968805905066904</v>
      </c>
      <c r="D952" s="78">
        <f t="shared" si="132"/>
        <v>2.1300606499647383E-3</v>
      </c>
      <c r="E952" s="78">
        <f t="shared" si="133"/>
        <v>1</v>
      </c>
      <c r="F952" s="78">
        <f t="shared" si="134"/>
        <v>1</v>
      </c>
      <c r="G952" s="77">
        <f t="shared" si="137"/>
        <v>2.129396196823456E-3</v>
      </c>
      <c r="H952" s="78">
        <f t="shared" si="135"/>
        <v>-53.434870518665974</v>
      </c>
      <c r="I952" s="77">
        <f t="shared" si="138"/>
        <v>0.10000000000000853</v>
      </c>
      <c r="J952" s="77">
        <f t="shared" si="139"/>
        <v>2.1326264330967367E-3</v>
      </c>
      <c r="K952" s="77">
        <f t="shared" si="140"/>
        <v>2.1326264330969185E-4</v>
      </c>
      <c r="L952" s="82"/>
    </row>
    <row r="953" spans="1:12" x14ac:dyDescent="0.2">
      <c r="A953" s="76">
        <v>88.8</v>
      </c>
      <c r="B953" s="76">
        <f t="shared" si="136"/>
        <v>8.8800000000000004E-2</v>
      </c>
      <c r="C953" s="77">
        <f t="shared" si="131"/>
        <v>0.9996873553936243</v>
      </c>
      <c r="D953" s="78">
        <f t="shared" si="132"/>
        <v>2.1233960475364813E-3</v>
      </c>
      <c r="E953" s="78">
        <f t="shared" si="133"/>
        <v>1</v>
      </c>
      <c r="F953" s="78">
        <f t="shared" si="134"/>
        <v>1</v>
      </c>
      <c r="G953" s="77">
        <f t="shared" si="137"/>
        <v>2.1227321792150196E-3</v>
      </c>
      <c r="H953" s="78">
        <f t="shared" si="135"/>
        <v>-53.462095928514593</v>
      </c>
      <c r="I953" s="77">
        <f t="shared" si="138"/>
        <v>9.9999999999994316E-2</v>
      </c>
      <c r="J953" s="77">
        <f t="shared" si="139"/>
        <v>2.1260641880192378E-3</v>
      </c>
      <c r="K953" s="77">
        <f t="shared" si="140"/>
        <v>2.1260641880191169E-4</v>
      </c>
      <c r="L953" s="82"/>
    </row>
    <row r="954" spans="1:12" x14ac:dyDescent="0.2">
      <c r="A954" s="76">
        <v>88.9</v>
      </c>
      <c r="B954" s="76">
        <f t="shared" si="136"/>
        <v>8.8900000000000007E-2</v>
      </c>
      <c r="C954" s="77">
        <f t="shared" si="131"/>
        <v>0.99968665094418341</v>
      </c>
      <c r="D954" s="78">
        <f t="shared" si="132"/>
        <v>2.1165300003144118E-3</v>
      </c>
      <c r="E954" s="78">
        <f t="shared" si="133"/>
        <v>1</v>
      </c>
      <c r="F954" s="78">
        <f t="shared" si="134"/>
        <v>1</v>
      </c>
      <c r="G954" s="77">
        <f t="shared" si="137"/>
        <v>2.115866787637206E-3</v>
      </c>
      <c r="H954" s="78">
        <f t="shared" si="135"/>
        <v>-53.490233568419768</v>
      </c>
      <c r="I954" s="77">
        <f t="shared" si="138"/>
        <v>0.10000000000000853</v>
      </c>
      <c r="J954" s="77">
        <f t="shared" si="139"/>
        <v>2.1192994834261128E-3</v>
      </c>
      <c r="K954" s="77">
        <f t="shared" si="140"/>
        <v>2.1192994834262936E-4</v>
      </c>
      <c r="L954" s="82"/>
    </row>
    <row r="955" spans="1:12" x14ac:dyDescent="0.2">
      <c r="A955" s="76">
        <v>89</v>
      </c>
      <c r="B955" s="76">
        <f t="shared" si="136"/>
        <v>8.8999999999999996E-2</v>
      </c>
      <c r="C955" s="77">
        <f t="shared" si="131"/>
        <v>0.99968594570234748</v>
      </c>
      <c r="D955" s="78">
        <f t="shared" si="132"/>
        <v>2.1094647219788011E-3</v>
      </c>
      <c r="E955" s="78">
        <f t="shared" si="133"/>
        <v>1</v>
      </c>
      <c r="F955" s="78">
        <f t="shared" si="134"/>
        <v>1</v>
      </c>
      <c r="G955" s="77">
        <f t="shared" si="137"/>
        <v>2.1088022355171174E-3</v>
      </c>
      <c r="H955" s="78">
        <f t="shared" si="135"/>
        <v>-53.519282933904591</v>
      </c>
      <c r="I955" s="77">
        <f t="shared" si="138"/>
        <v>9.9999999999994316E-2</v>
      </c>
      <c r="J955" s="77">
        <f t="shared" si="139"/>
        <v>2.1123345115771617E-3</v>
      </c>
      <c r="K955" s="77">
        <f t="shared" si="140"/>
        <v>2.1123345115770417E-4</v>
      </c>
      <c r="L955" s="82"/>
    </row>
    <row r="956" spans="1:12" x14ac:dyDescent="0.2">
      <c r="A956" s="76">
        <v>89.1</v>
      </c>
      <c r="B956" s="76">
        <f t="shared" si="136"/>
        <v>8.9099999999999999E-2</v>
      </c>
      <c r="C956" s="77">
        <f t="shared" si="131"/>
        <v>0.99968523966811917</v>
      </c>
      <c r="D956" s="78">
        <f t="shared" si="132"/>
        <v>2.1022024676264485E-3</v>
      </c>
      <c r="E956" s="78">
        <f t="shared" si="133"/>
        <v>1</v>
      </c>
      <c r="F956" s="78">
        <f t="shared" si="134"/>
        <v>1</v>
      </c>
      <c r="G956" s="77">
        <f t="shared" si="137"/>
        <v>2.1015407776800578E-3</v>
      </c>
      <c r="H956" s="78">
        <f t="shared" si="135"/>
        <v>-53.549243573084112</v>
      </c>
      <c r="I956" s="77">
        <f t="shared" si="138"/>
        <v>9.9999999999994316E-2</v>
      </c>
      <c r="J956" s="77">
        <f t="shared" si="139"/>
        <v>2.1051715065985876E-3</v>
      </c>
      <c r="K956" s="77">
        <f t="shared" si="140"/>
        <v>2.1051715065984678E-4</v>
      </c>
      <c r="L956" s="82"/>
    </row>
    <row r="957" spans="1:12" x14ac:dyDescent="0.2">
      <c r="A957" s="76">
        <v>89.2</v>
      </c>
      <c r="B957" s="76">
        <f t="shared" si="136"/>
        <v>8.9200000000000002E-2</v>
      </c>
      <c r="C957" s="77">
        <f t="shared" si="131"/>
        <v>0.99968453284149794</v>
      </c>
      <c r="D957" s="78">
        <f t="shared" si="132"/>
        <v>2.0947455328254629E-3</v>
      </c>
      <c r="E957" s="78">
        <f t="shared" si="133"/>
        <v>1</v>
      </c>
      <c r="F957" s="78">
        <f t="shared" si="134"/>
        <v>1</v>
      </c>
      <c r="G957" s="77">
        <f t="shared" si="137"/>
        <v>2.0940847094044375E-3</v>
      </c>
      <c r="H957" s="78">
        <f t="shared" si="135"/>
        <v>-53.580115086545476</v>
      </c>
      <c r="I957" s="77">
        <f t="shared" si="138"/>
        <v>0.10000000000000853</v>
      </c>
      <c r="J957" s="77">
        <f t="shared" si="139"/>
        <v>2.0978127435422479E-3</v>
      </c>
      <c r="K957" s="77">
        <f t="shared" si="140"/>
        <v>2.0978127435424267E-4</v>
      </c>
      <c r="L957" s="82"/>
    </row>
    <row r="958" spans="1:12" x14ac:dyDescent="0.2">
      <c r="A958" s="76">
        <v>89.3</v>
      </c>
      <c r="B958" s="76">
        <f t="shared" si="136"/>
        <v>8.929999999999999E-2</v>
      </c>
      <c r="C958" s="77">
        <f t="shared" si="131"/>
        <v>0.99968382522248544</v>
      </c>
      <c r="D958" s="78">
        <f t="shared" si="132"/>
        <v>2.0870962526617028E-3</v>
      </c>
      <c r="E958" s="78">
        <f t="shared" si="133"/>
        <v>1</v>
      </c>
      <c r="F958" s="78">
        <f t="shared" si="134"/>
        <v>1</v>
      </c>
      <c r="G958" s="77">
        <f t="shared" si="137"/>
        <v>2.0864363654683662E-3</v>
      </c>
      <c r="H958" s="78">
        <f t="shared" si="135"/>
        <v>-53.611897127239857</v>
      </c>
      <c r="I958" s="77">
        <f t="shared" si="138"/>
        <v>9.9999999999994316E-2</v>
      </c>
      <c r="J958" s="77">
        <f t="shared" si="139"/>
        <v>2.0902605374364018E-3</v>
      </c>
      <c r="K958" s="77">
        <f t="shared" si="140"/>
        <v>2.090260537436283E-4</v>
      </c>
      <c r="L958" s="82"/>
    </row>
    <row r="959" spans="1:12" x14ac:dyDescent="0.2">
      <c r="A959" s="76">
        <v>89.4</v>
      </c>
      <c r="B959" s="76">
        <f t="shared" si="136"/>
        <v>8.9400000000000007E-2</v>
      </c>
      <c r="C959" s="77">
        <f t="shared" si="131"/>
        <v>0.99968311681108446</v>
      </c>
      <c r="D959" s="78">
        <f t="shared" si="132"/>
        <v>2.0792570007773462E-3</v>
      </c>
      <c r="E959" s="78">
        <f t="shared" si="133"/>
        <v>1</v>
      </c>
      <c r="F959" s="78">
        <f t="shared" si="134"/>
        <v>1</v>
      </c>
      <c r="G959" s="77">
        <f t="shared" si="137"/>
        <v>2.078598119188365E-3</v>
      </c>
      <c r="H959" s="78">
        <f t="shared" si="135"/>
        <v>-53.644589400385961</v>
      </c>
      <c r="I959" s="77">
        <f t="shared" si="138"/>
        <v>0.10000000000000853</v>
      </c>
      <c r="J959" s="77">
        <f t="shared" si="139"/>
        <v>2.0825172423283656E-3</v>
      </c>
      <c r="K959" s="77">
        <f t="shared" si="140"/>
        <v>2.0825172423285431E-4</v>
      </c>
      <c r="L959" s="82"/>
    </row>
    <row r="960" spans="1:12" x14ac:dyDescent="0.2">
      <c r="A960" s="76">
        <v>89.5</v>
      </c>
      <c r="B960" s="76">
        <f t="shared" si="136"/>
        <v>8.9499999999999996E-2</v>
      </c>
      <c r="C960" s="77">
        <f t="shared" si="131"/>
        <v>0.99968240760729721</v>
      </c>
      <c r="D960" s="78">
        <f t="shared" si="132"/>
        <v>2.0712301884019623E-3</v>
      </c>
      <c r="E960" s="78">
        <f t="shared" si="133"/>
        <v>1</v>
      </c>
      <c r="F960" s="78">
        <f t="shared" si="134"/>
        <v>1</v>
      </c>
      <c r="G960" s="77">
        <f t="shared" si="137"/>
        <v>2.0705723814505896E-3</v>
      </c>
      <c r="H960" s="78">
        <f t="shared" si="135"/>
        <v>-53.67819166338527</v>
      </c>
      <c r="I960" s="77">
        <f t="shared" si="138"/>
        <v>9.9999999999994316E-2</v>
      </c>
      <c r="J960" s="77">
        <f t="shared" si="139"/>
        <v>2.0745852503194773E-3</v>
      </c>
      <c r="K960" s="77">
        <f t="shared" si="140"/>
        <v>2.0745852503193594E-4</v>
      </c>
      <c r="L960" s="82"/>
    </row>
    <row r="961" spans="1:12" x14ac:dyDescent="0.2">
      <c r="A961" s="76">
        <v>89.6</v>
      </c>
      <c r="B961" s="76">
        <f t="shared" si="136"/>
        <v>8.9599999999999999E-2</v>
      </c>
      <c r="C961" s="77">
        <f t="shared" si="131"/>
        <v>0.99968169761112369</v>
      </c>
      <c r="D961" s="78">
        <f t="shared" si="132"/>
        <v>2.0630182633765322E-3</v>
      </c>
      <c r="E961" s="78">
        <f t="shared" si="133"/>
        <v>1</v>
      </c>
      <c r="F961" s="78">
        <f t="shared" si="134"/>
        <v>1</v>
      </c>
      <c r="G961" s="77">
        <f t="shared" si="137"/>
        <v>2.0623615997350038E-3</v>
      </c>
      <c r="H961" s="78">
        <f t="shared" si="135"/>
        <v>-53.71270372574876</v>
      </c>
      <c r="I961" s="77">
        <f t="shared" si="138"/>
        <v>9.9999999999994316E-2</v>
      </c>
      <c r="J961" s="77">
        <f t="shared" si="139"/>
        <v>2.0664669905927965E-3</v>
      </c>
      <c r="K961" s="77">
        <f t="shared" si="140"/>
        <v>2.0664669905926791E-4</v>
      </c>
      <c r="L961" s="82"/>
    </row>
    <row r="962" spans="1:12" x14ac:dyDescent="0.2">
      <c r="A962" s="76">
        <v>89.7</v>
      </c>
      <c r="B962" s="76">
        <f t="shared" si="136"/>
        <v>8.9700000000000002E-2</v>
      </c>
      <c r="C962" s="77">
        <f t="shared" ref="C962:C1025" si="141">ABS(SIN(((8*PI()*$A962*VLOOKUP($D$8,$C$16:$D$31,2,FALSE))/($D$14*1000000)))/(VLOOKUP($D$8,$C$16:$D$31,2,FALSE)*SIN(((8*PI()*$A962)/($D$14*1000000)))))^5</f>
        <v>0.99968098682256445</v>
      </c>
      <c r="D962" s="78">
        <f t="shared" ref="D962:D1025" si="142">ABS(SIN(((512*PI()*$A962*VLOOKUP($D$8,$C$16:$E$31,3,FALSE))/($D$14*1000000)))/(VLOOKUP($D$8,$C$16:$E$31,3,FALSE)*SIN(((512*PI()*$A962)/($D$14*1000000)))))^$D$9</f>
        <v>2.0546237091708026E-3</v>
      </c>
      <c r="E962" s="78">
        <f t="shared" ref="E962:E1025" si="143">IF($D$10="OFF",1,ABS(SIN(8*VLOOKUP($D$8,$C$16:$D$31,2,FALSE)*VLOOKUP($D$8,$C$16:$E$31,3,FALSE)*2*PI()*A962/($D$14*1000000))/(2*SIN((8*VLOOKUP($D$8,$C$16:$D$31,2,FALSE)*VLOOKUP($D$8,$C$16:$E$31,3,FALSE))*PI()*A962/($D$14*1000000)))))</f>
        <v>1</v>
      </c>
      <c r="F962" s="78">
        <f t="shared" ref="F962:F1025" si="144">IF($D$11="OFF",1,ABS(SIN(8*VLOOKUP($D$8,$C$16:$D$31,2,FALSE)*VLOOKUP($D$8,$C$16:$E$31,3,FALSE)*IF($D$10="ON",4,2)*PI()*A962/($D$14*1000000))/(2*SIN((8*VLOOKUP($D$8,$C$16:$D$31,2,FALSE)*VLOOKUP($D$8,$C$16:$E$31,3,FALSE)*IF($D$10="ON",2,1))*PI()*A962/($D$14*1000000)))))</f>
        <v>1</v>
      </c>
      <c r="G962" s="77">
        <f t="shared" si="137"/>
        <v>2.0539682571329054E-3</v>
      </c>
      <c r="H962" s="78">
        <f t="shared" ref="H962:H1025" si="145">20*LOG10(G962)</f>
        <v>-53.748125449035214</v>
      </c>
      <c r="I962" s="77">
        <f t="shared" si="138"/>
        <v>0.10000000000000853</v>
      </c>
      <c r="J962" s="77">
        <f t="shared" si="139"/>
        <v>2.0581649284339546E-3</v>
      </c>
      <c r="K962" s="77">
        <f t="shared" si="140"/>
        <v>2.0581649284341302E-4</v>
      </c>
      <c r="L962" s="82"/>
    </row>
    <row r="963" spans="1:12" x14ac:dyDescent="0.2">
      <c r="A963" s="76">
        <v>89.8</v>
      </c>
      <c r="B963" s="76">
        <f t="shared" ref="B963:B1026" si="146">A963/1000</f>
        <v>8.9799999999999991E-2</v>
      </c>
      <c r="C963" s="77">
        <f t="shared" si="141"/>
        <v>0.99968027524162417</v>
      </c>
      <c r="D963" s="78">
        <f t="shared" si="142"/>
        <v>2.0460490438944088E-3</v>
      </c>
      <c r="E963" s="78">
        <f t="shared" si="143"/>
        <v>1</v>
      </c>
      <c r="F963" s="78">
        <f t="shared" si="144"/>
        <v>1</v>
      </c>
      <c r="G963" s="77">
        <f t="shared" ref="G963:G1026" si="147">C963*D963*E963*F963</f>
        <v>2.0453948713582246E-3</v>
      </c>
      <c r="H963" s="78">
        <f t="shared" si="145"/>
        <v>-53.784456746800984</v>
      </c>
      <c r="I963" s="77">
        <f t="shared" ref="I963:I1026" si="148">A963-A962</f>
        <v>9.9999999999994316E-2</v>
      </c>
      <c r="J963" s="77">
        <f t="shared" ref="J963:J1026" si="149">((G963+G962)/2)</f>
        <v>2.049681564245565E-3</v>
      </c>
      <c r="K963" s="77">
        <f t="shared" si="140"/>
        <v>2.0496815642454485E-4</v>
      </c>
      <c r="L963" s="82"/>
    </row>
    <row r="964" spans="1:12" x14ac:dyDescent="0.2">
      <c r="A964" s="76">
        <v>89.9</v>
      </c>
      <c r="B964" s="76">
        <f t="shared" si="146"/>
        <v>8.9900000000000008E-2</v>
      </c>
      <c r="C964" s="77">
        <f t="shared" si="141"/>
        <v>0.99967956286830217</v>
      </c>
      <c r="D964" s="78">
        <f t="shared" si="142"/>
        <v>2.0372968193021392E-3</v>
      </c>
      <c r="E964" s="78">
        <f t="shared" si="143"/>
        <v>1</v>
      </c>
      <c r="F964" s="78">
        <f t="shared" si="144"/>
        <v>1</v>
      </c>
      <c r="G964" s="77">
        <f t="shared" si="147"/>
        <v>2.0366439937529448E-3</v>
      </c>
      <c r="H964" s="78">
        <f t="shared" si="145"/>
        <v>-53.82169758456142</v>
      </c>
      <c r="I964" s="77">
        <f t="shared" si="148"/>
        <v>0.10000000000000853</v>
      </c>
      <c r="J964" s="77">
        <f t="shared" si="149"/>
        <v>2.0410194325555849E-3</v>
      </c>
      <c r="K964" s="77">
        <f t="shared" ref="K964:K1027" si="150">I964*J964</f>
        <v>2.041019432555759E-4</v>
      </c>
      <c r="L964" s="82"/>
    </row>
    <row r="965" spans="1:12" x14ac:dyDescent="0.2">
      <c r="A965" s="76">
        <v>90</v>
      </c>
      <c r="B965" s="76">
        <f t="shared" si="146"/>
        <v>0.09</v>
      </c>
      <c r="C965" s="77">
        <f t="shared" si="141"/>
        <v>0.99967884970260101</v>
      </c>
      <c r="D965" s="78">
        <f t="shared" si="142"/>
        <v>2.028369619793826E-3</v>
      </c>
      <c r="E965" s="78">
        <f t="shared" si="143"/>
        <v>1</v>
      </c>
      <c r="F965" s="78">
        <f t="shared" si="144"/>
        <v>1</v>
      </c>
      <c r="G965" s="77">
        <f t="shared" si="147"/>
        <v>2.0277182082871943E-3</v>
      </c>
      <c r="H965" s="78">
        <f t="shared" si="145"/>
        <v>-53.859847979763479</v>
      </c>
      <c r="I965" s="77">
        <f t="shared" si="148"/>
        <v>9.9999999999994316E-2</v>
      </c>
      <c r="J965" s="77">
        <f t="shared" si="149"/>
        <v>2.0321811010200696E-3</v>
      </c>
      <c r="K965" s="77">
        <f t="shared" si="150"/>
        <v>2.0321811010199541E-4</v>
      </c>
      <c r="L965" s="82"/>
    </row>
    <row r="966" spans="1:12" x14ac:dyDescent="0.2">
      <c r="A966" s="76">
        <v>90.1</v>
      </c>
      <c r="B966" s="76">
        <f t="shared" si="146"/>
        <v>9.01E-2</v>
      </c>
      <c r="C966" s="77">
        <f t="shared" si="141"/>
        <v>0.99967813574452147</v>
      </c>
      <c r="D966" s="78">
        <f t="shared" si="142"/>
        <v>2.0192700614091695E-3</v>
      </c>
      <c r="E966" s="78">
        <f t="shared" si="143"/>
        <v>1</v>
      </c>
      <c r="F966" s="78">
        <f t="shared" si="144"/>
        <v>1</v>
      </c>
      <c r="G966" s="77">
        <f t="shared" si="147"/>
        <v>2.0186201305542441E-3</v>
      </c>
      <c r="H966" s="78">
        <f t="shared" si="145"/>
        <v>-53.898908001770145</v>
      </c>
      <c r="I966" s="77">
        <f t="shared" si="148"/>
        <v>9.9999999999994316E-2</v>
      </c>
      <c r="J966" s="77">
        <f t="shared" si="149"/>
        <v>2.0231691694207192E-3</v>
      </c>
      <c r="K966" s="77">
        <f t="shared" si="150"/>
        <v>2.0231691694206041E-4</v>
      </c>
      <c r="L966" s="82"/>
    </row>
    <row r="967" spans="1:12" x14ac:dyDescent="0.2">
      <c r="A967" s="76">
        <v>90.2</v>
      </c>
      <c r="B967" s="76">
        <f t="shared" si="146"/>
        <v>9.0200000000000002E-2</v>
      </c>
      <c r="C967" s="77">
        <f t="shared" si="141"/>
        <v>0.99967742099406598</v>
      </c>
      <c r="D967" s="78">
        <f t="shared" si="142"/>
        <v>2.0100007908179962E-3</v>
      </c>
      <c r="E967" s="78">
        <f t="shared" si="143"/>
        <v>1</v>
      </c>
      <c r="F967" s="78">
        <f t="shared" si="144"/>
        <v>1</v>
      </c>
      <c r="G967" s="77">
        <f t="shared" si="147"/>
        <v>2.0093524067609676E-3</v>
      </c>
      <c r="H967" s="78">
        <f t="shared" si="145"/>
        <v>-53.938877771855985</v>
      </c>
      <c r="I967" s="77">
        <f t="shared" si="148"/>
        <v>0.10000000000000853</v>
      </c>
      <c r="J967" s="77">
        <f t="shared" si="149"/>
        <v>2.0139862686576059E-3</v>
      </c>
      <c r="K967" s="77">
        <f t="shared" si="150"/>
        <v>2.0139862686577775E-4</v>
      </c>
      <c r="L967" s="82"/>
    </row>
    <row r="968" spans="1:12" x14ac:dyDescent="0.2">
      <c r="A968" s="76">
        <v>90.3</v>
      </c>
      <c r="B968" s="76">
        <f t="shared" si="146"/>
        <v>9.0299999999999991E-2</v>
      </c>
      <c r="C968" s="77">
        <f t="shared" si="141"/>
        <v>0.99967670545123566</v>
      </c>
      <c r="D968" s="78">
        <f t="shared" si="142"/>
        <v>2.0005644843063188E-3</v>
      </c>
      <c r="E968" s="78">
        <f t="shared" si="143"/>
        <v>1</v>
      </c>
      <c r="F968" s="78">
        <f t="shared" si="144"/>
        <v>1</v>
      </c>
      <c r="G968" s="77">
        <f t="shared" si="147"/>
        <v>1.9999177127140912E-3</v>
      </c>
      <c r="H968" s="78">
        <f t="shared" si="145"/>
        <v>-53.97975746321432</v>
      </c>
      <c r="I968" s="77">
        <f t="shared" si="148"/>
        <v>9.9999999999994316E-2</v>
      </c>
      <c r="J968" s="77">
        <f t="shared" si="149"/>
        <v>2.0046350597375294E-3</v>
      </c>
      <c r="K968" s="77">
        <f t="shared" si="150"/>
        <v>2.0046350597374154E-4</v>
      </c>
      <c r="L968" s="82"/>
    </row>
    <row r="969" spans="1:12" x14ac:dyDescent="0.2">
      <c r="A969" s="76">
        <v>90.4</v>
      </c>
      <c r="B969" s="76">
        <f t="shared" si="146"/>
        <v>9.0400000000000008E-2</v>
      </c>
      <c r="C969" s="77">
        <f t="shared" si="141"/>
        <v>0.9996759891160325</v>
      </c>
      <c r="D969" s="78">
        <f t="shared" si="142"/>
        <v>1.9909638467585844E-3</v>
      </c>
      <c r="E969" s="78">
        <f t="shared" si="143"/>
        <v>1</v>
      </c>
      <c r="F969" s="78">
        <f t="shared" si="144"/>
        <v>1</v>
      </c>
      <c r="G969" s="77">
        <f t="shared" si="147"/>
        <v>1.9903187528026488E-3</v>
      </c>
      <c r="H969" s="78">
        <f t="shared" si="145"/>
        <v>-54.021547300975847</v>
      </c>
      <c r="I969" s="77">
        <f t="shared" si="148"/>
        <v>0.10000000000000853</v>
      </c>
      <c r="J969" s="77">
        <f t="shared" si="149"/>
        <v>1.99511823275837E-3</v>
      </c>
      <c r="K969" s="77">
        <f t="shared" si="150"/>
        <v>1.9951182327585402E-4</v>
      </c>
      <c r="L969" s="82"/>
    </row>
    <row r="970" spans="1:12" x14ac:dyDescent="0.2">
      <c r="A970" s="76">
        <v>90.5</v>
      </c>
      <c r="B970" s="76">
        <f t="shared" si="146"/>
        <v>9.0499999999999997E-2</v>
      </c>
      <c r="C970" s="77">
        <f t="shared" si="141"/>
        <v>0.9996752719884564</v>
      </c>
      <c r="D970" s="78">
        <f t="shared" si="142"/>
        <v>1.9812016106365636E-3</v>
      </c>
      <c r="E970" s="78">
        <f t="shared" si="143"/>
        <v>1</v>
      </c>
      <c r="F970" s="78">
        <f t="shared" si="144"/>
        <v>1</v>
      </c>
      <c r="G970" s="77">
        <f t="shared" si="147"/>
        <v>1.9805582589770745E-3</v>
      </c>
      <c r="H970" s="78">
        <f t="shared" si="145"/>
        <v>-54.064247562238627</v>
      </c>
      <c r="I970" s="77">
        <f t="shared" si="148"/>
        <v>9.9999999999994316E-2</v>
      </c>
      <c r="J970" s="77">
        <f t="shared" si="149"/>
        <v>1.9854385058898616E-3</v>
      </c>
      <c r="K970" s="77">
        <f t="shared" si="150"/>
        <v>1.9854385058897488E-4</v>
      </c>
      <c r="L970" s="82"/>
    </row>
    <row r="971" spans="1:12" x14ac:dyDescent="0.2">
      <c r="A971" s="76">
        <v>90.6</v>
      </c>
      <c r="B971" s="76">
        <f t="shared" si="146"/>
        <v>9.06E-2</v>
      </c>
      <c r="C971" s="77">
        <f t="shared" si="141"/>
        <v>0.99967455406851069</v>
      </c>
      <c r="D971" s="78">
        <f t="shared" si="142"/>
        <v>1.9712805349552357E-3</v>
      </c>
      <c r="E971" s="78">
        <f t="shared" si="143"/>
        <v>1</v>
      </c>
      <c r="F971" s="78">
        <f t="shared" si="144"/>
        <v>1</v>
      </c>
      <c r="G971" s="77">
        <f t="shared" si="147"/>
        <v>1.9706389897253102E-3</v>
      </c>
      <c r="H971" s="78">
        <f t="shared" si="145"/>
        <v>-54.107858576109635</v>
      </c>
      <c r="I971" s="77">
        <f t="shared" si="148"/>
        <v>9.9999999999994316E-2</v>
      </c>
      <c r="J971" s="77">
        <f t="shared" si="149"/>
        <v>1.9755986243511926E-3</v>
      </c>
      <c r="K971" s="77">
        <f t="shared" si="150"/>
        <v>1.9755986243510801E-4</v>
      </c>
      <c r="L971" s="82"/>
    </row>
    <row r="972" spans="1:12" x14ac:dyDescent="0.2">
      <c r="A972" s="76">
        <v>90.7</v>
      </c>
      <c r="B972" s="76">
        <f t="shared" si="146"/>
        <v>9.0700000000000003E-2</v>
      </c>
      <c r="C972" s="77">
        <f t="shared" si="141"/>
        <v>0.9996738353561968</v>
      </c>
      <c r="D972" s="78">
        <f t="shared" si="142"/>
        <v>1.9612034042560955E-3</v>
      </c>
      <c r="E972" s="78">
        <f t="shared" si="143"/>
        <v>1</v>
      </c>
      <c r="F972" s="78">
        <f t="shared" si="144"/>
        <v>1</v>
      </c>
      <c r="G972" s="77">
        <f t="shared" si="147"/>
        <v>1.9605637290463205E-3</v>
      </c>
      <c r="H972" s="78">
        <f t="shared" si="145"/>
        <v>-54.152380723757823</v>
      </c>
      <c r="I972" s="77">
        <f t="shared" si="148"/>
        <v>0.10000000000000853</v>
      </c>
      <c r="J972" s="77">
        <f t="shared" si="149"/>
        <v>1.9656013593858154E-3</v>
      </c>
      <c r="K972" s="77">
        <f t="shared" si="150"/>
        <v>1.965601359385983E-4</v>
      </c>
      <c r="L972" s="82"/>
    </row>
    <row r="973" spans="1:12" x14ac:dyDescent="0.2">
      <c r="A973" s="76">
        <v>90.8</v>
      </c>
      <c r="B973" s="76">
        <f t="shared" si="146"/>
        <v>9.0799999999999992E-2</v>
      </c>
      <c r="C973" s="77">
        <f t="shared" si="141"/>
        <v>0.99967311585151508</v>
      </c>
      <c r="D973" s="78">
        <f t="shared" si="142"/>
        <v>1.9509730275783057E-3</v>
      </c>
      <c r="E973" s="78">
        <f t="shared" si="143"/>
        <v>1</v>
      </c>
      <c r="F973" s="78">
        <f t="shared" si="144"/>
        <v>1</v>
      </c>
      <c r="G973" s="77">
        <f t="shared" si="147"/>
        <v>1.9503352854214687E-3</v>
      </c>
      <c r="H973" s="78">
        <f t="shared" si="145"/>
        <v>-54.197814438478517</v>
      </c>
      <c r="I973" s="77">
        <f t="shared" si="148"/>
        <v>9.9999999999994316E-2</v>
      </c>
      <c r="J973" s="77">
        <f t="shared" si="149"/>
        <v>1.9554495072338944E-3</v>
      </c>
      <c r="K973" s="77">
        <f t="shared" si="150"/>
        <v>1.9554495072337833E-4</v>
      </c>
      <c r="L973" s="82"/>
    </row>
    <row r="974" spans="1:12" x14ac:dyDescent="0.2">
      <c r="A974" s="76">
        <v>90.9</v>
      </c>
      <c r="B974" s="76">
        <f t="shared" si="146"/>
        <v>9.0900000000000009E-2</v>
      </c>
      <c r="C974" s="77">
        <f t="shared" si="141"/>
        <v>0.99967239555446896</v>
      </c>
      <c r="D974" s="78">
        <f t="shared" si="142"/>
        <v>1.9405922374279982E-3</v>
      </c>
      <c r="E974" s="78">
        <f t="shared" si="143"/>
        <v>1</v>
      </c>
      <c r="F974" s="78">
        <f t="shared" si="144"/>
        <v>1</v>
      </c>
      <c r="G974" s="77">
        <f t="shared" si="147"/>
        <v>1.9399564907840536E-3</v>
      </c>
      <c r="H974" s="78">
        <f t="shared" si="145"/>
        <v>-54.244160205769631</v>
      </c>
      <c r="I974" s="77">
        <f t="shared" si="148"/>
        <v>0.10000000000000853</v>
      </c>
      <c r="J974" s="77">
        <f t="shared" si="149"/>
        <v>1.9451458881027612E-3</v>
      </c>
      <c r="K974" s="77">
        <f t="shared" si="150"/>
        <v>1.9451458881029269E-4</v>
      </c>
      <c r="L974" s="82"/>
    </row>
    <row r="975" spans="1:12" x14ac:dyDescent="0.2">
      <c r="A975" s="76">
        <v>91</v>
      </c>
      <c r="B975" s="76">
        <f t="shared" si="146"/>
        <v>9.0999999999999998E-2</v>
      </c>
      <c r="C975" s="77">
        <f t="shared" si="141"/>
        <v>0.99967167446505845</v>
      </c>
      <c r="D975" s="78">
        <f t="shared" si="142"/>
        <v>1.9300638887462737E-3</v>
      </c>
      <c r="E975" s="78">
        <f t="shared" si="143"/>
        <v>1</v>
      </c>
      <c r="F975" s="78">
        <f t="shared" si="144"/>
        <v>1</v>
      </c>
      <c r="G975" s="77">
        <f t="shared" si="147"/>
        <v>1.9294301994875298E-3</v>
      </c>
      <c r="H975" s="78">
        <f t="shared" si="145"/>
        <v>-54.291418563419185</v>
      </c>
      <c r="I975" s="77">
        <f t="shared" si="148"/>
        <v>9.9999999999994316E-2</v>
      </c>
      <c r="J975" s="77">
        <f t="shared" si="149"/>
        <v>1.9346933451357918E-3</v>
      </c>
      <c r="K975" s="77">
        <f t="shared" si="150"/>
        <v>1.9346933451356817E-4</v>
      </c>
      <c r="L975" s="82"/>
    </row>
    <row r="976" spans="1:12" x14ac:dyDescent="0.2">
      <c r="A976" s="76">
        <v>91.1</v>
      </c>
      <c r="B976" s="76">
        <f t="shared" si="146"/>
        <v>9.11E-2</v>
      </c>
      <c r="C976" s="77">
        <f t="shared" si="141"/>
        <v>0.99967095258328575</v>
      </c>
      <c r="D976" s="78">
        <f t="shared" si="142"/>
        <v>1.9193908578761048E-3</v>
      </c>
      <c r="E976" s="78">
        <f t="shared" si="143"/>
        <v>1</v>
      </c>
      <c r="F976" s="78">
        <f t="shared" si="144"/>
        <v>1</v>
      </c>
      <c r="G976" s="77">
        <f t="shared" si="147"/>
        <v>1.9187592872726557E-3</v>
      </c>
      <c r="H976" s="78">
        <f t="shared" si="145"/>
        <v>-54.339590101604678</v>
      </c>
      <c r="I976" s="77">
        <f t="shared" si="148"/>
        <v>9.9999999999994316E-2</v>
      </c>
      <c r="J976" s="77">
        <f t="shared" si="149"/>
        <v>1.9240947433800926E-3</v>
      </c>
      <c r="K976" s="77">
        <f t="shared" si="150"/>
        <v>1.9240947433799832E-4</v>
      </c>
      <c r="L976" s="82"/>
    </row>
    <row r="977" spans="1:12" x14ac:dyDescent="0.2">
      <c r="A977" s="76">
        <v>91.2</v>
      </c>
      <c r="B977" s="76">
        <f t="shared" si="146"/>
        <v>9.1200000000000003E-2</v>
      </c>
      <c r="C977" s="77">
        <f t="shared" si="141"/>
        <v>0.99967022990915166</v>
      </c>
      <c r="D977" s="78">
        <f t="shared" si="142"/>
        <v>1.908576041528701E-3</v>
      </c>
      <c r="E977" s="78">
        <f t="shared" si="143"/>
        <v>1</v>
      </c>
      <c r="F977" s="78">
        <f t="shared" si="144"/>
        <v>1</v>
      </c>
      <c r="G977" s="77">
        <f t="shared" si="147"/>
        <v>1.9079466502340951E-3</v>
      </c>
      <c r="H977" s="78">
        <f t="shared" si="145"/>
        <v>-54.388675463004006</v>
      </c>
      <c r="I977" s="77">
        <f t="shared" si="148"/>
        <v>0.10000000000000853</v>
      </c>
      <c r="J977" s="77">
        <f t="shared" si="149"/>
        <v>1.9133529687533754E-3</v>
      </c>
      <c r="K977" s="77">
        <f t="shared" si="150"/>
        <v>1.9133529687535386E-4</v>
      </c>
      <c r="L977" s="82"/>
    </row>
    <row r="978" spans="1:12" x14ac:dyDescent="0.2">
      <c r="A978" s="76">
        <v>91.3</v>
      </c>
      <c r="B978" s="76">
        <f t="shared" si="146"/>
        <v>9.1299999999999992E-2</v>
      </c>
      <c r="C978" s="77">
        <f t="shared" si="141"/>
        <v>0.99966950644265884</v>
      </c>
      <c r="D978" s="78">
        <f t="shared" si="142"/>
        <v>1.8976223557496254E-3</v>
      </c>
      <c r="E978" s="78">
        <f t="shared" si="143"/>
        <v>1</v>
      </c>
      <c r="F978" s="78">
        <f t="shared" si="144"/>
        <v>1</v>
      </c>
      <c r="G978" s="77">
        <f t="shared" si="147"/>
        <v>1.8969952037867835E-3</v>
      </c>
      <c r="H978" s="78">
        <f t="shared" si="145"/>
        <v>-54.438675342918017</v>
      </c>
      <c r="I978" s="77">
        <f t="shared" si="148"/>
        <v>9.9999999999994316E-2</v>
      </c>
      <c r="J978" s="77">
        <f t="shared" si="149"/>
        <v>1.9024709270104392E-3</v>
      </c>
      <c r="K978" s="77">
        <f t="shared" si="150"/>
        <v>1.902470927010331E-4</v>
      </c>
      <c r="L978" s="82"/>
    </row>
    <row r="979" spans="1:12" x14ac:dyDescent="0.2">
      <c r="A979" s="76">
        <v>91.4</v>
      </c>
      <c r="B979" s="76">
        <f t="shared" si="146"/>
        <v>9.1400000000000009E-2</v>
      </c>
      <c r="C979" s="77">
        <f t="shared" si="141"/>
        <v>0.99966878218380828</v>
      </c>
      <c r="D979" s="78">
        <f t="shared" si="142"/>
        <v>1.8865327348850573E-3</v>
      </c>
      <c r="E979" s="78">
        <f t="shared" si="143"/>
        <v>1</v>
      </c>
      <c r="F979" s="78">
        <f t="shared" si="144"/>
        <v>1</v>
      </c>
      <c r="G979" s="77">
        <f t="shared" si="147"/>
        <v>1.8859078816324344E-3</v>
      </c>
      <c r="H979" s="78">
        <f t="shared" si="145"/>
        <v>-54.489590489405103</v>
      </c>
      <c r="I979" s="77">
        <f t="shared" si="148"/>
        <v>0.10000000000000853</v>
      </c>
      <c r="J979" s="77">
        <f t="shared" si="149"/>
        <v>1.891451542709609E-3</v>
      </c>
      <c r="K979" s="77">
        <f t="shared" si="150"/>
        <v>1.8914515427097703E-4</v>
      </c>
      <c r="L979" s="82"/>
    </row>
    <row r="980" spans="1:12" x14ac:dyDescent="0.2">
      <c r="A980" s="76">
        <v>91.5</v>
      </c>
      <c r="B980" s="76">
        <f t="shared" si="146"/>
        <v>9.1499999999999998E-2</v>
      </c>
      <c r="C980" s="77">
        <f t="shared" si="141"/>
        <v>0.99966805713260232</v>
      </c>
      <c r="D980" s="78">
        <f t="shared" si="142"/>
        <v>1.8753101305486279E-3</v>
      </c>
      <c r="E980" s="78">
        <f t="shared" si="143"/>
        <v>1</v>
      </c>
      <c r="F980" s="78">
        <f t="shared" si="144"/>
        <v>1</v>
      </c>
      <c r="G980" s="77">
        <f t="shared" si="147"/>
        <v>1.8746876347266338E-3</v>
      </c>
      <c r="H980" s="78">
        <f t="shared" si="145"/>
        <v>-54.541421703427311</v>
      </c>
      <c r="I980" s="77">
        <f t="shared" si="148"/>
        <v>9.9999999999994316E-2</v>
      </c>
      <c r="J980" s="77">
        <f t="shared" si="149"/>
        <v>1.8802977581795341E-3</v>
      </c>
      <c r="K980" s="77">
        <f t="shared" si="150"/>
        <v>1.8802977581794272E-4</v>
      </c>
      <c r="L980" s="82"/>
    </row>
    <row r="981" spans="1:12" x14ac:dyDescent="0.2">
      <c r="A981" s="76">
        <v>91.6</v>
      </c>
      <c r="B981" s="76">
        <f t="shared" si="146"/>
        <v>9.1600000000000001E-2</v>
      </c>
      <c r="C981" s="77">
        <f t="shared" si="141"/>
        <v>0.9996673312890425</v>
      </c>
      <c r="D981" s="78">
        <f t="shared" si="142"/>
        <v>1.863957510589145E-3</v>
      </c>
      <c r="E981" s="78">
        <f t="shared" si="143"/>
        <v>1</v>
      </c>
      <c r="F981" s="78">
        <f t="shared" si="144"/>
        <v>1</v>
      </c>
      <c r="G981" s="77">
        <f t="shared" si="147"/>
        <v>1.8633374302468178E-3</v>
      </c>
      <c r="H981" s="78">
        <f t="shared" si="145"/>
        <v>-54.59416983900865</v>
      </c>
      <c r="I981" s="77">
        <f t="shared" si="148"/>
        <v>9.9999999999994316E-2</v>
      </c>
      <c r="J981" s="77">
        <f t="shared" si="149"/>
        <v>1.8690125324867259E-3</v>
      </c>
      <c r="K981" s="77">
        <f t="shared" si="150"/>
        <v>1.8690125324866196E-4</v>
      </c>
      <c r="L981" s="82"/>
    </row>
    <row r="982" spans="1:12" x14ac:dyDescent="0.2">
      <c r="A982" s="76">
        <v>91.7</v>
      </c>
      <c r="B982" s="76">
        <f t="shared" si="146"/>
        <v>9.1700000000000004E-2</v>
      </c>
      <c r="C982" s="77">
        <f t="shared" si="141"/>
        <v>0.99966660465312962</v>
      </c>
      <c r="D982" s="78">
        <f t="shared" si="142"/>
        <v>1.8524778580596478E-3</v>
      </c>
      <c r="E982" s="78">
        <f t="shared" si="143"/>
        <v>1</v>
      </c>
      <c r="F982" s="78">
        <f t="shared" si="144"/>
        <v>1</v>
      </c>
      <c r="G982" s="77">
        <f t="shared" si="147"/>
        <v>1.8518602505615902E-3</v>
      </c>
      <c r="H982" s="78">
        <f t="shared" si="145"/>
        <v>-54.647835803405123</v>
      </c>
      <c r="I982" s="77">
        <f t="shared" si="148"/>
        <v>0.10000000000000853</v>
      </c>
      <c r="J982" s="77">
        <f t="shared" si="149"/>
        <v>1.8575988404042039E-3</v>
      </c>
      <c r="K982" s="77">
        <f t="shared" si="150"/>
        <v>1.8575988404043623E-4</v>
      </c>
      <c r="L982" s="82"/>
    </row>
    <row r="983" spans="1:12" x14ac:dyDescent="0.2">
      <c r="A983" s="76">
        <v>91.8</v>
      </c>
      <c r="B983" s="76">
        <f t="shared" si="146"/>
        <v>9.1799999999999993E-2</v>
      </c>
      <c r="C983" s="77">
        <f t="shared" si="141"/>
        <v>0.99966587722486488</v>
      </c>
      <c r="D983" s="78">
        <f t="shared" si="142"/>
        <v>1.8408741701881014E-3</v>
      </c>
      <c r="E983" s="78">
        <f t="shared" si="143"/>
        <v>1</v>
      </c>
      <c r="F983" s="78">
        <f t="shared" si="144"/>
        <v>1</v>
      </c>
      <c r="G983" s="77">
        <f t="shared" si="147"/>
        <v>1.8402590922016837E-3</v>
      </c>
      <c r="H983" s="78">
        <f t="shared" si="145"/>
        <v>-54.702420557286977</v>
      </c>
      <c r="I983" s="77">
        <f t="shared" si="148"/>
        <v>9.9999999999994316E-2</v>
      </c>
      <c r="J983" s="77">
        <f t="shared" si="149"/>
        <v>1.8460596713816371E-3</v>
      </c>
      <c r="K983" s="77">
        <f t="shared" si="150"/>
        <v>1.8460596713815321E-4</v>
      </c>
      <c r="L983" s="82"/>
    </row>
    <row r="984" spans="1:12" x14ac:dyDescent="0.2">
      <c r="A984" s="76">
        <v>91.9</v>
      </c>
      <c r="B984" s="76">
        <f t="shared" si="146"/>
        <v>9.1900000000000009E-2</v>
      </c>
      <c r="C984" s="77">
        <f t="shared" si="141"/>
        <v>0.99966514900425096</v>
      </c>
      <c r="D984" s="78">
        <f t="shared" si="142"/>
        <v>1.8291494573501356E-3</v>
      </c>
      <c r="E984" s="78">
        <f t="shared" si="143"/>
        <v>1</v>
      </c>
      <c r="F984" s="78">
        <f t="shared" si="144"/>
        <v>1</v>
      </c>
      <c r="G984" s="77">
        <f t="shared" si="147"/>
        <v>1.828536964832968E-3</v>
      </c>
      <c r="H984" s="78">
        <f t="shared" si="145"/>
        <v>-54.757925114933116</v>
      </c>
      <c r="I984" s="77">
        <f t="shared" si="148"/>
        <v>0.10000000000000853</v>
      </c>
      <c r="J984" s="77">
        <f t="shared" si="149"/>
        <v>1.8343980285173258E-3</v>
      </c>
      <c r="K984" s="77">
        <f t="shared" si="150"/>
        <v>1.8343980285174822E-4</v>
      </c>
      <c r="L984" s="82"/>
    </row>
    <row r="985" spans="1:12" x14ac:dyDescent="0.2">
      <c r="A985" s="76">
        <v>92</v>
      </c>
      <c r="B985" s="76">
        <f t="shared" si="146"/>
        <v>9.1999999999999998E-2</v>
      </c>
      <c r="C985" s="77">
        <f t="shared" si="141"/>
        <v>0.9996644199912893</v>
      </c>
      <c r="D985" s="78">
        <f t="shared" si="142"/>
        <v>1.8173067420441886E-3</v>
      </c>
      <c r="E985" s="78">
        <f t="shared" si="143"/>
        <v>1</v>
      </c>
      <c r="F985" s="78">
        <f t="shared" si="144"/>
        <v>1</v>
      </c>
      <c r="G985" s="77">
        <f t="shared" si="147"/>
        <v>1.8166968902318633E-3</v>
      </c>
      <c r="H985" s="78">
        <f t="shared" si="145"/>
        <v>-54.814350544437616</v>
      </c>
      <c r="I985" s="77">
        <f t="shared" si="148"/>
        <v>9.9999999999994316E-2</v>
      </c>
      <c r="J985" s="77">
        <f t="shared" si="149"/>
        <v>1.8226169275324157E-3</v>
      </c>
      <c r="K985" s="77">
        <f t="shared" si="150"/>
        <v>1.8226169275323121E-4</v>
      </c>
      <c r="L985" s="82"/>
    </row>
    <row r="986" spans="1:12" x14ac:dyDescent="0.2">
      <c r="A986" s="76">
        <v>92.1</v>
      </c>
      <c r="B986" s="76">
        <f t="shared" si="146"/>
        <v>9.2099999999999987E-2</v>
      </c>
      <c r="C986" s="77">
        <f t="shared" si="141"/>
        <v>0.99966369018598045</v>
      </c>
      <c r="D986" s="78">
        <f t="shared" si="142"/>
        <v>1.8053490578694281E-3</v>
      </c>
      <c r="E986" s="78">
        <f t="shared" si="143"/>
        <v>1</v>
      </c>
      <c r="F986" s="78">
        <f t="shared" si="144"/>
        <v>1</v>
      </c>
      <c r="G986" s="77">
        <f t="shared" si="147"/>
        <v>1.8047419012635357E-3</v>
      </c>
      <c r="H986" s="78">
        <f t="shared" si="145"/>
        <v>-54.871697967928661</v>
      </c>
      <c r="I986" s="77">
        <f t="shared" si="148"/>
        <v>9.9999999999994316E-2</v>
      </c>
      <c r="J986" s="77">
        <f t="shared" si="149"/>
        <v>1.8107193957476995E-3</v>
      </c>
      <c r="K986" s="77">
        <f t="shared" si="150"/>
        <v>1.8107193957475964E-4</v>
      </c>
      <c r="L986" s="82"/>
    </row>
    <row r="987" spans="1:12" x14ac:dyDescent="0.2">
      <c r="A987" s="76">
        <v>92.2</v>
      </c>
      <c r="B987" s="76">
        <f t="shared" si="146"/>
        <v>9.2200000000000004E-2</v>
      </c>
      <c r="C987" s="77">
        <f t="shared" si="141"/>
        <v>0.99966295958832729</v>
      </c>
      <c r="D987" s="78">
        <f t="shared" si="142"/>
        <v>1.7932794485067637E-3</v>
      </c>
      <c r="E987" s="78">
        <f t="shared" si="143"/>
        <v>1</v>
      </c>
      <c r="F987" s="78">
        <f t="shared" si="144"/>
        <v>1</v>
      </c>
      <c r="G987" s="77">
        <f t="shared" si="147"/>
        <v>1.7926750408631949E-3</v>
      </c>
      <c r="H987" s="78">
        <f t="shared" si="145"/>
        <v>-54.929968561799896</v>
      </c>
      <c r="I987" s="77">
        <f t="shared" si="148"/>
        <v>0.10000000000000853</v>
      </c>
      <c r="J987" s="77">
        <f t="shared" si="149"/>
        <v>1.7987084710633654E-3</v>
      </c>
      <c r="K987" s="77">
        <f t="shared" si="150"/>
        <v>1.7987084710635189E-4</v>
      </c>
      <c r="L987" s="82"/>
    </row>
    <row r="988" spans="1:12" x14ac:dyDescent="0.2">
      <c r="A988" s="76">
        <v>92.3</v>
      </c>
      <c r="B988" s="76">
        <f t="shared" si="146"/>
        <v>9.2299999999999993E-2</v>
      </c>
      <c r="C988" s="77">
        <f t="shared" si="141"/>
        <v>0.99966222819833084</v>
      </c>
      <c r="D988" s="78">
        <f t="shared" si="142"/>
        <v>1.7811009667033648E-3</v>
      </c>
      <c r="E988" s="78">
        <f t="shared" si="143"/>
        <v>1</v>
      </c>
      <c r="F988" s="78">
        <f t="shared" si="144"/>
        <v>1</v>
      </c>
      <c r="G988" s="77">
        <f t="shared" si="147"/>
        <v>1.7804993610208866E-3</v>
      </c>
      <c r="H988" s="78">
        <f t="shared" si="145"/>
        <v>-54.989163556954367</v>
      </c>
      <c r="I988" s="77">
        <f t="shared" si="148"/>
        <v>9.9999999999994316E-2</v>
      </c>
      <c r="J988" s="77">
        <f t="shared" si="149"/>
        <v>1.7865872009420409E-3</v>
      </c>
      <c r="K988" s="77">
        <f t="shared" si="150"/>
        <v>1.7865872009419393E-4</v>
      </c>
      <c r="L988" s="82"/>
    </row>
    <row r="989" spans="1:12" x14ac:dyDescent="0.2">
      <c r="A989" s="76">
        <v>92.4</v>
      </c>
      <c r="B989" s="76">
        <f t="shared" si="146"/>
        <v>9.240000000000001E-2</v>
      </c>
      <c r="C989" s="77">
        <f t="shared" si="141"/>
        <v>0.99966149601599341</v>
      </c>
      <c r="D989" s="78">
        <f t="shared" si="142"/>
        <v>1.7688166732609705E-3</v>
      </c>
      <c r="E989" s="78">
        <f t="shared" si="143"/>
        <v>1</v>
      </c>
      <c r="F989" s="78">
        <f t="shared" si="144"/>
        <v>1</v>
      </c>
      <c r="G989" s="77">
        <f t="shared" si="147"/>
        <v>1.7682179217700944E-3</v>
      </c>
      <c r="H989" s="78">
        <f t="shared" si="145"/>
        <v>-55.04928423906108</v>
      </c>
      <c r="I989" s="77">
        <f t="shared" si="148"/>
        <v>0.10000000000000853</v>
      </c>
      <c r="J989" s="77">
        <f t="shared" si="149"/>
        <v>1.7743586413954905E-3</v>
      </c>
      <c r="K989" s="77">
        <f t="shared" si="150"/>
        <v>1.7743586413956417E-4</v>
      </c>
      <c r="L989" s="82"/>
    </row>
    <row r="990" spans="1:12" x14ac:dyDescent="0.2">
      <c r="A990" s="76">
        <v>92.5</v>
      </c>
      <c r="B990" s="76">
        <f t="shared" si="146"/>
        <v>9.2499999999999999E-2</v>
      </c>
      <c r="C990" s="77">
        <f t="shared" si="141"/>
        <v>0.9996607630413149</v>
      </c>
      <c r="D990" s="78">
        <f t="shared" si="142"/>
        <v>1.7564296360284145E-3</v>
      </c>
      <c r="E990" s="78">
        <f t="shared" si="143"/>
        <v>1</v>
      </c>
      <c r="F990" s="78">
        <f t="shared" si="144"/>
        <v>1</v>
      </c>
      <c r="G990" s="77">
        <f t="shared" si="147"/>
        <v>1.7558337901805439E-3</v>
      </c>
      <c r="H990" s="78">
        <f t="shared" si="145"/>
        <v>-55.110331948824324</v>
      </c>
      <c r="I990" s="77">
        <f t="shared" si="148"/>
        <v>9.9999999999994316E-2</v>
      </c>
      <c r="J990" s="77">
        <f t="shared" si="149"/>
        <v>1.7620258559753192E-3</v>
      </c>
      <c r="K990" s="77">
        <f t="shared" si="150"/>
        <v>1.7620258559752189E-4</v>
      </c>
      <c r="L990" s="82"/>
    </row>
    <row r="991" spans="1:12" x14ac:dyDescent="0.2">
      <c r="A991" s="76">
        <v>92.6</v>
      </c>
      <c r="B991" s="76">
        <f t="shared" si="146"/>
        <v>9.2599999999999988E-2</v>
      </c>
      <c r="C991" s="77">
        <f t="shared" si="141"/>
        <v>0.99966002927429853</v>
      </c>
      <c r="D991" s="78">
        <f t="shared" si="142"/>
        <v>1.7439429288986336E-3</v>
      </c>
      <c r="E991" s="78">
        <f t="shared" si="143"/>
        <v>1</v>
      </c>
      <c r="F991" s="78">
        <f t="shared" si="144"/>
        <v>1</v>
      </c>
      <c r="G991" s="77">
        <f t="shared" si="147"/>
        <v>1.7433500393555139E-3</v>
      </c>
      <c r="H991" s="78">
        <f t="shared" si="145"/>
        <v>-55.172308082265914</v>
      </c>
      <c r="I991" s="77">
        <f t="shared" si="148"/>
        <v>9.9999999999994316E-2</v>
      </c>
      <c r="J991" s="77">
        <f t="shared" si="149"/>
        <v>1.7495919147680289E-3</v>
      </c>
      <c r="K991" s="77">
        <f t="shared" si="150"/>
        <v>1.7495919147679295E-4</v>
      </c>
      <c r="L991" s="82"/>
    </row>
    <row r="992" spans="1:12" x14ac:dyDescent="0.2">
      <c r="A992" s="76">
        <v>92.7</v>
      </c>
      <c r="B992" s="76">
        <f t="shared" si="146"/>
        <v>9.2700000000000005E-2</v>
      </c>
      <c r="C992" s="77">
        <f t="shared" si="141"/>
        <v>0.99965929471494541</v>
      </c>
      <c r="D992" s="78">
        <f t="shared" si="142"/>
        <v>1.7313596308105271E-3</v>
      </c>
      <c r="E992" s="78">
        <f t="shared" si="143"/>
        <v>1</v>
      </c>
      <c r="F992" s="78">
        <f t="shared" si="144"/>
        <v>1</v>
      </c>
      <c r="G992" s="77">
        <f t="shared" si="147"/>
        <v>1.7307697474339798E-3</v>
      </c>
      <c r="H992" s="78">
        <f t="shared" si="145"/>
        <v>-55.235214091020588</v>
      </c>
      <c r="I992" s="77">
        <f t="shared" si="148"/>
        <v>0.10000000000000853</v>
      </c>
      <c r="J992" s="77">
        <f t="shared" si="149"/>
        <v>1.7370598933947469E-3</v>
      </c>
      <c r="K992" s="77">
        <f t="shared" si="150"/>
        <v>1.737059893394895E-4</v>
      </c>
      <c r="L992" s="82"/>
    </row>
    <row r="993" spans="1:12" x14ac:dyDescent="0.2">
      <c r="A993" s="76">
        <v>92.8</v>
      </c>
      <c r="B993" s="76">
        <f t="shared" si="146"/>
        <v>9.2799999999999994E-2</v>
      </c>
      <c r="C993" s="77">
        <f t="shared" si="141"/>
        <v>0.99965855936325698</v>
      </c>
      <c r="D993" s="78">
        <f t="shared" si="142"/>
        <v>1.7186828247560254E-3</v>
      </c>
      <c r="E993" s="78">
        <f t="shared" si="143"/>
        <v>1</v>
      </c>
      <c r="F993" s="78">
        <f t="shared" si="144"/>
        <v>1</v>
      </c>
      <c r="G993" s="77">
        <f t="shared" si="147"/>
        <v>1.7180959965979814E-3</v>
      </c>
      <c r="H993" s="78">
        <f t="shared" si="145"/>
        <v>-55.299051482644408</v>
      </c>
      <c r="I993" s="77">
        <f t="shared" si="148"/>
        <v>9.9999999999994316E-2</v>
      </c>
      <c r="J993" s="77">
        <f t="shared" si="149"/>
        <v>1.7244328720159806E-3</v>
      </c>
      <c r="K993" s="77">
        <f t="shared" si="150"/>
        <v>1.7244328720158827E-4</v>
      </c>
      <c r="L993" s="82"/>
    </row>
    <row r="994" spans="1:12" x14ac:dyDescent="0.2">
      <c r="A994" s="76">
        <v>92.9</v>
      </c>
      <c r="B994" s="76">
        <f t="shared" si="146"/>
        <v>9.290000000000001E-2</v>
      </c>
      <c r="C994" s="77">
        <f t="shared" si="141"/>
        <v>0.99965782321923502</v>
      </c>
      <c r="D994" s="78">
        <f t="shared" si="142"/>
        <v>1.7059155967926421E-3</v>
      </c>
      <c r="E994" s="78">
        <f t="shared" si="143"/>
        <v>1</v>
      </c>
      <c r="F994" s="78">
        <f t="shared" si="144"/>
        <v>1</v>
      </c>
      <c r="G994" s="77">
        <f t="shared" si="147"/>
        <v>1.7053318720854748E-3</v>
      </c>
      <c r="H994" s="78">
        <f t="shared" si="145"/>
        <v>-55.363821820936685</v>
      </c>
      <c r="I994" s="77">
        <f t="shared" si="148"/>
        <v>0.10000000000000853</v>
      </c>
      <c r="J994" s="77">
        <f t="shared" si="149"/>
        <v>1.7117139343417282E-3</v>
      </c>
      <c r="K994" s="77">
        <f t="shared" si="150"/>
        <v>1.7117139343418743E-4</v>
      </c>
      <c r="L994" s="82"/>
    </row>
    <row r="995" spans="1:12" x14ac:dyDescent="0.2">
      <c r="A995" s="76">
        <v>93</v>
      </c>
      <c r="B995" s="76">
        <f t="shared" si="146"/>
        <v>9.2999999999999999E-2</v>
      </c>
      <c r="C995" s="77">
        <f t="shared" si="141"/>
        <v>0.99965708628288097</v>
      </c>
      <c r="D995" s="78">
        <f t="shared" si="142"/>
        <v>1.6930610350619003E-3</v>
      </c>
      <c r="E995" s="78">
        <f t="shared" si="143"/>
        <v>1</v>
      </c>
      <c r="F995" s="78">
        <f t="shared" si="144"/>
        <v>1</v>
      </c>
      <c r="G995" s="77">
        <f t="shared" si="147"/>
        <v>1.6924804612090578E-3</v>
      </c>
      <c r="H995" s="78">
        <f t="shared" si="145"/>
        <v>-55.429526726275206</v>
      </c>
      <c r="I995" s="77">
        <f t="shared" si="148"/>
        <v>9.9999999999994316E-2</v>
      </c>
      <c r="J995" s="77">
        <f t="shared" si="149"/>
        <v>1.6989061666472663E-3</v>
      </c>
      <c r="K995" s="77">
        <f t="shared" si="150"/>
        <v>1.6989061666471697E-4</v>
      </c>
      <c r="L995" s="82"/>
    </row>
    <row r="996" spans="1:12" x14ac:dyDescent="0.2">
      <c r="A996" s="76">
        <v>93.1</v>
      </c>
      <c r="B996" s="76">
        <f t="shared" si="146"/>
        <v>9.3099999999999988E-2</v>
      </c>
      <c r="C996" s="77">
        <f t="shared" si="141"/>
        <v>0.99965634855419705</v>
      </c>
      <c r="D996" s="78">
        <f t="shared" si="142"/>
        <v>1.68012222881387E-3</v>
      </c>
      <c r="E996" s="78">
        <f t="shared" si="143"/>
        <v>1</v>
      </c>
      <c r="F996" s="78">
        <f t="shared" si="144"/>
        <v>1</v>
      </c>
      <c r="G996" s="77">
        <f t="shared" si="147"/>
        <v>1.6795448523808125E-3</v>
      </c>
      <c r="H996" s="78">
        <f t="shared" si="145"/>
        <v>-55.496167875965376</v>
      </c>
      <c r="I996" s="77">
        <f t="shared" si="148"/>
        <v>9.9999999999994316E-2</v>
      </c>
      <c r="J996" s="77">
        <f t="shared" si="149"/>
        <v>1.686012656794935E-3</v>
      </c>
      <c r="K996" s="77">
        <f t="shared" si="150"/>
        <v>1.6860126567948391E-4</v>
      </c>
      <c r="L996" s="82"/>
    </row>
    <row r="997" spans="1:12" x14ac:dyDescent="0.2">
      <c r="A997" s="76">
        <v>93.2</v>
      </c>
      <c r="B997" s="76">
        <f t="shared" si="146"/>
        <v>9.3200000000000005E-2</v>
      </c>
      <c r="C997" s="77">
        <f t="shared" si="141"/>
        <v>0.99965561003318382</v>
      </c>
      <c r="D997" s="78">
        <f t="shared" si="142"/>
        <v>1.6671022674382377E-3</v>
      </c>
      <c r="E997" s="78">
        <f t="shared" si="143"/>
        <v>1</v>
      </c>
      <c r="F997" s="78">
        <f t="shared" si="144"/>
        <v>1</v>
      </c>
      <c r="G997" s="77">
        <f t="shared" si="147"/>
        <v>1.6665281341436756E-3</v>
      </c>
      <c r="H997" s="78">
        <f t="shared" si="145"/>
        <v>-55.563747004602895</v>
      </c>
      <c r="I997" s="77">
        <f t="shared" si="148"/>
        <v>0.10000000000000853</v>
      </c>
      <c r="J997" s="77">
        <f t="shared" si="149"/>
        <v>1.6730364932622441E-3</v>
      </c>
      <c r="K997" s="77">
        <f t="shared" si="150"/>
        <v>1.6730364932623869E-4</v>
      </c>
      <c r="L997" s="82"/>
    </row>
    <row r="998" spans="1:12" x14ac:dyDescent="0.2">
      <c r="A998" s="76">
        <v>93.3</v>
      </c>
      <c r="B998" s="76">
        <f t="shared" si="146"/>
        <v>9.3299999999999994E-2</v>
      </c>
      <c r="C998" s="77">
        <f t="shared" si="141"/>
        <v>0.99965487071984405</v>
      </c>
      <c r="D998" s="78">
        <f t="shared" si="142"/>
        <v>1.654004239502132E-3</v>
      </c>
      <c r="E998" s="78">
        <f t="shared" si="143"/>
        <v>1</v>
      </c>
      <c r="F998" s="78">
        <f t="shared" si="144"/>
        <v>1</v>
      </c>
      <c r="G998" s="77">
        <f t="shared" si="147"/>
        <v>1.6534333942095777E-3</v>
      </c>
      <c r="H998" s="78">
        <f t="shared" si="145"/>
        <v>-55.632265904450549</v>
      </c>
      <c r="I998" s="77">
        <f t="shared" si="148"/>
        <v>9.9999999999994316E-2</v>
      </c>
      <c r="J998" s="77">
        <f t="shared" si="149"/>
        <v>1.6599807641766266E-3</v>
      </c>
      <c r="K998" s="77">
        <f t="shared" si="150"/>
        <v>1.6599807641765323E-4</v>
      </c>
      <c r="L998" s="82"/>
    </row>
    <row r="999" spans="1:12" x14ac:dyDescent="0.2">
      <c r="A999" s="76">
        <v>93.4</v>
      </c>
      <c r="B999" s="76">
        <f t="shared" si="146"/>
        <v>9.3400000000000011E-2</v>
      </c>
      <c r="C999" s="77">
        <f t="shared" si="141"/>
        <v>0.9996541306141784</v>
      </c>
      <c r="D999" s="78">
        <f t="shared" si="142"/>
        <v>1.6408312317950069E-3</v>
      </c>
      <c r="E999" s="78">
        <f t="shared" si="143"/>
        <v>1</v>
      </c>
      <c r="F999" s="78">
        <f t="shared" si="144"/>
        <v>1</v>
      </c>
      <c r="G999" s="77">
        <f t="shared" si="147"/>
        <v>1.6402637185046292E-3</v>
      </c>
      <c r="H999" s="78">
        <f t="shared" si="145"/>
        <v>-55.701726425829399</v>
      </c>
      <c r="I999" s="77">
        <f t="shared" si="148"/>
        <v>0.10000000000000853</v>
      </c>
      <c r="J999" s="77">
        <f t="shared" si="149"/>
        <v>1.6468485563571034E-3</v>
      </c>
      <c r="K999" s="77">
        <f t="shared" si="150"/>
        <v>1.6468485563572439E-4</v>
      </c>
      <c r="L999" s="82"/>
    </row>
    <row r="1000" spans="1:12" x14ac:dyDescent="0.2">
      <c r="A1000" s="76">
        <v>93.5</v>
      </c>
      <c r="B1000" s="76">
        <f t="shared" si="146"/>
        <v>9.35E-2</v>
      </c>
      <c r="C1000" s="77">
        <f t="shared" si="141"/>
        <v>0.99965338971618967</v>
      </c>
      <c r="D1000" s="78">
        <f t="shared" si="142"/>
        <v>1.6275863283809989E-3</v>
      </c>
      <c r="E1000" s="78">
        <f t="shared" si="143"/>
        <v>1</v>
      </c>
      <c r="F1000" s="78">
        <f t="shared" si="144"/>
        <v>1</v>
      </c>
      <c r="G1000" s="77">
        <f t="shared" si="147"/>
        <v>1.6270221902217931E-3</v>
      </c>
      <c r="H1000" s="78">
        <f t="shared" si="145"/>
        <v>-55.772130477523937</v>
      </c>
      <c r="I1000" s="77">
        <f t="shared" si="148"/>
        <v>9.9999999999994316E-2</v>
      </c>
      <c r="J1000" s="77">
        <f t="shared" si="149"/>
        <v>1.6336429543632111E-3</v>
      </c>
      <c r="K1000" s="77">
        <f t="shared" si="150"/>
        <v>1.6336429543631182E-4</v>
      </c>
      <c r="L1000" s="82"/>
    </row>
    <row r="1001" spans="1:12" x14ac:dyDescent="0.2">
      <c r="A1001" s="76">
        <v>93.6</v>
      </c>
      <c r="B1001" s="76">
        <f t="shared" si="146"/>
        <v>9.3599999999999989E-2</v>
      </c>
      <c r="C1001" s="77">
        <f t="shared" si="141"/>
        <v>0.99965264802587761</v>
      </c>
      <c r="D1001" s="78">
        <f t="shared" si="142"/>
        <v>1.6142726096588799E-3</v>
      </c>
      <c r="E1001" s="78">
        <f t="shared" si="143"/>
        <v>1</v>
      </c>
      <c r="F1001" s="78">
        <f t="shared" si="144"/>
        <v>1</v>
      </c>
      <c r="G1001" s="77">
        <f t="shared" si="147"/>
        <v>1.6137118888811433E-3</v>
      </c>
      <c r="H1001" s="78">
        <f t="shared" si="145"/>
        <v>-55.843480027202204</v>
      </c>
      <c r="I1001" s="77">
        <f t="shared" si="148"/>
        <v>9.9999999999994316E-2</v>
      </c>
      <c r="J1001" s="77">
        <f t="shared" si="149"/>
        <v>1.6203670395514682E-3</v>
      </c>
      <c r="K1001" s="77">
        <f t="shared" si="150"/>
        <v>1.620367039551376E-4</v>
      </c>
      <c r="L1001" s="82"/>
    </row>
    <row r="1002" spans="1:12" x14ac:dyDescent="0.2">
      <c r="A1002" s="76">
        <v>93.7</v>
      </c>
      <c r="B1002" s="76">
        <f t="shared" si="146"/>
        <v>9.3700000000000006E-2</v>
      </c>
      <c r="C1002" s="77">
        <f t="shared" si="141"/>
        <v>0.99965190554324435</v>
      </c>
      <c r="D1002" s="78">
        <f t="shared" si="142"/>
        <v>1.6008931514300533E-3</v>
      </c>
      <c r="E1002" s="78">
        <f t="shared" si="143"/>
        <v>1</v>
      </c>
      <c r="F1002" s="78">
        <f t="shared" si="144"/>
        <v>1</v>
      </c>
      <c r="G1002" s="77">
        <f t="shared" si="147"/>
        <v>1.6003358893981825E-3</v>
      </c>
      <c r="H1002" s="78">
        <f t="shared" si="145"/>
        <v>-55.915777101850509</v>
      </c>
      <c r="I1002" s="77">
        <f t="shared" si="148"/>
        <v>0.10000000000000853</v>
      </c>
      <c r="J1002" s="77">
        <f t="shared" si="149"/>
        <v>1.6070238891396629E-3</v>
      </c>
      <c r="K1002" s="77">
        <f t="shared" si="150"/>
        <v>1.6070238891397999E-4</v>
      </c>
      <c r="L1002" s="82"/>
    </row>
    <row r="1003" spans="1:12" x14ac:dyDescent="0.2">
      <c r="A1003" s="76">
        <v>93.8</v>
      </c>
      <c r="B1003" s="76">
        <f t="shared" si="146"/>
        <v>9.3799999999999994E-2</v>
      </c>
      <c r="C1003" s="77">
        <f t="shared" si="141"/>
        <v>0.99965116226829354</v>
      </c>
      <c r="D1003" s="78">
        <f t="shared" si="142"/>
        <v>1.5874510239748023E-3</v>
      </c>
      <c r="E1003" s="78">
        <f t="shared" si="143"/>
        <v>1</v>
      </c>
      <c r="F1003" s="78">
        <f t="shared" si="144"/>
        <v>1</v>
      </c>
      <c r="G1003" s="77">
        <f t="shared" si="147"/>
        <v>1.5868972611604039E-3</v>
      </c>
      <c r="H1003" s="78">
        <f t="shared" si="145"/>
        <v>-55.989023788223015</v>
      </c>
      <c r="I1003" s="77">
        <f t="shared" si="148"/>
        <v>9.9999999999994316E-2</v>
      </c>
      <c r="J1003" s="77">
        <f t="shared" si="149"/>
        <v>1.5936165752792933E-3</v>
      </c>
      <c r="K1003" s="77">
        <f t="shared" si="150"/>
        <v>1.5936165752792028E-4</v>
      </c>
      <c r="L1003" s="82"/>
    </row>
    <row r="1004" spans="1:12" x14ac:dyDescent="0.2">
      <c r="A1004" s="76">
        <v>93.9</v>
      </c>
      <c r="B1004" s="76">
        <f t="shared" si="146"/>
        <v>9.3900000000000011E-2</v>
      </c>
      <c r="C1004" s="77">
        <f t="shared" si="141"/>
        <v>0.99965041820102407</v>
      </c>
      <c r="D1004" s="78">
        <f t="shared" si="142"/>
        <v>1.5739492911370455E-3</v>
      </c>
      <c r="E1004" s="78">
        <f t="shared" si="143"/>
        <v>1</v>
      </c>
      <c r="F1004" s="78">
        <f t="shared" si="144"/>
        <v>1</v>
      </c>
      <c r="G1004" s="77">
        <f t="shared" si="147"/>
        <v>1.5733990671123528E-3</v>
      </c>
      <c r="H1004" s="78">
        <f t="shared" si="145"/>
        <v>-56.063222233306966</v>
      </c>
      <c r="I1004" s="77">
        <f t="shared" si="148"/>
        <v>0.10000000000000853</v>
      </c>
      <c r="J1004" s="77">
        <f t="shared" si="149"/>
        <v>1.5801481641363785E-3</v>
      </c>
      <c r="K1004" s="77">
        <f t="shared" si="150"/>
        <v>1.5801481641365133E-4</v>
      </c>
      <c r="L1004" s="82"/>
    </row>
    <row r="1005" spans="1:12" x14ac:dyDescent="0.2">
      <c r="A1005" s="76">
        <v>94</v>
      </c>
      <c r="B1005" s="76">
        <f t="shared" si="146"/>
        <v>9.4E-2</v>
      </c>
      <c r="C1005" s="77">
        <f t="shared" si="141"/>
        <v>0.99964967334144017</v>
      </c>
      <c r="D1005" s="78">
        <f t="shared" si="142"/>
        <v>1.560391009417967E-3</v>
      </c>
      <c r="E1005" s="78">
        <f t="shared" si="143"/>
        <v>1</v>
      </c>
      <c r="F1005" s="78">
        <f t="shared" si="144"/>
        <v>1</v>
      </c>
      <c r="G1005" s="77">
        <f t="shared" si="147"/>
        <v>1.5598443628495908E-3</v>
      </c>
      <c r="H1005" s="78">
        <f t="shared" si="145"/>
        <v>-56.138374644802852</v>
      </c>
      <c r="I1005" s="77">
        <f t="shared" si="148"/>
        <v>9.9999999999994316E-2</v>
      </c>
      <c r="J1005" s="77">
        <f t="shared" si="149"/>
        <v>1.5666217149809718E-3</v>
      </c>
      <c r="K1005" s="77">
        <f t="shared" si="150"/>
        <v>1.5666217149808829E-4</v>
      </c>
      <c r="L1005" s="82"/>
    </row>
    <row r="1006" spans="1:12" x14ac:dyDescent="0.2">
      <c r="A1006" s="76">
        <v>94.1</v>
      </c>
      <c r="B1006" s="76">
        <f t="shared" si="146"/>
        <v>9.4099999999999989E-2</v>
      </c>
      <c r="C1006" s="77">
        <f t="shared" si="141"/>
        <v>0.99964892768954128</v>
      </c>
      <c r="D1006" s="78">
        <f t="shared" si="142"/>
        <v>1.5467792270786858E-3</v>
      </c>
      <c r="E1006" s="78">
        <f t="shared" si="143"/>
        <v>1</v>
      </c>
      <c r="F1006" s="78">
        <f t="shared" si="144"/>
        <v>1</v>
      </c>
      <c r="G1006" s="77">
        <f t="shared" si="147"/>
        <v>1.5462361957216657E-3</v>
      </c>
      <c r="H1006" s="78">
        <f t="shared" si="145"/>
        <v>-56.214483291620809</v>
      </c>
      <c r="I1006" s="77">
        <f t="shared" si="148"/>
        <v>9.9999999999994316E-2</v>
      </c>
      <c r="J1006" s="77">
        <f t="shared" si="149"/>
        <v>1.5530402792856284E-3</v>
      </c>
      <c r="K1006" s="77">
        <f t="shared" si="150"/>
        <v>1.5530402792855402E-4</v>
      </c>
      <c r="L1006" s="82"/>
    </row>
    <row r="1007" spans="1:12" x14ac:dyDescent="0.2">
      <c r="A1007" s="76">
        <v>94.2</v>
      </c>
      <c r="B1007" s="76">
        <f t="shared" si="146"/>
        <v>9.4200000000000006E-2</v>
      </c>
      <c r="C1007" s="77">
        <f t="shared" si="141"/>
        <v>0.99964818124532961</v>
      </c>
      <c r="D1007" s="78">
        <f t="shared" si="142"/>
        <v>1.5331169832523129E-3</v>
      </c>
      <c r="E1007" s="78">
        <f t="shared" si="143"/>
        <v>1</v>
      </c>
      <c r="F1007" s="78">
        <f t="shared" si="144"/>
        <v>1</v>
      </c>
      <c r="G1007" s="77">
        <f t="shared" si="147"/>
        <v>1.532577603944501E-3</v>
      </c>
      <c r="H1007" s="78">
        <f t="shared" si="145"/>
        <v>-56.29155050439244</v>
      </c>
      <c r="I1007" s="77">
        <f t="shared" si="148"/>
        <v>0.10000000000000853</v>
      </c>
      <c r="J1007" s="77">
        <f t="shared" si="149"/>
        <v>1.5394068998330834E-3</v>
      </c>
      <c r="K1007" s="77">
        <f t="shared" si="150"/>
        <v>1.5394068998332146E-4</v>
      </c>
      <c r="L1007" s="82"/>
    </row>
    <row r="1008" spans="1:12" x14ac:dyDescent="0.2">
      <c r="A1008" s="76">
        <v>94.3</v>
      </c>
      <c r="B1008" s="76">
        <f t="shared" si="146"/>
        <v>9.4299999999999995E-2</v>
      </c>
      <c r="C1008" s="77">
        <f t="shared" si="141"/>
        <v>0.99964743400880851</v>
      </c>
      <c r="D1008" s="78">
        <f t="shared" si="142"/>
        <v>1.5194073070656073E-3</v>
      </c>
      <c r="E1008" s="78">
        <f t="shared" si="143"/>
        <v>1</v>
      </c>
      <c r="F1008" s="78">
        <f t="shared" si="144"/>
        <v>1</v>
      </c>
      <c r="G1008" s="77">
        <f t="shared" si="147"/>
        <v>1.518871615722368E-3</v>
      </c>
      <c r="H1008" s="78">
        <f t="shared" si="145"/>
        <v>-56.36957867599925</v>
      </c>
      <c r="I1008" s="77">
        <f t="shared" si="148"/>
        <v>9.9999999999994316E-2</v>
      </c>
      <c r="J1008" s="77">
        <f t="shared" si="149"/>
        <v>1.5257246098334346E-3</v>
      </c>
      <c r="K1008" s="77">
        <f t="shared" si="150"/>
        <v>1.525724609833348E-4</v>
      </c>
      <c r="L1008" s="82"/>
    </row>
    <row r="1009" spans="1:12" x14ac:dyDescent="0.2">
      <c r="A1009" s="76">
        <v>94.4</v>
      </c>
      <c r="B1009" s="76">
        <f t="shared" si="146"/>
        <v>9.4400000000000012E-2</v>
      </c>
      <c r="C1009" s="77">
        <f t="shared" si="141"/>
        <v>0.99964668597997686</v>
      </c>
      <c r="D1009" s="78">
        <f t="shared" si="142"/>
        <v>1.5056532167704959E-3</v>
      </c>
      <c r="E1009" s="78">
        <f t="shared" si="143"/>
        <v>1</v>
      </c>
      <c r="F1009" s="78">
        <f t="shared" si="144"/>
        <v>1</v>
      </c>
      <c r="G1009" s="77">
        <f t="shared" si="147"/>
        <v>1.5051212483797179E-3</v>
      </c>
      <c r="H1009" s="78">
        <f t="shared" si="145"/>
        <v>-56.448570262117393</v>
      </c>
      <c r="I1009" s="77">
        <f t="shared" si="148"/>
        <v>0.10000000000000853</v>
      </c>
      <c r="J1009" s="77">
        <f t="shared" si="149"/>
        <v>1.511996432051043E-3</v>
      </c>
      <c r="K1009" s="77">
        <f t="shared" si="150"/>
        <v>1.5119964320511718E-4</v>
      </c>
      <c r="L1009" s="82"/>
    </row>
    <row r="1010" spans="1:12" x14ac:dyDescent="0.2">
      <c r="A1010" s="76">
        <v>94.5</v>
      </c>
      <c r="B1010" s="76">
        <f t="shared" si="146"/>
        <v>9.4500000000000001E-2</v>
      </c>
      <c r="C1010" s="77">
        <f t="shared" si="141"/>
        <v>0.99964593715883832</v>
      </c>
      <c r="D1010" s="78">
        <f t="shared" si="142"/>
        <v>1.4918577188857162E-3</v>
      </c>
      <c r="E1010" s="78">
        <f t="shared" si="143"/>
        <v>1</v>
      </c>
      <c r="F1010" s="78">
        <f t="shared" si="144"/>
        <v>1</v>
      </c>
      <c r="G1010" s="77">
        <f t="shared" si="147"/>
        <v>1.4913295075031586E-3</v>
      </c>
      <c r="H1010" s="78">
        <f t="shared" si="145"/>
        <v>-56.528527781779125</v>
      </c>
      <c r="I1010" s="77">
        <f t="shared" si="148"/>
        <v>9.9999999999994316E-2</v>
      </c>
      <c r="J1010" s="77">
        <f t="shared" si="149"/>
        <v>1.4982253779414383E-3</v>
      </c>
      <c r="K1010" s="77">
        <f t="shared" si="150"/>
        <v>1.4982253779413532E-4</v>
      </c>
      <c r="L1010" s="82"/>
    </row>
    <row r="1011" spans="1:12" x14ac:dyDescent="0.2">
      <c r="A1011" s="76">
        <v>94.6</v>
      </c>
      <c r="B1011" s="76">
        <f t="shared" si="146"/>
        <v>9.459999999999999E-2</v>
      </c>
      <c r="C1011" s="77">
        <f t="shared" si="141"/>
        <v>0.99964518754539289</v>
      </c>
      <c r="D1011" s="78">
        <f t="shared" si="142"/>
        <v>1.4780238073487998E-3</v>
      </c>
      <c r="E1011" s="78">
        <f t="shared" si="143"/>
        <v>1</v>
      </c>
      <c r="F1011" s="78">
        <f t="shared" si="144"/>
        <v>1</v>
      </c>
      <c r="G1011" s="77">
        <f t="shared" si="147"/>
        <v>1.4774993860937466E-3</v>
      </c>
      <c r="H1011" s="78">
        <f t="shared" si="145"/>
        <v>-56.609453817951447</v>
      </c>
      <c r="I1011" s="77">
        <f t="shared" si="148"/>
        <v>9.9999999999994316E-2</v>
      </c>
      <c r="J1011" s="77">
        <f t="shared" si="149"/>
        <v>1.4844144467984527E-3</v>
      </c>
      <c r="K1011" s="77">
        <f t="shared" si="150"/>
        <v>1.4844144467983684E-4</v>
      </c>
      <c r="L1011" s="82"/>
    </row>
    <row r="1012" spans="1:12" x14ac:dyDescent="0.2">
      <c r="A1012" s="76">
        <v>94.7</v>
      </c>
      <c r="B1012" s="76">
        <f t="shared" si="146"/>
        <v>9.4700000000000006E-2</v>
      </c>
      <c r="C1012" s="77">
        <f t="shared" si="141"/>
        <v>0.99964443713964435</v>
      </c>
      <c r="D1012" s="78">
        <f t="shared" si="142"/>
        <v>1.4641544626786604E-3</v>
      </c>
      <c r="E1012" s="78">
        <f t="shared" si="143"/>
        <v>1</v>
      </c>
      <c r="F1012" s="78">
        <f t="shared" si="144"/>
        <v>1</v>
      </c>
      <c r="G1012" s="77">
        <f t="shared" si="147"/>
        <v>1.4636338637299079E-3</v>
      </c>
      <c r="H1012" s="78">
        <f t="shared" si="145"/>
        <v>-56.69135101813194</v>
      </c>
      <c r="I1012" s="77">
        <f t="shared" si="148"/>
        <v>0.10000000000000853</v>
      </c>
      <c r="J1012" s="77">
        <f t="shared" si="149"/>
        <v>1.4705666249118271E-3</v>
      </c>
      <c r="K1012" s="77">
        <f t="shared" si="150"/>
        <v>1.4705666249119524E-4</v>
      </c>
      <c r="L1012" s="82"/>
    </row>
    <row r="1013" spans="1:12" x14ac:dyDescent="0.2">
      <c r="A1013" s="76">
        <v>94.8</v>
      </c>
      <c r="B1013" s="76">
        <f t="shared" si="146"/>
        <v>9.4799999999999995E-2</v>
      </c>
      <c r="C1013" s="77">
        <f t="shared" si="141"/>
        <v>0.99964368594159281</v>
      </c>
      <c r="D1013" s="78">
        <f t="shared" si="142"/>
        <v>1.450252651149004E-3</v>
      </c>
      <c r="E1013" s="78">
        <f t="shared" si="143"/>
        <v>1</v>
      </c>
      <c r="F1013" s="78">
        <f t="shared" si="144"/>
        <v>1</v>
      </c>
      <c r="G1013" s="77">
        <f t="shared" si="147"/>
        <v>1.4497359057411574E-3</v>
      </c>
      <c r="H1013" s="78">
        <f t="shared" si="145"/>
        <v>-56.774222094962361</v>
      </c>
      <c r="I1013" s="77">
        <f t="shared" si="148"/>
        <v>9.9999999999994316E-2</v>
      </c>
      <c r="J1013" s="77">
        <f t="shared" si="149"/>
        <v>1.4566848847355326E-3</v>
      </c>
      <c r="K1013" s="77">
        <f t="shared" si="150"/>
        <v>1.4566848847354498E-4</v>
      </c>
      <c r="L1013" s="82"/>
    </row>
    <row r="1014" spans="1:12" x14ac:dyDescent="0.2">
      <c r="A1014" s="76">
        <v>94.9</v>
      </c>
      <c r="B1014" s="76">
        <f t="shared" si="146"/>
        <v>9.4900000000000012E-2</v>
      </c>
      <c r="C1014" s="77">
        <f t="shared" si="141"/>
        <v>0.99964293395123938</v>
      </c>
      <c r="D1014" s="78">
        <f t="shared" si="142"/>
        <v>1.4363213239727735E-3</v>
      </c>
      <c r="E1014" s="78">
        <f t="shared" si="143"/>
        <v>1</v>
      </c>
      <c r="F1014" s="78">
        <f t="shared" si="144"/>
        <v>1</v>
      </c>
      <c r="G1014" s="77">
        <f t="shared" si="147"/>
        <v>1.4358084623928718E-3</v>
      </c>
      <c r="H1014" s="78">
        <f t="shared" si="145"/>
        <v>-56.858069826860202</v>
      </c>
      <c r="I1014" s="77">
        <f t="shared" si="148"/>
        <v>0.10000000000000853</v>
      </c>
      <c r="J1014" s="77">
        <f t="shared" si="149"/>
        <v>1.4427721840670146E-3</v>
      </c>
      <c r="K1014" s="77">
        <f t="shared" si="150"/>
        <v>1.4427721840671375E-4</v>
      </c>
      <c r="L1014" s="82"/>
    </row>
    <row r="1015" spans="1:12" x14ac:dyDescent="0.2">
      <c r="A1015" s="76">
        <v>95</v>
      </c>
      <c r="B1015" s="76">
        <f t="shared" si="146"/>
        <v>9.5000000000000001E-2</v>
      </c>
      <c r="C1015" s="77">
        <f t="shared" si="141"/>
        <v>0.99964218116858738</v>
      </c>
      <c r="D1015" s="78">
        <f t="shared" si="142"/>
        <v>1.4223634164978853E-3</v>
      </c>
      <c r="E1015" s="78">
        <f t="shared" si="143"/>
        <v>1</v>
      </c>
      <c r="F1015" s="78">
        <f t="shared" si="144"/>
        <v>1</v>
      </c>
      <c r="G1015" s="77">
        <f t="shared" si="147"/>
        <v>1.42185446808235E-3</v>
      </c>
      <c r="H1015" s="78">
        <f t="shared" si="145"/>
        <v>-56.942897058668358</v>
      </c>
      <c r="I1015" s="77">
        <f t="shared" si="148"/>
        <v>9.9999999999994316E-2</v>
      </c>
      <c r="J1015" s="77">
        <f t="shared" si="149"/>
        <v>1.4288314652376108E-3</v>
      </c>
      <c r="K1015" s="77">
        <f t="shared" si="150"/>
        <v>1.4288314652375296E-4</v>
      </c>
      <c r="L1015" s="82"/>
    </row>
    <row r="1016" spans="1:12" x14ac:dyDescent="0.2">
      <c r="A1016" s="76">
        <v>95.1</v>
      </c>
      <c r="B1016" s="76">
        <f t="shared" si="146"/>
        <v>9.509999999999999E-2</v>
      </c>
      <c r="C1016" s="77">
        <f t="shared" si="141"/>
        <v>0.99964142759363761</v>
      </c>
      <c r="D1016" s="78">
        <f t="shared" si="142"/>
        <v>1.4083818474144088E-3</v>
      </c>
      <c r="E1016" s="78">
        <f t="shared" si="143"/>
        <v>1</v>
      </c>
      <c r="F1016" s="78">
        <f t="shared" si="144"/>
        <v>1</v>
      </c>
      <c r="G1016" s="77">
        <f t="shared" si="147"/>
        <v>1.4078768405463044E-3</v>
      </c>
      <c r="H1016" s="78">
        <f t="shared" si="145"/>
        <v>-57.028706702323831</v>
      </c>
      <c r="I1016" s="77">
        <f t="shared" si="148"/>
        <v>9.9999999999994316E-2</v>
      </c>
      <c r="J1016" s="77">
        <f t="shared" si="149"/>
        <v>1.4148656543143271E-3</v>
      </c>
      <c r="K1016" s="77">
        <f t="shared" si="150"/>
        <v>1.4148656543142466E-4</v>
      </c>
      <c r="L1016" s="82"/>
    </row>
    <row r="1017" spans="1:12" x14ac:dyDescent="0.2">
      <c r="A1017" s="76">
        <v>95.2</v>
      </c>
      <c r="B1017" s="76">
        <f t="shared" si="146"/>
        <v>9.5200000000000007E-2</v>
      </c>
      <c r="C1017" s="77">
        <f t="shared" si="141"/>
        <v>0.99964067322639172</v>
      </c>
      <c r="D1017" s="78">
        <f t="shared" si="142"/>
        <v>1.3943795179734719E-3</v>
      </c>
      <c r="E1017" s="78">
        <f t="shared" si="143"/>
        <v>1</v>
      </c>
      <c r="F1017" s="78">
        <f t="shared" si="144"/>
        <v>1</v>
      </c>
      <c r="G1017" s="77">
        <f t="shared" si="147"/>
        <v>1.393878480080093E-3</v>
      </c>
      <c r="H1017" s="78">
        <f t="shared" si="145"/>
        <v>-57.115501737544996</v>
      </c>
      <c r="I1017" s="77">
        <f t="shared" si="148"/>
        <v>0.10000000000000853</v>
      </c>
      <c r="J1017" s="77">
        <f t="shared" si="149"/>
        <v>1.4008776603131987E-3</v>
      </c>
      <c r="K1017" s="77">
        <f t="shared" si="150"/>
        <v>1.4008776603133182E-4</v>
      </c>
      <c r="L1017" s="82"/>
    </row>
    <row r="1018" spans="1:12" x14ac:dyDescent="0.2">
      <c r="A1018" s="76">
        <v>95.3</v>
      </c>
      <c r="B1018" s="76">
        <f t="shared" si="146"/>
        <v>9.5299999999999996E-2</v>
      </c>
      <c r="C1018" s="77">
        <f t="shared" si="141"/>
        <v>0.9996399180668506</v>
      </c>
      <c r="D1018" s="78">
        <f t="shared" si="142"/>
        <v>1.3803593112180267E-3</v>
      </c>
      <c r="E1018" s="78">
        <f t="shared" si="143"/>
        <v>1</v>
      </c>
      <c r="F1018" s="78">
        <f t="shared" si="144"/>
        <v>1</v>
      </c>
      <c r="G1018" s="77">
        <f t="shared" si="147"/>
        <v>1.3798622687688025E-3</v>
      </c>
      <c r="H1018" s="78">
        <f t="shared" si="145"/>
        <v>-57.203285212538518</v>
      </c>
      <c r="I1018" s="77">
        <f t="shared" si="148"/>
        <v>9.9999999999994316E-2</v>
      </c>
      <c r="J1018" s="77">
        <f t="shared" si="149"/>
        <v>1.3868703744244477E-3</v>
      </c>
      <c r="K1018" s="77">
        <f t="shared" si="150"/>
        <v>1.386870374424369E-4</v>
      </c>
      <c r="L1018" s="82"/>
    </row>
    <row r="1019" spans="1:12" x14ac:dyDescent="0.2">
      <c r="A1019" s="76">
        <v>95.4</v>
      </c>
      <c r="B1019" s="76">
        <f t="shared" si="146"/>
        <v>9.5400000000000013E-2</v>
      </c>
      <c r="C1019" s="77">
        <f t="shared" si="141"/>
        <v>0.99963916211501858</v>
      </c>
      <c r="D1019" s="78">
        <f t="shared" si="142"/>
        <v>1.3663240912257049E-3</v>
      </c>
      <c r="E1019" s="78">
        <f t="shared" si="143"/>
        <v>1</v>
      </c>
      <c r="F1019" s="78">
        <f t="shared" si="144"/>
        <v>1</v>
      </c>
      <c r="G1019" s="77">
        <f t="shared" si="147"/>
        <v>1.3658310697304279E-3</v>
      </c>
      <c r="H1019" s="78">
        <f t="shared" si="145"/>
        <v>-57.292060244725903</v>
      </c>
      <c r="I1019" s="77">
        <f t="shared" si="148"/>
        <v>0.10000000000000853</v>
      </c>
      <c r="J1019" s="77">
        <f t="shared" si="149"/>
        <v>1.3728466692496152E-3</v>
      </c>
      <c r="K1019" s="77">
        <f t="shared" si="150"/>
        <v>1.3728466692497322E-4</v>
      </c>
      <c r="L1019" s="82"/>
    </row>
    <row r="1020" spans="1:12" x14ac:dyDescent="0.2">
      <c r="A1020" s="76">
        <v>95.5</v>
      </c>
      <c r="B1020" s="76">
        <f t="shared" si="146"/>
        <v>9.5500000000000002E-2</v>
      </c>
      <c r="C1020" s="77">
        <f t="shared" si="141"/>
        <v>0.99963840537089321</v>
      </c>
      <c r="D1020" s="78">
        <f t="shared" si="142"/>
        <v>1.3522767023639685E-3</v>
      </c>
      <c r="E1020" s="78">
        <f t="shared" si="143"/>
        <v>1</v>
      </c>
      <c r="F1020" s="78">
        <f t="shared" si="144"/>
        <v>1</v>
      </c>
      <c r="G1020" s="77">
        <f t="shared" si="147"/>
        <v>1.3517877263713276E-3</v>
      </c>
      <c r="H1020" s="78">
        <f t="shared" si="145"/>
        <v>-57.38183002149016</v>
      </c>
      <c r="I1020" s="77">
        <f t="shared" si="148"/>
        <v>9.9999999999994316E-2</v>
      </c>
      <c r="J1020" s="77">
        <f t="shared" si="149"/>
        <v>1.3588093980508777E-3</v>
      </c>
      <c r="K1020" s="77">
        <f t="shared" si="150"/>
        <v>1.3588093980508004E-4</v>
      </c>
      <c r="L1020" s="82"/>
    </row>
    <row r="1021" spans="1:12" x14ac:dyDescent="0.2">
      <c r="A1021" s="76">
        <v>95.6</v>
      </c>
      <c r="B1021" s="76">
        <f t="shared" si="146"/>
        <v>9.5599999999999991E-2</v>
      </c>
      <c r="C1021" s="77">
        <f t="shared" si="141"/>
        <v>0.99963764783448017</v>
      </c>
      <c r="D1021" s="78">
        <f t="shared" si="142"/>
        <v>1.3382199685576827E-3</v>
      </c>
      <c r="E1021" s="78">
        <f t="shared" si="143"/>
        <v>1</v>
      </c>
      <c r="F1021" s="78">
        <f t="shared" si="144"/>
        <v>1</v>
      </c>
      <c r="G1021" s="77">
        <f t="shared" si="147"/>
        <v>1.3377350616541339E-3</v>
      </c>
      <c r="H1021" s="78">
        <f t="shared" si="145"/>
        <v>-57.472597800942992</v>
      </c>
      <c r="I1021" s="77">
        <f t="shared" si="148"/>
        <v>9.9999999999994316E-2</v>
      </c>
      <c r="J1021" s="77">
        <f t="shared" si="149"/>
        <v>1.3447613940127307E-3</v>
      </c>
      <c r="K1021" s="77">
        <f t="shared" si="150"/>
        <v>1.3447613940126542E-4</v>
      </c>
      <c r="L1021" s="82"/>
    </row>
    <row r="1022" spans="1:12" x14ac:dyDescent="0.2">
      <c r="A1022" s="76">
        <v>95.7</v>
      </c>
      <c r="B1022" s="76">
        <f t="shared" si="146"/>
        <v>9.5700000000000007E-2</v>
      </c>
      <c r="C1022" s="77">
        <f t="shared" si="141"/>
        <v>0.99963688950577834</v>
      </c>
      <c r="D1022" s="78">
        <f t="shared" si="142"/>
        <v>1.3241566925693343E-3</v>
      </c>
      <c r="E1022" s="78">
        <f t="shared" si="143"/>
        <v>1</v>
      </c>
      <c r="F1022" s="78">
        <f t="shared" si="144"/>
        <v>1</v>
      </c>
      <c r="G1022" s="77">
        <f t="shared" si="147"/>
        <v>1.3236758773782684E-3</v>
      </c>
      <c r="H1022" s="78">
        <f t="shared" si="145"/>
        <v>-57.564366912713083</v>
      </c>
      <c r="I1022" s="77">
        <f t="shared" si="148"/>
        <v>0.10000000000000853</v>
      </c>
      <c r="J1022" s="77">
        <f t="shared" si="149"/>
        <v>1.3307054695162013E-3</v>
      </c>
      <c r="K1022" s="77">
        <f t="shared" si="150"/>
        <v>1.3307054695163147E-4</v>
      </c>
      <c r="L1022" s="82"/>
    </row>
    <row r="1023" spans="1:12" x14ac:dyDescent="0.2">
      <c r="A1023" s="76">
        <v>95.8</v>
      </c>
      <c r="B1023" s="76">
        <f t="shared" si="146"/>
        <v>9.5799999999999996E-2</v>
      </c>
      <c r="C1023" s="77">
        <f t="shared" si="141"/>
        <v>0.99963613038479027</v>
      </c>
      <c r="D1023" s="78">
        <f t="shared" si="142"/>
        <v>1.3100896552920844E-3</v>
      </c>
      <c r="E1023" s="78">
        <f t="shared" si="143"/>
        <v>1</v>
      </c>
      <c r="F1023" s="78">
        <f t="shared" si="144"/>
        <v>1</v>
      </c>
      <c r="G1023" s="77">
        <f t="shared" si="147"/>
        <v>1.309612953473323E-3</v>
      </c>
      <c r="H1023" s="78">
        <f t="shared" si="145"/>
        <v>-57.657140758755475</v>
      </c>
      <c r="I1023" s="77">
        <f t="shared" si="148"/>
        <v>9.9999999999994316E-2</v>
      </c>
      <c r="J1023" s="77">
        <f t="shared" si="149"/>
        <v>1.3166444154257958E-3</v>
      </c>
      <c r="K1023" s="77">
        <f t="shared" si="150"/>
        <v>1.316644415425721E-4</v>
      </c>
      <c r="L1023" s="82"/>
    </row>
    <row r="1024" spans="1:12" x14ac:dyDescent="0.2">
      <c r="A1024" s="76">
        <v>95.9</v>
      </c>
      <c r="B1024" s="76">
        <f t="shared" si="146"/>
        <v>9.5899999999999999E-2</v>
      </c>
      <c r="C1024" s="77">
        <f t="shared" si="141"/>
        <v>0.99963537047151807</v>
      </c>
      <c r="D1024" s="78">
        <f t="shared" si="142"/>
        <v>1.296021615055728E-3</v>
      </c>
      <c r="E1024" s="78">
        <f t="shared" si="143"/>
        <v>1</v>
      </c>
      <c r="F1024" s="78">
        <f t="shared" si="144"/>
        <v>1</v>
      </c>
      <c r="G1024" s="77">
        <f t="shared" si="147"/>
        <v>1.2955490473053278E-3</v>
      </c>
      <c r="H1024" s="78">
        <f t="shared" si="145"/>
        <v>-57.750922814183099</v>
      </c>
      <c r="I1024" s="77">
        <f t="shared" si="148"/>
        <v>0.10000000000000853</v>
      </c>
      <c r="J1024" s="77">
        <f t="shared" si="149"/>
        <v>1.3025810003893254E-3</v>
      </c>
      <c r="K1024" s="77">
        <f t="shared" si="150"/>
        <v>1.3025810003894364E-4</v>
      </c>
      <c r="L1024" s="82"/>
    </row>
    <row r="1025" spans="1:12" x14ac:dyDescent="0.2">
      <c r="A1025" s="76">
        <v>96</v>
      </c>
      <c r="B1025" s="76">
        <f t="shared" si="146"/>
        <v>9.6000000000000002E-2</v>
      </c>
      <c r="C1025" s="77">
        <f t="shared" si="141"/>
        <v>0.9996346097659633</v>
      </c>
      <c r="D1025" s="78">
        <f t="shared" si="142"/>
        <v>1.2819553069458635E-3</v>
      </c>
      <c r="E1025" s="78">
        <f t="shared" si="143"/>
        <v>1</v>
      </c>
      <c r="F1025" s="78">
        <f t="shared" si="144"/>
        <v>1</v>
      </c>
      <c r="G1025" s="77">
        <f t="shared" si="147"/>
        <v>1.2814868929962339E-3</v>
      </c>
      <c r="H1025" s="78">
        <f t="shared" si="145"/>
        <v>-57.845716628120229</v>
      </c>
      <c r="I1025" s="77">
        <f t="shared" si="148"/>
        <v>9.9999999999994316E-2</v>
      </c>
      <c r="J1025" s="77">
        <f t="shared" si="149"/>
        <v>1.2885179701507808E-3</v>
      </c>
      <c r="K1025" s="77">
        <f t="shared" si="150"/>
        <v>1.2885179701507075E-4</v>
      </c>
      <c r="L1025" s="82"/>
    </row>
    <row r="1026" spans="1:12" x14ac:dyDescent="0.2">
      <c r="A1026" s="76">
        <v>96.1</v>
      </c>
      <c r="B1026" s="76">
        <f t="shared" si="146"/>
        <v>9.6099999999999991E-2</v>
      </c>
      <c r="C1026" s="77">
        <f t="shared" ref="C1026:C1089" si="151">ABS(SIN(((8*PI()*$A1026*VLOOKUP($D$8,$C$16:$D$31,2,FALSE))/($D$14*1000000)))/(VLOOKUP($D$8,$C$16:$D$31,2,FALSE)*SIN(((8*PI()*$A1026)/($D$14*1000000)))))^5</f>
        <v>0.99963384826812729</v>
      </c>
      <c r="D1026" s="78">
        <f t="shared" ref="D1026:D1089" si="152">ABS(SIN(((512*PI()*$A1026*VLOOKUP($D$8,$C$16:$E$31,3,FALSE))/($D$14*1000000)))/(VLOOKUP($D$8,$C$16:$E$31,3,FALSE)*SIN(((512*PI()*$A1026)/($D$14*1000000)))))^$D$9</f>
        <v>1.2678934421362657E-3</v>
      </c>
      <c r="E1026" s="78">
        <f t="shared" ref="E1026:E1089" si="153">IF($D$10="OFF",1,ABS(SIN(8*VLOOKUP($D$8,$C$16:$D$31,2,FALSE)*VLOOKUP($D$8,$C$16:$E$31,3,FALSE)*2*PI()*A1026/($D$14*1000000))/(2*SIN((8*VLOOKUP($D$8,$C$16:$D$31,2,FALSE)*VLOOKUP($D$8,$C$16:$E$31,3,FALSE))*PI()*A1026/($D$14*1000000)))))</f>
        <v>1</v>
      </c>
      <c r="F1026" s="78">
        <f t="shared" ref="F1026:F1089" si="154">IF($D$11="OFF",1,ABS(SIN(8*VLOOKUP($D$8,$C$16:$D$31,2,FALSE)*VLOOKUP($D$8,$C$16:$E$31,3,FALSE)*IF($D$10="ON",4,2)*PI()*A1026/($D$14*1000000))/(2*SIN((8*VLOOKUP($D$8,$C$16:$D$31,2,FALSE)*VLOOKUP($D$8,$C$16:$E$31,3,FALSE)*IF($D$10="ON",2,1))*PI()*A1026/($D$14*1000000)))))</f>
        <v>1</v>
      </c>
      <c r="G1026" s="77">
        <f t="shared" si="147"/>
        <v>1.2674292007565976E-3</v>
      </c>
      <c r="H1026" s="78">
        <f t="shared" ref="H1026:H1089" si="155">20*LOG10(G1026)</f>
        <v>-57.941525824579053</v>
      </c>
      <c r="I1026" s="77">
        <f t="shared" si="148"/>
        <v>9.9999999999994316E-2</v>
      </c>
      <c r="J1026" s="77">
        <f t="shared" si="149"/>
        <v>1.2744580468764157E-3</v>
      </c>
      <c r="K1026" s="77">
        <f t="shared" si="150"/>
        <v>1.2744580468763433E-4</v>
      </c>
      <c r="L1026" s="82"/>
    </row>
    <row r="1027" spans="1:12" x14ac:dyDescent="0.2">
      <c r="A1027" s="76">
        <v>96.2</v>
      </c>
      <c r="B1027" s="76">
        <f t="shared" ref="B1027:B1090" si="156">A1027/1000</f>
        <v>9.6200000000000008E-2</v>
      </c>
      <c r="C1027" s="77">
        <f t="shared" si="151"/>
        <v>0.9996330859780107</v>
      </c>
      <c r="D1027" s="78">
        <f t="shared" si="152"/>
        <v>1.2538387072347416E-3</v>
      </c>
      <c r="E1027" s="78">
        <f t="shared" si="153"/>
        <v>1</v>
      </c>
      <c r="F1027" s="78">
        <f t="shared" si="154"/>
        <v>1</v>
      </c>
      <c r="G1027" s="77">
        <f t="shared" ref="G1027:G1090" si="157">C1027*D1027*E1027*F1027</f>
        <v>1.2533786562317444E-3</v>
      </c>
      <c r="H1027" s="78">
        <f t="shared" si="155"/>
        <v>-58.038354103359239</v>
      </c>
      <c r="I1027" s="77">
        <f t="shared" ref="I1027:I1090" si="158">A1027-A1026</f>
        <v>0.10000000000000853</v>
      </c>
      <c r="J1027" s="77">
        <f t="shared" ref="J1027:J1090" si="159">((G1027+G1026)/2)</f>
        <v>1.2604039284941711E-3</v>
      </c>
      <c r="K1027" s="77">
        <f t="shared" si="150"/>
        <v>1.2604039284942785E-4</v>
      </c>
      <c r="L1027" s="82"/>
    </row>
    <row r="1028" spans="1:12" x14ac:dyDescent="0.2">
      <c r="A1028" s="76">
        <v>96.3</v>
      </c>
      <c r="B1028" s="76">
        <f t="shared" si="156"/>
        <v>9.6299999999999997E-2</v>
      </c>
      <c r="C1028" s="77">
        <f t="shared" si="151"/>
        <v>0.99963232289561721</v>
      </c>
      <c r="D1028" s="78">
        <f t="shared" si="152"/>
        <v>1.2397937636425356E-3</v>
      </c>
      <c r="E1028" s="78">
        <f t="shared" si="153"/>
        <v>1</v>
      </c>
      <c r="F1028" s="78">
        <f t="shared" si="154"/>
        <v>1</v>
      </c>
      <c r="G1028" s="77">
        <f t="shared" si="157"/>
        <v>1.2393379198614876E-3</v>
      </c>
      <c r="H1028" s="78">
        <f t="shared" si="155"/>
        <v>-58.13620524097125</v>
      </c>
      <c r="I1028" s="77">
        <f t="shared" si="158"/>
        <v>9.9999999999994316E-2</v>
      </c>
      <c r="J1028" s="77">
        <f t="shared" si="159"/>
        <v>1.246358288046616E-3</v>
      </c>
      <c r="K1028" s="77">
        <f t="shared" ref="K1028:K1091" si="160">I1028*J1028</f>
        <v>1.2463582880465452E-4</v>
      </c>
      <c r="L1028" s="82"/>
    </row>
    <row r="1029" spans="1:12" x14ac:dyDescent="0.2">
      <c r="A1029" s="76">
        <v>96.4</v>
      </c>
      <c r="B1029" s="76">
        <f t="shared" si="156"/>
        <v>9.64E-2</v>
      </c>
      <c r="C1029" s="77">
        <f t="shared" si="151"/>
        <v>0.99963155902094802</v>
      </c>
      <c r="D1029" s="78">
        <f t="shared" si="152"/>
        <v>1.22576124692743E-3</v>
      </c>
      <c r="E1029" s="78">
        <f t="shared" si="153"/>
        <v>1</v>
      </c>
      <c r="F1029" s="78">
        <f t="shared" si="154"/>
        <v>1</v>
      </c>
      <c r="G1029" s="77">
        <f t="shared" si="157"/>
        <v>1.2253096262535281E-3</v>
      </c>
      <c r="H1029" s="78">
        <f t="shared" si="155"/>
        <v>-58.235083091584166</v>
      </c>
      <c r="I1029" s="77">
        <f t="shared" si="158"/>
        <v>0.10000000000000853</v>
      </c>
      <c r="J1029" s="77">
        <f t="shared" si="159"/>
        <v>1.2323237730575078E-3</v>
      </c>
      <c r="K1029" s="77">
        <f t="shared" si="160"/>
        <v>1.2323237730576129E-4</v>
      </c>
      <c r="L1029" s="82"/>
    </row>
    <row r="1030" spans="1:12" x14ac:dyDescent="0.2">
      <c r="A1030" s="76">
        <v>96.5</v>
      </c>
      <c r="B1030" s="76">
        <f t="shared" si="156"/>
        <v>9.6500000000000002E-2</v>
      </c>
      <c r="C1030" s="77">
        <f t="shared" si="151"/>
        <v>0.99963079435400348</v>
      </c>
      <c r="D1030" s="78">
        <f t="shared" si="152"/>
        <v>1.2117437662106988E-3</v>
      </c>
      <c r="E1030" s="78">
        <f t="shared" si="153"/>
        <v>1</v>
      </c>
      <c r="F1030" s="78">
        <f t="shared" si="154"/>
        <v>1</v>
      </c>
      <c r="G1030" s="77">
        <f t="shared" si="157"/>
        <v>1.2112963835707127E-3</v>
      </c>
      <c r="H1030" s="78">
        <f t="shared" si="155"/>
        <v>-58.334991587998026</v>
      </c>
      <c r="I1030" s="77">
        <f t="shared" si="158"/>
        <v>9.9999999999994316E-2</v>
      </c>
      <c r="J1030" s="77">
        <f t="shared" si="159"/>
        <v>1.2183030049121204E-3</v>
      </c>
      <c r="K1030" s="77">
        <f t="shared" si="160"/>
        <v>1.2183030049120511E-4</v>
      </c>
      <c r="L1030" s="82"/>
    </row>
    <row r="1031" spans="1:12" x14ac:dyDescent="0.2">
      <c r="A1031" s="76">
        <v>96.6</v>
      </c>
      <c r="B1031" s="76">
        <f t="shared" si="156"/>
        <v>9.6599999999999991E-2</v>
      </c>
      <c r="C1031" s="77">
        <f t="shared" si="151"/>
        <v>0.99963002889478669</v>
      </c>
      <c r="D1031" s="78">
        <f t="shared" si="152"/>
        <v>1.1977439035679958E-3</v>
      </c>
      <c r="E1031" s="78">
        <f t="shared" si="153"/>
        <v>1</v>
      </c>
      <c r="F1031" s="78">
        <f t="shared" si="154"/>
        <v>1</v>
      </c>
      <c r="G1031" s="77">
        <f t="shared" si="157"/>
        <v>1.1973007729322303E-3</v>
      </c>
      <c r="H1031" s="78">
        <f t="shared" si="155"/>
        <v>-58.435934742641663</v>
      </c>
      <c r="I1031" s="77">
        <f t="shared" si="158"/>
        <v>9.9999999999994316E-2</v>
      </c>
      <c r="J1031" s="77">
        <f t="shared" si="159"/>
        <v>1.2042985782514714E-3</v>
      </c>
      <c r="K1031" s="77">
        <f t="shared" si="160"/>
        <v>1.2042985782514029E-4</v>
      </c>
      <c r="L1031" s="82"/>
    </row>
    <row r="1032" spans="1:12" x14ac:dyDescent="0.2">
      <c r="A1032" s="76">
        <v>96.7</v>
      </c>
      <c r="B1032" s="76">
        <f t="shared" si="156"/>
        <v>9.6700000000000008E-2</v>
      </c>
      <c r="C1032" s="77">
        <f t="shared" si="151"/>
        <v>0.99962926264329854</v>
      </c>
      <c r="D1032" s="78">
        <f t="shared" si="152"/>
        <v>1.1837642134443194E-3</v>
      </c>
      <c r="E1032" s="78">
        <f t="shared" si="153"/>
        <v>1</v>
      </c>
      <c r="F1032" s="78">
        <f t="shared" si="154"/>
        <v>1</v>
      </c>
      <c r="G1032" s="77">
        <f t="shared" si="157"/>
        <v>1.1833253478288693E-3</v>
      </c>
      <c r="H1032" s="78">
        <f t="shared" si="155"/>
        <v>-58.537916648596592</v>
      </c>
      <c r="I1032" s="77">
        <f t="shared" si="158"/>
        <v>0.10000000000000853</v>
      </c>
      <c r="J1032" s="77">
        <f t="shared" si="159"/>
        <v>1.1903130603805497E-3</v>
      </c>
      <c r="K1032" s="77">
        <f t="shared" si="160"/>
        <v>1.1903130603806511E-4</v>
      </c>
      <c r="L1032" s="82"/>
    </row>
    <row r="1033" spans="1:12" x14ac:dyDescent="0.2">
      <c r="A1033" s="76">
        <v>96.8</v>
      </c>
      <c r="B1033" s="76">
        <f t="shared" si="156"/>
        <v>9.6799999999999997E-2</v>
      </c>
      <c r="C1033" s="77">
        <f t="shared" si="151"/>
        <v>0.99962849559954081</v>
      </c>
      <c r="D1033" s="78">
        <f t="shared" si="152"/>
        <v>1.169807222083166E-3</v>
      </c>
      <c r="E1033" s="78">
        <f t="shared" si="153"/>
        <v>1</v>
      </c>
      <c r="F1033" s="78">
        <f t="shared" si="154"/>
        <v>1</v>
      </c>
      <c r="G1033" s="77">
        <f t="shared" si="157"/>
        <v>1.1693726335524732E-3</v>
      </c>
      <c r="H1033" s="78">
        <f t="shared" si="155"/>
        <v>-58.640941480647193</v>
      </c>
      <c r="I1033" s="77">
        <f t="shared" si="158"/>
        <v>9.9999999999994316E-2</v>
      </c>
      <c r="J1033" s="77">
        <f t="shared" si="159"/>
        <v>1.1763489906906712E-3</v>
      </c>
      <c r="K1033" s="77">
        <f t="shared" si="160"/>
        <v>1.1763489906906043E-4</v>
      </c>
      <c r="L1033" s="82"/>
    </row>
    <row r="1034" spans="1:12" x14ac:dyDescent="0.2">
      <c r="A1034" s="76">
        <v>96.9</v>
      </c>
      <c r="B1034" s="76">
        <f t="shared" si="156"/>
        <v>9.69E-2</v>
      </c>
      <c r="C1034" s="77">
        <f t="shared" si="151"/>
        <v>0.99962772776351538</v>
      </c>
      <c r="D1034" s="78">
        <f t="shared" si="152"/>
        <v>1.155875426969947E-3</v>
      </c>
      <c r="E1034" s="78">
        <f t="shared" si="153"/>
        <v>1</v>
      </c>
      <c r="F1034" s="78">
        <f t="shared" si="154"/>
        <v>1</v>
      </c>
      <c r="G1034" s="77">
        <f t="shared" si="157"/>
        <v>1.1554451266396514E-3</v>
      </c>
      <c r="H1034" s="78">
        <f t="shared" si="155"/>
        <v>-58.745013496358254</v>
      </c>
      <c r="I1034" s="77">
        <f t="shared" si="158"/>
        <v>0.10000000000000853</v>
      </c>
      <c r="J1034" s="77">
        <f t="shared" si="159"/>
        <v>1.1624088800960622E-3</v>
      </c>
      <c r="K1034" s="77">
        <f t="shared" si="160"/>
        <v>1.1624088800961613E-4</v>
      </c>
      <c r="L1034" s="82"/>
    </row>
    <row r="1035" spans="1:12" x14ac:dyDescent="0.2">
      <c r="A1035" s="76">
        <v>97</v>
      </c>
      <c r="B1035" s="76">
        <f t="shared" si="156"/>
        <v>9.7000000000000003E-2</v>
      </c>
      <c r="C1035" s="77">
        <f t="shared" si="151"/>
        <v>0.99962695913522437</v>
      </c>
      <c r="D1035" s="78">
        <f t="shared" si="152"/>
        <v>1.1419712962898059E-3</v>
      </c>
      <c r="E1035" s="78">
        <f t="shared" si="153"/>
        <v>1</v>
      </c>
      <c r="F1035" s="78">
        <f t="shared" si="154"/>
        <v>1</v>
      </c>
      <c r="G1035" s="77">
        <f t="shared" si="157"/>
        <v>1.1415452943298891E-3</v>
      </c>
      <c r="H1035" s="78">
        <f t="shared" si="155"/>
        <v>-58.85013703718019</v>
      </c>
      <c r="I1035" s="77">
        <f t="shared" si="158"/>
        <v>9.9999999999994316E-2</v>
      </c>
      <c r="J1035" s="77">
        <f t="shared" si="159"/>
        <v>1.1484952104847703E-3</v>
      </c>
      <c r="K1035" s="77">
        <f t="shared" si="160"/>
        <v>1.1484952104847049E-4</v>
      </c>
      <c r="L1035" s="82"/>
    </row>
    <row r="1036" spans="1:12" x14ac:dyDescent="0.2">
      <c r="A1036" s="76">
        <v>97.1</v>
      </c>
      <c r="B1036" s="76">
        <f t="shared" si="156"/>
        <v>9.7099999999999992E-2</v>
      </c>
      <c r="C1036" s="77">
        <f t="shared" si="151"/>
        <v>0.99962618971466866</v>
      </c>
      <c r="D1036" s="78">
        <f t="shared" si="152"/>
        <v>1.1280972683998889E-3</v>
      </c>
      <c r="E1036" s="78">
        <f t="shared" si="153"/>
        <v>1</v>
      </c>
      <c r="F1036" s="78">
        <f t="shared" si="154"/>
        <v>1</v>
      </c>
      <c r="G1036" s="77">
        <f t="shared" si="157"/>
        <v>1.1276755740381068E-3</v>
      </c>
      <c r="H1036" s="78">
        <f t="shared" si="155"/>
        <v>-58.956316529582736</v>
      </c>
      <c r="I1036" s="77">
        <f t="shared" si="158"/>
        <v>9.9999999999994316E-2</v>
      </c>
      <c r="J1036" s="77">
        <f t="shared" si="159"/>
        <v>1.1346104341839981E-3</v>
      </c>
      <c r="K1036" s="77">
        <f t="shared" si="160"/>
        <v>1.1346104341839336E-4</v>
      </c>
      <c r="L1036" s="82"/>
    </row>
    <row r="1037" spans="1:12" x14ac:dyDescent="0.2">
      <c r="A1037" s="76">
        <v>97.2</v>
      </c>
      <c r="B1037" s="76">
        <f t="shared" si="156"/>
        <v>9.7200000000000009E-2</v>
      </c>
      <c r="C1037" s="77">
        <f t="shared" si="151"/>
        <v>0.99962541950184969</v>
      </c>
      <c r="D1037" s="78">
        <f t="shared" si="152"/>
        <v>1.1142557513161954E-3</v>
      </c>
      <c r="E1037" s="78">
        <f t="shared" si="153"/>
        <v>1</v>
      </c>
      <c r="F1037" s="78">
        <f t="shared" si="154"/>
        <v>1</v>
      </c>
      <c r="G1037" s="77">
        <f t="shared" si="157"/>
        <v>1.1138383728418006E-3</v>
      </c>
      <c r="H1037" s="78">
        <f t="shared" si="155"/>
        <v>-59.063556486217692</v>
      </c>
      <c r="I1037" s="77">
        <f t="shared" si="158"/>
        <v>0.10000000000000853</v>
      </c>
      <c r="J1037" s="77">
        <f t="shared" si="159"/>
        <v>1.1207569734399537E-3</v>
      </c>
      <c r="K1037" s="77">
        <f t="shared" si="160"/>
        <v>1.1207569734400493E-4</v>
      </c>
      <c r="L1037" s="82"/>
    </row>
    <row r="1038" spans="1:12" x14ac:dyDescent="0.2">
      <c r="A1038" s="76">
        <v>97.3</v>
      </c>
      <c r="B1038" s="76">
        <f t="shared" si="156"/>
        <v>9.7299999999999998E-2</v>
      </c>
      <c r="C1038" s="77">
        <f t="shared" si="151"/>
        <v>0.9996246484967698</v>
      </c>
      <c r="D1038" s="78">
        <f t="shared" si="152"/>
        <v>1.1004491222150394E-3</v>
      </c>
      <c r="E1038" s="78">
        <f t="shared" si="153"/>
        <v>1</v>
      </c>
      <c r="F1038" s="78">
        <f t="shared" si="154"/>
        <v>1</v>
      </c>
      <c r="G1038" s="77">
        <f t="shared" si="157"/>
        <v>1.1000360669827876E-3</v>
      </c>
      <c r="H1038" s="78">
        <f t="shared" si="155"/>
        <v>-59.171861507111544</v>
      </c>
      <c r="I1038" s="77">
        <f t="shared" si="158"/>
        <v>9.9999999999994316E-2</v>
      </c>
      <c r="J1038" s="77">
        <f t="shared" si="159"/>
        <v>1.1069372199122942E-3</v>
      </c>
      <c r="K1038" s="77">
        <f t="shared" si="160"/>
        <v>1.1069372199122313E-4</v>
      </c>
      <c r="L1038" s="82"/>
    </row>
    <row r="1039" spans="1:12" x14ac:dyDescent="0.2">
      <c r="A1039" s="76">
        <v>97.4</v>
      </c>
      <c r="B1039" s="76">
        <f t="shared" si="156"/>
        <v>9.74E-2</v>
      </c>
      <c r="C1039" s="77">
        <f t="shared" si="151"/>
        <v>0.99962387669943076</v>
      </c>
      <c r="D1039" s="78">
        <f t="shared" si="152"/>
        <v>1.086679726949229E-3</v>
      </c>
      <c r="E1039" s="78">
        <f t="shared" si="153"/>
        <v>1</v>
      </c>
      <c r="F1039" s="78">
        <f t="shared" si="154"/>
        <v>1</v>
      </c>
      <c r="G1039" s="77">
        <f t="shared" si="157"/>
        <v>1.0862710013836673E-3</v>
      </c>
      <c r="H1039" s="78">
        <f t="shared" si="155"/>
        <v>-59.281236280888649</v>
      </c>
      <c r="I1039" s="77">
        <f t="shared" si="158"/>
        <v>0.10000000000000853</v>
      </c>
      <c r="J1039" s="77">
        <f t="shared" si="159"/>
        <v>1.0931535341832275E-3</v>
      </c>
      <c r="K1039" s="77">
        <f t="shared" si="160"/>
        <v>1.0931535341833207E-4</v>
      </c>
      <c r="L1039" s="82"/>
    </row>
    <row r="1040" spans="1:12" x14ac:dyDescent="0.2">
      <c r="A1040" s="76">
        <v>97.5</v>
      </c>
      <c r="B1040" s="76">
        <f t="shared" si="156"/>
        <v>9.7500000000000003E-2</v>
      </c>
      <c r="C1040" s="77">
        <f t="shared" si="151"/>
        <v>0.99962310410983413</v>
      </c>
      <c r="D1040" s="78">
        <f t="shared" si="152"/>
        <v>1.0729498795790302E-3</v>
      </c>
      <c r="E1040" s="78">
        <f t="shared" si="153"/>
        <v>1</v>
      </c>
      <c r="F1040" s="78">
        <f t="shared" si="154"/>
        <v>1</v>
      </c>
      <c r="G1040" s="77">
        <f t="shared" si="157"/>
        <v>1.072545489179063E-3</v>
      </c>
      <c r="H1040" s="78">
        <f t="shared" si="155"/>
        <v>-59.391685586025517</v>
      </c>
      <c r="I1040" s="77">
        <f t="shared" si="158"/>
        <v>9.9999999999994316E-2</v>
      </c>
      <c r="J1040" s="77">
        <f t="shared" si="159"/>
        <v>1.0794082452813651E-3</v>
      </c>
      <c r="K1040" s="77">
        <f t="shared" si="160"/>
        <v>1.0794082452813037E-4</v>
      </c>
      <c r="L1040" s="82"/>
    </row>
    <row r="1041" spans="1:12" x14ac:dyDescent="0.2">
      <c r="A1041" s="76">
        <v>97.6</v>
      </c>
      <c r="B1041" s="76">
        <f t="shared" si="156"/>
        <v>9.7599999999999992E-2</v>
      </c>
      <c r="C1041" s="77">
        <f t="shared" si="151"/>
        <v>0.99962233072798168</v>
      </c>
      <c r="D1041" s="78">
        <f t="shared" si="152"/>
        <v>1.0592618619179527E-3</v>
      </c>
      <c r="E1041" s="78">
        <f t="shared" si="153"/>
        <v>1</v>
      </c>
      <c r="F1041" s="78">
        <f t="shared" si="154"/>
        <v>1</v>
      </c>
      <c r="G1041" s="77">
        <f t="shared" si="157"/>
        <v>1.0588618112616854E-3</v>
      </c>
      <c r="H1041" s="78">
        <f t="shared" si="155"/>
        <v>-59.503214292137365</v>
      </c>
      <c r="I1041" s="77">
        <f t="shared" si="158"/>
        <v>9.9999999999994316E-2</v>
      </c>
      <c r="J1041" s="77">
        <f t="shared" si="159"/>
        <v>1.0657036502203742E-3</v>
      </c>
      <c r="K1041" s="77">
        <f t="shared" si="160"/>
        <v>1.0657036502203136E-4</v>
      </c>
      <c r="L1041" s="82"/>
    </row>
    <row r="1042" spans="1:12" x14ac:dyDescent="0.2">
      <c r="A1042" s="76">
        <v>97.7</v>
      </c>
      <c r="B1042" s="76">
        <f t="shared" si="156"/>
        <v>9.7700000000000009E-2</v>
      </c>
      <c r="C1042" s="77">
        <f t="shared" si="151"/>
        <v>0.99962155655387352</v>
      </c>
      <c r="D1042" s="78">
        <f t="shared" si="152"/>
        <v>1.045617923093435E-3</v>
      </c>
      <c r="E1042" s="78">
        <f t="shared" si="153"/>
        <v>1</v>
      </c>
      <c r="F1042" s="78">
        <f t="shared" si="154"/>
        <v>1</v>
      </c>
      <c r="G1042" s="77">
        <f t="shared" si="157"/>
        <v>1.0452222158432879E-3</v>
      </c>
      <c r="H1042" s="78">
        <f t="shared" si="155"/>
        <v>-59.615827361297313</v>
      </c>
      <c r="I1042" s="77">
        <f t="shared" si="158"/>
        <v>0.10000000000000853</v>
      </c>
      <c r="J1042" s="77">
        <f t="shared" si="159"/>
        <v>1.0520420135524866E-3</v>
      </c>
      <c r="K1042" s="77">
        <f t="shared" si="160"/>
        <v>1.0520420135525763E-4</v>
      </c>
      <c r="L1042" s="82"/>
    </row>
    <row r="1043" spans="1:12" x14ac:dyDescent="0.2">
      <c r="A1043" s="76">
        <v>97.8</v>
      </c>
      <c r="B1043" s="76">
        <f t="shared" si="156"/>
        <v>9.7799999999999998E-2</v>
      </c>
      <c r="C1043" s="77">
        <f t="shared" si="151"/>
        <v>0.99962078158751499</v>
      </c>
      <c r="D1043" s="78">
        <f t="shared" si="152"/>
        <v>1.0320202791224678E-3</v>
      </c>
      <c r="E1043" s="78">
        <f t="shared" si="153"/>
        <v>1</v>
      </c>
      <c r="F1043" s="78">
        <f t="shared" si="154"/>
        <v>1</v>
      </c>
      <c r="G1043" s="77">
        <f t="shared" si="157"/>
        <v>1.0316289180305666E-3</v>
      </c>
      <c r="H1043" s="78">
        <f t="shared" si="155"/>
        <v>-59.72952984938928</v>
      </c>
      <c r="I1043" s="77">
        <f t="shared" si="158"/>
        <v>9.9999999999994316E-2</v>
      </c>
      <c r="J1043" s="77">
        <f t="shared" si="159"/>
        <v>1.0384255669369272E-3</v>
      </c>
      <c r="K1043" s="77">
        <f t="shared" si="160"/>
        <v>1.0384255669368682E-4</v>
      </c>
      <c r="L1043" s="82"/>
    </row>
    <row r="1044" spans="1:12" x14ac:dyDescent="0.2">
      <c r="A1044" s="76">
        <v>97.9</v>
      </c>
      <c r="B1044" s="76">
        <f t="shared" si="156"/>
        <v>9.7900000000000001E-2</v>
      </c>
      <c r="C1044" s="77">
        <f t="shared" si="151"/>
        <v>0.99962000582890465</v>
      </c>
      <c r="D1044" s="78">
        <f t="shared" si="152"/>
        <v>1.0184711125021909E-3</v>
      </c>
      <c r="E1044" s="78">
        <f t="shared" si="153"/>
        <v>1</v>
      </c>
      <c r="F1044" s="78">
        <f t="shared" si="154"/>
        <v>1</v>
      </c>
      <c r="G1044" s="77">
        <f t="shared" si="157"/>
        <v>1.0180840994160111E-3</v>
      </c>
      <c r="H1044" s="78">
        <f t="shared" si="155"/>
        <v>-59.844326907495535</v>
      </c>
      <c r="I1044" s="77">
        <f t="shared" si="158"/>
        <v>0.10000000000000853</v>
      </c>
      <c r="J1044" s="77">
        <f t="shared" si="159"/>
        <v>1.024856508723289E-3</v>
      </c>
      <c r="K1044" s="77">
        <f t="shared" si="160"/>
        <v>1.0248565087233764E-4</v>
      </c>
      <c r="L1044" s="82"/>
    </row>
    <row r="1045" spans="1:12" x14ac:dyDescent="0.2">
      <c r="A1045" s="76">
        <v>98</v>
      </c>
      <c r="B1045" s="76">
        <f t="shared" si="156"/>
        <v>9.8000000000000004E-2</v>
      </c>
      <c r="C1045" s="77">
        <f t="shared" si="151"/>
        <v>0.99961922927804503</v>
      </c>
      <c r="D1045" s="78">
        <f t="shared" si="152"/>
        <v>1.0049725718155116E-3</v>
      </c>
      <c r="E1045" s="78">
        <f t="shared" si="153"/>
        <v>1</v>
      </c>
      <c r="F1045" s="78">
        <f t="shared" si="154"/>
        <v>1</v>
      </c>
      <c r="G1045" s="77">
        <f t="shared" si="157"/>
        <v>1.0045899076837966E-3</v>
      </c>
      <c r="H1045" s="78">
        <f t="shared" si="155"/>
        <v>-59.960223783319421</v>
      </c>
      <c r="I1045" s="77">
        <f t="shared" si="158"/>
        <v>9.9999999999994316E-2</v>
      </c>
      <c r="J1045" s="77">
        <f t="shared" si="159"/>
        <v>1.0113370035499038E-3</v>
      </c>
      <c r="K1045" s="77">
        <f t="shared" si="160"/>
        <v>1.0113370035498463E-4</v>
      </c>
      <c r="L1045" s="82"/>
    </row>
    <row r="1046" spans="1:12" x14ac:dyDescent="0.2">
      <c r="A1046" s="76">
        <v>98.1</v>
      </c>
      <c r="B1046" s="76">
        <f t="shared" si="156"/>
        <v>9.8099999999999993E-2</v>
      </c>
      <c r="C1046" s="77">
        <f t="shared" si="151"/>
        <v>0.99961845193493704</v>
      </c>
      <c r="D1046" s="78">
        <f t="shared" si="152"/>
        <v>9.9152677135178947E-4</v>
      </c>
      <c r="E1046" s="78">
        <f t="shared" si="153"/>
        <v>1</v>
      </c>
      <c r="F1046" s="78">
        <f t="shared" si="154"/>
        <v>1</v>
      </c>
      <c r="G1046" s="77">
        <f t="shared" si="157"/>
        <v>9.9114845623072211E-4</v>
      </c>
      <c r="H1046" s="78">
        <f t="shared" si="155"/>
        <v>-60.07722582264438</v>
      </c>
      <c r="I1046" s="77">
        <f t="shared" si="158"/>
        <v>9.9999999999994316E-2</v>
      </c>
      <c r="J1046" s="77">
        <f t="shared" si="159"/>
        <v>9.9786918195725934E-4</v>
      </c>
      <c r="K1046" s="77">
        <f t="shared" si="160"/>
        <v>9.9786918195720258E-5</v>
      </c>
      <c r="L1046" s="82"/>
    </row>
    <row r="1047" spans="1:12" x14ac:dyDescent="0.2">
      <c r="A1047" s="76">
        <v>98.2</v>
      </c>
      <c r="B1047" s="76">
        <f t="shared" si="156"/>
        <v>9.820000000000001E-2</v>
      </c>
      <c r="C1047" s="77">
        <f t="shared" si="151"/>
        <v>0.99961767379958433</v>
      </c>
      <c r="D1047" s="78">
        <f t="shared" si="152"/>
        <v>9.7813579074255757E-4</v>
      </c>
      <c r="E1047" s="78">
        <f t="shared" si="153"/>
        <v>1</v>
      </c>
      <c r="F1047" s="78">
        <f t="shared" si="154"/>
        <v>1</v>
      </c>
      <c r="G1047" s="77">
        <f t="shared" si="157"/>
        <v>9.7776182380219243E-4</v>
      </c>
      <c r="H1047" s="78">
        <f t="shared" si="155"/>
        <v>-60.195338470830386</v>
      </c>
      <c r="I1047" s="77">
        <f t="shared" si="158"/>
        <v>0.10000000000000853</v>
      </c>
      <c r="J1047" s="77">
        <f t="shared" si="159"/>
        <v>9.8445514001645716E-4</v>
      </c>
      <c r="K1047" s="77">
        <f t="shared" si="160"/>
        <v>9.8445514001654116E-5</v>
      </c>
      <c r="L1047" s="82"/>
    </row>
    <row r="1048" spans="1:12" x14ac:dyDescent="0.2">
      <c r="A1048" s="76">
        <v>98.3</v>
      </c>
      <c r="B1048" s="76">
        <f t="shared" si="156"/>
        <v>9.8299999999999998E-2</v>
      </c>
      <c r="C1048" s="77">
        <f t="shared" si="151"/>
        <v>0.99961689487198779</v>
      </c>
      <c r="D1048" s="78">
        <f t="shared" si="152"/>
        <v>9.648016746123799E-4</v>
      </c>
      <c r="E1048" s="78">
        <f t="shared" si="153"/>
        <v>1</v>
      </c>
      <c r="F1048" s="78">
        <f t="shared" si="154"/>
        <v>1</v>
      </c>
      <c r="G1048" s="77">
        <f t="shared" si="157"/>
        <v>9.644320541433211E-4</v>
      </c>
      <c r="H1048" s="78">
        <f t="shared" si="155"/>
        <v>-60.314567274348256</v>
      </c>
      <c r="I1048" s="77">
        <f t="shared" si="158"/>
        <v>9.9999999999994316E-2</v>
      </c>
      <c r="J1048" s="77">
        <f t="shared" si="159"/>
        <v>9.7109693897275682E-4</v>
      </c>
      <c r="K1048" s="77">
        <f t="shared" si="160"/>
        <v>9.7109693897270164E-5</v>
      </c>
      <c r="L1048" s="82"/>
    </row>
    <row r="1049" spans="1:12" x14ac:dyDescent="0.2">
      <c r="A1049" s="76">
        <v>98.4</v>
      </c>
      <c r="B1049" s="76">
        <f t="shared" si="156"/>
        <v>9.8400000000000001E-2</v>
      </c>
      <c r="C1049" s="77">
        <f t="shared" si="151"/>
        <v>0.99961611515214799</v>
      </c>
      <c r="D1049" s="78">
        <f t="shared" si="152"/>
        <v>9.5152643224476977E-4</v>
      </c>
      <c r="E1049" s="78">
        <f t="shared" si="153"/>
        <v>1</v>
      </c>
      <c r="F1049" s="78">
        <f t="shared" si="154"/>
        <v>1</v>
      </c>
      <c r="G1049" s="77">
        <f t="shared" si="157"/>
        <v>9.5116115566510034E-4</v>
      </c>
      <c r="H1049" s="78">
        <f t="shared" si="155"/>
        <v>-60.434917882353503</v>
      </c>
      <c r="I1049" s="77">
        <f t="shared" si="158"/>
        <v>0.10000000000000853</v>
      </c>
      <c r="J1049" s="77">
        <f t="shared" si="159"/>
        <v>9.5779660490421072E-4</v>
      </c>
      <c r="K1049" s="77">
        <f t="shared" si="160"/>
        <v>9.5779660490429242E-5</v>
      </c>
      <c r="L1049" s="82"/>
    </row>
    <row r="1050" spans="1:12" x14ac:dyDescent="0.2">
      <c r="A1050" s="76">
        <v>98.5</v>
      </c>
      <c r="B1050" s="76">
        <f t="shared" si="156"/>
        <v>9.8500000000000004E-2</v>
      </c>
      <c r="C1050" s="77">
        <f t="shared" si="151"/>
        <v>0.99961533464006713</v>
      </c>
      <c r="D1050" s="78">
        <f t="shared" si="152"/>
        <v>9.3831203726326437E-4</v>
      </c>
      <c r="E1050" s="78">
        <f t="shared" si="153"/>
        <v>1</v>
      </c>
      <c r="F1050" s="78">
        <f t="shared" si="154"/>
        <v>1</v>
      </c>
      <c r="G1050" s="77">
        <f t="shared" si="157"/>
        <v>9.3795110112572121E-4</v>
      </c>
      <c r="H1050" s="78">
        <f t="shared" si="155"/>
        <v>-60.556396048299952</v>
      </c>
      <c r="I1050" s="77">
        <f t="shared" si="158"/>
        <v>9.9999999999994316E-2</v>
      </c>
      <c r="J1050" s="77">
        <f t="shared" si="159"/>
        <v>9.4455612839541077E-4</v>
      </c>
      <c r="K1050" s="77">
        <f t="shared" si="160"/>
        <v>9.4455612839535713E-5</v>
      </c>
      <c r="L1050" s="82"/>
    </row>
    <row r="1051" spans="1:12" x14ac:dyDescent="0.2">
      <c r="A1051" s="76">
        <v>98.6</v>
      </c>
      <c r="B1051" s="76">
        <f t="shared" si="156"/>
        <v>9.8599999999999993E-2</v>
      </c>
      <c r="C1051" s="77">
        <f t="shared" si="151"/>
        <v>0.99961455333574856</v>
      </c>
      <c r="D1051" s="78">
        <f t="shared" si="152"/>
        <v>9.2516042732756587E-4</v>
      </c>
      <c r="E1051" s="78">
        <f t="shared" si="153"/>
        <v>1</v>
      </c>
      <c r="F1051" s="78">
        <f t="shared" si="154"/>
        <v>1</v>
      </c>
      <c r="G1051" s="77">
        <f t="shared" si="157"/>
        <v>9.2480382732695497E-4</v>
      </c>
      <c r="H1051" s="78">
        <f t="shared" si="155"/>
        <v>-60.679007631595113</v>
      </c>
      <c r="I1051" s="77">
        <f t="shared" si="158"/>
        <v>9.9999999999994316E-2</v>
      </c>
      <c r="J1051" s="77">
        <f t="shared" si="159"/>
        <v>9.3137746422633809E-4</v>
      </c>
      <c r="K1051" s="77">
        <f t="shared" si="160"/>
        <v>9.3137746422628512E-5</v>
      </c>
      <c r="L1051" s="82"/>
    </row>
    <row r="1052" spans="1:12" x14ac:dyDescent="0.2">
      <c r="A1052" s="76">
        <v>98.7</v>
      </c>
      <c r="B1052" s="76">
        <f t="shared" si="156"/>
        <v>9.8699999999999996E-2</v>
      </c>
      <c r="C1052" s="77">
        <f t="shared" si="151"/>
        <v>0.99961377123919293</v>
      </c>
      <c r="D1052" s="78">
        <f t="shared" si="152"/>
        <v>9.120735038448337E-4</v>
      </c>
      <c r="E1052" s="78">
        <f t="shared" si="153"/>
        <v>1</v>
      </c>
      <c r="F1052" s="78">
        <f t="shared" si="154"/>
        <v>1</v>
      </c>
      <c r="G1052" s="77">
        <f t="shared" si="157"/>
        <v>9.1172123482567875E-4</v>
      </c>
      <c r="H1052" s="78">
        <f t="shared" si="155"/>
        <v>-60.80275859929759</v>
      </c>
      <c r="I1052" s="77">
        <f t="shared" si="158"/>
        <v>0.10000000000000853</v>
      </c>
      <c r="J1052" s="77">
        <f t="shared" si="159"/>
        <v>9.1826253107631681E-4</v>
      </c>
      <c r="K1052" s="77">
        <f t="shared" si="160"/>
        <v>9.1826253107639514E-5</v>
      </c>
      <c r="L1052" s="82"/>
    </row>
    <row r="1053" spans="1:12" x14ac:dyDescent="0.2">
      <c r="A1053" s="76">
        <v>98.8</v>
      </c>
      <c r="B1053" s="76">
        <f t="shared" si="156"/>
        <v>9.8799999999999999E-2</v>
      </c>
      <c r="C1053" s="77">
        <f t="shared" si="151"/>
        <v>0.99961298835039947</v>
      </c>
      <c r="D1053" s="78">
        <f t="shared" si="152"/>
        <v>8.9905313169605903E-4</v>
      </c>
      <c r="E1053" s="78">
        <f t="shared" si="153"/>
        <v>1</v>
      </c>
      <c r="F1053" s="78">
        <f t="shared" si="154"/>
        <v>1</v>
      </c>
      <c r="G1053" s="77">
        <f t="shared" si="157"/>
        <v>8.9870518766048282E-4</v>
      </c>
      <c r="H1053" s="78">
        <f t="shared" si="155"/>
        <v>-60.927655027858066</v>
      </c>
      <c r="I1053" s="77">
        <f t="shared" si="158"/>
        <v>9.9999999999994316E-2</v>
      </c>
      <c r="J1053" s="77">
        <f t="shared" si="159"/>
        <v>9.0521321124308073E-4</v>
      </c>
      <c r="K1053" s="77">
        <f t="shared" si="160"/>
        <v>9.0521321124302926E-5</v>
      </c>
      <c r="L1053" s="82"/>
    </row>
    <row r="1054" spans="1:12" x14ac:dyDescent="0.2">
      <c r="A1054" s="76">
        <v>98.9</v>
      </c>
      <c r="B1054" s="76">
        <f t="shared" si="156"/>
        <v>9.8900000000000002E-2</v>
      </c>
      <c r="C1054" s="77">
        <f t="shared" si="151"/>
        <v>0.99961220466937417</v>
      </c>
      <c r="D1054" s="78">
        <f t="shared" si="152"/>
        <v>8.8610113897751117E-4</v>
      </c>
      <c r="E1054" s="78">
        <f t="shared" si="153"/>
        <v>1</v>
      </c>
      <c r="F1054" s="78">
        <f t="shared" si="154"/>
        <v>1</v>
      </c>
      <c r="G1054" s="77">
        <f t="shared" si="157"/>
        <v>8.8575751309335343E-4</v>
      </c>
      <c r="H1054" s="78">
        <f t="shared" si="155"/>
        <v>-61.053703104905075</v>
      </c>
      <c r="I1054" s="77">
        <f t="shared" si="158"/>
        <v>0.10000000000000853</v>
      </c>
      <c r="J1054" s="77">
        <f t="shared" si="159"/>
        <v>8.9223135037691807E-4</v>
      </c>
      <c r="K1054" s="77">
        <f t="shared" si="160"/>
        <v>8.9223135037699416E-5</v>
      </c>
      <c r="L1054" s="82"/>
    </row>
    <row r="1055" spans="1:12" x14ac:dyDescent="0.2">
      <c r="A1055" s="76">
        <v>99</v>
      </c>
      <c r="B1055" s="76">
        <f t="shared" si="156"/>
        <v>9.9000000000000005E-2</v>
      </c>
      <c r="C1055" s="77">
        <f t="shared" si="151"/>
        <v>0.9996114201961156</v>
      </c>
      <c r="D1055" s="78">
        <f t="shared" si="152"/>
        <v>8.7321931675727119E-4</v>
      </c>
      <c r="E1055" s="78">
        <f t="shared" si="153"/>
        <v>1</v>
      </c>
      <c r="F1055" s="78">
        <f t="shared" si="154"/>
        <v>1</v>
      </c>
      <c r="G1055" s="77">
        <f t="shared" si="157"/>
        <v>8.7288000136641754E-4</v>
      </c>
      <c r="H1055" s="78">
        <f t="shared" si="155"/>
        <v>-61.180909131076639</v>
      </c>
      <c r="I1055" s="77">
        <f t="shared" si="158"/>
        <v>9.9999999999994316E-2</v>
      </c>
      <c r="J1055" s="77">
        <f t="shared" si="159"/>
        <v>8.7931875722988548E-4</v>
      </c>
      <c r="K1055" s="77">
        <f t="shared" si="160"/>
        <v>8.7931875722983545E-5</v>
      </c>
      <c r="L1055" s="82"/>
    </row>
    <row r="1056" spans="1:12" x14ac:dyDescent="0.2">
      <c r="A1056" s="76">
        <v>99.1</v>
      </c>
      <c r="B1056" s="76">
        <f t="shared" si="156"/>
        <v>9.9099999999999994E-2</v>
      </c>
      <c r="C1056" s="77">
        <f t="shared" si="151"/>
        <v>0.99961063493062807</v>
      </c>
      <c r="D1056" s="78">
        <f t="shared" si="152"/>
        <v>8.6040941884677413E-4</v>
      </c>
      <c r="E1056" s="78">
        <f t="shared" si="153"/>
        <v>1</v>
      </c>
      <c r="F1056" s="78">
        <f t="shared" si="154"/>
        <v>1</v>
      </c>
      <c r="G1056" s="77">
        <f t="shared" si="157"/>
        <v>8.6007440547371662E-4</v>
      </c>
      <c r="H1056" s="78">
        <f t="shared" si="155"/>
        <v>-61.309279521899043</v>
      </c>
      <c r="I1056" s="77">
        <f t="shared" si="158"/>
        <v>9.9999999999994316E-2</v>
      </c>
      <c r="J1056" s="77">
        <f t="shared" si="159"/>
        <v>8.6647720342006708E-4</v>
      </c>
      <c r="K1056" s="77">
        <f t="shared" si="160"/>
        <v>8.6647720342001786E-5</v>
      </c>
      <c r="L1056" s="82"/>
    </row>
    <row r="1057" spans="1:12" x14ac:dyDescent="0.2">
      <c r="A1057" s="76">
        <v>99.2</v>
      </c>
      <c r="B1057" s="76">
        <f t="shared" si="156"/>
        <v>9.9199999999999997E-2</v>
      </c>
      <c r="C1057" s="77">
        <f t="shared" si="151"/>
        <v>0.99960984887291138</v>
      </c>
      <c r="D1057" s="78">
        <f t="shared" si="152"/>
        <v>8.4767316158736541E-4</v>
      </c>
      <c r="E1057" s="78">
        <f t="shared" si="153"/>
        <v>1</v>
      </c>
      <c r="F1057" s="78">
        <f t="shared" si="154"/>
        <v>1</v>
      </c>
      <c r="G1057" s="77">
        <f t="shared" si="157"/>
        <v>8.4734244094796928E-4</v>
      </c>
      <c r="H1057" s="78">
        <f t="shared" si="155"/>
        <v>-61.438820809714286</v>
      </c>
      <c r="I1057" s="77">
        <f t="shared" si="158"/>
        <v>0.10000000000000853</v>
      </c>
      <c r="J1057" s="77">
        <f t="shared" si="159"/>
        <v>8.53708423210843E-4</v>
      </c>
      <c r="K1057" s="77">
        <f t="shared" si="160"/>
        <v>8.5370842321091584E-5</v>
      </c>
      <c r="L1057" s="82"/>
    </row>
    <row r="1058" spans="1:12" x14ac:dyDescent="0.2">
      <c r="A1058" s="76">
        <v>99.3</v>
      </c>
      <c r="B1058" s="76">
        <f t="shared" si="156"/>
        <v>9.9299999999999999E-2</v>
      </c>
      <c r="C1058" s="77">
        <f t="shared" si="151"/>
        <v>0.99960906202296629</v>
      </c>
      <c r="D1058" s="78">
        <f t="shared" si="152"/>
        <v>8.3501222365184498E-4</v>
      </c>
      <c r="E1058" s="78">
        <f t="shared" si="153"/>
        <v>1</v>
      </c>
      <c r="F1058" s="78">
        <f t="shared" si="154"/>
        <v>1</v>
      </c>
      <c r="G1058" s="77">
        <f t="shared" si="157"/>
        <v>8.3468578566233212E-4</v>
      </c>
      <c r="H1058" s="78">
        <f t="shared" si="155"/>
        <v>-61.569539645656867</v>
      </c>
      <c r="I1058" s="77">
        <f t="shared" si="158"/>
        <v>9.9999999999994316E-2</v>
      </c>
      <c r="J1058" s="77">
        <f t="shared" si="159"/>
        <v>8.410141133051507E-4</v>
      </c>
      <c r="K1058" s="77">
        <f t="shared" si="160"/>
        <v>8.4101411330510288E-5</v>
      </c>
      <c r="L1058" s="82"/>
    </row>
    <row r="1059" spans="1:12" x14ac:dyDescent="0.2">
      <c r="A1059" s="76">
        <v>99.4</v>
      </c>
      <c r="B1059" s="76">
        <f t="shared" si="156"/>
        <v>9.9400000000000002E-2</v>
      </c>
      <c r="C1059" s="77">
        <f t="shared" si="151"/>
        <v>0.9996082743807978</v>
      </c>
      <c r="D1059" s="78">
        <f t="shared" si="152"/>
        <v>8.2242824586088736E-4</v>
      </c>
      <c r="E1059" s="78">
        <f t="shared" si="153"/>
        <v>1</v>
      </c>
      <c r="F1059" s="78">
        <f t="shared" si="154"/>
        <v>1</v>
      </c>
      <c r="G1059" s="77">
        <f t="shared" si="157"/>
        <v>8.2210607964702809E-4</v>
      </c>
      <c r="H1059" s="78">
        <f t="shared" si="155"/>
        <v>-61.701442801682376</v>
      </c>
      <c r="I1059" s="77">
        <f t="shared" si="158"/>
        <v>0.10000000000000853</v>
      </c>
      <c r="J1059" s="77">
        <f t="shared" si="159"/>
        <v>8.2839593265468005E-4</v>
      </c>
      <c r="K1059" s="77">
        <f t="shared" si="160"/>
        <v>8.2839593265475074E-5</v>
      </c>
      <c r="L1059" s="82"/>
    </row>
    <row r="1060" spans="1:12" x14ac:dyDescent="0.2">
      <c r="A1060" s="76">
        <v>99.5</v>
      </c>
      <c r="B1060" s="76">
        <f t="shared" si="156"/>
        <v>9.9500000000000005E-2</v>
      </c>
      <c r="C1060" s="77">
        <f t="shared" si="151"/>
        <v>0.99960748594640425</v>
      </c>
      <c r="D1060" s="78">
        <f t="shared" si="152"/>
        <v>8.0992283101437833E-4</v>
      </c>
      <c r="E1060" s="78">
        <f t="shared" si="153"/>
        <v>1</v>
      </c>
      <c r="F1060" s="78">
        <f t="shared" si="154"/>
        <v>1</v>
      </c>
      <c r="G1060" s="77">
        <f t="shared" si="157"/>
        <v>8.0960492492087709E-4</v>
      </c>
      <c r="H1060" s="78">
        <f t="shared" si="155"/>
        <v>-61.834537172648389</v>
      </c>
      <c r="I1060" s="77">
        <f t="shared" si="158"/>
        <v>9.9999999999994316E-2</v>
      </c>
      <c r="J1060" s="77">
        <f t="shared" si="159"/>
        <v>8.1585550228395259E-4</v>
      </c>
      <c r="K1060" s="77">
        <f t="shared" si="160"/>
        <v>8.1585550228390627E-5</v>
      </c>
      <c r="L1060" s="82"/>
    </row>
    <row r="1061" spans="1:12" x14ac:dyDescent="0.2">
      <c r="A1061" s="76">
        <v>99.6</v>
      </c>
      <c r="B1061" s="76">
        <f t="shared" si="156"/>
        <v>9.9599999999999994E-2</v>
      </c>
      <c r="C1061" s="77">
        <f t="shared" si="151"/>
        <v>0.99960669671979008</v>
      </c>
      <c r="D1061" s="78">
        <f t="shared" si="152"/>
        <v>7.9749754373754E-4</v>
      </c>
      <c r="E1061" s="78">
        <f t="shared" si="153"/>
        <v>1</v>
      </c>
      <c r="F1061" s="78">
        <f t="shared" si="154"/>
        <v>1</v>
      </c>
      <c r="G1061" s="77">
        <f t="shared" si="157"/>
        <v>7.9718388533762865E-4</v>
      </c>
      <c r="H1061" s="78">
        <f t="shared" si="155"/>
        <v>-61.968829778449582</v>
      </c>
      <c r="I1061" s="77">
        <f t="shared" si="158"/>
        <v>9.9999999999994316E-2</v>
      </c>
      <c r="J1061" s="77">
        <f t="shared" si="159"/>
        <v>8.0339440512925287E-4</v>
      </c>
      <c r="K1061" s="77">
        <f t="shared" si="160"/>
        <v>8.0339440512920715E-5</v>
      </c>
      <c r="L1061" s="82"/>
    </row>
    <row r="1062" spans="1:12" x14ac:dyDescent="0.2">
      <c r="A1062" s="76">
        <v>99.7</v>
      </c>
      <c r="B1062" s="76">
        <f t="shared" si="156"/>
        <v>9.9699999999999997E-2</v>
      </c>
      <c r="C1062" s="77">
        <f t="shared" si="151"/>
        <v>0.99960590670095528</v>
      </c>
      <c r="D1062" s="78">
        <f t="shared" si="152"/>
        <v>7.8515391034183384E-4</v>
      </c>
      <c r="E1062" s="78">
        <f t="shared" si="153"/>
        <v>1</v>
      </c>
      <c r="F1062" s="78">
        <f t="shared" si="154"/>
        <v>1</v>
      </c>
      <c r="G1062" s="77">
        <f t="shared" si="157"/>
        <v>7.8484448644704934E-4</v>
      </c>
      <c r="H1062" s="78">
        <f t="shared" si="155"/>
        <v>-62.104327766208698</v>
      </c>
      <c r="I1062" s="77">
        <f t="shared" si="158"/>
        <v>0.10000000000000853</v>
      </c>
      <c r="J1062" s="77">
        <f t="shared" si="159"/>
        <v>7.91014185892339E-4</v>
      </c>
      <c r="K1062" s="77">
        <f t="shared" si="160"/>
        <v>7.9101418589240649E-5</v>
      </c>
      <c r="L1062" s="82"/>
    </row>
    <row r="1063" spans="1:12" x14ac:dyDescent="0.2">
      <c r="A1063" s="76">
        <v>99.8</v>
      </c>
      <c r="B1063" s="76">
        <f t="shared" si="156"/>
        <v>9.98E-2</v>
      </c>
      <c r="C1063" s="77">
        <f t="shared" si="151"/>
        <v>0.99960511588990208</v>
      </c>
      <c r="D1063" s="78">
        <f t="shared" si="152"/>
        <v>7.728934187005615E-4</v>
      </c>
      <c r="E1063" s="78">
        <f t="shared" si="153"/>
        <v>1</v>
      </c>
      <c r="F1063" s="78">
        <f t="shared" si="154"/>
        <v>1</v>
      </c>
      <c r="G1063" s="77">
        <f t="shared" si="157"/>
        <v>7.725882153707174E-4</v>
      </c>
      <c r="H1063" s="78">
        <f t="shared" si="155"/>
        <v>-62.24103841252451</v>
      </c>
      <c r="I1063" s="77">
        <f t="shared" si="158"/>
        <v>9.9999999999994316E-2</v>
      </c>
      <c r="J1063" s="77">
        <f t="shared" si="159"/>
        <v>7.7871635090888337E-4</v>
      </c>
      <c r="K1063" s="77">
        <f t="shared" si="160"/>
        <v>7.7871635090883909E-5</v>
      </c>
      <c r="L1063" s="82"/>
    </row>
    <row r="1064" spans="1:12" x14ac:dyDescent="0.2">
      <c r="A1064" s="76">
        <v>99.9</v>
      </c>
      <c r="B1064" s="76">
        <f t="shared" si="156"/>
        <v>9.9900000000000003E-2</v>
      </c>
      <c r="C1064" s="77">
        <f t="shared" si="151"/>
        <v>0.99960432428663226</v>
      </c>
      <c r="D1064" s="78">
        <f t="shared" si="152"/>
        <v>7.6071751813907586E-4</v>
      </c>
      <c r="E1064" s="78">
        <f t="shared" si="153"/>
        <v>1</v>
      </c>
      <c r="F1064" s="78">
        <f t="shared" si="154"/>
        <v>1</v>
      </c>
      <c r="G1064" s="77">
        <f t="shared" si="157"/>
        <v>7.6041652069241484E-4</v>
      </c>
      <c r="H1064" s="78">
        <f t="shared" si="155"/>
        <v>-62.378969125779108</v>
      </c>
      <c r="I1064" s="77">
        <f t="shared" si="158"/>
        <v>0.10000000000000853</v>
      </c>
      <c r="J1064" s="77">
        <f t="shared" si="159"/>
        <v>7.6650236803156612E-4</v>
      </c>
      <c r="K1064" s="77">
        <f t="shared" si="160"/>
        <v>7.6650236803163144E-5</v>
      </c>
      <c r="L1064" s="82"/>
    </row>
    <row r="1065" spans="1:12" x14ac:dyDescent="0.2">
      <c r="A1065" s="76">
        <v>100</v>
      </c>
      <c r="B1065" s="76">
        <f t="shared" si="156"/>
        <v>0.1</v>
      </c>
      <c r="C1065" s="77">
        <f t="shared" si="151"/>
        <v>0.99960353189114826</v>
      </c>
      <c r="D1065" s="78">
        <f t="shared" si="152"/>
        <v>7.486276193395694E-4</v>
      </c>
      <c r="E1065" s="78">
        <f t="shared" si="153"/>
        <v>1</v>
      </c>
      <c r="F1065" s="78">
        <f t="shared" si="154"/>
        <v>1</v>
      </c>
      <c r="G1065" s="77">
        <f t="shared" si="157"/>
        <v>7.483308123630957E-4</v>
      </c>
      <c r="H1065" s="78">
        <f t="shared" si="155"/>
        <v>-62.518127448505496</v>
      </c>
      <c r="I1065" s="77">
        <f t="shared" si="158"/>
        <v>9.9999999999994316E-2</v>
      </c>
      <c r="J1065" s="77">
        <f t="shared" si="159"/>
        <v>7.5437366652775532E-4</v>
      </c>
      <c r="K1065" s="77">
        <f t="shared" si="160"/>
        <v>7.5437366652771244E-5</v>
      </c>
      <c r="L1065" s="82"/>
    </row>
    <row r="1066" spans="1:12" x14ac:dyDescent="0.2">
      <c r="A1066" s="76">
        <v>101</v>
      </c>
      <c r="B1066" s="76">
        <f t="shared" si="156"/>
        <v>0.10100000000000001</v>
      </c>
      <c r="C1066" s="77">
        <f t="shared" si="151"/>
        <v>0.99959556436486607</v>
      </c>
      <c r="D1066" s="78">
        <f t="shared" si="152"/>
        <v>6.3274132969693125E-4</v>
      </c>
      <c r="E1066" s="78">
        <f t="shared" si="153"/>
        <v>1</v>
      </c>
      <c r="F1066" s="78">
        <f t="shared" si="154"/>
        <v>1</v>
      </c>
      <c r="G1066" s="77">
        <f t="shared" si="157"/>
        <v>6.3248542655537979E-4</v>
      </c>
      <c r="H1066" s="78">
        <f t="shared" si="155"/>
        <v>-63.978989537098137</v>
      </c>
      <c r="I1066" s="77">
        <f t="shared" si="158"/>
        <v>1</v>
      </c>
      <c r="J1066" s="77">
        <f t="shared" si="159"/>
        <v>6.9040811945923774E-4</v>
      </c>
      <c r="K1066" s="77">
        <f t="shared" si="160"/>
        <v>6.9040811945923774E-4</v>
      </c>
      <c r="L1066" s="82"/>
    </row>
    <row r="1067" spans="1:12" x14ac:dyDescent="0.2">
      <c r="A1067" s="76">
        <v>102</v>
      </c>
      <c r="B1067" s="76">
        <f t="shared" si="156"/>
        <v>0.10199999999999999</v>
      </c>
      <c r="C1067" s="77">
        <f t="shared" si="151"/>
        <v>0.99958751761901421</v>
      </c>
      <c r="D1067" s="78">
        <f t="shared" si="152"/>
        <v>5.2671874896042462E-4</v>
      </c>
      <c r="E1067" s="78">
        <f t="shared" si="153"/>
        <v>1</v>
      </c>
      <c r="F1067" s="78">
        <f t="shared" si="154"/>
        <v>1</v>
      </c>
      <c r="G1067" s="77">
        <f t="shared" si="157"/>
        <v>5.265014867567436E-4</v>
      </c>
      <c r="H1067" s="78">
        <f t="shared" si="155"/>
        <v>-65.572007961959713</v>
      </c>
      <c r="I1067" s="77">
        <f t="shared" si="158"/>
        <v>1</v>
      </c>
      <c r="J1067" s="77">
        <f t="shared" si="159"/>
        <v>5.7949345665606164E-4</v>
      </c>
      <c r="K1067" s="77">
        <f t="shared" si="160"/>
        <v>5.7949345665606164E-4</v>
      </c>
      <c r="L1067" s="82"/>
    </row>
    <row r="1068" spans="1:12" x14ac:dyDescent="0.2">
      <c r="A1068" s="76">
        <v>103</v>
      </c>
      <c r="B1068" s="76">
        <f t="shared" si="156"/>
        <v>0.10299999999999999</v>
      </c>
      <c r="C1068" s="77">
        <f t="shared" si="151"/>
        <v>0.9995793916553527</v>
      </c>
      <c r="D1068" s="78">
        <f t="shared" si="152"/>
        <v>4.3133350116324138E-4</v>
      </c>
      <c r="E1068" s="78">
        <f t="shared" si="153"/>
        <v>1</v>
      </c>
      <c r="F1068" s="78">
        <f t="shared" si="154"/>
        <v>1</v>
      </c>
      <c r="G1068" s="77">
        <f t="shared" si="157"/>
        <v>4.3115207869332618E-4</v>
      </c>
      <c r="H1068" s="78">
        <f t="shared" si="155"/>
        <v>-67.307390314293045</v>
      </c>
      <c r="I1068" s="77">
        <f t="shared" si="158"/>
        <v>1</v>
      </c>
      <c r="J1068" s="77">
        <f t="shared" si="159"/>
        <v>4.7882678272503486E-4</v>
      </c>
      <c r="K1068" s="77">
        <f t="shared" si="160"/>
        <v>4.7882678272503486E-4</v>
      </c>
      <c r="L1068" s="82"/>
    </row>
    <row r="1069" spans="1:12" x14ac:dyDescent="0.2">
      <c r="A1069" s="76">
        <v>104</v>
      </c>
      <c r="B1069" s="76">
        <f t="shared" si="156"/>
        <v>0.104</v>
      </c>
      <c r="C1069" s="77">
        <f t="shared" si="151"/>
        <v>0.99957118647566101</v>
      </c>
      <c r="D1069" s="78">
        <f t="shared" si="152"/>
        <v>3.4698846648262836E-4</v>
      </c>
      <c r="E1069" s="78">
        <f t="shared" si="153"/>
        <v>1</v>
      </c>
      <c r="F1069" s="78">
        <f t="shared" si="154"/>
        <v>1</v>
      </c>
      <c r="G1069" s="77">
        <f t="shared" si="157"/>
        <v>3.4683967313541095E-4</v>
      </c>
      <c r="H1069" s="78">
        <f t="shared" si="155"/>
        <v>-69.197424634623729</v>
      </c>
      <c r="I1069" s="77">
        <f t="shared" si="158"/>
        <v>1</v>
      </c>
      <c r="J1069" s="77">
        <f t="shared" si="159"/>
        <v>3.8899587591436854E-4</v>
      </c>
      <c r="K1069" s="77">
        <f t="shared" si="160"/>
        <v>3.8899587591436854E-4</v>
      </c>
      <c r="L1069" s="82"/>
    </row>
    <row r="1070" spans="1:12" x14ac:dyDescent="0.2">
      <c r="A1070" s="76">
        <v>105</v>
      </c>
      <c r="B1070" s="76">
        <f t="shared" si="156"/>
        <v>0.105</v>
      </c>
      <c r="C1070" s="77">
        <f t="shared" si="151"/>
        <v>0.99956290208173448</v>
      </c>
      <c r="D1070" s="78">
        <f t="shared" si="152"/>
        <v>2.7374125677317388E-4</v>
      </c>
      <c r="E1070" s="78">
        <f t="shared" si="153"/>
        <v>1</v>
      </c>
      <c r="F1070" s="78">
        <f t="shared" si="154"/>
        <v>1</v>
      </c>
      <c r="G1070" s="77">
        <f t="shared" si="157"/>
        <v>2.7362160503969493E-4</v>
      </c>
      <c r="H1070" s="78">
        <f t="shared" si="155"/>
        <v>-71.256992277994982</v>
      </c>
      <c r="I1070" s="77">
        <f t="shared" si="158"/>
        <v>1</v>
      </c>
      <c r="J1070" s="77">
        <f t="shared" si="159"/>
        <v>3.1023063908755294E-4</v>
      </c>
      <c r="K1070" s="77">
        <f t="shared" si="160"/>
        <v>3.1023063908755294E-4</v>
      </c>
      <c r="L1070" s="82"/>
    </row>
    <row r="1071" spans="1:12" x14ac:dyDescent="0.2">
      <c r="A1071" s="76">
        <v>106</v>
      </c>
      <c r="B1071" s="76">
        <f t="shared" si="156"/>
        <v>0.106</v>
      </c>
      <c r="C1071" s="77">
        <f t="shared" si="151"/>
        <v>0.99955453847538411</v>
      </c>
      <c r="D1071" s="78">
        <f t="shared" si="152"/>
        <v>2.1133940085370017E-4</v>
      </c>
      <c r="E1071" s="78">
        <f t="shared" si="153"/>
        <v>1</v>
      </c>
      <c r="F1071" s="78">
        <f t="shared" si="154"/>
        <v>1</v>
      </c>
      <c r="G1071" s="77">
        <f t="shared" si="157"/>
        <v>2.1124525728198447E-4</v>
      </c>
      <c r="H1071" s="78">
        <f t="shared" si="155"/>
        <v>-73.50426065437108</v>
      </c>
      <c r="I1071" s="77">
        <f t="shared" si="158"/>
        <v>1</v>
      </c>
      <c r="J1071" s="77">
        <f t="shared" si="159"/>
        <v>2.4243343116083968E-4</v>
      </c>
      <c r="K1071" s="77">
        <f t="shared" si="160"/>
        <v>2.4243343116083968E-4</v>
      </c>
      <c r="L1071" s="82"/>
    </row>
    <row r="1072" spans="1:12" x14ac:dyDescent="0.2">
      <c r="A1072" s="76">
        <v>107</v>
      </c>
      <c r="B1072" s="76">
        <f t="shared" si="156"/>
        <v>0.107</v>
      </c>
      <c r="C1072" s="77">
        <f t="shared" si="151"/>
        <v>0.9995460956584421</v>
      </c>
      <c r="D1072" s="78">
        <f t="shared" si="152"/>
        <v>1.5926318339711697E-4</v>
      </c>
      <c r="E1072" s="78">
        <f t="shared" si="153"/>
        <v>1</v>
      </c>
      <c r="F1072" s="78">
        <f t="shared" si="154"/>
        <v>1</v>
      </c>
      <c r="G1072" s="77">
        <f t="shared" si="157"/>
        <v>1.591908931467227E-4</v>
      </c>
      <c r="H1072" s="78">
        <f t="shared" si="155"/>
        <v>-75.961635612526337</v>
      </c>
      <c r="I1072" s="77">
        <f t="shared" si="158"/>
        <v>1</v>
      </c>
      <c r="J1072" s="77">
        <f t="shared" si="159"/>
        <v>1.8521807521435359E-4</v>
      </c>
      <c r="K1072" s="77">
        <f t="shared" si="160"/>
        <v>1.8521807521435359E-4</v>
      </c>
      <c r="L1072" s="82"/>
    </row>
    <row r="1073" spans="1:12" x14ac:dyDescent="0.2">
      <c r="A1073" s="76">
        <v>108</v>
      </c>
      <c r="B1073" s="76">
        <f t="shared" si="156"/>
        <v>0.108</v>
      </c>
      <c r="C1073" s="77">
        <f t="shared" si="151"/>
        <v>0.99953757363275608</v>
      </c>
      <c r="D1073" s="78">
        <f t="shared" si="152"/>
        <v>1.1677394969061199E-4</v>
      </c>
      <c r="E1073" s="78">
        <f t="shared" si="153"/>
        <v>1</v>
      </c>
      <c r="F1073" s="78">
        <f t="shared" si="154"/>
        <v>1</v>
      </c>
      <c r="G1073" s="77">
        <f t="shared" si="157"/>
        <v>1.1671995033726783E-4</v>
      </c>
      <c r="H1073" s="78">
        <f t="shared" si="155"/>
        <v>-78.657098118017785</v>
      </c>
      <c r="I1073" s="77">
        <f t="shared" si="158"/>
        <v>1</v>
      </c>
      <c r="J1073" s="77">
        <f t="shared" si="159"/>
        <v>1.3795542174199527E-4</v>
      </c>
      <c r="K1073" s="77">
        <f t="shared" si="160"/>
        <v>1.3795542174199527E-4</v>
      </c>
      <c r="L1073" s="82"/>
    </row>
    <row r="1074" spans="1:12" x14ac:dyDescent="0.2">
      <c r="A1074" s="76">
        <v>109</v>
      </c>
      <c r="B1074" s="76">
        <f t="shared" si="156"/>
        <v>0.109</v>
      </c>
      <c r="C1074" s="77">
        <f t="shared" si="151"/>
        <v>0.99952897240018979</v>
      </c>
      <c r="D1074" s="78">
        <f t="shared" si="152"/>
        <v>8.2965647629252881E-5</v>
      </c>
      <c r="E1074" s="78">
        <f t="shared" si="153"/>
        <v>1</v>
      </c>
      <c r="F1074" s="78">
        <f t="shared" si="154"/>
        <v>1</v>
      </c>
      <c r="G1074" s="77">
        <f t="shared" si="157"/>
        <v>8.292656851938337E-5</v>
      </c>
      <c r="H1074" s="78">
        <f t="shared" si="155"/>
        <v>-81.626126104853199</v>
      </c>
      <c r="I1074" s="77">
        <f t="shared" si="158"/>
        <v>1</v>
      </c>
      <c r="J1074" s="77">
        <f t="shared" si="159"/>
        <v>9.9823259428325606E-5</v>
      </c>
      <c r="K1074" s="77">
        <f t="shared" si="160"/>
        <v>9.9823259428325606E-5</v>
      </c>
      <c r="L1074" s="82"/>
    </row>
    <row r="1075" spans="1:12" x14ac:dyDescent="0.2">
      <c r="A1075" s="76">
        <v>110</v>
      </c>
      <c r="B1075" s="76">
        <f t="shared" si="156"/>
        <v>0.11</v>
      </c>
      <c r="C1075" s="77">
        <f t="shared" si="151"/>
        <v>0.99952029196262626</v>
      </c>
      <c r="D1075" s="78">
        <f t="shared" si="152"/>
        <v>5.6817423490935877E-5</v>
      </c>
      <c r="E1075" s="78">
        <f t="shared" si="153"/>
        <v>1</v>
      </c>
      <c r="F1075" s="78">
        <f t="shared" si="154"/>
        <v>1</v>
      </c>
      <c r="G1075" s="77">
        <f t="shared" si="157"/>
        <v>5.6790167716224409E-5</v>
      </c>
      <c r="H1075" s="78">
        <f t="shared" si="155"/>
        <v>-84.914536974588174</v>
      </c>
      <c r="I1075" s="77">
        <f t="shared" si="158"/>
        <v>1</v>
      </c>
      <c r="J1075" s="77">
        <f t="shared" si="159"/>
        <v>6.9858368117803893E-5</v>
      </c>
      <c r="K1075" s="77">
        <f t="shared" si="160"/>
        <v>6.9858368117803893E-5</v>
      </c>
      <c r="L1075" s="82"/>
    </row>
    <row r="1076" spans="1:12" x14ac:dyDescent="0.2">
      <c r="A1076" s="76">
        <v>111</v>
      </c>
      <c r="B1076" s="76">
        <f t="shared" si="156"/>
        <v>0.111</v>
      </c>
      <c r="C1076" s="77">
        <f t="shared" si="151"/>
        <v>0.99951153232196543</v>
      </c>
      <c r="D1076" s="78">
        <f t="shared" si="152"/>
        <v>3.7245211860057506E-5</v>
      </c>
      <c r="E1076" s="78">
        <f t="shared" si="153"/>
        <v>1</v>
      </c>
      <c r="F1076" s="78">
        <f t="shared" si="154"/>
        <v>1</v>
      </c>
      <c r="G1076" s="77">
        <f t="shared" si="157"/>
        <v>3.7227018777902316E-5</v>
      </c>
      <c r="H1076" s="78">
        <f t="shared" si="155"/>
        <v>-88.582834833057532</v>
      </c>
      <c r="I1076" s="77">
        <f t="shared" si="158"/>
        <v>1</v>
      </c>
      <c r="J1076" s="77">
        <f t="shared" si="159"/>
        <v>4.7008593247063366E-5</v>
      </c>
      <c r="K1076" s="77">
        <f t="shared" si="160"/>
        <v>4.7008593247063366E-5</v>
      </c>
      <c r="L1076" s="82"/>
    </row>
    <row r="1077" spans="1:12" x14ac:dyDescent="0.2">
      <c r="A1077" s="76">
        <v>112</v>
      </c>
      <c r="B1077" s="76">
        <f t="shared" si="156"/>
        <v>0.112</v>
      </c>
      <c r="C1077" s="77">
        <f t="shared" si="151"/>
        <v>0.99950269348012344</v>
      </c>
      <c r="D1077" s="78">
        <f t="shared" si="152"/>
        <v>2.3150452650317961E-5</v>
      </c>
      <c r="E1077" s="78">
        <f t="shared" si="153"/>
        <v>1</v>
      </c>
      <c r="F1077" s="78">
        <f t="shared" si="154"/>
        <v>1</v>
      </c>
      <c r="G1077" s="77">
        <f t="shared" si="157"/>
        <v>2.3138939779276864E-5</v>
      </c>
      <c r="H1077" s="78">
        <f t="shared" si="155"/>
        <v>-92.713130883967409</v>
      </c>
      <c r="I1077" s="77">
        <f t="shared" si="158"/>
        <v>1</v>
      </c>
      <c r="J1077" s="77">
        <f t="shared" si="159"/>
        <v>3.0182979278589592E-5</v>
      </c>
      <c r="K1077" s="77">
        <f t="shared" si="160"/>
        <v>3.0182979278589592E-5</v>
      </c>
      <c r="L1077" s="82"/>
    </row>
    <row r="1078" spans="1:12" x14ac:dyDescent="0.2">
      <c r="A1078" s="76">
        <v>113</v>
      </c>
      <c r="B1078" s="76">
        <f t="shared" si="156"/>
        <v>0.113</v>
      </c>
      <c r="C1078" s="77">
        <f t="shared" si="151"/>
        <v>0.99949377543903373</v>
      </c>
      <c r="D1078" s="78">
        <f t="shared" si="152"/>
        <v>1.3464317745220706E-5</v>
      </c>
      <c r="E1078" s="78">
        <f t="shared" si="153"/>
        <v>1</v>
      </c>
      <c r="F1078" s="78">
        <f t="shared" si="154"/>
        <v>1</v>
      </c>
      <c r="G1078" s="77">
        <f t="shared" si="157"/>
        <v>1.3457501776881422E-5</v>
      </c>
      <c r="H1078" s="78">
        <f t="shared" si="155"/>
        <v>-97.420711083390955</v>
      </c>
      <c r="I1078" s="77">
        <f t="shared" si="158"/>
        <v>1</v>
      </c>
      <c r="J1078" s="77">
        <f t="shared" si="159"/>
        <v>1.8298220778079141E-5</v>
      </c>
      <c r="K1078" s="77">
        <f t="shared" si="160"/>
        <v>1.8298220778079141E-5</v>
      </c>
      <c r="L1078" s="82"/>
    </row>
    <row r="1079" spans="1:12" x14ac:dyDescent="0.2">
      <c r="A1079" s="76">
        <v>114</v>
      </c>
      <c r="B1079" s="76">
        <f t="shared" si="156"/>
        <v>0.114</v>
      </c>
      <c r="C1079" s="77">
        <f t="shared" si="151"/>
        <v>0.99948477820064807</v>
      </c>
      <c r="D1079" s="78">
        <f t="shared" si="152"/>
        <v>7.1861231909604042E-6</v>
      </c>
      <c r="E1079" s="78">
        <f t="shared" si="153"/>
        <v>1</v>
      </c>
      <c r="F1079" s="78">
        <f t="shared" si="154"/>
        <v>1</v>
      </c>
      <c r="G1079" s="77">
        <f t="shared" si="157"/>
        <v>7.1824207436395933E-6</v>
      </c>
      <c r="H1079" s="78">
        <f t="shared" si="155"/>
        <v>-102.87458315298522</v>
      </c>
      <c r="I1079" s="77">
        <f t="shared" si="158"/>
        <v>1</v>
      </c>
      <c r="J1079" s="77">
        <f t="shared" si="159"/>
        <v>1.0319961260260508E-5</v>
      </c>
      <c r="K1079" s="77">
        <f t="shared" si="160"/>
        <v>1.0319961260260508E-5</v>
      </c>
      <c r="L1079" s="82"/>
    </row>
    <row r="1080" spans="1:12" x14ac:dyDescent="0.2">
      <c r="A1080" s="76">
        <v>115</v>
      </c>
      <c r="B1080" s="76">
        <f t="shared" si="156"/>
        <v>0.115</v>
      </c>
      <c r="C1080" s="77">
        <f t="shared" si="151"/>
        <v>0.99947570176693734</v>
      </c>
      <c r="D1080" s="78">
        <f t="shared" si="152"/>
        <v>3.4149262092107886E-6</v>
      </c>
      <c r="E1080" s="78">
        <f t="shared" si="153"/>
        <v>1</v>
      </c>
      <c r="F1080" s="78">
        <f t="shared" si="154"/>
        <v>1</v>
      </c>
      <c r="G1080" s="77">
        <f t="shared" si="157"/>
        <v>3.4131357694332599E-6</v>
      </c>
      <c r="H1080" s="78">
        <f t="shared" si="155"/>
        <v>-109.33692871586344</v>
      </c>
      <c r="I1080" s="77">
        <f t="shared" si="158"/>
        <v>1</v>
      </c>
      <c r="J1080" s="77">
        <f t="shared" si="159"/>
        <v>5.297778256536427E-6</v>
      </c>
      <c r="K1080" s="77">
        <f t="shared" si="160"/>
        <v>5.297778256536427E-6</v>
      </c>
      <c r="L1080" s="82"/>
    </row>
    <row r="1081" spans="1:12" x14ac:dyDescent="0.2">
      <c r="A1081" s="76">
        <v>116</v>
      </c>
      <c r="B1081" s="76">
        <f t="shared" si="156"/>
        <v>0.11600000000000001</v>
      </c>
      <c r="C1081" s="77">
        <f t="shared" si="151"/>
        <v>0.9994665461398855</v>
      </c>
      <c r="D1081" s="78">
        <f t="shared" si="152"/>
        <v>1.3736453822813989E-6</v>
      </c>
      <c r="E1081" s="78">
        <f t="shared" si="153"/>
        <v>1</v>
      </c>
      <c r="F1081" s="78">
        <f t="shared" si="154"/>
        <v>1</v>
      </c>
      <c r="G1081" s="77">
        <f t="shared" si="157"/>
        <v>1.3729126058497925E-6</v>
      </c>
      <c r="H1081" s="78">
        <f t="shared" si="155"/>
        <v>-117.24714214681896</v>
      </c>
      <c r="I1081" s="77">
        <f t="shared" si="158"/>
        <v>1</v>
      </c>
      <c r="J1081" s="77">
        <f t="shared" si="159"/>
        <v>2.3930241876415262E-6</v>
      </c>
      <c r="K1081" s="77">
        <f t="shared" si="160"/>
        <v>2.3930241876415262E-6</v>
      </c>
      <c r="L1081" s="82"/>
    </row>
    <row r="1082" spans="1:12" x14ac:dyDescent="0.2">
      <c r="A1082" s="76">
        <v>117</v>
      </c>
      <c r="B1082" s="76">
        <f t="shared" si="156"/>
        <v>0.11700000000000001</v>
      </c>
      <c r="C1082" s="77">
        <f t="shared" si="151"/>
        <v>0.9994573113214974</v>
      </c>
      <c r="D1082" s="78">
        <f t="shared" si="152"/>
        <v>4.2538333892055488E-7</v>
      </c>
      <c r="E1082" s="78">
        <f t="shared" si="153"/>
        <v>1</v>
      </c>
      <c r="F1082" s="78">
        <f t="shared" si="154"/>
        <v>1</v>
      </c>
      <c r="G1082" s="77">
        <f t="shared" si="157"/>
        <v>4.2515248819849904E-7</v>
      </c>
      <c r="H1082" s="78">
        <f t="shared" si="155"/>
        <v>-127.4291054975623</v>
      </c>
      <c r="I1082" s="77">
        <f t="shared" si="158"/>
        <v>1</v>
      </c>
      <c r="J1082" s="77">
        <f t="shared" si="159"/>
        <v>8.9903254702414573E-7</v>
      </c>
      <c r="K1082" s="77">
        <f t="shared" si="160"/>
        <v>8.9903254702414573E-7</v>
      </c>
      <c r="L1082" s="82"/>
    </row>
    <row r="1083" spans="1:12" x14ac:dyDescent="0.2">
      <c r="A1083" s="76">
        <v>118</v>
      </c>
      <c r="B1083" s="76">
        <f t="shared" si="156"/>
        <v>0.11799999999999999</v>
      </c>
      <c r="C1083" s="77">
        <f t="shared" si="151"/>
        <v>0.99944799731379219</v>
      </c>
      <c r="D1083" s="78">
        <f t="shared" si="152"/>
        <v>8.1961071843500934E-8</v>
      </c>
      <c r="E1083" s="78">
        <f t="shared" si="153"/>
        <v>1</v>
      </c>
      <c r="F1083" s="78">
        <f t="shared" si="154"/>
        <v>1</v>
      </c>
      <c r="G1083" s="77">
        <f t="shared" si="157"/>
        <v>8.1915829111678851E-8</v>
      </c>
      <c r="H1083" s="78">
        <f t="shared" si="155"/>
        <v>-141.73264337343346</v>
      </c>
      <c r="I1083" s="77">
        <f t="shared" si="158"/>
        <v>1</v>
      </c>
      <c r="J1083" s="77">
        <f t="shared" si="159"/>
        <v>2.5353415865508894E-7</v>
      </c>
      <c r="K1083" s="77">
        <f t="shared" si="160"/>
        <v>2.5353415865508894E-7</v>
      </c>
      <c r="L1083" s="82"/>
    </row>
    <row r="1084" spans="1:12" x14ac:dyDescent="0.2">
      <c r="A1084" s="76">
        <v>119</v>
      </c>
      <c r="B1084" s="76">
        <f t="shared" si="156"/>
        <v>0.11899999999999999</v>
      </c>
      <c r="C1084" s="77">
        <f t="shared" si="151"/>
        <v>0.99943860411880936</v>
      </c>
      <c r="D1084" s="78">
        <f t="shared" si="152"/>
        <v>4.979818006296381E-9</v>
      </c>
      <c r="E1084" s="78">
        <f t="shared" si="153"/>
        <v>1</v>
      </c>
      <c r="F1084" s="78">
        <f t="shared" si="154"/>
        <v>1</v>
      </c>
      <c r="G1084" s="77">
        <f t="shared" si="157"/>
        <v>4.9770223569785673E-9</v>
      </c>
      <c r="H1084" s="78">
        <f t="shared" si="155"/>
        <v>-166.06060816767683</v>
      </c>
      <c r="I1084" s="77">
        <f t="shared" si="158"/>
        <v>1</v>
      </c>
      <c r="J1084" s="77">
        <f t="shared" si="159"/>
        <v>4.3446425734328713E-8</v>
      </c>
      <c r="K1084" s="77">
        <f t="shared" si="160"/>
        <v>4.3446425734328713E-8</v>
      </c>
      <c r="L1084" s="82"/>
    </row>
    <row r="1085" spans="1:12" x14ac:dyDescent="0.2">
      <c r="A1085" s="76">
        <v>120</v>
      </c>
      <c r="B1085" s="76">
        <f t="shared" si="156"/>
        <v>0.12</v>
      </c>
      <c r="C1085" s="77">
        <f t="shared" si="151"/>
        <v>0.99942913173860437</v>
      </c>
      <c r="D1085" s="78">
        <f t="shared" si="152"/>
        <v>2.3139492029965984E-66</v>
      </c>
      <c r="E1085" s="78">
        <f t="shared" si="153"/>
        <v>1</v>
      </c>
      <c r="F1085" s="78">
        <f t="shared" si="154"/>
        <v>1</v>
      </c>
      <c r="G1085" s="77">
        <f t="shared" si="157"/>
        <v>2.3126282428381258E-66</v>
      </c>
      <c r="H1085" s="78">
        <f t="shared" si="155"/>
        <v>-1312.7178834972906</v>
      </c>
      <c r="I1085" s="77">
        <f t="shared" si="158"/>
        <v>1</v>
      </c>
      <c r="J1085" s="77">
        <f t="shared" si="159"/>
        <v>2.4885111784892837E-9</v>
      </c>
      <c r="K1085" s="77">
        <f t="shared" si="160"/>
        <v>2.4885111784892837E-9</v>
      </c>
      <c r="L1085" s="82"/>
    </row>
    <row r="1086" spans="1:12" x14ac:dyDescent="0.2">
      <c r="A1086" s="76">
        <v>121</v>
      </c>
      <c r="B1086" s="76">
        <f t="shared" si="156"/>
        <v>0.121</v>
      </c>
      <c r="C1086" s="77">
        <f t="shared" si="151"/>
        <v>0.99941958017524934</v>
      </c>
      <c r="D1086" s="78">
        <f t="shared" si="152"/>
        <v>4.6587182985402008E-9</v>
      </c>
      <c r="E1086" s="78">
        <f t="shared" si="153"/>
        <v>1</v>
      </c>
      <c r="F1086" s="78">
        <f t="shared" si="154"/>
        <v>1</v>
      </c>
      <c r="G1086" s="77">
        <f t="shared" si="157"/>
        <v>4.6560142860817995E-9</v>
      </c>
      <c r="H1086" s="78">
        <f t="shared" si="155"/>
        <v>-166.63971391614541</v>
      </c>
      <c r="I1086" s="77">
        <f t="shared" si="158"/>
        <v>1</v>
      </c>
      <c r="J1086" s="77">
        <f t="shared" si="159"/>
        <v>2.3280071430408998E-9</v>
      </c>
      <c r="K1086" s="77">
        <f t="shared" si="160"/>
        <v>2.3280071430408998E-9</v>
      </c>
      <c r="L1086" s="82"/>
    </row>
    <row r="1087" spans="1:12" x14ac:dyDescent="0.2">
      <c r="A1087" s="76">
        <v>122</v>
      </c>
      <c r="B1087" s="76">
        <f t="shared" si="156"/>
        <v>0.122</v>
      </c>
      <c r="C1087" s="77">
        <f t="shared" si="151"/>
        <v>0.99940994943083461</v>
      </c>
      <c r="D1087" s="78">
        <f t="shared" si="152"/>
        <v>7.1731442709406462E-8</v>
      </c>
      <c r="E1087" s="78">
        <f t="shared" si="153"/>
        <v>1</v>
      </c>
      <c r="F1087" s="78">
        <f t="shared" si="154"/>
        <v>1</v>
      </c>
      <c r="G1087" s="77">
        <f t="shared" si="157"/>
        <v>7.1689117530808723E-8</v>
      </c>
      <c r="H1087" s="78">
        <f t="shared" si="155"/>
        <v>-142.89093531203352</v>
      </c>
      <c r="I1087" s="77">
        <f t="shared" si="158"/>
        <v>1</v>
      </c>
      <c r="J1087" s="77">
        <f t="shared" si="159"/>
        <v>3.8172565908445262E-8</v>
      </c>
      <c r="K1087" s="77">
        <f t="shared" si="160"/>
        <v>3.8172565908445262E-8</v>
      </c>
      <c r="L1087" s="82"/>
    </row>
    <row r="1088" spans="1:12" x14ac:dyDescent="0.2">
      <c r="A1088" s="76">
        <v>123</v>
      </c>
      <c r="B1088" s="76">
        <f t="shared" si="156"/>
        <v>0.123</v>
      </c>
      <c r="C1088" s="77">
        <f t="shared" si="151"/>
        <v>0.9994002395074677</v>
      </c>
      <c r="D1088" s="78">
        <f t="shared" si="152"/>
        <v>3.4827581884157881E-7</v>
      </c>
      <c r="E1088" s="78">
        <f t="shared" si="153"/>
        <v>1</v>
      </c>
      <c r="F1088" s="78">
        <f t="shared" si="154"/>
        <v>1</v>
      </c>
      <c r="G1088" s="77">
        <f t="shared" si="157"/>
        <v>3.4806693676493329E-7</v>
      </c>
      <c r="H1088" s="78">
        <f t="shared" si="155"/>
        <v>-129.16674457668816</v>
      </c>
      <c r="I1088" s="77">
        <f t="shared" si="158"/>
        <v>1</v>
      </c>
      <c r="J1088" s="77">
        <f t="shared" si="159"/>
        <v>2.09878027147871E-7</v>
      </c>
      <c r="K1088" s="77">
        <f t="shared" si="160"/>
        <v>2.09878027147871E-7</v>
      </c>
      <c r="L1088" s="82"/>
    </row>
    <row r="1089" spans="1:12" x14ac:dyDescent="0.2">
      <c r="A1089" s="76">
        <v>124</v>
      </c>
      <c r="B1089" s="76">
        <f t="shared" si="156"/>
        <v>0.124</v>
      </c>
      <c r="C1089" s="77">
        <f t="shared" si="151"/>
        <v>0.99939045040727292</v>
      </c>
      <c r="D1089" s="78">
        <f t="shared" si="152"/>
        <v>1.0520740454705211E-6</v>
      </c>
      <c r="E1089" s="78">
        <f t="shared" si="153"/>
        <v>1</v>
      </c>
      <c r="F1089" s="78">
        <f t="shared" si="154"/>
        <v>1</v>
      </c>
      <c r="G1089" s="77">
        <f t="shared" si="157"/>
        <v>1.0514327541645859E-6</v>
      </c>
      <c r="H1089" s="78">
        <f t="shared" si="155"/>
        <v>-119.56436995986968</v>
      </c>
      <c r="I1089" s="77">
        <f t="shared" si="158"/>
        <v>1</v>
      </c>
      <c r="J1089" s="77">
        <f t="shared" si="159"/>
        <v>6.9974984546475959E-7</v>
      </c>
      <c r="K1089" s="77">
        <f t="shared" si="160"/>
        <v>6.9974984546475959E-7</v>
      </c>
      <c r="L1089" s="82"/>
    </row>
    <row r="1090" spans="1:12" x14ac:dyDescent="0.2">
      <c r="A1090" s="76">
        <v>125</v>
      </c>
      <c r="B1090" s="76">
        <f t="shared" si="156"/>
        <v>0.125</v>
      </c>
      <c r="C1090" s="77">
        <f t="shared" ref="C1090:C1153" si="161">ABS(SIN(((8*PI()*$A1090*VLOOKUP($D$8,$C$16:$D$31,2,FALSE))/($D$14*1000000)))/(VLOOKUP($D$8,$C$16:$D$31,2,FALSE)*SIN(((8*PI()*$A1090)/($D$14*1000000)))))^5</f>
        <v>0.99938058213239145</v>
      </c>
      <c r="D1090" s="78">
        <f t="shared" ref="D1090:D1153" si="162">ABS(SIN(((512*PI()*$A1090*VLOOKUP($D$8,$C$16:$E$31,3,FALSE))/($D$14*1000000)))/(VLOOKUP($D$8,$C$16:$E$31,3,FALSE)*SIN(((512*PI()*$A1090)/($D$14*1000000)))))^$D$9</f>
        <v>2.4466154170507173E-6</v>
      </c>
      <c r="E1090" s="78">
        <f t="shared" ref="E1090:E1153" si="163">IF($D$10="OFF",1,ABS(SIN(8*VLOOKUP($D$8,$C$16:$D$31,2,FALSE)*VLOOKUP($D$8,$C$16:$E$31,3,FALSE)*2*PI()*A1090/($D$14*1000000))/(2*SIN((8*VLOOKUP($D$8,$C$16:$D$31,2,FALSE)*VLOOKUP($D$8,$C$16:$E$31,3,FALSE))*PI()*A1090/($D$14*1000000)))))</f>
        <v>1</v>
      </c>
      <c r="F1090" s="78">
        <f t="shared" ref="F1090:F1153" si="164">IF($D$11="OFF",1,ABS(SIN(8*VLOOKUP($D$8,$C$16:$D$31,2,FALSE)*VLOOKUP($D$8,$C$16:$E$31,3,FALSE)*IF($D$10="ON",4,2)*PI()*A1090/($D$14*1000000))/(2*SIN((8*VLOOKUP($D$8,$C$16:$D$31,2,FALSE)*VLOOKUP($D$8,$C$16:$E$31,3,FALSE)*IF($D$10="ON",2,1))*PI()*A1090/($D$14*1000000)))))</f>
        <v>1</v>
      </c>
      <c r="G1090" s="77">
        <f t="shared" si="157"/>
        <v>2.4450999397462297E-6</v>
      </c>
      <c r="H1090" s="78">
        <f t="shared" ref="H1090:H1153" si="165">20*LOG10(G1090)</f>
        <v>-112.23406770100537</v>
      </c>
      <c r="I1090" s="77">
        <f t="shared" si="158"/>
        <v>1</v>
      </c>
      <c r="J1090" s="77">
        <f t="shared" si="159"/>
        <v>1.7482663469554078E-6</v>
      </c>
      <c r="K1090" s="77">
        <f t="shared" si="160"/>
        <v>1.7482663469554078E-6</v>
      </c>
      <c r="L1090" s="82"/>
    </row>
    <row r="1091" spans="1:12" x14ac:dyDescent="0.2">
      <c r="A1091" s="76">
        <v>126</v>
      </c>
      <c r="B1091" s="76">
        <f t="shared" ref="B1091:B1154" si="166">A1091/1000</f>
        <v>0.126</v>
      </c>
      <c r="C1091" s="77">
        <f t="shared" si="161"/>
        <v>0.99937063468498544</v>
      </c>
      <c r="D1091" s="78">
        <f t="shared" si="162"/>
        <v>4.8158347124756601E-6</v>
      </c>
      <c r="E1091" s="78">
        <f t="shared" si="163"/>
        <v>1</v>
      </c>
      <c r="F1091" s="78">
        <f t="shared" si="164"/>
        <v>1</v>
      </c>
      <c r="G1091" s="77">
        <f t="shared" ref="G1091:G1154" si="167">C1091*D1091*E1091*F1091</f>
        <v>4.8128037931447846E-6</v>
      </c>
      <c r="H1091" s="78">
        <f t="shared" si="165"/>
        <v>-106.35203686282284</v>
      </c>
      <c r="I1091" s="77">
        <f t="shared" ref="I1091:I1154" si="168">A1091-A1090</f>
        <v>1</v>
      </c>
      <c r="J1091" s="77">
        <f t="shared" ref="J1091:J1154" si="169">((G1091+G1090)/2)</f>
        <v>3.6289518664455071E-6</v>
      </c>
      <c r="K1091" s="77">
        <f t="shared" si="160"/>
        <v>3.6289518664455071E-6</v>
      </c>
      <c r="L1091" s="82"/>
    </row>
    <row r="1092" spans="1:12" x14ac:dyDescent="0.2">
      <c r="A1092" s="76">
        <v>127</v>
      </c>
      <c r="B1092" s="76">
        <f t="shared" si="166"/>
        <v>0.127</v>
      </c>
      <c r="C1092" s="77">
        <f t="shared" si="161"/>
        <v>0.99936060806722893</v>
      </c>
      <c r="D1092" s="78">
        <f t="shared" si="162"/>
        <v>8.4397493156178903E-6</v>
      </c>
      <c r="E1092" s="78">
        <f t="shared" si="163"/>
        <v>1</v>
      </c>
      <c r="F1092" s="78">
        <f t="shared" si="164"/>
        <v>1</v>
      </c>
      <c r="G1092" s="77">
        <f t="shared" si="167"/>
        <v>8.4343530079908748E-6</v>
      </c>
      <c r="H1092" s="78">
        <f t="shared" si="165"/>
        <v>-101.47896452311227</v>
      </c>
      <c r="I1092" s="77">
        <f t="shared" si="168"/>
        <v>1</v>
      </c>
      <c r="J1092" s="77">
        <f t="shared" si="169"/>
        <v>6.6235784005678297E-6</v>
      </c>
      <c r="K1092" s="77">
        <f t="shared" ref="K1092:K1155" si="170">I1092*J1092</f>
        <v>6.6235784005678297E-6</v>
      </c>
      <c r="L1092" s="82"/>
    </row>
    <row r="1093" spans="1:12" x14ac:dyDescent="0.2">
      <c r="A1093" s="76">
        <v>128</v>
      </c>
      <c r="B1093" s="76">
        <f t="shared" si="166"/>
        <v>0.128</v>
      </c>
      <c r="C1093" s="77">
        <f t="shared" si="161"/>
        <v>0.99935050228131672</v>
      </c>
      <c r="D1093" s="78">
        <f t="shared" si="162"/>
        <v>1.3572024000895924E-5</v>
      </c>
      <c r="E1093" s="78">
        <f t="shared" si="163"/>
        <v>1</v>
      </c>
      <c r="F1093" s="78">
        <f t="shared" si="164"/>
        <v>1</v>
      </c>
      <c r="G1093" s="77">
        <f t="shared" si="167"/>
        <v>1.3563209002269427E-5</v>
      </c>
      <c r="H1093" s="78">
        <f t="shared" si="165"/>
        <v>-97.352750918673053</v>
      </c>
      <c r="I1093" s="77">
        <f t="shared" si="168"/>
        <v>1</v>
      </c>
      <c r="J1093" s="77">
        <f t="shared" si="169"/>
        <v>1.0998781005130152E-5</v>
      </c>
      <c r="K1093" s="77">
        <f t="shared" si="170"/>
        <v>1.0998781005130152E-5</v>
      </c>
      <c r="L1093" s="82"/>
    </row>
    <row r="1094" spans="1:12" x14ac:dyDescent="0.2">
      <c r="A1094" s="76">
        <v>129</v>
      </c>
      <c r="B1094" s="76">
        <f t="shared" si="166"/>
        <v>0.129</v>
      </c>
      <c r="C1094" s="77">
        <f t="shared" si="161"/>
        <v>0.99934031732945972</v>
      </c>
      <c r="D1094" s="78">
        <f t="shared" si="162"/>
        <v>2.042034418400246E-5</v>
      </c>
      <c r="E1094" s="78">
        <f t="shared" si="163"/>
        <v>1</v>
      </c>
      <c r="F1094" s="78">
        <f t="shared" si="164"/>
        <v>1</v>
      </c>
      <c r="G1094" s="77">
        <f t="shared" si="167"/>
        <v>2.0406873236817807E-5</v>
      </c>
      <c r="H1094" s="78">
        <f t="shared" si="165"/>
        <v>-93.804470665132911</v>
      </c>
      <c r="I1094" s="77">
        <f t="shared" si="168"/>
        <v>1</v>
      </c>
      <c r="J1094" s="77">
        <f t="shared" si="169"/>
        <v>1.6985041119543616E-5</v>
      </c>
      <c r="K1094" s="77">
        <f t="shared" si="170"/>
        <v>1.6985041119543616E-5</v>
      </c>
      <c r="L1094" s="82"/>
    </row>
    <row r="1095" spans="1:12" x14ac:dyDescent="0.2">
      <c r="A1095" s="76">
        <v>130</v>
      </c>
      <c r="B1095" s="76">
        <f t="shared" si="166"/>
        <v>0.13</v>
      </c>
      <c r="C1095" s="77">
        <f t="shared" si="161"/>
        <v>0.99933005321388713</v>
      </c>
      <c r="D1095" s="78">
        <f t="shared" si="162"/>
        <v>2.9130304013437645E-5</v>
      </c>
      <c r="E1095" s="78">
        <f t="shared" si="163"/>
        <v>1</v>
      </c>
      <c r="F1095" s="78">
        <f t="shared" si="164"/>
        <v>1</v>
      </c>
      <c r="G1095" s="77">
        <f t="shared" si="167"/>
        <v>2.9110788259885351E-5</v>
      </c>
      <c r="H1095" s="78">
        <f t="shared" si="165"/>
        <v>-90.718920692128222</v>
      </c>
      <c r="I1095" s="77">
        <f t="shared" si="168"/>
        <v>1</v>
      </c>
      <c r="J1095" s="77">
        <f t="shared" si="169"/>
        <v>2.4758830748351579E-5</v>
      </c>
      <c r="K1095" s="77">
        <f t="shared" si="170"/>
        <v>2.4758830748351579E-5</v>
      </c>
      <c r="L1095" s="82"/>
    </row>
    <row r="1096" spans="1:12" x14ac:dyDescent="0.2">
      <c r="A1096" s="76">
        <v>131</v>
      </c>
      <c r="B1096" s="76">
        <f t="shared" si="166"/>
        <v>0.13100000000000001</v>
      </c>
      <c r="C1096" s="77">
        <f t="shared" si="161"/>
        <v>0.9993197099368446</v>
      </c>
      <c r="D1096" s="78">
        <f t="shared" si="162"/>
        <v>3.9773323412777509E-5</v>
      </c>
      <c r="E1096" s="78">
        <f t="shared" si="163"/>
        <v>1</v>
      </c>
      <c r="F1096" s="78">
        <f t="shared" si="164"/>
        <v>1</v>
      </c>
      <c r="G1096" s="77">
        <f t="shared" si="167"/>
        <v>3.9746266016081134E-5</v>
      </c>
      <c r="H1096" s="78">
        <f t="shared" si="165"/>
        <v>-88.014073302304894</v>
      </c>
      <c r="I1096" s="77">
        <f t="shared" si="168"/>
        <v>1</v>
      </c>
      <c r="J1096" s="77">
        <f t="shared" si="169"/>
        <v>3.4428527137983244E-5</v>
      </c>
      <c r="K1096" s="77">
        <f t="shared" si="170"/>
        <v>3.4428527137983244E-5</v>
      </c>
      <c r="L1096" s="82"/>
    </row>
    <row r="1097" spans="1:12" x14ac:dyDescent="0.2">
      <c r="A1097" s="76">
        <v>132</v>
      </c>
      <c r="B1097" s="76">
        <f t="shared" si="166"/>
        <v>0.13200000000000001</v>
      </c>
      <c r="C1097" s="77">
        <f t="shared" si="161"/>
        <v>0.99930928750059489</v>
      </c>
      <c r="D1097" s="78">
        <f t="shared" si="162"/>
        <v>5.233890673267481E-5</v>
      </c>
      <c r="E1097" s="78">
        <f t="shared" si="163"/>
        <v>1</v>
      </c>
      <c r="F1097" s="78">
        <f t="shared" si="164"/>
        <v>1</v>
      </c>
      <c r="G1097" s="77">
        <f t="shared" si="167"/>
        <v>5.2302755595589354E-5</v>
      </c>
      <c r="H1097" s="78">
        <f t="shared" si="165"/>
        <v>-85.629508590366612</v>
      </c>
      <c r="I1097" s="77">
        <f t="shared" si="168"/>
        <v>1</v>
      </c>
      <c r="J1097" s="77">
        <f t="shared" si="169"/>
        <v>4.6024510805835244E-5</v>
      </c>
      <c r="K1097" s="77">
        <f t="shared" si="170"/>
        <v>4.6024510805835244E-5</v>
      </c>
      <c r="L1097" s="82"/>
    </row>
    <row r="1098" spans="1:12" x14ac:dyDescent="0.2">
      <c r="A1098" s="76">
        <v>133</v>
      </c>
      <c r="B1098" s="76">
        <f t="shared" si="166"/>
        <v>0.13300000000000001</v>
      </c>
      <c r="C1098" s="77">
        <f t="shared" si="161"/>
        <v>0.9992987859074195</v>
      </c>
      <c r="D1098" s="78">
        <f t="shared" si="162"/>
        <v>6.6731353553776393E-5</v>
      </c>
      <c r="E1098" s="78">
        <f t="shared" si="163"/>
        <v>1</v>
      </c>
      <c r="F1098" s="78">
        <f t="shared" si="164"/>
        <v>1</v>
      </c>
      <c r="G1098" s="77">
        <f t="shared" si="167"/>
        <v>6.6684560588247508E-5</v>
      </c>
      <c r="H1098" s="78">
        <f t="shared" si="165"/>
        <v>-83.519494124517053</v>
      </c>
      <c r="I1098" s="77">
        <f t="shared" si="168"/>
        <v>1</v>
      </c>
      <c r="J1098" s="77">
        <f t="shared" si="169"/>
        <v>5.9493658091918431E-5</v>
      </c>
      <c r="K1098" s="77">
        <f t="shared" si="170"/>
        <v>5.9493658091918431E-5</v>
      </c>
      <c r="L1098" s="82"/>
    </row>
    <row r="1099" spans="1:12" x14ac:dyDescent="0.2">
      <c r="A1099" s="76">
        <v>134</v>
      </c>
      <c r="B1099" s="76">
        <f t="shared" si="166"/>
        <v>0.13400000000000001</v>
      </c>
      <c r="C1099" s="77">
        <f t="shared" si="161"/>
        <v>0.99928820515961536</v>
      </c>
      <c r="D1099" s="78">
        <f t="shared" si="162"/>
        <v>8.2770837457750223E-5</v>
      </c>
      <c r="E1099" s="78">
        <f t="shared" si="163"/>
        <v>1</v>
      </c>
      <c r="F1099" s="78">
        <f t="shared" si="164"/>
        <v>1</v>
      </c>
      <c r="G1099" s="77">
        <f t="shared" si="167"/>
        <v>8.2711921602713484E-5</v>
      </c>
      <c r="H1099" s="78">
        <f t="shared" si="165"/>
        <v>-81.64863778642669</v>
      </c>
      <c r="I1099" s="77">
        <f t="shared" si="168"/>
        <v>1</v>
      </c>
      <c r="J1099" s="77">
        <f t="shared" si="169"/>
        <v>7.4698241095480489E-5</v>
      </c>
      <c r="K1099" s="77">
        <f t="shared" si="170"/>
        <v>7.4698241095480489E-5</v>
      </c>
      <c r="L1099" s="82"/>
    </row>
    <row r="1100" spans="1:12" x14ac:dyDescent="0.2">
      <c r="A1100" s="76">
        <v>135</v>
      </c>
      <c r="B1100" s="76">
        <f t="shared" si="166"/>
        <v>0.13500000000000001</v>
      </c>
      <c r="C1100" s="77">
        <f t="shared" si="161"/>
        <v>0.99927754525949797</v>
      </c>
      <c r="D1100" s="78">
        <f t="shared" si="162"/>
        <v>1.0019858857128593E-4</v>
      </c>
      <c r="E1100" s="78">
        <f t="shared" si="163"/>
        <v>1</v>
      </c>
      <c r="F1100" s="78">
        <f t="shared" si="164"/>
        <v>1</v>
      </c>
      <c r="G1100" s="77">
        <f t="shared" si="167"/>
        <v>1.0012619962598098E-4</v>
      </c>
      <c r="H1100" s="78">
        <f t="shared" si="165"/>
        <v>-79.989045350673905</v>
      </c>
      <c r="I1100" s="77">
        <f t="shared" si="168"/>
        <v>1</v>
      </c>
      <c r="J1100" s="77">
        <f t="shared" si="169"/>
        <v>9.1419060614347228E-5</v>
      </c>
      <c r="K1100" s="77">
        <f t="shared" si="170"/>
        <v>9.1419060614347228E-5</v>
      </c>
      <c r="L1100" s="82"/>
    </row>
    <row r="1101" spans="1:12" x14ac:dyDescent="0.2">
      <c r="A1101" s="76">
        <v>136</v>
      </c>
      <c r="B1101" s="76">
        <f t="shared" si="166"/>
        <v>0.13600000000000001</v>
      </c>
      <c r="C1101" s="77">
        <f t="shared" si="161"/>
        <v>0.99926680620939901</v>
      </c>
      <c r="D1101" s="78">
        <f t="shared" si="162"/>
        <v>1.1868575672019149E-4</v>
      </c>
      <c r="E1101" s="78">
        <f t="shared" si="163"/>
        <v>1</v>
      </c>
      <c r="F1101" s="78">
        <f t="shared" si="164"/>
        <v>1</v>
      </c>
      <c r="G1101" s="77">
        <f t="shared" si="167"/>
        <v>1.1859873706033146E-4</v>
      </c>
      <c r="H1101" s="78">
        <f t="shared" si="165"/>
        <v>-78.518398713642441</v>
      </c>
      <c r="I1101" s="77">
        <f t="shared" si="168"/>
        <v>1</v>
      </c>
      <c r="J1101" s="77">
        <f t="shared" si="169"/>
        <v>1.0936246834315622E-4</v>
      </c>
      <c r="K1101" s="77">
        <f t="shared" si="170"/>
        <v>1.0936246834315622E-4</v>
      </c>
      <c r="L1101" s="82"/>
    </row>
    <row r="1102" spans="1:12" x14ac:dyDescent="0.2">
      <c r="A1102" s="76">
        <v>137</v>
      </c>
      <c r="B1102" s="76">
        <f t="shared" si="166"/>
        <v>0.13700000000000001</v>
      </c>
      <c r="C1102" s="77">
        <f t="shared" si="161"/>
        <v>0.99925598801166926</v>
      </c>
      <c r="D1102" s="78">
        <f t="shared" si="162"/>
        <v>1.3784539926417654E-4</v>
      </c>
      <c r="E1102" s="78">
        <f t="shared" si="163"/>
        <v>1</v>
      </c>
      <c r="F1102" s="78">
        <f t="shared" si="164"/>
        <v>1</v>
      </c>
      <c r="G1102" s="77">
        <f t="shared" si="167"/>
        <v>1.3774284063458776E-4</v>
      </c>
      <c r="H1102" s="78">
        <f t="shared" si="165"/>
        <v>-77.218619298335938</v>
      </c>
      <c r="I1102" s="77">
        <f t="shared" si="168"/>
        <v>1</v>
      </c>
      <c r="J1102" s="77">
        <f t="shared" si="169"/>
        <v>1.2817078884745962E-4</v>
      </c>
      <c r="K1102" s="77">
        <f t="shared" si="170"/>
        <v>1.2817078884745962E-4</v>
      </c>
      <c r="L1102" s="82"/>
    </row>
    <row r="1103" spans="1:12" x14ac:dyDescent="0.2">
      <c r="A1103" s="76">
        <v>138</v>
      </c>
      <c r="B1103" s="76">
        <f t="shared" si="166"/>
        <v>0.13800000000000001</v>
      </c>
      <c r="C1103" s="77">
        <f t="shared" si="161"/>
        <v>0.99924509066867584</v>
      </c>
      <c r="D1103" s="78">
        <f t="shared" si="162"/>
        <v>1.5724693496160298E-4</v>
      </c>
      <c r="E1103" s="78">
        <f t="shared" si="163"/>
        <v>1</v>
      </c>
      <c r="F1103" s="78">
        <f t="shared" si="164"/>
        <v>1</v>
      </c>
      <c r="G1103" s="77">
        <f t="shared" si="167"/>
        <v>1.5712822778307835E-4</v>
      </c>
      <c r="H1103" s="78">
        <f t="shared" si="165"/>
        <v>-76.074915755700445</v>
      </c>
      <c r="I1103" s="77">
        <f t="shared" si="168"/>
        <v>1</v>
      </c>
      <c r="J1103" s="77">
        <f t="shared" si="169"/>
        <v>1.4743553420883305E-4</v>
      </c>
      <c r="K1103" s="77">
        <f t="shared" si="170"/>
        <v>1.4743553420883305E-4</v>
      </c>
      <c r="L1103" s="82"/>
    </row>
    <row r="1104" spans="1:12" x14ac:dyDescent="0.2">
      <c r="A1104" s="76">
        <v>139</v>
      </c>
      <c r="B1104" s="76">
        <f t="shared" si="166"/>
        <v>0.13900000000000001</v>
      </c>
      <c r="C1104" s="77">
        <f t="shared" si="161"/>
        <v>0.99923411418280184</v>
      </c>
      <c r="D1104" s="78">
        <f t="shared" si="162"/>
        <v>1.7643233498970006E-4</v>
      </c>
      <c r="E1104" s="78">
        <f t="shared" si="163"/>
        <v>1</v>
      </c>
      <c r="F1104" s="78">
        <f t="shared" si="164"/>
        <v>1</v>
      </c>
      <c r="G1104" s="77">
        <f t="shared" si="167"/>
        <v>1.762972079666363E-4</v>
      </c>
      <c r="H1104" s="78">
        <f t="shared" si="165"/>
        <v>-75.075091312071976</v>
      </c>
      <c r="I1104" s="77">
        <f t="shared" si="168"/>
        <v>1</v>
      </c>
      <c r="J1104" s="77">
        <f t="shared" si="169"/>
        <v>1.6671271787485734E-4</v>
      </c>
      <c r="K1104" s="77">
        <f t="shared" si="170"/>
        <v>1.6671271787485734E-4</v>
      </c>
      <c r="L1104" s="82"/>
    </row>
    <row r="1105" spans="1:12" x14ac:dyDescent="0.2">
      <c r="A1105" s="76">
        <v>140</v>
      </c>
      <c r="B1105" s="76">
        <f t="shared" si="166"/>
        <v>0.14000000000000001</v>
      </c>
      <c r="C1105" s="77">
        <f t="shared" si="161"/>
        <v>0.99922305855644966</v>
      </c>
      <c r="D1105" s="78">
        <f t="shared" si="162"/>
        <v>1.9493328555902356E-4</v>
      </c>
      <c r="E1105" s="78">
        <f t="shared" si="163"/>
        <v>1</v>
      </c>
      <c r="F1105" s="78">
        <f t="shared" si="164"/>
        <v>1</v>
      </c>
      <c r="G1105" s="77">
        <f t="shared" si="167"/>
        <v>1.9478183381074532E-4</v>
      </c>
      <c r="H1105" s="78">
        <f t="shared" si="165"/>
        <v>-74.209030994696548</v>
      </c>
      <c r="I1105" s="77">
        <f t="shared" si="168"/>
        <v>1</v>
      </c>
      <c r="J1105" s="77">
        <f t="shared" si="169"/>
        <v>1.8553952088869082E-4</v>
      </c>
      <c r="K1105" s="77">
        <f t="shared" si="170"/>
        <v>1.8553952088869082E-4</v>
      </c>
      <c r="L1105" s="82"/>
    </row>
    <row r="1106" spans="1:12" x14ac:dyDescent="0.2">
      <c r="A1106" s="76">
        <v>141</v>
      </c>
      <c r="B1106" s="76">
        <f t="shared" si="166"/>
        <v>0.14099999999999999</v>
      </c>
      <c r="C1106" s="77">
        <f t="shared" si="161"/>
        <v>0.99921192379203927</v>
      </c>
      <c r="D1106" s="78">
        <f t="shared" si="162"/>
        <v>2.1228855307210836E-4</v>
      </c>
      <c r="E1106" s="78">
        <f t="shared" si="163"/>
        <v>1</v>
      </c>
      <c r="F1106" s="78">
        <f t="shared" si="164"/>
        <v>1</v>
      </c>
      <c r="G1106" s="77">
        <f t="shared" si="167"/>
        <v>2.1212125351420983E-4</v>
      </c>
      <c r="H1106" s="78">
        <f t="shared" si="165"/>
        <v>-73.468316302322009</v>
      </c>
      <c r="I1106" s="77">
        <f t="shared" si="168"/>
        <v>1</v>
      </c>
      <c r="J1106" s="77">
        <f t="shared" si="169"/>
        <v>2.0345154366247756E-4</v>
      </c>
      <c r="K1106" s="77">
        <f t="shared" si="170"/>
        <v>2.0345154366247756E-4</v>
      </c>
      <c r="L1106" s="82"/>
    </row>
    <row r="1107" spans="1:12" x14ac:dyDescent="0.2">
      <c r="A1107" s="76">
        <v>142</v>
      </c>
      <c r="B1107" s="76">
        <f t="shared" si="166"/>
        <v>0.14199999999999999</v>
      </c>
      <c r="C1107" s="77">
        <f t="shared" si="161"/>
        <v>0.99920070989200482</v>
      </c>
      <c r="D1107" s="78">
        <f t="shared" si="162"/>
        <v>2.2806081085304726E-4</v>
      </c>
      <c r="E1107" s="78">
        <f t="shared" si="163"/>
        <v>1</v>
      </c>
      <c r="F1107" s="78">
        <f t="shared" si="164"/>
        <v>1</v>
      </c>
      <c r="G1107" s="77">
        <f t="shared" si="167"/>
        <v>2.2787852410291107E-4</v>
      </c>
      <c r="H1107" s="78">
        <f t="shared" si="165"/>
        <v>-72.845932039883536</v>
      </c>
      <c r="I1107" s="77">
        <f t="shared" si="168"/>
        <v>1</v>
      </c>
      <c r="J1107" s="77">
        <f t="shared" si="169"/>
        <v>2.1999988880856046E-4</v>
      </c>
      <c r="K1107" s="77">
        <f t="shared" si="170"/>
        <v>2.1999988880856046E-4</v>
      </c>
      <c r="L1107" s="82"/>
    </row>
    <row r="1108" spans="1:12" x14ac:dyDescent="0.2">
      <c r="A1108" s="76">
        <v>143</v>
      </c>
      <c r="B1108" s="76">
        <f t="shared" si="166"/>
        <v>0.14299999999999999</v>
      </c>
      <c r="C1108" s="77">
        <f t="shared" si="161"/>
        <v>0.99918941685880136</v>
      </c>
      <c r="D1108" s="78">
        <f t="shared" si="162"/>
        <v>2.4185224332300606E-4</v>
      </c>
      <c r="E1108" s="78">
        <f t="shared" si="163"/>
        <v>1</v>
      </c>
      <c r="F1108" s="78">
        <f t="shared" si="164"/>
        <v>1</v>
      </c>
      <c r="G1108" s="77">
        <f t="shared" si="167"/>
        <v>2.4165620197190736E-4</v>
      </c>
      <c r="H1108" s="78">
        <f t="shared" si="165"/>
        <v>-72.336041089118794</v>
      </c>
      <c r="I1108" s="77">
        <f t="shared" si="168"/>
        <v>1</v>
      </c>
      <c r="J1108" s="77">
        <f t="shared" si="169"/>
        <v>2.347673630374092E-4</v>
      </c>
      <c r="K1108" s="77">
        <f t="shared" si="170"/>
        <v>2.347673630374092E-4</v>
      </c>
      <c r="L1108" s="82"/>
    </row>
    <row r="1109" spans="1:12" x14ac:dyDescent="0.2">
      <c r="A1109" s="76">
        <v>144</v>
      </c>
      <c r="B1109" s="76">
        <f t="shared" si="166"/>
        <v>0.14399999999999999</v>
      </c>
      <c r="C1109" s="77">
        <f t="shared" si="161"/>
        <v>0.99917804469489879</v>
      </c>
      <c r="D1109" s="78">
        <f t="shared" si="162"/>
        <v>2.5331832533005016E-4</v>
      </c>
      <c r="E1109" s="78">
        <f t="shared" si="163"/>
        <v>1</v>
      </c>
      <c r="F1109" s="78">
        <f t="shared" si="164"/>
        <v>1</v>
      </c>
      <c r="G1109" s="77">
        <f t="shared" si="167"/>
        <v>2.5311010898866577E-4</v>
      </c>
      <c r="H1109" s="78">
        <f t="shared" si="165"/>
        <v>-71.933810183336519</v>
      </c>
      <c r="I1109" s="77">
        <f t="shared" si="168"/>
        <v>1</v>
      </c>
      <c r="J1109" s="77">
        <f t="shared" si="169"/>
        <v>2.4738315548028658E-4</v>
      </c>
      <c r="K1109" s="77">
        <f t="shared" si="170"/>
        <v>2.4738315548028658E-4</v>
      </c>
      <c r="L1109" s="82"/>
    </row>
    <row r="1110" spans="1:12" x14ac:dyDescent="0.2">
      <c r="A1110" s="76">
        <v>145</v>
      </c>
      <c r="B1110" s="76">
        <f t="shared" si="166"/>
        <v>0.14499999999999999</v>
      </c>
      <c r="C1110" s="77">
        <f t="shared" si="161"/>
        <v>0.99916659340278702</v>
      </c>
      <c r="D1110" s="78">
        <f t="shared" si="162"/>
        <v>2.6217927658050386E-4</v>
      </c>
      <c r="E1110" s="78">
        <f t="shared" si="163"/>
        <v>1</v>
      </c>
      <c r="F1110" s="78">
        <f t="shared" si="164"/>
        <v>1</v>
      </c>
      <c r="G1110" s="77">
        <f t="shared" si="167"/>
        <v>2.6196077464174912E-4</v>
      </c>
      <c r="H1110" s="78">
        <f t="shared" si="165"/>
        <v>-71.635274679863983</v>
      </c>
      <c r="I1110" s="77">
        <f t="shared" si="168"/>
        <v>1</v>
      </c>
      <c r="J1110" s="77">
        <f t="shared" si="169"/>
        <v>2.5753544181520745E-4</v>
      </c>
      <c r="K1110" s="77">
        <f t="shared" si="170"/>
        <v>2.5753544181520745E-4</v>
      </c>
      <c r="L1110" s="82"/>
    </row>
    <row r="1111" spans="1:12" x14ac:dyDescent="0.2">
      <c r="A1111" s="76">
        <v>146</v>
      </c>
      <c r="B1111" s="76">
        <f t="shared" si="166"/>
        <v>0.14599999999999999</v>
      </c>
      <c r="C1111" s="77">
        <f t="shared" si="161"/>
        <v>0.99915506298496981</v>
      </c>
      <c r="D1111" s="78">
        <f t="shared" si="162"/>
        <v>2.6822880861133102E-4</v>
      </c>
      <c r="E1111" s="78">
        <f t="shared" si="163"/>
        <v>1</v>
      </c>
      <c r="F1111" s="78">
        <f t="shared" si="164"/>
        <v>1</v>
      </c>
      <c r="G1111" s="77">
        <f t="shared" si="167"/>
        <v>2.6800217216243783E-4</v>
      </c>
      <c r="H1111" s="78">
        <f t="shared" si="165"/>
        <v>-71.437233719846787</v>
      </c>
      <c r="I1111" s="77">
        <f t="shared" si="168"/>
        <v>1</v>
      </c>
      <c r="J1111" s="77">
        <f t="shared" si="169"/>
        <v>2.6498147340209348E-4</v>
      </c>
      <c r="K1111" s="77">
        <f t="shared" si="170"/>
        <v>2.6498147340209348E-4</v>
      </c>
      <c r="L1111" s="82"/>
    </row>
    <row r="1112" spans="1:12" x14ac:dyDescent="0.2">
      <c r="A1112" s="76">
        <v>147</v>
      </c>
      <c r="B1112" s="76">
        <f t="shared" si="166"/>
        <v>0.14699999999999999</v>
      </c>
      <c r="C1112" s="77">
        <f t="shared" si="161"/>
        <v>0.99914345344397093</v>
      </c>
      <c r="D1112" s="78">
        <f t="shared" si="162"/>
        <v>2.7133990899490929E-4</v>
      </c>
      <c r="E1112" s="78">
        <f t="shared" si="163"/>
        <v>1</v>
      </c>
      <c r="F1112" s="78">
        <f t="shared" si="164"/>
        <v>1</v>
      </c>
      <c r="G1112" s="77">
        <f t="shared" si="167"/>
        <v>2.7110749373034646E-4</v>
      </c>
      <c r="H1112" s="78">
        <f t="shared" si="165"/>
        <v>-71.33716955685513</v>
      </c>
      <c r="I1112" s="77">
        <f t="shared" si="168"/>
        <v>1</v>
      </c>
      <c r="J1112" s="77">
        <f t="shared" si="169"/>
        <v>2.6955483294639217E-4</v>
      </c>
      <c r="K1112" s="77">
        <f t="shared" si="170"/>
        <v>2.6955483294639217E-4</v>
      </c>
      <c r="L1112" s="82"/>
    </row>
    <row r="1113" spans="1:12" x14ac:dyDescent="0.2">
      <c r="A1113" s="76">
        <v>148</v>
      </c>
      <c r="B1113" s="76">
        <f t="shared" si="166"/>
        <v>0.14799999999999999</v>
      </c>
      <c r="C1113" s="77">
        <f t="shared" si="161"/>
        <v>0.99913176478232946</v>
      </c>
      <c r="D1113" s="78">
        <f t="shared" si="162"/>
        <v>2.714675388774108E-4</v>
      </c>
      <c r="E1113" s="78">
        <f t="shared" si="163"/>
        <v>1</v>
      </c>
      <c r="F1113" s="78">
        <f t="shared" si="164"/>
        <v>1</v>
      </c>
      <c r="G1113" s="77">
        <f t="shared" si="167"/>
        <v>2.7123184119970308E-4</v>
      </c>
      <c r="H1113" s="78">
        <f t="shared" si="165"/>
        <v>-71.333186558223218</v>
      </c>
      <c r="I1113" s="77">
        <f t="shared" si="168"/>
        <v>1</v>
      </c>
      <c r="J1113" s="77">
        <f t="shared" si="169"/>
        <v>2.711696674650248E-4</v>
      </c>
      <c r="K1113" s="77">
        <f t="shared" si="170"/>
        <v>2.711696674650248E-4</v>
      </c>
      <c r="L1113" s="82"/>
    </row>
    <row r="1114" spans="1:12" x14ac:dyDescent="0.2">
      <c r="A1114" s="76">
        <v>149</v>
      </c>
      <c r="B1114" s="76">
        <f t="shared" si="166"/>
        <v>0.14899999999999999</v>
      </c>
      <c r="C1114" s="77">
        <f t="shared" si="161"/>
        <v>0.99911999700260212</v>
      </c>
      <c r="D1114" s="78">
        <f t="shared" si="162"/>
        <v>2.686482500357977E-4</v>
      </c>
      <c r="E1114" s="78">
        <f t="shared" si="163"/>
        <v>1</v>
      </c>
      <c r="F1114" s="78">
        <f t="shared" si="164"/>
        <v>1</v>
      </c>
      <c r="G1114" s="77">
        <f t="shared" si="167"/>
        <v>2.6841183877052052E-4</v>
      </c>
      <c r="H1114" s="78">
        <f t="shared" si="165"/>
        <v>-71.423966655357461</v>
      </c>
      <c r="I1114" s="77">
        <f t="shared" si="168"/>
        <v>1</v>
      </c>
      <c r="J1114" s="77">
        <f t="shared" si="169"/>
        <v>2.698218399851118E-4</v>
      </c>
      <c r="K1114" s="77">
        <f t="shared" si="170"/>
        <v>2.698218399851118E-4</v>
      </c>
      <c r="L1114" s="82"/>
    </row>
    <row r="1115" spans="1:12" x14ac:dyDescent="0.2">
      <c r="A1115" s="76">
        <v>150</v>
      </c>
      <c r="B1115" s="76">
        <f t="shared" si="166"/>
        <v>0.15</v>
      </c>
      <c r="C1115" s="77">
        <f t="shared" si="161"/>
        <v>0.9991081501073662</v>
      </c>
      <c r="D1115" s="78">
        <f t="shared" si="162"/>
        <v>2.6299685124021627E-4</v>
      </c>
      <c r="E1115" s="78">
        <f t="shared" si="163"/>
        <v>1</v>
      </c>
      <c r="F1115" s="78">
        <f t="shared" si="164"/>
        <v>1</v>
      </c>
      <c r="G1115" s="77">
        <f t="shared" si="167"/>
        <v>2.6276229752667467E-4</v>
      </c>
      <c r="H1115" s="78">
        <f t="shared" si="165"/>
        <v>-71.608738988544516</v>
      </c>
      <c r="I1115" s="77">
        <f t="shared" si="168"/>
        <v>1</v>
      </c>
      <c r="J1115" s="77">
        <f t="shared" si="169"/>
        <v>2.6558706814859762E-4</v>
      </c>
      <c r="K1115" s="77">
        <f t="shared" si="170"/>
        <v>2.6558706814859762E-4</v>
      </c>
      <c r="L1115" s="82"/>
    </row>
    <row r="1116" spans="1:12" x14ac:dyDescent="0.2">
      <c r="A1116" s="76">
        <v>151</v>
      </c>
      <c r="B1116" s="76">
        <f t="shared" si="166"/>
        <v>0.151</v>
      </c>
      <c r="C1116" s="77">
        <f t="shared" si="161"/>
        <v>0.99909622409921128</v>
      </c>
      <c r="D1116" s="78">
        <f t="shared" si="162"/>
        <v>2.5470036618755821E-4</v>
      </c>
      <c r="E1116" s="78">
        <f t="shared" si="163"/>
        <v>1</v>
      </c>
      <c r="F1116" s="78">
        <f t="shared" si="164"/>
        <v>1</v>
      </c>
      <c r="G1116" s="77">
        <f t="shared" si="167"/>
        <v>2.5447017413467583E-4</v>
      </c>
      <c r="H1116" s="78">
        <f t="shared" si="165"/>
        <v>-71.887262260085237</v>
      </c>
      <c r="I1116" s="77">
        <f t="shared" si="168"/>
        <v>1</v>
      </c>
      <c r="J1116" s="77">
        <f t="shared" si="169"/>
        <v>2.5861623583067522E-4</v>
      </c>
      <c r="K1116" s="77">
        <f t="shared" si="170"/>
        <v>2.5861623583067522E-4</v>
      </c>
      <c r="L1116" s="82"/>
    </row>
    <row r="1117" spans="1:12" x14ac:dyDescent="0.2">
      <c r="A1117" s="76">
        <v>152</v>
      </c>
      <c r="B1117" s="76">
        <f t="shared" si="166"/>
        <v>0.152</v>
      </c>
      <c r="C1117" s="77">
        <f t="shared" si="161"/>
        <v>0.99908421898074729</v>
      </c>
      <c r="D1117" s="78">
        <f t="shared" si="162"/>
        <v>2.440096226603473E-4</v>
      </c>
      <c r="E1117" s="78">
        <f t="shared" si="163"/>
        <v>1</v>
      </c>
      <c r="F1117" s="78">
        <f t="shared" si="164"/>
        <v>1</v>
      </c>
      <c r="G1117" s="77">
        <f t="shared" si="167"/>
        <v>2.4378616327939994E-4</v>
      </c>
      <c r="H1117" s="78">
        <f t="shared" si="165"/>
        <v>-72.25981895072151</v>
      </c>
      <c r="I1117" s="77">
        <f t="shared" si="168"/>
        <v>1</v>
      </c>
      <c r="J1117" s="77">
        <f t="shared" si="169"/>
        <v>2.4912816870703786E-4</v>
      </c>
      <c r="K1117" s="77">
        <f t="shared" si="170"/>
        <v>2.4912816870703786E-4</v>
      </c>
      <c r="L1117" s="82"/>
    </row>
    <row r="1118" spans="1:12" x14ac:dyDescent="0.2">
      <c r="A1118" s="76">
        <v>153</v>
      </c>
      <c r="B1118" s="76">
        <f t="shared" si="166"/>
        <v>0.153</v>
      </c>
      <c r="C1118" s="77">
        <f t="shared" si="161"/>
        <v>0.99907213475460244</v>
      </c>
      <c r="D1118" s="78">
        <f t="shared" si="162"/>
        <v>2.312288916920848E-4</v>
      </c>
      <c r="E1118" s="78">
        <f t="shared" si="163"/>
        <v>1</v>
      </c>
      <c r="F1118" s="78">
        <f t="shared" si="164"/>
        <v>1</v>
      </c>
      <c r="G1118" s="77">
        <f t="shared" si="167"/>
        <v>2.3101434243975191E-4</v>
      </c>
      <c r="H1118" s="78">
        <f t="shared" si="165"/>
        <v>-72.72722112518052</v>
      </c>
      <c r="I1118" s="77">
        <f t="shared" si="168"/>
        <v>1</v>
      </c>
      <c r="J1118" s="77">
        <f t="shared" si="169"/>
        <v>2.3740025285957591E-4</v>
      </c>
      <c r="K1118" s="77">
        <f t="shared" si="170"/>
        <v>2.3740025285957591E-4</v>
      </c>
      <c r="L1118" s="82"/>
    </row>
    <row r="1119" spans="1:12" x14ac:dyDescent="0.2">
      <c r="A1119" s="76">
        <v>154</v>
      </c>
      <c r="B1119" s="76">
        <f t="shared" si="166"/>
        <v>0.154</v>
      </c>
      <c r="C1119" s="77">
        <f t="shared" si="161"/>
        <v>0.9990599714234174</v>
      </c>
      <c r="D1119" s="78">
        <f t="shared" si="162"/>
        <v>2.1670405409839302E-4</v>
      </c>
      <c r="E1119" s="78">
        <f t="shared" si="163"/>
        <v>1</v>
      </c>
      <c r="F1119" s="78">
        <f t="shared" si="164"/>
        <v>1</v>
      </c>
      <c r="G1119" s="77">
        <f t="shared" si="167"/>
        <v>2.1650034609487924E-4</v>
      </c>
      <c r="H1119" s="78">
        <f t="shared" si="165"/>
        <v>-73.290828101041313</v>
      </c>
      <c r="I1119" s="77">
        <f t="shared" si="168"/>
        <v>1</v>
      </c>
      <c r="J1119" s="77">
        <f t="shared" si="169"/>
        <v>2.2375734426731558E-4</v>
      </c>
      <c r="K1119" s="77">
        <f t="shared" si="170"/>
        <v>2.2375734426731558E-4</v>
      </c>
      <c r="L1119" s="82"/>
    </row>
    <row r="1120" spans="1:12" x14ac:dyDescent="0.2">
      <c r="A1120" s="76">
        <v>155</v>
      </c>
      <c r="B1120" s="76">
        <f t="shared" si="166"/>
        <v>0.155</v>
      </c>
      <c r="C1120" s="77">
        <f t="shared" si="161"/>
        <v>0.99904772898985483</v>
      </c>
      <c r="D1120" s="78">
        <f t="shared" si="162"/>
        <v>2.00809808406779E-4</v>
      </c>
      <c r="E1120" s="78">
        <f t="shared" si="163"/>
        <v>1</v>
      </c>
      <c r="F1120" s="78">
        <f t="shared" si="164"/>
        <v>1</v>
      </c>
      <c r="G1120" s="77">
        <f t="shared" si="167"/>
        <v>2.0061858304768043E-4</v>
      </c>
      <c r="H1120" s="78">
        <f t="shared" si="165"/>
        <v>-73.952576825985773</v>
      </c>
      <c r="I1120" s="77">
        <f t="shared" si="168"/>
        <v>1</v>
      </c>
      <c r="J1120" s="77">
        <f t="shared" si="169"/>
        <v>2.0855946457127984E-4</v>
      </c>
      <c r="K1120" s="77">
        <f t="shared" si="170"/>
        <v>2.0855946457127984E-4</v>
      </c>
      <c r="L1120" s="82"/>
    </row>
    <row r="1121" spans="1:12" x14ac:dyDescent="0.2">
      <c r="A1121" s="76">
        <v>156</v>
      </c>
      <c r="B1121" s="76">
        <f t="shared" si="166"/>
        <v>0.156</v>
      </c>
      <c r="C1121" s="77">
        <f t="shared" si="161"/>
        <v>0.99903540745659281</v>
      </c>
      <c r="D1121" s="78">
        <f t="shared" si="162"/>
        <v>1.8393644857085109E-4</v>
      </c>
      <c r="E1121" s="78">
        <f t="shared" si="163"/>
        <v>1</v>
      </c>
      <c r="F1121" s="78">
        <f t="shared" si="164"/>
        <v>1</v>
      </c>
      <c r="G1121" s="77">
        <f t="shared" si="167"/>
        <v>1.8375902484409884E-4</v>
      </c>
      <c r="H1121" s="78">
        <f t="shared" si="165"/>
        <v>-74.715026449637904</v>
      </c>
      <c r="I1121" s="77">
        <f t="shared" si="168"/>
        <v>1</v>
      </c>
      <c r="J1121" s="77">
        <f t="shared" si="169"/>
        <v>1.9218880394588963E-4</v>
      </c>
      <c r="K1121" s="77">
        <f t="shared" si="170"/>
        <v>1.9218880394588963E-4</v>
      </c>
      <c r="L1121" s="82"/>
    </row>
    <row r="1122" spans="1:12" x14ac:dyDescent="0.2">
      <c r="A1122" s="76">
        <v>157</v>
      </c>
      <c r="B1122" s="76">
        <f t="shared" si="166"/>
        <v>0.157</v>
      </c>
      <c r="C1122" s="77">
        <f t="shared" si="161"/>
        <v>0.99902300682632772</v>
      </c>
      <c r="D1122" s="78">
        <f t="shared" si="162"/>
        <v>1.6647673238323726E-4</v>
      </c>
      <c r="E1122" s="78">
        <f t="shared" si="163"/>
        <v>1</v>
      </c>
      <c r="F1122" s="78">
        <f t="shared" si="164"/>
        <v>1</v>
      </c>
      <c r="G1122" s="77">
        <f t="shared" si="167"/>
        <v>1.6631408575212356E-4</v>
      </c>
      <c r="H1122" s="78">
        <f t="shared" si="165"/>
        <v>-75.581419344489674</v>
      </c>
      <c r="I1122" s="77">
        <f t="shared" si="168"/>
        <v>1</v>
      </c>
      <c r="J1122" s="77">
        <f t="shared" si="169"/>
        <v>1.750365552981112E-4</v>
      </c>
      <c r="K1122" s="77">
        <f t="shared" si="170"/>
        <v>1.750365552981112E-4</v>
      </c>
      <c r="L1122" s="82"/>
    </row>
    <row r="1123" spans="1:12" x14ac:dyDescent="0.2">
      <c r="A1123" s="76">
        <v>158</v>
      </c>
      <c r="B1123" s="76">
        <f t="shared" si="166"/>
        <v>0.158</v>
      </c>
      <c r="C1123" s="77">
        <f t="shared" si="161"/>
        <v>0.99901052710177196</v>
      </c>
      <c r="D1123" s="78">
        <f t="shared" si="162"/>
        <v>1.4881333354970991E-4</v>
      </c>
      <c r="E1123" s="78">
        <f t="shared" si="163"/>
        <v>1</v>
      </c>
      <c r="F1123" s="78">
        <f t="shared" si="164"/>
        <v>1</v>
      </c>
      <c r="G1123" s="77">
        <f t="shared" si="167"/>
        <v>1.4866608678926749E-4</v>
      </c>
      <c r="H1123" s="78">
        <f t="shared" si="165"/>
        <v>-76.555761799708137</v>
      </c>
      <c r="I1123" s="77">
        <f t="shared" si="168"/>
        <v>1</v>
      </c>
      <c r="J1123" s="77">
        <f t="shared" si="169"/>
        <v>1.5749008627069554E-4</v>
      </c>
      <c r="K1123" s="77">
        <f t="shared" si="170"/>
        <v>1.5749008627069554E-4</v>
      </c>
      <c r="L1123" s="82"/>
    </row>
    <row r="1124" spans="1:12" x14ac:dyDescent="0.2">
      <c r="A1124" s="76">
        <v>159</v>
      </c>
      <c r="B1124" s="76">
        <f t="shared" si="166"/>
        <v>0.159</v>
      </c>
      <c r="C1124" s="77">
        <f t="shared" si="161"/>
        <v>0.99899796828565679</v>
      </c>
      <c r="D1124" s="78">
        <f t="shared" si="162"/>
        <v>1.3130732405430129E-4</v>
      </c>
      <c r="E1124" s="78">
        <f t="shared" si="163"/>
        <v>1</v>
      </c>
      <c r="F1124" s="78">
        <f t="shared" si="164"/>
        <v>1</v>
      </c>
      <c r="G1124" s="77">
        <f t="shared" si="167"/>
        <v>1.3117574995127334E-4</v>
      </c>
      <c r="H1124" s="78">
        <f t="shared" si="165"/>
        <v>-77.642928883927539</v>
      </c>
      <c r="I1124" s="77">
        <f t="shared" si="168"/>
        <v>1</v>
      </c>
      <c r="J1124" s="77">
        <f t="shared" si="169"/>
        <v>1.3992091837027043E-4</v>
      </c>
      <c r="K1124" s="77">
        <f t="shared" si="170"/>
        <v>1.3992091837027043E-4</v>
      </c>
      <c r="L1124" s="82"/>
    </row>
    <row r="1125" spans="1:12" x14ac:dyDescent="0.2">
      <c r="A1125" s="76">
        <v>160</v>
      </c>
      <c r="B1125" s="76">
        <f t="shared" si="166"/>
        <v>0.16</v>
      </c>
      <c r="C1125" s="77">
        <f t="shared" si="161"/>
        <v>0.99898533038072823</v>
      </c>
      <c r="D1125" s="78">
        <f t="shared" si="162"/>
        <v>1.1428807146638952E-4</v>
      </c>
      <c r="E1125" s="78">
        <f t="shared" si="163"/>
        <v>1</v>
      </c>
      <c r="F1125" s="78">
        <f t="shared" si="164"/>
        <v>1</v>
      </c>
      <c r="G1125" s="77">
        <f t="shared" si="167"/>
        <v>1.141721068324274E-4</v>
      </c>
      <c r="H1125" s="78">
        <f t="shared" si="165"/>
        <v>-78.848799695602821</v>
      </c>
      <c r="I1125" s="77">
        <f t="shared" si="168"/>
        <v>1</v>
      </c>
      <c r="J1125" s="77">
        <f t="shared" si="169"/>
        <v>1.2267392839185039E-4</v>
      </c>
      <c r="K1125" s="77">
        <f t="shared" si="170"/>
        <v>1.2267392839185039E-4</v>
      </c>
      <c r="L1125" s="82"/>
    </row>
    <row r="1126" spans="1:12" x14ac:dyDescent="0.2">
      <c r="A1126" s="76">
        <v>161</v>
      </c>
      <c r="B1126" s="76">
        <f t="shared" si="166"/>
        <v>0.161</v>
      </c>
      <c r="C1126" s="77">
        <f t="shared" si="161"/>
        <v>0.99897261338975241</v>
      </c>
      <c r="D1126" s="78">
        <f t="shared" si="162"/>
        <v>9.8044861447607013E-5</v>
      </c>
      <c r="E1126" s="78">
        <f t="shared" si="163"/>
        <v>1</v>
      </c>
      <c r="F1126" s="78">
        <f t="shared" si="164"/>
        <v>1</v>
      </c>
      <c r="G1126" s="77">
        <f t="shared" si="167"/>
        <v>9.7944131469752154E-5</v>
      </c>
      <c r="H1126" s="78">
        <f t="shared" si="165"/>
        <v>-80.180431611283112</v>
      </c>
      <c r="I1126" s="77">
        <f t="shared" si="168"/>
        <v>1</v>
      </c>
      <c r="J1126" s="77">
        <f t="shared" si="169"/>
        <v>1.0605811915108979E-4</v>
      </c>
      <c r="K1126" s="77">
        <f t="shared" si="170"/>
        <v>1.0605811915108979E-4</v>
      </c>
      <c r="L1126" s="82"/>
    </row>
    <row r="1127" spans="1:12" x14ac:dyDescent="0.2">
      <c r="A1127" s="76">
        <v>162</v>
      </c>
      <c r="B1127" s="76">
        <f t="shared" si="166"/>
        <v>0.16200000000000001</v>
      </c>
      <c r="C1127" s="77">
        <f t="shared" si="161"/>
        <v>0.99895981731551031</v>
      </c>
      <c r="D1127" s="78">
        <f t="shared" si="162"/>
        <v>8.2820472485662421E-5</v>
      </c>
      <c r="E1127" s="78">
        <f t="shared" si="163"/>
        <v>1</v>
      </c>
      <c r="F1127" s="78">
        <f t="shared" si="164"/>
        <v>1</v>
      </c>
      <c r="G1127" s="77">
        <f t="shared" si="167"/>
        <v>8.2734324064261575E-5</v>
      </c>
      <c r="H1127" s="78">
        <f t="shared" si="165"/>
        <v>-81.64628553831092</v>
      </c>
      <c r="I1127" s="77">
        <f t="shared" si="168"/>
        <v>1</v>
      </c>
      <c r="J1127" s="77">
        <f t="shared" si="169"/>
        <v>9.0339227767006865E-5</v>
      </c>
      <c r="K1127" s="77">
        <f t="shared" si="170"/>
        <v>9.0339227767006865E-5</v>
      </c>
      <c r="L1127" s="82"/>
    </row>
    <row r="1128" spans="1:12" x14ac:dyDescent="0.2">
      <c r="A1128" s="76">
        <v>163</v>
      </c>
      <c r="B1128" s="76">
        <f t="shared" si="166"/>
        <v>0.16300000000000001</v>
      </c>
      <c r="C1128" s="77">
        <f t="shared" si="161"/>
        <v>0.99894694216080138</v>
      </c>
      <c r="D1128" s="78">
        <f t="shared" si="162"/>
        <v>6.8806841576503396E-5</v>
      </c>
      <c r="E1128" s="78">
        <f t="shared" si="163"/>
        <v>1</v>
      </c>
      <c r="F1128" s="78">
        <f t="shared" si="164"/>
        <v>1</v>
      </c>
      <c r="G1128" s="77">
        <f t="shared" si="167"/>
        <v>6.8734383992590759E-5</v>
      </c>
      <c r="H1128" s="78">
        <f t="shared" si="165"/>
        <v>-83.25651910375646</v>
      </c>
      <c r="I1128" s="77">
        <f t="shared" si="168"/>
        <v>1</v>
      </c>
      <c r="J1128" s="77">
        <f t="shared" si="169"/>
        <v>7.5734354028426167E-5</v>
      </c>
      <c r="K1128" s="77">
        <f t="shared" si="170"/>
        <v>7.5734354028426167E-5</v>
      </c>
      <c r="L1128" s="82"/>
    </row>
    <row r="1129" spans="1:12" x14ac:dyDescent="0.2">
      <c r="A1129" s="76">
        <v>164</v>
      </c>
      <c r="B1129" s="76">
        <f t="shared" si="166"/>
        <v>0.16400000000000001</v>
      </c>
      <c r="C1129" s="77">
        <f t="shared" si="161"/>
        <v>0.99893398792844379</v>
      </c>
      <c r="D1129" s="78">
        <f t="shared" si="162"/>
        <v>5.6142869985886092E-5</v>
      </c>
      <c r="E1129" s="78">
        <f t="shared" si="163"/>
        <v>1</v>
      </c>
      <c r="F1129" s="78">
        <f t="shared" si="164"/>
        <v>1</v>
      </c>
      <c r="G1129" s="77">
        <f t="shared" si="167"/>
        <v>5.6083021008749324E-5</v>
      </c>
      <c r="H1129" s="78">
        <f t="shared" si="165"/>
        <v>-85.023372007785099</v>
      </c>
      <c r="I1129" s="77">
        <f t="shared" si="168"/>
        <v>1</v>
      </c>
      <c r="J1129" s="77">
        <f t="shared" si="169"/>
        <v>6.2408702500670038E-5</v>
      </c>
      <c r="K1129" s="77">
        <f t="shared" si="170"/>
        <v>6.2408702500670038E-5</v>
      </c>
      <c r="L1129" s="82"/>
    </row>
    <row r="1130" spans="1:12" x14ac:dyDescent="0.2">
      <c r="A1130" s="76">
        <v>165</v>
      </c>
      <c r="B1130" s="76">
        <f t="shared" si="166"/>
        <v>0.16500000000000001</v>
      </c>
      <c r="C1130" s="77">
        <f t="shared" si="161"/>
        <v>0.99892095462126962</v>
      </c>
      <c r="D1130" s="78">
        <f t="shared" si="162"/>
        <v>4.491433101100395E-5</v>
      </c>
      <c r="E1130" s="78">
        <f t="shared" si="163"/>
        <v>1</v>
      </c>
      <c r="F1130" s="78">
        <f t="shared" si="164"/>
        <v>1</v>
      </c>
      <c r="G1130" s="77">
        <f t="shared" si="167"/>
        <v>4.486586640968776E-5</v>
      </c>
      <c r="H1130" s="78">
        <f t="shared" si="165"/>
        <v>-86.961678822468969</v>
      </c>
      <c r="I1130" s="77">
        <f t="shared" si="168"/>
        <v>1</v>
      </c>
      <c r="J1130" s="77">
        <f t="shared" si="169"/>
        <v>5.0474443709218542E-5</v>
      </c>
      <c r="K1130" s="77">
        <f t="shared" si="170"/>
        <v>5.0474443709218542E-5</v>
      </c>
      <c r="L1130" s="82"/>
    </row>
    <row r="1131" spans="1:12" x14ac:dyDescent="0.2">
      <c r="A1131" s="76">
        <v>166</v>
      </c>
      <c r="B1131" s="76">
        <f t="shared" si="166"/>
        <v>0.16600000000000001</v>
      </c>
      <c r="C1131" s="77">
        <f t="shared" si="161"/>
        <v>0.99890784224213147</v>
      </c>
      <c r="D1131" s="78">
        <f t="shared" si="162"/>
        <v>3.5155760230876506E-5</v>
      </c>
      <c r="E1131" s="78">
        <f t="shared" si="163"/>
        <v>1</v>
      </c>
      <c r="F1131" s="78">
        <f t="shared" si="164"/>
        <v>1</v>
      </c>
      <c r="G1131" s="77">
        <f t="shared" si="167"/>
        <v>3.511736459460659E-5</v>
      </c>
      <c r="H1131" s="78">
        <f t="shared" si="165"/>
        <v>-89.089561669080268</v>
      </c>
      <c r="I1131" s="77">
        <f t="shared" si="168"/>
        <v>1</v>
      </c>
      <c r="J1131" s="77">
        <f t="shared" si="169"/>
        <v>3.9991615502147179E-5</v>
      </c>
      <c r="K1131" s="77">
        <f t="shared" si="170"/>
        <v>3.9991615502147179E-5</v>
      </c>
      <c r="L1131" s="82"/>
    </row>
    <row r="1132" spans="1:12" x14ac:dyDescent="0.2">
      <c r="A1132" s="76">
        <v>167</v>
      </c>
      <c r="B1132" s="76">
        <f t="shared" si="166"/>
        <v>0.16700000000000001</v>
      </c>
      <c r="C1132" s="77">
        <f t="shared" si="161"/>
        <v>0.99889465079389694</v>
      </c>
      <c r="D1132" s="78">
        <f t="shared" si="162"/>
        <v>2.6854136089198274E-5</v>
      </c>
      <c r="E1132" s="78">
        <f t="shared" si="163"/>
        <v>1</v>
      </c>
      <c r="F1132" s="78">
        <f t="shared" si="164"/>
        <v>1</v>
      </c>
      <c r="G1132" s="77">
        <f t="shared" si="167"/>
        <v>2.6824452891191495E-5</v>
      </c>
      <c r="H1132" s="78">
        <f t="shared" si="165"/>
        <v>-91.429382541953828</v>
      </c>
      <c r="I1132" s="77">
        <f t="shared" si="168"/>
        <v>1</v>
      </c>
      <c r="J1132" s="77">
        <f t="shared" si="169"/>
        <v>3.0970908742899042E-5</v>
      </c>
      <c r="K1132" s="77">
        <f t="shared" si="170"/>
        <v>3.0970908742899042E-5</v>
      </c>
      <c r="L1132" s="82"/>
    </row>
    <row r="1133" spans="1:12" x14ac:dyDescent="0.2">
      <c r="A1133" s="76">
        <v>168</v>
      </c>
      <c r="B1133" s="76">
        <f t="shared" si="166"/>
        <v>0.16800000000000001</v>
      </c>
      <c r="C1133" s="77">
        <f t="shared" si="161"/>
        <v>0.99888138027945239</v>
      </c>
      <c r="D1133" s="78">
        <f t="shared" si="162"/>
        <v>1.9954097310830576E-5</v>
      </c>
      <c r="E1133" s="78">
        <f t="shared" si="163"/>
        <v>1</v>
      </c>
      <c r="F1133" s="78">
        <f t="shared" si="164"/>
        <v>1</v>
      </c>
      <c r="G1133" s="77">
        <f t="shared" si="167"/>
        <v>1.9931776264072956E-5</v>
      </c>
      <c r="H1133" s="78">
        <f t="shared" si="165"/>
        <v>-94.009079929341169</v>
      </c>
      <c r="I1133" s="77">
        <f t="shared" si="168"/>
        <v>1</v>
      </c>
      <c r="J1133" s="77">
        <f t="shared" si="169"/>
        <v>2.3378114577632225E-5</v>
      </c>
      <c r="K1133" s="77">
        <f t="shared" si="170"/>
        <v>2.3378114577632225E-5</v>
      </c>
      <c r="L1133" s="82"/>
    </row>
    <row r="1134" spans="1:12" x14ac:dyDescent="0.2">
      <c r="A1134" s="76">
        <v>169</v>
      </c>
      <c r="B1134" s="76">
        <f t="shared" si="166"/>
        <v>0.16900000000000001</v>
      </c>
      <c r="C1134" s="77">
        <f t="shared" si="161"/>
        <v>0.99886803070170072</v>
      </c>
      <c r="D1134" s="78">
        <f t="shared" si="162"/>
        <v>1.4364395557379005E-5</v>
      </c>
      <c r="E1134" s="78">
        <f t="shared" si="163"/>
        <v>1</v>
      </c>
      <c r="F1134" s="78">
        <f t="shared" si="164"/>
        <v>1</v>
      </c>
      <c r="G1134" s="77">
        <f t="shared" si="167"/>
        <v>1.4348135502619425E-5</v>
      </c>
      <c r="H1134" s="78">
        <f t="shared" si="165"/>
        <v>-96.864090610701993</v>
      </c>
      <c r="I1134" s="77">
        <f t="shared" si="168"/>
        <v>1</v>
      </c>
      <c r="J1134" s="77">
        <f t="shared" si="169"/>
        <v>1.713995588334619E-5</v>
      </c>
      <c r="K1134" s="77">
        <f t="shared" si="170"/>
        <v>1.713995588334619E-5</v>
      </c>
      <c r="L1134" s="82"/>
    </row>
    <row r="1135" spans="1:12" x14ac:dyDescent="0.2">
      <c r="A1135" s="76">
        <v>170</v>
      </c>
      <c r="B1135" s="76">
        <f t="shared" si="166"/>
        <v>0.17</v>
      </c>
      <c r="C1135" s="77">
        <f t="shared" si="161"/>
        <v>0.99885460206356336</v>
      </c>
      <c r="D1135" s="78">
        <f t="shared" si="162"/>
        <v>9.9652481989285781E-6</v>
      </c>
      <c r="E1135" s="78">
        <f t="shared" si="163"/>
        <v>1</v>
      </c>
      <c r="F1135" s="78">
        <f t="shared" si="164"/>
        <v>1</v>
      </c>
      <c r="G1135" s="77">
        <f t="shared" si="167"/>
        <v>9.9538340242054462E-6</v>
      </c>
      <c r="H1135" s="78">
        <f t="shared" si="165"/>
        <v>-100.04019210401326</v>
      </c>
      <c r="I1135" s="77">
        <f t="shared" si="168"/>
        <v>1</v>
      </c>
      <c r="J1135" s="77">
        <f t="shared" si="169"/>
        <v>1.2150984763412436E-5</v>
      </c>
      <c r="K1135" s="77">
        <f t="shared" si="170"/>
        <v>1.2150984763412436E-5</v>
      </c>
      <c r="L1135" s="82"/>
    </row>
    <row r="1136" spans="1:12" x14ac:dyDescent="0.2">
      <c r="A1136" s="76">
        <v>171</v>
      </c>
      <c r="B1136" s="76">
        <f t="shared" si="166"/>
        <v>0.17100000000000001</v>
      </c>
      <c r="C1136" s="77">
        <f t="shared" si="161"/>
        <v>0.99884109436797597</v>
      </c>
      <c r="D1136" s="78">
        <f t="shared" si="162"/>
        <v>6.6162377900589191E-6</v>
      </c>
      <c r="E1136" s="78">
        <f t="shared" si="163"/>
        <v>1</v>
      </c>
      <c r="F1136" s="78">
        <f t="shared" si="164"/>
        <v>1</v>
      </c>
      <c r="G1136" s="77">
        <f t="shared" si="167"/>
        <v>6.6085701948212093E-6</v>
      </c>
      <c r="H1136" s="78">
        <f t="shared" si="165"/>
        <v>-103.59784985315677</v>
      </c>
      <c r="I1136" s="77">
        <f t="shared" si="168"/>
        <v>1</v>
      </c>
      <c r="J1136" s="77">
        <f t="shared" si="169"/>
        <v>8.2812021095133269E-6</v>
      </c>
      <c r="K1136" s="77">
        <f t="shared" si="170"/>
        <v>8.2812021095133269E-6</v>
      </c>
      <c r="L1136" s="82"/>
    </row>
    <row r="1137" spans="1:12" x14ac:dyDescent="0.2">
      <c r="A1137" s="76">
        <v>172</v>
      </c>
      <c r="B1137" s="76">
        <f t="shared" si="166"/>
        <v>0.17199999999999999</v>
      </c>
      <c r="C1137" s="77">
        <f t="shared" si="161"/>
        <v>0.99882750761789496</v>
      </c>
      <c r="D1137" s="78">
        <f t="shared" si="162"/>
        <v>4.1644018141861655E-6</v>
      </c>
      <c r="E1137" s="78">
        <f t="shared" si="163"/>
        <v>1</v>
      </c>
      <c r="F1137" s="78">
        <f t="shared" si="164"/>
        <v>1</v>
      </c>
      <c r="G1137" s="77">
        <f t="shared" si="167"/>
        <v>4.1595190847830082E-6</v>
      </c>
      <c r="H1137" s="78">
        <f t="shared" si="165"/>
        <v>-107.61913757447695</v>
      </c>
      <c r="I1137" s="77">
        <f t="shared" si="168"/>
        <v>1</v>
      </c>
      <c r="J1137" s="77">
        <f t="shared" si="169"/>
        <v>5.3840446398021083E-6</v>
      </c>
      <c r="K1137" s="77">
        <f t="shared" si="170"/>
        <v>5.3840446398021083E-6</v>
      </c>
      <c r="L1137" s="82"/>
    </row>
    <row r="1138" spans="1:12" x14ac:dyDescent="0.2">
      <c r="A1138" s="76">
        <v>173</v>
      </c>
      <c r="B1138" s="76">
        <f t="shared" si="166"/>
        <v>0.17299999999999999</v>
      </c>
      <c r="C1138" s="77">
        <f t="shared" si="161"/>
        <v>0.99881384181629151</v>
      </c>
      <c r="D1138" s="78">
        <f t="shared" si="162"/>
        <v>2.4521679077661775E-6</v>
      </c>
      <c r="E1138" s="78">
        <f t="shared" si="163"/>
        <v>1</v>
      </c>
      <c r="F1138" s="78">
        <f t="shared" si="164"/>
        <v>1</v>
      </c>
      <c r="G1138" s="77">
        <f t="shared" si="167"/>
        <v>2.4492592487345533E-6</v>
      </c>
      <c r="H1138" s="78">
        <f t="shared" si="165"/>
        <v>-112.21930486642422</v>
      </c>
      <c r="I1138" s="77">
        <f t="shared" si="168"/>
        <v>1</v>
      </c>
      <c r="J1138" s="77">
        <f t="shared" si="169"/>
        <v>3.3043891667587805E-6</v>
      </c>
      <c r="K1138" s="77">
        <f t="shared" si="170"/>
        <v>3.3043891667587805E-6</v>
      </c>
      <c r="L1138" s="82"/>
    </row>
    <row r="1139" spans="1:12" x14ac:dyDescent="0.2">
      <c r="A1139" s="76">
        <v>174</v>
      </c>
      <c r="B1139" s="76">
        <f t="shared" si="166"/>
        <v>0.17399999999999999</v>
      </c>
      <c r="C1139" s="77">
        <f t="shared" si="161"/>
        <v>0.9988000969661559</v>
      </c>
      <c r="D1139" s="78">
        <f t="shared" si="162"/>
        <v>1.3248149342999227E-6</v>
      </c>
      <c r="E1139" s="78">
        <f t="shared" si="163"/>
        <v>1</v>
      </c>
      <c r="F1139" s="78">
        <f t="shared" si="164"/>
        <v>1</v>
      </c>
      <c r="G1139" s="77">
        <f t="shared" si="167"/>
        <v>1.3232252848409742E-6</v>
      </c>
      <c r="H1139" s="78">
        <f t="shared" si="165"/>
        <v>-117.56732417998423</v>
      </c>
      <c r="I1139" s="77">
        <f t="shared" si="168"/>
        <v>1</v>
      </c>
      <c r="J1139" s="77">
        <f t="shared" si="169"/>
        <v>1.8862422667877638E-6</v>
      </c>
      <c r="K1139" s="77">
        <f t="shared" si="170"/>
        <v>1.8862422667877638E-6</v>
      </c>
      <c r="L1139" s="82"/>
    </row>
    <row r="1140" spans="1:12" x14ac:dyDescent="0.2">
      <c r="A1140" s="76">
        <v>175</v>
      </c>
      <c r="B1140" s="76">
        <f t="shared" si="166"/>
        <v>0.17499999999999999</v>
      </c>
      <c r="C1140" s="77">
        <f t="shared" si="161"/>
        <v>0.99878627307049439</v>
      </c>
      <c r="D1140" s="78">
        <f t="shared" si="162"/>
        <v>6.3717729132199652E-7</v>
      </c>
      <c r="E1140" s="78">
        <f t="shared" si="163"/>
        <v>1</v>
      </c>
      <c r="F1140" s="78">
        <f t="shared" si="164"/>
        <v>1</v>
      </c>
      <c r="G1140" s="77">
        <f t="shared" si="167"/>
        <v>6.3640393208464954E-7</v>
      </c>
      <c r="H1140" s="78">
        <f t="shared" si="165"/>
        <v>-123.92534291371497</v>
      </c>
      <c r="I1140" s="77">
        <f t="shared" si="168"/>
        <v>1</v>
      </c>
      <c r="J1140" s="77">
        <f t="shared" si="169"/>
        <v>9.79814608462812E-7</v>
      </c>
      <c r="K1140" s="77">
        <f t="shared" si="170"/>
        <v>9.79814608462812E-7</v>
      </c>
      <c r="L1140" s="82"/>
    </row>
    <row r="1141" spans="1:12" x14ac:dyDescent="0.2">
      <c r="A1141" s="76">
        <v>176</v>
      </c>
      <c r="B1141" s="76">
        <f t="shared" si="166"/>
        <v>0.17599999999999999</v>
      </c>
      <c r="C1141" s="77">
        <f t="shared" si="161"/>
        <v>0.99877237013233022</v>
      </c>
      <c r="D1141" s="78">
        <f t="shared" si="162"/>
        <v>2.5935663877913134E-7</v>
      </c>
      <c r="E1141" s="78">
        <f t="shared" si="163"/>
        <v>1</v>
      </c>
      <c r="F1141" s="78">
        <f t="shared" si="164"/>
        <v>1</v>
      </c>
      <c r="G1141" s="77">
        <f t="shared" si="167"/>
        <v>2.5903824482298765E-7</v>
      </c>
      <c r="H1141" s="78">
        <f t="shared" si="165"/>
        <v>-131.73272222498525</v>
      </c>
      <c r="I1141" s="77">
        <f t="shared" si="168"/>
        <v>1</v>
      </c>
      <c r="J1141" s="77">
        <f t="shared" si="169"/>
        <v>4.4772108845381857E-7</v>
      </c>
      <c r="K1141" s="77">
        <f t="shared" si="170"/>
        <v>4.4772108845381857E-7</v>
      </c>
      <c r="L1141" s="82"/>
    </row>
    <row r="1142" spans="1:12" x14ac:dyDescent="0.2">
      <c r="A1142" s="76">
        <v>177</v>
      </c>
      <c r="B1142" s="76">
        <f t="shared" si="166"/>
        <v>0.17699999999999999</v>
      </c>
      <c r="C1142" s="77">
        <f t="shared" si="161"/>
        <v>0.99875838815470608</v>
      </c>
      <c r="D1142" s="78">
        <f t="shared" si="162"/>
        <v>8.1259466054351837E-8</v>
      </c>
      <c r="E1142" s="78">
        <f t="shared" si="163"/>
        <v>1</v>
      </c>
      <c r="F1142" s="78">
        <f t="shared" si="164"/>
        <v>1</v>
      </c>
      <c r="G1142" s="77">
        <f t="shared" si="167"/>
        <v>8.1158573338756499E-8</v>
      </c>
      <c r="H1142" s="78">
        <f t="shared" si="165"/>
        <v>-141.81331191797622</v>
      </c>
      <c r="I1142" s="77">
        <f t="shared" si="168"/>
        <v>1</v>
      </c>
      <c r="J1142" s="77">
        <f t="shared" si="169"/>
        <v>1.7009840908087208E-7</v>
      </c>
      <c r="K1142" s="77">
        <f t="shared" si="170"/>
        <v>1.7009840908087208E-7</v>
      </c>
      <c r="L1142" s="82"/>
    </row>
    <row r="1143" spans="1:12" x14ac:dyDescent="0.2">
      <c r="A1143" s="76">
        <v>178</v>
      </c>
      <c r="B1143" s="76">
        <f t="shared" si="166"/>
        <v>0.17799999999999999</v>
      </c>
      <c r="C1143" s="77">
        <f t="shared" si="161"/>
        <v>0.99874432714068007</v>
      </c>
      <c r="D1143" s="78">
        <f t="shared" si="162"/>
        <v>1.583800261075893E-8</v>
      </c>
      <c r="E1143" s="78">
        <f t="shared" si="163"/>
        <v>1</v>
      </c>
      <c r="F1143" s="78">
        <f t="shared" si="164"/>
        <v>1</v>
      </c>
      <c r="G1143" s="77">
        <f t="shared" si="167"/>
        <v>1.581811526073476E-8</v>
      </c>
      <c r="H1143" s="78">
        <f t="shared" si="165"/>
        <v>-156.01690528481373</v>
      </c>
      <c r="I1143" s="77">
        <f t="shared" si="168"/>
        <v>1</v>
      </c>
      <c r="J1143" s="77">
        <f t="shared" si="169"/>
        <v>4.8488344299745631E-8</v>
      </c>
      <c r="K1143" s="77">
        <f t="shared" si="170"/>
        <v>4.8488344299745631E-8</v>
      </c>
      <c r="L1143" s="82"/>
    </row>
    <row r="1144" spans="1:12" x14ac:dyDescent="0.2">
      <c r="A1144" s="76">
        <v>179</v>
      </c>
      <c r="B1144" s="76">
        <f t="shared" si="166"/>
        <v>0.17899999999999999</v>
      </c>
      <c r="C1144" s="77">
        <f t="shared" si="161"/>
        <v>0.99873018709332817</v>
      </c>
      <c r="D1144" s="78">
        <f t="shared" si="162"/>
        <v>9.7327508930649366E-10</v>
      </c>
      <c r="E1144" s="78">
        <f t="shared" si="163"/>
        <v>1</v>
      </c>
      <c r="F1144" s="78">
        <f t="shared" si="164"/>
        <v>1</v>
      </c>
      <c r="G1144" s="77">
        <f t="shared" si="167"/>
        <v>9.7203921203635001E-10</v>
      </c>
      <c r="H1144" s="78">
        <f t="shared" si="165"/>
        <v>-180.24632430584654</v>
      </c>
      <c r="I1144" s="77">
        <f t="shared" si="168"/>
        <v>1</v>
      </c>
      <c r="J1144" s="77">
        <f t="shared" si="169"/>
        <v>8.3950772363855558E-9</v>
      </c>
      <c r="K1144" s="77">
        <f t="shared" si="170"/>
        <v>8.3950772363855558E-9</v>
      </c>
      <c r="L1144" s="82"/>
    </row>
    <row r="1145" spans="1:12" x14ac:dyDescent="0.2">
      <c r="A1145" s="76">
        <v>180</v>
      </c>
      <c r="B1145" s="76">
        <f t="shared" si="166"/>
        <v>0.18</v>
      </c>
      <c r="C1145" s="77">
        <f t="shared" si="161"/>
        <v>0.99871596801574236</v>
      </c>
      <c r="D1145" s="78">
        <f t="shared" si="162"/>
        <v>2.3152713085136306E-66</v>
      </c>
      <c r="E1145" s="78">
        <f t="shared" si="163"/>
        <v>1</v>
      </c>
      <c r="F1145" s="78">
        <f t="shared" si="164"/>
        <v>1</v>
      </c>
      <c r="G1145" s="77">
        <f t="shared" si="167"/>
        <v>2.312298426101265E-66</v>
      </c>
      <c r="H1145" s="78">
        <f t="shared" si="165"/>
        <v>-1312.719122328514</v>
      </c>
      <c r="I1145" s="77">
        <f t="shared" si="168"/>
        <v>1</v>
      </c>
      <c r="J1145" s="77">
        <f t="shared" si="169"/>
        <v>4.86019606018175E-10</v>
      </c>
      <c r="K1145" s="77">
        <f t="shared" si="170"/>
        <v>4.86019606018175E-10</v>
      </c>
      <c r="L1145" s="82"/>
    </row>
    <row r="1146" spans="1:12" x14ac:dyDescent="0.2">
      <c r="A1146" s="76">
        <v>181</v>
      </c>
      <c r="B1146" s="76">
        <f t="shared" si="166"/>
        <v>0.18099999999999999</v>
      </c>
      <c r="C1146" s="77">
        <f t="shared" si="161"/>
        <v>0.99870166991103526</v>
      </c>
      <c r="D1146" s="78">
        <f t="shared" si="162"/>
        <v>9.3098643983105071E-10</v>
      </c>
      <c r="E1146" s="78">
        <f t="shared" si="163"/>
        <v>1</v>
      </c>
      <c r="F1146" s="78">
        <f t="shared" si="164"/>
        <v>1</v>
      </c>
      <c r="G1146" s="77">
        <f t="shared" si="167"/>
        <v>9.2977771212379987E-10</v>
      </c>
      <c r="H1146" s="78">
        <f t="shared" si="165"/>
        <v>-180.63241737165532</v>
      </c>
      <c r="I1146" s="77">
        <f t="shared" si="168"/>
        <v>1</v>
      </c>
      <c r="J1146" s="77">
        <f t="shared" si="169"/>
        <v>4.6488885606189994E-10</v>
      </c>
      <c r="K1146" s="77">
        <f t="shared" si="170"/>
        <v>4.6488885606189994E-10</v>
      </c>
      <c r="L1146" s="82"/>
    </row>
    <row r="1147" spans="1:12" x14ac:dyDescent="0.2">
      <c r="A1147" s="76">
        <v>182</v>
      </c>
      <c r="B1147" s="76">
        <f t="shared" si="166"/>
        <v>0.182</v>
      </c>
      <c r="C1147" s="77">
        <f t="shared" si="161"/>
        <v>0.9986872927823307</v>
      </c>
      <c r="D1147" s="78">
        <f t="shared" si="162"/>
        <v>1.4491545795517615E-8</v>
      </c>
      <c r="E1147" s="78">
        <f t="shared" si="163"/>
        <v>1</v>
      </c>
      <c r="F1147" s="78">
        <f t="shared" si="164"/>
        <v>1</v>
      </c>
      <c r="G1147" s="77">
        <f t="shared" si="167"/>
        <v>1.4472522638756654E-8</v>
      </c>
      <c r="H1147" s="78">
        <f t="shared" si="165"/>
        <v>-156.78911524824179</v>
      </c>
      <c r="I1147" s="77">
        <f t="shared" si="168"/>
        <v>1</v>
      </c>
      <c r="J1147" s="77">
        <f t="shared" si="169"/>
        <v>7.7011501754402273E-9</v>
      </c>
      <c r="K1147" s="77">
        <f t="shared" si="170"/>
        <v>7.7011501754402273E-9</v>
      </c>
      <c r="L1147" s="82"/>
    </row>
    <row r="1148" spans="1:12" x14ac:dyDescent="0.2">
      <c r="A1148" s="76">
        <v>183</v>
      </c>
      <c r="B1148" s="76">
        <f t="shared" si="166"/>
        <v>0.183</v>
      </c>
      <c r="C1148" s="77">
        <f t="shared" si="161"/>
        <v>0.99867283663277695</v>
      </c>
      <c r="D1148" s="78">
        <f t="shared" si="162"/>
        <v>7.1120113322751625E-8</v>
      </c>
      <c r="E1148" s="78">
        <f t="shared" si="163"/>
        <v>1</v>
      </c>
      <c r="F1148" s="78">
        <f t="shared" si="164"/>
        <v>1</v>
      </c>
      <c r="G1148" s="77">
        <f t="shared" si="167"/>
        <v>7.1025725313676919E-8</v>
      </c>
      <c r="H1148" s="78">
        <f t="shared" si="165"/>
        <v>-142.9716864514686</v>
      </c>
      <c r="I1148" s="77">
        <f t="shared" si="168"/>
        <v>1</v>
      </c>
      <c r="J1148" s="77">
        <f t="shared" si="169"/>
        <v>4.2749123976216785E-8</v>
      </c>
      <c r="K1148" s="77">
        <f t="shared" si="170"/>
        <v>4.2749123976216785E-8</v>
      </c>
      <c r="L1148" s="82"/>
    </row>
    <row r="1149" spans="1:12" x14ac:dyDescent="0.2">
      <c r="A1149" s="76">
        <v>184</v>
      </c>
      <c r="B1149" s="76">
        <f t="shared" si="166"/>
        <v>0.184</v>
      </c>
      <c r="C1149" s="77">
        <f t="shared" si="161"/>
        <v>0.99865830146553614</v>
      </c>
      <c r="D1149" s="78">
        <f t="shared" si="162"/>
        <v>2.1712830423611806E-7</v>
      </c>
      <c r="E1149" s="78">
        <f t="shared" si="163"/>
        <v>1</v>
      </c>
      <c r="F1149" s="78">
        <f t="shared" si="164"/>
        <v>1</v>
      </c>
      <c r="G1149" s="77">
        <f t="shared" si="167"/>
        <v>2.1683698350853385E-7</v>
      </c>
      <c r="H1149" s="78">
        <f t="shared" si="165"/>
        <v>-133.27733285929082</v>
      </c>
      <c r="I1149" s="77">
        <f t="shared" si="168"/>
        <v>1</v>
      </c>
      <c r="J1149" s="77">
        <f t="shared" si="169"/>
        <v>1.4393135441110538E-7</v>
      </c>
      <c r="K1149" s="77">
        <f t="shared" si="170"/>
        <v>1.4393135441110538E-7</v>
      </c>
      <c r="L1149" s="82"/>
    </row>
    <row r="1150" spans="1:12" x14ac:dyDescent="0.2">
      <c r="A1150" s="76">
        <v>185</v>
      </c>
      <c r="B1150" s="76">
        <f t="shared" si="166"/>
        <v>0.185</v>
      </c>
      <c r="C1150" s="77">
        <f t="shared" si="161"/>
        <v>0.99864368728378594</v>
      </c>
      <c r="D1150" s="78">
        <f t="shared" si="162"/>
        <v>5.1024080341452818E-7</v>
      </c>
      <c r="E1150" s="78">
        <f t="shared" si="163"/>
        <v>1</v>
      </c>
      <c r="F1150" s="78">
        <f t="shared" si="164"/>
        <v>1</v>
      </c>
      <c r="G1150" s="77">
        <f t="shared" si="167"/>
        <v>5.0954875732452574E-7</v>
      </c>
      <c r="H1150" s="78">
        <f t="shared" si="165"/>
        <v>-125.85628506440247</v>
      </c>
      <c r="I1150" s="77">
        <f t="shared" si="168"/>
        <v>1</v>
      </c>
      <c r="J1150" s="77">
        <f t="shared" si="169"/>
        <v>3.6319287041652977E-7</v>
      </c>
      <c r="K1150" s="77">
        <f t="shared" si="170"/>
        <v>3.6319287041652977E-7</v>
      </c>
      <c r="L1150" s="82"/>
    </row>
    <row r="1151" spans="1:12" x14ac:dyDescent="0.2">
      <c r="A1151" s="76">
        <v>186</v>
      </c>
      <c r="B1151" s="76">
        <f t="shared" si="166"/>
        <v>0.186</v>
      </c>
      <c r="C1151" s="77">
        <f t="shared" si="161"/>
        <v>0.99862899409072303</v>
      </c>
      <c r="D1151" s="78">
        <f t="shared" si="162"/>
        <v>1.0147521255731356E-6</v>
      </c>
      <c r="E1151" s="78">
        <f t="shared" si="163"/>
        <v>1</v>
      </c>
      <c r="F1151" s="78">
        <f t="shared" si="164"/>
        <v>1</v>
      </c>
      <c r="G1151" s="77">
        <f t="shared" si="167"/>
        <v>1.0133608944125234E-6</v>
      </c>
      <c r="H1151" s="78">
        <f t="shared" si="165"/>
        <v>-119.88471718283989</v>
      </c>
      <c r="I1151" s="77">
        <f t="shared" si="168"/>
        <v>1</v>
      </c>
      <c r="J1151" s="77">
        <f t="shared" si="169"/>
        <v>7.6145482586852457E-7</v>
      </c>
      <c r="K1151" s="77">
        <f t="shared" si="170"/>
        <v>7.6145482586852457E-7</v>
      </c>
      <c r="L1151" s="82"/>
    </row>
    <row r="1152" spans="1:12" x14ac:dyDescent="0.2">
      <c r="A1152" s="76">
        <v>187</v>
      </c>
      <c r="B1152" s="76">
        <f t="shared" si="166"/>
        <v>0.187</v>
      </c>
      <c r="C1152" s="77">
        <f t="shared" si="161"/>
        <v>0.99861422188956295</v>
      </c>
      <c r="D1152" s="78">
        <f t="shared" si="162"/>
        <v>1.796543147466104E-6</v>
      </c>
      <c r="E1152" s="78">
        <f t="shared" si="163"/>
        <v>1</v>
      </c>
      <c r="F1152" s="78">
        <f t="shared" si="164"/>
        <v>1</v>
      </c>
      <c r="G1152" s="77">
        <f t="shared" si="167"/>
        <v>1.7940535372978899E-6</v>
      </c>
      <c r="H1152" s="78">
        <f t="shared" si="165"/>
        <v>-114.92329202175688</v>
      </c>
      <c r="I1152" s="77">
        <f t="shared" si="168"/>
        <v>1</v>
      </c>
      <c r="J1152" s="77">
        <f t="shared" si="169"/>
        <v>1.4037072158552066E-6</v>
      </c>
      <c r="K1152" s="77">
        <f t="shared" si="170"/>
        <v>1.4037072158552066E-6</v>
      </c>
      <c r="L1152" s="82"/>
    </row>
    <row r="1153" spans="1:12" x14ac:dyDescent="0.2">
      <c r="A1153" s="76">
        <v>188</v>
      </c>
      <c r="B1153" s="76">
        <f t="shared" si="166"/>
        <v>0.188</v>
      </c>
      <c r="C1153" s="77">
        <f t="shared" si="161"/>
        <v>0.99859937068353355</v>
      </c>
      <c r="D1153" s="78">
        <f t="shared" si="162"/>
        <v>2.9181956245369563E-6</v>
      </c>
      <c r="E1153" s="78">
        <f t="shared" si="163"/>
        <v>1</v>
      </c>
      <c r="F1153" s="78">
        <f t="shared" si="164"/>
        <v>1</v>
      </c>
      <c r="G1153" s="77">
        <f t="shared" si="167"/>
        <v>2.9141083141940456E-6</v>
      </c>
      <c r="H1153" s="78">
        <f t="shared" si="165"/>
        <v>-110.70988620037646</v>
      </c>
      <c r="I1153" s="77">
        <f t="shared" si="168"/>
        <v>1</v>
      </c>
      <c r="J1153" s="77">
        <f t="shared" si="169"/>
        <v>2.3540809257459677E-6</v>
      </c>
      <c r="K1153" s="77">
        <f t="shared" si="170"/>
        <v>2.3540809257459677E-6</v>
      </c>
      <c r="L1153" s="82"/>
    </row>
    <row r="1154" spans="1:12" x14ac:dyDescent="0.2">
      <c r="A1154" s="76">
        <v>189</v>
      </c>
      <c r="B1154" s="76">
        <f t="shared" si="166"/>
        <v>0.189</v>
      </c>
      <c r="C1154" s="77">
        <f t="shared" ref="C1154:C1217" si="171">ABS(SIN(((8*PI()*$A1154*VLOOKUP($D$8,$C$16:$D$31,2,FALSE))/($D$14*1000000)))/(VLOOKUP($D$8,$C$16:$D$31,2,FALSE)*SIN(((8*PI()*$A1154)/($D$14*1000000)))))^5</f>
        <v>0.99858444047588812</v>
      </c>
      <c r="D1154" s="78">
        <f t="shared" ref="D1154:D1217" si="172">ABS(SIN(((512*PI()*$A1154*VLOOKUP($D$8,$C$16:$E$31,3,FALSE))/($D$14*1000000)))/(VLOOKUP($D$8,$C$16:$E$31,3,FALSE)*SIN(((512*PI()*$A1154)/($D$14*1000000)))))^$D$9</f>
        <v>4.4344283063867758E-6</v>
      </c>
      <c r="E1154" s="78">
        <f t="shared" ref="E1154:E1217" si="173">IF($D$10="OFF",1,ABS(SIN(8*VLOOKUP($D$8,$C$16:$D$31,2,FALSE)*VLOOKUP($D$8,$C$16:$E$31,3,FALSE)*2*PI()*A1154/($D$14*1000000))/(2*SIN((8*VLOOKUP($D$8,$C$16:$D$31,2,FALSE)*VLOOKUP($D$8,$C$16:$E$31,3,FALSE))*PI()*A1154/($D$14*1000000)))))</f>
        <v>1</v>
      </c>
      <c r="F1154" s="78">
        <f t="shared" ref="F1154:F1217" si="174">IF($D$11="OFF",1,ABS(SIN(8*VLOOKUP($D$8,$C$16:$D$31,2,FALSE)*VLOOKUP($D$8,$C$16:$E$31,3,FALSE)*IF($D$10="ON",4,2)*PI()*A1154/($D$14*1000000))/(2*SIN((8*VLOOKUP($D$8,$C$16:$D$31,2,FALSE)*VLOOKUP($D$8,$C$16:$E$31,3,FALSE)*IF($D$10="ON",2,1))*PI()*A1154/($D$14*1000000)))))</f>
        <v>1</v>
      </c>
      <c r="G1154" s="77">
        <f t="shared" si="167"/>
        <v>4.4281511091636788E-6</v>
      </c>
      <c r="H1154" s="78">
        <f t="shared" ref="H1154:H1217" si="175">20*LOG10(G1154)</f>
        <v>-107.07555134775335</v>
      </c>
      <c r="I1154" s="77">
        <f t="shared" si="168"/>
        <v>1</v>
      </c>
      <c r="J1154" s="77">
        <f t="shared" si="169"/>
        <v>3.6711297116788624E-6</v>
      </c>
      <c r="K1154" s="77">
        <f t="shared" si="170"/>
        <v>3.6711297116788624E-6</v>
      </c>
      <c r="L1154" s="82"/>
    </row>
    <row r="1155" spans="1:12" x14ac:dyDescent="0.2">
      <c r="A1155" s="76">
        <v>190</v>
      </c>
      <c r="B1155" s="76">
        <f t="shared" ref="B1155:B1218" si="176">A1155/1000</f>
        <v>0.19</v>
      </c>
      <c r="C1155" s="77">
        <f t="shared" si="171"/>
        <v>0.99856943126988773</v>
      </c>
      <c r="D1155" s="78">
        <f t="shared" si="172"/>
        <v>6.3880547853662101E-6</v>
      </c>
      <c r="E1155" s="78">
        <f t="shared" si="173"/>
        <v>1</v>
      </c>
      <c r="F1155" s="78">
        <f t="shared" si="174"/>
        <v>1</v>
      </c>
      <c r="G1155" s="77">
        <f t="shared" ref="G1155:G1218" si="177">C1155*D1155*E1155*F1155</f>
        <v>6.3789162339440215E-6</v>
      </c>
      <c r="H1155" s="78">
        <f t="shared" si="175"/>
        <v>-103.90506201679558</v>
      </c>
      <c r="I1155" s="77">
        <f t="shared" ref="I1155:I1218" si="178">A1155-A1154</f>
        <v>1</v>
      </c>
      <c r="J1155" s="77">
        <f t="shared" ref="J1155:J1218" si="179">((G1155+G1154)/2)</f>
        <v>5.4035336715538501E-6</v>
      </c>
      <c r="K1155" s="77">
        <f t="shared" si="170"/>
        <v>5.4035336715538501E-6</v>
      </c>
      <c r="L1155" s="82"/>
    </row>
    <row r="1156" spans="1:12" x14ac:dyDescent="0.2">
      <c r="A1156" s="76">
        <v>191</v>
      </c>
      <c r="B1156" s="76">
        <f t="shared" si="176"/>
        <v>0.191</v>
      </c>
      <c r="C1156" s="77">
        <f t="shared" si="171"/>
        <v>0.99855434306881807</v>
      </c>
      <c r="D1156" s="78">
        <f t="shared" si="172"/>
        <v>8.8066322016719046E-6</v>
      </c>
      <c r="E1156" s="78">
        <f t="shared" si="173"/>
        <v>1</v>
      </c>
      <c r="F1156" s="78">
        <f t="shared" si="174"/>
        <v>1</v>
      </c>
      <c r="G1156" s="77">
        <f t="shared" si="177"/>
        <v>8.7939008327891876E-6</v>
      </c>
      <c r="H1156" s="78">
        <f t="shared" si="175"/>
        <v>-101.11636872296231</v>
      </c>
      <c r="I1156" s="77">
        <f t="shared" si="178"/>
        <v>1</v>
      </c>
      <c r="J1156" s="77">
        <f t="shared" si="179"/>
        <v>7.5864085333666046E-6</v>
      </c>
      <c r="K1156" s="77">
        <f t="shared" ref="K1156:K1219" si="180">I1156*J1156</f>
        <v>7.5864085333666046E-6</v>
      </c>
      <c r="L1156" s="82"/>
    </row>
    <row r="1157" spans="1:12" x14ac:dyDescent="0.2">
      <c r="A1157" s="76">
        <v>192</v>
      </c>
      <c r="B1157" s="76">
        <f t="shared" si="176"/>
        <v>0.192</v>
      </c>
      <c r="C1157" s="77">
        <f t="shared" si="171"/>
        <v>0.99853917587597885</v>
      </c>
      <c r="D1157" s="78">
        <f t="shared" si="172"/>
        <v>1.1699932993454995E-5</v>
      </c>
      <c r="E1157" s="78">
        <f t="shared" si="173"/>
        <v>1</v>
      </c>
      <c r="F1157" s="78">
        <f t="shared" si="174"/>
        <v>1</v>
      </c>
      <c r="G1157" s="77">
        <f t="shared" si="177"/>
        <v>1.1682841449088725E-5</v>
      </c>
      <c r="H1157" s="78">
        <f t="shared" si="175"/>
        <v>-98.649030343820783</v>
      </c>
      <c r="I1157" s="77">
        <f t="shared" si="178"/>
        <v>1</v>
      </c>
      <c r="J1157" s="77">
        <f t="shared" si="179"/>
        <v>1.0238371140938956E-5</v>
      </c>
      <c r="K1157" s="77">
        <f t="shared" si="180"/>
        <v>1.0238371140938956E-5</v>
      </c>
      <c r="L1157" s="82"/>
    </row>
    <row r="1158" spans="1:12" x14ac:dyDescent="0.2">
      <c r="A1158" s="76">
        <v>193</v>
      </c>
      <c r="B1158" s="76">
        <f t="shared" si="176"/>
        <v>0.193</v>
      </c>
      <c r="C1158" s="77">
        <f t="shared" si="171"/>
        <v>0.9985239296946874</v>
      </c>
      <c r="D1158" s="78">
        <f t="shared" si="172"/>
        <v>1.5058330808072523E-5</v>
      </c>
      <c r="E1158" s="78">
        <f t="shared" si="173"/>
        <v>1</v>
      </c>
      <c r="F1158" s="78">
        <f t="shared" si="174"/>
        <v>1</v>
      </c>
      <c r="G1158" s="77">
        <f t="shared" si="177"/>
        <v>1.5036103653119153E-5</v>
      </c>
      <c r="H1158" s="78">
        <f t="shared" si="175"/>
        <v>-96.457293781773558</v>
      </c>
      <c r="I1158" s="77">
        <f t="shared" si="178"/>
        <v>1</v>
      </c>
      <c r="J1158" s="77">
        <f t="shared" si="179"/>
        <v>1.3359472551103938E-5</v>
      </c>
      <c r="K1158" s="77">
        <f t="shared" si="180"/>
        <v>1.3359472551103938E-5</v>
      </c>
      <c r="L1158" s="82"/>
    </row>
    <row r="1159" spans="1:12" x14ac:dyDescent="0.2">
      <c r="A1159" s="76">
        <v>194</v>
      </c>
      <c r="B1159" s="76">
        <f t="shared" si="176"/>
        <v>0.19400000000000001</v>
      </c>
      <c r="C1159" s="77">
        <f t="shared" si="171"/>
        <v>0.99850860452827717</v>
      </c>
      <c r="D1159" s="78">
        <f t="shared" si="172"/>
        <v>1.8852148366204903E-5</v>
      </c>
      <c r="E1159" s="78">
        <f t="shared" si="173"/>
        <v>1</v>
      </c>
      <c r="F1159" s="78">
        <f t="shared" si="174"/>
        <v>1</v>
      </c>
      <c r="G1159" s="77">
        <f t="shared" si="177"/>
        <v>1.8824032357499297E-5</v>
      </c>
      <c r="H1159" s="78">
        <f t="shared" si="175"/>
        <v>-94.505746786050707</v>
      </c>
      <c r="I1159" s="77">
        <f t="shared" si="178"/>
        <v>1</v>
      </c>
      <c r="J1159" s="77">
        <f t="shared" si="179"/>
        <v>1.6930068005309224E-5</v>
      </c>
      <c r="K1159" s="77">
        <f t="shared" si="180"/>
        <v>1.6930068005309224E-5</v>
      </c>
      <c r="L1159" s="82"/>
    </row>
    <row r="1160" spans="1:12" x14ac:dyDescent="0.2">
      <c r="A1160" s="76">
        <v>195</v>
      </c>
      <c r="B1160" s="76">
        <f t="shared" si="176"/>
        <v>0.19500000000000001</v>
      </c>
      <c r="C1160" s="77">
        <f t="shared" si="171"/>
        <v>0.99849320038010236</v>
      </c>
      <c r="D1160" s="78">
        <f t="shared" si="172"/>
        <v>2.303197139727936E-5</v>
      </c>
      <c r="E1160" s="78">
        <f t="shared" si="173"/>
        <v>1</v>
      </c>
      <c r="F1160" s="78">
        <f t="shared" si="174"/>
        <v>1</v>
      </c>
      <c r="G1160" s="77">
        <f t="shared" si="177"/>
        <v>2.2997266831532445E-5</v>
      </c>
      <c r="H1160" s="78">
        <f t="shared" si="175"/>
        <v>-92.766475514880128</v>
      </c>
      <c r="I1160" s="77">
        <f t="shared" si="178"/>
        <v>1</v>
      </c>
      <c r="J1160" s="77">
        <f t="shared" si="179"/>
        <v>2.0910649594515871E-5</v>
      </c>
      <c r="K1160" s="77">
        <f t="shared" si="180"/>
        <v>2.0910649594515871E-5</v>
      </c>
      <c r="L1160" s="82"/>
    </row>
    <row r="1161" spans="1:12" x14ac:dyDescent="0.2">
      <c r="A1161" s="76">
        <v>196</v>
      </c>
      <c r="B1161" s="76">
        <f t="shared" si="176"/>
        <v>0.19600000000000001</v>
      </c>
      <c r="C1161" s="77">
        <f t="shared" si="171"/>
        <v>0.99847771725353074</v>
      </c>
      <c r="D1161" s="78">
        <f t="shared" si="172"/>
        <v>2.7529890584362506E-5</v>
      </c>
      <c r="E1161" s="78">
        <f t="shared" si="173"/>
        <v>1</v>
      </c>
      <c r="F1161" s="78">
        <f t="shared" si="174"/>
        <v>1</v>
      </c>
      <c r="G1161" s="77">
        <f t="shared" si="177"/>
        <v>2.7487982306913744E-5</v>
      </c>
      <c r="H1161" s="78">
        <f t="shared" si="175"/>
        <v>-91.217142747789168</v>
      </c>
      <c r="I1161" s="77">
        <f t="shared" si="178"/>
        <v>1</v>
      </c>
      <c r="J1161" s="77">
        <f t="shared" si="179"/>
        <v>2.5242624569223095E-5</v>
      </c>
      <c r="K1161" s="77">
        <f t="shared" si="180"/>
        <v>2.5242624569223095E-5</v>
      </c>
      <c r="L1161" s="82"/>
    </row>
    <row r="1162" spans="1:12" x14ac:dyDescent="0.2">
      <c r="A1162" s="76">
        <v>197</v>
      </c>
      <c r="B1162" s="76">
        <f t="shared" si="176"/>
        <v>0.19700000000000001</v>
      </c>
      <c r="C1162" s="77">
        <f t="shared" si="171"/>
        <v>0.99846215515194914</v>
      </c>
      <c r="D1162" s="78">
        <f t="shared" si="172"/>
        <v>3.2261594476810987E-5</v>
      </c>
      <c r="E1162" s="78">
        <f t="shared" si="173"/>
        <v>1</v>
      </c>
      <c r="F1162" s="78">
        <f t="shared" si="174"/>
        <v>1</v>
      </c>
      <c r="G1162" s="77">
        <f t="shared" si="177"/>
        <v>3.2211981149954916E-5</v>
      </c>
      <c r="H1162" s="78">
        <f t="shared" si="175"/>
        <v>-89.83965127446379</v>
      </c>
      <c r="I1162" s="77">
        <f t="shared" si="178"/>
        <v>1</v>
      </c>
      <c r="J1162" s="77">
        <f t="shared" si="179"/>
        <v>2.984998172843433E-5</v>
      </c>
      <c r="K1162" s="77">
        <f t="shared" si="180"/>
        <v>2.984998172843433E-5</v>
      </c>
      <c r="L1162" s="82"/>
    </row>
    <row r="1163" spans="1:12" x14ac:dyDescent="0.2">
      <c r="A1163" s="76">
        <v>198</v>
      </c>
      <c r="B1163" s="76">
        <f t="shared" si="176"/>
        <v>0.19800000000000001</v>
      </c>
      <c r="C1163" s="77">
        <f t="shared" si="171"/>
        <v>0.99844651407876128</v>
      </c>
      <c r="D1163" s="78">
        <f t="shared" si="172"/>
        <v>3.7129202057334524E-5</v>
      </c>
      <c r="E1163" s="78">
        <f t="shared" si="173"/>
        <v>1</v>
      </c>
      <c r="F1163" s="78">
        <f t="shared" si="174"/>
        <v>1</v>
      </c>
      <c r="G1163" s="77">
        <f t="shared" si="177"/>
        <v>3.707152236467163E-5</v>
      </c>
      <c r="H1163" s="78">
        <f t="shared" si="175"/>
        <v>-88.619191580730131</v>
      </c>
      <c r="I1163" s="77">
        <f t="shared" si="178"/>
        <v>1</v>
      </c>
      <c r="J1163" s="77">
        <f t="shared" si="179"/>
        <v>3.464175175731327E-5</v>
      </c>
      <c r="K1163" s="77">
        <f t="shared" si="180"/>
        <v>3.464175175731327E-5</v>
      </c>
      <c r="L1163" s="82"/>
    </row>
    <row r="1164" spans="1:12" x14ac:dyDescent="0.2">
      <c r="A1164" s="76">
        <v>199</v>
      </c>
      <c r="B1164" s="76">
        <f t="shared" si="176"/>
        <v>0.19900000000000001</v>
      </c>
      <c r="C1164" s="77">
        <f t="shared" si="171"/>
        <v>0.99843079403738788</v>
      </c>
      <c r="D1164" s="78">
        <f t="shared" si="172"/>
        <v>4.2024695340821478E-5</v>
      </c>
      <c r="E1164" s="78">
        <f t="shared" si="173"/>
        <v>1</v>
      </c>
      <c r="F1164" s="78">
        <f t="shared" si="174"/>
        <v>1</v>
      </c>
      <c r="G1164" s="77">
        <f t="shared" si="177"/>
        <v>4.1958749938315705E-5</v>
      </c>
      <c r="H1164" s="78">
        <f t="shared" si="175"/>
        <v>-87.543549181246703</v>
      </c>
      <c r="I1164" s="77">
        <f t="shared" si="178"/>
        <v>1</v>
      </c>
      <c r="J1164" s="77">
        <f t="shared" si="179"/>
        <v>3.9515136151493668E-5</v>
      </c>
      <c r="K1164" s="77">
        <f t="shared" si="180"/>
        <v>3.9515136151493668E-5</v>
      </c>
      <c r="L1164" s="82"/>
    </row>
    <row r="1165" spans="1:12" x14ac:dyDescent="0.2">
      <c r="A1165" s="76">
        <v>200</v>
      </c>
      <c r="B1165" s="76">
        <f t="shared" si="176"/>
        <v>0.2</v>
      </c>
      <c r="C1165" s="77">
        <f t="shared" si="171"/>
        <v>0.99841499503126718</v>
      </c>
      <c r="D1165" s="78">
        <f t="shared" si="172"/>
        <v>4.6833790993756812E-5</v>
      </c>
      <c r="E1165" s="78">
        <f t="shared" si="173"/>
        <v>1</v>
      </c>
      <c r="F1165" s="78">
        <f t="shared" si="174"/>
        <v>1</v>
      </c>
      <c r="G1165" s="77">
        <f t="shared" si="177"/>
        <v>4.6759559202327114E-5</v>
      </c>
      <c r="H1165" s="78">
        <f t="shared" si="175"/>
        <v>-86.602591830828118</v>
      </c>
      <c r="I1165" s="77">
        <f t="shared" si="178"/>
        <v>1</v>
      </c>
      <c r="J1165" s="77">
        <f t="shared" si="179"/>
        <v>4.4359154570321413E-5</v>
      </c>
      <c r="K1165" s="77">
        <f t="shared" si="180"/>
        <v>4.4359154570321413E-5</v>
      </c>
      <c r="L1165" s="82"/>
    </row>
    <row r="1166" spans="1:12" x14ac:dyDescent="0.2">
      <c r="A1166" s="76">
        <v>201</v>
      </c>
      <c r="B1166" s="76">
        <f t="shared" si="176"/>
        <v>0.20100000000000001</v>
      </c>
      <c r="C1166" s="77">
        <f t="shared" si="171"/>
        <v>0.99839911706385376</v>
      </c>
      <c r="D1166" s="78">
        <f t="shared" si="172"/>
        <v>5.1440076130052175E-5</v>
      </c>
      <c r="E1166" s="78">
        <f t="shared" si="173"/>
        <v>1</v>
      </c>
      <c r="F1166" s="78">
        <f t="shared" si="174"/>
        <v>1</v>
      </c>
      <c r="G1166" s="77">
        <f t="shared" si="177"/>
        <v>5.135772658994151E-5</v>
      </c>
      <c r="H1166" s="78">
        <f t="shared" si="175"/>
        <v>-85.787884181375901</v>
      </c>
      <c r="I1166" s="77">
        <f t="shared" si="178"/>
        <v>1</v>
      </c>
      <c r="J1166" s="77">
        <f t="shared" si="179"/>
        <v>4.9058642896134309E-5</v>
      </c>
      <c r="K1166" s="77">
        <f t="shared" si="180"/>
        <v>4.9058642896134309E-5</v>
      </c>
      <c r="L1166" s="82"/>
    </row>
    <row r="1167" spans="1:12" x14ac:dyDescent="0.2">
      <c r="A1167" s="76">
        <v>202</v>
      </c>
      <c r="B1167" s="76">
        <f t="shared" si="176"/>
        <v>0.20200000000000001</v>
      </c>
      <c r="C1167" s="77">
        <f t="shared" si="171"/>
        <v>0.99838316013862238</v>
      </c>
      <c r="D1167" s="78">
        <f t="shared" si="172"/>
        <v>5.5729227458872417E-5</v>
      </c>
      <c r="E1167" s="78">
        <f t="shared" si="173"/>
        <v>1</v>
      </c>
      <c r="F1167" s="78">
        <f t="shared" si="174"/>
        <v>1</v>
      </c>
      <c r="G1167" s="77">
        <f t="shared" si="177"/>
        <v>5.563912222247313E-5</v>
      </c>
      <c r="H1167" s="78">
        <f t="shared" si="175"/>
        <v>-85.092394603414107</v>
      </c>
      <c r="I1167" s="77">
        <f t="shared" si="178"/>
        <v>1</v>
      </c>
      <c r="J1167" s="77">
        <f t="shared" si="179"/>
        <v>5.3498424406207316E-5</v>
      </c>
      <c r="K1167" s="77">
        <f t="shared" si="180"/>
        <v>5.3498424406207316E-5</v>
      </c>
      <c r="L1167" s="82"/>
    </row>
    <row r="1168" spans="1:12" x14ac:dyDescent="0.2">
      <c r="A1168" s="76">
        <v>203</v>
      </c>
      <c r="B1168" s="76">
        <f t="shared" si="176"/>
        <v>0.20300000000000001</v>
      </c>
      <c r="C1168" s="77">
        <f t="shared" si="171"/>
        <v>0.99836712425906082</v>
      </c>
      <c r="D1168" s="78">
        <f t="shared" si="172"/>
        <v>5.9593134792836401E-5</v>
      </c>
      <c r="E1168" s="78">
        <f t="shared" si="173"/>
        <v>1</v>
      </c>
      <c r="F1168" s="78">
        <f t="shared" si="174"/>
        <v>1</v>
      </c>
      <c r="G1168" s="77">
        <f t="shared" si="177"/>
        <v>5.949582660870666E-5</v>
      </c>
      <c r="H1168" s="78">
        <f t="shared" si="175"/>
        <v>-84.510269944043173</v>
      </c>
      <c r="I1168" s="77">
        <f t="shared" si="178"/>
        <v>1</v>
      </c>
      <c r="J1168" s="77">
        <f t="shared" si="179"/>
        <v>5.7567474415589895E-5</v>
      </c>
      <c r="K1168" s="77">
        <f t="shared" si="180"/>
        <v>5.7567474415589895E-5</v>
      </c>
      <c r="L1168" s="82"/>
    </row>
    <row r="1169" spans="1:12" x14ac:dyDescent="0.2">
      <c r="A1169" s="76">
        <v>204</v>
      </c>
      <c r="B1169" s="76">
        <f t="shared" si="176"/>
        <v>0.20399999999999999</v>
      </c>
      <c r="C1169" s="77">
        <f t="shared" si="171"/>
        <v>0.99835100942867738</v>
      </c>
      <c r="D1169" s="78">
        <f t="shared" si="172"/>
        <v>6.2933759208566852E-5</v>
      </c>
      <c r="E1169" s="78">
        <f t="shared" si="173"/>
        <v>1</v>
      </c>
      <c r="F1169" s="78">
        <f t="shared" si="174"/>
        <v>1</v>
      </c>
      <c r="G1169" s="77">
        <f t="shared" si="177"/>
        <v>6.2829982033014035E-5</v>
      </c>
      <c r="H1169" s="78">
        <f t="shared" si="175"/>
        <v>-84.036661289515052</v>
      </c>
      <c r="I1169" s="77">
        <f t="shared" si="178"/>
        <v>1</v>
      </c>
      <c r="J1169" s="77">
        <f t="shared" si="179"/>
        <v>6.1162904320860351E-5</v>
      </c>
      <c r="K1169" s="77">
        <f t="shared" si="180"/>
        <v>6.1162904320860351E-5</v>
      </c>
      <c r="L1169" s="82"/>
    </row>
    <row r="1170" spans="1:12" x14ac:dyDescent="0.2">
      <c r="A1170" s="76">
        <v>205</v>
      </c>
      <c r="B1170" s="76">
        <f t="shared" si="176"/>
        <v>0.20499999999999999</v>
      </c>
      <c r="C1170" s="77">
        <f t="shared" si="171"/>
        <v>0.99833481565099691</v>
      </c>
      <c r="D1170" s="78">
        <f t="shared" si="172"/>
        <v>6.5666572228164217E-5</v>
      </c>
      <c r="E1170" s="78">
        <f t="shared" si="173"/>
        <v>1</v>
      </c>
      <c r="F1170" s="78">
        <f t="shared" si="174"/>
        <v>1</v>
      </c>
      <c r="G1170" s="77">
        <f t="shared" si="177"/>
        <v>6.5557225279837193E-5</v>
      </c>
      <c r="H1170" s="78">
        <f t="shared" si="175"/>
        <v>-83.667588725934678</v>
      </c>
      <c r="I1170" s="77">
        <f t="shared" si="178"/>
        <v>1</v>
      </c>
      <c r="J1170" s="77">
        <f t="shared" si="179"/>
        <v>6.4193603656425614E-5</v>
      </c>
      <c r="K1170" s="77">
        <f t="shared" si="180"/>
        <v>6.4193603656425614E-5</v>
      </c>
      <c r="L1170" s="82"/>
    </row>
    <row r="1171" spans="1:12" x14ac:dyDescent="0.2">
      <c r="A1171" s="76">
        <v>206</v>
      </c>
      <c r="B1171" s="76">
        <f t="shared" si="176"/>
        <v>0.20599999999999999</v>
      </c>
      <c r="C1171" s="77">
        <f t="shared" si="171"/>
        <v>0.9983185429295599</v>
      </c>
      <c r="D1171" s="78">
        <f t="shared" si="172"/>
        <v>6.7723444344710253E-5</v>
      </c>
      <c r="E1171" s="78">
        <f t="shared" si="173"/>
        <v>1</v>
      </c>
      <c r="F1171" s="78">
        <f t="shared" si="174"/>
        <v>1</v>
      </c>
      <c r="G1171" s="77">
        <f t="shared" si="177"/>
        <v>6.760957028038228E-5</v>
      </c>
      <c r="H1171" s="78">
        <f t="shared" si="175"/>
        <v>-83.399836487741723</v>
      </c>
      <c r="I1171" s="77">
        <f t="shared" si="178"/>
        <v>1</v>
      </c>
      <c r="J1171" s="77">
        <f t="shared" si="179"/>
        <v>6.6583397780109737E-5</v>
      </c>
      <c r="K1171" s="77">
        <f t="shared" si="180"/>
        <v>6.6583397780109737E-5</v>
      </c>
      <c r="L1171" s="82"/>
    </row>
    <row r="1172" spans="1:12" x14ac:dyDescent="0.2">
      <c r="A1172" s="76">
        <v>207</v>
      </c>
      <c r="B1172" s="76">
        <f t="shared" si="176"/>
        <v>0.20699999999999999</v>
      </c>
      <c r="C1172" s="77">
        <f t="shared" si="171"/>
        <v>0.99830219126792563</v>
      </c>
      <c r="D1172" s="78">
        <f t="shared" si="172"/>
        <v>6.9054877922241449E-5</v>
      </c>
      <c r="E1172" s="78">
        <f t="shared" si="173"/>
        <v>1</v>
      </c>
      <c r="F1172" s="78">
        <f t="shared" si="174"/>
        <v>1</v>
      </c>
      <c r="G1172" s="77">
        <f t="shared" si="177"/>
        <v>6.8937635947512743E-5</v>
      </c>
      <c r="H1172" s="78">
        <f t="shared" si="175"/>
        <v>-83.230872275409112</v>
      </c>
      <c r="I1172" s="77">
        <f t="shared" si="178"/>
        <v>1</v>
      </c>
      <c r="J1172" s="77">
        <f t="shared" si="179"/>
        <v>6.8273603113947512E-5</v>
      </c>
      <c r="K1172" s="77">
        <f t="shared" si="180"/>
        <v>6.8273603113947512E-5</v>
      </c>
      <c r="L1172" s="82"/>
    </row>
    <row r="1173" spans="1:12" x14ac:dyDescent="0.2">
      <c r="A1173" s="76">
        <v>208</v>
      </c>
      <c r="B1173" s="76">
        <f t="shared" si="176"/>
        <v>0.20799999999999999</v>
      </c>
      <c r="C1173" s="77">
        <f t="shared" si="171"/>
        <v>0.99828576066967067</v>
      </c>
      <c r="D1173" s="78">
        <f t="shared" si="172"/>
        <v>6.9631509679928292E-5</v>
      </c>
      <c r="E1173" s="78">
        <f t="shared" si="173"/>
        <v>1</v>
      </c>
      <c r="F1173" s="78">
        <f t="shared" si="174"/>
        <v>1</v>
      </c>
      <c r="G1173" s="77">
        <f t="shared" si="177"/>
        <v>6.9512144607404753E-5</v>
      </c>
      <c r="H1173" s="78">
        <f t="shared" si="175"/>
        <v>-83.15878624626707</v>
      </c>
      <c r="I1173" s="77">
        <f t="shared" si="178"/>
        <v>1</v>
      </c>
      <c r="J1173" s="77">
        <f t="shared" si="179"/>
        <v>6.9224890277458742E-5</v>
      </c>
      <c r="K1173" s="77">
        <f t="shared" si="180"/>
        <v>6.9224890277458742E-5</v>
      </c>
      <c r="L1173" s="82"/>
    </row>
    <row r="1174" spans="1:12" x14ac:dyDescent="0.2">
      <c r="A1174" s="76">
        <v>209</v>
      </c>
      <c r="B1174" s="76">
        <f t="shared" si="176"/>
        <v>0.20899999999999999</v>
      </c>
      <c r="C1174" s="77">
        <f t="shared" si="171"/>
        <v>0.99826925113838727</v>
      </c>
      <c r="D1174" s="78">
        <f t="shared" si="172"/>
        <v>6.94448402433255E-5</v>
      </c>
      <c r="E1174" s="78">
        <f t="shared" si="173"/>
        <v>1</v>
      </c>
      <c r="F1174" s="78">
        <f t="shared" si="174"/>
        <v>1</v>
      </c>
      <c r="G1174" s="77">
        <f t="shared" si="177"/>
        <v>6.9324648665129493E-5</v>
      </c>
      <c r="H1174" s="78">
        <f t="shared" si="175"/>
        <v>-83.182246454672324</v>
      </c>
      <c r="I1174" s="77">
        <f t="shared" si="178"/>
        <v>1</v>
      </c>
      <c r="J1174" s="77">
        <f t="shared" si="179"/>
        <v>6.9418396636267116E-5</v>
      </c>
      <c r="K1174" s="77">
        <f t="shared" si="180"/>
        <v>6.9418396636267116E-5</v>
      </c>
      <c r="L1174" s="82"/>
    </row>
    <row r="1175" spans="1:12" x14ac:dyDescent="0.2">
      <c r="A1175" s="76">
        <v>210</v>
      </c>
      <c r="B1175" s="76">
        <f t="shared" si="176"/>
        <v>0.21</v>
      </c>
      <c r="C1175" s="77">
        <f t="shared" si="171"/>
        <v>0.99825266267768753</v>
      </c>
      <c r="D1175" s="78">
        <f t="shared" si="172"/>
        <v>6.8507181197782351E-5</v>
      </c>
      <c r="E1175" s="78">
        <f t="shared" si="173"/>
        <v>1</v>
      </c>
      <c r="F1175" s="78">
        <f t="shared" si="174"/>
        <v>1</v>
      </c>
      <c r="G1175" s="77">
        <f t="shared" si="177"/>
        <v>6.8387476043229041E-5</v>
      </c>
      <c r="H1175" s="78">
        <f t="shared" si="175"/>
        <v>-83.300468487037151</v>
      </c>
      <c r="I1175" s="77">
        <f t="shared" si="178"/>
        <v>1</v>
      </c>
      <c r="J1175" s="77">
        <f t="shared" si="179"/>
        <v>6.8856062354179267E-5</v>
      </c>
      <c r="K1175" s="77">
        <f t="shared" si="180"/>
        <v>6.8856062354179267E-5</v>
      </c>
      <c r="L1175" s="82"/>
    </row>
    <row r="1176" spans="1:12" x14ac:dyDescent="0.2">
      <c r="A1176" s="76">
        <v>211</v>
      </c>
      <c r="B1176" s="76">
        <f t="shared" si="176"/>
        <v>0.21099999999999999</v>
      </c>
      <c r="C1176" s="77">
        <f t="shared" si="171"/>
        <v>0.99823599529119744</v>
      </c>
      <c r="D1176" s="78">
        <f t="shared" si="172"/>
        <v>6.6850842318629666E-5</v>
      </c>
      <c r="E1176" s="78">
        <f t="shared" si="173"/>
        <v>1</v>
      </c>
      <c r="F1176" s="78">
        <f t="shared" si="174"/>
        <v>1</v>
      </c>
      <c r="G1176" s="77">
        <f t="shared" si="177"/>
        <v>6.6732917117992183E-5</v>
      </c>
      <c r="H1176" s="78">
        <f t="shared" si="175"/>
        <v>-83.51319780553014</v>
      </c>
      <c r="I1176" s="77">
        <f t="shared" si="178"/>
        <v>1</v>
      </c>
      <c r="J1176" s="77">
        <f t="shared" si="179"/>
        <v>6.7560196580610605E-5</v>
      </c>
      <c r="K1176" s="77">
        <f t="shared" si="180"/>
        <v>6.7560196580610605E-5</v>
      </c>
      <c r="L1176" s="82"/>
    </row>
    <row r="1177" spans="1:12" x14ac:dyDescent="0.2">
      <c r="A1177" s="76">
        <v>212</v>
      </c>
      <c r="B1177" s="76">
        <f t="shared" si="176"/>
        <v>0.21199999999999999</v>
      </c>
      <c r="C1177" s="77">
        <f t="shared" si="171"/>
        <v>0.99821924898256298</v>
      </c>
      <c r="D1177" s="78">
        <f t="shared" si="172"/>
        <v>6.45266118675562E-5</v>
      </c>
      <c r="E1177" s="78">
        <f t="shared" si="173"/>
        <v>1</v>
      </c>
      <c r="F1177" s="78">
        <f t="shared" si="174"/>
        <v>1</v>
      </c>
      <c r="G1177" s="77">
        <f t="shared" si="177"/>
        <v>6.4411706037821283E-5</v>
      </c>
      <c r="H1177" s="78">
        <f t="shared" si="175"/>
        <v>-83.82070395540083</v>
      </c>
      <c r="I1177" s="77">
        <f t="shared" si="178"/>
        <v>1</v>
      </c>
      <c r="J1177" s="77">
        <f t="shared" si="179"/>
        <v>6.5572311577906733E-5</v>
      </c>
      <c r="K1177" s="77">
        <f t="shared" si="180"/>
        <v>6.5572311577906733E-5</v>
      </c>
      <c r="L1177" s="82"/>
    </row>
    <row r="1178" spans="1:12" x14ac:dyDescent="0.2">
      <c r="A1178" s="76">
        <v>213</v>
      </c>
      <c r="B1178" s="76">
        <f t="shared" si="176"/>
        <v>0.21299999999999999</v>
      </c>
      <c r="C1178" s="77">
        <f t="shared" si="171"/>
        <v>0.99820242375544743</v>
      </c>
      <c r="D1178" s="78">
        <f t="shared" si="172"/>
        <v>6.1601609853598104E-5</v>
      </c>
      <c r="E1178" s="78">
        <f t="shared" si="173"/>
        <v>1</v>
      </c>
      <c r="F1178" s="78">
        <f t="shared" si="174"/>
        <v>1</v>
      </c>
      <c r="G1178" s="77">
        <f t="shared" si="177"/>
        <v>6.1490876263099078E-5</v>
      </c>
      <c r="H1178" s="78">
        <f t="shared" si="175"/>
        <v>-84.2237863617393</v>
      </c>
      <c r="I1178" s="77">
        <f t="shared" si="178"/>
        <v>1</v>
      </c>
      <c r="J1178" s="77">
        <f t="shared" si="179"/>
        <v>6.2951291150460187E-5</v>
      </c>
      <c r="K1178" s="77">
        <f t="shared" si="180"/>
        <v>6.2951291150460187E-5</v>
      </c>
      <c r="L1178" s="82"/>
    </row>
    <row r="1179" spans="1:12" x14ac:dyDescent="0.2">
      <c r="A1179" s="76">
        <v>214</v>
      </c>
      <c r="B1179" s="76">
        <f t="shared" si="176"/>
        <v>0.214</v>
      </c>
      <c r="C1179" s="77">
        <f t="shared" si="171"/>
        <v>0.99818551961352886</v>
      </c>
      <c r="D1179" s="78">
        <f t="shared" si="172"/>
        <v>5.8156616954444093E-5</v>
      </c>
      <c r="E1179" s="78">
        <f t="shared" si="173"/>
        <v>1</v>
      </c>
      <c r="F1179" s="78">
        <f t="shared" si="174"/>
        <v>1</v>
      </c>
      <c r="G1179" s="77">
        <f t="shared" si="177"/>
        <v>5.8051092913636736E-5</v>
      </c>
      <c r="H1179" s="78">
        <f t="shared" si="175"/>
        <v>-84.723791989862633</v>
      </c>
      <c r="I1179" s="77">
        <f t="shared" si="178"/>
        <v>1</v>
      </c>
      <c r="J1179" s="77">
        <f t="shared" si="179"/>
        <v>5.9770984588367907E-5</v>
      </c>
      <c r="K1179" s="77">
        <f t="shared" si="180"/>
        <v>5.9770984588367907E-5</v>
      </c>
      <c r="L1179" s="82"/>
    </row>
    <row r="1180" spans="1:12" x14ac:dyDescent="0.2">
      <c r="A1180" s="76">
        <v>215</v>
      </c>
      <c r="B1180" s="76">
        <f t="shared" si="176"/>
        <v>0.215</v>
      </c>
      <c r="C1180" s="77">
        <f t="shared" si="171"/>
        <v>0.99816853656050408</v>
      </c>
      <c r="D1180" s="78">
        <f t="shared" si="172"/>
        <v>5.4282999583725714E-5</v>
      </c>
      <c r="E1180" s="78">
        <f t="shared" si="173"/>
        <v>1</v>
      </c>
      <c r="F1180" s="78">
        <f t="shared" si="174"/>
        <v>1</v>
      </c>
      <c r="G1180" s="77">
        <f t="shared" si="177"/>
        <v>5.4183582254601947E-5</v>
      </c>
      <c r="H1180" s="78">
        <f t="shared" si="175"/>
        <v>-85.322645714378424</v>
      </c>
      <c r="I1180" s="77">
        <f t="shared" si="178"/>
        <v>1</v>
      </c>
      <c r="J1180" s="77">
        <f t="shared" si="179"/>
        <v>5.6117337584119342E-5</v>
      </c>
      <c r="K1180" s="77">
        <f t="shared" si="180"/>
        <v>5.6117337584119342E-5</v>
      </c>
      <c r="L1180" s="82"/>
    </row>
    <row r="1181" spans="1:12" x14ac:dyDescent="0.2">
      <c r="A1181" s="76">
        <v>216</v>
      </c>
      <c r="B1181" s="76">
        <f t="shared" si="176"/>
        <v>0.216</v>
      </c>
      <c r="C1181" s="77">
        <f t="shared" si="171"/>
        <v>0.99815147460008768</v>
      </c>
      <c r="D1181" s="78">
        <f t="shared" si="172"/>
        <v>5.0079363812808316E-5</v>
      </c>
      <c r="E1181" s="78">
        <f t="shared" si="173"/>
        <v>1</v>
      </c>
      <c r="F1181" s="78">
        <f t="shared" si="174"/>
        <v>1</v>
      </c>
      <c r="G1181" s="77">
        <f t="shared" si="177"/>
        <v>4.998679083678889E-5</v>
      </c>
      <c r="H1181" s="78">
        <f t="shared" si="175"/>
        <v>-86.02289488311655</v>
      </c>
      <c r="I1181" s="77">
        <f t="shared" si="178"/>
        <v>1</v>
      </c>
      <c r="J1181" s="77">
        <f t="shared" si="179"/>
        <v>5.2085186545695422E-5</v>
      </c>
      <c r="K1181" s="77">
        <f t="shared" si="180"/>
        <v>5.2085186545695422E-5</v>
      </c>
      <c r="L1181" s="82"/>
    </row>
    <row r="1182" spans="1:12" x14ac:dyDescent="0.2">
      <c r="A1182" s="76">
        <v>217</v>
      </c>
      <c r="B1182" s="76">
        <f t="shared" si="176"/>
        <v>0.217</v>
      </c>
      <c r="C1182" s="77">
        <f t="shared" si="171"/>
        <v>0.9981343337360099</v>
      </c>
      <c r="D1182" s="78">
        <f t="shared" si="172"/>
        <v>4.564807720195288E-5</v>
      </c>
      <c r="E1182" s="78">
        <f t="shared" si="173"/>
        <v>1</v>
      </c>
      <c r="F1182" s="78">
        <f t="shared" si="174"/>
        <v>1</v>
      </c>
      <c r="G1182" s="77">
        <f t="shared" si="177"/>
        <v>4.5562913124301183E-5</v>
      </c>
      <c r="H1182" s="78">
        <f t="shared" si="175"/>
        <v>-86.827770330417309</v>
      </c>
      <c r="I1182" s="77">
        <f t="shared" si="178"/>
        <v>1</v>
      </c>
      <c r="J1182" s="77">
        <f t="shared" si="179"/>
        <v>4.777485198054504E-5</v>
      </c>
      <c r="K1182" s="77">
        <f t="shared" si="180"/>
        <v>4.777485198054504E-5</v>
      </c>
      <c r="L1182" s="82"/>
    </row>
    <row r="1183" spans="1:12" x14ac:dyDescent="0.2">
      <c r="A1183" s="76">
        <v>218</v>
      </c>
      <c r="B1183" s="76">
        <f t="shared" si="176"/>
        <v>0.218</v>
      </c>
      <c r="C1183" s="77">
        <f t="shared" si="171"/>
        <v>0.99811711397202019</v>
      </c>
      <c r="D1183" s="78">
        <f t="shared" si="172"/>
        <v>4.1091798010648573E-5</v>
      </c>
      <c r="E1183" s="78">
        <f t="shared" si="173"/>
        <v>1</v>
      </c>
      <c r="F1183" s="78">
        <f t="shared" si="174"/>
        <v>1</v>
      </c>
      <c r="G1183" s="77">
        <f t="shared" si="177"/>
        <v>4.1014426838309751E-5</v>
      </c>
      <c r="H1183" s="78">
        <f t="shared" si="175"/>
        <v>-87.741267063559036</v>
      </c>
      <c r="I1183" s="77">
        <f t="shared" si="178"/>
        <v>1</v>
      </c>
      <c r="J1183" s="77">
        <f t="shared" si="179"/>
        <v>4.328866998130547E-5</v>
      </c>
      <c r="K1183" s="77">
        <f t="shared" si="180"/>
        <v>4.328866998130547E-5</v>
      </c>
      <c r="L1183" s="82"/>
    </row>
    <row r="1184" spans="1:12" x14ac:dyDescent="0.2">
      <c r="A1184" s="76">
        <v>219</v>
      </c>
      <c r="B1184" s="76">
        <f t="shared" si="176"/>
        <v>0.219</v>
      </c>
      <c r="C1184" s="77">
        <f t="shared" si="171"/>
        <v>0.99809981531188319</v>
      </c>
      <c r="D1184" s="78">
        <f t="shared" si="172"/>
        <v>3.6510145933074437E-5</v>
      </c>
      <c r="E1184" s="78">
        <f t="shared" si="173"/>
        <v>1</v>
      </c>
      <c r="F1184" s="78">
        <f t="shared" si="174"/>
        <v>1</v>
      </c>
      <c r="G1184" s="77">
        <f t="shared" si="177"/>
        <v>3.64407699128115E-5</v>
      </c>
      <c r="H1184" s="78">
        <f t="shared" si="175"/>
        <v>-88.768249118419149</v>
      </c>
      <c r="I1184" s="77">
        <f t="shared" si="178"/>
        <v>1</v>
      </c>
      <c r="J1184" s="77">
        <f t="shared" si="179"/>
        <v>3.8727598375560625E-5</v>
      </c>
      <c r="K1184" s="77">
        <f t="shared" si="180"/>
        <v>3.8727598375560625E-5</v>
      </c>
      <c r="L1184" s="82"/>
    </row>
    <row r="1185" spans="1:12" x14ac:dyDescent="0.2">
      <c r="A1185" s="76">
        <v>220</v>
      </c>
      <c r="B1185" s="76">
        <f t="shared" si="176"/>
        <v>0.22</v>
      </c>
      <c r="C1185" s="77">
        <f t="shared" si="171"/>
        <v>0.99808243775938266</v>
      </c>
      <c r="D1185" s="78">
        <f t="shared" si="172"/>
        <v>3.199663786565893E-5</v>
      </c>
      <c r="E1185" s="78">
        <f t="shared" si="173"/>
        <v>1</v>
      </c>
      <c r="F1185" s="78">
        <f t="shared" si="174"/>
        <v>1</v>
      </c>
      <c r="G1185" s="77">
        <f t="shared" si="177"/>
        <v>3.1935282321061038E-5</v>
      </c>
      <c r="H1185" s="78">
        <f t="shared" si="175"/>
        <v>-89.914584802935337</v>
      </c>
      <c r="I1185" s="77">
        <f t="shared" si="178"/>
        <v>1</v>
      </c>
      <c r="J1185" s="77">
        <f t="shared" si="179"/>
        <v>3.4188026116936269E-5</v>
      </c>
      <c r="K1185" s="77">
        <f t="shared" si="180"/>
        <v>3.4188026116936269E-5</v>
      </c>
      <c r="L1185" s="82"/>
    </row>
    <row r="1186" spans="1:12" x14ac:dyDescent="0.2">
      <c r="A1186" s="76">
        <v>221</v>
      </c>
      <c r="B1186" s="76">
        <f t="shared" si="176"/>
        <v>0.221</v>
      </c>
      <c r="C1186" s="77">
        <f t="shared" si="171"/>
        <v>0.99806498131831922</v>
      </c>
      <c r="D1186" s="78">
        <f t="shared" si="172"/>
        <v>2.7635996888439279E-5</v>
      </c>
      <c r="E1186" s="78">
        <f t="shared" si="173"/>
        <v>1</v>
      </c>
      <c r="F1186" s="78">
        <f t="shared" si="174"/>
        <v>1</v>
      </c>
      <c r="G1186" s="77">
        <f t="shared" si="177"/>
        <v>2.7582520718173276E-5</v>
      </c>
      <c r="H1186" s="78">
        <f t="shared" si="175"/>
        <v>-91.187320938715587</v>
      </c>
      <c r="I1186" s="77">
        <f t="shared" si="178"/>
        <v>1</v>
      </c>
      <c r="J1186" s="77">
        <f t="shared" si="179"/>
        <v>2.9758901519617159E-5</v>
      </c>
      <c r="K1186" s="77">
        <f t="shared" si="180"/>
        <v>2.9758901519617159E-5</v>
      </c>
      <c r="L1186" s="82"/>
    </row>
    <row r="1187" spans="1:12" x14ac:dyDescent="0.2">
      <c r="A1187" s="76">
        <v>222</v>
      </c>
      <c r="B1187" s="76">
        <f t="shared" si="176"/>
        <v>0.222</v>
      </c>
      <c r="C1187" s="77">
        <f t="shared" si="171"/>
        <v>0.99804744599250772</v>
      </c>
      <c r="D1187" s="78">
        <f t="shared" si="172"/>
        <v>2.3501923431267993E-5</v>
      </c>
      <c r="E1187" s="78">
        <f t="shared" si="173"/>
        <v>1</v>
      </c>
      <c r="F1187" s="78">
        <f t="shared" si="174"/>
        <v>1</v>
      </c>
      <c r="G1187" s="77">
        <f t="shared" si="177"/>
        <v>2.3456034656488495E-5</v>
      </c>
      <c r="H1187" s="78">
        <f t="shared" si="175"/>
        <v>-92.594908107294856</v>
      </c>
      <c r="I1187" s="77">
        <f t="shared" si="178"/>
        <v>1</v>
      </c>
      <c r="J1187" s="77">
        <f t="shared" si="179"/>
        <v>2.5519277687330884E-5</v>
      </c>
      <c r="K1187" s="77">
        <f t="shared" si="180"/>
        <v>2.5519277687330884E-5</v>
      </c>
      <c r="L1187" s="82"/>
    </row>
    <row r="1188" spans="1:12" x14ac:dyDescent="0.2">
      <c r="A1188" s="76">
        <v>223</v>
      </c>
      <c r="B1188" s="76">
        <f t="shared" si="176"/>
        <v>0.223</v>
      </c>
      <c r="C1188" s="77">
        <f t="shared" si="171"/>
        <v>0.99802983178578519</v>
      </c>
      <c r="D1188" s="78">
        <f t="shared" si="172"/>
        <v>1.9655395433623113E-5</v>
      </c>
      <c r="E1188" s="78">
        <f t="shared" si="173"/>
        <v>1</v>
      </c>
      <c r="F1188" s="78">
        <f t="shared" si="174"/>
        <v>1</v>
      </c>
      <c r="G1188" s="77">
        <f t="shared" si="177"/>
        <v>1.9616670998301965E-5</v>
      </c>
      <c r="H1188" s="78">
        <f t="shared" si="175"/>
        <v>-94.147493832838066</v>
      </c>
      <c r="I1188" s="77">
        <f t="shared" si="178"/>
        <v>1</v>
      </c>
      <c r="J1188" s="77">
        <f t="shared" si="179"/>
        <v>2.1536352827395228E-5</v>
      </c>
      <c r="K1188" s="77">
        <f t="shared" si="180"/>
        <v>2.1536352827395228E-5</v>
      </c>
      <c r="L1188" s="82"/>
    </row>
    <row r="1189" spans="1:12" x14ac:dyDescent="0.2">
      <c r="A1189" s="76">
        <v>224</v>
      </c>
      <c r="B1189" s="76">
        <f t="shared" si="176"/>
        <v>0.224</v>
      </c>
      <c r="C1189" s="77">
        <f t="shared" si="171"/>
        <v>0.99801213870200045</v>
      </c>
      <c r="D1189" s="78">
        <f t="shared" si="172"/>
        <v>1.6143540216089463E-5</v>
      </c>
      <c r="E1189" s="78">
        <f t="shared" si="173"/>
        <v>1</v>
      </c>
      <c r="F1189" s="78">
        <f t="shared" si="174"/>
        <v>1</v>
      </c>
      <c r="G1189" s="77">
        <f t="shared" si="177"/>
        <v>1.6111449097281199E-5</v>
      </c>
      <c r="H1189" s="78">
        <f t="shared" si="175"/>
        <v>-95.857307929479987</v>
      </c>
      <c r="I1189" s="77">
        <f t="shared" si="178"/>
        <v>1</v>
      </c>
      <c r="J1189" s="77">
        <f t="shared" si="179"/>
        <v>1.7864060047791582E-5</v>
      </c>
      <c r="K1189" s="77">
        <f t="shared" si="180"/>
        <v>1.7864060047791582E-5</v>
      </c>
      <c r="L1189" s="82"/>
    </row>
    <row r="1190" spans="1:12" x14ac:dyDescent="0.2">
      <c r="A1190" s="76">
        <v>225</v>
      </c>
      <c r="B1190" s="76">
        <f t="shared" si="176"/>
        <v>0.22500000000000001</v>
      </c>
      <c r="C1190" s="77">
        <f t="shared" si="171"/>
        <v>0.99799436674502684</v>
      </c>
      <c r="D1190" s="78">
        <f t="shared" si="172"/>
        <v>1.2999095829748222E-5</v>
      </c>
      <c r="E1190" s="78">
        <f t="shared" si="173"/>
        <v>1</v>
      </c>
      <c r="F1190" s="78">
        <f t="shared" si="174"/>
        <v>1</v>
      </c>
      <c r="G1190" s="77">
        <f t="shared" si="177"/>
        <v>1.2973024410867497E-5</v>
      </c>
      <c r="H1190" s="78">
        <f t="shared" si="175"/>
        <v>-97.739175294306065</v>
      </c>
      <c r="I1190" s="77">
        <f t="shared" si="178"/>
        <v>1</v>
      </c>
      <c r="J1190" s="77">
        <f t="shared" si="179"/>
        <v>1.4542236754074347E-5</v>
      </c>
      <c r="K1190" s="77">
        <f t="shared" si="180"/>
        <v>1.4542236754074347E-5</v>
      </c>
      <c r="L1190" s="82"/>
    </row>
    <row r="1191" spans="1:12" x14ac:dyDescent="0.2">
      <c r="A1191" s="76">
        <v>226</v>
      </c>
      <c r="B1191" s="76">
        <f t="shared" si="176"/>
        <v>0.22600000000000001</v>
      </c>
      <c r="C1191" s="77">
        <f t="shared" si="171"/>
        <v>0.99797651591874648</v>
      </c>
      <c r="D1191" s="78">
        <f t="shared" si="172"/>
        <v>1.0240454902212938E-5</v>
      </c>
      <c r="E1191" s="78">
        <f t="shared" si="173"/>
        <v>1</v>
      </c>
      <c r="F1191" s="78">
        <f t="shared" si="174"/>
        <v>1</v>
      </c>
      <c r="G1191" s="77">
        <f t="shared" si="177"/>
        <v>1.0219733504733515E-5</v>
      </c>
      <c r="H1191" s="78">
        <f t="shared" si="175"/>
        <v>-99.811208579002027</v>
      </c>
      <c r="I1191" s="77">
        <f t="shared" si="178"/>
        <v>1</v>
      </c>
      <c r="J1191" s="77">
        <f t="shared" si="179"/>
        <v>1.1596378957800506E-5</v>
      </c>
      <c r="K1191" s="77">
        <f t="shared" si="180"/>
        <v>1.1596378957800506E-5</v>
      </c>
      <c r="L1191" s="82"/>
    </row>
    <row r="1192" spans="1:12" x14ac:dyDescent="0.2">
      <c r="A1192" s="76">
        <v>227</v>
      </c>
      <c r="B1192" s="76">
        <f t="shared" si="176"/>
        <v>0.22700000000000001</v>
      </c>
      <c r="C1192" s="77">
        <f t="shared" si="171"/>
        <v>0.99795858622706335</v>
      </c>
      <c r="D1192" s="78">
        <f t="shared" si="172"/>
        <v>7.8722604754266385E-6</v>
      </c>
      <c r="E1192" s="78">
        <f t="shared" si="173"/>
        <v>1</v>
      </c>
      <c r="F1192" s="78">
        <f t="shared" si="174"/>
        <v>1</v>
      </c>
      <c r="G1192" s="77">
        <f t="shared" si="177"/>
        <v>7.8561899344679581E-6</v>
      </c>
      <c r="H1192" s="78">
        <f t="shared" si="175"/>
        <v>-102.09576050825558</v>
      </c>
      <c r="I1192" s="77">
        <f t="shared" si="178"/>
        <v>1</v>
      </c>
      <c r="J1192" s="77">
        <f t="shared" si="179"/>
        <v>9.0379617196007372E-6</v>
      </c>
      <c r="K1192" s="77">
        <f t="shared" si="180"/>
        <v>9.0379617196007372E-6</v>
      </c>
      <c r="L1192" s="82"/>
    </row>
    <row r="1193" spans="1:12" x14ac:dyDescent="0.2">
      <c r="A1193" s="76">
        <v>228</v>
      </c>
      <c r="B1193" s="76">
        <f t="shared" si="176"/>
        <v>0.22800000000000001</v>
      </c>
      <c r="C1193" s="77">
        <f t="shared" si="171"/>
        <v>0.99794057767390032</v>
      </c>
      <c r="D1193" s="78">
        <f t="shared" si="172"/>
        <v>5.8865019635536926E-6</v>
      </c>
      <c r="E1193" s="78">
        <f t="shared" si="173"/>
        <v>1</v>
      </c>
      <c r="F1193" s="78">
        <f t="shared" si="174"/>
        <v>1</v>
      </c>
      <c r="G1193" s="77">
        <f t="shared" si="177"/>
        <v>5.8743791699873204E-6</v>
      </c>
      <c r="H1193" s="78">
        <f t="shared" si="175"/>
        <v>-104.62076049532257</v>
      </c>
      <c r="I1193" s="77">
        <f t="shared" si="178"/>
        <v>1</v>
      </c>
      <c r="J1193" s="77">
        <f t="shared" si="179"/>
        <v>6.8652845522276393E-6</v>
      </c>
      <c r="K1193" s="77">
        <f t="shared" si="180"/>
        <v>6.8652845522276393E-6</v>
      </c>
      <c r="L1193" s="82"/>
    </row>
    <row r="1194" spans="1:12" x14ac:dyDescent="0.2">
      <c r="A1194" s="76">
        <v>229</v>
      </c>
      <c r="B1194" s="76">
        <f t="shared" si="176"/>
        <v>0.22900000000000001</v>
      </c>
      <c r="C1194" s="77">
        <f t="shared" si="171"/>
        <v>0.99792249026319202</v>
      </c>
      <c r="D1194" s="78">
        <f t="shared" si="172"/>
        <v>4.264040959897928E-6</v>
      </c>
      <c r="E1194" s="78">
        <f t="shared" si="173"/>
        <v>1</v>
      </c>
      <c r="F1194" s="78">
        <f t="shared" si="174"/>
        <v>1</v>
      </c>
      <c r="G1194" s="77">
        <f t="shared" si="177"/>
        <v>4.2551823732855922E-6</v>
      </c>
      <c r="H1194" s="78">
        <f t="shared" si="175"/>
        <v>-107.42163643420007</v>
      </c>
      <c r="I1194" s="77">
        <f t="shared" si="178"/>
        <v>1</v>
      </c>
      <c r="J1194" s="77">
        <f t="shared" si="179"/>
        <v>5.0647807716364563E-6</v>
      </c>
      <c r="K1194" s="77">
        <f t="shared" si="180"/>
        <v>5.0647807716364563E-6</v>
      </c>
      <c r="L1194" s="82"/>
    </row>
    <row r="1195" spans="1:12" x14ac:dyDescent="0.2">
      <c r="A1195" s="76">
        <v>230</v>
      </c>
      <c r="B1195" s="76">
        <f t="shared" si="176"/>
        <v>0.23</v>
      </c>
      <c r="C1195" s="77">
        <f t="shared" si="171"/>
        <v>0.99790432399889717</v>
      </c>
      <c r="D1195" s="78">
        <f t="shared" si="172"/>
        <v>2.9764818485259943E-6</v>
      </c>
      <c r="E1195" s="78">
        <f t="shared" si="173"/>
        <v>1</v>
      </c>
      <c r="F1195" s="78">
        <f t="shared" si="174"/>
        <v>1</v>
      </c>
      <c r="G1195" s="77">
        <f t="shared" si="177"/>
        <v>2.9702441069483204E-6</v>
      </c>
      <c r="H1195" s="78">
        <f t="shared" si="175"/>
        <v>-110.54415714197775</v>
      </c>
      <c r="I1195" s="77">
        <f t="shared" si="178"/>
        <v>1</v>
      </c>
      <c r="J1195" s="77">
        <f t="shared" si="179"/>
        <v>3.6127132401169565E-6</v>
      </c>
      <c r="K1195" s="77">
        <f t="shared" si="180"/>
        <v>3.6127132401169565E-6</v>
      </c>
      <c r="L1195" s="82"/>
    </row>
    <row r="1196" spans="1:12" x14ac:dyDescent="0.2">
      <c r="A1196" s="76">
        <v>231</v>
      </c>
      <c r="B1196" s="76">
        <f t="shared" si="176"/>
        <v>0.23100000000000001</v>
      </c>
      <c r="C1196" s="77">
        <f t="shared" si="171"/>
        <v>0.99788607888498415</v>
      </c>
      <c r="D1196" s="78">
        <f t="shared" si="172"/>
        <v>1.9882915138940476E-6</v>
      </c>
      <c r="E1196" s="78">
        <f t="shared" si="173"/>
        <v>1</v>
      </c>
      <c r="F1196" s="78">
        <f t="shared" si="174"/>
        <v>1</v>
      </c>
      <c r="G1196" s="77">
        <f t="shared" si="177"/>
        <v>1.9840884224800203E-6</v>
      </c>
      <c r="H1196" s="78">
        <f t="shared" si="175"/>
        <v>-114.04877954142469</v>
      </c>
      <c r="I1196" s="77">
        <f t="shared" si="178"/>
        <v>1</v>
      </c>
      <c r="J1196" s="77">
        <f t="shared" si="179"/>
        <v>2.4771662647141701E-6</v>
      </c>
      <c r="K1196" s="77">
        <f t="shared" si="180"/>
        <v>2.4771662647141701E-6</v>
      </c>
      <c r="L1196" s="82"/>
    </row>
    <row r="1197" spans="1:12" x14ac:dyDescent="0.2">
      <c r="A1197" s="76">
        <v>232</v>
      </c>
      <c r="B1197" s="76">
        <f t="shared" si="176"/>
        <v>0.23200000000000001</v>
      </c>
      <c r="C1197" s="77">
        <f t="shared" si="171"/>
        <v>0.99786775492544355</v>
      </c>
      <c r="D1197" s="78">
        <f t="shared" si="172"/>
        <v>1.2590661868341571E-6</v>
      </c>
      <c r="E1197" s="78">
        <f t="shared" si="173"/>
        <v>1</v>
      </c>
      <c r="F1197" s="78">
        <f t="shared" si="174"/>
        <v>1</v>
      </c>
      <c r="G1197" s="77">
        <f t="shared" si="177"/>
        <v>1.2563815491587393E-6</v>
      </c>
      <c r="H1197" s="78">
        <f t="shared" si="175"/>
        <v>-118.01756900289479</v>
      </c>
      <c r="I1197" s="77">
        <f t="shared" si="178"/>
        <v>1</v>
      </c>
      <c r="J1197" s="77">
        <f t="shared" si="179"/>
        <v>1.6202349858193798E-6</v>
      </c>
      <c r="K1197" s="77">
        <f t="shared" si="180"/>
        <v>1.6202349858193798E-6</v>
      </c>
      <c r="L1197" s="82"/>
    </row>
    <row r="1198" spans="1:12" x14ac:dyDescent="0.2">
      <c r="A1198" s="76">
        <v>233</v>
      </c>
      <c r="B1198" s="76">
        <f t="shared" si="176"/>
        <v>0.23300000000000001</v>
      </c>
      <c r="C1198" s="77">
        <f t="shared" si="171"/>
        <v>0.99784935212428427</v>
      </c>
      <c r="D1198" s="78">
        <f t="shared" si="172"/>
        <v>7.4584172016034456E-7</v>
      </c>
      <c r="E1198" s="78">
        <f t="shared" si="173"/>
        <v>1</v>
      </c>
      <c r="F1198" s="78">
        <f t="shared" si="174"/>
        <v>1</v>
      </c>
      <c r="G1198" s="77">
        <f t="shared" si="177"/>
        <v>7.4423767724926156E-7</v>
      </c>
      <c r="H1198" s="78">
        <f t="shared" si="175"/>
        <v>-122.56576694946494</v>
      </c>
      <c r="I1198" s="77">
        <f t="shared" si="178"/>
        <v>1</v>
      </c>
      <c r="J1198" s="77">
        <f t="shared" si="179"/>
        <v>1.0003096132040005E-6</v>
      </c>
      <c r="K1198" s="77">
        <f t="shared" si="180"/>
        <v>1.0003096132040005E-6</v>
      </c>
      <c r="L1198" s="82"/>
    </row>
    <row r="1199" spans="1:12" x14ac:dyDescent="0.2">
      <c r="A1199" s="76">
        <v>234</v>
      </c>
      <c r="B1199" s="76">
        <f t="shared" si="176"/>
        <v>0.23400000000000001</v>
      </c>
      <c r="C1199" s="77">
        <f t="shared" si="171"/>
        <v>0.99783087048552754</v>
      </c>
      <c r="D1199" s="78">
        <f t="shared" si="172"/>
        <v>4.0534626255494682E-7</v>
      </c>
      <c r="E1199" s="78">
        <f t="shared" si="173"/>
        <v>1</v>
      </c>
      <c r="F1199" s="78">
        <f t="shared" si="174"/>
        <v>1</v>
      </c>
      <c r="G1199" s="77">
        <f t="shared" si="177"/>
        <v>4.044670140132578E-7</v>
      </c>
      <c r="H1199" s="78">
        <f t="shared" si="175"/>
        <v>-127.86233782299533</v>
      </c>
      <c r="I1199" s="77">
        <f t="shared" si="178"/>
        <v>1</v>
      </c>
      <c r="J1199" s="77">
        <f t="shared" si="179"/>
        <v>5.7435234563125966E-7</v>
      </c>
      <c r="K1199" s="77">
        <f t="shared" si="180"/>
        <v>5.7435234563125966E-7</v>
      </c>
      <c r="L1199" s="82"/>
    </row>
    <row r="1200" spans="1:12" x14ac:dyDescent="0.2">
      <c r="A1200" s="76">
        <v>235</v>
      </c>
      <c r="B1200" s="76">
        <f t="shared" si="176"/>
        <v>0.23499999999999999</v>
      </c>
      <c r="C1200" s="77">
        <f t="shared" si="171"/>
        <v>0.99781231001321469</v>
      </c>
      <c r="D1200" s="78">
        <f t="shared" si="172"/>
        <v>1.9610112435594221E-7</v>
      </c>
      <c r="E1200" s="78">
        <f t="shared" si="173"/>
        <v>1</v>
      </c>
      <c r="F1200" s="78">
        <f t="shared" si="174"/>
        <v>1</v>
      </c>
      <c r="G1200" s="77">
        <f t="shared" si="177"/>
        <v>1.9567211588979138E-7</v>
      </c>
      <c r="H1200" s="78">
        <f t="shared" si="175"/>
        <v>-134.16942117493528</v>
      </c>
      <c r="I1200" s="77">
        <f t="shared" si="178"/>
        <v>1</v>
      </c>
      <c r="J1200" s="77">
        <f t="shared" si="179"/>
        <v>3.0006956495152459E-7</v>
      </c>
      <c r="K1200" s="77">
        <f t="shared" si="180"/>
        <v>3.0006956495152459E-7</v>
      </c>
      <c r="L1200" s="82"/>
    </row>
    <row r="1201" spans="1:12" x14ac:dyDescent="0.2">
      <c r="A1201" s="76">
        <v>236</v>
      </c>
      <c r="B1201" s="76">
        <f t="shared" si="176"/>
        <v>0.23599999999999999</v>
      </c>
      <c r="C1201" s="77">
        <f t="shared" si="171"/>
        <v>0.99779367071140401</v>
      </c>
      <c r="D1201" s="78">
        <f t="shared" si="172"/>
        <v>8.0286168317205761E-8</v>
      </c>
      <c r="E1201" s="78">
        <f t="shared" si="173"/>
        <v>1</v>
      </c>
      <c r="F1201" s="78">
        <f t="shared" si="174"/>
        <v>1</v>
      </c>
      <c r="G1201" s="77">
        <f t="shared" si="177"/>
        <v>8.0109030592578369E-8</v>
      </c>
      <c r="H1201" s="78">
        <f t="shared" si="175"/>
        <v>-141.9263704734565</v>
      </c>
      <c r="I1201" s="77">
        <f t="shared" si="178"/>
        <v>1</v>
      </c>
      <c r="J1201" s="77">
        <f t="shared" si="179"/>
        <v>1.3789057324118489E-7</v>
      </c>
      <c r="K1201" s="77">
        <f t="shared" si="180"/>
        <v>1.3789057324118489E-7</v>
      </c>
      <c r="L1201" s="82"/>
    </row>
    <row r="1202" spans="1:12" x14ac:dyDescent="0.2">
      <c r="A1202" s="76">
        <v>237</v>
      </c>
      <c r="B1202" s="76">
        <f t="shared" si="176"/>
        <v>0.23699999999999999</v>
      </c>
      <c r="C1202" s="77">
        <f t="shared" si="171"/>
        <v>0.99777495258417104</v>
      </c>
      <c r="D1202" s="78">
        <f t="shared" si="172"/>
        <v>2.5299736798961902E-8</v>
      </c>
      <c r="E1202" s="78">
        <f t="shared" si="173"/>
        <v>1</v>
      </c>
      <c r="F1202" s="78">
        <f t="shared" si="174"/>
        <v>1</v>
      </c>
      <c r="G1202" s="77">
        <f t="shared" si="177"/>
        <v>2.524344368497622E-8</v>
      </c>
      <c r="H1202" s="78">
        <f t="shared" si="175"/>
        <v>-151.95702798747593</v>
      </c>
      <c r="I1202" s="77">
        <f t="shared" si="178"/>
        <v>1</v>
      </c>
      <c r="J1202" s="77">
        <f t="shared" si="179"/>
        <v>5.2676237138777297E-8</v>
      </c>
      <c r="K1202" s="77">
        <f t="shared" si="180"/>
        <v>5.2676237138777297E-8</v>
      </c>
      <c r="L1202" s="82"/>
    </row>
    <row r="1203" spans="1:12" x14ac:dyDescent="0.2">
      <c r="A1203" s="76">
        <v>238</v>
      </c>
      <c r="B1203" s="76">
        <f t="shared" si="176"/>
        <v>0.23799999999999999</v>
      </c>
      <c r="C1203" s="77">
        <f t="shared" si="171"/>
        <v>0.99775615563560938</v>
      </c>
      <c r="D1203" s="78">
        <f t="shared" si="172"/>
        <v>4.9592568625618327E-9</v>
      </c>
      <c r="E1203" s="78">
        <f t="shared" si="173"/>
        <v>1</v>
      </c>
      <c r="F1203" s="78">
        <f t="shared" si="174"/>
        <v>1</v>
      </c>
      <c r="G1203" s="77">
        <f t="shared" si="177"/>
        <v>4.9481290619992082E-9</v>
      </c>
      <c r="H1203" s="78">
        <f t="shared" si="175"/>
        <v>-166.11117962393396</v>
      </c>
      <c r="I1203" s="77">
        <f t="shared" si="178"/>
        <v>1</v>
      </c>
      <c r="J1203" s="77">
        <f t="shared" si="179"/>
        <v>1.5095786373487713E-8</v>
      </c>
      <c r="K1203" s="77">
        <f t="shared" si="180"/>
        <v>1.5095786373487713E-8</v>
      </c>
      <c r="L1203" s="82"/>
    </row>
    <row r="1204" spans="1:12" x14ac:dyDescent="0.2">
      <c r="A1204" s="76">
        <v>239</v>
      </c>
      <c r="B1204" s="76">
        <f t="shared" si="176"/>
        <v>0.23899999999999999</v>
      </c>
      <c r="C1204" s="77">
        <f t="shared" si="171"/>
        <v>0.99773727986982719</v>
      </c>
      <c r="D1204" s="78">
        <f t="shared" si="172"/>
        <v>3.0647975662530227E-10</v>
      </c>
      <c r="E1204" s="78">
        <f t="shared" si="173"/>
        <v>1</v>
      </c>
      <c r="F1204" s="78">
        <f t="shared" si="174"/>
        <v>1</v>
      </c>
      <c r="G1204" s="77">
        <f t="shared" si="177"/>
        <v>3.0578627871049574E-10</v>
      </c>
      <c r="H1204" s="78">
        <f t="shared" si="175"/>
        <v>-190.29164012432176</v>
      </c>
      <c r="I1204" s="77">
        <f t="shared" si="178"/>
        <v>1</v>
      </c>
      <c r="J1204" s="77">
        <f t="shared" si="179"/>
        <v>2.6269576703548518E-9</v>
      </c>
      <c r="K1204" s="77">
        <f t="shared" si="180"/>
        <v>2.6269576703548518E-9</v>
      </c>
      <c r="L1204" s="82"/>
    </row>
    <row r="1205" spans="1:12" x14ac:dyDescent="0.2">
      <c r="A1205" s="76">
        <v>240</v>
      </c>
      <c r="B1205" s="76">
        <f t="shared" si="176"/>
        <v>0.24</v>
      </c>
      <c r="C1205" s="77">
        <f t="shared" si="171"/>
        <v>0.9977183252909525</v>
      </c>
      <c r="D1205" s="78">
        <f t="shared" si="172"/>
        <v>2.3171236524407016E-66</v>
      </c>
      <c r="E1205" s="78">
        <f t="shared" si="173"/>
        <v>1</v>
      </c>
      <c r="F1205" s="78">
        <f t="shared" si="174"/>
        <v>1</v>
      </c>
      <c r="G1205" s="77">
        <f t="shared" si="177"/>
        <v>2.311836730005192E-66</v>
      </c>
      <c r="H1205" s="78">
        <f t="shared" si="175"/>
        <v>-1312.7208568112724</v>
      </c>
      <c r="I1205" s="77">
        <f t="shared" si="178"/>
        <v>1</v>
      </c>
      <c r="J1205" s="77">
        <f t="shared" si="179"/>
        <v>1.5289313935524787E-10</v>
      </c>
      <c r="K1205" s="77">
        <f t="shared" si="180"/>
        <v>1.5289313935524787E-10</v>
      </c>
      <c r="L1205" s="82"/>
    </row>
    <row r="1206" spans="1:12" x14ac:dyDescent="0.2">
      <c r="A1206" s="76">
        <v>241</v>
      </c>
      <c r="B1206" s="76">
        <f t="shared" si="176"/>
        <v>0.24099999999999999</v>
      </c>
      <c r="C1206" s="77">
        <f t="shared" si="171"/>
        <v>0.99769929190312912</v>
      </c>
      <c r="D1206" s="78">
        <f t="shared" si="172"/>
        <v>2.9644112952356964E-10</v>
      </c>
      <c r="E1206" s="78">
        <f t="shared" si="173"/>
        <v>1</v>
      </c>
      <c r="F1206" s="78">
        <f t="shared" si="174"/>
        <v>1</v>
      </c>
      <c r="G1206" s="77">
        <f t="shared" si="177"/>
        <v>2.9575910501662919E-10</v>
      </c>
      <c r="H1206" s="78">
        <f t="shared" si="175"/>
        <v>-190.58123753264053</v>
      </c>
      <c r="I1206" s="77">
        <f t="shared" si="178"/>
        <v>1</v>
      </c>
      <c r="J1206" s="77">
        <f t="shared" si="179"/>
        <v>1.4787955250831459E-10</v>
      </c>
      <c r="K1206" s="77">
        <f t="shared" si="180"/>
        <v>1.4787955250831459E-10</v>
      </c>
      <c r="L1206" s="82"/>
    </row>
    <row r="1207" spans="1:12" x14ac:dyDescent="0.2">
      <c r="A1207" s="76">
        <v>242</v>
      </c>
      <c r="B1207" s="76">
        <f t="shared" si="176"/>
        <v>0.24199999999999999</v>
      </c>
      <c r="C1207" s="77">
        <f t="shared" si="171"/>
        <v>0.99768017971051814</v>
      </c>
      <c r="D1207" s="78">
        <f t="shared" si="172"/>
        <v>4.6396949850513567E-9</v>
      </c>
      <c r="E1207" s="78">
        <f t="shared" si="173"/>
        <v>1</v>
      </c>
      <c r="F1207" s="78">
        <f t="shared" si="174"/>
        <v>1</v>
      </c>
      <c r="G1207" s="77">
        <f t="shared" si="177"/>
        <v>4.6289317264880274E-9</v>
      </c>
      <c r="H1207" s="78">
        <f t="shared" si="175"/>
        <v>-166.69038449420842</v>
      </c>
      <c r="I1207" s="77">
        <f t="shared" si="178"/>
        <v>1</v>
      </c>
      <c r="J1207" s="77">
        <f t="shared" si="179"/>
        <v>2.4623454157523284E-9</v>
      </c>
      <c r="K1207" s="77">
        <f t="shared" si="180"/>
        <v>2.4623454157523284E-9</v>
      </c>
      <c r="L1207" s="82"/>
    </row>
    <row r="1208" spans="1:12" x14ac:dyDescent="0.2">
      <c r="A1208" s="76">
        <v>243</v>
      </c>
      <c r="B1208" s="76">
        <f t="shared" si="176"/>
        <v>0.24299999999999999</v>
      </c>
      <c r="C1208" s="77">
        <f t="shared" si="171"/>
        <v>0.99766098871729925</v>
      </c>
      <c r="D1208" s="78">
        <f t="shared" si="172"/>
        <v>2.2894121752761488E-8</v>
      </c>
      <c r="E1208" s="78">
        <f t="shared" si="173"/>
        <v>1</v>
      </c>
      <c r="F1208" s="78">
        <f t="shared" si="174"/>
        <v>1</v>
      </c>
      <c r="G1208" s="77">
        <f t="shared" si="177"/>
        <v>2.2840572143674253E-8</v>
      </c>
      <c r="H1208" s="78">
        <f t="shared" si="175"/>
        <v>-152.82586042907684</v>
      </c>
      <c r="I1208" s="77">
        <f t="shared" si="178"/>
        <v>1</v>
      </c>
      <c r="J1208" s="77">
        <f t="shared" si="179"/>
        <v>1.3734751935081141E-8</v>
      </c>
      <c r="K1208" s="77">
        <f t="shared" si="180"/>
        <v>1.3734751935081141E-8</v>
      </c>
      <c r="L1208" s="82"/>
    </row>
    <row r="1209" spans="1:12" x14ac:dyDescent="0.2">
      <c r="A1209" s="76">
        <v>244</v>
      </c>
      <c r="B1209" s="76">
        <f t="shared" si="176"/>
        <v>0.24399999999999999</v>
      </c>
      <c r="C1209" s="77">
        <f t="shared" si="171"/>
        <v>0.99764171892766662</v>
      </c>
      <c r="D1209" s="78">
        <f t="shared" si="172"/>
        <v>7.027200827463042E-8</v>
      </c>
      <c r="E1209" s="78">
        <f t="shared" si="173"/>
        <v>1</v>
      </c>
      <c r="F1209" s="78">
        <f t="shared" si="174"/>
        <v>1</v>
      </c>
      <c r="G1209" s="77">
        <f t="shared" si="177"/>
        <v>7.0106287127601505E-8</v>
      </c>
      <c r="H1209" s="78">
        <f t="shared" si="175"/>
        <v>-143.08486065567774</v>
      </c>
      <c r="I1209" s="77">
        <f t="shared" si="178"/>
        <v>1</v>
      </c>
      <c r="J1209" s="77">
        <f t="shared" si="179"/>
        <v>4.6473429635637879E-8</v>
      </c>
      <c r="K1209" s="77">
        <f t="shared" si="180"/>
        <v>4.6473429635637879E-8</v>
      </c>
      <c r="L1209" s="82"/>
    </row>
    <row r="1210" spans="1:12" x14ac:dyDescent="0.2">
      <c r="A1210" s="76">
        <v>245</v>
      </c>
      <c r="B1210" s="76">
        <f t="shared" si="176"/>
        <v>0.245</v>
      </c>
      <c r="C1210" s="77">
        <f t="shared" si="171"/>
        <v>0.99762237034583423</v>
      </c>
      <c r="D1210" s="78">
        <f t="shared" si="172"/>
        <v>1.660173029785479E-7</v>
      </c>
      <c r="E1210" s="78">
        <f t="shared" si="173"/>
        <v>1</v>
      </c>
      <c r="F1210" s="78">
        <f t="shared" si="174"/>
        <v>1</v>
      </c>
      <c r="G1210" s="77">
        <f t="shared" si="177"/>
        <v>1.6562257531588148E-7</v>
      </c>
      <c r="H1210" s="78">
        <f t="shared" si="175"/>
        <v>-135.61760933328239</v>
      </c>
      <c r="I1210" s="77">
        <f t="shared" si="178"/>
        <v>1</v>
      </c>
      <c r="J1210" s="77">
        <f t="shared" si="179"/>
        <v>1.1786443122174149E-7</v>
      </c>
      <c r="K1210" s="77">
        <f t="shared" si="180"/>
        <v>1.1786443122174149E-7</v>
      </c>
      <c r="L1210" s="82"/>
    </row>
    <row r="1211" spans="1:12" x14ac:dyDescent="0.2">
      <c r="A1211" s="76">
        <v>246</v>
      </c>
      <c r="B1211" s="76">
        <f t="shared" si="176"/>
        <v>0.246</v>
      </c>
      <c r="C1211" s="77">
        <f t="shared" si="171"/>
        <v>0.99760294297603203</v>
      </c>
      <c r="D1211" s="78">
        <f t="shared" si="172"/>
        <v>3.3191628804760892E-7</v>
      </c>
      <c r="E1211" s="78">
        <f t="shared" si="173"/>
        <v>1</v>
      </c>
      <c r="F1211" s="78">
        <f t="shared" si="174"/>
        <v>1</v>
      </c>
      <c r="G1211" s="77">
        <f t="shared" si="177"/>
        <v>3.3112066577797503E-7</v>
      </c>
      <c r="H1211" s="78">
        <f t="shared" si="175"/>
        <v>-129.60027426757659</v>
      </c>
      <c r="I1211" s="77">
        <f t="shared" si="178"/>
        <v>1</v>
      </c>
      <c r="J1211" s="77">
        <f t="shared" si="179"/>
        <v>2.4837162054692827E-7</v>
      </c>
      <c r="K1211" s="77">
        <f t="shared" si="180"/>
        <v>2.4837162054692827E-7</v>
      </c>
      <c r="L1211" s="82"/>
    </row>
    <row r="1212" spans="1:12" x14ac:dyDescent="0.2">
      <c r="A1212" s="76">
        <v>247</v>
      </c>
      <c r="B1212" s="76">
        <f t="shared" si="176"/>
        <v>0.247</v>
      </c>
      <c r="C1212" s="77">
        <f t="shared" si="171"/>
        <v>0.99758343682250661</v>
      </c>
      <c r="D1212" s="78">
        <f t="shared" si="172"/>
        <v>5.9071114718884272E-7</v>
      </c>
      <c r="E1212" s="78">
        <f t="shared" si="173"/>
        <v>1</v>
      </c>
      <c r="F1212" s="78">
        <f t="shared" si="174"/>
        <v>1</v>
      </c>
      <c r="G1212" s="77">
        <f t="shared" si="177"/>
        <v>5.8928365638201124E-7</v>
      </c>
      <c r="H1212" s="78">
        <f t="shared" si="175"/>
        <v>-124.59351207548495</v>
      </c>
      <c r="I1212" s="77">
        <f t="shared" si="178"/>
        <v>1</v>
      </c>
      <c r="J1212" s="77">
        <f t="shared" si="179"/>
        <v>4.6020216107999311E-7</v>
      </c>
      <c r="K1212" s="77">
        <f t="shared" si="180"/>
        <v>4.6020216107999311E-7</v>
      </c>
      <c r="L1212" s="82"/>
    </row>
    <row r="1213" spans="1:12" x14ac:dyDescent="0.2">
      <c r="A1213" s="76">
        <v>248</v>
      </c>
      <c r="B1213" s="76">
        <f t="shared" si="176"/>
        <v>0.248</v>
      </c>
      <c r="C1213" s="77">
        <f t="shared" si="171"/>
        <v>0.9975638518895239</v>
      </c>
      <c r="D1213" s="78">
        <f t="shared" si="172"/>
        <v>9.6449422441337098E-7</v>
      </c>
      <c r="E1213" s="78">
        <f t="shared" si="173"/>
        <v>1</v>
      </c>
      <c r="F1213" s="78">
        <f t="shared" si="174"/>
        <v>1</v>
      </c>
      <c r="G1213" s="77">
        <f t="shared" si="177"/>
        <v>9.621445736310013E-7</v>
      </c>
      <c r="H1213" s="78">
        <f t="shared" si="175"/>
        <v>-120.33519330326348</v>
      </c>
      <c r="I1213" s="77">
        <f t="shared" si="178"/>
        <v>1</v>
      </c>
      <c r="J1213" s="77">
        <f t="shared" si="179"/>
        <v>7.7571411500650627E-7</v>
      </c>
      <c r="K1213" s="77">
        <f t="shared" si="180"/>
        <v>7.7571411500650627E-7</v>
      </c>
      <c r="L1213" s="82"/>
    </row>
    <row r="1214" spans="1:12" x14ac:dyDescent="0.2">
      <c r="A1214" s="76">
        <v>249</v>
      </c>
      <c r="B1214" s="76">
        <f t="shared" si="176"/>
        <v>0.249</v>
      </c>
      <c r="C1214" s="77">
        <f t="shared" si="171"/>
        <v>0.99754418818136448</v>
      </c>
      <c r="D1214" s="78">
        <f t="shared" si="172"/>
        <v>1.4731591793138259E-6</v>
      </c>
      <c r="E1214" s="78">
        <f t="shared" si="173"/>
        <v>1</v>
      </c>
      <c r="F1214" s="78">
        <f t="shared" si="174"/>
        <v>1</v>
      </c>
      <c r="G1214" s="77">
        <f t="shared" si="177"/>
        <v>1.4695413775905356E-6</v>
      </c>
      <c r="H1214" s="78">
        <f t="shared" si="175"/>
        <v>-116.65636362148028</v>
      </c>
      <c r="I1214" s="77">
        <f t="shared" si="178"/>
        <v>1</v>
      </c>
      <c r="J1214" s="77">
        <f t="shared" si="179"/>
        <v>1.2158429756107684E-6</v>
      </c>
      <c r="K1214" s="77">
        <f t="shared" si="180"/>
        <v>1.2158429756107684E-6</v>
      </c>
      <c r="L1214" s="82"/>
    </row>
    <row r="1215" spans="1:12" x14ac:dyDescent="0.2">
      <c r="A1215" s="76">
        <v>250</v>
      </c>
      <c r="B1215" s="76">
        <f t="shared" si="176"/>
        <v>0.25</v>
      </c>
      <c r="C1215" s="77">
        <f t="shared" si="171"/>
        <v>0.99752444570232723</v>
      </c>
      <c r="D1215" s="78">
        <f t="shared" si="172"/>
        <v>2.1329804048426197E-6</v>
      </c>
      <c r="E1215" s="78">
        <f t="shared" si="173"/>
        <v>1</v>
      </c>
      <c r="F1215" s="78">
        <f t="shared" si="174"/>
        <v>1</v>
      </c>
      <c r="G1215" s="77">
        <f t="shared" si="177"/>
        <v>2.1277000960345597E-6</v>
      </c>
      <c r="H1215" s="78">
        <f t="shared" si="175"/>
        <v>-113.44179173633805</v>
      </c>
      <c r="I1215" s="77">
        <f t="shared" si="178"/>
        <v>1</v>
      </c>
      <c r="J1215" s="77">
        <f t="shared" si="179"/>
        <v>1.7986207368125476E-6</v>
      </c>
      <c r="K1215" s="77">
        <f t="shared" si="180"/>
        <v>1.7986207368125476E-6</v>
      </c>
      <c r="L1215" s="82"/>
    </row>
    <row r="1216" spans="1:12" x14ac:dyDescent="0.2">
      <c r="A1216" s="76">
        <v>251</v>
      </c>
      <c r="B1216" s="76">
        <f t="shared" si="176"/>
        <v>0.251</v>
      </c>
      <c r="C1216" s="77">
        <f t="shared" si="171"/>
        <v>0.99750462445672827</v>
      </c>
      <c r="D1216" s="78">
        <f t="shared" si="172"/>
        <v>2.9553842937125002E-6</v>
      </c>
      <c r="E1216" s="78">
        <f t="shared" si="173"/>
        <v>1</v>
      </c>
      <c r="F1216" s="78">
        <f t="shared" si="174"/>
        <v>1</v>
      </c>
      <c r="G1216" s="77">
        <f t="shared" si="177"/>
        <v>2.9480095000250007E-6</v>
      </c>
      <c r="H1216" s="78">
        <f t="shared" si="175"/>
        <v>-110.60942242574555</v>
      </c>
      <c r="I1216" s="77">
        <f t="shared" si="178"/>
        <v>1</v>
      </c>
      <c r="J1216" s="77">
        <f t="shared" si="179"/>
        <v>2.5378547980297804E-6</v>
      </c>
      <c r="K1216" s="77">
        <f t="shared" si="180"/>
        <v>2.5378547980297804E-6</v>
      </c>
      <c r="L1216" s="82"/>
    </row>
    <row r="1217" spans="1:12" x14ac:dyDescent="0.2">
      <c r="A1217" s="76">
        <v>252</v>
      </c>
      <c r="B1217" s="76">
        <f t="shared" si="176"/>
        <v>0.252</v>
      </c>
      <c r="C1217" s="77">
        <f t="shared" si="171"/>
        <v>0.99748472444890091</v>
      </c>
      <c r="D1217" s="78">
        <f t="shared" si="172"/>
        <v>3.9459656430185187E-6</v>
      </c>
      <c r="E1217" s="78">
        <f t="shared" si="173"/>
        <v>1</v>
      </c>
      <c r="F1217" s="78">
        <f t="shared" si="174"/>
        <v>1</v>
      </c>
      <c r="G1217" s="77">
        <f t="shared" si="177"/>
        <v>3.9360404521111569E-6</v>
      </c>
      <c r="H1217" s="78">
        <f t="shared" si="175"/>
        <v>-108.09880893632622</v>
      </c>
      <c r="I1217" s="77">
        <f t="shared" si="178"/>
        <v>1</v>
      </c>
      <c r="J1217" s="77">
        <f t="shared" si="179"/>
        <v>3.4420249760680788E-6</v>
      </c>
      <c r="K1217" s="77">
        <f t="shared" si="180"/>
        <v>3.4420249760680788E-6</v>
      </c>
      <c r="L1217" s="82"/>
    </row>
    <row r="1218" spans="1:12" x14ac:dyDescent="0.2">
      <c r="A1218" s="76">
        <v>253</v>
      </c>
      <c r="B1218" s="76">
        <f t="shared" si="176"/>
        <v>0.253</v>
      </c>
      <c r="C1218" s="77">
        <f t="shared" ref="C1218:C1281" si="181">ABS(SIN(((8*PI()*$A1218*VLOOKUP($D$8,$C$16:$D$31,2,FALSE))/($D$14*1000000)))/(VLOOKUP($D$8,$C$16:$D$31,2,FALSE)*SIN(((8*PI()*$A1218)/($D$14*1000000)))))^5</f>
        <v>0.9974647456831961</v>
      </c>
      <c r="D1218" s="78">
        <f t="shared" ref="D1218:D1281" si="182">ABS(SIN(((512*PI()*$A1218*VLOOKUP($D$8,$C$16:$E$31,3,FALSE))/($D$14*1000000)))/(VLOOKUP($D$8,$C$16:$E$31,3,FALSE)*SIN(((512*PI()*$A1218)/($D$14*1000000)))))^$D$9</f>
        <v>5.1037901905107883E-6</v>
      </c>
      <c r="E1218" s="78">
        <f t="shared" ref="E1218:E1281" si="183">IF($D$10="OFF",1,ABS(SIN(8*VLOOKUP($D$8,$C$16:$D$31,2,FALSE)*VLOOKUP($D$8,$C$16:$E$31,3,FALSE)*2*PI()*A1218/($D$14*1000000))/(2*SIN((8*VLOOKUP($D$8,$C$16:$D$31,2,FALSE)*VLOOKUP($D$8,$C$16:$E$31,3,FALSE))*PI()*A1218/($D$14*1000000)))))</f>
        <v>1</v>
      </c>
      <c r="F1218" s="78">
        <f t="shared" ref="F1218:F1281" si="184">IF($D$11="OFF",1,ABS(SIN(8*VLOOKUP($D$8,$C$16:$D$31,2,FALSE)*VLOOKUP($D$8,$C$16:$E$31,3,FALSE)*IF($D$10="ON",4,2)*PI()*A1218/($D$14*1000000))/(2*SIN((8*VLOOKUP($D$8,$C$16:$D$31,2,FALSE)*VLOOKUP($D$8,$C$16:$E$31,3,FALSE)*IF($D$10="ON",2,1))*PI()*A1218/($D$14*1000000)))))</f>
        <v>1</v>
      </c>
      <c r="G1218" s="77">
        <f t="shared" si="177"/>
        <v>5.0908507843982343E-6</v>
      </c>
      <c r="H1218" s="78">
        <f t="shared" ref="H1218:H1281" si="185">20*LOG10(G1218)</f>
        <v>-105.86419264366558</v>
      </c>
      <c r="I1218" s="77">
        <f t="shared" si="178"/>
        <v>1</v>
      </c>
      <c r="J1218" s="77">
        <f t="shared" si="179"/>
        <v>4.513445618254696E-6</v>
      </c>
      <c r="K1218" s="77">
        <f t="shared" si="180"/>
        <v>4.513445618254696E-6</v>
      </c>
      <c r="L1218" s="82"/>
    </row>
    <row r="1219" spans="1:12" x14ac:dyDescent="0.2">
      <c r="A1219" s="76">
        <v>254</v>
      </c>
      <c r="B1219" s="76">
        <f t="shared" ref="B1219:B1282" si="186">A1219/1000</f>
        <v>0.254</v>
      </c>
      <c r="C1219" s="77">
        <f t="shared" si="181"/>
        <v>0.99744468816398002</v>
      </c>
      <c r="D1219" s="78">
        <f t="shared" si="182"/>
        <v>6.4210105657036075E-6</v>
      </c>
      <c r="E1219" s="78">
        <f t="shared" si="183"/>
        <v>1</v>
      </c>
      <c r="F1219" s="78">
        <f t="shared" si="184"/>
        <v>1</v>
      </c>
      <c r="G1219" s="77">
        <f t="shared" ref="G1219:G1282" si="187">C1219*D1219*E1219*F1219</f>
        <v>6.4046028814058561E-6</v>
      </c>
      <c r="H1219" s="78">
        <f t="shared" si="185"/>
        <v>-103.87015587189376</v>
      </c>
      <c r="I1219" s="77">
        <f t="shared" ref="I1219:I1282" si="188">A1219-A1218</f>
        <v>1</v>
      </c>
      <c r="J1219" s="77">
        <f t="shared" ref="J1219:J1282" si="189">((G1219+G1218)/2)</f>
        <v>5.7477268329020452E-6</v>
      </c>
      <c r="K1219" s="77">
        <f t="shared" si="180"/>
        <v>5.7477268329020452E-6</v>
      </c>
      <c r="L1219" s="82"/>
    </row>
    <row r="1220" spans="1:12" x14ac:dyDescent="0.2">
      <c r="A1220" s="76">
        <v>255</v>
      </c>
      <c r="B1220" s="76">
        <f t="shared" si="186"/>
        <v>0.255</v>
      </c>
      <c r="C1220" s="77">
        <f t="shared" si="181"/>
        <v>0.99742455189563806</v>
      </c>
      <c r="D1220" s="78">
        <f t="shared" si="182"/>
        <v>7.8828084421298519E-6</v>
      </c>
      <c r="E1220" s="78">
        <f t="shared" si="183"/>
        <v>1</v>
      </c>
      <c r="F1220" s="78">
        <f t="shared" si="184"/>
        <v>1</v>
      </c>
      <c r="G1220" s="77">
        <f t="shared" si="187"/>
        <v>7.862506678070521E-6</v>
      </c>
      <c r="H1220" s="78">
        <f t="shared" si="185"/>
        <v>-102.08877945351423</v>
      </c>
      <c r="I1220" s="77">
        <f t="shared" si="188"/>
        <v>1</v>
      </c>
      <c r="J1220" s="77">
        <f t="shared" si="189"/>
        <v>7.1335547797381885E-6</v>
      </c>
      <c r="K1220" s="77">
        <f t="shared" ref="K1220:K1283" si="190">I1220*J1220</f>
        <v>7.1335547797381885E-6</v>
      </c>
      <c r="L1220" s="82"/>
    </row>
    <row r="1221" spans="1:12" x14ac:dyDescent="0.2">
      <c r="A1221" s="76">
        <v>256</v>
      </c>
      <c r="B1221" s="76">
        <f t="shared" si="186"/>
        <v>0.25600000000000001</v>
      </c>
      <c r="C1221" s="77">
        <f t="shared" si="181"/>
        <v>0.99740433688257302</v>
      </c>
      <c r="D1221" s="78">
        <f t="shared" si="182"/>
        <v>9.4676610351393558E-6</v>
      </c>
      <c r="E1221" s="78">
        <f t="shared" si="183"/>
        <v>1</v>
      </c>
      <c r="F1221" s="78">
        <f t="shared" si="184"/>
        <v>1</v>
      </c>
      <c r="G1221" s="77">
        <f t="shared" si="187"/>
        <v>9.4430861765821438E-6</v>
      </c>
      <c r="H1221" s="78">
        <f t="shared" si="185"/>
        <v>-100.49772093942659</v>
      </c>
      <c r="I1221" s="77">
        <f t="shared" si="188"/>
        <v>1</v>
      </c>
      <c r="J1221" s="77">
        <f t="shared" si="189"/>
        <v>8.6527964273263316E-6</v>
      </c>
      <c r="K1221" s="77">
        <f t="shared" si="190"/>
        <v>8.6527964273263316E-6</v>
      </c>
      <c r="L1221" s="82"/>
    </row>
    <row r="1222" spans="1:12" x14ac:dyDescent="0.2">
      <c r="A1222" s="76">
        <v>257</v>
      </c>
      <c r="B1222" s="76">
        <f t="shared" si="186"/>
        <v>0.25700000000000001</v>
      </c>
      <c r="C1222" s="77">
        <f t="shared" si="181"/>
        <v>0.99738404312920304</v>
      </c>
      <c r="D1222" s="78">
        <f t="shared" si="182"/>
        <v>1.1147915931039864E-5</v>
      </c>
      <c r="E1222" s="78">
        <f t="shared" si="183"/>
        <v>1</v>
      </c>
      <c r="F1222" s="78">
        <f t="shared" si="184"/>
        <v>1</v>
      </c>
      <c r="G1222" s="77">
        <f t="shared" si="187"/>
        <v>1.1118753463764993E-5</v>
      </c>
      <c r="H1222" s="78">
        <f t="shared" si="185"/>
        <v>-99.078877985571467</v>
      </c>
      <c r="I1222" s="77">
        <f t="shared" si="188"/>
        <v>1</v>
      </c>
      <c r="J1222" s="77">
        <f t="shared" si="189"/>
        <v>1.0280919820173568E-5</v>
      </c>
      <c r="K1222" s="77">
        <f t="shared" si="190"/>
        <v>1.0280919820173568E-5</v>
      </c>
      <c r="L1222" s="82"/>
    </row>
    <row r="1223" spans="1:12" x14ac:dyDescent="0.2">
      <c r="A1223" s="76">
        <v>258</v>
      </c>
      <c r="B1223" s="76">
        <f t="shared" si="186"/>
        <v>0.25800000000000001</v>
      </c>
      <c r="C1223" s="77">
        <f t="shared" si="181"/>
        <v>0.99736367063996434</v>
      </c>
      <c r="D1223" s="78">
        <f t="shared" si="182"/>
        <v>1.2890645147141488E-5</v>
      </c>
      <c r="E1223" s="78">
        <f t="shared" si="183"/>
        <v>1</v>
      </c>
      <c r="F1223" s="78">
        <f t="shared" si="184"/>
        <v>1</v>
      </c>
      <c r="G1223" s="77">
        <f t="shared" si="187"/>
        <v>1.2856661160870278E-5</v>
      </c>
      <c r="H1223" s="78">
        <f t="shared" si="185"/>
        <v>-97.817436036757414</v>
      </c>
      <c r="I1223" s="77">
        <f t="shared" si="188"/>
        <v>1</v>
      </c>
      <c r="J1223" s="77">
        <f t="shared" si="189"/>
        <v>1.1987707312317636E-5</v>
      </c>
      <c r="K1223" s="77">
        <f t="shared" si="190"/>
        <v>1.1987707312317636E-5</v>
      </c>
      <c r="L1223" s="82"/>
    </row>
    <row r="1224" spans="1:12" x14ac:dyDescent="0.2">
      <c r="A1224" s="76">
        <v>259</v>
      </c>
      <c r="B1224" s="76">
        <f t="shared" si="186"/>
        <v>0.25900000000000001</v>
      </c>
      <c r="C1224" s="77">
        <f t="shared" si="181"/>
        <v>0.99734321941931103</v>
      </c>
      <c r="D1224" s="78">
        <f t="shared" si="182"/>
        <v>1.4658737834515049E-5</v>
      </c>
      <c r="E1224" s="78">
        <f t="shared" si="183"/>
        <v>1</v>
      </c>
      <c r="F1224" s="78">
        <f t="shared" si="184"/>
        <v>1</v>
      </c>
      <c r="G1224" s="77">
        <f t="shared" si="187"/>
        <v>1.4619792784498898E-5</v>
      </c>
      <c r="H1224" s="78">
        <f t="shared" si="185"/>
        <v>-96.701175657257352</v>
      </c>
      <c r="I1224" s="77">
        <f t="shared" si="188"/>
        <v>1</v>
      </c>
      <c r="J1224" s="77">
        <f t="shared" si="189"/>
        <v>1.3738226972684587E-5</v>
      </c>
      <c r="K1224" s="77">
        <f t="shared" si="190"/>
        <v>1.3738226972684587E-5</v>
      </c>
      <c r="L1224" s="82"/>
    </row>
    <row r="1225" spans="1:12" x14ac:dyDescent="0.2">
      <c r="A1225" s="76">
        <v>260</v>
      </c>
      <c r="B1225" s="76">
        <f t="shared" si="186"/>
        <v>0.26</v>
      </c>
      <c r="C1225" s="77">
        <f t="shared" si="181"/>
        <v>0.99732268947171365</v>
      </c>
      <c r="D1225" s="78">
        <f t="shared" si="182"/>
        <v>1.6412181588982052E-5</v>
      </c>
      <c r="E1225" s="78">
        <f t="shared" si="183"/>
        <v>1</v>
      </c>
      <c r="F1225" s="78">
        <f t="shared" si="184"/>
        <v>1</v>
      </c>
      <c r="G1225" s="77">
        <f t="shared" si="187"/>
        <v>1.6368241082421722E-5</v>
      </c>
      <c r="H1225" s="78">
        <f t="shared" si="185"/>
        <v>-95.719959740093842</v>
      </c>
      <c r="I1225" s="77">
        <f t="shared" si="188"/>
        <v>1</v>
      </c>
      <c r="J1225" s="77">
        <f t="shared" si="189"/>
        <v>1.5494016933460311E-5</v>
      </c>
      <c r="K1225" s="77">
        <f t="shared" si="190"/>
        <v>1.5494016933460311E-5</v>
      </c>
      <c r="L1225" s="82"/>
    </row>
    <row r="1226" spans="1:12" x14ac:dyDescent="0.2">
      <c r="A1226" s="76">
        <v>261</v>
      </c>
      <c r="B1226" s="76">
        <f t="shared" si="186"/>
        <v>0.26100000000000001</v>
      </c>
      <c r="C1226" s="77">
        <f t="shared" si="181"/>
        <v>0.99730208080165827</v>
      </c>
      <c r="D1226" s="78">
        <f t="shared" si="182"/>
        <v>1.8109475274634077E-5</v>
      </c>
      <c r="E1226" s="78">
        <f t="shared" si="183"/>
        <v>1</v>
      </c>
      <c r="F1226" s="78">
        <f t="shared" si="184"/>
        <v>1</v>
      </c>
      <c r="G1226" s="77">
        <f t="shared" si="187"/>
        <v>1.8060617373618746E-5</v>
      </c>
      <c r="H1226" s="78">
        <f t="shared" si="185"/>
        <v>-94.865348161986049</v>
      </c>
      <c r="I1226" s="77">
        <f t="shared" si="188"/>
        <v>1</v>
      </c>
      <c r="J1226" s="77">
        <f t="shared" si="189"/>
        <v>1.7214429228020234E-5</v>
      </c>
      <c r="K1226" s="77">
        <f t="shared" si="190"/>
        <v>1.7214429228020234E-5</v>
      </c>
      <c r="L1226" s="82"/>
    </row>
    <row r="1227" spans="1:12" x14ac:dyDescent="0.2">
      <c r="A1227" s="76">
        <v>262</v>
      </c>
      <c r="B1227" s="76">
        <f t="shared" si="186"/>
        <v>0.26200000000000001</v>
      </c>
      <c r="C1227" s="77">
        <f t="shared" si="181"/>
        <v>0.99728139341365141</v>
      </c>
      <c r="D1227" s="78">
        <f t="shared" si="182"/>
        <v>1.9709111820802279E-5</v>
      </c>
      <c r="E1227" s="78">
        <f t="shared" si="183"/>
        <v>1</v>
      </c>
      <c r="F1227" s="78">
        <f t="shared" si="184"/>
        <v>1</v>
      </c>
      <c r="G1227" s="77">
        <f t="shared" si="187"/>
        <v>1.9655530499595164E-5</v>
      </c>
      <c r="H1227" s="78">
        <f t="shared" si="185"/>
        <v>-94.130304602955007</v>
      </c>
      <c r="I1227" s="77">
        <f t="shared" si="188"/>
        <v>1</v>
      </c>
      <c r="J1227" s="77">
        <f t="shared" si="189"/>
        <v>1.8858073936606954E-5</v>
      </c>
      <c r="K1227" s="77">
        <f t="shared" si="190"/>
        <v>1.8858073936606954E-5</v>
      </c>
      <c r="L1227" s="82"/>
    </row>
    <row r="1228" spans="1:12" x14ac:dyDescent="0.2">
      <c r="A1228" s="76">
        <v>263</v>
      </c>
      <c r="B1228" s="76">
        <f t="shared" si="186"/>
        <v>0.26300000000000001</v>
      </c>
      <c r="C1228" s="77">
        <f t="shared" si="181"/>
        <v>0.99726062731221377</v>
      </c>
      <c r="D1228" s="78">
        <f t="shared" si="182"/>
        <v>2.1171067743230399E-5</v>
      </c>
      <c r="E1228" s="78">
        <f t="shared" si="183"/>
        <v>1</v>
      </c>
      <c r="F1228" s="78">
        <f t="shared" si="184"/>
        <v>1</v>
      </c>
      <c r="G1228" s="77">
        <f t="shared" si="187"/>
        <v>2.1113072298483321E-5</v>
      </c>
      <c r="H1228" s="78">
        <f t="shared" si="185"/>
        <v>-93.508971302398862</v>
      </c>
      <c r="I1228" s="77">
        <f t="shared" si="188"/>
        <v>1</v>
      </c>
      <c r="J1228" s="77">
        <f t="shared" si="189"/>
        <v>2.0384301399039244E-5</v>
      </c>
      <c r="K1228" s="77">
        <f t="shared" si="190"/>
        <v>2.0384301399039244E-5</v>
      </c>
      <c r="L1228" s="82"/>
    </row>
    <row r="1229" spans="1:12" x14ac:dyDescent="0.2">
      <c r="A1229" s="76">
        <v>264</v>
      </c>
      <c r="B1229" s="76">
        <f t="shared" si="186"/>
        <v>0.26400000000000001</v>
      </c>
      <c r="C1229" s="77">
        <f t="shared" si="181"/>
        <v>0.99723978250188716</v>
      </c>
      <c r="D1229" s="78">
        <f t="shared" si="182"/>
        <v>2.2458237159837454E-5</v>
      </c>
      <c r="E1229" s="78">
        <f t="shared" si="183"/>
        <v>1</v>
      </c>
      <c r="F1229" s="78">
        <f t="shared" si="184"/>
        <v>1</v>
      </c>
      <c r="G1229" s="77">
        <f t="shared" si="187"/>
        <v>2.2396247540652104E-5</v>
      </c>
      <c r="H1229" s="78">
        <f t="shared" si="185"/>
        <v>-92.996494819839398</v>
      </c>
      <c r="I1229" s="77">
        <f t="shared" si="188"/>
        <v>1</v>
      </c>
      <c r="J1229" s="77">
        <f t="shared" si="189"/>
        <v>2.1754659919567711E-5</v>
      </c>
      <c r="K1229" s="77">
        <f t="shared" si="190"/>
        <v>2.1754659919567711E-5</v>
      </c>
      <c r="L1229" s="82"/>
    </row>
    <row r="1230" spans="1:12" x14ac:dyDescent="0.2">
      <c r="A1230" s="76">
        <v>265</v>
      </c>
      <c r="B1230" s="76">
        <f t="shared" si="186"/>
        <v>0.26500000000000001</v>
      </c>
      <c r="C1230" s="77">
        <f t="shared" si="181"/>
        <v>0.99721885898722529</v>
      </c>
      <c r="D1230" s="78">
        <f t="shared" si="182"/>
        <v>2.3537751702286563E-5</v>
      </c>
      <c r="E1230" s="78">
        <f t="shared" si="183"/>
        <v>1</v>
      </c>
      <c r="F1230" s="78">
        <f t="shared" si="184"/>
        <v>1</v>
      </c>
      <c r="G1230" s="77">
        <f t="shared" si="187"/>
        <v>2.3472289895678827E-5</v>
      </c>
      <c r="H1230" s="78">
        <f t="shared" si="185"/>
        <v>-92.588890793843248</v>
      </c>
      <c r="I1230" s="77">
        <f t="shared" si="188"/>
        <v>1</v>
      </c>
      <c r="J1230" s="77">
        <f t="shared" si="189"/>
        <v>2.2934268718165464E-5</v>
      </c>
      <c r="K1230" s="77">
        <f t="shared" si="190"/>
        <v>2.2934268718165464E-5</v>
      </c>
      <c r="L1230" s="82"/>
    </row>
    <row r="1231" spans="1:12" x14ac:dyDescent="0.2">
      <c r="A1231" s="76">
        <v>266</v>
      </c>
      <c r="B1231" s="76">
        <f t="shared" si="186"/>
        <v>0.26600000000000001</v>
      </c>
      <c r="C1231" s="77">
        <f t="shared" si="181"/>
        <v>0.99719785677280293</v>
      </c>
      <c r="D1231" s="78">
        <f t="shared" si="182"/>
        <v>2.4382133741181363E-5</v>
      </c>
      <c r="E1231" s="78">
        <f t="shared" si="183"/>
        <v>1</v>
      </c>
      <c r="F1231" s="78">
        <f t="shared" si="184"/>
        <v>1</v>
      </c>
      <c r="G1231" s="77">
        <f t="shared" si="187"/>
        <v>2.4313811510253899E-5</v>
      </c>
      <c r="H1231" s="78">
        <f t="shared" si="185"/>
        <v>-92.282939088770661</v>
      </c>
      <c r="I1231" s="77">
        <f t="shared" si="188"/>
        <v>1</v>
      </c>
      <c r="J1231" s="77">
        <f t="shared" si="189"/>
        <v>2.3893050702966365E-5</v>
      </c>
      <c r="K1231" s="77">
        <f t="shared" si="190"/>
        <v>2.3893050702966365E-5</v>
      </c>
      <c r="L1231" s="82"/>
    </row>
    <row r="1232" spans="1:12" x14ac:dyDescent="0.2">
      <c r="A1232" s="76">
        <v>267</v>
      </c>
      <c r="B1232" s="76">
        <f t="shared" si="186"/>
        <v>0.26700000000000002</v>
      </c>
      <c r="C1232" s="77">
        <f t="shared" si="181"/>
        <v>0.99717677586321118</v>
      </c>
      <c r="D1232" s="78">
        <f t="shared" si="182"/>
        <v>2.4970238425423674E-5</v>
      </c>
      <c r="E1232" s="78">
        <f t="shared" si="183"/>
        <v>1</v>
      </c>
      <c r="F1232" s="78">
        <f t="shared" si="184"/>
        <v>1</v>
      </c>
      <c r="G1232" s="77">
        <f t="shared" si="187"/>
        <v>2.4899741845599646E-5</v>
      </c>
      <c r="H1232" s="78">
        <f t="shared" si="185"/>
        <v>-92.076103110786264</v>
      </c>
      <c r="I1232" s="77">
        <f t="shared" si="188"/>
        <v>1</v>
      </c>
      <c r="J1232" s="77">
        <f t="shared" si="189"/>
        <v>2.4606776677926774E-5</v>
      </c>
      <c r="K1232" s="77">
        <f t="shared" si="190"/>
        <v>2.4606776677926774E-5</v>
      </c>
      <c r="L1232" s="82"/>
    </row>
    <row r="1233" spans="1:12" x14ac:dyDescent="0.2">
      <c r="A1233" s="76">
        <v>268</v>
      </c>
      <c r="B1233" s="76">
        <f t="shared" si="186"/>
        <v>0.26800000000000002</v>
      </c>
      <c r="C1233" s="77">
        <f t="shared" si="181"/>
        <v>0.99715561626305593</v>
      </c>
      <c r="D1233" s="78">
        <f t="shared" si="182"/>
        <v>2.5287949787343955E-5</v>
      </c>
      <c r="E1233" s="78">
        <f t="shared" si="183"/>
        <v>1</v>
      </c>
      <c r="F1233" s="78">
        <f t="shared" si="184"/>
        <v>1</v>
      </c>
      <c r="G1233" s="77">
        <f t="shared" si="187"/>
        <v>2.5216021154228177E-5</v>
      </c>
      <c r="H1233" s="78">
        <f t="shared" si="185"/>
        <v>-91.966468797039909</v>
      </c>
      <c r="I1233" s="77">
        <f t="shared" si="188"/>
        <v>1</v>
      </c>
      <c r="J1233" s="77">
        <f t="shared" si="189"/>
        <v>2.505788149991391E-5</v>
      </c>
      <c r="K1233" s="77">
        <f t="shared" si="190"/>
        <v>2.505788149991391E-5</v>
      </c>
      <c r="L1233" s="82"/>
    </row>
    <row r="1234" spans="1:12" x14ac:dyDescent="0.2">
      <c r="A1234" s="76">
        <v>269</v>
      </c>
      <c r="B1234" s="76">
        <f t="shared" si="186"/>
        <v>0.26900000000000002</v>
      </c>
      <c r="C1234" s="77">
        <f t="shared" si="181"/>
        <v>0.99713437797696447</v>
      </c>
      <c r="D1234" s="78">
        <f t="shared" si="182"/>
        <v>2.5328607127860727E-5</v>
      </c>
      <c r="E1234" s="78">
        <f t="shared" si="183"/>
        <v>1</v>
      </c>
      <c r="F1234" s="78">
        <f t="shared" si="184"/>
        <v>1</v>
      </c>
      <c r="G1234" s="77">
        <f t="shared" si="187"/>
        <v>2.5256024913462315E-5</v>
      </c>
      <c r="H1234" s="78">
        <f t="shared" si="185"/>
        <v>-91.952700054234839</v>
      </c>
      <c r="I1234" s="77">
        <f t="shared" si="188"/>
        <v>1</v>
      </c>
      <c r="J1234" s="77">
        <f t="shared" si="189"/>
        <v>2.5236023033845244E-5</v>
      </c>
      <c r="K1234" s="77">
        <f t="shared" si="190"/>
        <v>2.5236023033845244E-5</v>
      </c>
      <c r="L1234" s="82"/>
    </row>
    <row r="1235" spans="1:12" x14ac:dyDescent="0.2">
      <c r="A1235" s="76">
        <v>270</v>
      </c>
      <c r="B1235" s="76">
        <f t="shared" si="186"/>
        <v>0.27</v>
      </c>
      <c r="C1235" s="77">
        <f t="shared" si="181"/>
        <v>0.99711306100957753</v>
      </c>
      <c r="D1235" s="78">
        <f t="shared" si="182"/>
        <v>2.509314957515185E-5</v>
      </c>
      <c r="E1235" s="78">
        <f t="shared" si="183"/>
        <v>1</v>
      </c>
      <c r="F1235" s="78">
        <f t="shared" si="184"/>
        <v>1</v>
      </c>
      <c r="G1235" s="77">
        <f t="shared" si="187"/>
        <v>2.502070718325084E-5</v>
      </c>
      <c r="H1235" s="78">
        <f t="shared" si="185"/>
        <v>-92.034008392098031</v>
      </c>
      <c r="I1235" s="77">
        <f t="shared" si="188"/>
        <v>1</v>
      </c>
      <c r="J1235" s="77">
        <f t="shared" si="189"/>
        <v>2.5138366048356579E-5</v>
      </c>
      <c r="K1235" s="77">
        <f t="shared" si="190"/>
        <v>2.5138366048356579E-5</v>
      </c>
      <c r="L1235" s="82"/>
    </row>
    <row r="1236" spans="1:12" x14ac:dyDescent="0.2">
      <c r="A1236" s="76">
        <v>271</v>
      </c>
      <c r="B1236" s="76">
        <f t="shared" si="186"/>
        <v>0.27100000000000002</v>
      </c>
      <c r="C1236" s="77">
        <f t="shared" si="181"/>
        <v>0.99709166536555494</v>
      </c>
      <c r="D1236" s="78">
        <f t="shared" si="182"/>
        <v>2.4589978594939089E-5</v>
      </c>
      <c r="E1236" s="78">
        <f t="shared" si="183"/>
        <v>1</v>
      </c>
      <c r="F1236" s="78">
        <f t="shared" si="184"/>
        <v>1</v>
      </c>
      <c r="G1236" s="77">
        <f t="shared" si="187"/>
        <v>2.4518462708531167E-5</v>
      </c>
      <c r="H1236" s="78">
        <f t="shared" si="185"/>
        <v>-92.210135265561647</v>
      </c>
      <c r="I1236" s="77">
        <f t="shared" si="188"/>
        <v>1</v>
      </c>
      <c r="J1236" s="77">
        <f t="shared" si="189"/>
        <v>2.4769584945891003E-5</v>
      </c>
      <c r="K1236" s="77">
        <f t="shared" si="190"/>
        <v>2.4769584945891003E-5</v>
      </c>
      <c r="L1236" s="82"/>
    </row>
    <row r="1237" spans="1:12" x14ac:dyDescent="0.2">
      <c r="A1237" s="76">
        <v>272</v>
      </c>
      <c r="B1237" s="76">
        <f t="shared" si="186"/>
        <v>0.27200000000000002</v>
      </c>
      <c r="C1237" s="77">
        <f t="shared" si="181"/>
        <v>0.99707019104957206</v>
      </c>
      <c r="D1237" s="78">
        <f t="shared" si="182"/>
        <v>2.3834549815019551E-5</v>
      </c>
      <c r="E1237" s="78">
        <f t="shared" si="183"/>
        <v>1</v>
      </c>
      <c r="F1237" s="78">
        <f t="shared" si="184"/>
        <v>1</v>
      </c>
      <c r="G1237" s="77">
        <f t="shared" si="187"/>
        <v>2.3764719137642086E-5</v>
      </c>
      <c r="H1237" s="78">
        <f t="shared" si="185"/>
        <v>-92.481346280608108</v>
      </c>
      <c r="I1237" s="77">
        <f t="shared" si="188"/>
        <v>1</v>
      </c>
      <c r="J1237" s="77">
        <f t="shared" si="189"/>
        <v>2.4141590923086625E-5</v>
      </c>
      <c r="K1237" s="77">
        <f t="shared" si="190"/>
        <v>2.4141590923086625E-5</v>
      </c>
      <c r="L1237" s="82"/>
    </row>
    <row r="1238" spans="1:12" x14ac:dyDescent="0.2">
      <c r="A1238" s="76">
        <v>273</v>
      </c>
      <c r="B1238" s="76">
        <f t="shared" si="186"/>
        <v>0.27300000000000002</v>
      </c>
      <c r="C1238" s="77">
        <f t="shared" si="181"/>
        <v>0.99704863806632549</v>
      </c>
      <c r="D1238" s="78">
        <f t="shared" si="182"/>
        <v>2.2848716332510262E-5</v>
      </c>
      <c r="E1238" s="78">
        <f t="shared" si="183"/>
        <v>1</v>
      </c>
      <c r="F1238" s="78">
        <f t="shared" si="184"/>
        <v>1</v>
      </c>
      <c r="G1238" s="77">
        <f t="shared" si="187"/>
        <v>2.2781281500893163E-5</v>
      </c>
      <c r="H1238" s="78">
        <f t="shared" si="185"/>
        <v>-92.848436989587384</v>
      </c>
      <c r="I1238" s="77">
        <f t="shared" si="188"/>
        <v>1</v>
      </c>
      <c r="J1238" s="77">
        <f t="shared" si="189"/>
        <v>2.3273000319267625E-5</v>
      </c>
      <c r="K1238" s="77">
        <f t="shared" si="190"/>
        <v>2.3273000319267625E-5</v>
      </c>
      <c r="L1238" s="82"/>
    </row>
    <row r="1239" spans="1:12" x14ac:dyDescent="0.2">
      <c r="A1239" s="76">
        <v>274</v>
      </c>
      <c r="B1239" s="76">
        <f t="shared" si="186"/>
        <v>0.27400000000000002</v>
      </c>
      <c r="C1239" s="77">
        <f t="shared" si="181"/>
        <v>0.99702700642052222</v>
      </c>
      <c r="D1239" s="78">
        <f t="shared" si="182"/>
        <v>2.1659855267000546E-5</v>
      </c>
      <c r="E1239" s="78">
        <f t="shared" si="183"/>
        <v>1</v>
      </c>
      <c r="F1239" s="78">
        <f t="shared" si="184"/>
        <v>1</v>
      </c>
      <c r="G1239" s="77">
        <f t="shared" si="187"/>
        <v>2.1595460656359337E-5</v>
      </c>
      <c r="H1239" s="78">
        <f t="shared" si="185"/>
        <v>-93.312750550198473</v>
      </c>
      <c r="I1239" s="77">
        <f t="shared" si="188"/>
        <v>1</v>
      </c>
      <c r="J1239" s="77">
        <f t="shared" si="189"/>
        <v>2.218837107862625E-5</v>
      </c>
      <c r="K1239" s="77">
        <f t="shared" si="190"/>
        <v>2.218837107862625E-5</v>
      </c>
      <c r="L1239" s="82"/>
    </row>
    <row r="1240" spans="1:12" x14ac:dyDescent="0.2">
      <c r="A1240" s="76">
        <v>275</v>
      </c>
      <c r="B1240" s="76">
        <f t="shared" si="186"/>
        <v>0.27500000000000002</v>
      </c>
      <c r="C1240" s="77">
        <f t="shared" si="181"/>
        <v>0.99700529611689259</v>
      </c>
      <c r="D1240" s="78">
        <f t="shared" si="182"/>
        <v>2.0299817337146386E-5</v>
      </c>
      <c r="E1240" s="78">
        <f t="shared" si="183"/>
        <v>1</v>
      </c>
      <c r="F1240" s="78">
        <f t="shared" si="184"/>
        <v>1</v>
      </c>
      <c r="G1240" s="77">
        <f t="shared" si="187"/>
        <v>2.0239025395340464E-5</v>
      </c>
      <c r="H1240" s="78">
        <f t="shared" si="185"/>
        <v>-93.876208093182939</v>
      </c>
      <c r="I1240" s="77">
        <f t="shared" si="188"/>
        <v>1</v>
      </c>
      <c r="J1240" s="77">
        <f t="shared" si="189"/>
        <v>2.0917243025849902E-5</v>
      </c>
      <c r="K1240" s="77">
        <f t="shared" si="190"/>
        <v>2.0917243025849902E-5</v>
      </c>
      <c r="L1240" s="82"/>
    </row>
    <row r="1241" spans="1:12" x14ac:dyDescent="0.2">
      <c r="A1241" s="76">
        <v>276</v>
      </c>
      <c r="B1241" s="76">
        <f t="shared" si="186"/>
        <v>0.27600000000000002</v>
      </c>
      <c r="C1241" s="77">
        <f t="shared" si="181"/>
        <v>0.99698350716018125</v>
      </c>
      <c r="D1241" s="78">
        <f t="shared" si="182"/>
        <v>1.8803745379759047E-5</v>
      </c>
      <c r="E1241" s="78">
        <f t="shared" si="183"/>
        <v>1</v>
      </c>
      <c r="F1241" s="78">
        <f t="shared" si="184"/>
        <v>1</v>
      </c>
      <c r="G1241" s="77">
        <f t="shared" si="187"/>
        <v>1.874702401645923E-5</v>
      </c>
      <c r="H1241" s="78">
        <f t="shared" si="185"/>
        <v>-94.541353284921911</v>
      </c>
      <c r="I1241" s="77">
        <f t="shared" si="188"/>
        <v>1</v>
      </c>
      <c r="J1241" s="77">
        <f t="shared" si="189"/>
        <v>1.9493024705899847E-5</v>
      </c>
      <c r="K1241" s="77">
        <f t="shared" si="190"/>
        <v>1.9493024705899847E-5</v>
      </c>
      <c r="L1241" s="82"/>
    </row>
    <row r="1242" spans="1:12" x14ac:dyDescent="0.2">
      <c r="A1242" s="76">
        <v>277</v>
      </c>
      <c r="B1242" s="76">
        <f t="shared" si="186"/>
        <v>0.27700000000000002</v>
      </c>
      <c r="C1242" s="77">
        <f t="shared" si="181"/>
        <v>0.99696163955514905</v>
      </c>
      <c r="D1242" s="78">
        <f t="shared" si="182"/>
        <v>1.7208811793717889E-5</v>
      </c>
      <c r="E1242" s="78">
        <f t="shared" si="183"/>
        <v>1</v>
      </c>
      <c r="F1242" s="78">
        <f t="shared" si="184"/>
        <v>1</v>
      </c>
      <c r="G1242" s="77">
        <f t="shared" si="187"/>
        <v>1.7156525220660972E-5</v>
      </c>
      <c r="H1242" s="78">
        <f t="shared" si="185"/>
        <v>-95.311413339422472</v>
      </c>
      <c r="I1242" s="77">
        <f t="shared" si="188"/>
        <v>1</v>
      </c>
      <c r="J1242" s="77">
        <f t="shared" si="189"/>
        <v>1.7951774618560103E-5</v>
      </c>
      <c r="K1242" s="77">
        <f t="shared" si="190"/>
        <v>1.7951774618560103E-5</v>
      </c>
      <c r="L1242" s="82"/>
    </row>
    <row r="1243" spans="1:12" x14ac:dyDescent="0.2">
      <c r="A1243" s="76">
        <v>278</v>
      </c>
      <c r="B1243" s="76">
        <f t="shared" si="186"/>
        <v>0.27800000000000002</v>
      </c>
      <c r="C1243" s="77">
        <f t="shared" si="181"/>
        <v>0.99693969330657684</v>
      </c>
      <c r="D1243" s="78">
        <f t="shared" si="182"/>
        <v>1.555292676383942E-5</v>
      </c>
      <c r="E1243" s="78">
        <f t="shared" si="183"/>
        <v>1</v>
      </c>
      <c r="F1243" s="78">
        <f t="shared" si="184"/>
        <v>1</v>
      </c>
      <c r="G1243" s="77">
        <f t="shared" si="187"/>
        <v>1.5505330037961724E-5</v>
      </c>
      <c r="H1243" s="78">
        <f t="shared" si="185"/>
        <v>-96.190379703476495</v>
      </c>
      <c r="I1243" s="77">
        <f t="shared" si="188"/>
        <v>1</v>
      </c>
      <c r="J1243" s="77">
        <f t="shared" si="189"/>
        <v>1.6330927629311348E-5</v>
      </c>
      <c r="K1243" s="77">
        <f t="shared" si="190"/>
        <v>1.6330927629311348E-5</v>
      </c>
      <c r="L1243" s="82"/>
    </row>
    <row r="1244" spans="1:12" x14ac:dyDescent="0.2">
      <c r="A1244" s="76">
        <v>279</v>
      </c>
      <c r="B1244" s="76">
        <f t="shared" si="186"/>
        <v>0.27900000000000003</v>
      </c>
      <c r="C1244" s="77">
        <f t="shared" si="181"/>
        <v>0.99691766841926077</v>
      </c>
      <c r="D1244" s="78">
        <f t="shared" si="182"/>
        <v>1.3873468785240384E-5</v>
      </c>
      <c r="E1244" s="78">
        <f t="shared" si="183"/>
        <v>1</v>
      </c>
      <c r="F1244" s="78">
        <f t="shared" si="184"/>
        <v>1</v>
      </c>
      <c r="G1244" s="77">
        <f t="shared" si="187"/>
        <v>1.3830706154269238E-5</v>
      </c>
      <c r="H1244" s="78">
        <f t="shared" si="185"/>
        <v>-97.183112911084478</v>
      </c>
      <c r="I1244" s="77">
        <f t="shared" si="188"/>
        <v>1</v>
      </c>
      <c r="J1244" s="77">
        <f t="shared" si="189"/>
        <v>1.466801809611548E-5</v>
      </c>
      <c r="K1244" s="77">
        <f t="shared" si="190"/>
        <v>1.466801809611548E-5</v>
      </c>
      <c r="L1244" s="82"/>
    </row>
    <row r="1245" spans="1:12" x14ac:dyDescent="0.2">
      <c r="A1245" s="76">
        <v>280</v>
      </c>
      <c r="B1245" s="76">
        <f t="shared" si="186"/>
        <v>0.28000000000000003</v>
      </c>
      <c r="C1245" s="77">
        <f t="shared" si="181"/>
        <v>0.99689556489801234</v>
      </c>
      <c r="D1245" s="78">
        <f t="shared" si="182"/>
        <v>1.2206086543148773E-5</v>
      </c>
      <c r="E1245" s="78">
        <f t="shared" si="183"/>
        <v>1</v>
      </c>
      <c r="F1245" s="78">
        <f t="shared" si="184"/>
        <v>1</v>
      </c>
      <c r="G1245" s="77">
        <f t="shared" si="187"/>
        <v>1.2168193539626323E-5</v>
      </c>
      <c r="H1245" s="78">
        <f t="shared" si="185"/>
        <v>-98.295477825709824</v>
      </c>
      <c r="I1245" s="77">
        <f t="shared" si="188"/>
        <v>1</v>
      </c>
      <c r="J1245" s="77">
        <f t="shared" si="189"/>
        <v>1.299944984694778E-5</v>
      </c>
      <c r="K1245" s="77">
        <f t="shared" si="190"/>
        <v>1.299944984694778E-5</v>
      </c>
      <c r="L1245" s="82"/>
    </row>
    <row r="1246" spans="1:12" x14ac:dyDescent="0.2">
      <c r="A1246" s="76">
        <v>281</v>
      </c>
      <c r="B1246" s="76">
        <f t="shared" si="186"/>
        <v>0.28100000000000003</v>
      </c>
      <c r="C1246" s="77">
        <f t="shared" si="181"/>
        <v>0.99687338274766535</v>
      </c>
      <c r="D1246" s="78">
        <f t="shared" si="182"/>
        <v>1.0583616770459546E-5</v>
      </c>
      <c r="E1246" s="78">
        <f t="shared" si="183"/>
        <v>1</v>
      </c>
      <c r="F1246" s="78">
        <f t="shared" si="184"/>
        <v>1</v>
      </c>
      <c r="G1246" s="77">
        <f t="shared" si="187"/>
        <v>1.0550525851672929E-5</v>
      </c>
      <c r="H1246" s="78">
        <f t="shared" si="185"/>
        <v>-99.534517880712471</v>
      </c>
      <c r="I1246" s="77">
        <f t="shared" si="188"/>
        <v>1</v>
      </c>
      <c r="J1246" s="77">
        <f t="shared" si="189"/>
        <v>1.1359359695649626E-5</v>
      </c>
      <c r="K1246" s="77">
        <f t="shared" si="190"/>
        <v>1.1359359695649626E-5</v>
      </c>
      <c r="L1246" s="82"/>
    </row>
    <row r="1247" spans="1:12" x14ac:dyDescent="0.2">
      <c r="A1247" s="76">
        <v>282</v>
      </c>
      <c r="B1247" s="76">
        <f t="shared" si="186"/>
        <v>0.28199999999999997</v>
      </c>
      <c r="C1247" s="77">
        <f t="shared" si="181"/>
        <v>0.99685112197306591</v>
      </c>
      <c r="D1247" s="78">
        <f t="shared" si="182"/>
        <v>9.0351565476906253E-6</v>
      </c>
      <c r="E1247" s="78">
        <f t="shared" si="183"/>
        <v>1</v>
      </c>
      <c r="F1247" s="78">
        <f t="shared" si="184"/>
        <v>1</v>
      </c>
      <c r="G1247" s="77">
        <f t="shared" si="187"/>
        <v>9.0067059417676922E-6</v>
      </c>
      <c r="H1247" s="78">
        <f t="shared" si="185"/>
        <v>-100.90868032445734</v>
      </c>
      <c r="I1247" s="77">
        <f t="shared" si="188"/>
        <v>1</v>
      </c>
      <c r="J1247" s="77">
        <f t="shared" si="189"/>
        <v>9.7786158967203108E-6</v>
      </c>
      <c r="K1247" s="77">
        <f t="shared" si="190"/>
        <v>9.7786158967203108E-6</v>
      </c>
      <c r="L1247" s="82"/>
    </row>
    <row r="1248" spans="1:12" x14ac:dyDescent="0.2">
      <c r="A1248" s="76">
        <v>283</v>
      </c>
      <c r="B1248" s="76">
        <f t="shared" si="186"/>
        <v>0.28299999999999997</v>
      </c>
      <c r="C1248" s="77">
        <f t="shared" si="181"/>
        <v>0.99682878257907903</v>
      </c>
      <c r="D1248" s="78">
        <f t="shared" si="182"/>
        <v>7.5853209352078147E-6</v>
      </c>
      <c r="E1248" s="78">
        <f t="shared" si="183"/>
        <v>1</v>
      </c>
      <c r="F1248" s="78">
        <f t="shared" si="184"/>
        <v>1</v>
      </c>
      <c r="G1248" s="77">
        <f t="shared" si="187"/>
        <v>7.5612662333148071E-6</v>
      </c>
      <c r="H1248" s="78">
        <f t="shared" si="185"/>
        <v>-102.42810940189824</v>
      </c>
      <c r="I1248" s="77">
        <f t="shared" si="188"/>
        <v>1</v>
      </c>
      <c r="J1248" s="77">
        <f t="shared" si="189"/>
        <v>8.2839860875412505E-6</v>
      </c>
      <c r="K1248" s="77">
        <f t="shared" si="190"/>
        <v>8.2839860875412505E-6</v>
      </c>
      <c r="L1248" s="82"/>
    </row>
    <row r="1249" spans="1:12" x14ac:dyDescent="0.2">
      <c r="A1249" s="76">
        <v>284</v>
      </c>
      <c r="B1249" s="76">
        <f t="shared" si="186"/>
        <v>0.28399999999999997</v>
      </c>
      <c r="C1249" s="77">
        <f t="shared" si="181"/>
        <v>0.99680636457058724</v>
      </c>
      <c r="D1249" s="78">
        <f t="shared" si="182"/>
        <v>6.2537081945160174E-6</v>
      </c>
      <c r="E1249" s="78">
        <f t="shared" si="183"/>
        <v>1</v>
      </c>
      <c r="F1249" s="78">
        <f t="shared" si="184"/>
        <v>1</v>
      </c>
      <c r="G1249" s="77">
        <f t="shared" si="187"/>
        <v>6.2337361304608017E-6</v>
      </c>
      <c r="H1249" s="78">
        <f t="shared" si="185"/>
        <v>-104.10503170082487</v>
      </c>
      <c r="I1249" s="77">
        <f t="shared" si="188"/>
        <v>1</v>
      </c>
      <c r="J1249" s="77">
        <f t="shared" si="189"/>
        <v>6.8975011818878044E-6</v>
      </c>
      <c r="K1249" s="77">
        <f t="shared" si="190"/>
        <v>6.8975011818878044E-6</v>
      </c>
      <c r="L1249" s="82"/>
    </row>
    <row r="1250" spans="1:12" x14ac:dyDescent="0.2">
      <c r="A1250" s="76">
        <v>285</v>
      </c>
      <c r="B1250" s="76">
        <f t="shared" si="186"/>
        <v>0.28499999999999998</v>
      </c>
      <c r="C1250" s="77">
        <f t="shared" si="181"/>
        <v>0.99678386795248974</v>
      </c>
      <c r="D1250" s="78">
        <f t="shared" si="182"/>
        <v>5.0545855573194406E-6</v>
      </c>
      <c r="E1250" s="78">
        <f t="shared" si="183"/>
        <v>1</v>
      </c>
      <c r="F1250" s="78">
        <f t="shared" si="184"/>
        <v>1</v>
      </c>
      <c r="G1250" s="77">
        <f t="shared" si="187"/>
        <v>5.0383293427216632E-6</v>
      </c>
      <c r="H1250" s="78">
        <f t="shared" si="185"/>
        <v>-105.95426894377772</v>
      </c>
      <c r="I1250" s="77">
        <f t="shared" si="188"/>
        <v>1</v>
      </c>
      <c r="J1250" s="77">
        <f t="shared" si="189"/>
        <v>5.6360327365912325E-6</v>
      </c>
      <c r="K1250" s="77">
        <f t="shared" si="190"/>
        <v>5.6360327365912325E-6</v>
      </c>
      <c r="L1250" s="82"/>
    </row>
    <row r="1251" spans="1:12" x14ac:dyDescent="0.2">
      <c r="A1251" s="76">
        <v>286</v>
      </c>
      <c r="B1251" s="76">
        <f t="shared" si="186"/>
        <v>0.28599999999999998</v>
      </c>
      <c r="C1251" s="77">
        <f t="shared" si="181"/>
        <v>0.99676129272970238</v>
      </c>
      <c r="D1251" s="78">
        <f t="shared" si="182"/>
        <v>3.9967989481474028E-6</v>
      </c>
      <c r="E1251" s="78">
        <f t="shared" si="183"/>
        <v>1</v>
      </c>
      <c r="F1251" s="78">
        <f t="shared" si="184"/>
        <v>1</v>
      </c>
      <c r="G1251" s="77">
        <f t="shared" si="187"/>
        <v>3.98385448633612E-6</v>
      </c>
      <c r="H1251" s="78">
        <f t="shared" si="185"/>
        <v>-107.9939306586585</v>
      </c>
      <c r="I1251" s="77">
        <f t="shared" si="188"/>
        <v>1</v>
      </c>
      <c r="J1251" s="77">
        <f t="shared" si="189"/>
        <v>4.5110919145288916E-6</v>
      </c>
      <c r="K1251" s="77">
        <f t="shared" si="190"/>
        <v>4.5110919145288916E-6</v>
      </c>
      <c r="L1251" s="82"/>
    </row>
    <row r="1252" spans="1:12" x14ac:dyDescent="0.2">
      <c r="A1252" s="76">
        <v>287</v>
      </c>
      <c r="B1252" s="76">
        <f t="shared" si="186"/>
        <v>0.28699999999999998</v>
      </c>
      <c r="C1252" s="77">
        <f t="shared" si="181"/>
        <v>0.99673863890715897</v>
      </c>
      <c r="D1252" s="78">
        <f t="shared" si="182"/>
        <v>3.0839006679640076E-6</v>
      </c>
      <c r="E1252" s="78">
        <f t="shared" si="183"/>
        <v>1</v>
      </c>
      <c r="F1252" s="78">
        <f t="shared" si="184"/>
        <v>1</v>
      </c>
      <c r="G1252" s="77">
        <f t="shared" si="187"/>
        <v>3.0738429543113234E-6</v>
      </c>
      <c r="H1252" s="78">
        <f t="shared" si="185"/>
        <v>-110.24636649611568</v>
      </c>
      <c r="I1252" s="77">
        <f t="shared" si="188"/>
        <v>1</v>
      </c>
      <c r="J1252" s="77">
        <f t="shared" si="189"/>
        <v>3.5288487203237217E-6</v>
      </c>
      <c r="K1252" s="77">
        <f t="shared" si="190"/>
        <v>3.5288487203237217E-6</v>
      </c>
      <c r="L1252" s="82"/>
    </row>
    <row r="1253" spans="1:12" x14ac:dyDescent="0.2">
      <c r="A1253" s="76">
        <v>288</v>
      </c>
      <c r="B1253" s="76">
        <f t="shared" si="186"/>
        <v>0.28799999999999998</v>
      </c>
      <c r="C1253" s="77">
        <f t="shared" si="181"/>
        <v>0.99671590648980968</v>
      </c>
      <c r="D1253" s="78">
        <f t="shared" si="182"/>
        <v>2.3144801935992839E-6</v>
      </c>
      <c r="E1253" s="78">
        <f t="shared" si="183"/>
        <v>1</v>
      </c>
      <c r="F1253" s="78">
        <f t="shared" si="184"/>
        <v>1</v>
      </c>
      <c r="G1253" s="77">
        <f t="shared" si="187"/>
        <v>2.3068792242160204E-6</v>
      </c>
      <c r="H1253" s="78">
        <f t="shared" si="185"/>
        <v>-112.73950284412139</v>
      </c>
      <c r="I1253" s="77">
        <f t="shared" si="188"/>
        <v>1</v>
      </c>
      <c r="J1253" s="77">
        <f t="shared" si="189"/>
        <v>2.6903610892636719E-6</v>
      </c>
      <c r="K1253" s="77">
        <f t="shared" si="190"/>
        <v>2.6903610892636719E-6</v>
      </c>
      <c r="L1253" s="82"/>
    </row>
    <row r="1254" spans="1:12" x14ac:dyDescent="0.2">
      <c r="A1254" s="76">
        <v>289</v>
      </c>
      <c r="B1254" s="76">
        <f t="shared" si="186"/>
        <v>0.28899999999999998</v>
      </c>
      <c r="C1254" s="77">
        <f t="shared" si="181"/>
        <v>0.99669309548262275</v>
      </c>
      <c r="D1254" s="78">
        <f t="shared" si="182"/>
        <v>1.6826752982476328E-6</v>
      </c>
      <c r="E1254" s="78">
        <f t="shared" si="183"/>
        <v>1</v>
      </c>
      <c r="F1254" s="78">
        <f t="shared" si="184"/>
        <v>1</v>
      </c>
      <c r="G1254" s="77">
        <f t="shared" si="187"/>
        <v>1.6771108517025785E-6</v>
      </c>
      <c r="H1254" s="78">
        <f t="shared" si="185"/>
        <v>-115.50876461917611</v>
      </c>
      <c r="I1254" s="77">
        <f t="shared" si="188"/>
        <v>1</v>
      </c>
      <c r="J1254" s="77">
        <f t="shared" si="189"/>
        <v>1.9919950379592994E-6</v>
      </c>
      <c r="K1254" s="77">
        <f t="shared" si="190"/>
        <v>1.9919950379592994E-6</v>
      </c>
      <c r="L1254" s="82"/>
    </row>
    <row r="1255" spans="1:12" x14ac:dyDescent="0.2">
      <c r="A1255" s="76">
        <v>290</v>
      </c>
      <c r="B1255" s="76">
        <f t="shared" si="186"/>
        <v>0.28999999999999998</v>
      </c>
      <c r="C1255" s="77">
        <f t="shared" si="181"/>
        <v>0.99667020589058375</v>
      </c>
      <c r="D1255" s="78">
        <f t="shared" si="182"/>
        <v>1.1788339606425408E-6</v>
      </c>
      <c r="E1255" s="78">
        <f t="shared" si="183"/>
        <v>1</v>
      </c>
      <c r="F1255" s="78">
        <f t="shared" si="184"/>
        <v>1</v>
      </c>
      <c r="G1255" s="77">
        <f t="shared" si="187"/>
        <v>1.1749086862644133E-6</v>
      </c>
      <c r="H1255" s="78">
        <f t="shared" si="185"/>
        <v>-118.59991770771754</v>
      </c>
      <c r="I1255" s="77">
        <f t="shared" si="188"/>
        <v>1</v>
      </c>
      <c r="J1255" s="77">
        <f t="shared" si="189"/>
        <v>1.4260097689834959E-6</v>
      </c>
      <c r="K1255" s="77">
        <f t="shared" si="190"/>
        <v>1.4260097689834959E-6</v>
      </c>
      <c r="L1255" s="82"/>
    </row>
    <row r="1256" spans="1:12" x14ac:dyDescent="0.2">
      <c r="A1256" s="76">
        <v>291</v>
      </c>
      <c r="B1256" s="76">
        <f t="shared" si="186"/>
        <v>0.29099999999999998</v>
      </c>
      <c r="C1256" s="77">
        <f t="shared" si="181"/>
        <v>0.99664723771869324</v>
      </c>
      <c r="D1256" s="78">
        <f t="shared" si="182"/>
        <v>7.9029225389776751E-7</v>
      </c>
      <c r="E1256" s="78">
        <f t="shared" si="183"/>
        <v>1</v>
      </c>
      <c r="F1256" s="78">
        <f t="shared" si="184"/>
        <v>1</v>
      </c>
      <c r="G1256" s="77">
        <f t="shared" si="187"/>
        <v>7.8764259183769018E-7</v>
      </c>
      <c r="H1256" s="78">
        <f t="shared" si="185"/>
        <v>-122.0734161477848</v>
      </c>
      <c r="I1256" s="77">
        <f t="shared" si="188"/>
        <v>1</v>
      </c>
      <c r="J1256" s="77">
        <f t="shared" si="189"/>
        <v>9.8127563905105181E-7</v>
      </c>
      <c r="K1256" s="77">
        <f t="shared" si="190"/>
        <v>9.8127563905105181E-7</v>
      </c>
      <c r="L1256" s="82"/>
    </row>
    <row r="1257" spans="1:12" x14ac:dyDescent="0.2">
      <c r="A1257" s="76">
        <v>292</v>
      </c>
      <c r="B1257" s="76">
        <f t="shared" si="186"/>
        <v>0.29199999999999998</v>
      </c>
      <c r="C1257" s="77">
        <f t="shared" si="181"/>
        <v>0.99662419097196986</v>
      </c>
      <c r="D1257" s="78">
        <f t="shared" si="182"/>
        <v>5.0222976966777963E-7</v>
      </c>
      <c r="E1257" s="78">
        <f t="shared" si="183"/>
        <v>1</v>
      </c>
      <c r="F1257" s="78">
        <f t="shared" si="184"/>
        <v>1</v>
      </c>
      <c r="G1257" s="77">
        <f t="shared" si="187"/>
        <v>5.005343378771896E-7</v>
      </c>
      <c r="H1257" s="78">
        <f t="shared" si="185"/>
        <v>-126.01132247002505</v>
      </c>
      <c r="I1257" s="77">
        <f t="shared" si="188"/>
        <v>1</v>
      </c>
      <c r="J1257" s="77">
        <f t="shared" si="189"/>
        <v>6.4408846485743989E-7</v>
      </c>
      <c r="K1257" s="77">
        <f t="shared" si="190"/>
        <v>6.4408846485743989E-7</v>
      </c>
      <c r="L1257" s="82"/>
    </row>
    <row r="1258" spans="1:12" x14ac:dyDescent="0.2">
      <c r="A1258" s="76">
        <v>293</v>
      </c>
      <c r="B1258" s="76">
        <f t="shared" si="186"/>
        <v>0.29299999999999998</v>
      </c>
      <c r="C1258" s="77">
        <f t="shared" si="181"/>
        <v>0.99660106565545181</v>
      </c>
      <c r="D1258" s="78">
        <f t="shared" si="182"/>
        <v>2.9856224498682026E-7</v>
      </c>
      <c r="E1258" s="78">
        <f t="shared" si="183"/>
        <v>1</v>
      </c>
      <c r="F1258" s="78">
        <f t="shared" si="184"/>
        <v>1</v>
      </c>
      <c r="G1258" s="77">
        <f t="shared" si="187"/>
        <v>2.9754745151834915E-7</v>
      </c>
      <c r="H1258" s="78">
        <f t="shared" si="185"/>
        <v>-130.52887530195167</v>
      </c>
      <c r="I1258" s="77">
        <f t="shared" si="188"/>
        <v>1</v>
      </c>
      <c r="J1258" s="77">
        <f t="shared" si="189"/>
        <v>3.9904089469776935E-7</v>
      </c>
      <c r="K1258" s="77">
        <f t="shared" si="190"/>
        <v>3.9904089469776935E-7</v>
      </c>
      <c r="L1258" s="82"/>
    </row>
    <row r="1259" spans="1:12" x14ac:dyDescent="0.2">
      <c r="A1259" s="76">
        <v>294</v>
      </c>
      <c r="B1259" s="76">
        <f t="shared" si="186"/>
        <v>0.29399999999999998</v>
      </c>
      <c r="C1259" s="77">
        <f t="shared" si="181"/>
        <v>0.99657786177419094</v>
      </c>
      <c r="D1259" s="78">
        <f t="shared" si="182"/>
        <v>1.6283094671913039E-7</v>
      </c>
      <c r="E1259" s="78">
        <f t="shared" si="183"/>
        <v>1</v>
      </c>
      <c r="F1259" s="78">
        <f t="shared" si="184"/>
        <v>1</v>
      </c>
      <c r="G1259" s="77">
        <f t="shared" si="187"/>
        <v>1.6227371671201819E-7</v>
      </c>
      <c r="H1259" s="78">
        <f t="shared" si="185"/>
        <v>-135.79503633314863</v>
      </c>
      <c r="I1259" s="77">
        <f t="shared" si="188"/>
        <v>1</v>
      </c>
      <c r="J1259" s="77">
        <f t="shared" si="189"/>
        <v>2.2991058411518367E-7</v>
      </c>
      <c r="K1259" s="77">
        <f t="shared" si="190"/>
        <v>2.2991058411518367E-7</v>
      </c>
      <c r="L1259" s="82"/>
    </row>
    <row r="1260" spans="1:12" x14ac:dyDescent="0.2">
      <c r="A1260" s="76">
        <v>295</v>
      </c>
      <c r="B1260" s="76">
        <f t="shared" si="186"/>
        <v>0.29499999999999998</v>
      </c>
      <c r="C1260" s="77">
        <f t="shared" si="181"/>
        <v>0.99655457933325797</v>
      </c>
      <c r="D1260" s="78">
        <f t="shared" si="182"/>
        <v>7.9049984770072266E-8</v>
      </c>
      <c r="E1260" s="78">
        <f t="shared" si="183"/>
        <v>1</v>
      </c>
      <c r="F1260" s="78">
        <f t="shared" si="184"/>
        <v>1</v>
      </c>
      <c r="G1260" s="77">
        <f t="shared" si="187"/>
        <v>7.8777624318839816E-8</v>
      </c>
      <c r="H1260" s="78">
        <f t="shared" si="185"/>
        <v>-142.07194240523557</v>
      </c>
      <c r="I1260" s="77">
        <f t="shared" si="188"/>
        <v>1</v>
      </c>
      <c r="J1260" s="77">
        <f t="shared" si="189"/>
        <v>1.20525670515429E-7</v>
      </c>
      <c r="K1260" s="77">
        <f t="shared" si="190"/>
        <v>1.20525670515429E-7</v>
      </c>
      <c r="L1260" s="82"/>
    </row>
    <row r="1261" spans="1:12" x14ac:dyDescent="0.2">
      <c r="A1261" s="76">
        <v>296</v>
      </c>
      <c r="B1261" s="76">
        <f t="shared" si="186"/>
        <v>0.29599999999999999</v>
      </c>
      <c r="C1261" s="77">
        <f t="shared" si="181"/>
        <v>0.99653121833774083</v>
      </c>
      <c r="D1261" s="78">
        <f t="shared" si="182"/>
        <v>3.2475950867605501E-8</v>
      </c>
      <c r="E1261" s="78">
        <f t="shared" si="183"/>
        <v>1</v>
      </c>
      <c r="F1261" s="78">
        <f t="shared" si="184"/>
        <v>1</v>
      </c>
      <c r="G1261" s="77">
        <f t="shared" si="187"/>
        <v>3.236329888477152E-8</v>
      </c>
      <c r="H1261" s="78">
        <f t="shared" si="185"/>
        <v>-149.79894431818465</v>
      </c>
      <c r="I1261" s="77">
        <f t="shared" si="188"/>
        <v>1</v>
      </c>
      <c r="J1261" s="77">
        <f t="shared" si="189"/>
        <v>5.5570461601805665E-8</v>
      </c>
      <c r="K1261" s="77">
        <f t="shared" si="190"/>
        <v>5.5570461601805665E-8</v>
      </c>
      <c r="L1261" s="82"/>
    </row>
    <row r="1262" spans="1:12" x14ac:dyDescent="0.2">
      <c r="A1262" s="76">
        <v>297</v>
      </c>
      <c r="B1262" s="76">
        <f t="shared" si="186"/>
        <v>0.29699999999999999</v>
      </c>
      <c r="C1262" s="77">
        <f t="shared" si="181"/>
        <v>0.99650777879274222</v>
      </c>
      <c r="D1262" s="78">
        <f t="shared" si="182"/>
        <v>1.0268930655576239E-8</v>
      </c>
      <c r="E1262" s="78">
        <f t="shared" si="183"/>
        <v>1</v>
      </c>
      <c r="F1262" s="78">
        <f t="shared" si="184"/>
        <v>1</v>
      </c>
      <c r="G1262" s="77">
        <f t="shared" si="187"/>
        <v>1.0233069278164977E-8</v>
      </c>
      <c r="H1262" s="78">
        <f t="shared" si="185"/>
        <v>-159.79988171354418</v>
      </c>
      <c r="I1262" s="77">
        <f t="shared" si="188"/>
        <v>1</v>
      </c>
      <c r="J1262" s="77">
        <f t="shared" si="189"/>
        <v>2.1298184081468247E-8</v>
      </c>
      <c r="K1262" s="77">
        <f t="shared" si="190"/>
        <v>2.1298184081468247E-8</v>
      </c>
      <c r="L1262" s="82"/>
    </row>
    <row r="1263" spans="1:12" x14ac:dyDescent="0.2">
      <c r="A1263" s="76">
        <v>298</v>
      </c>
      <c r="B1263" s="76">
        <f t="shared" si="186"/>
        <v>0.29799999999999999</v>
      </c>
      <c r="C1263" s="77">
        <f t="shared" si="181"/>
        <v>0.99648426070338525</v>
      </c>
      <c r="D1263" s="78">
        <f t="shared" si="182"/>
        <v>2.0197734587667284E-9</v>
      </c>
      <c r="E1263" s="78">
        <f t="shared" si="183"/>
        <v>1</v>
      </c>
      <c r="F1263" s="78">
        <f t="shared" si="184"/>
        <v>1</v>
      </c>
      <c r="G1263" s="77">
        <f t="shared" si="187"/>
        <v>2.0126724618474827E-9</v>
      </c>
      <c r="H1263" s="78">
        <f t="shared" si="185"/>
        <v>-173.92453791093229</v>
      </c>
      <c r="I1263" s="77">
        <f t="shared" si="188"/>
        <v>1</v>
      </c>
      <c r="J1263" s="77">
        <f t="shared" si="189"/>
        <v>6.1228708700062298E-9</v>
      </c>
      <c r="K1263" s="77">
        <f t="shared" si="190"/>
        <v>6.1228708700062298E-9</v>
      </c>
      <c r="L1263" s="82"/>
    </row>
    <row r="1264" spans="1:12" x14ac:dyDescent="0.2">
      <c r="A1264" s="76">
        <v>299</v>
      </c>
      <c r="B1264" s="76">
        <f t="shared" si="186"/>
        <v>0.29899999999999999</v>
      </c>
      <c r="C1264" s="77">
        <f t="shared" si="181"/>
        <v>0.99646066407480971</v>
      </c>
      <c r="D1264" s="78">
        <f t="shared" si="182"/>
        <v>1.2524303563679889E-10</v>
      </c>
      <c r="E1264" s="78">
        <f t="shared" si="183"/>
        <v>1</v>
      </c>
      <c r="F1264" s="78">
        <f t="shared" si="184"/>
        <v>1</v>
      </c>
      <c r="G1264" s="77">
        <f t="shared" si="187"/>
        <v>1.2479975846138969E-10</v>
      </c>
      <c r="H1264" s="78">
        <f t="shared" si="185"/>
        <v>-198.07572510380703</v>
      </c>
      <c r="I1264" s="77">
        <f t="shared" si="188"/>
        <v>1</v>
      </c>
      <c r="J1264" s="77">
        <f t="shared" si="189"/>
        <v>1.0687361101544363E-9</v>
      </c>
      <c r="K1264" s="77">
        <f t="shared" si="190"/>
        <v>1.0687361101544363E-9</v>
      </c>
      <c r="L1264" s="82"/>
    </row>
    <row r="1265" spans="1:12" x14ac:dyDescent="0.2">
      <c r="A1265" s="76">
        <v>300</v>
      </c>
      <c r="B1265" s="76">
        <f t="shared" si="186"/>
        <v>0.3</v>
      </c>
      <c r="C1265" s="77">
        <f t="shared" si="181"/>
        <v>0.99643698891217058</v>
      </c>
      <c r="D1265" s="78">
        <f t="shared" si="182"/>
        <v>5.3650700303056646E-64</v>
      </c>
      <c r="E1265" s="78">
        <f t="shared" si="183"/>
        <v>1</v>
      </c>
      <c r="F1265" s="78">
        <f t="shared" si="184"/>
        <v>1</v>
      </c>
      <c r="G1265" s="77">
        <f t="shared" si="187"/>
        <v>5.3459542263007044E-64</v>
      </c>
      <c r="H1265" s="78">
        <f t="shared" si="185"/>
        <v>-1265.4394952825216</v>
      </c>
      <c r="I1265" s="77">
        <f t="shared" si="188"/>
        <v>1</v>
      </c>
      <c r="J1265" s="77">
        <f t="shared" si="189"/>
        <v>6.2399879230694844E-11</v>
      </c>
      <c r="K1265" s="77">
        <f t="shared" si="190"/>
        <v>6.2399879230694844E-11</v>
      </c>
      <c r="L1265" s="82"/>
    </row>
    <row r="1266" spans="1:12" x14ac:dyDescent="0.2">
      <c r="A1266" s="76">
        <v>301</v>
      </c>
      <c r="B1266" s="76">
        <f t="shared" si="186"/>
        <v>0.30099999999999999</v>
      </c>
      <c r="C1266" s="77">
        <f t="shared" si="181"/>
        <v>0.99641323522063951</v>
      </c>
      <c r="D1266" s="78">
        <f t="shared" si="182"/>
        <v>1.2195199178684868E-10</v>
      </c>
      <c r="E1266" s="78">
        <f t="shared" si="183"/>
        <v>1</v>
      </c>
      <c r="F1266" s="78">
        <f t="shared" si="184"/>
        <v>1</v>
      </c>
      <c r="G1266" s="77">
        <f t="shared" si="187"/>
        <v>1.2151457867793474E-10</v>
      </c>
      <c r="H1266" s="78">
        <f t="shared" si="185"/>
        <v>-198.30743229159174</v>
      </c>
      <c r="I1266" s="77">
        <f t="shared" si="188"/>
        <v>1</v>
      </c>
      <c r="J1266" s="77">
        <f t="shared" si="189"/>
        <v>6.0757289338967368E-11</v>
      </c>
      <c r="K1266" s="77">
        <f t="shared" si="190"/>
        <v>6.0757289338967368E-11</v>
      </c>
      <c r="L1266" s="82"/>
    </row>
    <row r="1267" spans="1:12" x14ac:dyDescent="0.2">
      <c r="A1267" s="76">
        <v>302</v>
      </c>
      <c r="B1267" s="76">
        <f t="shared" si="186"/>
        <v>0.30199999999999999</v>
      </c>
      <c r="C1267" s="77">
        <f t="shared" si="181"/>
        <v>0.99638940300540912</v>
      </c>
      <c r="D1267" s="78">
        <f t="shared" si="182"/>
        <v>1.915018740283278E-9</v>
      </c>
      <c r="E1267" s="78">
        <f t="shared" si="183"/>
        <v>1</v>
      </c>
      <c r="F1267" s="78">
        <f t="shared" si="184"/>
        <v>1</v>
      </c>
      <c r="G1267" s="77">
        <f t="shared" si="187"/>
        <v>1.9081043793750259E-9</v>
      </c>
      <c r="H1267" s="78">
        <f t="shared" si="185"/>
        <v>-174.38795743386811</v>
      </c>
      <c r="I1267" s="77">
        <f t="shared" si="188"/>
        <v>1</v>
      </c>
      <c r="J1267" s="77">
        <f t="shared" si="189"/>
        <v>1.0148094790264803E-9</v>
      </c>
      <c r="K1267" s="77">
        <f t="shared" si="190"/>
        <v>1.0148094790264803E-9</v>
      </c>
      <c r="L1267" s="82"/>
    </row>
    <row r="1268" spans="1:12" x14ac:dyDescent="0.2">
      <c r="A1268" s="76">
        <v>303</v>
      </c>
      <c r="B1268" s="76">
        <f t="shared" si="186"/>
        <v>0.30299999999999999</v>
      </c>
      <c r="C1268" s="77">
        <f t="shared" si="181"/>
        <v>0.99636549227168569</v>
      </c>
      <c r="D1268" s="78">
        <f t="shared" si="182"/>
        <v>9.4804756849507679E-9</v>
      </c>
      <c r="E1268" s="78">
        <f t="shared" si="183"/>
        <v>1</v>
      </c>
      <c r="F1268" s="78">
        <f t="shared" si="184"/>
        <v>1</v>
      </c>
      <c r="G1268" s="77">
        <f t="shared" si="187"/>
        <v>9.4460188228057186E-9</v>
      </c>
      <c r="H1268" s="78">
        <f t="shared" si="185"/>
        <v>-160.49502386705063</v>
      </c>
      <c r="I1268" s="77">
        <f t="shared" si="188"/>
        <v>1</v>
      </c>
      <c r="J1268" s="77">
        <f t="shared" si="189"/>
        <v>5.677061601090372E-9</v>
      </c>
      <c r="K1268" s="77">
        <f t="shared" si="190"/>
        <v>5.677061601090372E-9</v>
      </c>
      <c r="L1268" s="82"/>
    </row>
    <row r="1269" spans="1:12" x14ac:dyDescent="0.2">
      <c r="A1269" s="76">
        <v>304</v>
      </c>
      <c r="B1269" s="76">
        <f t="shared" si="186"/>
        <v>0.30399999999999999</v>
      </c>
      <c r="C1269" s="77">
        <f t="shared" si="181"/>
        <v>0.99634150302469238</v>
      </c>
      <c r="D1269" s="78">
        <f t="shared" si="182"/>
        <v>2.9194467029213759E-8</v>
      </c>
      <c r="E1269" s="78">
        <f t="shared" si="183"/>
        <v>1</v>
      </c>
      <c r="F1269" s="78">
        <f t="shared" si="184"/>
        <v>1</v>
      </c>
      <c r="G1269" s="77">
        <f t="shared" si="187"/>
        <v>2.9087659159891663E-8</v>
      </c>
      <c r="H1269" s="78">
        <f t="shared" si="185"/>
        <v>-150.72582454710911</v>
      </c>
      <c r="I1269" s="77">
        <f t="shared" si="188"/>
        <v>1</v>
      </c>
      <c r="J1269" s="77">
        <f t="shared" si="189"/>
        <v>1.9266838991348691E-8</v>
      </c>
      <c r="K1269" s="77">
        <f t="shared" si="190"/>
        <v>1.9266838991348691E-8</v>
      </c>
      <c r="L1269" s="82"/>
    </row>
    <row r="1270" spans="1:12" x14ac:dyDescent="0.2">
      <c r="A1270" s="76">
        <v>305</v>
      </c>
      <c r="B1270" s="76">
        <f t="shared" si="186"/>
        <v>0.30499999999999999</v>
      </c>
      <c r="C1270" s="77">
        <f t="shared" si="181"/>
        <v>0.99631743526967065</v>
      </c>
      <c r="D1270" s="78">
        <f t="shared" si="182"/>
        <v>6.9194759515971051E-8</v>
      </c>
      <c r="E1270" s="78">
        <f t="shared" si="183"/>
        <v>1</v>
      </c>
      <c r="F1270" s="78">
        <f t="shared" si="184"/>
        <v>1</v>
      </c>
      <c r="G1270" s="77">
        <f t="shared" si="187"/>
        <v>6.8939945335053921E-8</v>
      </c>
      <c r="H1270" s="78">
        <f t="shared" si="185"/>
        <v>-143.23058130591096</v>
      </c>
      <c r="I1270" s="77">
        <f t="shared" si="188"/>
        <v>1</v>
      </c>
      <c r="J1270" s="77">
        <f t="shared" si="189"/>
        <v>4.9013802247472793E-8</v>
      </c>
      <c r="K1270" s="77">
        <f t="shared" si="190"/>
        <v>4.9013802247472793E-8</v>
      </c>
      <c r="L1270" s="82"/>
    </row>
    <row r="1271" spans="1:12" x14ac:dyDescent="0.2">
      <c r="A1271" s="76">
        <v>306</v>
      </c>
      <c r="B1271" s="76">
        <f t="shared" si="186"/>
        <v>0.30599999999999999</v>
      </c>
      <c r="C1271" s="77">
        <f t="shared" si="181"/>
        <v>0.9962932890118813</v>
      </c>
      <c r="D1271" s="78">
        <f t="shared" si="182"/>
        <v>1.3878413159088315E-7</v>
      </c>
      <c r="E1271" s="78">
        <f t="shared" si="183"/>
        <v>1</v>
      </c>
      <c r="F1271" s="78">
        <f t="shared" si="184"/>
        <v>1</v>
      </c>
      <c r="G1271" s="77">
        <f t="shared" si="187"/>
        <v>1.382696989253387E-7</v>
      </c>
      <c r="H1271" s="78">
        <f t="shared" si="185"/>
        <v>-137.18545965614251</v>
      </c>
      <c r="I1271" s="77">
        <f t="shared" si="188"/>
        <v>1</v>
      </c>
      <c r="J1271" s="77">
        <f t="shared" si="189"/>
        <v>1.0360482213019632E-7</v>
      </c>
      <c r="K1271" s="77">
        <f t="shared" si="190"/>
        <v>1.0360482213019632E-7</v>
      </c>
      <c r="L1271" s="82"/>
    </row>
    <row r="1272" spans="1:12" x14ac:dyDescent="0.2">
      <c r="A1272" s="76">
        <v>307</v>
      </c>
      <c r="B1272" s="76">
        <f t="shared" si="186"/>
        <v>0.307</v>
      </c>
      <c r="C1272" s="77">
        <f t="shared" si="181"/>
        <v>0.99626906425659867</v>
      </c>
      <c r="D1272" s="78">
        <f t="shared" si="182"/>
        <v>2.4778080367031923E-7</v>
      </c>
      <c r="E1272" s="78">
        <f t="shared" si="183"/>
        <v>1</v>
      </c>
      <c r="F1272" s="78">
        <f t="shared" si="184"/>
        <v>1</v>
      </c>
      <c r="G1272" s="77">
        <f t="shared" si="187"/>
        <v>2.4685634941337693E-7</v>
      </c>
      <c r="H1272" s="78">
        <f t="shared" si="185"/>
        <v>-132.15111395550198</v>
      </c>
      <c r="I1272" s="77">
        <f t="shared" si="188"/>
        <v>1</v>
      </c>
      <c r="J1272" s="77">
        <f t="shared" si="189"/>
        <v>1.9256302416935782E-7</v>
      </c>
      <c r="K1272" s="77">
        <f t="shared" si="190"/>
        <v>1.9256302416935782E-7</v>
      </c>
      <c r="L1272" s="82"/>
    </row>
    <row r="1273" spans="1:12" x14ac:dyDescent="0.2">
      <c r="A1273" s="76">
        <v>308</v>
      </c>
      <c r="B1273" s="76">
        <f t="shared" si="186"/>
        <v>0.308</v>
      </c>
      <c r="C1273" s="77">
        <f t="shared" si="181"/>
        <v>0.99624476100911297</v>
      </c>
      <c r="D1273" s="78">
        <f t="shared" si="182"/>
        <v>4.0584791878942514E-7</v>
      </c>
      <c r="E1273" s="78">
        <f t="shared" si="183"/>
        <v>1</v>
      </c>
      <c r="F1273" s="78">
        <f t="shared" si="184"/>
        <v>1</v>
      </c>
      <c r="G1273" s="77">
        <f t="shared" si="187"/>
        <v>4.0432386286041675E-7</v>
      </c>
      <c r="H1273" s="78">
        <f t="shared" si="185"/>
        <v>-127.86541252416637</v>
      </c>
      <c r="I1273" s="77">
        <f t="shared" si="188"/>
        <v>1</v>
      </c>
      <c r="J1273" s="77">
        <f t="shared" si="189"/>
        <v>3.2559010613689684E-7</v>
      </c>
      <c r="K1273" s="77">
        <f t="shared" si="190"/>
        <v>3.2559010613689684E-7</v>
      </c>
      <c r="L1273" s="82"/>
    </row>
    <row r="1274" spans="1:12" x14ac:dyDescent="0.2">
      <c r="A1274" s="76">
        <v>309</v>
      </c>
      <c r="B1274" s="76">
        <f t="shared" si="186"/>
        <v>0.309</v>
      </c>
      <c r="C1274" s="77">
        <f t="shared" si="181"/>
        <v>0.99622037927473828</v>
      </c>
      <c r="D1274" s="78">
        <f t="shared" si="182"/>
        <v>6.2183424642527793E-7</v>
      </c>
      <c r="E1274" s="78">
        <f t="shared" si="183"/>
        <v>1</v>
      </c>
      <c r="F1274" s="78">
        <f t="shared" si="184"/>
        <v>1</v>
      </c>
      <c r="G1274" s="77">
        <f t="shared" si="187"/>
        <v>6.1948394881981149E-7</v>
      </c>
      <c r="H1274" s="78">
        <f t="shared" si="185"/>
        <v>-124.15939883916573</v>
      </c>
      <c r="I1274" s="77">
        <f t="shared" si="188"/>
        <v>1</v>
      </c>
      <c r="J1274" s="77">
        <f t="shared" si="189"/>
        <v>5.1190390584011417E-7</v>
      </c>
      <c r="K1274" s="77">
        <f t="shared" si="190"/>
        <v>5.1190390584011417E-7</v>
      </c>
      <c r="L1274" s="82"/>
    </row>
    <row r="1275" spans="1:12" x14ac:dyDescent="0.2">
      <c r="A1275" s="76">
        <v>310</v>
      </c>
      <c r="B1275" s="76">
        <f t="shared" si="186"/>
        <v>0.31</v>
      </c>
      <c r="C1275" s="77">
        <f t="shared" si="181"/>
        <v>0.99619591905879767</v>
      </c>
      <c r="D1275" s="78">
        <f t="shared" si="182"/>
        <v>9.0315703561927477E-7</v>
      </c>
      <c r="E1275" s="78">
        <f t="shared" si="183"/>
        <v>1</v>
      </c>
      <c r="F1275" s="78">
        <f t="shared" si="184"/>
        <v>1</v>
      </c>
      <c r="G1275" s="77">
        <f t="shared" si="187"/>
        <v>8.9972135315316272E-7</v>
      </c>
      <c r="H1275" s="78">
        <f t="shared" si="185"/>
        <v>-120.91783944511124</v>
      </c>
      <c r="I1275" s="77">
        <f t="shared" si="188"/>
        <v>1</v>
      </c>
      <c r="J1275" s="77">
        <f t="shared" si="189"/>
        <v>7.5960265098648716E-7</v>
      </c>
      <c r="K1275" s="77">
        <f t="shared" si="190"/>
        <v>7.5960265098648716E-7</v>
      </c>
      <c r="L1275" s="82"/>
    </row>
    <row r="1276" spans="1:12" x14ac:dyDescent="0.2">
      <c r="A1276" s="76">
        <v>311</v>
      </c>
      <c r="B1276" s="76">
        <f t="shared" si="186"/>
        <v>0.311</v>
      </c>
      <c r="C1276" s="77">
        <f t="shared" si="181"/>
        <v>0.99617138036663699</v>
      </c>
      <c r="D1276" s="78">
        <f t="shared" si="182"/>
        <v>1.2552553760434528E-6</v>
      </c>
      <c r="E1276" s="78">
        <f t="shared" si="183"/>
        <v>1</v>
      </c>
      <c r="F1276" s="78">
        <f t="shared" si="184"/>
        <v>1</v>
      </c>
      <c r="G1276" s="77">
        <f t="shared" si="187"/>
        <v>1.2504494806658484E-6</v>
      </c>
      <c r="H1276" s="78">
        <f t="shared" si="185"/>
        <v>-118.05867698968515</v>
      </c>
      <c r="I1276" s="77">
        <f t="shared" si="188"/>
        <v>1</v>
      </c>
      <c r="J1276" s="77">
        <f t="shared" si="189"/>
        <v>1.0750854169095056E-6</v>
      </c>
      <c r="K1276" s="77">
        <f t="shared" si="190"/>
        <v>1.0750854169095056E-6</v>
      </c>
      <c r="L1276" s="82"/>
    </row>
    <row r="1277" spans="1:12" x14ac:dyDescent="0.2">
      <c r="A1277" s="76">
        <v>312</v>
      </c>
      <c r="B1277" s="76">
        <f t="shared" si="186"/>
        <v>0.312</v>
      </c>
      <c r="C1277" s="77">
        <f t="shared" si="181"/>
        <v>0.99614676320361784</v>
      </c>
      <c r="D1277" s="78">
        <f t="shared" si="182"/>
        <v>1.6811386809640774E-6</v>
      </c>
      <c r="E1277" s="78">
        <f t="shared" si="183"/>
        <v>1</v>
      </c>
      <c r="F1277" s="78">
        <f t="shared" si="184"/>
        <v>1</v>
      </c>
      <c r="G1277" s="77">
        <f t="shared" si="187"/>
        <v>1.6746608555387653E-6</v>
      </c>
      <c r="H1277" s="78">
        <f t="shared" si="185"/>
        <v>-115.52146262007909</v>
      </c>
      <c r="I1277" s="77">
        <f t="shared" si="188"/>
        <v>1</v>
      </c>
      <c r="J1277" s="77">
        <f t="shared" si="189"/>
        <v>1.462555168102307E-6</v>
      </c>
      <c r="K1277" s="77">
        <f t="shared" si="190"/>
        <v>1.462555168102307E-6</v>
      </c>
      <c r="L1277" s="82"/>
    </row>
    <row r="1278" spans="1:12" x14ac:dyDescent="0.2">
      <c r="A1278" s="76">
        <v>313</v>
      </c>
      <c r="B1278" s="76">
        <f t="shared" si="186"/>
        <v>0.313</v>
      </c>
      <c r="C1278" s="77">
        <f t="shared" si="181"/>
        <v>0.99612206757511679</v>
      </c>
      <c r="D1278" s="78">
        <f t="shared" si="182"/>
        <v>2.1810501744875399E-6</v>
      </c>
      <c r="E1278" s="78">
        <f t="shared" si="183"/>
        <v>1</v>
      </c>
      <c r="F1278" s="78">
        <f t="shared" si="184"/>
        <v>1</v>
      </c>
      <c r="G1278" s="77">
        <f t="shared" si="187"/>
        <v>2.1725922092955973E-6</v>
      </c>
      <c r="H1278" s="78">
        <f t="shared" si="185"/>
        <v>-113.2604356426867</v>
      </c>
      <c r="I1278" s="77">
        <f t="shared" si="188"/>
        <v>1</v>
      </c>
      <c r="J1278" s="77">
        <f t="shared" si="189"/>
        <v>1.9236265324171813E-6</v>
      </c>
      <c r="K1278" s="77">
        <f t="shared" si="190"/>
        <v>1.9236265324171813E-6</v>
      </c>
      <c r="L1278" s="82"/>
    </row>
    <row r="1279" spans="1:12" x14ac:dyDescent="0.2">
      <c r="A1279" s="76">
        <v>314</v>
      </c>
      <c r="B1279" s="76">
        <f t="shared" si="186"/>
        <v>0.314</v>
      </c>
      <c r="C1279" s="77">
        <f t="shared" si="181"/>
        <v>0.99609729348652842</v>
      </c>
      <c r="D1279" s="78">
        <f t="shared" si="182"/>
        <v>2.752259774822244E-6</v>
      </c>
      <c r="E1279" s="78">
        <f t="shared" si="183"/>
        <v>1</v>
      </c>
      <c r="F1279" s="78">
        <f t="shared" si="184"/>
        <v>1</v>
      </c>
      <c r="G1279" s="77">
        <f t="shared" si="187"/>
        <v>2.7415185126722792E-6</v>
      </c>
      <c r="H1279" s="78">
        <f t="shared" si="185"/>
        <v>-111.24017634214096</v>
      </c>
      <c r="I1279" s="77">
        <f t="shared" si="188"/>
        <v>1</v>
      </c>
      <c r="J1279" s="77">
        <f t="shared" si="189"/>
        <v>2.4570553609839385E-6</v>
      </c>
      <c r="K1279" s="77">
        <f t="shared" si="190"/>
        <v>2.4570553609839385E-6</v>
      </c>
      <c r="L1279" s="82"/>
    </row>
    <row r="1280" spans="1:12" x14ac:dyDescent="0.2">
      <c r="A1280" s="76">
        <v>315</v>
      </c>
      <c r="B1280" s="76">
        <f t="shared" si="186"/>
        <v>0.315</v>
      </c>
      <c r="C1280" s="77">
        <f t="shared" si="181"/>
        <v>0.99607244094326797</v>
      </c>
      <c r="D1280" s="78">
        <f t="shared" si="182"/>
        <v>3.3889947701786701E-6</v>
      </c>
      <c r="E1280" s="78">
        <f t="shared" si="183"/>
        <v>1</v>
      </c>
      <c r="F1280" s="78">
        <f t="shared" si="184"/>
        <v>1</v>
      </c>
      <c r="G1280" s="77">
        <f t="shared" si="187"/>
        <v>3.3756842930758372E-6</v>
      </c>
      <c r="H1280" s="78">
        <f t="shared" si="185"/>
        <v>-109.43276354060998</v>
      </c>
      <c r="I1280" s="77">
        <f t="shared" si="188"/>
        <v>1</v>
      </c>
      <c r="J1280" s="77">
        <f t="shared" si="189"/>
        <v>3.058601402874058E-6</v>
      </c>
      <c r="K1280" s="77">
        <f t="shared" si="190"/>
        <v>3.058601402874058E-6</v>
      </c>
      <c r="L1280" s="82"/>
    </row>
    <row r="1281" spans="1:12" x14ac:dyDescent="0.2">
      <c r="A1281" s="76">
        <v>316</v>
      </c>
      <c r="B1281" s="76">
        <f t="shared" si="186"/>
        <v>0.316</v>
      </c>
      <c r="C1281" s="77">
        <f t="shared" si="181"/>
        <v>0.99604750995076141</v>
      </c>
      <c r="D1281" s="78">
        <f t="shared" si="182"/>
        <v>4.0825104543031814E-6</v>
      </c>
      <c r="E1281" s="78">
        <f t="shared" si="183"/>
        <v>1</v>
      </c>
      <c r="F1281" s="78">
        <f t="shared" si="184"/>
        <v>1</v>
      </c>
      <c r="G1281" s="77">
        <f t="shared" si="187"/>
        <v>4.0663743723566351E-6</v>
      </c>
      <c r="H1281" s="78">
        <f t="shared" si="185"/>
        <v>-107.81585280729912</v>
      </c>
      <c r="I1281" s="77">
        <f t="shared" si="188"/>
        <v>1</v>
      </c>
      <c r="J1281" s="77">
        <f t="shared" si="189"/>
        <v>3.7210293327162364E-6</v>
      </c>
      <c r="K1281" s="77">
        <f t="shared" si="190"/>
        <v>3.7210293327162364E-6</v>
      </c>
      <c r="L1281" s="82"/>
    </row>
    <row r="1282" spans="1:12" x14ac:dyDescent="0.2">
      <c r="A1282" s="76">
        <v>317</v>
      </c>
      <c r="B1282" s="76">
        <f t="shared" si="186"/>
        <v>0.317</v>
      </c>
      <c r="C1282" s="77">
        <f t="shared" ref="C1282:C1345" si="191">ABS(SIN(((8*PI()*$A1282*VLOOKUP($D$8,$C$16:$D$31,2,FALSE))/($D$14*1000000)))/(VLOOKUP($D$8,$C$16:$D$31,2,FALSE)*SIN(((8*PI()*$A1282)/($D$14*1000000)))))^5</f>
        <v>0.9960225005144564</v>
      </c>
      <c r="D1282" s="78">
        <f t="shared" ref="D1282:D1345" si="192">ABS(SIN(((512*PI()*$A1282*VLOOKUP($D$8,$C$16:$E$31,3,FALSE))/($D$14*1000000)))/(VLOOKUP($D$8,$C$16:$E$31,3,FALSE)*SIN(((512*PI()*$A1282)/($D$14*1000000)))))^$D$9</f>
        <v>4.8212966978962651E-6</v>
      </c>
      <c r="E1282" s="78">
        <f t="shared" ref="E1282:E1345" si="193">IF($D$10="OFF",1,ABS(SIN(8*VLOOKUP($D$8,$C$16:$D$31,2,FALSE)*VLOOKUP($D$8,$C$16:$E$31,3,FALSE)*2*PI()*A1282/($D$14*1000000))/(2*SIN((8*VLOOKUP($D$8,$C$16:$D$31,2,FALSE)*VLOOKUP($D$8,$C$16:$E$31,3,FALSE))*PI()*A1282/($D$14*1000000)))))</f>
        <v>1</v>
      </c>
      <c r="F1282" s="78">
        <f t="shared" ref="F1282:F1345" si="194">IF($D$11="OFF",1,ABS(SIN(8*VLOOKUP($D$8,$C$16:$D$31,2,FALSE)*VLOOKUP($D$8,$C$16:$E$31,3,FALSE)*IF($D$10="ON",4,2)*PI()*A1282/($D$14*1000000))/(2*SIN((8*VLOOKUP($D$8,$C$16:$D$31,2,FALSE)*VLOOKUP($D$8,$C$16:$E$31,3,FALSE)*IF($D$10="ON",2,1))*PI()*A1282/($D$14*1000000)))))</f>
        <v>1</v>
      </c>
      <c r="G1282" s="77">
        <f t="shared" si="187"/>
        <v>4.8021199927607294E-6</v>
      </c>
      <c r="H1282" s="78">
        <f t="shared" ref="H1282:H1345" si="195">20*LOG10(G1282)</f>
        <v>-106.37133984458536</v>
      </c>
      <c r="I1282" s="77">
        <f t="shared" si="188"/>
        <v>1</v>
      </c>
      <c r="J1282" s="77">
        <f t="shared" si="189"/>
        <v>4.4342471825586827E-6</v>
      </c>
      <c r="K1282" s="77">
        <f t="shared" si="190"/>
        <v>4.4342471825586827E-6</v>
      </c>
      <c r="L1282" s="82"/>
    </row>
    <row r="1283" spans="1:12" x14ac:dyDescent="0.2">
      <c r="A1283" s="76">
        <v>318</v>
      </c>
      <c r="B1283" s="76">
        <f t="shared" ref="B1283:B1346" si="196">A1283/1000</f>
        <v>0.318</v>
      </c>
      <c r="C1283" s="77">
        <f t="shared" si="191"/>
        <v>0.99599741263981723</v>
      </c>
      <c r="D1283" s="78">
        <f t="shared" si="192"/>
        <v>5.5914105454282226E-6</v>
      </c>
      <c r="E1283" s="78">
        <f t="shared" si="193"/>
        <v>1</v>
      </c>
      <c r="F1283" s="78">
        <f t="shared" si="194"/>
        <v>1</v>
      </c>
      <c r="G1283" s="77">
        <f t="shared" ref="G1283:G1346" si="197">C1283*D1283*E1283*F1283</f>
        <v>5.5690304362534986E-6</v>
      </c>
      <c r="H1283" s="78">
        <f t="shared" si="195"/>
        <v>-105.08440817134533</v>
      </c>
      <c r="I1283" s="77">
        <f t="shared" ref="I1283:I1346" si="198">A1283-A1282</f>
        <v>1</v>
      </c>
      <c r="J1283" s="77">
        <f t="shared" ref="J1283:J1346" si="199">((G1283+G1282)/2)</f>
        <v>5.1855752145071144E-6</v>
      </c>
      <c r="K1283" s="77">
        <f t="shared" si="190"/>
        <v>5.1855752145071144E-6</v>
      </c>
      <c r="L1283" s="82"/>
    </row>
    <row r="1284" spans="1:12" x14ac:dyDescent="0.2">
      <c r="A1284" s="76">
        <v>319</v>
      </c>
      <c r="B1284" s="76">
        <f t="shared" si="196"/>
        <v>0.31900000000000001</v>
      </c>
      <c r="C1284" s="77">
        <f t="shared" si="191"/>
        <v>0.99597224633232284</v>
      </c>
      <c r="D1284" s="78">
        <f t="shared" si="192"/>
        <v>6.3769195899042887E-6</v>
      </c>
      <c r="E1284" s="78">
        <f t="shared" si="193"/>
        <v>1</v>
      </c>
      <c r="F1284" s="78">
        <f t="shared" si="194"/>
        <v>1</v>
      </c>
      <c r="G1284" s="77">
        <f t="shared" si="197"/>
        <v>6.3512349286375692E-6</v>
      </c>
      <c r="H1284" s="78">
        <f t="shared" si="195"/>
        <v>-103.94283645306317</v>
      </c>
      <c r="I1284" s="77">
        <f t="shared" si="198"/>
        <v>1</v>
      </c>
      <c r="J1284" s="77">
        <f t="shared" si="199"/>
        <v>5.9601326824455339E-6</v>
      </c>
      <c r="K1284" s="77">
        <f t="shared" ref="K1284:K1347" si="200">I1284*J1284</f>
        <v>5.9601326824455339E-6</v>
      </c>
      <c r="L1284" s="82"/>
    </row>
    <row r="1285" spans="1:12" x14ac:dyDescent="0.2">
      <c r="A1285" s="76">
        <v>320</v>
      </c>
      <c r="B1285" s="76">
        <f t="shared" si="196"/>
        <v>0.32</v>
      </c>
      <c r="C1285" s="77">
        <f t="shared" si="191"/>
        <v>0.99594700159747263</v>
      </c>
      <c r="D1285" s="78">
        <f t="shared" si="192"/>
        <v>7.1604363073710002E-6</v>
      </c>
      <c r="E1285" s="78">
        <f t="shared" si="193"/>
        <v>1</v>
      </c>
      <c r="F1285" s="78">
        <f t="shared" si="194"/>
        <v>1</v>
      </c>
      <c r="G1285" s="77">
        <f t="shared" si="197"/>
        <v>7.1314150704558264E-6</v>
      </c>
      <c r="H1285" s="78">
        <f t="shared" si="195"/>
        <v>-102.93648571063777</v>
      </c>
      <c r="I1285" s="77">
        <f t="shared" si="198"/>
        <v>1</v>
      </c>
      <c r="J1285" s="77">
        <f t="shared" si="199"/>
        <v>6.7413249995466978E-6</v>
      </c>
      <c r="K1285" s="77">
        <f t="shared" si="200"/>
        <v>6.7413249995466978E-6</v>
      </c>
      <c r="L1285" s="82"/>
    </row>
    <row r="1286" spans="1:12" x14ac:dyDescent="0.2">
      <c r="A1286" s="76">
        <v>321</v>
      </c>
      <c r="B1286" s="76">
        <f t="shared" si="196"/>
        <v>0.32100000000000001</v>
      </c>
      <c r="C1286" s="77">
        <f t="shared" si="191"/>
        <v>0.9959216784407795</v>
      </c>
      <c r="D1286" s="78">
        <f t="shared" si="192"/>
        <v>7.9237199069749655E-6</v>
      </c>
      <c r="E1286" s="78">
        <f t="shared" si="193"/>
        <v>1</v>
      </c>
      <c r="F1286" s="78">
        <f t="shared" si="194"/>
        <v>1</v>
      </c>
      <c r="G1286" s="77">
        <f t="shared" si="197"/>
        <v>7.8914044292491245E-6</v>
      </c>
      <c r="H1286" s="78">
        <f t="shared" si="195"/>
        <v>-102.05691397486126</v>
      </c>
      <c r="I1286" s="77">
        <f t="shared" si="198"/>
        <v>1</v>
      </c>
      <c r="J1286" s="77">
        <f t="shared" si="199"/>
        <v>7.5114097498524754E-6</v>
      </c>
      <c r="K1286" s="77">
        <f t="shared" si="200"/>
        <v>7.5114097498524754E-6</v>
      </c>
      <c r="L1286" s="82"/>
    </row>
    <row r="1287" spans="1:12" x14ac:dyDescent="0.2">
      <c r="A1287" s="76">
        <v>322</v>
      </c>
      <c r="B1287" s="76">
        <f t="shared" si="196"/>
        <v>0.32200000000000001</v>
      </c>
      <c r="C1287" s="77">
        <f t="shared" si="191"/>
        <v>0.99589627686777482</v>
      </c>
      <c r="D1287" s="78">
        <f t="shared" si="192"/>
        <v>8.6483197052250072E-6</v>
      </c>
      <c r="E1287" s="78">
        <f t="shared" si="193"/>
        <v>1</v>
      </c>
      <c r="F1287" s="78">
        <f t="shared" si="194"/>
        <v>1</v>
      </c>
      <c r="G1287" s="77">
        <f t="shared" si="197"/>
        <v>8.612829395595797E-6</v>
      </c>
      <c r="H1287" s="78">
        <f t="shared" si="195"/>
        <v>-101.29708310556667</v>
      </c>
      <c r="I1287" s="77">
        <f t="shared" si="198"/>
        <v>1</v>
      </c>
      <c r="J1287" s="77">
        <f t="shared" si="199"/>
        <v>8.2521169124224599E-6</v>
      </c>
      <c r="K1287" s="77">
        <f t="shared" si="200"/>
        <v>8.2521169124224599E-6</v>
      </c>
      <c r="L1287" s="82"/>
    </row>
    <row r="1288" spans="1:12" x14ac:dyDescent="0.2">
      <c r="A1288" s="76">
        <v>323</v>
      </c>
      <c r="B1288" s="76">
        <f t="shared" si="196"/>
        <v>0.32300000000000001</v>
      </c>
      <c r="C1288" s="77">
        <f t="shared" si="191"/>
        <v>0.99587079688401003</v>
      </c>
      <c r="D1288" s="78">
        <f t="shared" si="192"/>
        <v>9.3162326496525474E-6</v>
      </c>
      <c r="E1288" s="78">
        <f t="shared" si="193"/>
        <v>1</v>
      </c>
      <c r="F1288" s="78">
        <f t="shared" si="194"/>
        <v>1</v>
      </c>
      <c r="G1288" s="77">
        <f t="shared" si="197"/>
        <v>9.2777640327663153E-6</v>
      </c>
      <c r="H1288" s="78">
        <f t="shared" si="195"/>
        <v>-100.6511335472542</v>
      </c>
      <c r="I1288" s="77">
        <f t="shared" si="198"/>
        <v>1</v>
      </c>
      <c r="J1288" s="77">
        <f t="shared" si="199"/>
        <v>8.945296714181057E-6</v>
      </c>
      <c r="K1288" s="77">
        <f t="shared" si="200"/>
        <v>8.945296714181057E-6</v>
      </c>
      <c r="L1288" s="82"/>
    </row>
    <row r="1289" spans="1:12" x14ac:dyDescent="0.2">
      <c r="A1289" s="76">
        <v>324</v>
      </c>
      <c r="B1289" s="76">
        <f t="shared" si="196"/>
        <v>0.32400000000000001</v>
      </c>
      <c r="C1289" s="77">
        <f t="shared" si="191"/>
        <v>0.99584523849504836</v>
      </c>
      <c r="D1289" s="78">
        <f t="shared" si="192"/>
        <v>9.9105474305773823E-6</v>
      </c>
      <c r="E1289" s="78">
        <f t="shared" si="193"/>
        <v>1</v>
      </c>
      <c r="F1289" s="78">
        <f t="shared" si="194"/>
        <v>1</v>
      </c>
      <c r="G1289" s="77">
        <f t="shared" si="197"/>
        <v>9.8693714696198228E-6</v>
      </c>
      <c r="H1289" s="78">
        <f t="shared" si="195"/>
        <v>-100.11421008939874</v>
      </c>
      <c r="I1289" s="77">
        <f t="shared" si="198"/>
        <v>1</v>
      </c>
      <c r="J1289" s="77">
        <f t="shared" si="199"/>
        <v>9.573567751193069E-6</v>
      </c>
      <c r="K1289" s="77">
        <f t="shared" si="200"/>
        <v>9.573567751193069E-6</v>
      </c>
      <c r="L1289" s="82"/>
    </row>
    <row r="1290" spans="1:12" x14ac:dyDescent="0.2">
      <c r="A1290" s="76">
        <v>325</v>
      </c>
      <c r="B1290" s="76">
        <f t="shared" si="196"/>
        <v>0.32500000000000001</v>
      </c>
      <c r="C1290" s="77">
        <f t="shared" si="191"/>
        <v>0.99581960170647454</v>
      </c>
      <c r="D1290" s="78">
        <f t="shared" si="192"/>
        <v>1.0416048611662108E-5</v>
      </c>
      <c r="E1290" s="78">
        <f t="shared" si="193"/>
        <v>1</v>
      </c>
      <c r="F1290" s="78">
        <f t="shared" si="194"/>
        <v>1</v>
      </c>
      <c r="G1290" s="77">
        <f t="shared" si="197"/>
        <v>1.0372505379820637E-5</v>
      </c>
      <c r="H1290" s="78">
        <f t="shared" si="195"/>
        <v>-99.68232662494087</v>
      </c>
      <c r="I1290" s="77">
        <f t="shared" si="198"/>
        <v>1</v>
      </c>
      <c r="J1290" s="77">
        <f t="shared" si="199"/>
        <v>1.012093842472023E-5</v>
      </c>
      <c r="K1290" s="77">
        <f t="shared" si="200"/>
        <v>1.012093842472023E-5</v>
      </c>
      <c r="L1290" s="82"/>
    </row>
    <row r="1291" spans="1:12" x14ac:dyDescent="0.2">
      <c r="A1291" s="76">
        <v>326</v>
      </c>
      <c r="B1291" s="76">
        <f t="shared" si="196"/>
        <v>0.32600000000000001</v>
      </c>
      <c r="C1291" s="77">
        <f t="shared" si="191"/>
        <v>0.99579388652388723</v>
      </c>
      <c r="D1291" s="78">
        <f t="shared" si="192"/>
        <v>1.0819756312087233E-5</v>
      </c>
      <c r="E1291" s="78">
        <f t="shared" si="193"/>
        <v>1</v>
      </c>
      <c r="F1291" s="78">
        <f t="shared" si="194"/>
        <v>1</v>
      </c>
      <c r="G1291" s="77">
        <f t="shared" si="197"/>
        <v>1.0774247189254707E-5</v>
      </c>
      <c r="H1291" s="78">
        <f t="shared" si="195"/>
        <v>-99.352261296614699</v>
      </c>
      <c r="I1291" s="77">
        <f t="shared" si="198"/>
        <v>1</v>
      </c>
      <c r="J1291" s="77">
        <f t="shared" si="199"/>
        <v>1.0573376284537673E-5</v>
      </c>
      <c r="K1291" s="77">
        <f t="shared" si="200"/>
        <v>1.0573376284537673E-5</v>
      </c>
      <c r="L1291" s="82"/>
    </row>
    <row r="1292" spans="1:12" x14ac:dyDescent="0.2">
      <c r="A1292" s="76">
        <v>327</v>
      </c>
      <c r="B1292" s="76">
        <f t="shared" si="196"/>
        <v>0.32700000000000001</v>
      </c>
      <c r="C1292" s="77">
        <f t="shared" si="191"/>
        <v>0.99576809295290247</v>
      </c>
      <c r="D1292" s="78">
        <f t="shared" si="192"/>
        <v>1.1111380071530733E-5</v>
      </c>
      <c r="E1292" s="78">
        <f t="shared" si="193"/>
        <v>1</v>
      </c>
      <c r="F1292" s="78">
        <f t="shared" si="194"/>
        <v>1</v>
      </c>
      <c r="G1292" s="77">
        <f t="shared" si="197"/>
        <v>1.1064357743903043E-5</v>
      </c>
      <c r="H1292" s="78">
        <f t="shared" si="195"/>
        <v>-99.121475812546009</v>
      </c>
      <c r="I1292" s="77">
        <f t="shared" si="198"/>
        <v>1</v>
      </c>
      <c r="J1292" s="77">
        <f t="shared" si="199"/>
        <v>1.0919302466578874E-5</v>
      </c>
      <c r="K1292" s="77">
        <f t="shared" si="200"/>
        <v>1.0919302466578874E-5</v>
      </c>
      <c r="L1292" s="82"/>
    </row>
    <row r="1293" spans="1:12" x14ac:dyDescent="0.2">
      <c r="A1293" s="76">
        <v>328</v>
      </c>
      <c r="B1293" s="76">
        <f t="shared" si="196"/>
        <v>0.32800000000000001</v>
      </c>
      <c r="C1293" s="77">
        <f t="shared" si="191"/>
        <v>0.99574222099915632</v>
      </c>
      <c r="D1293" s="78">
        <f t="shared" si="192"/>
        <v>1.1283669469952726E-5</v>
      </c>
      <c r="E1293" s="78">
        <f t="shared" si="193"/>
        <v>1</v>
      </c>
      <c r="F1293" s="78">
        <f t="shared" si="194"/>
        <v>1</v>
      </c>
      <c r="G1293" s="77">
        <f t="shared" si="197"/>
        <v>1.12356260990311E-5</v>
      </c>
      <c r="H1293" s="78">
        <f t="shared" si="195"/>
        <v>-98.988054435029426</v>
      </c>
      <c r="I1293" s="77">
        <f t="shared" si="198"/>
        <v>1</v>
      </c>
      <c r="J1293" s="77">
        <f t="shared" si="199"/>
        <v>1.1149991921467071E-5</v>
      </c>
      <c r="K1293" s="77">
        <f t="shared" si="200"/>
        <v>1.1149991921467071E-5</v>
      </c>
      <c r="L1293" s="82"/>
    </row>
    <row r="1294" spans="1:12" x14ac:dyDescent="0.2">
      <c r="A1294" s="76">
        <v>329</v>
      </c>
      <c r="B1294" s="76">
        <f t="shared" si="196"/>
        <v>0.32900000000000001</v>
      </c>
      <c r="C1294" s="77">
        <f t="shared" si="191"/>
        <v>0.99571627066829893</v>
      </c>
      <c r="D1294" s="78">
        <f t="shared" si="192"/>
        <v>1.1332648671443544E-5</v>
      </c>
      <c r="E1294" s="78">
        <f t="shared" si="193"/>
        <v>1</v>
      </c>
      <c r="F1294" s="78">
        <f t="shared" si="194"/>
        <v>1</v>
      </c>
      <c r="G1294" s="77">
        <f t="shared" si="197"/>
        <v>1.1284102671923818E-5</v>
      </c>
      <c r="H1294" s="78">
        <f t="shared" si="195"/>
        <v>-98.950659418700852</v>
      </c>
      <c r="I1294" s="77">
        <f t="shared" si="198"/>
        <v>1</v>
      </c>
      <c r="J1294" s="77">
        <f t="shared" si="199"/>
        <v>1.1259864385477459E-5</v>
      </c>
      <c r="K1294" s="77">
        <f t="shared" si="200"/>
        <v>1.1259864385477459E-5</v>
      </c>
      <c r="L1294" s="82"/>
    </row>
    <row r="1295" spans="1:12" x14ac:dyDescent="0.2">
      <c r="A1295" s="76">
        <v>330</v>
      </c>
      <c r="B1295" s="76">
        <f t="shared" si="196"/>
        <v>0.33</v>
      </c>
      <c r="C1295" s="77">
        <f t="shared" si="191"/>
        <v>0.99569024196599942</v>
      </c>
      <c r="D1295" s="78">
        <f t="shared" si="192"/>
        <v>1.1257727105433097E-5</v>
      </c>
      <c r="E1295" s="78">
        <f t="shared" si="193"/>
        <v>1</v>
      </c>
      <c r="F1295" s="78">
        <f t="shared" si="194"/>
        <v>1</v>
      </c>
      <c r="G1295" s="77">
        <f t="shared" si="197"/>
        <v>1.1209209025595871E-5</v>
      </c>
      <c r="H1295" s="78">
        <f t="shared" si="195"/>
        <v>-99.008500643620252</v>
      </c>
      <c r="I1295" s="77">
        <f t="shared" si="198"/>
        <v>1</v>
      </c>
      <c r="J1295" s="77">
        <f t="shared" si="199"/>
        <v>1.1246655848759845E-5</v>
      </c>
      <c r="K1295" s="77">
        <f t="shared" si="200"/>
        <v>1.1246655848759845E-5</v>
      </c>
      <c r="L1295" s="82"/>
    </row>
    <row r="1296" spans="1:12" x14ac:dyDescent="0.2">
      <c r="A1296" s="76">
        <v>331</v>
      </c>
      <c r="B1296" s="76">
        <f t="shared" si="196"/>
        <v>0.33100000000000002</v>
      </c>
      <c r="C1296" s="77">
        <f t="shared" si="191"/>
        <v>0.99566413489794003</v>
      </c>
      <c r="D1296" s="78">
        <f t="shared" si="192"/>
        <v>1.1061683765575208E-5</v>
      </c>
      <c r="E1296" s="78">
        <f t="shared" si="193"/>
        <v>1</v>
      </c>
      <c r="F1296" s="78">
        <f t="shared" si="194"/>
        <v>1</v>
      </c>
      <c r="G1296" s="77">
        <f t="shared" si="197"/>
        <v>1.1013721796966027E-5</v>
      </c>
      <c r="H1296" s="78">
        <f t="shared" si="195"/>
        <v>-99.161317957073749</v>
      </c>
      <c r="I1296" s="77">
        <f t="shared" si="198"/>
        <v>1</v>
      </c>
      <c r="J1296" s="77">
        <f t="shared" si="199"/>
        <v>1.1111465411280948E-5</v>
      </c>
      <c r="K1296" s="77">
        <f t="shared" si="200"/>
        <v>1.1111465411280948E-5</v>
      </c>
      <c r="L1296" s="82"/>
    </row>
    <row r="1297" spans="1:12" x14ac:dyDescent="0.2">
      <c r="A1297" s="76">
        <v>332</v>
      </c>
      <c r="B1297" s="76">
        <f t="shared" si="196"/>
        <v>0.33200000000000002</v>
      </c>
      <c r="C1297" s="77">
        <f t="shared" si="191"/>
        <v>0.99563794946982731</v>
      </c>
      <c r="D1297" s="78">
        <f t="shared" si="192"/>
        <v>1.075052786847067E-5</v>
      </c>
      <c r="E1297" s="78">
        <f t="shared" si="193"/>
        <v>1</v>
      </c>
      <c r="F1297" s="78">
        <f t="shared" si="194"/>
        <v>1</v>
      </c>
      <c r="G1297" s="77">
        <f t="shared" si="197"/>
        <v>1.0703633522682372E-5</v>
      </c>
      <c r="H1297" s="78">
        <f t="shared" si="195"/>
        <v>-99.409375379046438</v>
      </c>
      <c r="I1297" s="77">
        <f t="shared" si="198"/>
        <v>1</v>
      </c>
      <c r="J1297" s="77">
        <f t="shared" si="199"/>
        <v>1.0858677659824201E-5</v>
      </c>
      <c r="K1297" s="77">
        <f t="shared" si="200"/>
        <v>1.0858677659824201E-5</v>
      </c>
      <c r="L1297" s="82"/>
    </row>
    <row r="1298" spans="1:12" x14ac:dyDescent="0.2">
      <c r="A1298" s="76">
        <v>333</v>
      </c>
      <c r="B1298" s="76">
        <f t="shared" si="196"/>
        <v>0.33300000000000002</v>
      </c>
      <c r="C1298" s="77">
        <f t="shared" si="191"/>
        <v>0.99561168568737735</v>
      </c>
      <c r="D1298" s="78">
        <f t="shared" si="192"/>
        <v>1.0333243648424364E-5</v>
      </c>
      <c r="E1298" s="78">
        <f t="shared" si="193"/>
        <v>1</v>
      </c>
      <c r="F1298" s="78">
        <f t="shared" si="194"/>
        <v>1</v>
      </c>
      <c r="G1298" s="77">
        <f t="shared" si="197"/>
        <v>1.0287898127426166E-5</v>
      </c>
      <c r="H1298" s="78">
        <f t="shared" si="195"/>
        <v>-99.753466897175684</v>
      </c>
      <c r="I1298" s="77">
        <f t="shared" si="198"/>
        <v>1</v>
      </c>
      <c r="J1298" s="77">
        <f t="shared" si="199"/>
        <v>1.0495765825054268E-5</v>
      </c>
      <c r="K1298" s="77">
        <f t="shared" si="200"/>
        <v>1.0495765825054268E-5</v>
      </c>
      <c r="L1298" s="82"/>
    </row>
    <row r="1299" spans="1:12" x14ac:dyDescent="0.2">
      <c r="A1299" s="76">
        <v>334</v>
      </c>
      <c r="B1299" s="76">
        <f t="shared" si="196"/>
        <v>0.33400000000000002</v>
      </c>
      <c r="C1299" s="77">
        <f t="shared" si="191"/>
        <v>0.99558534355632688</v>
      </c>
      <c r="D1299" s="78">
        <f t="shared" si="192"/>
        <v>9.8214316627874996E-6</v>
      </c>
      <c r="E1299" s="78">
        <f t="shared" si="193"/>
        <v>1</v>
      </c>
      <c r="F1299" s="78">
        <f t="shared" si="194"/>
        <v>1</v>
      </c>
      <c r="G1299" s="77">
        <f t="shared" si="197"/>
        <v>9.7780734162112802E-6</v>
      </c>
      <c r="H1299" s="78">
        <f t="shared" si="195"/>
        <v>-100.19493412537545</v>
      </c>
      <c r="I1299" s="77">
        <f t="shared" si="198"/>
        <v>1</v>
      </c>
      <c r="J1299" s="77">
        <f t="shared" si="199"/>
        <v>1.0032985771818723E-5</v>
      </c>
      <c r="K1299" s="77">
        <f t="shared" si="200"/>
        <v>1.0032985771818723E-5</v>
      </c>
      <c r="L1299" s="82"/>
    </row>
    <row r="1300" spans="1:12" x14ac:dyDescent="0.2">
      <c r="A1300" s="76">
        <v>335</v>
      </c>
      <c r="B1300" s="76">
        <f t="shared" si="196"/>
        <v>0.33500000000000002</v>
      </c>
      <c r="C1300" s="77">
        <f t="shared" si="191"/>
        <v>0.99555892308242966</v>
      </c>
      <c r="D1300" s="78">
        <f t="shared" si="192"/>
        <v>9.2288629605564076E-6</v>
      </c>
      <c r="E1300" s="78">
        <f t="shared" si="193"/>
        <v>1</v>
      </c>
      <c r="F1300" s="78">
        <f t="shared" si="194"/>
        <v>1</v>
      </c>
      <c r="G1300" s="77">
        <f t="shared" si="197"/>
        <v>9.1878768702868612E-6</v>
      </c>
      <c r="H1300" s="78">
        <f t="shared" si="195"/>
        <v>-100.73569667117995</v>
      </c>
      <c r="I1300" s="77">
        <f t="shared" si="198"/>
        <v>1</v>
      </c>
      <c r="J1300" s="77">
        <f t="shared" si="199"/>
        <v>9.4829751432490707E-6</v>
      </c>
      <c r="K1300" s="77">
        <f t="shared" si="200"/>
        <v>9.4829751432490707E-6</v>
      </c>
      <c r="L1300" s="82"/>
    </row>
    <row r="1301" spans="1:12" x14ac:dyDescent="0.2">
      <c r="A1301" s="76">
        <v>336</v>
      </c>
      <c r="B1301" s="76">
        <f t="shared" si="196"/>
        <v>0.33600000000000002</v>
      </c>
      <c r="C1301" s="77">
        <f t="shared" si="191"/>
        <v>0.99553242427145583</v>
      </c>
      <c r="D1301" s="78">
        <f t="shared" si="192"/>
        <v>8.5709656708027458E-6</v>
      </c>
      <c r="E1301" s="78">
        <f t="shared" si="193"/>
        <v>1</v>
      </c>
      <c r="F1301" s="78">
        <f t="shared" si="194"/>
        <v>1</v>
      </c>
      <c r="G1301" s="77">
        <f t="shared" si="197"/>
        <v>8.5326742326016824E-6</v>
      </c>
      <c r="H1301" s="78">
        <f t="shared" si="195"/>
        <v>-101.37829669799808</v>
      </c>
      <c r="I1301" s="77">
        <f t="shared" si="198"/>
        <v>1</v>
      </c>
      <c r="J1301" s="77">
        <f t="shared" si="199"/>
        <v>8.8602755514442718E-6</v>
      </c>
      <c r="K1301" s="77">
        <f t="shared" si="200"/>
        <v>8.8602755514442718E-6</v>
      </c>
      <c r="L1301" s="82"/>
    </row>
    <row r="1302" spans="1:12" x14ac:dyDescent="0.2">
      <c r="A1302" s="76">
        <v>337</v>
      </c>
      <c r="B1302" s="76">
        <f t="shared" si="196"/>
        <v>0.33700000000000002</v>
      </c>
      <c r="C1302" s="77">
        <f t="shared" si="191"/>
        <v>0.99550584712919443</v>
      </c>
      <c r="D1302" s="78">
        <f t="shared" si="192"/>
        <v>7.8642658796452839E-6</v>
      </c>
      <c r="E1302" s="78">
        <f t="shared" si="193"/>
        <v>1</v>
      </c>
      <c r="F1302" s="78">
        <f t="shared" si="194"/>
        <v>1</v>
      </c>
      <c r="G1302" s="77">
        <f t="shared" si="197"/>
        <v>7.8289226665654974E-6</v>
      </c>
      <c r="H1302" s="78">
        <f t="shared" si="195"/>
        <v>-102.12595993676359</v>
      </c>
      <c r="I1302" s="77">
        <f t="shared" si="198"/>
        <v>1</v>
      </c>
      <c r="J1302" s="77">
        <f t="shared" si="199"/>
        <v>8.1807984495835899E-6</v>
      </c>
      <c r="K1302" s="77">
        <f t="shared" si="200"/>
        <v>8.1807984495835899E-6</v>
      </c>
      <c r="L1302" s="82"/>
    </row>
    <row r="1303" spans="1:12" x14ac:dyDescent="0.2">
      <c r="A1303" s="76">
        <v>338</v>
      </c>
      <c r="B1303" s="76">
        <f t="shared" si="196"/>
        <v>0.33800000000000002</v>
      </c>
      <c r="C1303" s="77">
        <f t="shared" si="191"/>
        <v>0.99547919166144649</v>
      </c>
      <c r="D1303" s="78">
        <f t="shared" si="192"/>
        <v>7.1258060078273529E-6</v>
      </c>
      <c r="E1303" s="78">
        <f t="shared" si="193"/>
        <v>1</v>
      </c>
      <c r="F1303" s="78">
        <f t="shared" si="194"/>
        <v>1</v>
      </c>
      <c r="G1303" s="77">
        <f t="shared" si="197"/>
        <v>7.0935916046082524E-6</v>
      </c>
      <c r="H1303" s="78">
        <f t="shared" si="195"/>
        <v>-102.98267637076505</v>
      </c>
      <c r="I1303" s="77">
        <f t="shared" si="198"/>
        <v>1</v>
      </c>
      <c r="J1303" s="77">
        <f t="shared" si="199"/>
        <v>7.4612571355868745E-6</v>
      </c>
      <c r="K1303" s="77">
        <f t="shared" si="200"/>
        <v>7.4612571355868745E-6</v>
      </c>
      <c r="L1303" s="82"/>
    </row>
    <row r="1304" spans="1:12" x14ac:dyDescent="0.2">
      <c r="A1304" s="76">
        <v>339</v>
      </c>
      <c r="B1304" s="76">
        <f t="shared" si="196"/>
        <v>0.33900000000000002</v>
      </c>
      <c r="C1304" s="77">
        <f t="shared" si="191"/>
        <v>0.99545245787403691</v>
      </c>
      <c r="D1304" s="78">
        <f t="shared" si="192"/>
        <v>6.3725642414417793E-6</v>
      </c>
      <c r="E1304" s="78">
        <f t="shared" si="193"/>
        <v>1</v>
      </c>
      <c r="F1304" s="78">
        <f t="shared" si="194"/>
        <v>1</v>
      </c>
      <c r="G1304" s="77">
        <f t="shared" si="197"/>
        <v>6.3435847371034165E-6</v>
      </c>
      <c r="H1304" s="78">
        <f t="shared" si="195"/>
        <v>-103.95330508974632</v>
      </c>
      <c r="I1304" s="77">
        <f t="shared" si="198"/>
        <v>1</v>
      </c>
      <c r="J1304" s="77">
        <f t="shared" si="199"/>
        <v>6.7185881708558349E-6</v>
      </c>
      <c r="K1304" s="77">
        <f t="shared" si="200"/>
        <v>6.7185881708558349E-6</v>
      </c>
      <c r="L1304" s="82"/>
    </row>
    <row r="1305" spans="1:12" x14ac:dyDescent="0.2">
      <c r="A1305" s="76">
        <v>340</v>
      </c>
      <c r="B1305" s="76">
        <f t="shared" si="196"/>
        <v>0.34</v>
      </c>
      <c r="C1305" s="77">
        <f t="shared" si="191"/>
        <v>0.99542564577280146</v>
      </c>
      <c r="D1305" s="78">
        <f t="shared" si="192"/>
        <v>5.6208979151591211E-6</v>
      </c>
      <c r="E1305" s="78">
        <f t="shared" si="193"/>
        <v>1</v>
      </c>
      <c r="F1305" s="78">
        <f t="shared" si="194"/>
        <v>1</v>
      </c>
      <c r="G1305" s="77">
        <f t="shared" si="197"/>
        <v>5.5951859370202614E-6</v>
      </c>
      <c r="H1305" s="78">
        <f t="shared" si="195"/>
        <v>-105.04370953184535</v>
      </c>
      <c r="I1305" s="77">
        <f t="shared" si="198"/>
        <v>1</v>
      </c>
      <c r="J1305" s="77">
        <f t="shared" si="199"/>
        <v>5.9693853370618389E-6</v>
      </c>
      <c r="K1305" s="77">
        <f t="shared" si="200"/>
        <v>5.9693853370618389E-6</v>
      </c>
      <c r="L1305" s="82"/>
    </row>
    <row r="1306" spans="1:12" x14ac:dyDescent="0.2">
      <c r="A1306" s="76">
        <v>341</v>
      </c>
      <c r="B1306" s="76">
        <f t="shared" si="196"/>
        <v>0.34100000000000003</v>
      </c>
      <c r="C1306" s="77">
        <f t="shared" si="191"/>
        <v>0.99539875536359923</v>
      </c>
      <c r="D1306" s="78">
        <f t="shared" si="192"/>
        <v>4.8860321516516527E-6</v>
      </c>
      <c r="E1306" s="78">
        <f t="shared" si="193"/>
        <v>1</v>
      </c>
      <c r="F1306" s="78">
        <f t="shared" si="194"/>
        <v>1</v>
      </c>
      <c r="G1306" s="77">
        <f t="shared" si="197"/>
        <v>4.8635503224205835E-6</v>
      </c>
      <c r="H1306" s="78">
        <f t="shared" si="195"/>
        <v>-106.26093172371689</v>
      </c>
      <c r="I1306" s="77">
        <f t="shared" si="198"/>
        <v>1</v>
      </c>
      <c r="J1306" s="77">
        <f t="shared" si="199"/>
        <v>5.2293681297204229E-6</v>
      </c>
      <c r="K1306" s="77">
        <f t="shared" si="200"/>
        <v>5.2293681297204229E-6</v>
      </c>
      <c r="L1306" s="82"/>
    </row>
    <row r="1307" spans="1:12" x14ac:dyDescent="0.2">
      <c r="A1307" s="76">
        <v>342</v>
      </c>
      <c r="B1307" s="76">
        <f t="shared" si="196"/>
        <v>0.34200000000000003</v>
      </c>
      <c r="C1307" s="77">
        <f t="shared" si="191"/>
        <v>0.99537178665229731</v>
      </c>
      <c r="D1307" s="78">
        <f t="shared" si="192"/>
        <v>4.1816126127139271E-6</v>
      </c>
      <c r="E1307" s="78">
        <f t="shared" si="193"/>
        <v>1</v>
      </c>
      <c r="F1307" s="78">
        <f t="shared" si="194"/>
        <v>1</v>
      </c>
      <c r="G1307" s="77">
        <f t="shared" si="197"/>
        <v>4.1622592174048425E-6</v>
      </c>
      <c r="H1307" s="78">
        <f t="shared" si="195"/>
        <v>-107.61341752533774</v>
      </c>
      <c r="I1307" s="77">
        <f t="shared" si="198"/>
        <v>1</v>
      </c>
      <c r="J1307" s="77">
        <f t="shared" si="199"/>
        <v>4.512904769912713E-6</v>
      </c>
      <c r="K1307" s="77">
        <f t="shared" si="200"/>
        <v>4.512904769912713E-6</v>
      </c>
      <c r="L1307" s="82"/>
    </row>
    <row r="1308" spans="1:12" x14ac:dyDescent="0.2">
      <c r="A1308" s="76">
        <v>343</v>
      </c>
      <c r="B1308" s="76">
        <f t="shared" si="196"/>
        <v>0.34300000000000003</v>
      </c>
      <c r="C1308" s="77">
        <f t="shared" si="191"/>
        <v>0.99534473964479009</v>
      </c>
      <c r="D1308" s="78">
        <f t="shared" si="192"/>
        <v>3.5193380409040068E-6</v>
      </c>
      <c r="E1308" s="78">
        <f t="shared" si="193"/>
        <v>1</v>
      </c>
      <c r="F1308" s="78">
        <f t="shared" si="194"/>
        <v>1</v>
      </c>
      <c r="G1308" s="77">
        <f t="shared" si="197"/>
        <v>3.5029546060456043E-6</v>
      </c>
      <c r="H1308" s="78">
        <f t="shared" si="195"/>
        <v>-109.11130981129183</v>
      </c>
      <c r="I1308" s="77">
        <f t="shared" si="198"/>
        <v>1</v>
      </c>
      <c r="J1308" s="77">
        <f t="shared" si="199"/>
        <v>3.8326069117252234E-6</v>
      </c>
      <c r="K1308" s="77">
        <f t="shared" si="200"/>
        <v>3.8326069117252234E-6</v>
      </c>
      <c r="L1308" s="82"/>
    </row>
    <row r="1309" spans="1:12" x14ac:dyDescent="0.2">
      <c r="A1309" s="76">
        <v>344</v>
      </c>
      <c r="B1309" s="76">
        <f t="shared" si="196"/>
        <v>0.34399999999999997</v>
      </c>
      <c r="C1309" s="77">
        <f t="shared" si="191"/>
        <v>0.99531761434698296</v>
      </c>
      <c r="D1309" s="78">
        <f t="shared" si="192"/>
        <v>2.9086845173987597E-6</v>
      </c>
      <c r="E1309" s="78">
        <f t="shared" si="193"/>
        <v>1</v>
      </c>
      <c r="F1309" s="78">
        <f t="shared" si="194"/>
        <v>1</v>
      </c>
      <c r="G1309" s="77">
        <f t="shared" si="197"/>
        <v>2.8950649347453391E-6</v>
      </c>
      <c r="H1309" s="78">
        <f t="shared" si="195"/>
        <v>-110.76683381672525</v>
      </c>
      <c r="I1309" s="77">
        <f t="shared" si="198"/>
        <v>1</v>
      </c>
      <c r="J1309" s="77">
        <f t="shared" si="199"/>
        <v>3.1990097703954719E-6</v>
      </c>
      <c r="K1309" s="77">
        <f t="shared" si="200"/>
        <v>3.1990097703954719E-6</v>
      </c>
      <c r="L1309" s="82"/>
    </row>
    <row r="1310" spans="1:12" x14ac:dyDescent="0.2">
      <c r="A1310" s="76">
        <v>345</v>
      </c>
      <c r="B1310" s="76">
        <f t="shared" si="196"/>
        <v>0.34499999999999997</v>
      </c>
      <c r="C1310" s="77">
        <f t="shared" si="191"/>
        <v>0.99529041076479885</v>
      </c>
      <c r="D1310" s="78">
        <f t="shared" si="192"/>
        <v>2.3567292051107858E-6</v>
      </c>
      <c r="E1310" s="78">
        <f t="shared" si="193"/>
        <v>1</v>
      </c>
      <c r="F1310" s="78">
        <f t="shared" si="194"/>
        <v>1</v>
      </c>
      <c r="G1310" s="77">
        <f t="shared" si="197"/>
        <v>2.345629978616112E-6</v>
      </c>
      <c r="H1310" s="78">
        <f t="shared" si="195"/>
        <v>-112.59480992897549</v>
      </c>
      <c r="I1310" s="77">
        <f t="shared" si="198"/>
        <v>1</v>
      </c>
      <c r="J1310" s="77">
        <f t="shared" si="199"/>
        <v>2.6203474566807256E-6</v>
      </c>
      <c r="K1310" s="77">
        <f t="shared" si="200"/>
        <v>2.6203474566807256E-6</v>
      </c>
      <c r="L1310" s="82"/>
    </row>
    <row r="1311" spans="1:12" x14ac:dyDescent="0.2">
      <c r="A1311" s="76">
        <v>346</v>
      </c>
      <c r="B1311" s="76">
        <f t="shared" si="196"/>
        <v>0.34599999999999997</v>
      </c>
      <c r="C1311" s="77">
        <f t="shared" si="191"/>
        <v>0.99526312890417723</v>
      </c>
      <c r="D1311" s="78">
        <f t="shared" si="192"/>
        <v>1.8680769719451593E-6</v>
      </c>
      <c r="E1311" s="78">
        <f t="shared" si="193"/>
        <v>1</v>
      </c>
      <c r="F1311" s="78">
        <f t="shared" si="194"/>
        <v>1</v>
      </c>
      <c r="G1311" s="77">
        <f t="shared" si="197"/>
        <v>1.8592281321319801E-6</v>
      </c>
      <c r="H1311" s="78">
        <f t="shared" si="195"/>
        <v>-114.61334635789885</v>
      </c>
      <c r="I1311" s="77">
        <f t="shared" si="198"/>
        <v>1</v>
      </c>
      <c r="J1311" s="77">
        <f t="shared" si="199"/>
        <v>2.102429055374046E-6</v>
      </c>
      <c r="K1311" s="77">
        <f t="shared" si="200"/>
        <v>2.102429055374046E-6</v>
      </c>
      <c r="L1311" s="82"/>
    </row>
    <row r="1312" spans="1:12" x14ac:dyDescent="0.2">
      <c r="A1312" s="76">
        <v>347</v>
      </c>
      <c r="B1312" s="76">
        <f t="shared" si="196"/>
        <v>0.34699999999999998</v>
      </c>
      <c r="C1312" s="77">
        <f t="shared" si="191"/>
        <v>0.99523576877107844</v>
      </c>
      <c r="D1312" s="78">
        <f t="shared" si="192"/>
        <v>1.4448888882109985E-6</v>
      </c>
      <c r="E1312" s="78">
        <f t="shared" si="193"/>
        <v>1</v>
      </c>
      <c r="F1312" s="78">
        <f t="shared" si="194"/>
        <v>1</v>
      </c>
      <c r="G1312" s="77">
        <f t="shared" si="197"/>
        <v>1.4380051034474619E-6</v>
      </c>
      <c r="H1312" s="78">
        <f t="shared" si="195"/>
        <v>-116.84479145298292</v>
      </c>
      <c r="I1312" s="77">
        <f t="shared" si="198"/>
        <v>1</v>
      </c>
      <c r="J1312" s="77">
        <f t="shared" si="199"/>
        <v>1.648616617789721E-6</v>
      </c>
      <c r="K1312" s="77">
        <f t="shared" si="200"/>
        <v>1.648616617789721E-6</v>
      </c>
      <c r="L1312" s="82"/>
    </row>
    <row r="1313" spans="1:12" x14ac:dyDescent="0.2">
      <c r="A1313" s="76">
        <v>348</v>
      </c>
      <c r="B1313" s="76">
        <f t="shared" si="196"/>
        <v>0.34799999999999998</v>
      </c>
      <c r="C1313" s="77">
        <f t="shared" si="191"/>
        <v>0.99520833037147449</v>
      </c>
      <c r="D1313" s="78">
        <f t="shared" si="192"/>
        <v>1.0870073521124787E-6</v>
      </c>
      <c r="E1313" s="78">
        <f t="shared" si="193"/>
        <v>1</v>
      </c>
      <c r="F1313" s="78">
        <f t="shared" si="194"/>
        <v>1</v>
      </c>
      <c r="G1313" s="77">
        <f t="shared" si="197"/>
        <v>1.0817987719973773E-6</v>
      </c>
      <c r="H1313" s="78">
        <f t="shared" si="195"/>
        <v>-119.31707031765106</v>
      </c>
      <c r="I1313" s="77">
        <f t="shared" si="198"/>
        <v>1</v>
      </c>
      <c r="J1313" s="77">
        <f t="shared" si="199"/>
        <v>1.2599019377224197E-6</v>
      </c>
      <c r="K1313" s="77">
        <f t="shared" si="200"/>
        <v>1.2599019377224197E-6</v>
      </c>
      <c r="L1313" s="82"/>
    </row>
    <row r="1314" spans="1:12" x14ac:dyDescent="0.2">
      <c r="A1314" s="76">
        <v>349</v>
      </c>
      <c r="B1314" s="76">
        <f t="shared" si="196"/>
        <v>0.34899999999999998</v>
      </c>
      <c r="C1314" s="77">
        <f t="shared" si="191"/>
        <v>0.99518081371135869</v>
      </c>
      <c r="D1314" s="78">
        <f t="shared" si="192"/>
        <v>7.9216869408147912E-7</v>
      </c>
      <c r="E1314" s="78">
        <f t="shared" si="193"/>
        <v>1</v>
      </c>
      <c r="F1314" s="78">
        <f t="shared" si="194"/>
        <v>1</v>
      </c>
      <c r="G1314" s="77">
        <f t="shared" si="197"/>
        <v>7.8835108557267078E-7</v>
      </c>
      <c r="H1314" s="78">
        <f t="shared" si="195"/>
        <v>-122.06560660020338</v>
      </c>
      <c r="I1314" s="77">
        <f t="shared" si="198"/>
        <v>1</v>
      </c>
      <c r="J1314" s="77">
        <f t="shared" si="199"/>
        <v>9.3507492878502405E-7</v>
      </c>
      <c r="K1314" s="77">
        <f t="shared" si="200"/>
        <v>9.3507492878502405E-7</v>
      </c>
      <c r="L1314" s="82"/>
    </row>
    <row r="1315" spans="1:12" x14ac:dyDescent="0.2">
      <c r="A1315" s="76">
        <v>350</v>
      </c>
      <c r="B1315" s="76">
        <f t="shared" si="196"/>
        <v>0.35</v>
      </c>
      <c r="C1315" s="77">
        <f t="shared" si="191"/>
        <v>0.99515321879673879</v>
      </c>
      <c r="D1315" s="78">
        <f t="shared" si="192"/>
        <v>5.5629070214545622E-7</v>
      </c>
      <c r="E1315" s="78">
        <f t="shared" si="193"/>
        <v>1</v>
      </c>
      <c r="F1315" s="78">
        <f t="shared" si="194"/>
        <v>1</v>
      </c>
      <c r="G1315" s="77">
        <f t="shared" si="197"/>
        <v>5.535944828267486E-7</v>
      </c>
      <c r="H1315" s="78">
        <f t="shared" si="195"/>
        <v>-125.13616493496522</v>
      </c>
      <c r="I1315" s="77">
        <f t="shared" si="198"/>
        <v>1</v>
      </c>
      <c r="J1315" s="77">
        <f t="shared" si="199"/>
        <v>6.7097278419970969E-7</v>
      </c>
      <c r="K1315" s="77">
        <f t="shared" si="200"/>
        <v>6.7097278419970969E-7</v>
      </c>
      <c r="L1315" s="82"/>
    </row>
    <row r="1316" spans="1:12" x14ac:dyDescent="0.2">
      <c r="A1316" s="76">
        <v>351</v>
      </c>
      <c r="B1316" s="76">
        <f t="shared" si="196"/>
        <v>0.35099999999999998</v>
      </c>
      <c r="C1316" s="77">
        <f t="shared" si="191"/>
        <v>0.99512554563364197</v>
      </c>
      <c r="D1316" s="78">
        <f t="shared" si="192"/>
        <v>3.7381972938853911E-7</v>
      </c>
      <c r="E1316" s="78">
        <f t="shared" si="193"/>
        <v>1</v>
      </c>
      <c r="F1316" s="78">
        <f t="shared" si="194"/>
        <v>1</v>
      </c>
      <c r="G1316" s="77">
        <f t="shared" si="197"/>
        <v>3.7199756217639037E-7</v>
      </c>
      <c r="H1316" s="78">
        <f t="shared" si="195"/>
        <v>-128.58919812369595</v>
      </c>
      <c r="I1316" s="77">
        <f t="shared" si="198"/>
        <v>1</v>
      </c>
      <c r="J1316" s="77">
        <f t="shared" si="199"/>
        <v>4.6279602250156951E-7</v>
      </c>
      <c r="K1316" s="77">
        <f t="shared" si="200"/>
        <v>4.6279602250156951E-7</v>
      </c>
      <c r="L1316" s="82"/>
    </row>
    <row r="1317" spans="1:12" x14ac:dyDescent="0.2">
      <c r="A1317" s="76">
        <v>352</v>
      </c>
      <c r="B1317" s="76">
        <f t="shared" si="196"/>
        <v>0.35199999999999998</v>
      </c>
      <c r="C1317" s="77">
        <f t="shared" si="191"/>
        <v>0.99509779422810896</v>
      </c>
      <c r="D1317" s="78">
        <f t="shared" si="192"/>
        <v>2.3811999382434101E-7</v>
      </c>
      <c r="E1317" s="78">
        <f t="shared" si="193"/>
        <v>1</v>
      </c>
      <c r="F1317" s="78">
        <f t="shared" si="194"/>
        <v>1</v>
      </c>
      <c r="G1317" s="77">
        <f t="shared" si="197"/>
        <v>2.3695268061621265E-7</v>
      </c>
      <c r="H1317" s="78">
        <f t="shared" si="195"/>
        <v>-132.50676747634631</v>
      </c>
      <c r="I1317" s="77">
        <f t="shared" si="198"/>
        <v>1</v>
      </c>
      <c r="J1317" s="77">
        <f t="shared" si="199"/>
        <v>3.0447512139630148E-7</v>
      </c>
      <c r="K1317" s="77">
        <f t="shared" si="200"/>
        <v>3.0447512139630148E-7</v>
      </c>
      <c r="L1317" s="82"/>
    </row>
    <row r="1318" spans="1:12" x14ac:dyDescent="0.2">
      <c r="A1318" s="76">
        <v>353</v>
      </c>
      <c r="B1318" s="76">
        <f t="shared" si="196"/>
        <v>0.35299999999999998</v>
      </c>
      <c r="C1318" s="77">
        <f t="shared" si="191"/>
        <v>0.99506996458620089</v>
      </c>
      <c r="D1318" s="78">
        <f t="shared" si="192"/>
        <v>1.4188643002485348E-7</v>
      </c>
      <c r="E1318" s="78">
        <f t="shared" si="193"/>
        <v>1</v>
      </c>
      <c r="F1318" s="78">
        <f t="shared" si="194"/>
        <v>1</v>
      </c>
      <c r="G1318" s="77">
        <f t="shared" si="197"/>
        <v>1.4118692490009341E-7</v>
      </c>
      <c r="H1318" s="78">
        <f t="shared" si="195"/>
        <v>-137.00411041507064</v>
      </c>
      <c r="I1318" s="77">
        <f t="shared" si="198"/>
        <v>1</v>
      </c>
      <c r="J1318" s="77">
        <f t="shared" si="199"/>
        <v>1.8906980275815305E-7</v>
      </c>
      <c r="K1318" s="77">
        <f t="shared" si="200"/>
        <v>1.8906980275815305E-7</v>
      </c>
      <c r="L1318" s="82"/>
    </row>
    <row r="1319" spans="1:12" x14ac:dyDescent="0.2">
      <c r="A1319" s="76">
        <v>354</v>
      </c>
      <c r="B1319" s="76">
        <f t="shared" si="196"/>
        <v>0.35399999999999998</v>
      </c>
      <c r="C1319" s="77">
        <f t="shared" si="191"/>
        <v>0.99504205671399282</v>
      </c>
      <c r="D1319" s="78">
        <f t="shared" si="192"/>
        <v>7.7562034237799544E-8</v>
      </c>
      <c r="E1319" s="78">
        <f t="shared" si="193"/>
        <v>1</v>
      </c>
      <c r="F1319" s="78">
        <f t="shared" si="194"/>
        <v>1</v>
      </c>
      <c r="G1319" s="77">
        <f t="shared" si="197"/>
        <v>7.717748607090119E-8</v>
      </c>
      <c r="H1319" s="78">
        <f t="shared" si="195"/>
        <v>-142.25018743918901</v>
      </c>
      <c r="I1319" s="77">
        <f t="shared" si="198"/>
        <v>1</v>
      </c>
      <c r="J1319" s="77">
        <f t="shared" si="199"/>
        <v>1.091822054854973E-7</v>
      </c>
      <c r="K1319" s="77">
        <f t="shared" si="200"/>
        <v>1.091822054854973E-7</v>
      </c>
      <c r="L1319" s="82"/>
    </row>
    <row r="1320" spans="1:12" x14ac:dyDescent="0.2">
      <c r="A1320" s="76">
        <v>355</v>
      </c>
      <c r="B1320" s="76">
        <f t="shared" si="196"/>
        <v>0.35499999999999998</v>
      </c>
      <c r="C1320" s="77">
        <f t="shared" si="191"/>
        <v>0.99501407061758107</v>
      </c>
      <c r="D1320" s="78">
        <f t="shared" si="192"/>
        <v>3.7741057688828291E-8</v>
      </c>
      <c r="E1320" s="78">
        <f t="shared" si="193"/>
        <v>1</v>
      </c>
      <c r="F1320" s="78">
        <f t="shared" si="194"/>
        <v>1</v>
      </c>
      <c r="G1320" s="77">
        <f t="shared" si="197"/>
        <v>3.7552883440373996E-8</v>
      </c>
      <c r="H1320" s="78">
        <f t="shared" si="195"/>
        <v>-148.50713421491898</v>
      </c>
      <c r="I1320" s="77">
        <f t="shared" si="198"/>
        <v>1</v>
      </c>
      <c r="J1320" s="77">
        <f t="shared" si="199"/>
        <v>5.7365184755637593E-8</v>
      </c>
      <c r="K1320" s="77">
        <f t="shared" si="200"/>
        <v>5.7365184755637593E-8</v>
      </c>
      <c r="L1320" s="82"/>
    </row>
    <row r="1321" spans="1:12" x14ac:dyDescent="0.2">
      <c r="A1321" s="76">
        <v>356</v>
      </c>
      <c r="B1321" s="76">
        <f t="shared" si="196"/>
        <v>0.35599999999999998</v>
      </c>
      <c r="C1321" s="77">
        <f t="shared" si="191"/>
        <v>0.99498600630307266</v>
      </c>
      <c r="D1321" s="78">
        <f t="shared" si="192"/>
        <v>1.5540608082840055E-8</v>
      </c>
      <c r="E1321" s="78">
        <f t="shared" si="193"/>
        <v>1</v>
      </c>
      <c r="F1321" s="78">
        <f t="shared" si="194"/>
        <v>1</v>
      </c>
      <c r="G1321" s="77">
        <f t="shared" si="197"/>
        <v>1.5462687571866278E-8</v>
      </c>
      <c r="H1321" s="78">
        <f t="shared" si="195"/>
        <v>-156.21430038145871</v>
      </c>
      <c r="I1321" s="77">
        <f t="shared" si="198"/>
        <v>1</v>
      </c>
      <c r="J1321" s="77">
        <f t="shared" si="199"/>
        <v>2.6507785506120135E-8</v>
      </c>
      <c r="K1321" s="77">
        <f t="shared" si="200"/>
        <v>2.6507785506120135E-8</v>
      </c>
      <c r="L1321" s="82"/>
    </row>
    <row r="1322" spans="1:12" x14ac:dyDescent="0.2">
      <c r="A1322" s="76">
        <v>357</v>
      </c>
      <c r="B1322" s="76">
        <f t="shared" si="196"/>
        <v>0.35699999999999998</v>
      </c>
      <c r="C1322" s="77">
        <f t="shared" si="191"/>
        <v>0.99495786377659901</v>
      </c>
      <c r="D1322" s="78">
        <f t="shared" si="192"/>
        <v>4.9251457762715966E-9</v>
      </c>
      <c r="E1322" s="78">
        <f t="shared" si="193"/>
        <v>1</v>
      </c>
      <c r="F1322" s="78">
        <f t="shared" si="194"/>
        <v>1</v>
      </c>
      <c r="G1322" s="77">
        <f t="shared" si="197"/>
        <v>4.9003125203475276E-9</v>
      </c>
      <c r="H1322" s="78">
        <f t="shared" si="195"/>
        <v>-166.19552443398351</v>
      </c>
      <c r="I1322" s="77">
        <f t="shared" si="198"/>
        <v>1</v>
      </c>
      <c r="J1322" s="77">
        <f t="shared" si="199"/>
        <v>1.0181500046106903E-8</v>
      </c>
      <c r="K1322" s="77">
        <f t="shared" si="200"/>
        <v>1.0181500046106903E-8</v>
      </c>
      <c r="L1322" s="82"/>
    </row>
    <row r="1323" spans="1:12" x14ac:dyDescent="0.2">
      <c r="A1323" s="76">
        <v>358</v>
      </c>
      <c r="B1323" s="76">
        <f t="shared" si="196"/>
        <v>0.35799999999999998</v>
      </c>
      <c r="C1323" s="77">
        <f t="shared" si="191"/>
        <v>0.99492964304430132</v>
      </c>
      <c r="D1323" s="78">
        <f t="shared" si="192"/>
        <v>9.7090827266479156E-10</v>
      </c>
      <c r="E1323" s="78">
        <f t="shared" si="193"/>
        <v>1</v>
      </c>
      <c r="F1323" s="78">
        <f t="shared" si="194"/>
        <v>1</v>
      </c>
      <c r="G1323" s="77">
        <f t="shared" si="197"/>
        <v>9.6598542115114027E-10</v>
      </c>
      <c r="H1323" s="78">
        <f t="shared" si="195"/>
        <v>-180.30058855991768</v>
      </c>
      <c r="I1323" s="77">
        <f t="shared" si="198"/>
        <v>1</v>
      </c>
      <c r="J1323" s="77">
        <f t="shared" si="199"/>
        <v>2.9331489707493339E-9</v>
      </c>
      <c r="K1323" s="77">
        <f t="shared" si="200"/>
        <v>2.9331489707493339E-9</v>
      </c>
      <c r="L1323" s="82"/>
    </row>
    <row r="1324" spans="1:12" x14ac:dyDescent="0.2">
      <c r="A1324" s="76">
        <v>359</v>
      </c>
      <c r="B1324" s="76">
        <f t="shared" si="196"/>
        <v>0.35899999999999999</v>
      </c>
      <c r="C1324" s="77">
        <f t="shared" si="191"/>
        <v>0.99490134411234332</v>
      </c>
      <c r="D1324" s="78">
        <f t="shared" si="192"/>
        <v>6.0339928424613321E-11</v>
      </c>
      <c r="E1324" s="78">
        <f t="shared" si="193"/>
        <v>1</v>
      </c>
      <c r="F1324" s="78">
        <f t="shared" si="194"/>
        <v>1</v>
      </c>
      <c r="G1324" s="77">
        <f t="shared" si="197"/>
        <v>6.0032275893290386E-11</v>
      </c>
      <c r="H1324" s="78">
        <f t="shared" si="195"/>
        <v>-204.43230383447795</v>
      </c>
      <c r="I1324" s="77">
        <f t="shared" si="198"/>
        <v>1</v>
      </c>
      <c r="J1324" s="77">
        <f t="shared" si="199"/>
        <v>5.1300884852221528E-10</v>
      </c>
      <c r="K1324" s="77">
        <f t="shared" si="200"/>
        <v>5.1300884852221528E-10</v>
      </c>
      <c r="L1324" s="82"/>
    </row>
    <row r="1325" spans="1:12" x14ac:dyDescent="0.2">
      <c r="A1325" s="76">
        <v>360</v>
      </c>
      <c r="B1325" s="76">
        <f t="shared" si="196"/>
        <v>0.36</v>
      </c>
      <c r="C1325" s="77">
        <f t="shared" si="191"/>
        <v>0.99487296698690486</v>
      </c>
      <c r="D1325" s="78">
        <f t="shared" si="192"/>
        <v>2.3224250524768646E-66</v>
      </c>
      <c r="E1325" s="78">
        <f t="shared" si="193"/>
        <v>1</v>
      </c>
      <c r="F1325" s="78">
        <f t="shared" si="194"/>
        <v>1</v>
      </c>
      <c r="G1325" s="77">
        <f t="shared" si="197"/>
        <v>2.3105179025623765E-66</v>
      </c>
      <c r="H1325" s="78">
        <f t="shared" si="195"/>
        <v>-1312.7258132418544</v>
      </c>
      <c r="I1325" s="77">
        <f t="shared" si="198"/>
        <v>1</v>
      </c>
      <c r="J1325" s="77">
        <f t="shared" si="199"/>
        <v>3.0016137946645193E-11</v>
      </c>
      <c r="K1325" s="77">
        <f t="shared" si="200"/>
        <v>3.0016137946645193E-11</v>
      </c>
      <c r="L1325" s="82"/>
    </row>
    <row r="1326" spans="1:12" x14ac:dyDescent="0.2">
      <c r="A1326" s="76">
        <v>361</v>
      </c>
      <c r="B1326" s="76">
        <f t="shared" si="196"/>
        <v>0.36099999999999999</v>
      </c>
      <c r="C1326" s="77">
        <f t="shared" si="191"/>
        <v>0.99484451167417831</v>
      </c>
      <c r="D1326" s="78">
        <f t="shared" si="192"/>
        <v>5.9016524417479609E-11</v>
      </c>
      <c r="E1326" s="78">
        <f t="shared" si="193"/>
        <v>1</v>
      </c>
      <c r="F1326" s="78">
        <f t="shared" si="194"/>
        <v>1</v>
      </c>
      <c r="G1326" s="77">
        <f t="shared" si="197"/>
        <v>5.871226541481472E-11</v>
      </c>
      <c r="H1326" s="78">
        <f t="shared" si="195"/>
        <v>-204.62542324062525</v>
      </c>
      <c r="I1326" s="77">
        <f t="shared" si="198"/>
        <v>1</v>
      </c>
      <c r="J1326" s="77">
        <f t="shared" si="199"/>
        <v>2.935613270740736E-11</v>
      </c>
      <c r="K1326" s="77">
        <f t="shared" si="200"/>
        <v>2.935613270740736E-11</v>
      </c>
      <c r="L1326" s="82"/>
    </row>
    <row r="1327" spans="1:12" x14ac:dyDescent="0.2">
      <c r="A1327" s="76">
        <v>362</v>
      </c>
      <c r="B1327" s="76">
        <f t="shared" si="196"/>
        <v>0.36199999999999999</v>
      </c>
      <c r="C1327" s="77">
        <f t="shared" si="191"/>
        <v>0.99481597818037881</v>
      </c>
      <c r="D1327" s="78">
        <f t="shared" si="192"/>
        <v>9.2878614955944885E-10</v>
      </c>
      <c r="E1327" s="78">
        <f t="shared" si="193"/>
        <v>1</v>
      </c>
      <c r="F1327" s="78">
        <f t="shared" si="194"/>
        <v>1</v>
      </c>
      <c r="G1327" s="77">
        <f t="shared" si="197"/>
        <v>9.2397130189437075E-10</v>
      </c>
      <c r="H1327" s="78">
        <f t="shared" si="195"/>
        <v>-180.68683035097595</v>
      </c>
      <c r="I1327" s="77">
        <f t="shared" si="198"/>
        <v>1</v>
      </c>
      <c r="J1327" s="77">
        <f t="shared" si="199"/>
        <v>4.9134178365459277E-10</v>
      </c>
      <c r="K1327" s="77">
        <f t="shared" si="200"/>
        <v>4.9134178365459277E-10</v>
      </c>
      <c r="L1327" s="82"/>
    </row>
    <row r="1328" spans="1:12" x14ac:dyDescent="0.2">
      <c r="A1328" s="76">
        <v>363</v>
      </c>
      <c r="B1328" s="76">
        <f t="shared" si="196"/>
        <v>0.36299999999999999</v>
      </c>
      <c r="C1328" s="77">
        <f t="shared" si="191"/>
        <v>0.99478736651173261</v>
      </c>
      <c r="D1328" s="78">
        <f t="shared" si="192"/>
        <v>4.6081330548863652E-9</v>
      </c>
      <c r="E1328" s="78">
        <f t="shared" si="193"/>
        <v>1</v>
      </c>
      <c r="F1328" s="78">
        <f t="shared" si="194"/>
        <v>1</v>
      </c>
      <c r="G1328" s="77">
        <f t="shared" si="197"/>
        <v>4.5841125462060726E-9</v>
      </c>
      <c r="H1328" s="78">
        <f t="shared" si="195"/>
        <v>-166.77489456777565</v>
      </c>
      <c r="I1328" s="77">
        <f t="shared" si="198"/>
        <v>1</v>
      </c>
      <c r="J1328" s="77">
        <f t="shared" si="199"/>
        <v>2.7540419240502216E-9</v>
      </c>
      <c r="K1328" s="77">
        <f t="shared" si="200"/>
        <v>2.7540419240502216E-9</v>
      </c>
      <c r="L1328" s="82"/>
    </row>
    <row r="1329" spans="1:12" x14ac:dyDescent="0.2">
      <c r="A1329" s="76">
        <v>364</v>
      </c>
      <c r="B1329" s="76">
        <f t="shared" si="196"/>
        <v>0.36399999999999999</v>
      </c>
      <c r="C1329" s="77">
        <f t="shared" si="191"/>
        <v>0.99475867667449103</v>
      </c>
      <c r="D1329" s="78">
        <f t="shared" si="192"/>
        <v>1.4221384363002657E-8</v>
      </c>
      <c r="E1329" s="78">
        <f t="shared" si="193"/>
        <v>1</v>
      </c>
      <c r="F1329" s="78">
        <f t="shared" si="194"/>
        <v>1</v>
      </c>
      <c r="G1329" s="77">
        <f t="shared" si="197"/>
        <v>1.4146845489419822E-8</v>
      </c>
      <c r="H1329" s="78">
        <f t="shared" si="195"/>
        <v>-156.9868077953999</v>
      </c>
      <c r="I1329" s="77">
        <f t="shared" si="198"/>
        <v>1</v>
      </c>
      <c r="J1329" s="77">
        <f t="shared" si="199"/>
        <v>9.3654790178129477E-9</v>
      </c>
      <c r="K1329" s="77">
        <f t="shared" si="200"/>
        <v>9.3654790178129477E-9</v>
      </c>
      <c r="L1329" s="82"/>
    </row>
    <row r="1330" spans="1:12" x14ac:dyDescent="0.2">
      <c r="A1330" s="76">
        <v>365</v>
      </c>
      <c r="B1330" s="76">
        <f t="shared" si="196"/>
        <v>0.36499999999999999</v>
      </c>
      <c r="C1330" s="77">
        <f t="shared" si="191"/>
        <v>0.99472990867491462</v>
      </c>
      <c r="D1330" s="78">
        <f t="shared" si="192"/>
        <v>3.3779660664741054E-8</v>
      </c>
      <c r="E1330" s="78">
        <f t="shared" si="193"/>
        <v>1</v>
      </c>
      <c r="F1330" s="78">
        <f t="shared" si="194"/>
        <v>1</v>
      </c>
      <c r="G1330" s="77">
        <f t="shared" si="197"/>
        <v>3.3601638768107472E-8</v>
      </c>
      <c r="H1330" s="78">
        <f t="shared" si="195"/>
        <v>-149.47279082685151</v>
      </c>
      <c r="I1330" s="77">
        <f t="shared" si="198"/>
        <v>1</v>
      </c>
      <c r="J1330" s="77">
        <f t="shared" si="199"/>
        <v>2.3874242128763646E-8</v>
      </c>
      <c r="K1330" s="77">
        <f t="shared" si="200"/>
        <v>2.3874242128763646E-8</v>
      </c>
      <c r="L1330" s="82"/>
    </row>
    <row r="1331" spans="1:12" x14ac:dyDescent="0.2">
      <c r="A1331" s="76">
        <v>366</v>
      </c>
      <c r="B1331" s="76">
        <f t="shared" si="196"/>
        <v>0.36599999999999999</v>
      </c>
      <c r="C1331" s="77">
        <f t="shared" si="191"/>
        <v>0.99470106251928458</v>
      </c>
      <c r="D1331" s="78">
        <f t="shared" si="192"/>
        <v>6.7898004505163294E-8</v>
      </c>
      <c r="E1331" s="78">
        <f t="shared" si="193"/>
        <v>1</v>
      </c>
      <c r="F1331" s="78">
        <f t="shared" si="194"/>
        <v>1</v>
      </c>
      <c r="G1331" s="77">
        <f t="shared" si="197"/>
        <v>6.7538217224225105E-8</v>
      </c>
      <c r="H1331" s="78">
        <f t="shared" si="195"/>
        <v>-143.40900814848658</v>
      </c>
      <c r="I1331" s="77">
        <f t="shared" si="198"/>
        <v>1</v>
      </c>
      <c r="J1331" s="77">
        <f t="shared" si="199"/>
        <v>5.0569927996166288E-8</v>
      </c>
      <c r="K1331" s="77">
        <f t="shared" si="200"/>
        <v>5.0569927996166288E-8</v>
      </c>
      <c r="L1331" s="82"/>
    </row>
    <row r="1332" spans="1:12" x14ac:dyDescent="0.2">
      <c r="A1332" s="76">
        <v>367</v>
      </c>
      <c r="B1332" s="76">
        <f t="shared" si="196"/>
        <v>0.36699999999999999</v>
      </c>
      <c r="C1332" s="77">
        <f t="shared" si="191"/>
        <v>0.99467213821389755</v>
      </c>
      <c r="D1332" s="78">
        <f t="shared" si="192"/>
        <v>1.2148268769334367E-7</v>
      </c>
      <c r="E1332" s="78">
        <f t="shared" si="193"/>
        <v>1</v>
      </c>
      <c r="F1332" s="78">
        <f t="shared" si="194"/>
        <v>1</v>
      </c>
      <c r="G1332" s="77">
        <f t="shared" si="197"/>
        <v>1.2083544472390928E-7</v>
      </c>
      <c r="H1332" s="78">
        <f t="shared" si="195"/>
        <v>-138.35611310401603</v>
      </c>
      <c r="I1332" s="77">
        <f t="shared" si="198"/>
        <v>1</v>
      </c>
      <c r="J1332" s="77">
        <f t="shared" si="199"/>
        <v>9.418683097406719E-8</v>
      </c>
      <c r="K1332" s="77">
        <f t="shared" si="200"/>
        <v>9.418683097406719E-8</v>
      </c>
      <c r="L1332" s="82"/>
    </row>
    <row r="1333" spans="1:12" x14ac:dyDescent="0.2">
      <c r="A1333" s="76">
        <v>368</v>
      </c>
      <c r="B1333" s="76">
        <f t="shared" si="196"/>
        <v>0.36799999999999999</v>
      </c>
      <c r="C1333" s="77">
        <f t="shared" si="191"/>
        <v>0.99464313576506957</v>
      </c>
      <c r="D1333" s="78">
        <f t="shared" si="192"/>
        <v>1.9940408892399855E-7</v>
      </c>
      <c r="E1333" s="78">
        <f t="shared" si="193"/>
        <v>1</v>
      </c>
      <c r="F1333" s="78">
        <f t="shared" si="194"/>
        <v>1</v>
      </c>
      <c r="G1333" s="77">
        <f t="shared" si="197"/>
        <v>1.983359082917427E-7</v>
      </c>
      <c r="H1333" s="78">
        <f t="shared" si="195"/>
        <v>-134.05197301179177</v>
      </c>
      <c r="I1333" s="77">
        <f t="shared" si="198"/>
        <v>1</v>
      </c>
      <c r="J1333" s="77">
        <f t="shared" si="199"/>
        <v>1.59585676507826E-7</v>
      </c>
      <c r="K1333" s="77">
        <f t="shared" si="200"/>
        <v>1.59585676507826E-7</v>
      </c>
      <c r="L1333" s="82"/>
    </row>
    <row r="1334" spans="1:12" x14ac:dyDescent="0.2">
      <c r="A1334" s="76">
        <v>369</v>
      </c>
      <c r="B1334" s="76">
        <f t="shared" si="196"/>
        <v>0.36899999999999999</v>
      </c>
      <c r="C1334" s="77">
        <f t="shared" si="191"/>
        <v>0.99461405517913004</v>
      </c>
      <c r="D1334" s="78">
        <f t="shared" si="192"/>
        <v>3.0617088529844023E-7</v>
      </c>
      <c r="E1334" s="78">
        <f t="shared" si="193"/>
        <v>1</v>
      </c>
      <c r="F1334" s="78">
        <f t="shared" si="194"/>
        <v>1</v>
      </c>
      <c r="G1334" s="77">
        <f t="shared" si="197"/>
        <v>3.0452186580446591E-7</v>
      </c>
      <c r="H1334" s="78">
        <f t="shared" si="195"/>
        <v>-130.32763035899436</v>
      </c>
      <c r="I1334" s="77">
        <f t="shared" si="198"/>
        <v>1</v>
      </c>
      <c r="J1334" s="77">
        <f t="shared" si="199"/>
        <v>2.5142888704810428E-7</v>
      </c>
      <c r="K1334" s="77">
        <f t="shared" si="200"/>
        <v>2.5142888704810428E-7</v>
      </c>
      <c r="L1334" s="82"/>
    </row>
    <row r="1335" spans="1:12" x14ac:dyDescent="0.2">
      <c r="A1335" s="76">
        <v>370</v>
      </c>
      <c r="B1335" s="76">
        <f t="shared" si="196"/>
        <v>0.37</v>
      </c>
      <c r="C1335" s="77">
        <f t="shared" si="191"/>
        <v>0.99458489646242965</v>
      </c>
      <c r="D1335" s="78">
        <f t="shared" si="192"/>
        <v>4.4562095450125605E-7</v>
      </c>
      <c r="E1335" s="78">
        <f t="shared" si="193"/>
        <v>1</v>
      </c>
      <c r="F1335" s="78">
        <f t="shared" si="194"/>
        <v>1</v>
      </c>
      <c r="G1335" s="77">
        <f t="shared" si="197"/>
        <v>4.4320787089412084E-7</v>
      </c>
      <c r="H1335" s="78">
        <f t="shared" si="195"/>
        <v>-127.06785071218407</v>
      </c>
      <c r="I1335" s="77">
        <f t="shared" si="198"/>
        <v>1</v>
      </c>
      <c r="J1335" s="77">
        <f t="shared" si="199"/>
        <v>3.7386486834929338E-7</v>
      </c>
      <c r="K1335" s="77">
        <f t="shared" si="200"/>
        <v>3.7386486834929338E-7</v>
      </c>
      <c r="L1335" s="82"/>
    </row>
    <row r="1336" spans="1:12" x14ac:dyDescent="0.2">
      <c r="A1336" s="76">
        <v>371</v>
      </c>
      <c r="B1336" s="76">
        <f t="shared" si="196"/>
        <v>0.371</v>
      </c>
      <c r="C1336" s="77">
        <f t="shared" si="191"/>
        <v>0.9945556596213323</v>
      </c>
      <c r="D1336" s="78">
        <f t="shared" si="192"/>
        <v>6.2064336831599339E-7</v>
      </c>
      <c r="E1336" s="78">
        <f t="shared" si="193"/>
        <v>1</v>
      </c>
      <c r="F1336" s="78">
        <f t="shared" si="194"/>
        <v>1</v>
      </c>
      <c r="G1336" s="77">
        <f t="shared" si="197"/>
        <v>6.172643745651183E-7</v>
      </c>
      <c r="H1336" s="78">
        <f t="shared" si="195"/>
        <v>-124.19057575261496</v>
      </c>
      <c r="I1336" s="77">
        <f t="shared" si="198"/>
        <v>1</v>
      </c>
      <c r="J1336" s="77">
        <f t="shared" si="199"/>
        <v>5.3023612272961955E-7</v>
      </c>
      <c r="K1336" s="77">
        <f t="shared" si="200"/>
        <v>5.3023612272961955E-7</v>
      </c>
      <c r="L1336" s="82"/>
    </row>
    <row r="1337" spans="1:12" x14ac:dyDescent="0.2">
      <c r="A1337" s="76">
        <v>372</v>
      </c>
      <c r="B1337" s="76">
        <f t="shared" si="196"/>
        <v>0.372</v>
      </c>
      <c r="C1337" s="77">
        <f t="shared" si="191"/>
        <v>0.99452634466222067</v>
      </c>
      <c r="D1337" s="78">
        <f t="shared" si="192"/>
        <v>8.3294423071178999E-7</v>
      </c>
      <c r="E1337" s="78">
        <f t="shared" si="193"/>
        <v>1</v>
      </c>
      <c r="F1337" s="78">
        <f t="shared" si="194"/>
        <v>1</v>
      </c>
      <c r="G1337" s="77">
        <f t="shared" si="197"/>
        <v>8.2838498107728194E-7</v>
      </c>
      <c r="H1337" s="78">
        <f t="shared" si="195"/>
        <v>-121.63535567250045</v>
      </c>
      <c r="I1337" s="77">
        <f t="shared" si="198"/>
        <v>1</v>
      </c>
      <c r="J1337" s="77">
        <f t="shared" si="199"/>
        <v>7.2282467782120007E-7</v>
      </c>
      <c r="K1337" s="77">
        <f t="shared" si="200"/>
        <v>7.2282467782120007E-7</v>
      </c>
      <c r="L1337" s="82"/>
    </row>
    <row r="1338" spans="1:12" x14ac:dyDescent="0.2">
      <c r="A1338" s="76">
        <v>373</v>
      </c>
      <c r="B1338" s="76">
        <f t="shared" si="196"/>
        <v>0.373</v>
      </c>
      <c r="C1338" s="77">
        <f t="shared" si="191"/>
        <v>0.99449695159149354</v>
      </c>
      <c r="D1338" s="78">
        <f t="shared" si="192"/>
        <v>1.0828669578702077E-6</v>
      </c>
      <c r="E1338" s="78">
        <f t="shared" si="193"/>
        <v>1</v>
      </c>
      <c r="F1338" s="78">
        <f t="shared" si="194"/>
        <v>1</v>
      </c>
      <c r="G1338" s="77">
        <f t="shared" si="197"/>
        <v>1.0769078885810759E-6</v>
      </c>
      <c r="H1338" s="78">
        <f t="shared" si="195"/>
        <v>-119.35642883453664</v>
      </c>
      <c r="I1338" s="77">
        <f t="shared" si="198"/>
        <v>1</v>
      </c>
      <c r="J1338" s="77">
        <f t="shared" si="199"/>
        <v>9.5264643482917885E-7</v>
      </c>
      <c r="K1338" s="77">
        <f t="shared" si="200"/>
        <v>9.5264643482917885E-7</v>
      </c>
      <c r="L1338" s="82"/>
    </row>
    <row r="1339" spans="1:12" x14ac:dyDescent="0.2">
      <c r="A1339" s="76">
        <v>374</v>
      </c>
      <c r="B1339" s="76">
        <f t="shared" si="196"/>
        <v>0.374</v>
      </c>
      <c r="C1339" s="77">
        <f t="shared" si="191"/>
        <v>0.99446748041556765</v>
      </c>
      <c r="D1339" s="78">
        <f t="shared" si="192"/>
        <v>1.3692750172289429E-6</v>
      </c>
      <c r="E1339" s="78">
        <f t="shared" si="193"/>
        <v>1</v>
      </c>
      <c r="F1339" s="78">
        <f t="shared" si="194"/>
        <v>1</v>
      </c>
      <c r="G1339" s="77">
        <f t="shared" si="197"/>
        <v>1.3616994763796499E-6</v>
      </c>
      <c r="H1339" s="78">
        <f t="shared" si="195"/>
        <v>-117.31837459077286</v>
      </c>
      <c r="I1339" s="77">
        <f t="shared" si="198"/>
        <v>1</v>
      </c>
      <c r="J1339" s="77">
        <f t="shared" si="199"/>
        <v>1.2193036824803629E-6</v>
      </c>
      <c r="K1339" s="77">
        <f t="shared" si="200"/>
        <v>1.2193036824803629E-6</v>
      </c>
      <c r="L1339" s="82"/>
    </row>
    <row r="1340" spans="1:12" x14ac:dyDescent="0.2">
      <c r="A1340" s="76">
        <v>375</v>
      </c>
      <c r="B1340" s="76">
        <f t="shared" si="196"/>
        <v>0.375</v>
      </c>
      <c r="C1340" s="77">
        <f t="shared" si="191"/>
        <v>0.99443793114087686</v>
      </c>
      <c r="D1340" s="78">
        <f t="shared" si="192"/>
        <v>1.6895022579971318E-6</v>
      </c>
      <c r="E1340" s="78">
        <f t="shared" si="193"/>
        <v>1</v>
      </c>
      <c r="F1340" s="78">
        <f t="shared" si="194"/>
        <v>1</v>
      </c>
      <c r="G1340" s="77">
        <f t="shared" si="197"/>
        <v>1.6801051301005076E-6</v>
      </c>
      <c r="H1340" s="78">
        <f t="shared" si="195"/>
        <v>-115.49327084174429</v>
      </c>
      <c r="I1340" s="77">
        <f t="shared" si="198"/>
        <v>1</v>
      </c>
      <c r="J1340" s="77">
        <f t="shared" si="199"/>
        <v>1.5209023032400789E-6</v>
      </c>
      <c r="K1340" s="77">
        <f t="shared" si="200"/>
        <v>1.5209023032400789E-6</v>
      </c>
      <c r="L1340" s="82"/>
    </row>
    <row r="1341" spans="1:12" x14ac:dyDescent="0.2">
      <c r="A1341" s="76">
        <v>376</v>
      </c>
      <c r="B1341" s="76">
        <f t="shared" si="196"/>
        <v>0.376</v>
      </c>
      <c r="C1341" s="77">
        <f t="shared" si="191"/>
        <v>0.99440830377386946</v>
      </c>
      <c r="D1341" s="78">
        <f t="shared" si="192"/>
        <v>2.0393729073816235E-6</v>
      </c>
      <c r="E1341" s="78">
        <f t="shared" si="193"/>
        <v>1</v>
      </c>
      <c r="F1341" s="78">
        <f t="shared" si="194"/>
        <v>1</v>
      </c>
      <c r="G1341" s="77">
        <f t="shared" si="197"/>
        <v>2.0279693535917448E-6</v>
      </c>
      <c r="H1341" s="78">
        <f t="shared" si="195"/>
        <v>-113.85877224581309</v>
      </c>
      <c r="I1341" s="77">
        <f t="shared" si="198"/>
        <v>1</v>
      </c>
      <c r="J1341" s="77">
        <f t="shared" si="199"/>
        <v>1.8540372418461262E-6</v>
      </c>
      <c r="K1341" s="77">
        <f t="shared" si="200"/>
        <v>1.8540372418461262E-6</v>
      </c>
      <c r="L1341" s="82"/>
    </row>
    <row r="1342" spans="1:12" x14ac:dyDescent="0.2">
      <c r="A1342" s="76">
        <v>377</v>
      </c>
      <c r="B1342" s="76">
        <f t="shared" si="196"/>
        <v>0.377</v>
      </c>
      <c r="C1342" s="77">
        <f t="shared" si="191"/>
        <v>0.99437859832101427</v>
      </c>
      <c r="D1342" s="78">
        <f t="shared" si="192"/>
        <v>2.4132902105015012E-6</v>
      </c>
      <c r="E1342" s="78">
        <f t="shared" si="193"/>
        <v>1</v>
      </c>
      <c r="F1342" s="78">
        <f t="shared" si="194"/>
        <v>1</v>
      </c>
      <c r="G1342" s="77">
        <f t="shared" si="197"/>
        <v>2.3997241368603085E-6</v>
      </c>
      <c r="H1342" s="78">
        <f t="shared" si="195"/>
        <v>-112.39677360514519</v>
      </c>
      <c r="I1342" s="77">
        <f t="shared" si="198"/>
        <v>1</v>
      </c>
      <c r="J1342" s="77">
        <f t="shared" si="199"/>
        <v>2.2138467452260269E-6</v>
      </c>
      <c r="K1342" s="77">
        <f t="shared" si="200"/>
        <v>2.2138467452260269E-6</v>
      </c>
      <c r="L1342" s="82"/>
    </row>
    <row r="1343" spans="1:12" x14ac:dyDescent="0.2">
      <c r="A1343" s="76">
        <v>378</v>
      </c>
      <c r="B1343" s="76">
        <f t="shared" si="196"/>
        <v>0.378</v>
      </c>
      <c r="C1343" s="77">
        <f t="shared" si="191"/>
        <v>0.99434881478879533</v>
      </c>
      <c r="D1343" s="78">
        <f t="shared" si="192"/>
        <v>2.8043896921102728E-6</v>
      </c>
      <c r="E1343" s="78">
        <f t="shared" si="193"/>
        <v>1</v>
      </c>
      <c r="F1343" s="78">
        <f t="shared" si="194"/>
        <v>1</v>
      </c>
      <c r="G1343" s="77">
        <f t="shared" si="197"/>
        <v>2.7885415665557644E-6</v>
      </c>
      <c r="H1343" s="78">
        <f t="shared" si="195"/>
        <v>-111.09245754888319</v>
      </c>
      <c r="I1343" s="77">
        <f t="shared" si="198"/>
        <v>1</v>
      </c>
      <c r="J1343" s="77">
        <f t="shared" si="199"/>
        <v>2.5941328517080367E-6</v>
      </c>
      <c r="K1343" s="77">
        <f t="shared" si="200"/>
        <v>2.5941328517080367E-6</v>
      </c>
      <c r="L1343" s="82"/>
    </row>
    <row r="1344" spans="1:12" x14ac:dyDescent="0.2">
      <c r="A1344" s="76">
        <v>379</v>
      </c>
      <c r="B1344" s="76">
        <f t="shared" si="196"/>
        <v>0.379</v>
      </c>
      <c r="C1344" s="77">
        <f t="shared" si="191"/>
        <v>0.99431895318371155</v>
      </c>
      <c r="D1344" s="78">
        <f t="shared" si="192"/>
        <v>3.2047502424065359E-6</v>
      </c>
      <c r="E1344" s="78">
        <f t="shared" si="193"/>
        <v>1</v>
      </c>
      <c r="F1344" s="78">
        <f t="shared" si="194"/>
        <v>1</v>
      </c>
      <c r="G1344" s="77">
        <f t="shared" si="197"/>
        <v>3.1865439062449125E-6</v>
      </c>
      <c r="H1344" s="78">
        <f t="shared" si="195"/>
        <v>-109.93360186310161</v>
      </c>
      <c r="I1344" s="77">
        <f t="shared" si="198"/>
        <v>1</v>
      </c>
      <c r="J1344" s="77">
        <f t="shared" si="199"/>
        <v>2.9875427364003385E-6</v>
      </c>
      <c r="K1344" s="77">
        <f t="shared" si="200"/>
        <v>2.9875427364003385E-6</v>
      </c>
      <c r="L1344" s="82"/>
    </row>
    <row r="1345" spans="1:12" x14ac:dyDescent="0.2">
      <c r="A1345" s="76">
        <v>380</v>
      </c>
      <c r="B1345" s="76">
        <f t="shared" si="196"/>
        <v>0.38</v>
      </c>
      <c r="C1345" s="77">
        <f t="shared" si="191"/>
        <v>0.9942890135122826</v>
      </c>
      <c r="D1345" s="78">
        <f t="shared" si="192"/>
        <v>3.6056537928454678E-6</v>
      </c>
      <c r="E1345" s="78">
        <f t="shared" si="193"/>
        <v>1</v>
      </c>
      <c r="F1345" s="78">
        <f t="shared" si="194"/>
        <v>1</v>
      </c>
      <c r="G1345" s="77">
        <f t="shared" si="197"/>
        <v>3.5850619527551403E-6</v>
      </c>
      <c r="H1345" s="78">
        <f t="shared" si="195"/>
        <v>-108.91006669946493</v>
      </c>
      <c r="I1345" s="77">
        <f t="shared" si="198"/>
        <v>1</v>
      </c>
      <c r="J1345" s="77">
        <f t="shared" si="199"/>
        <v>3.3858029295000262E-6</v>
      </c>
      <c r="K1345" s="77">
        <f t="shared" si="200"/>
        <v>3.3858029295000262E-6</v>
      </c>
      <c r="L1345" s="82"/>
    </row>
    <row r="1346" spans="1:12" x14ac:dyDescent="0.2">
      <c r="A1346" s="76">
        <v>381</v>
      </c>
      <c r="B1346" s="76">
        <f t="shared" si="196"/>
        <v>0.38100000000000001</v>
      </c>
      <c r="C1346" s="77">
        <f t="shared" ref="C1346:C1409" si="201">ABS(SIN(((8*PI()*$A1346*VLOOKUP($D$8,$C$16:$D$31,2,FALSE))/($D$14*1000000)))/(VLOOKUP($D$8,$C$16:$D$31,2,FALSE)*SIN(((8*PI()*$A1346)/($D$14*1000000)))))^5</f>
        <v>0.99425899578104404</v>
      </c>
      <c r="D1346" s="78">
        <f t="shared" ref="D1346:D1409" si="202">ABS(SIN(((512*PI()*$A1346*VLOOKUP($D$8,$C$16:$E$31,3,FALSE))/($D$14*1000000)))/(VLOOKUP($D$8,$C$16:$E$31,3,FALSE)*SIN(((512*PI()*$A1346)/($D$14*1000000)))))^$D$9</f>
        <v>3.9978823495587136E-6</v>
      </c>
      <c r="E1346" s="78">
        <f t="shared" ref="E1346:E1409" si="203">IF($D$10="OFF",1,ABS(SIN(8*VLOOKUP($D$8,$C$16:$D$31,2,FALSE)*VLOOKUP($D$8,$C$16:$E$31,3,FALSE)*2*PI()*A1346/($D$14*1000000))/(2*SIN((8*VLOOKUP($D$8,$C$16:$D$31,2,FALSE)*VLOOKUP($D$8,$C$16:$E$31,3,FALSE))*PI()*A1346/($D$14*1000000)))))</f>
        <v>1</v>
      </c>
      <c r="F1346" s="78">
        <f t="shared" ref="F1346:F1409" si="204">IF($D$11="OFF",1,ABS(SIN(8*VLOOKUP($D$8,$C$16:$D$31,2,FALSE)*VLOOKUP($D$8,$C$16:$E$31,3,FALSE)*IF($D$10="ON",4,2)*PI()*A1346/($D$14*1000000))/(2*SIN((8*VLOOKUP($D$8,$C$16:$D$31,2,FALSE)*VLOOKUP($D$8,$C$16:$E$31,3,FALSE)*IF($D$10="ON",2,1))*PI()*A1346/($D$14*1000000)))))</f>
        <v>1</v>
      </c>
      <c r="G1346" s="77">
        <f t="shared" si="197"/>
        <v>3.9749304901230071E-6</v>
      </c>
      <c r="H1346" s="78">
        <f t="shared" ref="H1346:H1409" si="205">20*LOG10(G1346)</f>
        <v>-108.01340922955885</v>
      </c>
      <c r="I1346" s="77">
        <f t="shared" si="198"/>
        <v>1</v>
      </c>
      <c r="J1346" s="77">
        <f t="shared" si="199"/>
        <v>3.7799962214390739E-6</v>
      </c>
      <c r="K1346" s="77">
        <f t="shared" si="200"/>
        <v>3.7799962214390739E-6</v>
      </c>
      <c r="L1346" s="82"/>
    </row>
    <row r="1347" spans="1:12" x14ac:dyDescent="0.2">
      <c r="A1347" s="76">
        <v>382</v>
      </c>
      <c r="B1347" s="76">
        <f t="shared" ref="B1347:B1410" si="206">A1347/1000</f>
        <v>0.38200000000000001</v>
      </c>
      <c r="C1347" s="77">
        <f t="shared" si="201"/>
        <v>0.99422889999654585</v>
      </c>
      <c r="D1347" s="78">
        <f t="shared" si="202"/>
        <v>4.3720396695930938E-6</v>
      </c>
      <c r="E1347" s="78">
        <f t="shared" si="203"/>
        <v>1</v>
      </c>
      <c r="F1347" s="78">
        <f t="shared" si="204"/>
        <v>1</v>
      </c>
      <c r="G1347" s="77">
        <f t="shared" ref="G1347:G1410" si="207">C1347*D1347*E1347*F1347</f>
        <v>4.3468081914408038E-6</v>
      </c>
      <c r="H1347" s="78">
        <f t="shared" si="205"/>
        <v>-107.23659046389298</v>
      </c>
      <c r="I1347" s="77">
        <f t="shared" ref="I1347:I1410" si="208">A1347-A1346</f>
        <v>1</v>
      </c>
      <c r="J1347" s="77">
        <f t="shared" ref="J1347:J1410" si="209">((G1347+G1346)/2)</f>
        <v>4.160869340781905E-6</v>
      </c>
      <c r="K1347" s="77">
        <f t="shared" si="200"/>
        <v>4.160869340781905E-6</v>
      </c>
      <c r="L1347" s="82"/>
    </row>
    <row r="1348" spans="1:12" x14ac:dyDescent="0.2">
      <c r="A1348" s="76">
        <v>383</v>
      </c>
      <c r="B1348" s="76">
        <f t="shared" si="206"/>
        <v>0.38300000000000001</v>
      </c>
      <c r="C1348" s="77">
        <f t="shared" si="201"/>
        <v>0.99419872616535754</v>
      </c>
      <c r="D1348" s="78">
        <f t="shared" si="202"/>
        <v>4.7188839528848674E-6</v>
      </c>
      <c r="E1348" s="78">
        <f t="shared" si="203"/>
        <v>1</v>
      </c>
      <c r="F1348" s="78">
        <f t="shared" si="204"/>
        <v>1</v>
      </c>
      <c r="G1348" s="77">
        <f t="shared" si="207"/>
        <v>4.6915084148802825E-6</v>
      </c>
      <c r="H1348" s="78">
        <f t="shared" si="205"/>
        <v>-106.57375000738581</v>
      </c>
      <c r="I1348" s="77">
        <f t="shared" si="208"/>
        <v>1</v>
      </c>
      <c r="J1348" s="77">
        <f t="shared" si="209"/>
        <v>4.5191583031605431E-6</v>
      </c>
      <c r="K1348" s="77">
        <f t="shared" ref="K1348:K1411" si="210">I1348*J1348</f>
        <v>4.5191583031605431E-6</v>
      </c>
      <c r="L1348" s="82"/>
    </row>
    <row r="1349" spans="1:12" x14ac:dyDescent="0.2">
      <c r="A1349" s="76">
        <v>384</v>
      </c>
      <c r="B1349" s="76">
        <f t="shared" si="206"/>
        <v>0.38400000000000001</v>
      </c>
      <c r="C1349" s="77">
        <f t="shared" si="201"/>
        <v>0.99416847429406519</v>
      </c>
      <c r="D1349" s="78">
        <f t="shared" si="202"/>
        <v>5.0296576093845336E-6</v>
      </c>
      <c r="E1349" s="78">
        <f t="shared" si="203"/>
        <v>1</v>
      </c>
      <c r="F1349" s="78">
        <f t="shared" si="204"/>
        <v>1</v>
      </c>
      <c r="G1349" s="77">
        <f t="shared" si="207"/>
        <v>5.0003270317433575E-6</v>
      </c>
      <c r="H1349" s="78">
        <f t="shared" si="205"/>
        <v>-106.02003181953171</v>
      </c>
      <c r="I1349" s="77">
        <f t="shared" si="208"/>
        <v>1</v>
      </c>
      <c r="J1349" s="77">
        <f t="shared" si="209"/>
        <v>4.8459177233118204E-6</v>
      </c>
      <c r="K1349" s="77">
        <f t="shared" si="210"/>
        <v>4.8459177233118204E-6</v>
      </c>
      <c r="L1349" s="82"/>
    </row>
    <row r="1350" spans="1:12" x14ac:dyDescent="0.2">
      <c r="A1350" s="76">
        <v>385</v>
      </c>
      <c r="B1350" s="76">
        <f t="shared" si="206"/>
        <v>0.38500000000000001</v>
      </c>
      <c r="C1350" s="77">
        <f t="shared" si="201"/>
        <v>0.99413814438927162</v>
      </c>
      <c r="D1350" s="78">
        <f t="shared" si="202"/>
        <v>5.296400448508067E-6</v>
      </c>
      <c r="E1350" s="78">
        <f t="shared" si="203"/>
        <v>1</v>
      </c>
      <c r="F1350" s="78">
        <f t="shared" si="204"/>
        <v>1</v>
      </c>
      <c r="G1350" s="77">
        <f t="shared" si="207"/>
        <v>5.2653537138223154E-6</v>
      </c>
      <c r="H1350" s="78">
        <f t="shared" si="205"/>
        <v>-105.57144897275579</v>
      </c>
      <c r="I1350" s="77">
        <f t="shared" si="208"/>
        <v>1</v>
      </c>
      <c r="J1350" s="77">
        <f t="shared" si="209"/>
        <v>5.132840372782836E-6</v>
      </c>
      <c r="K1350" s="77">
        <f t="shared" si="210"/>
        <v>5.132840372782836E-6</v>
      </c>
      <c r="L1350" s="82"/>
    </row>
    <row r="1351" spans="1:12" x14ac:dyDescent="0.2">
      <c r="A1351" s="76">
        <v>386</v>
      </c>
      <c r="B1351" s="76">
        <f t="shared" si="206"/>
        <v>0.38600000000000001</v>
      </c>
      <c r="C1351" s="77">
        <f t="shared" si="201"/>
        <v>0.9941077364575952</v>
      </c>
      <c r="D1351" s="78">
        <f t="shared" si="202"/>
        <v>5.5122335037954991E-6</v>
      </c>
      <c r="E1351" s="78">
        <f t="shared" si="203"/>
        <v>1</v>
      </c>
      <c r="F1351" s="78">
        <f t="shared" si="204"/>
        <v>1</v>
      </c>
      <c r="G1351" s="77">
        <f t="shared" si="207"/>
        <v>5.4797539712838624E-6</v>
      </c>
      <c r="H1351" s="78">
        <f t="shared" si="205"/>
        <v>-105.2247787986061</v>
      </c>
      <c r="I1351" s="77">
        <f t="shared" si="208"/>
        <v>1</v>
      </c>
      <c r="J1351" s="77">
        <f t="shared" si="209"/>
        <v>5.3725538425530889E-6</v>
      </c>
      <c r="K1351" s="77">
        <f t="shared" si="210"/>
        <v>5.3725538425530889E-6</v>
      </c>
      <c r="L1351" s="82"/>
    </row>
    <row r="1352" spans="1:12" x14ac:dyDescent="0.2">
      <c r="A1352" s="76">
        <v>387</v>
      </c>
      <c r="B1352" s="76">
        <f t="shared" si="206"/>
        <v>0.38700000000000001</v>
      </c>
      <c r="C1352" s="77">
        <f t="shared" si="201"/>
        <v>0.99407725050567375</v>
      </c>
      <c r="D1352" s="78">
        <f t="shared" si="202"/>
        <v>5.6716021016843043E-6</v>
      </c>
      <c r="E1352" s="78">
        <f t="shared" si="203"/>
        <v>1</v>
      </c>
      <c r="F1352" s="78">
        <f t="shared" si="204"/>
        <v>1</v>
      </c>
      <c r="G1352" s="77">
        <f t="shared" si="207"/>
        <v>5.6380106232045341E-6</v>
      </c>
      <c r="H1352" s="78">
        <f t="shared" si="205"/>
        <v>-104.97748220321965</v>
      </c>
      <c r="I1352" s="77">
        <f t="shared" si="208"/>
        <v>1</v>
      </c>
      <c r="J1352" s="77">
        <f t="shared" si="209"/>
        <v>5.5588822972441978E-6</v>
      </c>
      <c r="K1352" s="77">
        <f t="shared" si="210"/>
        <v>5.5588822972441978E-6</v>
      </c>
      <c r="L1352" s="82"/>
    </row>
    <row r="1353" spans="1:12" x14ac:dyDescent="0.2">
      <c r="A1353" s="76">
        <v>388</v>
      </c>
      <c r="B1353" s="76">
        <f t="shared" si="206"/>
        <v>0.38800000000000001</v>
      </c>
      <c r="C1353" s="77">
        <f t="shared" si="201"/>
        <v>0.99404668654015982</v>
      </c>
      <c r="D1353" s="78">
        <f t="shared" si="202"/>
        <v>5.7704686402866417E-6</v>
      </c>
      <c r="E1353" s="78">
        <f t="shared" si="203"/>
        <v>1</v>
      </c>
      <c r="F1353" s="78">
        <f t="shared" si="204"/>
        <v>1</v>
      </c>
      <c r="G1353" s="77">
        <f t="shared" si="207"/>
        <v>5.7361152316608372E-6</v>
      </c>
      <c r="H1353" s="78">
        <f t="shared" si="205"/>
        <v>-104.8276426559691</v>
      </c>
      <c r="I1353" s="77">
        <f t="shared" si="208"/>
        <v>1</v>
      </c>
      <c r="J1353" s="77">
        <f t="shared" si="209"/>
        <v>5.6870629274326856E-6</v>
      </c>
      <c r="K1353" s="77">
        <f t="shared" si="210"/>
        <v>5.6870629274326856E-6</v>
      </c>
      <c r="L1353" s="82"/>
    </row>
    <row r="1354" spans="1:12" x14ac:dyDescent="0.2">
      <c r="A1354" s="76">
        <v>389</v>
      </c>
      <c r="B1354" s="76">
        <f t="shared" si="206"/>
        <v>0.38900000000000001</v>
      </c>
      <c r="C1354" s="77">
        <f t="shared" si="201"/>
        <v>0.99401604456772363</v>
      </c>
      <c r="D1354" s="78">
        <f t="shared" si="202"/>
        <v>5.8064477742453802E-6</v>
      </c>
      <c r="E1354" s="78">
        <f t="shared" si="203"/>
        <v>1</v>
      </c>
      <c r="F1354" s="78">
        <f t="shared" si="204"/>
        <v>1</v>
      </c>
      <c r="G1354" s="77">
        <f t="shared" si="207"/>
        <v>5.771702249544456E-6</v>
      </c>
      <c r="H1354" s="78">
        <f t="shared" si="205"/>
        <v>-104.77392162750719</v>
      </c>
      <c r="I1354" s="77">
        <f t="shared" si="208"/>
        <v>1</v>
      </c>
      <c r="J1354" s="77">
        <f t="shared" si="209"/>
        <v>5.753908740602647E-6</v>
      </c>
      <c r="K1354" s="77">
        <f t="shared" si="210"/>
        <v>5.753908740602647E-6</v>
      </c>
      <c r="L1354" s="82"/>
    </row>
    <row r="1355" spans="1:12" x14ac:dyDescent="0.2">
      <c r="A1355" s="76">
        <v>390</v>
      </c>
      <c r="B1355" s="76">
        <f t="shared" si="206"/>
        <v>0.39</v>
      </c>
      <c r="C1355" s="77">
        <f t="shared" si="201"/>
        <v>0.99398532459505351</v>
      </c>
      <c r="D1355" s="78">
        <f t="shared" si="202"/>
        <v>5.7788792031436194E-6</v>
      </c>
      <c r="E1355" s="78">
        <f t="shared" si="203"/>
        <v>1</v>
      </c>
      <c r="F1355" s="78">
        <f t="shared" si="204"/>
        <v>1</v>
      </c>
      <c r="G1355" s="77">
        <f t="shared" si="207"/>
        <v>5.7441211205323146E-6</v>
      </c>
      <c r="H1355" s="78">
        <f t="shared" si="205"/>
        <v>-104.81552822272376</v>
      </c>
      <c r="I1355" s="77">
        <f t="shared" si="208"/>
        <v>1</v>
      </c>
      <c r="J1355" s="77">
        <f t="shared" si="209"/>
        <v>5.7579116850383853E-6</v>
      </c>
      <c r="K1355" s="77">
        <f t="shared" si="210"/>
        <v>5.7579116850383853E-6</v>
      </c>
      <c r="L1355" s="82"/>
    </row>
    <row r="1356" spans="1:12" x14ac:dyDescent="0.2">
      <c r="A1356" s="76">
        <v>391</v>
      </c>
      <c r="B1356" s="76">
        <f t="shared" si="206"/>
        <v>0.39100000000000001</v>
      </c>
      <c r="C1356" s="77">
        <f t="shared" si="201"/>
        <v>0.99395452662885186</v>
      </c>
      <c r="D1356" s="78">
        <f t="shared" si="202"/>
        <v>5.6888359219581008E-6</v>
      </c>
      <c r="E1356" s="78">
        <f t="shared" si="203"/>
        <v>1</v>
      </c>
      <c r="F1356" s="78">
        <f t="shared" si="204"/>
        <v>1</v>
      </c>
      <c r="G1356" s="77">
        <f t="shared" si="207"/>
        <v>5.6544442158790724E-6</v>
      </c>
      <c r="H1356" s="78">
        <f t="shared" si="205"/>
        <v>-104.95220152242382</v>
      </c>
      <c r="I1356" s="77">
        <f t="shared" si="208"/>
        <v>1</v>
      </c>
      <c r="J1356" s="77">
        <f t="shared" si="209"/>
        <v>5.6992826682056935E-6</v>
      </c>
      <c r="K1356" s="77">
        <f t="shared" si="210"/>
        <v>5.6992826682056935E-6</v>
      </c>
      <c r="L1356" s="82"/>
    </row>
    <row r="1357" spans="1:12" x14ac:dyDescent="0.2">
      <c r="A1357" s="76">
        <v>392</v>
      </c>
      <c r="B1357" s="76">
        <f t="shared" si="206"/>
        <v>0.39200000000000002</v>
      </c>
      <c r="C1357" s="77">
        <f t="shared" si="201"/>
        <v>0.99392365067584187</v>
      </c>
      <c r="D1357" s="78">
        <f t="shared" si="202"/>
        <v>5.5390684964283531E-6</v>
      </c>
      <c r="E1357" s="78">
        <f t="shared" si="203"/>
        <v>1</v>
      </c>
      <c r="F1357" s="78">
        <f t="shared" si="204"/>
        <v>1</v>
      </c>
      <c r="G1357" s="77">
        <f t="shared" si="207"/>
        <v>5.5054111813136153E-6</v>
      </c>
      <c r="H1357" s="78">
        <f t="shared" si="205"/>
        <v>-105.18420478867893</v>
      </c>
      <c r="I1357" s="77">
        <f t="shared" si="208"/>
        <v>1</v>
      </c>
      <c r="J1357" s="77">
        <f t="shared" si="209"/>
        <v>5.5799276985963434E-6</v>
      </c>
      <c r="K1357" s="77">
        <f t="shared" si="210"/>
        <v>5.5799276985963434E-6</v>
      </c>
      <c r="L1357" s="82"/>
    </row>
    <row r="1358" spans="1:12" x14ac:dyDescent="0.2">
      <c r="A1358" s="76">
        <v>393</v>
      </c>
      <c r="B1358" s="76">
        <f t="shared" si="206"/>
        <v>0.39300000000000002</v>
      </c>
      <c r="C1358" s="77">
        <f t="shared" si="201"/>
        <v>0.99389269674276115</v>
      </c>
      <c r="D1358" s="78">
        <f t="shared" si="202"/>
        <v>5.3338885581311708E-6</v>
      </c>
      <c r="E1358" s="78">
        <f t="shared" si="203"/>
        <v>1</v>
      </c>
      <c r="F1358" s="78">
        <f t="shared" si="204"/>
        <v>1</v>
      </c>
      <c r="G1358" s="77">
        <f t="shared" si="207"/>
        <v>5.3013128831663469E-6</v>
      </c>
      <c r="H1358" s="78">
        <f t="shared" si="205"/>
        <v>-105.51233125966075</v>
      </c>
      <c r="I1358" s="77">
        <f t="shared" si="208"/>
        <v>1</v>
      </c>
      <c r="J1358" s="77">
        <f t="shared" si="209"/>
        <v>5.4033620322399807E-6</v>
      </c>
      <c r="K1358" s="77">
        <f t="shared" si="210"/>
        <v>5.4033620322399807E-6</v>
      </c>
      <c r="L1358" s="82"/>
    </row>
    <row r="1359" spans="1:12" x14ac:dyDescent="0.2">
      <c r="A1359" s="76">
        <v>394</v>
      </c>
      <c r="B1359" s="76">
        <f t="shared" si="206"/>
        <v>0.39400000000000002</v>
      </c>
      <c r="C1359" s="77">
        <f t="shared" si="201"/>
        <v>0.99386166483636273</v>
      </c>
      <c r="D1359" s="78">
        <f t="shared" si="202"/>
        <v>5.0789971630240659E-6</v>
      </c>
      <c r="E1359" s="78">
        <f t="shared" si="203"/>
        <v>1</v>
      </c>
      <c r="F1359" s="78">
        <f t="shared" si="204"/>
        <v>1</v>
      </c>
      <c r="G1359" s="77">
        <f t="shared" si="207"/>
        <v>5.0478205761422612E-6</v>
      </c>
      <c r="H1359" s="78">
        <f t="shared" si="205"/>
        <v>-105.93792180814768</v>
      </c>
      <c r="I1359" s="77">
        <f t="shared" si="208"/>
        <v>1</v>
      </c>
      <c r="J1359" s="77">
        <f t="shared" si="209"/>
        <v>5.1745667296543045E-6</v>
      </c>
      <c r="K1359" s="77">
        <f t="shared" si="210"/>
        <v>5.1745667296543045E-6</v>
      </c>
      <c r="L1359" s="82"/>
    </row>
    <row r="1360" spans="1:12" x14ac:dyDescent="0.2">
      <c r="A1360" s="76">
        <v>395</v>
      </c>
      <c r="B1360" s="76">
        <f t="shared" si="206"/>
        <v>0.39500000000000002</v>
      </c>
      <c r="C1360" s="77">
        <f t="shared" si="201"/>
        <v>0.99383055496341965</v>
      </c>
      <c r="D1360" s="78">
        <f t="shared" si="202"/>
        <v>4.7812658227413285E-6</v>
      </c>
      <c r="E1360" s="78">
        <f t="shared" si="203"/>
        <v>1</v>
      </c>
      <c r="F1360" s="78">
        <f t="shared" si="204"/>
        <v>1</v>
      </c>
      <c r="G1360" s="77">
        <f t="shared" si="207"/>
        <v>4.7517680660426455E-6</v>
      </c>
      <c r="H1360" s="78">
        <f t="shared" si="205"/>
        <v>-106.46289530875302</v>
      </c>
      <c r="I1360" s="77">
        <f t="shared" si="208"/>
        <v>1</v>
      </c>
      <c r="J1360" s="77">
        <f t="shared" si="209"/>
        <v>4.8997943210924538E-6</v>
      </c>
      <c r="K1360" s="77">
        <f t="shared" si="210"/>
        <v>4.8997943210924538E-6</v>
      </c>
      <c r="L1360" s="82"/>
    </row>
    <row r="1361" spans="1:12" x14ac:dyDescent="0.2">
      <c r="A1361" s="76">
        <v>396</v>
      </c>
      <c r="B1361" s="76">
        <f t="shared" si="206"/>
        <v>0.39600000000000002</v>
      </c>
      <c r="C1361" s="77">
        <f t="shared" si="201"/>
        <v>0.99379936713072192</v>
      </c>
      <c r="D1361" s="78">
        <f t="shared" si="202"/>
        <v>4.4484798135489597E-6</v>
      </c>
      <c r="E1361" s="78">
        <f t="shared" si="203"/>
        <v>1</v>
      </c>
      <c r="F1361" s="78">
        <f t="shared" si="204"/>
        <v>1</v>
      </c>
      <c r="G1361" s="77">
        <f t="shared" si="207"/>
        <v>4.4208964233987481E-6</v>
      </c>
      <c r="H1361" s="78">
        <f t="shared" si="205"/>
        <v>-107.08979320006537</v>
      </c>
      <c r="I1361" s="77">
        <f t="shared" si="208"/>
        <v>1</v>
      </c>
      <c r="J1361" s="77">
        <f t="shared" si="209"/>
        <v>4.5863322447206964E-6</v>
      </c>
      <c r="K1361" s="77">
        <f t="shared" si="210"/>
        <v>4.5863322447206964E-6</v>
      </c>
      <c r="L1361" s="82"/>
    </row>
    <row r="1362" spans="1:12" x14ac:dyDescent="0.2">
      <c r="A1362" s="76">
        <v>397</v>
      </c>
      <c r="B1362" s="76">
        <f t="shared" si="206"/>
        <v>0.39700000000000002</v>
      </c>
      <c r="C1362" s="77">
        <f t="shared" si="201"/>
        <v>0.99376810134507376</v>
      </c>
      <c r="D1362" s="78">
        <f t="shared" si="202"/>
        <v>4.0890547246231673E-6</v>
      </c>
      <c r="E1362" s="78">
        <f t="shared" si="203"/>
        <v>1</v>
      </c>
      <c r="F1362" s="78">
        <f t="shared" si="204"/>
        <v>1</v>
      </c>
      <c r="G1362" s="77">
        <f t="shared" si="207"/>
        <v>4.0635721499848681E-6</v>
      </c>
      <c r="H1362" s="78">
        <f t="shared" si="205"/>
        <v>-107.82184049618722</v>
      </c>
      <c r="I1362" s="77">
        <f t="shared" si="208"/>
        <v>1</v>
      </c>
      <c r="J1362" s="77">
        <f t="shared" si="209"/>
        <v>4.2422342866918081E-6</v>
      </c>
      <c r="K1362" s="77">
        <f t="shared" si="210"/>
        <v>4.2422342866918081E-6</v>
      </c>
      <c r="L1362" s="82"/>
    </row>
    <row r="1363" spans="1:12" x14ac:dyDescent="0.2">
      <c r="A1363" s="76">
        <v>398</v>
      </c>
      <c r="B1363" s="76">
        <f t="shared" si="206"/>
        <v>0.39800000000000002</v>
      </c>
      <c r="C1363" s="77">
        <f t="shared" si="201"/>
        <v>0.99373675761329827</v>
      </c>
      <c r="D1363" s="78">
        <f t="shared" si="202"/>
        <v>3.7117380763243666E-6</v>
      </c>
      <c r="E1363" s="78">
        <f t="shared" si="203"/>
        <v>1</v>
      </c>
      <c r="F1363" s="78">
        <f t="shared" si="204"/>
        <v>1</v>
      </c>
      <c r="G1363" s="77">
        <f t="shared" si="207"/>
        <v>3.6884905610763972E-6</v>
      </c>
      <c r="H1363" s="78">
        <f t="shared" si="205"/>
        <v>-108.66302647145474</v>
      </c>
      <c r="I1363" s="77">
        <f t="shared" si="208"/>
        <v>1</v>
      </c>
      <c r="J1363" s="77">
        <f t="shared" si="209"/>
        <v>3.8760313555306324E-6</v>
      </c>
      <c r="K1363" s="77">
        <f t="shared" si="210"/>
        <v>3.8760313555306324E-6</v>
      </c>
      <c r="L1363" s="82"/>
    </row>
    <row r="1364" spans="1:12" x14ac:dyDescent="0.2">
      <c r="A1364" s="76">
        <v>399</v>
      </c>
      <c r="B1364" s="76">
        <f t="shared" si="206"/>
        <v>0.39900000000000002</v>
      </c>
      <c r="C1364" s="77">
        <f t="shared" si="201"/>
        <v>0.99370533594223442</v>
      </c>
      <c r="D1364" s="78">
        <f t="shared" si="202"/>
        <v>3.325308193279302E-6</v>
      </c>
      <c r="E1364" s="78">
        <f t="shared" si="203"/>
        <v>1</v>
      </c>
      <c r="F1364" s="78">
        <f t="shared" si="204"/>
        <v>1</v>
      </c>
      <c r="G1364" s="77">
        <f t="shared" si="207"/>
        <v>3.3043764953140735E-6</v>
      </c>
      <c r="H1364" s="78">
        <f t="shared" si="205"/>
        <v>-109.61820951443028</v>
      </c>
      <c r="I1364" s="77">
        <f t="shared" si="208"/>
        <v>1</v>
      </c>
      <c r="J1364" s="77">
        <f t="shared" si="209"/>
        <v>3.4964335281952353E-6</v>
      </c>
      <c r="K1364" s="77">
        <f t="shared" si="210"/>
        <v>3.4964335281952353E-6</v>
      </c>
      <c r="L1364" s="82"/>
    </row>
    <row r="1365" spans="1:12" x14ac:dyDescent="0.2">
      <c r="A1365" s="76">
        <v>400</v>
      </c>
      <c r="B1365" s="76">
        <f t="shared" si="206"/>
        <v>0.4</v>
      </c>
      <c r="C1365" s="77">
        <f t="shared" si="201"/>
        <v>0.99367383633873851</v>
      </c>
      <c r="D1365" s="78">
        <f t="shared" si="202"/>
        <v>2.9382823517307357E-6</v>
      </c>
      <c r="E1365" s="78">
        <f t="shared" si="203"/>
        <v>1</v>
      </c>
      <c r="F1365" s="78">
        <f t="shared" si="204"/>
        <v>1</v>
      </c>
      <c r="G1365" s="77">
        <f t="shared" si="207"/>
        <v>2.9196942966906908E-6</v>
      </c>
      <c r="H1365" s="78">
        <f t="shared" si="205"/>
        <v>-110.69325236973442</v>
      </c>
      <c r="I1365" s="77">
        <f t="shared" si="208"/>
        <v>1</v>
      </c>
      <c r="J1365" s="77">
        <f t="shared" si="209"/>
        <v>3.112035396002382E-6</v>
      </c>
      <c r="K1365" s="77">
        <f t="shared" si="210"/>
        <v>3.112035396002382E-6</v>
      </c>
      <c r="L1365" s="82"/>
    </row>
    <row r="1366" spans="1:12" x14ac:dyDescent="0.2">
      <c r="A1366" s="76">
        <v>401</v>
      </c>
      <c r="B1366" s="76">
        <f t="shared" si="206"/>
        <v>0.40100000000000002</v>
      </c>
      <c r="C1366" s="77">
        <f t="shared" si="201"/>
        <v>0.99364225880968526</v>
      </c>
      <c r="D1366" s="78">
        <f t="shared" si="202"/>
        <v>2.5586455533976942E-6</v>
      </c>
      <c r="E1366" s="78">
        <f t="shared" si="203"/>
        <v>1</v>
      </c>
      <c r="F1366" s="78">
        <f t="shared" si="204"/>
        <v>1</v>
      </c>
      <c r="G1366" s="77">
        <f t="shared" si="207"/>
        <v>2.5423783471714419E-6</v>
      </c>
      <c r="H1366" s="78">
        <f t="shared" si="205"/>
        <v>-111.89519637806434</v>
      </c>
      <c r="I1366" s="77">
        <f t="shared" si="208"/>
        <v>1</v>
      </c>
      <c r="J1366" s="77">
        <f t="shared" si="209"/>
        <v>2.7310363219310664E-6</v>
      </c>
      <c r="K1366" s="77">
        <f t="shared" si="210"/>
        <v>2.7310363219310664E-6</v>
      </c>
      <c r="L1366" s="82"/>
    </row>
    <row r="1367" spans="1:12" x14ac:dyDescent="0.2">
      <c r="A1367" s="76">
        <v>402</v>
      </c>
      <c r="B1367" s="76">
        <f t="shared" si="206"/>
        <v>0.40200000000000002</v>
      </c>
      <c r="C1367" s="77">
        <f t="shared" si="201"/>
        <v>0.99361060336196261</v>
      </c>
      <c r="D1367" s="78">
        <f t="shared" si="202"/>
        <v>2.1936101476797275E-6</v>
      </c>
      <c r="E1367" s="78">
        <f t="shared" si="203"/>
        <v>1</v>
      </c>
      <c r="F1367" s="78">
        <f t="shared" si="204"/>
        <v>1</v>
      </c>
      <c r="G1367" s="77">
        <f t="shared" si="207"/>
        <v>2.1795943023769781E-6</v>
      </c>
      <c r="H1367" s="78">
        <f t="shared" si="205"/>
        <v>-113.23248672089603</v>
      </c>
      <c r="I1367" s="77">
        <f t="shared" si="208"/>
        <v>1</v>
      </c>
      <c r="J1367" s="77">
        <f t="shared" si="209"/>
        <v>2.36098632477421E-6</v>
      </c>
      <c r="K1367" s="77">
        <f t="shared" si="210"/>
        <v>2.36098632477421E-6</v>
      </c>
      <c r="L1367" s="82"/>
    </row>
    <row r="1368" spans="1:12" x14ac:dyDescent="0.2">
      <c r="A1368" s="76">
        <v>403</v>
      </c>
      <c r="B1368" s="76">
        <f t="shared" si="206"/>
        <v>0.40300000000000002</v>
      </c>
      <c r="C1368" s="77">
        <f t="shared" si="201"/>
        <v>0.99357887000247869</v>
      </c>
      <c r="D1368" s="78">
        <f t="shared" si="202"/>
        <v>1.849414988097409E-6</v>
      </c>
      <c r="E1368" s="78">
        <f t="shared" si="203"/>
        <v>1</v>
      </c>
      <c r="F1368" s="78">
        <f t="shared" si="204"/>
        <v>1</v>
      </c>
      <c r="G1368" s="77">
        <f t="shared" si="207"/>
        <v>1.8375396540394711E-6</v>
      </c>
      <c r="H1368" s="78">
        <f t="shared" si="205"/>
        <v>-114.71526560166767</v>
      </c>
      <c r="I1368" s="77">
        <f t="shared" si="208"/>
        <v>1</v>
      </c>
      <c r="J1368" s="77">
        <f t="shared" si="209"/>
        <v>2.0085669782082244E-6</v>
      </c>
      <c r="K1368" s="77">
        <f t="shared" si="210"/>
        <v>2.0085669782082244E-6</v>
      </c>
      <c r="L1368" s="82"/>
    </row>
    <row r="1369" spans="1:12" x14ac:dyDescent="0.2">
      <c r="A1369" s="76">
        <v>404</v>
      </c>
      <c r="B1369" s="76">
        <f t="shared" si="206"/>
        <v>0.40400000000000003</v>
      </c>
      <c r="C1369" s="77">
        <f t="shared" si="201"/>
        <v>0.99354705873815852</v>
      </c>
      <c r="D1369" s="78">
        <f t="shared" si="202"/>
        <v>1.5311709411805398E-6</v>
      </c>
      <c r="E1369" s="78">
        <f t="shared" si="203"/>
        <v>1</v>
      </c>
      <c r="F1369" s="78">
        <f t="shared" si="204"/>
        <v>1</v>
      </c>
      <c r="G1369" s="77">
        <f t="shared" si="207"/>
        <v>1.5212903850352632E-6</v>
      </c>
      <c r="H1369" s="78">
        <f t="shared" si="205"/>
        <v>-116.3557575916364</v>
      </c>
      <c r="I1369" s="77">
        <f t="shared" si="208"/>
        <v>1</v>
      </c>
      <c r="J1369" s="77">
        <f t="shared" si="209"/>
        <v>1.6794150195373671E-6</v>
      </c>
      <c r="K1369" s="77">
        <f t="shared" si="210"/>
        <v>1.6794150195373671E-6</v>
      </c>
      <c r="L1369" s="82"/>
    </row>
    <row r="1370" spans="1:12" x14ac:dyDescent="0.2">
      <c r="A1370" s="76">
        <v>405</v>
      </c>
      <c r="B1370" s="76">
        <f t="shared" si="206"/>
        <v>0.40500000000000003</v>
      </c>
      <c r="C1370" s="77">
        <f t="shared" si="201"/>
        <v>0.99351516957594166</v>
      </c>
      <c r="D1370" s="78">
        <f t="shared" si="202"/>
        <v>1.2427574530621967E-6</v>
      </c>
      <c r="E1370" s="78">
        <f t="shared" si="203"/>
        <v>1</v>
      </c>
      <c r="F1370" s="78">
        <f t="shared" si="204"/>
        <v>1</v>
      </c>
      <c r="G1370" s="77">
        <f t="shared" si="207"/>
        <v>1.2346983817208538E-6</v>
      </c>
      <c r="H1370" s="78">
        <f t="shared" si="205"/>
        <v>-118.16878242140709</v>
      </c>
      <c r="I1370" s="77">
        <f t="shared" si="208"/>
        <v>1</v>
      </c>
      <c r="J1370" s="77">
        <f t="shared" si="209"/>
        <v>1.3779943833780586E-6</v>
      </c>
      <c r="K1370" s="77">
        <f t="shared" si="210"/>
        <v>1.3779943833780586E-6</v>
      </c>
      <c r="L1370" s="82"/>
    </row>
    <row r="1371" spans="1:12" x14ac:dyDescent="0.2">
      <c r="A1371" s="76">
        <v>406</v>
      </c>
      <c r="B1371" s="76">
        <f t="shared" si="206"/>
        <v>0.40600000000000003</v>
      </c>
      <c r="C1371" s="77">
        <f t="shared" si="201"/>
        <v>0.99348320252278577</v>
      </c>
      <c r="D1371" s="78">
        <f t="shared" si="202"/>
        <v>9.8677261597967354E-7</v>
      </c>
      <c r="E1371" s="78">
        <f t="shared" si="203"/>
        <v>1</v>
      </c>
      <c r="F1371" s="78">
        <f t="shared" si="204"/>
        <v>1</v>
      </c>
      <c r="G1371" s="77">
        <f t="shared" si="207"/>
        <v>9.8034201868527307E-7</v>
      </c>
      <c r="H1371" s="78">
        <f t="shared" si="205"/>
        <v>-120.17244765116695</v>
      </c>
      <c r="I1371" s="77">
        <f t="shared" si="208"/>
        <v>1</v>
      </c>
      <c r="J1371" s="77">
        <f t="shared" si="209"/>
        <v>1.1075202002030634E-6</v>
      </c>
      <c r="K1371" s="77">
        <f t="shared" si="210"/>
        <v>1.1075202002030634E-6</v>
      </c>
      <c r="L1371" s="82"/>
    </row>
    <row r="1372" spans="1:12" x14ac:dyDescent="0.2">
      <c r="A1372" s="76">
        <v>407</v>
      </c>
      <c r="B1372" s="76">
        <f t="shared" si="206"/>
        <v>0.40699999999999997</v>
      </c>
      <c r="C1372" s="77">
        <f t="shared" si="201"/>
        <v>0.99345115758566671</v>
      </c>
      <c r="D1372" s="78">
        <f t="shared" si="202"/>
        <v>7.6453686338324825E-7</v>
      </c>
      <c r="E1372" s="78">
        <f t="shared" si="203"/>
        <v>1</v>
      </c>
      <c r="F1372" s="78">
        <f t="shared" si="204"/>
        <v>1</v>
      </c>
      <c r="G1372" s="77">
        <f t="shared" si="207"/>
        <v>7.5953003194500266E-7</v>
      </c>
      <c r="H1372" s="78">
        <f t="shared" si="205"/>
        <v>-122.38910098769904</v>
      </c>
      <c r="I1372" s="77">
        <f t="shared" si="208"/>
        <v>1</v>
      </c>
      <c r="J1372" s="77">
        <f t="shared" si="209"/>
        <v>8.6993602531513781E-7</v>
      </c>
      <c r="K1372" s="77">
        <f t="shared" si="210"/>
        <v>8.6993602531513781E-7</v>
      </c>
      <c r="L1372" s="82"/>
    </row>
    <row r="1373" spans="1:12" x14ac:dyDescent="0.2">
      <c r="A1373" s="76">
        <v>408</v>
      </c>
      <c r="B1373" s="76">
        <f t="shared" si="206"/>
        <v>0.40799999999999997</v>
      </c>
      <c r="C1373" s="77">
        <f t="shared" si="201"/>
        <v>0.99341903477157378</v>
      </c>
      <c r="D1373" s="78">
        <f t="shared" si="202"/>
        <v>5.7614815817125457E-7</v>
      </c>
      <c r="E1373" s="78">
        <f t="shared" si="203"/>
        <v>1</v>
      </c>
      <c r="F1373" s="78">
        <f t="shared" si="204"/>
        <v>1</v>
      </c>
      <c r="G1373" s="77">
        <f t="shared" si="207"/>
        <v>5.7235654717590772E-7</v>
      </c>
      <c r="H1373" s="78">
        <f t="shared" si="205"/>
        <v>-124.84666689859658</v>
      </c>
      <c r="I1373" s="77">
        <f t="shared" si="208"/>
        <v>1</v>
      </c>
      <c r="J1373" s="77">
        <f t="shared" si="209"/>
        <v>6.6594328956045519E-7</v>
      </c>
      <c r="K1373" s="77">
        <f t="shared" si="210"/>
        <v>6.6594328956045519E-7</v>
      </c>
      <c r="L1373" s="82"/>
    </row>
    <row r="1374" spans="1:12" x14ac:dyDescent="0.2">
      <c r="A1374" s="76">
        <v>409</v>
      </c>
      <c r="B1374" s="76">
        <f t="shared" si="206"/>
        <v>0.40899999999999997</v>
      </c>
      <c r="C1374" s="77">
        <f t="shared" si="201"/>
        <v>0.9933868340875176</v>
      </c>
      <c r="D1374" s="78">
        <f t="shared" si="202"/>
        <v>4.2058441933985208E-7</v>
      </c>
      <c r="E1374" s="78">
        <f t="shared" si="203"/>
        <v>1</v>
      </c>
      <c r="F1374" s="78">
        <f t="shared" si="204"/>
        <v>1</v>
      </c>
      <c r="G1374" s="77">
        <f t="shared" si="207"/>
        <v>4.1780302479455254E-7</v>
      </c>
      <c r="H1374" s="78">
        <f t="shared" si="205"/>
        <v>-127.58056840311096</v>
      </c>
      <c r="I1374" s="77">
        <f t="shared" si="208"/>
        <v>1</v>
      </c>
      <c r="J1374" s="77">
        <f t="shared" si="209"/>
        <v>4.9507978598523016E-7</v>
      </c>
      <c r="K1374" s="77">
        <f t="shared" si="210"/>
        <v>4.9507978598523016E-7</v>
      </c>
      <c r="L1374" s="82"/>
    </row>
    <row r="1375" spans="1:12" x14ac:dyDescent="0.2">
      <c r="A1375" s="76">
        <v>410</v>
      </c>
      <c r="B1375" s="76">
        <f t="shared" si="206"/>
        <v>0.41</v>
      </c>
      <c r="C1375" s="77">
        <f t="shared" si="201"/>
        <v>0.99335455554052166</v>
      </c>
      <c r="D1375" s="78">
        <f t="shared" si="202"/>
        <v>2.9584704551312437E-7</v>
      </c>
      <c r="E1375" s="78">
        <f t="shared" si="203"/>
        <v>1</v>
      </c>
      <c r="F1375" s="78">
        <f t="shared" si="204"/>
        <v>1</v>
      </c>
      <c r="G1375" s="77">
        <f t="shared" si="207"/>
        <v>2.9388101040366614E-7</v>
      </c>
      <c r="H1375" s="78">
        <f t="shared" si="205"/>
        <v>-130.63656951320883</v>
      </c>
      <c r="I1375" s="77">
        <f t="shared" si="208"/>
        <v>1</v>
      </c>
      <c r="J1375" s="77">
        <f t="shared" si="209"/>
        <v>3.5584201759910937E-7</v>
      </c>
      <c r="K1375" s="77">
        <f t="shared" si="210"/>
        <v>3.5584201759910937E-7</v>
      </c>
      <c r="L1375" s="82"/>
    </row>
    <row r="1376" spans="1:12" x14ac:dyDescent="0.2">
      <c r="A1376" s="76">
        <v>411</v>
      </c>
      <c r="B1376" s="76">
        <f t="shared" si="206"/>
        <v>0.41099999999999998</v>
      </c>
      <c r="C1376" s="77">
        <f t="shared" si="201"/>
        <v>0.99332219913762931</v>
      </c>
      <c r="D1376" s="78">
        <f t="shared" si="202"/>
        <v>1.9913781513302563E-7</v>
      </c>
      <c r="E1376" s="78">
        <f t="shared" si="203"/>
        <v>1</v>
      </c>
      <c r="F1376" s="78">
        <f t="shared" si="204"/>
        <v>1</v>
      </c>
      <c r="G1376" s="77">
        <f t="shared" si="207"/>
        <v>1.9780801245939971E-7</v>
      </c>
      <c r="H1376" s="78">
        <f t="shared" si="205"/>
        <v>-134.07512241489542</v>
      </c>
      <c r="I1376" s="77">
        <f t="shared" si="208"/>
        <v>1</v>
      </c>
      <c r="J1376" s="77">
        <f t="shared" si="209"/>
        <v>2.4584451143153294E-7</v>
      </c>
      <c r="K1376" s="77">
        <f t="shared" si="210"/>
        <v>2.4584451143153294E-7</v>
      </c>
      <c r="L1376" s="82"/>
    </row>
    <row r="1377" spans="1:12" x14ac:dyDescent="0.2">
      <c r="A1377" s="76">
        <v>412</v>
      </c>
      <c r="B1377" s="76">
        <f t="shared" si="206"/>
        <v>0.41199999999999998</v>
      </c>
      <c r="C1377" s="77">
        <f t="shared" si="201"/>
        <v>0.99328976488589982</v>
      </c>
      <c r="D1377" s="78">
        <f t="shared" si="202"/>
        <v>1.2706023351051419E-7</v>
      </c>
      <c r="E1377" s="78">
        <f t="shared" si="203"/>
        <v>1</v>
      </c>
      <c r="F1377" s="78">
        <f t="shared" si="204"/>
        <v>1</v>
      </c>
      <c r="G1377" s="77">
        <f t="shared" si="207"/>
        <v>1.2620762947000619E-7</v>
      </c>
      <c r="H1377" s="78">
        <f t="shared" si="205"/>
        <v>-137.97828780887889</v>
      </c>
      <c r="I1377" s="77">
        <f t="shared" si="208"/>
        <v>1</v>
      </c>
      <c r="J1377" s="77">
        <f t="shared" si="209"/>
        <v>1.6200782096470296E-7</v>
      </c>
      <c r="K1377" s="77">
        <f t="shared" si="210"/>
        <v>1.6200782096470296E-7</v>
      </c>
      <c r="L1377" s="82"/>
    </row>
    <row r="1378" spans="1:12" x14ac:dyDescent="0.2">
      <c r="A1378" s="76">
        <v>413</v>
      </c>
      <c r="B1378" s="76">
        <f t="shared" si="206"/>
        <v>0.41299999999999998</v>
      </c>
      <c r="C1378" s="77">
        <f t="shared" si="201"/>
        <v>0.99325725279240795</v>
      </c>
      <c r="D1378" s="78">
        <f t="shared" si="202"/>
        <v>7.5835600369514096E-8</v>
      </c>
      <c r="E1378" s="78">
        <f t="shared" si="203"/>
        <v>1</v>
      </c>
      <c r="F1378" s="78">
        <f t="shared" si="204"/>
        <v>1</v>
      </c>
      <c r="G1378" s="77">
        <f t="shared" si="207"/>
        <v>7.5324260086886493E-8</v>
      </c>
      <c r="H1378" s="78">
        <f t="shared" si="205"/>
        <v>-142.46130251450214</v>
      </c>
      <c r="I1378" s="77">
        <f t="shared" si="208"/>
        <v>1</v>
      </c>
      <c r="J1378" s="77">
        <f t="shared" si="209"/>
        <v>1.0076594477844633E-7</v>
      </c>
      <c r="K1378" s="77">
        <f t="shared" si="210"/>
        <v>1.0076594477844633E-7</v>
      </c>
      <c r="L1378" s="82"/>
    </row>
    <row r="1379" spans="1:12" x14ac:dyDescent="0.2">
      <c r="A1379" s="76">
        <v>414</v>
      </c>
      <c r="B1379" s="76">
        <f t="shared" si="206"/>
        <v>0.41399999999999998</v>
      </c>
      <c r="C1379" s="77">
        <f t="shared" si="201"/>
        <v>0.99322466286424616</v>
      </c>
      <c r="D1379" s="78">
        <f t="shared" si="202"/>
        <v>4.1523713246639761E-8</v>
      </c>
      <c r="E1379" s="78">
        <f t="shared" si="203"/>
        <v>1</v>
      </c>
      <c r="F1379" s="78">
        <f t="shared" si="204"/>
        <v>1</v>
      </c>
      <c r="G1379" s="77">
        <f t="shared" si="207"/>
        <v>4.124237609026541E-8</v>
      </c>
      <c r="H1379" s="78">
        <f t="shared" si="205"/>
        <v>-147.69312643461609</v>
      </c>
      <c r="I1379" s="77">
        <f t="shared" si="208"/>
        <v>1</v>
      </c>
      <c r="J1379" s="77">
        <f t="shared" si="209"/>
        <v>5.8283318088575951E-8</v>
      </c>
      <c r="K1379" s="77">
        <f t="shared" si="210"/>
        <v>5.8283318088575951E-8</v>
      </c>
      <c r="L1379" s="82"/>
    </row>
    <row r="1380" spans="1:12" x14ac:dyDescent="0.2">
      <c r="A1380" s="76">
        <v>415</v>
      </c>
      <c r="B1380" s="76">
        <f t="shared" si="206"/>
        <v>0.41499999999999998</v>
      </c>
      <c r="C1380" s="77">
        <f t="shared" si="201"/>
        <v>0.99319199510852585</v>
      </c>
      <c r="D1380" s="78">
        <f t="shared" si="202"/>
        <v>2.023820809580196E-8</v>
      </c>
      <c r="E1380" s="78">
        <f t="shared" si="203"/>
        <v>1</v>
      </c>
      <c r="F1380" s="78">
        <f t="shared" si="204"/>
        <v>1</v>
      </c>
      <c r="G1380" s="77">
        <f t="shared" si="207"/>
        <v>2.0100426276091069E-8</v>
      </c>
      <c r="H1380" s="78">
        <f t="shared" si="205"/>
        <v>-153.93589464523097</v>
      </c>
      <c r="I1380" s="77">
        <f t="shared" si="208"/>
        <v>1</v>
      </c>
      <c r="J1380" s="77">
        <f t="shared" si="209"/>
        <v>3.0671401183178243E-8</v>
      </c>
      <c r="K1380" s="77">
        <f t="shared" si="210"/>
        <v>3.0671401183178243E-8</v>
      </c>
      <c r="L1380" s="82"/>
    </row>
    <row r="1381" spans="1:12" x14ac:dyDescent="0.2">
      <c r="A1381" s="76">
        <v>416</v>
      </c>
      <c r="B1381" s="76">
        <f t="shared" si="206"/>
        <v>0.41599999999999998</v>
      </c>
      <c r="C1381" s="77">
        <f t="shared" si="201"/>
        <v>0.99315924953237178</v>
      </c>
      <c r="D1381" s="78">
        <f t="shared" si="202"/>
        <v>8.3470554446790339E-9</v>
      </c>
      <c r="E1381" s="78">
        <f t="shared" si="203"/>
        <v>1</v>
      </c>
      <c r="F1381" s="78">
        <f t="shared" si="204"/>
        <v>1</v>
      </c>
      <c r="G1381" s="77">
        <f t="shared" si="207"/>
        <v>8.2899553212425266E-9</v>
      </c>
      <c r="H1381" s="78">
        <f t="shared" si="205"/>
        <v>-161.6289562015159</v>
      </c>
      <c r="I1381" s="77">
        <f t="shared" si="208"/>
        <v>1</v>
      </c>
      <c r="J1381" s="77">
        <f t="shared" si="209"/>
        <v>1.4195190798666797E-8</v>
      </c>
      <c r="K1381" s="77">
        <f t="shared" si="210"/>
        <v>1.4195190798666797E-8</v>
      </c>
      <c r="L1381" s="82"/>
    </row>
    <row r="1382" spans="1:12" x14ac:dyDescent="0.2">
      <c r="A1382" s="76">
        <v>417</v>
      </c>
      <c r="B1382" s="76">
        <f t="shared" si="206"/>
        <v>0.41699999999999998</v>
      </c>
      <c r="C1382" s="77">
        <f t="shared" si="201"/>
        <v>0.99312642614292701</v>
      </c>
      <c r="D1382" s="78">
        <f t="shared" si="202"/>
        <v>2.6496469510643652E-9</v>
      </c>
      <c r="E1382" s="78">
        <f t="shared" si="203"/>
        <v>1</v>
      </c>
      <c r="F1382" s="78">
        <f t="shared" si="204"/>
        <v>1</v>
      </c>
      <c r="G1382" s="77">
        <f t="shared" si="207"/>
        <v>2.6314344070510559E-9</v>
      </c>
      <c r="H1382" s="78">
        <f t="shared" si="205"/>
        <v>-171.59614902071149</v>
      </c>
      <c r="I1382" s="77">
        <f t="shared" si="208"/>
        <v>1</v>
      </c>
      <c r="J1382" s="77">
        <f t="shared" si="209"/>
        <v>5.4606948641467915E-9</v>
      </c>
      <c r="K1382" s="77">
        <f t="shared" si="210"/>
        <v>5.4606948641467915E-9</v>
      </c>
      <c r="L1382" s="82"/>
    </row>
    <row r="1383" spans="1:12" x14ac:dyDescent="0.2">
      <c r="A1383" s="76">
        <v>418</v>
      </c>
      <c r="B1383" s="76">
        <f t="shared" si="206"/>
        <v>0.41799999999999998</v>
      </c>
      <c r="C1383" s="77">
        <f t="shared" si="201"/>
        <v>0.9930935249473537</v>
      </c>
      <c r="D1383" s="78">
        <f t="shared" si="202"/>
        <v>5.2317515761490245E-10</v>
      </c>
      <c r="E1383" s="78">
        <f t="shared" si="203"/>
        <v>1</v>
      </c>
      <c r="F1383" s="78">
        <f t="shared" si="204"/>
        <v>1</v>
      </c>
      <c r="G1383" s="77">
        <f t="shared" si="207"/>
        <v>5.1956186144067082E-10</v>
      </c>
      <c r="H1383" s="78">
        <f t="shared" si="205"/>
        <v>-185.68725471833002</v>
      </c>
      <c r="I1383" s="77">
        <f t="shared" si="208"/>
        <v>1</v>
      </c>
      <c r="J1383" s="77">
        <f t="shared" si="209"/>
        <v>1.5754981342458634E-9</v>
      </c>
      <c r="K1383" s="77">
        <f t="shared" si="210"/>
        <v>1.5754981342458634E-9</v>
      </c>
      <c r="L1383" s="82"/>
    </row>
    <row r="1384" spans="1:12" x14ac:dyDescent="0.2">
      <c r="A1384" s="76">
        <v>419</v>
      </c>
      <c r="B1384" s="76">
        <f t="shared" si="206"/>
        <v>0.41899999999999998</v>
      </c>
      <c r="C1384" s="77">
        <f t="shared" si="201"/>
        <v>0.99306054595282844</v>
      </c>
      <c r="D1384" s="78">
        <f t="shared" si="202"/>
        <v>3.2566424682680148E-11</v>
      </c>
      <c r="E1384" s="78">
        <f t="shared" si="203"/>
        <v>1</v>
      </c>
      <c r="F1384" s="78">
        <f t="shared" si="204"/>
        <v>1</v>
      </c>
      <c r="G1384" s="77">
        <f t="shared" si="207"/>
        <v>3.2340431475114015E-11</v>
      </c>
      <c r="H1384" s="78">
        <f t="shared" si="205"/>
        <v>-209.80508380361334</v>
      </c>
      <c r="I1384" s="77">
        <f t="shared" si="208"/>
        <v>1</v>
      </c>
      <c r="J1384" s="77">
        <f t="shared" si="209"/>
        <v>2.7595114645789244E-10</v>
      </c>
      <c r="K1384" s="77">
        <f t="shared" si="210"/>
        <v>2.7595114645789244E-10</v>
      </c>
      <c r="L1384" s="82"/>
    </row>
    <row r="1385" spans="1:12" x14ac:dyDescent="0.2">
      <c r="A1385" s="76">
        <v>420</v>
      </c>
      <c r="B1385" s="76">
        <f t="shared" si="206"/>
        <v>0.42</v>
      </c>
      <c r="C1385" s="77">
        <f t="shared" si="201"/>
        <v>0.99302748916654282</v>
      </c>
      <c r="D1385" s="78">
        <f t="shared" si="202"/>
        <v>2.3258781167696238E-66</v>
      </c>
      <c r="E1385" s="78">
        <f t="shared" si="203"/>
        <v>1</v>
      </c>
      <c r="F1385" s="78">
        <f t="shared" si="204"/>
        <v>1</v>
      </c>
      <c r="G1385" s="77">
        <f t="shared" si="207"/>
        <v>2.3096609064031467E-66</v>
      </c>
      <c r="H1385" s="78">
        <f t="shared" si="205"/>
        <v>-1312.7290355301911</v>
      </c>
      <c r="I1385" s="77">
        <f t="shared" si="208"/>
        <v>1</v>
      </c>
      <c r="J1385" s="77">
        <f t="shared" si="209"/>
        <v>1.6170215737557007E-11</v>
      </c>
      <c r="K1385" s="77">
        <f t="shared" si="210"/>
        <v>1.6170215737557007E-11</v>
      </c>
      <c r="L1385" s="82"/>
    </row>
    <row r="1386" spans="1:12" x14ac:dyDescent="0.2">
      <c r="A1386" s="76">
        <v>421</v>
      </c>
      <c r="B1386" s="76">
        <f t="shared" si="206"/>
        <v>0.42099999999999999</v>
      </c>
      <c r="C1386" s="77">
        <f t="shared" si="201"/>
        <v>0.9929943545957105</v>
      </c>
      <c r="D1386" s="78">
        <f t="shared" si="202"/>
        <v>3.1953685388796955E-11</v>
      </c>
      <c r="E1386" s="78">
        <f t="shared" si="203"/>
        <v>1</v>
      </c>
      <c r="F1386" s="78">
        <f t="shared" si="204"/>
        <v>1</v>
      </c>
      <c r="G1386" s="77">
        <f t="shared" si="207"/>
        <v>3.1729829199602819E-11</v>
      </c>
      <c r="H1386" s="78">
        <f t="shared" si="205"/>
        <v>-209.97064531366124</v>
      </c>
      <c r="I1386" s="77">
        <f t="shared" si="208"/>
        <v>1</v>
      </c>
      <c r="J1386" s="77">
        <f t="shared" si="209"/>
        <v>1.586491459980141E-11</v>
      </c>
      <c r="K1386" s="77">
        <f t="shared" si="210"/>
        <v>1.586491459980141E-11</v>
      </c>
      <c r="L1386" s="82"/>
    </row>
    <row r="1387" spans="1:12" x14ac:dyDescent="0.2">
      <c r="A1387" s="76">
        <v>422</v>
      </c>
      <c r="B1387" s="76">
        <f t="shared" si="206"/>
        <v>0.42199999999999999</v>
      </c>
      <c r="C1387" s="77">
        <f t="shared" si="201"/>
        <v>0.99296114224755738</v>
      </c>
      <c r="D1387" s="78">
        <f t="shared" si="202"/>
        <v>5.0367311040061616E-10</v>
      </c>
      <c r="E1387" s="78">
        <f t="shared" si="203"/>
        <v>1</v>
      </c>
      <c r="F1387" s="78">
        <f t="shared" si="204"/>
        <v>1</v>
      </c>
      <c r="G1387" s="77">
        <f t="shared" si="207"/>
        <v>5.0012782702277593E-10</v>
      </c>
      <c r="H1387" s="78">
        <f t="shared" si="205"/>
        <v>-186.01837961425656</v>
      </c>
      <c r="I1387" s="77">
        <f t="shared" si="208"/>
        <v>1</v>
      </c>
      <c r="J1387" s="77">
        <f t="shared" si="209"/>
        <v>2.6592882811118936E-10</v>
      </c>
      <c r="K1387" s="77">
        <f t="shared" si="210"/>
        <v>2.6592882811118936E-10</v>
      </c>
      <c r="L1387" s="82"/>
    </row>
    <row r="1388" spans="1:12" x14ac:dyDescent="0.2">
      <c r="A1388" s="76">
        <v>423</v>
      </c>
      <c r="B1388" s="76">
        <f t="shared" si="206"/>
        <v>0.42299999999999999</v>
      </c>
      <c r="C1388" s="77">
        <f t="shared" si="201"/>
        <v>0.99292785212932932</v>
      </c>
      <c r="D1388" s="78">
        <f t="shared" si="202"/>
        <v>2.5028813040624308E-9</v>
      </c>
      <c r="E1388" s="78">
        <f t="shared" si="203"/>
        <v>1</v>
      </c>
      <c r="F1388" s="78">
        <f t="shared" si="204"/>
        <v>1</v>
      </c>
      <c r="G1388" s="77">
        <f t="shared" si="207"/>
        <v>2.4851805573773642E-9</v>
      </c>
      <c r="H1388" s="78">
        <f t="shared" si="205"/>
        <v>-172.09284105431504</v>
      </c>
      <c r="I1388" s="77">
        <f t="shared" si="208"/>
        <v>1</v>
      </c>
      <c r="J1388" s="77">
        <f t="shared" si="209"/>
        <v>1.4926541922000701E-9</v>
      </c>
      <c r="K1388" s="77">
        <f t="shared" si="210"/>
        <v>1.4926541922000701E-9</v>
      </c>
      <c r="L1388" s="82"/>
    </row>
    <row r="1389" spans="1:12" x14ac:dyDescent="0.2">
      <c r="A1389" s="76">
        <v>424</v>
      </c>
      <c r="B1389" s="76">
        <f t="shared" si="206"/>
        <v>0.42399999999999999</v>
      </c>
      <c r="C1389" s="77">
        <f t="shared" si="201"/>
        <v>0.99289448424828541</v>
      </c>
      <c r="D1389" s="78">
        <f t="shared" si="202"/>
        <v>7.7363454118661539E-9</v>
      </c>
      <c r="E1389" s="78">
        <f t="shared" si="203"/>
        <v>1</v>
      </c>
      <c r="F1389" s="78">
        <f t="shared" si="204"/>
        <v>1</v>
      </c>
      <c r="G1389" s="77">
        <f t="shared" si="207"/>
        <v>7.6813746876814342E-9</v>
      </c>
      <c r="H1389" s="78">
        <f t="shared" si="205"/>
        <v>-162.29122100080519</v>
      </c>
      <c r="I1389" s="77">
        <f t="shared" si="208"/>
        <v>1</v>
      </c>
      <c r="J1389" s="77">
        <f t="shared" si="209"/>
        <v>5.0832776225293996E-9</v>
      </c>
      <c r="K1389" s="77">
        <f t="shared" si="210"/>
        <v>5.0832776225293996E-9</v>
      </c>
      <c r="L1389" s="82"/>
    </row>
    <row r="1390" spans="1:12" x14ac:dyDescent="0.2">
      <c r="A1390" s="76">
        <v>425</v>
      </c>
      <c r="B1390" s="76">
        <f t="shared" si="206"/>
        <v>0.42499999999999999</v>
      </c>
      <c r="C1390" s="77">
        <f t="shared" si="201"/>
        <v>0.99286103861170494</v>
      </c>
      <c r="D1390" s="78">
        <f t="shared" si="202"/>
        <v>1.8404522132390629E-8</v>
      </c>
      <c r="E1390" s="78">
        <f t="shared" si="203"/>
        <v>1</v>
      </c>
      <c r="F1390" s="78">
        <f t="shared" si="204"/>
        <v>1</v>
      </c>
      <c r="G1390" s="77">
        <f t="shared" si="207"/>
        <v>1.827313295951747E-8</v>
      </c>
      <c r="H1390" s="78">
        <f t="shared" si="205"/>
        <v>-154.76373971481797</v>
      </c>
      <c r="I1390" s="77">
        <f t="shared" si="208"/>
        <v>1</v>
      </c>
      <c r="J1390" s="77">
        <f t="shared" si="209"/>
        <v>1.2977253823599452E-8</v>
      </c>
      <c r="K1390" s="77">
        <f t="shared" si="210"/>
        <v>1.2977253823599452E-8</v>
      </c>
      <c r="L1390" s="82"/>
    </row>
    <row r="1391" spans="1:12" x14ac:dyDescent="0.2">
      <c r="A1391" s="76">
        <v>426</v>
      </c>
      <c r="B1391" s="76">
        <f t="shared" si="206"/>
        <v>0.42599999999999999</v>
      </c>
      <c r="C1391" s="77">
        <f t="shared" si="201"/>
        <v>0.99282751522688295</v>
      </c>
      <c r="D1391" s="78">
        <f t="shared" si="202"/>
        <v>3.7050846734213237E-8</v>
      </c>
      <c r="E1391" s="78">
        <f t="shared" si="203"/>
        <v>1</v>
      </c>
      <c r="F1391" s="78">
        <f t="shared" si="204"/>
        <v>1</v>
      </c>
      <c r="G1391" s="77">
        <f t="shared" si="207"/>
        <v>3.6785100100180996E-8</v>
      </c>
      <c r="H1391" s="78">
        <f t="shared" si="205"/>
        <v>-148.68656115622082</v>
      </c>
      <c r="I1391" s="77">
        <f t="shared" si="208"/>
        <v>1</v>
      </c>
      <c r="J1391" s="77">
        <f t="shared" si="209"/>
        <v>2.7529116529849233E-8</v>
      </c>
      <c r="K1391" s="77">
        <f t="shared" si="210"/>
        <v>2.7529116529849233E-8</v>
      </c>
      <c r="L1391" s="82"/>
    </row>
    <row r="1392" spans="1:12" x14ac:dyDescent="0.2">
      <c r="A1392" s="76">
        <v>427</v>
      </c>
      <c r="B1392" s="76">
        <f t="shared" si="206"/>
        <v>0.42699999999999999</v>
      </c>
      <c r="C1392" s="77">
        <f t="shared" si="201"/>
        <v>0.9927939141011316</v>
      </c>
      <c r="D1392" s="78">
        <f t="shared" si="202"/>
        <v>6.6393258892238223E-8</v>
      </c>
      <c r="E1392" s="78">
        <f t="shared" si="203"/>
        <v>1</v>
      </c>
      <c r="F1392" s="78">
        <f t="shared" si="204"/>
        <v>1</v>
      </c>
      <c r="G1392" s="77">
        <f t="shared" si="207"/>
        <v>6.5914823365554947E-8</v>
      </c>
      <c r="H1392" s="78">
        <f t="shared" si="205"/>
        <v>-143.62033814759405</v>
      </c>
      <c r="I1392" s="77">
        <f t="shared" si="208"/>
        <v>1</v>
      </c>
      <c r="J1392" s="77">
        <f t="shared" si="209"/>
        <v>5.1349961732867971E-8</v>
      </c>
      <c r="K1392" s="77">
        <f t="shared" si="210"/>
        <v>5.1349961732867971E-8</v>
      </c>
      <c r="L1392" s="82"/>
    </row>
    <row r="1393" spans="1:12" x14ac:dyDescent="0.2">
      <c r="A1393" s="76">
        <v>428</v>
      </c>
      <c r="B1393" s="76">
        <f t="shared" si="206"/>
        <v>0.42799999999999999</v>
      </c>
      <c r="C1393" s="77">
        <f t="shared" si="201"/>
        <v>0.99276023524177848</v>
      </c>
      <c r="D1393" s="78">
        <f t="shared" si="202"/>
        <v>1.0914623319821561E-7</v>
      </c>
      <c r="E1393" s="78">
        <f t="shared" si="203"/>
        <v>1</v>
      </c>
      <c r="F1393" s="78">
        <f t="shared" si="204"/>
        <v>1</v>
      </c>
      <c r="G1393" s="77">
        <f t="shared" si="207"/>
        <v>1.0835604014561454E-7</v>
      </c>
      <c r="H1393" s="78">
        <f t="shared" si="205"/>
        <v>-139.30293749144337</v>
      </c>
      <c r="I1393" s="77">
        <f t="shared" si="208"/>
        <v>1</v>
      </c>
      <c r="J1393" s="77">
        <f t="shared" si="209"/>
        <v>8.713543175558475E-8</v>
      </c>
      <c r="K1393" s="77">
        <f t="shared" si="210"/>
        <v>8.713543175558475E-8</v>
      </c>
      <c r="L1393" s="82"/>
    </row>
    <row r="1394" spans="1:12" x14ac:dyDescent="0.2">
      <c r="A1394" s="76">
        <v>429</v>
      </c>
      <c r="B1394" s="76">
        <f t="shared" si="206"/>
        <v>0.42899999999999999</v>
      </c>
      <c r="C1394" s="77">
        <f t="shared" si="201"/>
        <v>0.99272647865617025</v>
      </c>
      <c r="D1394" s="78">
        <f t="shared" si="202"/>
        <v>1.6784188020996006E-7</v>
      </c>
      <c r="E1394" s="78">
        <f t="shared" si="203"/>
        <v>1</v>
      </c>
      <c r="F1394" s="78">
        <f t="shared" si="204"/>
        <v>1</v>
      </c>
      <c r="G1394" s="77">
        <f t="shared" si="207"/>
        <v>1.6662107871186439E-7</v>
      </c>
      <c r="H1394" s="78">
        <f t="shared" si="205"/>
        <v>-135.56540116432549</v>
      </c>
      <c r="I1394" s="77">
        <f t="shared" si="208"/>
        <v>1</v>
      </c>
      <c r="J1394" s="77">
        <f t="shared" si="209"/>
        <v>1.3748855942873947E-7</v>
      </c>
      <c r="K1394" s="77">
        <f t="shared" si="210"/>
        <v>1.3748855942873947E-7</v>
      </c>
      <c r="L1394" s="82"/>
    </row>
    <row r="1395" spans="1:12" x14ac:dyDescent="0.2">
      <c r="A1395" s="76">
        <v>430</v>
      </c>
      <c r="B1395" s="76">
        <f t="shared" si="206"/>
        <v>0.43</v>
      </c>
      <c r="C1395" s="77">
        <f t="shared" si="201"/>
        <v>0.99269264435166926</v>
      </c>
      <c r="D1395" s="78">
        <f t="shared" si="202"/>
        <v>2.4465859916362053E-7</v>
      </c>
      <c r="E1395" s="78">
        <f t="shared" si="203"/>
        <v>1</v>
      </c>
      <c r="F1395" s="78">
        <f t="shared" si="204"/>
        <v>1</v>
      </c>
      <c r="G1395" s="77">
        <f t="shared" si="207"/>
        <v>2.4287079176710958E-7</v>
      </c>
      <c r="H1395" s="78">
        <f t="shared" si="205"/>
        <v>-132.29249422733113</v>
      </c>
      <c r="I1395" s="77">
        <f t="shared" si="208"/>
        <v>1</v>
      </c>
      <c r="J1395" s="77">
        <f t="shared" si="209"/>
        <v>2.0474593523948697E-7</v>
      </c>
      <c r="K1395" s="77">
        <f t="shared" si="210"/>
        <v>2.0474593523948697E-7</v>
      </c>
      <c r="L1395" s="82"/>
    </row>
    <row r="1396" spans="1:12" x14ac:dyDescent="0.2">
      <c r="A1396" s="76">
        <v>431</v>
      </c>
      <c r="B1396" s="76">
        <f t="shared" si="206"/>
        <v>0.43099999999999999</v>
      </c>
      <c r="C1396" s="77">
        <f t="shared" si="201"/>
        <v>0.99265873233565372</v>
      </c>
      <c r="D1396" s="78">
        <f t="shared" si="202"/>
        <v>3.4126530649534937E-7</v>
      </c>
      <c r="E1396" s="78">
        <f t="shared" si="203"/>
        <v>1</v>
      </c>
      <c r="F1396" s="78">
        <f t="shared" si="204"/>
        <v>1</v>
      </c>
      <c r="G1396" s="77">
        <f t="shared" si="207"/>
        <v>3.3875998653581181E-7</v>
      </c>
      <c r="H1396" s="78">
        <f t="shared" si="205"/>
        <v>-129.40215786133422</v>
      </c>
      <c r="I1396" s="77">
        <f t="shared" si="208"/>
        <v>1</v>
      </c>
      <c r="J1396" s="77">
        <f t="shared" si="209"/>
        <v>2.9081538915146067E-7</v>
      </c>
      <c r="K1396" s="77">
        <f t="shared" si="210"/>
        <v>2.9081538915146067E-7</v>
      </c>
      <c r="L1396" s="82"/>
    </row>
    <row r="1397" spans="1:12" x14ac:dyDescent="0.2">
      <c r="A1397" s="76">
        <v>432</v>
      </c>
      <c r="B1397" s="76">
        <f t="shared" si="206"/>
        <v>0.432</v>
      </c>
      <c r="C1397" s="77">
        <f t="shared" si="201"/>
        <v>0.99262474261551925</v>
      </c>
      <c r="D1397" s="78">
        <f t="shared" si="202"/>
        <v>4.5868846151293151E-7</v>
      </c>
      <c r="E1397" s="78">
        <f t="shared" si="203"/>
        <v>1</v>
      </c>
      <c r="F1397" s="78">
        <f t="shared" si="204"/>
        <v>1</v>
      </c>
      <c r="G1397" s="77">
        <f t="shared" si="207"/>
        <v>4.5530551604998215E-7</v>
      </c>
      <c r="H1397" s="78">
        <f t="shared" si="205"/>
        <v>-126.83394176319453</v>
      </c>
      <c r="I1397" s="77">
        <f t="shared" si="208"/>
        <v>1</v>
      </c>
      <c r="J1397" s="77">
        <f t="shared" si="209"/>
        <v>3.9703275129289698E-7</v>
      </c>
      <c r="K1397" s="77">
        <f t="shared" si="210"/>
        <v>3.9703275129289698E-7</v>
      </c>
      <c r="L1397" s="82"/>
    </row>
    <row r="1398" spans="1:12" x14ac:dyDescent="0.2">
      <c r="A1398" s="76">
        <v>433</v>
      </c>
      <c r="B1398" s="76">
        <f t="shared" si="206"/>
        <v>0.433</v>
      </c>
      <c r="C1398" s="77">
        <f t="shared" si="201"/>
        <v>0.99259067519867927</v>
      </c>
      <c r="D1398" s="78">
        <f t="shared" si="202"/>
        <v>5.9720800280737909E-7</v>
      </c>
      <c r="E1398" s="78">
        <f t="shared" si="203"/>
        <v>1</v>
      </c>
      <c r="F1398" s="78">
        <f t="shared" si="204"/>
        <v>1</v>
      </c>
      <c r="G1398" s="77">
        <f t="shared" si="207"/>
        <v>5.9278309474063115E-7</v>
      </c>
      <c r="H1398" s="78">
        <f t="shared" si="205"/>
        <v>-124.54208380521516</v>
      </c>
      <c r="I1398" s="77">
        <f t="shared" si="208"/>
        <v>1</v>
      </c>
      <c r="J1398" s="77">
        <f t="shared" si="209"/>
        <v>5.2404430539530665E-7</v>
      </c>
      <c r="K1398" s="77">
        <f t="shared" si="210"/>
        <v>5.2404430539530665E-7</v>
      </c>
      <c r="L1398" s="82"/>
    </row>
    <row r="1399" spans="1:12" x14ac:dyDescent="0.2">
      <c r="A1399" s="76">
        <v>434</v>
      </c>
      <c r="B1399" s="76">
        <f t="shared" si="206"/>
        <v>0.434</v>
      </c>
      <c r="C1399" s="77">
        <f t="shared" si="201"/>
        <v>0.99255653009256406</v>
      </c>
      <c r="D1399" s="78">
        <f t="shared" si="202"/>
        <v>7.5628694962970425E-7</v>
      </c>
      <c r="E1399" s="78">
        <f t="shared" si="203"/>
        <v>1</v>
      </c>
      <c r="F1399" s="78">
        <f t="shared" si="204"/>
        <v>1</v>
      </c>
      <c r="G1399" s="77">
        <f t="shared" si="207"/>
        <v>7.5065755047874898E-7</v>
      </c>
      <c r="H1399" s="78">
        <f t="shared" si="205"/>
        <v>-122.4911628539549</v>
      </c>
      <c r="I1399" s="77">
        <f t="shared" si="208"/>
        <v>1</v>
      </c>
      <c r="J1399" s="77">
        <f t="shared" si="209"/>
        <v>6.7172032260969007E-7</v>
      </c>
      <c r="K1399" s="77">
        <f t="shared" si="210"/>
        <v>6.7172032260969007E-7</v>
      </c>
      <c r="L1399" s="82"/>
    </row>
    <row r="1400" spans="1:12" x14ac:dyDescent="0.2">
      <c r="A1400" s="76">
        <v>435</v>
      </c>
      <c r="B1400" s="76">
        <f t="shared" si="206"/>
        <v>0.435</v>
      </c>
      <c r="C1400" s="77">
        <f t="shared" si="201"/>
        <v>0.99252230730461866</v>
      </c>
      <c r="D1400" s="78">
        <f t="shared" si="202"/>
        <v>9.3453787474340648E-7</v>
      </c>
      <c r="E1400" s="78">
        <f t="shared" si="203"/>
        <v>1</v>
      </c>
      <c r="F1400" s="78">
        <f t="shared" si="204"/>
        <v>1</v>
      </c>
      <c r="G1400" s="77">
        <f t="shared" si="207"/>
        <v>9.2754968770388051E-7</v>
      </c>
      <c r="H1400" s="78">
        <f t="shared" si="205"/>
        <v>-120.65325632929616</v>
      </c>
      <c r="I1400" s="77">
        <f t="shared" si="208"/>
        <v>1</v>
      </c>
      <c r="J1400" s="77">
        <f t="shared" si="209"/>
        <v>8.3910361909131475E-7</v>
      </c>
      <c r="K1400" s="77">
        <f t="shared" si="210"/>
        <v>8.3910361909131475E-7</v>
      </c>
      <c r="L1400" s="82"/>
    </row>
    <row r="1401" spans="1:12" x14ac:dyDescent="0.2">
      <c r="A1401" s="76">
        <v>436</v>
      </c>
      <c r="B1401" s="76">
        <f t="shared" si="206"/>
        <v>0.436</v>
      </c>
      <c r="C1401" s="77">
        <f t="shared" si="201"/>
        <v>0.99248800684230754</v>
      </c>
      <c r="D1401" s="78">
        <f t="shared" si="202"/>
        <v>1.1297277894842922E-6</v>
      </c>
      <c r="E1401" s="78">
        <f t="shared" si="203"/>
        <v>1</v>
      </c>
      <c r="F1401" s="78">
        <f t="shared" si="204"/>
        <v>1</v>
      </c>
      <c r="G1401" s="77">
        <f t="shared" si="207"/>
        <v>1.1212412820596311E-6</v>
      </c>
      <c r="H1401" s="78">
        <f t="shared" si="205"/>
        <v>-119.00601841372831</v>
      </c>
      <c r="I1401" s="77">
        <f t="shared" si="208"/>
        <v>1</v>
      </c>
      <c r="J1401" s="77">
        <f t="shared" si="209"/>
        <v>1.0243954848817558E-6</v>
      </c>
      <c r="K1401" s="77">
        <f t="shared" si="210"/>
        <v>1.0243954848817558E-6</v>
      </c>
      <c r="L1401" s="82"/>
    </row>
    <row r="1402" spans="1:12" x14ac:dyDescent="0.2">
      <c r="A1402" s="76">
        <v>437</v>
      </c>
      <c r="B1402" s="76">
        <f t="shared" si="206"/>
        <v>0.437</v>
      </c>
      <c r="C1402" s="77">
        <f t="shared" si="201"/>
        <v>0.99245362871310905</v>
      </c>
      <c r="D1402" s="78">
        <f t="shared" si="202"/>
        <v>1.3388212720886501E-6</v>
      </c>
      <c r="E1402" s="78">
        <f t="shared" si="203"/>
        <v>1</v>
      </c>
      <c r="F1402" s="78">
        <f t="shared" si="204"/>
        <v>1</v>
      </c>
      <c r="G1402" s="77">
        <f t="shared" si="207"/>
        <v>1.3287180296826816E-6</v>
      </c>
      <c r="H1402" s="78">
        <f t="shared" si="205"/>
        <v>-117.53134343826375</v>
      </c>
      <c r="I1402" s="77">
        <f t="shared" si="208"/>
        <v>1</v>
      </c>
      <c r="J1402" s="77">
        <f t="shared" si="209"/>
        <v>1.2249796558711564E-6</v>
      </c>
      <c r="K1402" s="77">
        <f t="shared" si="210"/>
        <v>1.2249796558711564E-6</v>
      </c>
      <c r="L1402" s="82"/>
    </row>
    <row r="1403" spans="1:12" x14ac:dyDescent="0.2">
      <c r="A1403" s="76">
        <v>438</v>
      </c>
      <c r="B1403" s="76">
        <f t="shared" si="206"/>
        <v>0.438</v>
      </c>
      <c r="C1403" s="77">
        <f t="shared" si="201"/>
        <v>0.9924191729245222</v>
      </c>
      <c r="D1403" s="78">
        <f t="shared" si="202"/>
        <v>1.5580599915677609E-6</v>
      </c>
      <c r="E1403" s="78">
        <f t="shared" si="203"/>
        <v>1</v>
      </c>
      <c r="F1403" s="78">
        <f t="shared" si="204"/>
        <v>1</v>
      </c>
      <c r="G1403" s="77">
        <f t="shared" si="207"/>
        <v>1.5462486081984654E-6</v>
      </c>
      <c r="H1403" s="78">
        <f t="shared" si="205"/>
        <v>-116.21441356555232</v>
      </c>
      <c r="I1403" s="77">
        <f t="shared" si="208"/>
        <v>1</v>
      </c>
      <c r="J1403" s="77">
        <f t="shared" si="209"/>
        <v>1.4374833189405734E-6</v>
      </c>
      <c r="K1403" s="77">
        <f t="shared" si="210"/>
        <v>1.4374833189405734E-6</v>
      </c>
      <c r="L1403" s="82"/>
    </row>
    <row r="1404" spans="1:12" x14ac:dyDescent="0.2">
      <c r="A1404" s="76">
        <v>439</v>
      </c>
      <c r="B1404" s="76">
        <f t="shared" si="206"/>
        <v>0.439</v>
      </c>
      <c r="C1404" s="77">
        <f t="shared" si="201"/>
        <v>0.99238463948405986</v>
      </c>
      <c r="D1404" s="78">
        <f t="shared" si="202"/>
        <v>1.7830752036868345E-6</v>
      </c>
      <c r="E1404" s="78">
        <f t="shared" si="203"/>
        <v>1</v>
      </c>
      <c r="F1404" s="78">
        <f t="shared" si="204"/>
        <v>1</v>
      </c>
      <c r="G1404" s="77">
        <f t="shared" si="207"/>
        <v>1.769496443183726E-6</v>
      </c>
      <c r="H1404" s="78">
        <f t="shared" si="205"/>
        <v>-115.04300611978033</v>
      </c>
      <c r="I1404" s="77">
        <f t="shared" si="208"/>
        <v>1</v>
      </c>
      <c r="J1404" s="77">
        <f t="shared" si="209"/>
        <v>1.6578725256910957E-6</v>
      </c>
      <c r="K1404" s="77">
        <f t="shared" si="210"/>
        <v>1.6578725256910957E-6</v>
      </c>
      <c r="L1404" s="82"/>
    </row>
    <row r="1405" spans="1:12" x14ac:dyDescent="0.2">
      <c r="A1405" s="76">
        <v>440</v>
      </c>
      <c r="B1405" s="76">
        <f t="shared" si="206"/>
        <v>0.44</v>
      </c>
      <c r="C1405" s="77">
        <f t="shared" si="201"/>
        <v>0.99235002839925135</v>
      </c>
      <c r="D1405" s="78">
        <f t="shared" si="202"/>
        <v>2.0090283894495319E-6</v>
      </c>
      <c r="E1405" s="78">
        <f t="shared" si="203"/>
        <v>1</v>
      </c>
      <c r="F1405" s="78">
        <f t="shared" si="204"/>
        <v>1</v>
      </c>
      <c r="G1405" s="77">
        <f t="shared" si="207"/>
        <v>1.9936593793251452E-6</v>
      </c>
      <c r="H1405" s="78">
        <f t="shared" si="205"/>
        <v>-114.00698079526993</v>
      </c>
      <c r="I1405" s="77">
        <f t="shared" si="208"/>
        <v>1</v>
      </c>
      <c r="J1405" s="77">
        <f t="shared" si="209"/>
        <v>1.8815779112544355E-6</v>
      </c>
      <c r="K1405" s="77">
        <f t="shared" si="210"/>
        <v>1.8815779112544355E-6</v>
      </c>
      <c r="L1405" s="82"/>
    </row>
    <row r="1406" spans="1:12" x14ac:dyDescent="0.2">
      <c r="A1406" s="76">
        <v>441</v>
      </c>
      <c r="B1406" s="76">
        <f t="shared" si="206"/>
        <v>0.441</v>
      </c>
      <c r="C1406" s="77">
        <f t="shared" si="201"/>
        <v>0.99231533967764474</v>
      </c>
      <c r="D1406" s="78">
        <f t="shared" si="202"/>
        <v>2.2307740279608896E-6</v>
      </c>
      <c r="E1406" s="78">
        <f t="shared" si="203"/>
        <v>1</v>
      </c>
      <c r="F1406" s="78">
        <f t="shared" si="204"/>
        <v>1</v>
      </c>
      <c r="G1406" s="77">
        <f t="shared" si="207"/>
        <v>2.2136312873000779E-6</v>
      </c>
      <c r="H1406" s="78">
        <f t="shared" si="205"/>
        <v>-113.09789431075598</v>
      </c>
      <c r="I1406" s="77">
        <f t="shared" si="208"/>
        <v>1</v>
      </c>
      <c r="J1406" s="77">
        <f t="shared" si="209"/>
        <v>2.1036453333126116E-6</v>
      </c>
      <c r="K1406" s="77">
        <f t="shared" si="210"/>
        <v>2.1036453333126116E-6</v>
      </c>
      <c r="L1406" s="82"/>
    </row>
    <row r="1407" spans="1:12" x14ac:dyDescent="0.2">
      <c r="A1407" s="76">
        <v>442</v>
      </c>
      <c r="B1407" s="76">
        <f t="shared" si="206"/>
        <v>0.442</v>
      </c>
      <c r="C1407" s="77">
        <f t="shared" si="201"/>
        <v>0.99228057332680497</v>
      </c>
      <c r="D1407" s="78">
        <f t="shared" si="202"/>
        <v>2.4430375919321037E-6</v>
      </c>
      <c r="E1407" s="78">
        <f t="shared" si="203"/>
        <v>1</v>
      </c>
      <c r="F1407" s="78">
        <f t="shared" si="204"/>
        <v>1</v>
      </c>
      <c r="G1407" s="77">
        <f t="shared" si="207"/>
        <v>2.4241787423813247E-6</v>
      </c>
      <c r="H1407" s="78">
        <f t="shared" si="205"/>
        <v>-112.30870722833296</v>
      </c>
      <c r="I1407" s="77">
        <f t="shared" si="208"/>
        <v>1</v>
      </c>
      <c r="J1407" s="77">
        <f t="shared" si="209"/>
        <v>2.3189050148407011E-6</v>
      </c>
      <c r="K1407" s="77">
        <f t="shared" si="210"/>
        <v>2.3189050148407011E-6</v>
      </c>
      <c r="L1407" s="82"/>
    </row>
    <row r="1408" spans="1:12" x14ac:dyDescent="0.2">
      <c r="A1408" s="76">
        <v>443</v>
      </c>
      <c r="B1408" s="76">
        <f t="shared" si="206"/>
        <v>0.443</v>
      </c>
      <c r="C1408" s="77">
        <f t="shared" si="201"/>
        <v>0.99224572935431077</v>
      </c>
      <c r="D1408" s="78">
        <f t="shared" si="202"/>
        <v>2.6406012600509711E-6</v>
      </c>
      <c r="E1408" s="78">
        <f t="shared" si="203"/>
        <v>1</v>
      </c>
      <c r="F1408" s="78">
        <f t="shared" si="204"/>
        <v>1</v>
      </c>
      <c r="G1408" s="77">
        <f t="shared" si="207"/>
        <v>2.6201253232131878E-6</v>
      </c>
      <c r="H1408" s="78">
        <f t="shared" si="205"/>
        <v>-111.63355870888549</v>
      </c>
      <c r="I1408" s="77">
        <f t="shared" si="208"/>
        <v>1</v>
      </c>
      <c r="J1408" s="77">
        <f t="shared" si="209"/>
        <v>2.522152032797256E-6</v>
      </c>
      <c r="K1408" s="77">
        <f t="shared" si="210"/>
        <v>2.522152032797256E-6</v>
      </c>
      <c r="L1408" s="82"/>
    </row>
    <row r="1409" spans="1:12" x14ac:dyDescent="0.2">
      <c r="A1409" s="76">
        <v>444</v>
      </c>
      <c r="B1409" s="76">
        <f t="shared" si="206"/>
        <v>0.44400000000000001</v>
      </c>
      <c r="C1409" s="77">
        <f t="shared" si="201"/>
        <v>0.99221080776776172</v>
      </c>
      <c r="D1409" s="78">
        <f t="shared" si="202"/>
        <v>2.8184895767341951E-6</v>
      </c>
      <c r="E1409" s="78">
        <f t="shared" si="203"/>
        <v>1</v>
      </c>
      <c r="F1409" s="78">
        <f t="shared" si="204"/>
        <v>1</v>
      </c>
      <c r="G1409" s="77">
        <f t="shared" si="207"/>
        <v>2.7965358196164526E-6</v>
      </c>
      <c r="H1409" s="78">
        <f t="shared" si="205"/>
        <v>-111.06759227220265</v>
      </c>
      <c r="I1409" s="77">
        <f t="shared" si="208"/>
        <v>1</v>
      </c>
      <c r="J1409" s="77">
        <f t="shared" si="209"/>
        <v>2.70833057141482E-6</v>
      </c>
      <c r="K1409" s="77">
        <f t="shared" si="210"/>
        <v>2.70833057141482E-6</v>
      </c>
      <c r="L1409" s="82"/>
    </row>
    <row r="1410" spans="1:12" x14ac:dyDescent="0.2">
      <c r="A1410" s="76">
        <v>445</v>
      </c>
      <c r="B1410" s="76">
        <f t="shared" si="206"/>
        <v>0.44500000000000001</v>
      </c>
      <c r="C1410" s="77">
        <f t="shared" ref="C1410:C1473" si="211">ABS(SIN(((8*PI()*$A1410*VLOOKUP($D$8,$C$16:$D$31,2,FALSE))/($D$14*1000000)))/(VLOOKUP($D$8,$C$16:$D$31,2,FALSE)*SIN(((8*PI()*$A1410)/($D$14*1000000)))))^5</f>
        <v>0.99217580857477161</v>
      </c>
      <c r="D1410" s="78">
        <f t="shared" ref="D1410:D1473" si="212">ABS(SIN(((512*PI()*$A1410*VLOOKUP($D$8,$C$16:$E$31,3,FALSE))/($D$14*1000000)))/(VLOOKUP($D$8,$C$16:$E$31,3,FALSE)*SIN(((512*PI()*$A1410)/($D$14*1000000)))))^$D$9</f>
        <v>2.9721473626062041E-6</v>
      </c>
      <c r="E1410" s="78">
        <f t="shared" ref="E1410:E1473" si="213">IF($D$10="OFF",1,ABS(SIN(8*VLOOKUP($D$8,$C$16:$D$31,2,FALSE)*VLOOKUP($D$8,$C$16:$E$31,3,FALSE)*2*PI()*A1410/($D$14*1000000))/(2*SIN((8*VLOOKUP($D$8,$C$16:$D$31,2,FALSE)*VLOOKUP($D$8,$C$16:$E$31,3,FALSE))*PI()*A1410/($D$14*1000000)))))</f>
        <v>1</v>
      </c>
      <c r="F1410" s="78">
        <f t="shared" ref="F1410:F1473" si="214">IF($D$11="OFF",1,ABS(SIN(8*VLOOKUP($D$8,$C$16:$D$31,2,FALSE)*VLOOKUP($D$8,$C$16:$E$31,3,FALSE)*IF($D$10="ON",4,2)*PI()*A1410/($D$14*1000000))/(2*SIN((8*VLOOKUP($D$8,$C$16:$D$31,2,FALSE)*VLOOKUP($D$8,$C$16:$E$31,3,FALSE)*IF($D$10="ON",2,1))*PI()*A1410/($D$14*1000000)))))</f>
        <v>1</v>
      </c>
      <c r="G1410" s="77">
        <f t="shared" si="207"/>
        <v>2.9488927126971853E-6</v>
      </c>
      <c r="H1410" s="78">
        <f t="shared" ref="H1410:H1473" si="215">20*LOG10(G1410)</f>
        <v>-110.60682055527928</v>
      </c>
      <c r="I1410" s="77">
        <f t="shared" si="208"/>
        <v>1</v>
      </c>
      <c r="J1410" s="77">
        <f t="shared" si="209"/>
        <v>2.8727142661568192E-6</v>
      </c>
      <c r="K1410" s="77">
        <f t="shared" si="210"/>
        <v>2.8727142661568192E-6</v>
      </c>
      <c r="L1410" s="82"/>
    </row>
    <row r="1411" spans="1:12" x14ac:dyDescent="0.2">
      <c r="A1411" s="76">
        <v>446</v>
      </c>
      <c r="B1411" s="76">
        <f t="shared" ref="B1411:B1474" si="216">A1411/1000</f>
        <v>0.44600000000000001</v>
      </c>
      <c r="C1411" s="77">
        <f t="shared" si="211"/>
        <v>0.99214073178297113</v>
      </c>
      <c r="D1411" s="78">
        <f t="shared" si="212"/>
        <v>3.0976025800528017E-6</v>
      </c>
      <c r="E1411" s="78">
        <f t="shared" si="213"/>
        <v>1</v>
      </c>
      <c r="F1411" s="78">
        <f t="shared" si="214"/>
        <v>1</v>
      </c>
      <c r="G1411" s="77">
        <f t="shared" ref="G1411:G1474" si="217">C1411*D1411*E1411*F1411</f>
        <v>3.073257690546406E-6</v>
      </c>
      <c r="H1411" s="78">
        <f t="shared" si="215"/>
        <v>-110.24802045845674</v>
      </c>
      <c r="I1411" s="77">
        <f t="shared" ref="I1411:I1474" si="218">A1411-A1410</f>
        <v>1</v>
      </c>
      <c r="J1411" s="77">
        <f t="shared" ref="J1411:J1474" si="219">((G1411+G1410)/2)</f>
        <v>3.0110752016217959E-6</v>
      </c>
      <c r="K1411" s="77">
        <f t="shared" si="210"/>
        <v>3.0110752016217959E-6</v>
      </c>
      <c r="L1411" s="82"/>
    </row>
    <row r="1412" spans="1:12" x14ac:dyDescent="0.2">
      <c r="A1412" s="76">
        <v>447</v>
      </c>
      <c r="B1412" s="76">
        <f t="shared" si="216"/>
        <v>0.44700000000000001</v>
      </c>
      <c r="C1412" s="77">
        <f t="shared" si="211"/>
        <v>0.9921055774000086</v>
      </c>
      <c r="D1412" s="78">
        <f t="shared" si="212"/>
        <v>3.1916075650605132E-6</v>
      </c>
      <c r="E1412" s="78">
        <f t="shared" si="213"/>
        <v>1</v>
      </c>
      <c r="F1412" s="78">
        <f t="shared" si="214"/>
        <v>1</v>
      </c>
      <c r="G1412" s="77">
        <f t="shared" si="217"/>
        <v>3.166411666168596E-6</v>
      </c>
      <c r="H1412" s="78">
        <f t="shared" si="215"/>
        <v>-109.98865246083776</v>
      </c>
      <c r="I1412" s="77">
        <f t="shared" si="218"/>
        <v>1</v>
      </c>
      <c r="J1412" s="77">
        <f t="shared" si="219"/>
        <v>3.1198346783575012E-6</v>
      </c>
      <c r="K1412" s="77">
        <f t="shared" ref="K1412:K1475" si="220">I1412*J1412</f>
        <v>3.1198346783575012E-6</v>
      </c>
      <c r="L1412" s="82"/>
    </row>
    <row r="1413" spans="1:12" x14ac:dyDescent="0.2">
      <c r="A1413" s="76">
        <v>448</v>
      </c>
      <c r="B1413" s="76">
        <f t="shared" si="216"/>
        <v>0.44800000000000001</v>
      </c>
      <c r="C1413" s="77">
        <f t="shared" si="211"/>
        <v>0.9920703454335501</v>
      </c>
      <c r="D1413" s="78">
        <f t="shared" si="212"/>
        <v>3.2517530141972439E-6</v>
      </c>
      <c r="E1413" s="78">
        <f t="shared" si="213"/>
        <v>1</v>
      </c>
      <c r="F1413" s="78">
        <f t="shared" si="214"/>
        <v>1</v>
      </c>
      <c r="G1413" s="77">
        <f t="shared" si="217"/>
        <v>3.2259677360592474E-6</v>
      </c>
      <c r="H1413" s="78">
        <f t="shared" si="215"/>
        <v>-109.82679960888227</v>
      </c>
      <c r="I1413" s="77">
        <f t="shared" si="218"/>
        <v>1</v>
      </c>
      <c r="J1413" s="77">
        <f t="shared" si="219"/>
        <v>3.1961897011139215E-6</v>
      </c>
      <c r="K1413" s="77">
        <f t="shared" si="220"/>
        <v>3.1961897011139215E-6</v>
      </c>
      <c r="L1413" s="82"/>
    </row>
    <row r="1414" spans="1:12" x14ac:dyDescent="0.2">
      <c r="A1414" s="76">
        <v>449</v>
      </c>
      <c r="B1414" s="76">
        <f t="shared" si="216"/>
        <v>0.44900000000000001</v>
      </c>
      <c r="C1414" s="77">
        <f t="shared" si="211"/>
        <v>0.9920350358912754</v>
      </c>
      <c r="D1414" s="78">
        <f t="shared" si="212"/>
        <v>3.2765503179058244E-6</v>
      </c>
      <c r="E1414" s="78">
        <f t="shared" si="213"/>
        <v>1</v>
      </c>
      <c r="F1414" s="78">
        <f t="shared" si="214"/>
        <v>1</v>
      </c>
      <c r="G1414" s="77">
        <f t="shared" si="217"/>
        <v>3.2504527122232745E-6</v>
      </c>
      <c r="H1414" s="78">
        <f t="shared" si="215"/>
        <v>-109.76112295440282</v>
      </c>
      <c r="I1414" s="77">
        <f t="shared" si="218"/>
        <v>1</v>
      </c>
      <c r="J1414" s="77">
        <f t="shared" si="219"/>
        <v>3.238210224141261E-6</v>
      </c>
      <c r="K1414" s="77">
        <f t="shared" si="220"/>
        <v>3.238210224141261E-6</v>
      </c>
      <c r="L1414" s="82"/>
    </row>
    <row r="1415" spans="1:12" x14ac:dyDescent="0.2">
      <c r="A1415" s="76">
        <v>450</v>
      </c>
      <c r="B1415" s="76">
        <f t="shared" si="216"/>
        <v>0.45</v>
      </c>
      <c r="C1415" s="77">
        <f t="shared" si="211"/>
        <v>0.99199964878088376</v>
      </c>
      <c r="D1415" s="78">
        <f t="shared" si="212"/>
        <v>3.2654792032971827E-6</v>
      </c>
      <c r="E1415" s="78">
        <f t="shared" si="213"/>
        <v>1</v>
      </c>
      <c r="F1415" s="78">
        <f t="shared" si="214"/>
        <v>1</v>
      </c>
      <c r="G1415" s="77">
        <f t="shared" si="217"/>
        <v>3.2393542227720854E-6</v>
      </c>
      <c r="H1415" s="78">
        <f t="shared" si="215"/>
        <v>-109.79083118747197</v>
      </c>
      <c r="I1415" s="77">
        <f t="shared" si="218"/>
        <v>1</v>
      </c>
      <c r="J1415" s="77">
        <f t="shared" si="219"/>
        <v>3.2449034674976802E-6</v>
      </c>
      <c r="K1415" s="77">
        <f t="shared" si="220"/>
        <v>3.2449034674976802E-6</v>
      </c>
      <c r="L1415" s="82"/>
    </row>
    <row r="1416" spans="1:12" x14ac:dyDescent="0.2">
      <c r="A1416" s="76">
        <v>451</v>
      </c>
      <c r="B1416" s="76">
        <f t="shared" si="216"/>
        <v>0.45100000000000001</v>
      </c>
      <c r="C1416" s="77">
        <f t="shared" si="211"/>
        <v>0.99196418411009002</v>
      </c>
      <c r="D1416" s="78">
        <f t="shared" si="212"/>
        <v>3.2189991300116937E-6</v>
      </c>
      <c r="E1416" s="78">
        <f t="shared" si="213"/>
        <v>1</v>
      </c>
      <c r="F1416" s="78">
        <f t="shared" si="214"/>
        <v>1</v>
      </c>
      <c r="G1416" s="77">
        <f t="shared" si="217"/>
        <v>3.1931318456531392E-6</v>
      </c>
      <c r="H1416" s="78">
        <f t="shared" si="215"/>
        <v>-109.91566297805255</v>
      </c>
      <c r="I1416" s="77">
        <f t="shared" si="218"/>
        <v>1</v>
      </c>
      <c r="J1416" s="77">
        <f t="shared" si="219"/>
        <v>3.2162430342126123E-6</v>
      </c>
      <c r="K1416" s="77">
        <f t="shared" si="220"/>
        <v>3.2162430342126123E-6</v>
      </c>
      <c r="L1416" s="82"/>
    </row>
    <row r="1417" spans="1:12" x14ac:dyDescent="0.2">
      <c r="A1417" s="76">
        <v>452</v>
      </c>
      <c r="B1417" s="76">
        <f t="shared" si="216"/>
        <v>0.45200000000000001</v>
      </c>
      <c r="C1417" s="77">
        <f t="shared" si="211"/>
        <v>0.99192864188662622</v>
      </c>
      <c r="D1417" s="78">
        <f t="shared" si="212"/>
        <v>3.1385244065274406E-6</v>
      </c>
      <c r="E1417" s="78">
        <f t="shared" si="213"/>
        <v>1</v>
      </c>
      <c r="F1417" s="78">
        <f t="shared" si="214"/>
        <v>1</v>
      </c>
      <c r="G1417" s="77">
        <f t="shared" si="217"/>
        <v>3.1131922520947935E-6</v>
      </c>
      <c r="H1417" s="78">
        <f t="shared" si="215"/>
        <v>-110.13588118130116</v>
      </c>
      <c r="I1417" s="77">
        <f t="shared" si="218"/>
        <v>1</v>
      </c>
      <c r="J1417" s="77">
        <f t="shared" si="219"/>
        <v>3.1531620488739662E-6</v>
      </c>
      <c r="K1417" s="77">
        <f t="shared" si="220"/>
        <v>3.1531620488739662E-6</v>
      </c>
      <c r="L1417" s="82"/>
    </row>
    <row r="1418" spans="1:12" x14ac:dyDescent="0.2">
      <c r="A1418" s="76">
        <v>453</v>
      </c>
      <c r="B1418" s="76">
        <f t="shared" si="216"/>
        <v>0.45300000000000001</v>
      </c>
      <c r="C1418" s="77">
        <f t="shared" si="211"/>
        <v>0.99189302211824082</v>
      </c>
      <c r="D1418" s="78">
        <f t="shared" si="212"/>
        <v>3.0263644958223606E-6</v>
      </c>
      <c r="E1418" s="78">
        <f t="shared" si="213"/>
        <v>1</v>
      </c>
      <c r="F1418" s="78">
        <f t="shared" si="214"/>
        <v>1</v>
      </c>
      <c r="G1418" s="77">
        <f t="shared" si="217"/>
        <v>3.0018298257925872E-6</v>
      </c>
      <c r="H1418" s="78">
        <f t="shared" si="215"/>
        <v>-110.45227863235507</v>
      </c>
      <c r="I1418" s="77">
        <f t="shared" si="218"/>
        <v>1</v>
      </c>
      <c r="J1418" s="77">
        <f t="shared" si="219"/>
        <v>3.0575110389436904E-6</v>
      </c>
      <c r="K1418" s="77">
        <f t="shared" si="220"/>
        <v>3.0575110389436904E-6</v>
      </c>
      <c r="L1418" s="82"/>
    </row>
    <row r="1419" spans="1:12" x14ac:dyDescent="0.2">
      <c r="A1419" s="76">
        <v>454</v>
      </c>
      <c r="B1419" s="76">
        <f t="shared" si="216"/>
        <v>0.45400000000000001</v>
      </c>
      <c r="C1419" s="77">
        <f t="shared" si="211"/>
        <v>0.99185732481269928</v>
      </c>
      <c r="D1419" s="78">
        <f t="shared" si="212"/>
        <v>2.8856323949034139E-6</v>
      </c>
      <c r="E1419" s="78">
        <f t="shared" si="213"/>
        <v>1</v>
      </c>
      <c r="F1419" s="78">
        <f t="shared" si="214"/>
        <v>1</v>
      </c>
      <c r="G1419" s="77">
        <f t="shared" si="217"/>
        <v>2.862135627601763E-6</v>
      </c>
      <c r="H1419" s="78">
        <f t="shared" si="215"/>
        <v>-110.86619580479235</v>
      </c>
      <c r="I1419" s="77">
        <f t="shared" si="218"/>
        <v>1</v>
      </c>
      <c r="J1419" s="77">
        <f t="shared" si="219"/>
        <v>2.9319827266971753E-6</v>
      </c>
      <c r="K1419" s="77">
        <f t="shared" si="220"/>
        <v>2.9319827266971753E-6</v>
      </c>
      <c r="L1419" s="82"/>
    </row>
    <row r="1420" spans="1:12" x14ac:dyDescent="0.2">
      <c r="A1420" s="76">
        <v>455</v>
      </c>
      <c r="B1420" s="76">
        <f t="shared" si="216"/>
        <v>0.45500000000000002</v>
      </c>
      <c r="C1420" s="77">
        <f t="shared" si="211"/>
        <v>0.99182154997778416</v>
      </c>
      <c r="D1420" s="78">
        <f t="shared" si="212"/>
        <v>2.7201252435173506E-6</v>
      </c>
      <c r="E1420" s="78">
        <f t="shared" si="213"/>
        <v>1</v>
      </c>
      <c r="F1420" s="78">
        <f t="shared" si="214"/>
        <v>1</v>
      </c>
      <c r="G1420" s="77">
        <f t="shared" si="217"/>
        <v>2.6978788351590762E-6</v>
      </c>
      <c r="H1420" s="78">
        <f t="shared" si="215"/>
        <v>-111.3795511778148</v>
      </c>
      <c r="I1420" s="77">
        <f t="shared" si="218"/>
        <v>1</v>
      </c>
      <c r="J1420" s="77">
        <f t="shared" si="219"/>
        <v>2.7800072313804196E-6</v>
      </c>
      <c r="K1420" s="77">
        <f t="shared" si="220"/>
        <v>2.7800072313804196E-6</v>
      </c>
      <c r="L1420" s="82"/>
    </row>
    <row r="1421" spans="1:12" x14ac:dyDescent="0.2">
      <c r="A1421" s="76">
        <v>456</v>
      </c>
      <c r="B1421" s="76">
        <f t="shared" si="216"/>
        <v>0.45600000000000002</v>
      </c>
      <c r="C1421" s="77">
        <f t="shared" si="211"/>
        <v>0.99178569762129398</v>
      </c>
      <c r="D1421" s="78">
        <f t="shared" si="212"/>
        <v>2.5341823916761885E-6</v>
      </c>
      <c r="E1421" s="78">
        <f t="shared" si="213"/>
        <v>1</v>
      </c>
      <c r="F1421" s="78">
        <f t="shared" si="214"/>
        <v>1</v>
      </c>
      <c r="G1421" s="77">
        <f t="shared" si="217"/>
        <v>2.5133658512281681E-6</v>
      </c>
      <c r="H1421" s="78">
        <f t="shared" si="215"/>
        <v>-111.99488579834312</v>
      </c>
      <c r="I1421" s="77">
        <f t="shared" si="218"/>
        <v>1</v>
      </c>
      <c r="J1421" s="77">
        <f t="shared" si="219"/>
        <v>2.6056223431936219E-6</v>
      </c>
      <c r="K1421" s="77">
        <f t="shared" si="220"/>
        <v>2.6056223431936219E-6</v>
      </c>
      <c r="L1421" s="82"/>
    </row>
    <row r="1422" spans="1:12" x14ac:dyDescent="0.2">
      <c r="A1422" s="76">
        <v>457</v>
      </c>
      <c r="B1422" s="76">
        <f t="shared" si="216"/>
        <v>0.45700000000000002</v>
      </c>
      <c r="C1422" s="77">
        <f t="shared" si="211"/>
        <v>0.99174976775104506</v>
      </c>
      <c r="D1422" s="78">
        <f t="shared" si="212"/>
        <v>2.3325269910805497E-6</v>
      </c>
      <c r="E1422" s="78">
        <f t="shared" si="213"/>
        <v>1</v>
      </c>
      <c r="F1422" s="78">
        <f t="shared" si="214"/>
        <v>1</v>
      </c>
      <c r="G1422" s="77">
        <f t="shared" si="217"/>
        <v>2.3132831016771791E-6</v>
      </c>
      <c r="H1422" s="78">
        <f t="shared" si="215"/>
        <v>-112.71542429251173</v>
      </c>
      <c r="I1422" s="77">
        <f t="shared" si="218"/>
        <v>1</v>
      </c>
      <c r="J1422" s="77">
        <f t="shared" si="219"/>
        <v>2.4133244764526736E-6</v>
      </c>
      <c r="K1422" s="77">
        <f t="shared" si="220"/>
        <v>2.4133244764526736E-6</v>
      </c>
      <c r="L1422" s="82"/>
    </row>
    <row r="1423" spans="1:12" x14ac:dyDescent="0.2">
      <c r="A1423" s="76">
        <v>458</v>
      </c>
      <c r="B1423" s="76">
        <f t="shared" si="216"/>
        <v>0.45800000000000002</v>
      </c>
      <c r="C1423" s="77">
        <f t="shared" si="211"/>
        <v>0.99171376037486936</v>
      </c>
      <c r="D1423" s="78">
        <f t="shared" si="212"/>
        <v>2.120097740674949E-6</v>
      </c>
      <c r="E1423" s="78">
        <f t="shared" si="213"/>
        <v>1</v>
      </c>
      <c r="F1423" s="78">
        <f t="shared" si="214"/>
        <v>1</v>
      </c>
      <c r="G1423" s="77">
        <f t="shared" si="217"/>
        <v>2.1025301027670183E-6</v>
      </c>
      <c r="H1423" s="78">
        <f t="shared" si="215"/>
        <v>-113.54515555034402</v>
      </c>
      <c r="I1423" s="77">
        <f t="shared" si="218"/>
        <v>1</v>
      </c>
      <c r="J1423" s="77">
        <f t="shared" si="219"/>
        <v>2.2079066022220985E-6</v>
      </c>
      <c r="K1423" s="77">
        <f t="shared" si="220"/>
        <v>2.2079066022220985E-6</v>
      </c>
      <c r="L1423" s="82"/>
    </row>
    <row r="1424" spans="1:12" x14ac:dyDescent="0.2">
      <c r="A1424" s="76">
        <v>459</v>
      </c>
      <c r="B1424" s="76">
        <f t="shared" si="216"/>
        <v>0.45900000000000002</v>
      </c>
      <c r="C1424" s="77">
        <f t="shared" si="211"/>
        <v>0.99167767550061658</v>
      </c>
      <c r="D1424" s="78">
        <f t="shared" si="212"/>
        <v>1.9018776920958682E-6</v>
      </c>
      <c r="E1424" s="78">
        <f t="shared" si="213"/>
        <v>1</v>
      </c>
      <c r="F1424" s="78">
        <f t="shared" si="214"/>
        <v>1</v>
      </c>
      <c r="G1424" s="77">
        <f t="shared" si="217"/>
        <v>1.8860496487841078E-6</v>
      </c>
      <c r="H1424" s="78">
        <f t="shared" si="215"/>
        <v>-114.48893757970271</v>
      </c>
      <c r="I1424" s="77">
        <f t="shared" si="218"/>
        <v>1</v>
      </c>
      <c r="J1424" s="77">
        <f t="shared" si="219"/>
        <v>1.9942898757755632E-6</v>
      </c>
      <c r="K1424" s="77">
        <f t="shared" si="220"/>
        <v>1.9942898757755632E-6</v>
      </c>
      <c r="L1424" s="82"/>
    </row>
    <row r="1425" spans="1:12" x14ac:dyDescent="0.2">
      <c r="A1425" s="76">
        <v>460</v>
      </c>
      <c r="B1425" s="76">
        <f t="shared" si="216"/>
        <v>0.46</v>
      </c>
      <c r="C1425" s="77">
        <f t="shared" si="211"/>
        <v>0.99164151313615256</v>
      </c>
      <c r="D1425" s="78">
        <f t="shared" si="212"/>
        <v>1.6827270000868464E-6</v>
      </c>
      <c r="E1425" s="78">
        <f t="shared" si="213"/>
        <v>1</v>
      </c>
      <c r="F1425" s="78">
        <f t="shared" si="214"/>
        <v>1</v>
      </c>
      <c r="G1425" s="77">
        <f t="shared" si="217"/>
        <v>1.6686619485611791E-6</v>
      </c>
      <c r="H1425" s="78">
        <f t="shared" si="215"/>
        <v>-115.55263274807911</v>
      </c>
      <c r="I1425" s="77">
        <f t="shared" si="218"/>
        <v>1</v>
      </c>
      <c r="J1425" s="77">
        <f t="shared" si="219"/>
        <v>1.7773557986726433E-6</v>
      </c>
      <c r="K1425" s="77">
        <f t="shared" si="220"/>
        <v>1.7773557986726433E-6</v>
      </c>
      <c r="L1425" s="82"/>
    </row>
    <row r="1426" spans="1:12" x14ac:dyDescent="0.2">
      <c r="A1426" s="76">
        <v>461</v>
      </c>
      <c r="B1426" s="76">
        <f t="shared" si="216"/>
        <v>0.46100000000000002</v>
      </c>
      <c r="C1426" s="77">
        <f t="shared" si="211"/>
        <v>0.99160527328935955</v>
      </c>
      <c r="D1426" s="78">
        <f t="shared" si="212"/>
        <v>1.4672261922492054E-6</v>
      </c>
      <c r="E1426" s="78">
        <f t="shared" si="213"/>
        <v>1</v>
      </c>
      <c r="F1426" s="78">
        <f t="shared" si="214"/>
        <v>1</v>
      </c>
      <c r="G1426" s="77">
        <f t="shared" si="217"/>
        <v>1.4549092293425797E-6</v>
      </c>
      <c r="H1426" s="78">
        <f t="shared" si="215"/>
        <v>-116.74328202256959</v>
      </c>
      <c r="I1426" s="77">
        <f t="shared" si="218"/>
        <v>1</v>
      </c>
      <c r="J1426" s="77">
        <f t="shared" si="219"/>
        <v>1.5617855889518794E-6</v>
      </c>
      <c r="K1426" s="77">
        <f t="shared" si="220"/>
        <v>1.5617855889518794E-6</v>
      </c>
      <c r="L1426" s="82"/>
    </row>
    <row r="1427" spans="1:12" x14ac:dyDescent="0.2">
      <c r="A1427" s="76">
        <v>462</v>
      </c>
      <c r="B1427" s="76">
        <f t="shared" si="216"/>
        <v>0.46200000000000002</v>
      </c>
      <c r="C1427" s="77">
        <f t="shared" si="211"/>
        <v>0.9915689559681381</v>
      </c>
      <c r="D1427" s="78">
        <f t="shared" si="212"/>
        <v>1.2595359502785931E-6</v>
      </c>
      <c r="E1427" s="78">
        <f t="shared" si="213"/>
        <v>1</v>
      </c>
      <c r="F1427" s="78">
        <f t="shared" si="214"/>
        <v>1</v>
      </c>
      <c r="G1427" s="77">
        <f t="shared" si="217"/>
        <v>1.2489167472220813E-6</v>
      </c>
      <c r="H1427" s="78">
        <f t="shared" si="215"/>
        <v>-118.06933021453672</v>
      </c>
      <c r="I1427" s="77">
        <f t="shared" si="218"/>
        <v>1</v>
      </c>
      <c r="J1427" s="77">
        <f t="shared" si="219"/>
        <v>1.3519129882823305E-6</v>
      </c>
      <c r="K1427" s="77">
        <f t="shared" si="220"/>
        <v>1.3519129882823305E-6</v>
      </c>
      <c r="L1427" s="82"/>
    </row>
    <row r="1428" spans="1:12" x14ac:dyDescent="0.2">
      <c r="A1428" s="76">
        <v>463</v>
      </c>
      <c r="B1428" s="76">
        <f t="shared" si="216"/>
        <v>0.46300000000000002</v>
      </c>
      <c r="C1428" s="77">
        <f t="shared" si="211"/>
        <v>0.99153256118040323</v>
      </c>
      <c r="D1428" s="78">
        <f t="shared" si="212"/>
        <v>1.0632785709037461E-6</v>
      </c>
      <c r="E1428" s="78">
        <f t="shared" si="213"/>
        <v>1</v>
      </c>
      <c r="F1428" s="78">
        <f t="shared" si="214"/>
        <v>1</v>
      </c>
      <c r="G1428" s="77">
        <f t="shared" si="217"/>
        <v>1.0542753246564303E-6</v>
      </c>
      <c r="H1428" s="78">
        <f t="shared" si="215"/>
        <v>-119.54091916075194</v>
      </c>
      <c r="I1428" s="77">
        <f t="shared" si="218"/>
        <v>1</v>
      </c>
      <c r="J1428" s="77">
        <f t="shared" si="219"/>
        <v>1.1515960359392558E-6</v>
      </c>
      <c r="K1428" s="77">
        <f t="shared" si="220"/>
        <v>1.1515960359392558E-6</v>
      </c>
      <c r="L1428" s="82"/>
    </row>
    <row r="1429" spans="1:12" x14ac:dyDescent="0.2">
      <c r="A1429" s="76">
        <v>464</v>
      </c>
      <c r="B1429" s="76">
        <f t="shared" si="216"/>
        <v>0.46400000000000002</v>
      </c>
      <c r="C1429" s="77">
        <f t="shared" si="211"/>
        <v>0.99149608893408858</v>
      </c>
      <c r="D1429" s="78">
        <f t="shared" si="212"/>
        <v>8.8144524871562591E-7</v>
      </c>
      <c r="E1429" s="78">
        <f t="shared" si="213"/>
        <v>1</v>
      </c>
      <c r="F1429" s="78">
        <f t="shared" si="214"/>
        <v>1</v>
      </c>
      <c r="G1429" s="77">
        <f t="shared" si="217"/>
        <v>8.7394951671107808E-7</v>
      </c>
      <c r="H1429" s="78">
        <f t="shared" si="215"/>
        <v>-121.17027306921187</v>
      </c>
      <c r="I1429" s="77">
        <f t="shared" si="218"/>
        <v>1</v>
      </c>
      <c r="J1429" s="77">
        <f t="shared" si="219"/>
        <v>9.6411242068375418E-7</v>
      </c>
      <c r="K1429" s="77">
        <f t="shared" si="220"/>
        <v>9.6411242068375418E-7</v>
      </c>
      <c r="L1429" s="82"/>
    </row>
    <row r="1430" spans="1:12" x14ac:dyDescent="0.2">
      <c r="A1430" s="76">
        <v>465</v>
      </c>
      <c r="B1430" s="76">
        <f t="shared" si="216"/>
        <v>0.46500000000000002</v>
      </c>
      <c r="C1430" s="77">
        <f t="shared" si="211"/>
        <v>0.99145953923714447</v>
      </c>
      <c r="D1430" s="78">
        <f t="shared" si="212"/>
        <v>7.1633214252775515E-7</v>
      </c>
      <c r="E1430" s="78">
        <f t="shared" si="213"/>
        <v>1</v>
      </c>
      <c r="F1430" s="78">
        <f t="shared" si="214"/>
        <v>1</v>
      </c>
      <c r="G1430" s="77">
        <f t="shared" si="217"/>
        <v>7.1021433597132466E-7</v>
      </c>
      <c r="H1430" s="78">
        <f t="shared" si="215"/>
        <v>-122.97221131062889</v>
      </c>
      <c r="I1430" s="77">
        <f t="shared" si="218"/>
        <v>1</v>
      </c>
      <c r="J1430" s="77">
        <f t="shared" si="219"/>
        <v>7.9208192634120137E-7</v>
      </c>
      <c r="K1430" s="77">
        <f t="shared" si="220"/>
        <v>7.9208192634120137E-7</v>
      </c>
      <c r="L1430" s="82"/>
    </row>
    <row r="1431" spans="1:12" x14ac:dyDescent="0.2">
      <c r="A1431" s="76">
        <v>466</v>
      </c>
      <c r="B1431" s="76">
        <f t="shared" si="216"/>
        <v>0.46600000000000003</v>
      </c>
      <c r="C1431" s="77">
        <f t="shared" si="211"/>
        <v>0.99142291209753597</v>
      </c>
      <c r="D1431" s="78">
        <f t="shared" si="212"/>
        <v>5.6950690518336322E-7</v>
      </c>
      <c r="E1431" s="78">
        <f t="shared" si="213"/>
        <v>1</v>
      </c>
      <c r="F1431" s="78">
        <f t="shared" si="214"/>
        <v>1</v>
      </c>
      <c r="G1431" s="77">
        <f t="shared" si="217"/>
        <v>5.6462219439654525E-7</v>
      </c>
      <c r="H1431" s="78">
        <f t="shared" si="215"/>
        <v>-124.96484108862431</v>
      </c>
      <c r="I1431" s="77">
        <f t="shared" si="218"/>
        <v>1</v>
      </c>
      <c r="J1431" s="77">
        <f t="shared" si="219"/>
        <v>6.3741826518393501E-7</v>
      </c>
      <c r="K1431" s="77">
        <f t="shared" si="220"/>
        <v>6.3741826518393501E-7</v>
      </c>
      <c r="L1431" s="82"/>
    </row>
    <row r="1432" spans="1:12" x14ac:dyDescent="0.2">
      <c r="A1432" s="76">
        <v>467</v>
      </c>
      <c r="B1432" s="76">
        <f t="shared" si="216"/>
        <v>0.46700000000000003</v>
      </c>
      <c r="C1432" s="77">
        <f t="shared" si="211"/>
        <v>0.99138620752324691</v>
      </c>
      <c r="D1432" s="78">
        <f t="shared" si="212"/>
        <v>4.4180603054999475E-7</v>
      </c>
      <c r="E1432" s="78">
        <f t="shared" si="213"/>
        <v>1</v>
      </c>
      <c r="F1432" s="78">
        <f t="shared" si="214"/>
        <v>1</v>
      </c>
      <c r="G1432" s="77">
        <f t="shared" si="217"/>
        <v>4.3800040508785904E-7</v>
      </c>
      <c r="H1432" s="78">
        <f t="shared" si="215"/>
        <v>-127.17050975670611</v>
      </c>
      <c r="I1432" s="77">
        <f t="shared" si="218"/>
        <v>1</v>
      </c>
      <c r="J1432" s="77">
        <f t="shared" si="219"/>
        <v>5.0131129974220212E-7</v>
      </c>
      <c r="K1432" s="77">
        <f t="shared" si="220"/>
        <v>5.0131129974220212E-7</v>
      </c>
      <c r="L1432" s="82"/>
    </row>
    <row r="1433" spans="1:12" x14ac:dyDescent="0.2">
      <c r="A1433" s="76">
        <v>468</v>
      </c>
      <c r="B1433" s="76">
        <f t="shared" si="216"/>
        <v>0.46800000000000003</v>
      </c>
      <c r="C1433" s="77">
        <f t="shared" si="211"/>
        <v>0.991349425522278</v>
      </c>
      <c r="D1433" s="78">
        <f t="shared" si="212"/>
        <v>3.3336205843034887E-7</v>
      </c>
      <c r="E1433" s="78">
        <f t="shared" si="213"/>
        <v>1</v>
      </c>
      <c r="F1433" s="78">
        <f t="shared" si="214"/>
        <v>1</v>
      </c>
      <c r="G1433" s="77">
        <f t="shared" si="217"/>
        <v>3.3047828511585045E-7</v>
      </c>
      <c r="H1433" s="78">
        <f t="shared" si="215"/>
        <v>-129.61714143244347</v>
      </c>
      <c r="I1433" s="77">
        <f t="shared" si="218"/>
        <v>1</v>
      </c>
      <c r="J1433" s="77">
        <f t="shared" si="219"/>
        <v>3.8423934510185472E-7</v>
      </c>
      <c r="K1433" s="77">
        <f t="shared" si="220"/>
        <v>3.8423934510185472E-7</v>
      </c>
      <c r="L1433" s="82"/>
    </row>
    <row r="1434" spans="1:12" x14ac:dyDescent="0.2">
      <c r="A1434" s="76">
        <v>469</v>
      </c>
      <c r="B1434" s="76">
        <f t="shared" si="216"/>
        <v>0.46899999999999997</v>
      </c>
      <c r="C1434" s="77">
        <f t="shared" si="211"/>
        <v>0.99131256610264451</v>
      </c>
      <c r="D1434" s="78">
        <f t="shared" si="212"/>
        <v>2.4365843427969646E-7</v>
      </c>
      <c r="E1434" s="78">
        <f t="shared" si="213"/>
        <v>1</v>
      </c>
      <c r="F1434" s="78">
        <f t="shared" si="214"/>
        <v>1</v>
      </c>
      <c r="G1434" s="77">
        <f t="shared" si="217"/>
        <v>2.4154166773835845E-7</v>
      </c>
      <c r="H1434" s="78">
        <f t="shared" si="215"/>
        <v>-132.34015878827842</v>
      </c>
      <c r="I1434" s="77">
        <f t="shared" si="218"/>
        <v>1</v>
      </c>
      <c r="J1434" s="77">
        <f t="shared" si="219"/>
        <v>2.8600997642710448E-7</v>
      </c>
      <c r="K1434" s="77">
        <f t="shared" si="220"/>
        <v>2.8600997642710448E-7</v>
      </c>
      <c r="L1434" s="82"/>
    </row>
    <row r="1435" spans="1:12" x14ac:dyDescent="0.2">
      <c r="A1435" s="76">
        <v>470</v>
      </c>
      <c r="B1435" s="76">
        <f t="shared" si="216"/>
        <v>0.47</v>
      </c>
      <c r="C1435" s="77">
        <f t="shared" si="211"/>
        <v>0.99127562927238111</v>
      </c>
      <c r="D1435" s="78">
        <f t="shared" si="212"/>
        <v>1.7160869798738315E-7</v>
      </c>
      <c r="E1435" s="78">
        <f t="shared" si="213"/>
        <v>1</v>
      </c>
      <c r="F1435" s="78">
        <f t="shared" si="214"/>
        <v>1</v>
      </c>
      <c r="G1435" s="77">
        <f t="shared" si="217"/>
        <v>1.7011152008605724E-7</v>
      </c>
      <c r="H1435" s="78">
        <f t="shared" si="215"/>
        <v>-135.38532549254643</v>
      </c>
      <c r="I1435" s="77">
        <f t="shared" si="218"/>
        <v>1</v>
      </c>
      <c r="J1435" s="77">
        <f t="shared" si="219"/>
        <v>2.0582659391220786E-7</v>
      </c>
      <c r="K1435" s="77">
        <f t="shared" si="220"/>
        <v>2.0582659391220786E-7</v>
      </c>
      <c r="L1435" s="82"/>
    </row>
    <row r="1436" spans="1:12" x14ac:dyDescent="0.2">
      <c r="A1436" s="76">
        <v>471</v>
      </c>
      <c r="B1436" s="76">
        <f t="shared" si="216"/>
        <v>0.47099999999999997</v>
      </c>
      <c r="C1436" s="77">
        <f t="shared" si="211"/>
        <v>0.99123861503953681</v>
      </c>
      <c r="D1436" s="78">
        <f t="shared" si="212"/>
        <v>1.156557204366313E-7</v>
      </c>
      <c r="E1436" s="78">
        <f t="shared" si="213"/>
        <v>1</v>
      </c>
      <c r="F1436" s="78">
        <f t="shared" si="214"/>
        <v>1</v>
      </c>
      <c r="G1436" s="77">
        <f t="shared" si="217"/>
        <v>1.1464241614700626E-7</v>
      </c>
      <c r="H1436" s="78">
        <f t="shared" si="215"/>
        <v>-138.81309339076017</v>
      </c>
      <c r="I1436" s="77">
        <f t="shared" si="218"/>
        <v>1</v>
      </c>
      <c r="J1436" s="77">
        <f t="shared" si="219"/>
        <v>1.4237696811653174E-7</v>
      </c>
      <c r="K1436" s="77">
        <f t="shared" si="220"/>
        <v>1.4237696811653174E-7</v>
      </c>
      <c r="L1436" s="82"/>
    </row>
    <row r="1437" spans="1:12" x14ac:dyDescent="0.2">
      <c r="A1437" s="76">
        <v>472</v>
      </c>
      <c r="B1437" s="76">
        <f t="shared" si="216"/>
        <v>0.47199999999999998</v>
      </c>
      <c r="C1437" s="77">
        <f t="shared" si="211"/>
        <v>0.99120152341217926</v>
      </c>
      <c r="D1437" s="78">
        <f t="shared" si="212"/>
        <v>7.3885955977446414E-8</v>
      </c>
      <c r="E1437" s="78">
        <f t="shared" si="213"/>
        <v>1</v>
      </c>
      <c r="F1437" s="78">
        <f t="shared" si="214"/>
        <v>1</v>
      </c>
      <c r="G1437" s="77">
        <f t="shared" si="217"/>
        <v>7.3235872123610093E-8</v>
      </c>
      <c r="H1437" s="78">
        <f t="shared" si="215"/>
        <v>-142.70552284624341</v>
      </c>
      <c r="I1437" s="77">
        <f t="shared" si="218"/>
        <v>1</v>
      </c>
      <c r="J1437" s="77">
        <f t="shared" si="219"/>
        <v>9.3939144135308178E-8</v>
      </c>
      <c r="K1437" s="77">
        <f t="shared" si="220"/>
        <v>9.3939144135308178E-8</v>
      </c>
      <c r="L1437" s="82"/>
    </row>
    <row r="1438" spans="1:12" x14ac:dyDescent="0.2">
      <c r="A1438" s="76">
        <v>473</v>
      </c>
      <c r="B1438" s="76">
        <f t="shared" si="216"/>
        <v>0.47299999999999998</v>
      </c>
      <c r="C1438" s="77">
        <f t="shared" si="211"/>
        <v>0.99116435439839201</v>
      </c>
      <c r="D1438" s="78">
        <f t="shared" si="212"/>
        <v>4.4153161704657125E-8</v>
      </c>
      <c r="E1438" s="78">
        <f t="shared" si="213"/>
        <v>1</v>
      </c>
      <c r="F1438" s="78">
        <f t="shared" si="214"/>
        <v>1</v>
      </c>
      <c r="G1438" s="77">
        <f t="shared" si="217"/>
        <v>4.3763040015644287E-8</v>
      </c>
      <c r="H1438" s="78">
        <f t="shared" si="215"/>
        <v>-147.17785034402181</v>
      </c>
      <c r="I1438" s="77">
        <f t="shared" si="218"/>
        <v>1</v>
      </c>
      <c r="J1438" s="77">
        <f t="shared" si="219"/>
        <v>5.8499456069627193E-8</v>
      </c>
      <c r="K1438" s="77">
        <f t="shared" si="220"/>
        <v>5.8499456069627193E-8</v>
      </c>
      <c r="L1438" s="82"/>
    </row>
    <row r="1439" spans="1:12" x14ac:dyDescent="0.2">
      <c r="A1439" s="76">
        <v>474</v>
      </c>
      <c r="B1439" s="76">
        <f t="shared" si="216"/>
        <v>0.47399999999999998</v>
      </c>
      <c r="C1439" s="77">
        <f t="shared" si="211"/>
        <v>0.99112710800627546</v>
      </c>
      <c r="D1439" s="78">
        <f t="shared" si="212"/>
        <v>2.4205768344725225E-8</v>
      </c>
      <c r="E1439" s="78">
        <f t="shared" si="213"/>
        <v>1</v>
      </c>
      <c r="F1439" s="78">
        <f t="shared" si="214"/>
        <v>1</v>
      </c>
      <c r="G1439" s="77">
        <f t="shared" si="217"/>
        <v>2.3990993176577363E-8</v>
      </c>
      <c r="H1439" s="78">
        <f t="shared" si="215"/>
        <v>-152.39903545566725</v>
      </c>
      <c r="I1439" s="77">
        <f t="shared" si="218"/>
        <v>1</v>
      </c>
      <c r="J1439" s="77">
        <f t="shared" si="219"/>
        <v>3.3877016596110823E-8</v>
      </c>
      <c r="K1439" s="77">
        <f t="shared" si="220"/>
        <v>3.3877016596110823E-8</v>
      </c>
      <c r="L1439" s="82"/>
    </row>
    <row r="1440" spans="1:12" x14ac:dyDescent="0.2">
      <c r="A1440" s="76">
        <v>475</v>
      </c>
      <c r="B1440" s="76">
        <f t="shared" si="216"/>
        <v>0.47499999999999998</v>
      </c>
      <c r="C1440" s="77">
        <f t="shared" si="211"/>
        <v>0.991089784243945</v>
      </c>
      <c r="D1440" s="78">
        <f t="shared" si="212"/>
        <v>1.1812079300087846E-8</v>
      </c>
      <c r="E1440" s="78">
        <f t="shared" si="213"/>
        <v>1</v>
      </c>
      <c r="F1440" s="78">
        <f t="shared" si="214"/>
        <v>1</v>
      </c>
      <c r="G1440" s="77">
        <f t="shared" si="217"/>
        <v>1.1706831124996431E-8</v>
      </c>
      <c r="H1440" s="78">
        <f t="shared" si="215"/>
        <v>-158.63121292890881</v>
      </c>
      <c r="I1440" s="77">
        <f t="shared" si="218"/>
        <v>1</v>
      </c>
      <c r="J1440" s="77">
        <f t="shared" si="219"/>
        <v>1.7848912150786898E-8</v>
      </c>
      <c r="K1440" s="77">
        <f t="shared" si="220"/>
        <v>1.7848912150786898E-8</v>
      </c>
      <c r="L1440" s="82"/>
    </row>
    <row r="1441" spans="1:12" x14ac:dyDescent="0.2">
      <c r="A1441" s="76">
        <v>476</v>
      </c>
      <c r="B1441" s="76">
        <f t="shared" si="216"/>
        <v>0.47599999999999998</v>
      </c>
      <c r="C1441" s="77">
        <f t="shared" si="211"/>
        <v>0.99105238311953614</v>
      </c>
      <c r="D1441" s="78">
        <f t="shared" si="212"/>
        <v>4.8777194229910928E-9</v>
      </c>
      <c r="E1441" s="78">
        <f t="shared" si="213"/>
        <v>1</v>
      </c>
      <c r="F1441" s="78">
        <f t="shared" si="214"/>
        <v>1</v>
      </c>
      <c r="G1441" s="77">
        <f t="shared" si="217"/>
        <v>4.8340754583437714E-9</v>
      </c>
      <c r="H1441" s="78">
        <f t="shared" si="215"/>
        <v>-166.3137314936003</v>
      </c>
      <c r="I1441" s="77">
        <f t="shared" si="218"/>
        <v>1</v>
      </c>
      <c r="J1441" s="77">
        <f t="shared" si="219"/>
        <v>8.2704532916701005E-9</v>
      </c>
      <c r="K1441" s="77">
        <f t="shared" si="220"/>
        <v>8.2704532916701005E-9</v>
      </c>
      <c r="L1441" s="82"/>
    </row>
    <row r="1442" spans="1:12" x14ac:dyDescent="0.2">
      <c r="A1442" s="76">
        <v>477</v>
      </c>
      <c r="B1442" s="76">
        <f t="shared" si="216"/>
        <v>0.47699999999999998</v>
      </c>
      <c r="C1442" s="77">
        <f t="shared" si="211"/>
        <v>0.99101490464119901</v>
      </c>
      <c r="D1442" s="78">
        <f t="shared" si="212"/>
        <v>1.5502379938450008E-9</v>
      </c>
      <c r="E1442" s="78">
        <f t="shared" si="213"/>
        <v>1</v>
      </c>
      <c r="F1442" s="78">
        <f t="shared" si="214"/>
        <v>1</v>
      </c>
      <c r="G1442" s="77">
        <f t="shared" si="217"/>
        <v>1.5363089576414671E-9</v>
      </c>
      <c r="H1442" s="78">
        <f t="shared" si="215"/>
        <v>-176.27042874460562</v>
      </c>
      <c r="I1442" s="77">
        <f t="shared" si="218"/>
        <v>1</v>
      </c>
      <c r="J1442" s="77">
        <f t="shared" si="219"/>
        <v>3.1851922079926191E-9</v>
      </c>
      <c r="K1442" s="77">
        <f t="shared" si="220"/>
        <v>3.1851922079926191E-9</v>
      </c>
      <c r="L1442" s="82"/>
    </row>
    <row r="1443" spans="1:12" x14ac:dyDescent="0.2">
      <c r="A1443" s="76">
        <v>478</v>
      </c>
      <c r="B1443" s="76">
        <f t="shared" si="216"/>
        <v>0.47799999999999998</v>
      </c>
      <c r="C1443" s="77">
        <f t="shared" si="211"/>
        <v>0.99097734881709942</v>
      </c>
      <c r="D1443" s="78">
        <f t="shared" si="212"/>
        <v>3.0646576952668943E-10</v>
      </c>
      <c r="E1443" s="78">
        <f t="shared" si="213"/>
        <v>1</v>
      </c>
      <c r="F1443" s="78">
        <f t="shared" si="214"/>
        <v>1</v>
      </c>
      <c r="G1443" s="77">
        <f t="shared" si="217"/>
        <v>3.0370063578875092E-10</v>
      </c>
      <c r="H1443" s="78">
        <f t="shared" si="215"/>
        <v>-190.35108597794965</v>
      </c>
      <c r="I1443" s="77">
        <f t="shared" si="218"/>
        <v>1</v>
      </c>
      <c r="J1443" s="77">
        <f t="shared" si="219"/>
        <v>9.2000479671510904E-10</v>
      </c>
      <c r="K1443" s="77">
        <f t="shared" si="220"/>
        <v>9.2000479671510904E-10</v>
      </c>
      <c r="L1443" s="82"/>
    </row>
    <row r="1444" spans="1:12" x14ac:dyDescent="0.2">
      <c r="A1444" s="76">
        <v>479</v>
      </c>
      <c r="B1444" s="76">
        <f t="shared" si="216"/>
        <v>0.47899999999999998</v>
      </c>
      <c r="C1444" s="77">
        <f t="shared" si="211"/>
        <v>0.9909397156554226</v>
      </c>
      <c r="D1444" s="78">
        <f t="shared" si="212"/>
        <v>1.9099724193500758E-11</v>
      </c>
      <c r="E1444" s="78">
        <f t="shared" si="213"/>
        <v>1</v>
      </c>
      <c r="F1444" s="78">
        <f t="shared" si="214"/>
        <v>1</v>
      </c>
      <c r="G1444" s="77">
        <f t="shared" si="217"/>
        <v>1.8926675261404638E-11</v>
      </c>
      <c r="H1444" s="78">
        <f t="shared" si="215"/>
        <v>-214.45851338627125</v>
      </c>
      <c r="I1444" s="77">
        <f t="shared" si="218"/>
        <v>1</v>
      </c>
      <c r="J1444" s="77">
        <f t="shared" si="219"/>
        <v>1.6131365552507777E-10</v>
      </c>
      <c r="K1444" s="77">
        <f t="shared" si="220"/>
        <v>1.6131365552507777E-10</v>
      </c>
      <c r="L1444" s="82"/>
    </row>
    <row r="1445" spans="1:12" x14ac:dyDescent="0.2">
      <c r="A1445" s="76">
        <v>480</v>
      </c>
      <c r="B1445" s="76">
        <f t="shared" si="216"/>
        <v>0.48</v>
      </c>
      <c r="C1445" s="77">
        <f t="shared" si="211"/>
        <v>0.99090200516436822</v>
      </c>
      <c r="D1445" s="78">
        <f t="shared" si="212"/>
        <v>2.329869441388714E-66</v>
      </c>
      <c r="E1445" s="78">
        <f t="shared" si="213"/>
        <v>1</v>
      </c>
      <c r="F1445" s="78">
        <f t="shared" si="214"/>
        <v>1</v>
      </c>
      <c r="G1445" s="77">
        <f t="shared" si="217"/>
        <v>2.3086723012432631E-66</v>
      </c>
      <c r="H1445" s="78">
        <f t="shared" si="215"/>
        <v>-1312.7327541511997</v>
      </c>
      <c r="I1445" s="77">
        <f t="shared" si="218"/>
        <v>1</v>
      </c>
      <c r="J1445" s="77">
        <f t="shared" si="219"/>
        <v>9.4633376307023188E-12</v>
      </c>
      <c r="K1445" s="77">
        <f t="shared" si="220"/>
        <v>9.4633376307023188E-12</v>
      </c>
      <c r="L1445" s="82"/>
    </row>
    <row r="1446" spans="1:12" x14ac:dyDescent="0.2">
      <c r="A1446" s="76">
        <v>481</v>
      </c>
      <c r="B1446" s="76">
        <f t="shared" si="216"/>
        <v>0.48099999999999998</v>
      </c>
      <c r="C1446" s="77">
        <f t="shared" si="211"/>
        <v>0.99086421735215391</v>
      </c>
      <c r="D1446" s="78">
        <f t="shared" si="212"/>
        <v>1.8785178328406464E-11</v>
      </c>
      <c r="E1446" s="78">
        <f t="shared" si="213"/>
        <v>1</v>
      </c>
      <c r="F1446" s="78">
        <f t="shared" si="214"/>
        <v>1</v>
      </c>
      <c r="G1446" s="77">
        <f t="shared" si="217"/>
        <v>1.8613561022197112E-11</v>
      </c>
      <c r="H1446" s="78">
        <f t="shared" si="215"/>
        <v>-214.60341065200626</v>
      </c>
      <c r="I1446" s="77">
        <f t="shared" si="218"/>
        <v>1</v>
      </c>
      <c r="J1446" s="77">
        <f t="shared" si="219"/>
        <v>9.3067805110985561E-12</v>
      </c>
      <c r="K1446" s="77">
        <f t="shared" si="220"/>
        <v>9.3067805110985561E-12</v>
      </c>
      <c r="L1446" s="82"/>
    </row>
    <row r="1447" spans="1:12" x14ac:dyDescent="0.2">
      <c r="A1447" s="76">
        <v>482</v>
      </c>
      <c r="B1447" s="76">
        <f t="shared" si="216"/>
        <v>0.48199999999999998</v>
      </c>
      <c r="C1447" s="77">
        <f t="shared" si="211"/>
        <v>0.99082635222701387</v>
      </c>
      <c r="D1447" s="78">
        <f t="shared" si="212"/>
        <v>2.9645471569339145E-10</v>
      </c>
      <c r="E1447" s="78">
        <f t="shared" si="213"/>
        <v>1</v>
      </c>
      <c r="F1447" s="78">
        <f t="shared" si="214"/>
        <v>1</v>
      </c>
      <c r="G1447" s="77">
        <f t="shared" si="217"/>
        <v>2.9373514455097953E-10</v>
      </c>
      <c r="H1447" s="78">
        <f t="shared" si="215"/>
        <v>-190.64088176607572</v>
      </c>
      <c r="I1447" s="77">
        <f t="shared" si="218"/>
        <v>1</v>
      </c>
      <c r="J1447" s="77">
        <f t="shared" si="219"/>
        <v>1.5617435278658832E-10</v>
      </c>
      <c r="K1447" s="77">
        <f t="shared" si="220"/>
        <v>1.5617435278658832E-10</v>
      </c>
      <c r="L1447" s="82"/>
    </row>
    <row r="1448" spans="1:12" x14ac:dyDescent="0.2">
      <c r="A1448" s="76">
        <v>483</v>
      </c>
      <c r="B1448" s="76">
        <f t="shared" si="216"/>
        <v>0.48299999999999998</v>
      </c>
      <c r="C1448" s="77">
        <f t="shared" si="211"/>
        <v>0.99078840979719762</v>
      </c>
      <c r="D1448" s="78">
        <f t="shared" si="212"/>
        <v>1.4749007755575216E-9</v>
      </c>
      <c r="E1448" s="78">
        <f t="shared" si="213"/>
        <v>1</v>
      </c>
      <c r="F1448" s="78">
        <f t="shared" si="214"/>
        <v>1</v>
      </c>
      <c r="G1448" s="77">
        <f t="shared" si="217"/>
        <v>1.4613145940232902E-9</v>
      </c>
      <c r="H1448" s="78">
        <f t="shared" si="215"/>
        <v>-176.70512556850468</v>
      </c>
      <c r="I1448" s="77">
        <f t="shared" si="218"/>
        <v>1</v>
      </c>
      <c r="J1448" s="77">
        <f t="shared" si="219"/>
        <v>8.7752486928713489E-10</v>
      </c>
      <c r="K1448" s="77">
        <f t="shared" si="220"/>
        <v>8.7752486928713489E-10</v>
      </c>
      <c r="L1448" s="82"/>
    </row>
    <row r="1449" spans="1:12" x14ac:dyDescent="0.2">
      <c r="A1449" s="76">
        <v>484</v>
      </c>
      <c r="B1449" s="76">
        <f t="shared" si="216"/>
        <v>0.48399999999999999</v>
      </c>
      <c r="C1449" s="77">
        <f t="shared" si="211"/>
        <v>0.99075039007097321</v>
      </c>
      <c r="D1449" s="78">
        <f t="shared" si="212"/>
        <v>4.5642465066147396E-9</v>
      </c>
      <c r="E1449" s="78">
        <f t="shared" si="213"/>
        <v>1</v>
      </c>
      <c r="F1449" s="78">
        <f t="shared" si="214"/>
        <v>1</v>
      </c>
      <c r="G1449" s="77">
        <f t="shared" si="217"/>
        <v>4.5220290068086304E-9</v>
      </c>
      <c r="H1449" s="78">
        <f t="shared" si="215"/>
        <v>-166.89333312350837</v>
      </c>
      <c r="I1449" s="77">
        <f t="shared" si="218"/>
        <v>1</v>
      </c>
      <c r="J1449" s="77">
        <f t="shared" si="219"/>
        <v>2.9916718004159602E-9</v>
      </c>
      <c r="K1449" s="77">
        <f t="shared" si="220"/>
        <v>2.9916718004159602E-9</v>
      </c>
      <c r="L1449" s="82"/>
    </row>
    <row r="1450" spans="1:12" x14ac:dyDescent="0.2">
      <c r="A1450" s="76">
        <v>485</v>
      </c>
      <c r="B1450" s="76">
        <f t="shared" si="216"/>
        <v>0.48499999999999999</v>
      </c>
      <c r="C1450" s="77">
        <f t="shared" si="211"/>
        <v>0.99071229305662523</v>
      </c>
      <c r="D1450" s="78">
        <f t="shared" si="212"/>
        <v>1.0870918216928718E-8</v>
      </c>
      <c r="E1450" s="78">
        <f t="shared" si="213"/>
        <v>1</v>
      </c>
      <c r="F1450" s="78">
        <f t="shared" si="214"/>
        <v>1</v>
      </c>
      <c r="G1450" s="77">
        <f t="shared" si="217"/>
        <v>1.076995231432449E-8</v>
      </c>
      <c r="H1450" s="78">
        <f t="shared" si="215"/>
        <v>-159.35572439211202</v>
      </c>
      <c r="I1450" s="77">
        <f t="shared" si="218"/>
        <v>1</v>
      </c>
      <c r="J1450" s="77">
        <f t="shared" si="219"/>
        <v>7.6459906605665596E-9</v>
      </c>
      <c r="K1450" s="77">
        <f t="shared" si="220"/>
        <v>7.6459906605665596E-9</v>
      </c>
      <c r="L1450" s="82"/>
    </row>
    <row r="1451" spans="1:12" x14ac:dyDescent="0.2">
      <c r="A1451" s="76">
        <v>486</v>
      </c>
      <c r="B1451" s="76">
        <f t="shared" si="216"/>
        <v>0.48599999999999999</v>
      </c>
      <c r="C1451" s="77">
        <f t="shared" si="211"/>
        <v>0.99067411876245215</v>
      </c>
      <c r="D1451" s="78">
        <f t="shared" si="212"/>
        <v>2.1910184310930543E-8</v>
      </c>
      <c r="E1451" s="78">
        <f t="shared" si="213"/>
        <v>1</v>
      </c>
      <c r="F1451" s="78">
        <f t="shared" si="214"/>
        <v>1</v>
      </c>
      <c r="G1451" s="77">
        <f t="shared" si="217"/>
        <v>2.170585253415402E-8</v>
      </c>
      <c r="H1451" s="78">
        <f t="shared" si="215"/>
        <v>-153.26846303676592</v>
      </c>
      <c r="I1451" s="77">
        <f t="shared" si="218"/>
        <v>1</v>
      </c>
      <c r="J1451" s="77">
        <f t="shared" si="219"/>
        <v>1.6237902424239256E-8</v>
      </c>
      <c r="K1451" s="77">
        <f t="shared" si="220"/>
        <v>1.6237902424239256E-8</v>
      </c>
      <c r="L1451" s="82"/>
    </row>
    <row r="1452" spans="1:12" x14ac:dyDescent="0.2">
      <c r="A1452" s="76">
        <v>487</v>
      </c>
      <c r="B1452" s="76">
        <f t="shared" si="216"/>
        <v>0.48699999999999999</v>
      </c>
      <c r="C1452" s="77">
        <f t="shared" si="211"/>
        <v>0.99063586719677343</v>
      </c>
      <c r="D1452" s="78">
        <f t="shared" si="212"/>
        <v>3.9307540687647118E-8</v>
      </c>
      <c r="E1452" s="78">
        <f t="shared" si="213"/>
        <v>1</v>
      </c>
      <c r="F1452" s="78">
        <f t="shared" si="214"/>
        <v>1</v>
      </c>
      <c r="G1452" s="77">
        <f t="shared" si="217"/>
        <v>3.8939459656479756E-8</v>
      </c>
      <c r="H1452" s="78">
        <f t="shared" si="215"/>
        <v>-148.19220158525522</v>
      </c>
      <c r="I1452" s="77">
        <f t="shared" si="218"/>
        <v>1</v>
      </c>
      <c r="J1452" s="77">
        <f t="shared" si="219"/>
        <v>3.0322656095316891E-8</v>
      </c>
      <c r="K1452" s="77">
        <f t="shared" si="220"/>
        <v>3.0322656095316891E-8</v>
      </c>
      <c r="L1452" s="82"/>
    </row>
    <row r="1453" spans="1:12" x14ac:dyDescent="0.2">
      <c r="A1453" s="76">
        <v>488</v>
      </c>
      <c r="B1453" s="76">
        <f t="shared" si="216"/>
        <v>0.48799999999999999</v>
      </c>
      <c r="C1453" s="77">
        <f t="shared" si="211"/>
        <v>0.99059753836792208</v>
      </c>
      <c r="D1453" s="78">
        <f t="shared" si="212"/>
        <v>6.4693765231313043E-8</v>
      </c>
      <c r="E1453" s="78">
        <f t="shared" si="213"/>
        <v>1</v>
      </c>
      <c r="F1453" s="78">
        <f t="shared" si="214"/>
        <v>1</v>
      </c>
      <c r="G1453" s="77">
        <f t="shared" si="217"/>
        <v>6.4085484585890959E-8</v>
      </c>
      <c r="H1453" s="78">
        <f t="shared" si="215"/>
        <v>-143.86480654788346</v>
      </c>
      <c r="I1453" s="77">
        <f t="shared" si="218"/>
        <v>1</v>
      </c>
      <c r="J1453" s="77">
        <f t="shared" si="219"/>
        <v>5.1512472121185358E-8</v>
      </c>
      <c r="K1453" s="77">
        <f t="shared" si="220"/>
        <v>5.1512472121185358E-8</v>
      </c>
      <c r="L1453" s="82"/>
    </row>
    <row r="1454" spans="1:12" x14ac:dyDescent="0.2">
      <c r="A1454" s="76">
        <v>489</v>
      </c>
      <c r="B1454" s="76">
        <f t="shared" si="216"/>
        <v>0.48899999999999999</v>
      </c>
      <c r="C1454" s="77">
        <f t="shared" si="211"/>
        <v>0.9905591322842493</v>
      </c>
      <c r="D1454" s="78">
        <f t="shared" si="212"/>
        <v>9.9598686997607853E-8</v>
      </c>
      <c r="E1454" s="78">
        <f t="shared" si="213"/>
        <v>1</v>
      </c>
      <c r="F1454" s="78">
        <f t="shared" si="214"/>
        <v>1</v>
      </c>
      <c r="G1454" s="77">
        <f t="shared" si="217"/>
        <v>9.865838896900098E-8</v>
      </c>
      <c r="H1454" s="78">
        <f t="shared" si="215"/>
        <v>-140.1173196115715</v>
      </c>
      <c r="I1454" s="77">
        <f t="shared" si="218"/>
        <v>1</v>
      </c>
      <c r="J1454" s="77">
        <f t="shared" si="219"/>
        <v>8.1371936777445963E-8</v>
      </c>
      <c r="K1454" s="77">
        <f t="shared" si="220"/>
        <v>8.1371936777445963E-8</v>
      </c>
      <c r="L1454" s="82"/>
    </row>
    <row r="1455" spans="1:12" x14ac:dyDescent="0.2">
      <c r="A1455" s="76">
        <v>490</v>
      </c>
      <c r="B1455" s="76">
        <f t="shared" si="216"/>
        <v>0.49</v>
      </c>
      <c r="C1455" s="77">
        <f t="shared" si="211"/>
        <v>0.99052064895412162</v>
      </c>
      <c r="D1455" s="78">
        <f t="shared" si="212"/>
        <v>1.4534871244221452E-7</v>
      </c>
      <c r="E1455" s="78">
        <f t="shared" si="213"/>
        <v>1</v>
      </c>
      <c r="F1455" s="78">
        <f t="shared" si="214"/>
        <v>1</v>
      </c>
      <c r="G1455" s="77">
        <f t="shared" si="217"/>
        <v>1.4397090097290834E-7</v>
      </c>
      <c r="H1455" s="78">
        <f t="shared" si="215"/>
        <v>-136.83450555030927</v>
      </c>
      <c r="I1455" s="77">
        <f t="shared" si="218"/>
        <v>1</v>
      </c>
      <c r="J1455" s="77">
        <f t="shared" si="219"/>
        <v>1.2131464497095467E-7</v>
      </c>
      <c r="K1455" s="77">
        <f t="shared" si="220"/>
        <v>1.2131464497095467E-7</v>
      </c>
      <c r="L1455" s="82"/>
    </row>
    <row r="1456" spans="1:12" x14ac:dyDescent="0.2">
      <c r="A1456" s="76">
        <v>491</v>
      </c>
      <c r="B1456" s="76">
        <f t="shared" si="216"/>
        <v>0.49099999999999999</v>
      </c>
      <c r="C1456" s="77">
        <f t="shared" si="211"/>
        <v>0.990482088385924</v>
      </c>
      <c r="D1456" s="78">
        <f t="shared" si="212"/>
        <v>2.0297292519165901E-7</v>
      </c>
      <c r="E1456" s="78">
        <f t="shared" si="213"/>
        <v>1</v>
      </c>
      <c r="F1456" s="78">
        <f t="shared" si="214"/>
        <v>1</v>
      </c>
      <c r="G1456" s="77">
        <f t="shared" si="217"/>
        <v>2.0104104682963435E-7</v>
      </c>
      <c r="H1456" s="78">
        <f t="shared" si="215"/>
        <v>-133.93430526037983</v>
      </c>
      <c r="I1456" s="77">
        <f t="shared" si="218"/>
        <v>1</v>
      </c>
      <c r="J1456" s="77">
        <f t="shared" si="219"/>
        <v>1.7250597390127133E-7</v>
      </c>
      <c r="K1456" s="77">
        <f t="shared" si="220"/>
        <v>1.7250597390127133E-7</v>
      </c>
      <c r="L1456" s="82"/>
    </row>
    <row r="1457" spans="1:12" x14ac:dyDescent="0.2">
      <c r="A1457" s="76">
        <v>492</v>
      </c>
      <c r="B1457" s="76">
        <f t="shared" si="216"/>
        <v>0.49199999999999999</v>
      </c>
      <c r="C1457" s="77">
        <f t="shared" si="211"/>
        <v>0.99044345058805683</v>
      </c>
      <c r="D1457" s="78">
        <f t="shared" si="212"/>
        <v>2.7312214064907805E-7</v>
      </c>
      <c r="E1457" s="78">
        <f t="shared" si="213"/>
        <v>1</v>
      </c>
      <c r="F1457" s="78">
        <f t="shared" si="214"/>
        <v>1</v>
      </c>
      <c r="G1457" s="77">
        <f t="shared" si="217"/>
        <v>2.7051203541646945E-7</v>
      </c>
      <c r="H1457" s="78">
        <f t="shared" si="215"/>
        <v>-131.35626815653217</v>
      </c>
      <c r="I1457" s="77">
        <f t="shared" si="218"/>
        <v>1</v>
      </c>
      <c r="J1457" s="77">
        <f t="shared" si="219"/>
        <v>2.357765411230519E-7</v>
      </c>
      <c r="K1457" s="77">
        <f t="shared" si="220"/>
        <v>2.357765411230519E-7</v>
      </c>
      <c r="L1457" s="82"/>
    </row>
    <row r="1458" spans="1:12" x14ac:dyDescent="0.2">
      <c r="A1458" s="76">
        <v>493</v>
      </c>
      <c r="B1458" s="76">
        <f t="shared" si="216"/>
        <v>0.49299999999999999</v>
      </c>
      <c r="C1458" s="77">
        <f t="shared" si="211"/>
        <v>0.99040473556893693</v>
      </c>
      <c r="D1458" s="78">
        <f t="shared" si="212"/>
        <v>3.5600467425517257E-7</v>
      </c>
      <c r="E1458" s="78">
        <f t="shared" si="213"/>
        <v>1</v>
      </c>
      <c r="F1458" s="78">
        <f t="shared" si="214"/>
        <v>1</v>
      </c>
      <c r="G1458" s="77">
        <f t="shared" si="217"/>
        <v>3.5258871526699972E-7</v>
      </c>
      <c r="H1458" s="78">
        <f t="shared" si="215"/>
        <v>-129.05463183141453</v>
      </c>
      <c r="I1458" s="77">
        <f t="shared" si="218"/>
        <v>1</v>
      </c>
      <c r="J1458" s="77">
        <f t="shared" si="219"/>
        <v>3.1155037534173459E-7</v>
      </c>
      <c r="K1458" s="77">
        <f t="shared" si="220"/>
        <v>3.1155037534173459E-7</v>
      </c>
      <c r="L1458" s="82"/>
    </row>
    <row r="1459" spans="1:12" x14ac:dyDescent="0.2">
      <c r="A1459" s="76">
        <v>494</v>
      </c>
      <c r="B1459" s="76">
        <f t="shared" si="216"/>
        <v>0.49399999999999999</v>
      </c>
      <c r="C1459" s="77">
        <f t="shared" si="211"/>
        <v>0.99036594333699868</v>
      </c>
      <c r="D1459" s="78">
        <f t="shared" si="212"/>
        <v>4.5134180235495529E-7</v>
      </c>
      <c r="E1459" s="78">
        <f t="shared" si="213"/>
        <v>1</v>
      </c>
      <c r="F1459" s="78">
        <f t="shared" si="214"/>
        <v>1</v>
      </c>
      <c r="G1459" s="77">
        <f t="shared" si="217"/>
        <v>4.4699354985668649E-7</v>
      </c>
      <c r="H1459" s="78">
        <f t="shared" si="215"/>
        <v>-126.99397487435724</v>
      </c>
      <c r="I1459" s="77">
        <f t="shared" si="218"/>
        <v>1</v>
      </c>
      <c r="J1459" s="77">
        <f t="shared" si="219"/>
        <v>3.9979113256184308E-7</v>
      </c>
      <c r="K1459" s="77">
        <f t="shared" si="220"/>
        <v>3.9979113256184308E-7</v>
      </c>
      <c r="L1459" s="82"/>
    </row>
    <row r="1460" spans="1:12" x14ac:dyDescent="0.2">
      <c r="A1460" s="76">
        <v>495</v>
      </c>
      <c r="B1460" s="76">
        <f t="shared" si="216"/>
        <v>0.495</v>
      </c>
      <c r="C1460" s="77">
        <f t="shared" si="211"/>
        <v>0.99032707390069286</v>
      </c>
      <c r="D1460" s="78">
        <f t="shared" si="212"/>
        <v>5.5834499358100993E-7</v>
      </c>
      <c r="E1460" s="78">
        <f t="shared" si="213"/>
        <v>1</v>
      </c>
      <c r="F1460" s="78">
        <f t="shared" si="214"/>
        <v>1</v>
      </c>
      <c r="G1460" s="77">
        <f t="shared" si="217"/>
        <v>5.5294416372018271E-7</v>
      </c>
      <c r="H1460" s="78">
        <f t="shared" si="215"/>
        <v>-125.14637443041687</v>
      </c>
      <c r="I1460" s="77">
        <f t="shared" si="218"/>
        <v>1</v>
      </c>
      <c r="J1460" s="77">
        <f t="shared" si="219"/>
        <v>4.9996885678843455E-7</v>
      </c>
      <c r="K1460" s="77">
        <f t="shared" si="220"/>
        <v>4.9996885678843455E-7</v>
      </c>
      <c r="L1460" s="82"/>
    </row>
    <row r="1461" spans="1:12" x14ac:dyDescent="0.2">
      <c r="A1461" s="76">
        <v>496</v>
      </c>
      <c r="B1461" s="76">
        <f t="shared" si="216"/>
        <v>0.496</v>
      </c>
      <c r="C1461" s="77">
        <f t="shared" si="211"/>
        <v>0.99028812726848714</v>
      </c>
      <c r="D1461" s="78">
        <f t="shared" si="212"/>
        <v>6.7571600737609193E-7</v>
      </c>
      <c r="E1461" s="78">
        <f t="shared" si="213"/>
        <v>1</v>
      </c>
      <c r="F1461" s="78">
        <f t="shared" si="214"/>
        <v>1</v>
      </c>
      <c r="G1461" s="77">
        <f t="shared" si="217"/>
        <v>6.6915353950980934E-7</v>
      </c>
      <c r="H1461" s="78">
        <f t="shared" si="215"/>
        <v>-123.48948440963161</v>
      </c>
      <c r="I1461" s="77">
        <f t="shared" si="218"/>
        <v>1</v>
      </c>
      <c r="J1461" s="77">
        <f t="shared" si="219"/>
        <v>6.1104885161499602E-7</v>
      </c>
      <c r="K1461" s="77">
        <f t="shared" si="220"/>
        <v>6.1104885161499602E-7</v>
      </c>
      <c r="L1461" s="82"/>
    </row>
    <row r="1462" spans="1:12" x14ac:dyDescent="0.2">
      <c r="A1462" s="76">
        <v>497</v>
      </c>
      <c r="B1462" s="76">
        <f t="shared" si="216"/>
        <v>0.497</v>
      </c>
      <c r="C1462" s="77">
        <f t="shared" si="211"/>
        <v>0.99024910344886463</v>
      </c>
      <c r="D1462" s="78">
        <f t="shared" si="212"/>
        <v>8.0166993852084277E-7</v>
      </c>
      <c r="E1462" s="78">
        <f t="shared" si="213"/>
        <v>1</v>
      </c>
      <c r="F1462" s="78">
        <f t="shared" si="214"/>
        <v>1</v>
      </c>
      <c r="G1462" s="77">
        <f t="shared" si="217"/>
        <v>7.9385293788217094E-7</v>
      </c>
      <c r="H1462" s="78">
        <f t="shared" si="215"/>
        <v>-122.00519887291243</v>
      </c>
      <c r="I1462" s="77">
        <f t="shared" si="218"/>
        <v>1</v>
      </c>
      <c r="J1462" s="77">
        <f t="shared" si="219"/>
        <v>7.3150323869599014E-7</v>
      </c>
      <c r="K1462" s="77">
        <f t="shared" si="220"/>
        <v>7.3150323869599014E-7</v>
      </c>
      <c r="L1462" s="82"/>
    </row>
    <row r="1463" spans="1:12" x14ac:dyDescent="0.2">
      <c r="A1463" s="76">
        <v>498</v>
      </c>
      <c r="B1463" s="76">
        <f t="shared" si="216"/>
        <v>0.498</v>
      </c>
      <c r="C1463" s="77">
        <f t="shared" si="211"/>
        <v>0.99021000245032642</v>
      </c>
      <c r="D1463" s="78">
        <f t="shared" si="212"/>
        <v>9.3398027700533006E-7</v>
      </c>
      <c r="E1463" s="78">
        <f t="shared" si="213"/>
        <v>1</v>
      </c>
      <c r="F1463" s="78">
        <f t="shared" si="214"/>
        <v>1</v>
      </c>
      <c r="G1463" s="77">
        <f t="shared" si="217"/>
        <v>9.248366123820044E-7</v>
      </c>
      <c r="H1463" s="78">
        <f t="shared" si="215"/>
        <v>-120.67869971513323</v>
      </c>
      <c r="I1463" s="77">
        <f t="shared" si="218"/>
        <v>1</v>
      </c>
      <c r="J1463" s="77">
        <f t="shared" si="219"/>
        <v>8.5934477513208767E-7</v>
      </c>
      <c r="K1463" s="77">
        <f t="shared" si="220"/>
        <v>8.5934477513208767E-7</v>
      </c>
      <c r="L1463" s="82"/>
    </row>
    <row r="1464" spans="1:12" x14ac:dyDescent="0.2">
      <c r="A1464" s="76">
        <v>499</v>
      </c>
      <c r="B1464" s="76">
        <f t="shared" si="216"/>
        <v>0.499</v>
      </c>
      <c r="C1464" s="77">
        <f t="shared" si="211"/>
        <v>0.99017082428138903</v>
      </c>
      <c r="D1464" s="78">
        <f t="shared" si="212"/>
        <v>1.070044094965607E-6</v>
      </c>
      <c r="E1464" s="78">
        <f t="shared" si="213"/>
        <v>1</v>
      </c>
      <c r="F1464" s="78">
        <f t="shared" si="214"/>
        <v>1</v>
      </c>
      <c r="G1464" s="77">
        <f t="shared" si="217"/>
        <v>1.059526443529528E-6</v>
      </c>
      <c r="H1464" s="78">
        <f t="shared" si="215"/>
        <v>-119.49776399500252</v>
      </c>
      <c r="I1464" s="77">
        <f t="shared" si="218"/>
        <v>1</v>
      </c>
      <c r="J1464" s="77">
        <f t="shared" si="219"/>
        <v>9.9218152795576616E-7</v>
      </c>
      <c r="K1464" s="77">
        <f t="shared" si="220"/>
        <v>9.9218152795576616E-7</v>
      </c>
      <c r="L1464" s="82"/>
    </row>
    <row r="1465" spans="1:12" x14ac:dyDescent="0.2">
      <c r="A1465" s="76">
        <v>500</v>
      </c>
      <c r="B1465" s="76">
        <f t="shared" si="216"/>
        <v>0.5</v>
      </c>
      <c r="C1465" s="77">
        <f t="shared" si="211"/>
        <v>0.9901315689505874</v>
      </c>
      <c r="D1465" s="78">
        <f t="shared" si="212"/>
        <v>1.2069646074840263E-6</v>
      </c>
      <c r="E1465" s="78">
        <f t="shared" si="213"/>
        <v>1</v>
      </c>
      <c r="F1465" s="78">
        <f t="shared" si="214"/>
        <v>1</v>
      </c>
      <c r="G1465" s="77">
        <f t="shared" si="217"/>
        <v>1.1950537604759889E-6</v>
      </c>
      <c r="H1465" s="78">
        <f t="shared" si="215"/>
        <v>-118.45225114364077</v>
      </c>
      <c r="I1465" s="77">
        <f t="shared" si="218"/>
        <v>1</v>
      </c>
      <c r="J1465" s="77">
        <f t="shared" si="219"/>
        <v>1.1272901020027584E-6</v>
      </c>
      <c r="K1465" s="77">
        <f t="shared" si="220"/>
        <v>1.1272901020027584E-6</v>
      </c>
      <c r="L1465" s="82"/>
    </row>
    <row r="1466" spans="1:12" x14ac:dyDescent="0.2">
      <c r="A1466" s="76">
        <v>501</v>
      </c>
      <c r="B1466" s="76">
        <f t="shared" si="216"/>
        <v>0.501</v>
      </c>
      <c r="C1466" s="77">
        <f t="shared" si="211"/>
        <v>0.9900922364664716</v>
      </c>
      <c r="D1466" s="78">
        <f t="shared" si="212"/>
        <v>1.3416476180100883E-6</v>
      </c>
      <c r="E1466" s="78">
        <f t="shared" si="213"/>
        <v>1</v>
      </c>
      <c r="F1466" s="78">
        <f t="shared" si="214"/>
        <v>1</v>
      </c>
      <c r="G1466" s="77">
        <f t="shared" si="217"/>
        <v>1.3283548906655228E-6</v>
      </c>
      <c r="H1466" s="78">
        <f t="shared" si="215"/>
        <v>-117.53371761883048</v>
      </c>
      <c r="I1466" s="77">
        <f t="shared" si="218"/>
        <v>1</v>
      </c>
      <c r="J1466" s="77">
        <f t="shared" si="219"/>
        <v>1.2617043255707558E-6</v>
      </c>
      <c r="K1466" s="77">
        <f t="shared" si="220"/>
        <v>1.2617043255707558E-6</v>
      </c>
      <c r="L1466" s="82"/>
    </row>
    <row r="1467" spans="1:12" x14ac:dyDescent="0.2">
      <c r="A1467" s="76">
        <v>502</v>
      </c>
      <c r="B1467" s="76">
        <f t="shared" si="216"/>
        <v>0.502</v>
      </c>
      <c r="C1467" s="77">
        <f t="shared" si="211"/>
        <v>0.9900528268376092</v>
      </c>
      <c r="D1467" s="78">
        <f t="shared" si="212"/>
        <v>1.4709077820789916E-6</v>
      </c>
      <c r="E1467" s="78">
        <f t="shared" si="213"/>
        <v>1</v>
      </c>
      <c r="F1467" s="78">
        <f t="shared" si="214"/>
        <v>1</v>
      </c>
      <c r="G1467" s="77">
        <f t="shared" si="217"/>
        <v>1.4562764076647436E-6</v>
      </c>
      <c r="H1467" s="78">
        <f t="shared" si="215"/>
        <v>-116.73512372394106</v>
      </c>
      <c r="I1467" s="77">
        <f t="shared" si="218"/>
        <v>1</v>
      </c>
      <c r="J1467" s="77">
        <f t="shared" si="219"/>
        <v>1.3923156491651332E-6</v>
      </c>
      <c r="K1467" s="77">
        <f t="shared" si="220"/>
        <v>1.3923156491651332E-6</v>
      </c>
      <c r="L1467" s="82"/>
    </row>
    <row r="1468" spans="1:12" x14ac:dyDescent="0.2">
      <c r="A1468" s="76">
        <v>503</v>
      </c>
      <c r="B1468" s="76">
        <f t="shared" si="216"/>
        <v>0.503</v>
      </c>
      <c r="C1468" s="77">
        <f t="shared" si="211"/>
        <v>0.99001334007258324</v>
      </c>
      <c r="D1468" s="78">
        <f t="shared" si="212"/>
        <v>1.5915802276790518E-6</v>
      </c>
      <c r="E1468" s="78">
        <f t="shared" si="213"/>
        <v>1</v>
      </c>
      <c r="F1468" s="78">
        <f t="shared" si="214"/>
        <v>1</v>
      </c>
      <c r="G1468" s="77">
        <f t="shared" si="217"/>
        <v>1.5756856571980206E-6</v>
      </c>
      <c r="H1468" s="78">
        <f t="shared" si="215"/>
        <v>-116.05060836333465</v>
      </c>
      <c r="I1468" s="77">
        <f t="shared" si="218"/>
        <v>1</v>
      </c>
      <c r="J1468" s="77">
        <f t="shared" si="219"/>
        <v>1.5159810324313822E-6</v>
      </c>
      <c r="K1468" s="77">
        <f t="shared" si="220"/>
        <v>1.5159810324313822E-6</v>
      </c>
      <c r="L1468" s="82"/>
    </row>
    <row r="1469" spans="1:12" x14ac:dyDescent="0.2">
      <c r="A1469" s="76">
        <v>504</v>
      </c>
      <c r="B1469" s="76">
        <f t="shared" si="216"/>
        <v>0.504</v>
      </c>
      <c r="C1469" s="77">
        <f t="shared" si="211"/>
        <v>0.98997377617999471</v>
      </c>
      <c r="D1469" s="78">
        <f t="shared" si="212"/>
        <v>1.7006328716564473E-6</v>
      </c>
      <c r="E1469" s="78">
        <f t="shared" si="213"/>
        <v>1</v>
      </c>
      <c r="F1469" s="78">
        <f t="shared" si="214"/>
        <v>1</v>
      </c>
      <c r="G1469" s="77">
        <f t="shared" si="217"/>
        <v>1.6835819458495615E-6</v>
      </c>
      <c r="H1469" s="78">
        <f t="shared" si="215"/>
        <v>-115.47531480245694</v>
      </c>
      <c r="I1469" s="77">
        <f t="shared" si="218"/>
        <v>1</v>
      </c>
      <c r="J1469" s="77">
        <f t="shared" si="219"/>
        <v>1.6296338015237909E-6</v>
      </c>
      <c r="K1469" s="77">
        <f t="shared" si="220"/>
        <v>1.6296338015237909E-6</v>
      </c>
      <c r="L1469" s="82"/>
    </row>
    <row r="1470" spans="1:12" x14ac:dyDescent="0.2">
      <c r="A1470" s="76">
        <v>505</v>
      </c>
      <c r="B1470" s="76">
        <f t="shared" si="216"/>
        <v>0.505</v>
      </c>
      <c r="C1470" s="77">
        <f t="shared" si="211"/>
        <v>0.98993413516846107</v>
      </c>
      <c r="D1470" s="78">
        <f t="shared" si="212"/>
        <v>1.7952747748870804E-6</v>
      </c>
      <c r="E1470" s="78">
        <f t="shared" si="213"/>
        <v>1</v>
      </c>
      <c r="F1470" s="78">
        <f t="shared" si="214"/>
        <v>1</v>
      </c>
      <c r="G1470" s="77">
        <f t="shared" si="217"/>
        <v>1.7772037816675955E-6</v>
      </c>
      <c r="H1470" s="78">
        <f t="shared" si="215"/>
        <v>-115.00525542611577</v>
      </c>
      <c r="I1470" s="77">
        <f t="shared" si="218"/>
        <v>1</v>
      </c>
      <c r="J1470" s="77">
        <f t="shared" si="219"/>
        <v>1.7303928637585786E-6</v>
      </c>
      <c r="K1470" s="77">
        <f t="shared" si="220"/>
        <v>1.7303928637585786E-6</v>
      </c>
      <c r="L1470" s="82"/>
    </row>
    <row r="1471" spans="1:12" x14ac:dyDescent="0.2">
      <c r="A1471" s="76">
        <v>506</v>
      </c>
      <c r="B1471" s="76">
        <f t="shared" si="216"/>
        <v>0.50600000000000001</v>
      </c>
      <c r="C1471" s="77">
        <f t="shared" si="211"/>
        <v>0.98989441704661563</v>
      </c>
      <c r="D1471" s="78">
        <f t="shared" si="212"/>
        <v>1.8730560817253208E-6</v>
      </c>
      <c r="E1471" s="78">
        <f t="shared" si="213"/>
        <v>1</v>
      </c>
      <c r="F1471" s="78">
        <f t="shared" si="214"/>
        <v>1</v>
      </c>
      <c r="G1471" s="77">
        <f t="shared" si="217"/>
        <v>1.8541277581151044E-6</v>
      </c>
      <c r="H1471" s="78">
        <f t="shared" si="215"/>
        <v>-114.63720688459864</v>
      </c>
      <c r="I1471" s="77">
        <f t="shared" si="218"/>
        <v>1</v>
      </c>
      <c r="J1471" s="77">
        <f t="shared" si="219"/>
        <v>1.81566576989135E-6</v>
      </c>
      <c r="K1471" s="77">
        <f t="shared" si="220"/>
        <v>1.81566576989135E-6</v>
      </c>
      <c r="L1471" s="82"/>
    </row>
    <row r="1472" spans="1:12" x14ac:dyDescent="0.2">
      <c r="A1472" s="76">
        <v>507</v>
      </c>
      <c r="B1472" s="76">
        <f t="shared" si="216"/>
        <v>0.50700000000000001</v>
      </c>
      <c r="C1472" s="77">
        <f t="shared" si="211"/>
        <v>0.98985462182310779</v>
      </c>
      <c r="D1472" s="78">
        <f t="shared" si="212"/>
        <v>1.9319554800460631E-6</v>
      </c>
      <c r="E1472" s="78">
        <f t="shared" si="213"/>
        <v>1</v>
      </c>
      <c r="F1472" s="78">
        <f t="shared" si="214"/>
        <v>1</v>
      </c>
      <c r="G1472" s="77">
        <f t="shared" si="217"/>
        <v>1.9123550610800764E-6</v>
      </c>
      <c r="H1472" s="78">
        <f t="shared" si="215"/>
        <v>-114.36862940906542</v>
      </c>
      <c r="I1472" s="77">
        <f t="shared" si="218"/>
        <v>1</v>
      </c>
      <c r="J1472" s="77">
        <f t="shared" si="219"/>
        <v>1.8832414095975904E-6</v>
      </c>
      <c r="K1472" s="77">
        <f t="shared" si="220"/>
        <v>1.8832414095975904E-6</v>
      </c>
      <c r="L1472" s="82"/>
    </row>
    <row r="1473" spans="1:12" x14ac:dyDescent="0.2">
      <c r="A1473" s="76">
        <v>508</v>
      </c>
      <c r="B1473" s="76">
        <f t="shared" si="216"/>
        <v>0.50800000000000001</v>
      </c>
      <c r="C1473" s="77">
        <f t="shared" si="211"/>
        <v>0.98981474950660553</v>
      </c>
      <c r="D1473" s="78">
        <f t="shared" si="212"/>
        <v>1.9704516776983752E-6</v>
      </c>
      <c r="E1473" s="78">
        <f t="shared" si="213"/>
        <v>1</v>
      </c>
      <c r="F1473" s="78">
        <f t="shared" si="214"/>
        <v>1</v>
      </c>
      <c r="G1473" s="77">
        <f t="shared" si="217"/>
        <v>1.950382133775888E-6</v>
      </c>
      <c r="H1473" s="78">
        <f t="shared" si="215"/>
        <v>-114.19760580012178</v>
      </c>
      <c r="I1473" s="77">
        <f t="shared" si="218"/>
        <v>1</v>
      </c>
      <c r="J1473" s="77">
        <f t="shared" si="219"/>
        <v>1.9313685974279822E-6</v>
      </c>
      <c r="K1473" s="77">
        <f t="shared" si="220"/>
        <v>1.9313685974279822E-6</v>
      </c>
      <c r="L1473" s="82"/>
    </row>
    <row r="1474" spans="1:12" x14ac:dyDescent="0.2">
      <c r="A1474" s="76">
        <v>509</v>
      </c>
      <c r="B1474" s="76">
        <f t="shared" si="216"/>
        <v>0.50900000000000001</v>
      </c>
      <c r="C1474" s="77">
        <f t="shared" ref="C1474:C1537" si="221">ABS(SIN(((8*PI()*$A1474*VLOOKUP($D$8,$C$16:$D$31,2,FALSE))/($D$14*1000000)))/(VLOOKUP($D$8,$C$16:$D$31,2,FALSE)*SIN(((8*PI()*$A1474)/($D$14*1000000)))))^5</f>
        <v>0.98977480010579333</v>
      </c>
      <c r="D1474" s="78">
        <f t="shared" ref="D1474:D1537" si="222">ABS(SIN(((512*PI()*$A1474*VLOOKUP($D$8,$C$16:$E$31,3,FALSE))/($D$14*1000000)))/(VLOOKUP($D$8,$C$16:$E$31,3,FALSE)*SIN(((512*PI()*$A1474)/($D$14*1000000)))))^$D$9</f>
        <v>1.9875760930734931E-6</v>
      </c>
      <c r="E1474" s="78">
        <f t="shared" ref="E1474:E1537" si="223">IF($D$10="OFF",1,ABS(SIN(8*VLOOKUP($D$8,$C$16:$D$31,2,FALSE)*VLOOKUP($D$8,$C$16:$E$31,3,FALSE)*2*PI()*A1474/($D$14*1000000))/(2*SIN((8*VLOOKUP($D$8,$C$16:$D$31,2,FALSE)*VLOOKUP($D$8,$C$16:$E$31,3,FALSE))*PI()*A1474/($D$14*1000000)))))</f>
        <v>1</v>
      </c>
      <c r="F1474" s="78">
        <f t="shared" ref="F1474:F1537" si="224">IF($D$11="OFF",1,ABS(SIN(8*VLOOKUP($D$8,$C$16:$D$31,2,FALSE)*VLOOKUP($D$8,$C$16:$E$31,3,FALSE)*IF($D$10="ON",4,2)*PI()*A1474/($D$14*1000000))/(2*SIN((8*VLOOKUP($D$8,$C$16:$D$31,2,FALSE)*VLOOKUP($D$8,$C$16:$E$31,3,FALSE)*IF($D$10="ON",2,1))*PI()*A1474/($D$14*1000000)))))</f>
        <v>1</v>
      </c>
      <c r="G1474" s="77">
        <f t="shared" si="217"/>
        <v>1.9672527302168701E-6</v>
      </c>
      <c r="H1474" s="78">
        <f t="shared" ref="H1474:H1537" si="225">20*LOG10(G1474)</f>
        <v>-114.12279686579241</v>
      </c>
      <c r="I1474" s="77">
        <f t="shared" si="218"/>
        <v>1</v>
      </c>
      <c r="J1474" s="77">
        <f t="shared" si="219"/>
        <v>1.9588174319963793E-6</v>
      </c>
      <c r="K1474" s="77">
        <f t="shared" si="220"/>
        <v>1.9588174319963793E-6</v>
      </c>
      <c r="L1474" s="82"/>
    </row>
    <row r="1475" spans="1:12" x14ac:dyDescent="0.2">
      <c r="A1475" s="76">
        <v>510</v>
      </c>
      <c r="B1475" s="76">
        <f t="shared" ref="B1475:B1538" si="226">A1475/1000</f>
        <v>0.51</v>
      </c>
      <c r="C1475" s="77">
        <f t="shared" si="221"/>
        <v>0.9897347736293689</v>
      </c>
      <c r="D1475" s="78">
        <f t="shared" si="222"/>
        <v>1.9829447697169251E-6</v>
      </c>
      <c r="E1475" s="78">
        <f t="shared" si="223"/>
        <v>1</v>
      </c>
      <c r="F1475" s="78">
        <f t="shared" si="224"/>
        <v>1</v>
      </c>
      <c r="G1475" s="77">
        <f t="shared" ref="G1475:G1538" si="227">C1475*D1475*E1475*F1475</f>
        <v>1.962589392775322E-6</v>
      </c>
      <c r="H1475" s="78">
        <f t="shared" si="225"/>
        <v>-114.1434110544071</v>
      </c>
      <c r="I1475" s="77">
        <f t="shared" ref="I1475:I1538" si="228">A1475-A1474</f>
        <v>1</v>
      </c>
      <c r="J1475" s="77">
        <f t="shared" ref="J1475:J1538" si="229">((G1475+G1474)/2)</f>
        <v>1.9649210614960958E-6</v>
      </c>
      <c r="K1475" s="77">
        <f t="shared" si="220"/>
        <v>1.9649210614960958E-6</v>
      </c>
      <c r="L1475" s="82"/>
    </row>
    <row r="1476" spans="1:12" x14ac:dyDescent="0.2">
      <c r="A1476" s="76">
        <v>511</v>
      </c>
      <c r="B1476" s="76">
        <f t="shared" si="226"/>
        <v>0.51100000000000001</v>
      </c>
      <c r="C1476" s="77">
        <f t="shared" si="221"/>
        <v>0.98969467008605083</v>
      </c>
      <c r="D1476" s="78">
        <f t="shared" si="222"/>
        <v>1.9567684111673008E-6</v>
      </c>
      <c r="E1476" s="78">
        <f t="shared" si="223"/>
        <v>1</v>
      </c>
      <c r="F1476" s="78">
        <f t="shared" si="224"/>
        <v>1</v>
      </c>
      <c r="G1476" s="77">
        <f t="shared" si="227"/>
        <v>1.9366032671250275E-6</v>
      </c>
      <c r="H1476" s="78">
        <f t="shared" si="225"/>
        <v>-114.25918679620918</v>
      </c>
      <c r="I1476" s="77">
        <f t="shared" si="228"/>
        <v>1</v>
      </c>
      <c r="J1476" s="77">
        <f t="shared" si="229"/>
        <v>1.9495963299501749E-6</v>
      </c>
      <c r="K1476" s="77">
        <f t="shared" ref="K1476:K1539" si="230">I1476*J1476</f>
        <v>1.9495963299501749E-6</v>
      </c>
      <c r="L1476" s="82"/>
    </row>
    <row r="1477" spans="1:12" x14ac:dyDescent="0.2">
      <c r="A1477" s="76">
        <v>512</v>
      </c>
      <c r="B1477" s="76">
        <f t="shared" si="226"/>
        <v>0.51200000000000001</v>
      </c>
      <c r="C1477" s="77">
        <f t="shared" si="221"/>
        <v>0.9896544894845728</v>
      </c>
      <c r="D1477" s="78">
        <f t="shared" si="222"/>
        <v>1.90984035352745E-6</v>
      </c>
      <c r="E1477" s="78">
        <f t="shared" si="223"/>
        <v>1</v>
      </c>
      <c r="F1477" s="78">
        <f t="shared" si="224"/>
        <v>1</v>
      </c>
      <c r="G1477" s="77">
        <f t="shared" si="227"/>
        <v>1.8900820800672446E-6</v>
      </c>
      <c r="H1477" s="78">
        <f t="shared" si="225"/>
        <v>-114.47038670863826</v>
      </c>
      <c r="I1477" s="77">
        <f t="shared" si="228"/>
        <v>1</v>
      </c>
      <c r="J1477" s="77">
        <f t="shared" si="229"/>
        <v>1.9133426735961359E-6</v>
      </c>
      <c r="K1477" s="77">
        <f t="shared" si="230"/>
        <v>1.9133426735961359E-6</v>
      </c>
      <c r="L1477" s="82"/>
    </row>
    <row r="1478" spans="1:12" x14ac:dyDescent="0.2">
      <c r="A1478" s="76">
        <v>513</v>
      </c>
      <c r="B1478" s="76">
        <f t="shared" si="226"/>
        <v>0.51300000000000001</v>
      </c>
      <c r="C1478" s="77">
        <f t="shared" si="221"/>
        <v>0.98961423183368313</v>
      </c>
      <c r="D1478" s="78">
        <f t="shared" si="222"/>
        <v>1.8435032097801717E-6</v>
      </c>
      <c r="E1478" s="78">
        <f t="shared" si="223"/>
        <v>1</v>
      </c>
      <c r="F1478" s="78">
        <f t="shared" si="224"/>
        <v>1</v>
      </c>
      <c r="G1478" s="77">
        <f t="shared" si="227"/>
        <v>1.8243570128295339E-6</v>
      </c>
      <c r="H1478" s="78">
        <f t="shared" si="225"/>
        <v>-114.77780339109593</v>
      </c>
      <c r="I1478" s="77">
        <f t="shared" si="228"/>
        <v>1</v>
      </c>
      <c r="J1478" s="77">
        <f t="shared" si="229"/>
        <v>1.8572195464483893E-6</v>
      </c>
      <c r="K1478" s="77">
        <f t="shared" si="230"/>
        <v>1.8572195464483893E-6</v>
      </c>
      <c r="L1478" s="82"/>
    </row>
    <row r="1479" spans="1:12" x14ac:dyDescent="0.2">
      <c r="A1479" s="76">
        <v>514</v>
      </c>
      <c r="B1479" s="76">
        <f t="shared" si="226"/>
        <v>0.51400000000000001</v>
      </c>
      <c r="C1479" s="77">
        <f t="shared" si="221"/>
        <v>0.98957389714214972</v>
      </c>
      <c r="D1479" s="78">
        <f t="shared" si="222"/>
        <v>1.7595957924691265E-6</v>
      </c>
      <c r="E1479" s="78">
        <f t="shared" si="223"/>
        <v>1</v>
      </c>
      <c r="F1479" s="78">
        <f t="shared" si="224"/>
        <v>1</v>
      </c>
      <c r="G1479" s="77">
        <f t="shared" si="227"/>
        <v>1.7412500657486028E-6</v>
      </c>
      <c r="H1479" s="78">
        <f t="shared" si="225"/>
        <v>-115.18277708338539</v>
      </c>
      <c r="I1479" s="77">
        <f t="shared" si="228"/>
        <v>1</v>
      </c>
      <c r="J1479" s="77">
        <f t="shared" si="229"/>
        <v>1.7828035392890683E-6</v>
      </c>
      <c r="K1479" s="77">
        <f t="shared" si="230"/>
        <v>1.7828035392890683E-6</v>
      </c>
      <c r="L1479" s="82"/>
    </row>
    <row r="1480" spans="1:12" x14ac:dyDescent="0.2">
      <c r="A1480" s="76">
        <v>515</v>
      </c>
      <c r="B1480" s="76">
        <f t="shared" si="226"/>
        <v>0.51500000000000001</v>
      </c>
      <c r="C1480" s="77">
        <f t="shared" si="221"/>
        <v>0.98953348541875608</v>
      </c>
      <c r="D1480" s="78">
        <f t="shared" si="222"/>
        <v>1.6603827134607115E-6</v>
      </c>
      <c r="E1480" s="78">
        <f t="shared" si="223"/>
        <v>1</v>
      </c>
      <c r="F1480" s="78">
        <f t="shared" si="224"/>
        <v>1</v>
      </c>
      <c r="G1480" s="77">
        <f t="shared" si="227"/>
        <v>1.6430042935798296E-6</v>
      </c>
      <c r="H1480" s="78">
        <f t="shared" si="225"/>
        <v>-115.68722603287404</v>
      </c>
      <c r="I1480" s="77">
        <f t="shared" si="228"/>
        <v>1</v>
      </c>
      <c r="J1480" s="77">
        <f t="shared" si="229"/>
        <v>1.6921271796642162E-6</v>
      </c>
      <c r="K1480" s="77">
        <f t="shared" si="230"/>
        <v>1.6921271796642162E-6</v>
      </c>
      <c r="L1480" s="82"/>
    </row>
    <row r="1481" spans="1:12" x14ac:dyDescent="0.2">
      <c r="A1481" s="76">
        <v>516</v>
      </c>
      <c r="B1481" s="76">
        <f t="shared" si="226"/>
        <v>0.51600000000000001</v>
      </c>
      <c r="C1481" s="77">
        <f t="shared" si="221"/>
        <v>0.98949299667230073</v>
      </c>
      <c r="D1481" s="78">
        <f t="shared" si="222"/>
        <v>1.5484697384792301E-6</v>
      </c>
      <c r="E1481" s="78">
        <f t="shared" si="223"/>
        <v>1</v>
      </c>
      <c r="F1481" s="78">
        <f t="shared" si="224"/>
        <v>1</v>
      </c>
      <c r="G1481" s="77">
        <f t="shared" si="227"/>
        <v>1.5321999617841872E-6</v>
      </c>
      <c r="H1481" s="78">
        <f t="shared" si="225"/>
        <v>-116.29369105656852</v>
      </c>
      <c r="I1481" s="77">
        <f t="shared" si="228"/>
        <v>1</v>
      </c>
      <c r="J1481" s="77">
        <f t="shared" si="229"/>
        <v>1.5876021276820085E-6</v>
      </c>
      <c r="K1481" s="77">
        <f t="shared" si="230"/>
        <v>1.5876021276820085E-6</v>
      </c>
      <c r="L1481" s="82"/>
    </row>
    <row r="1482" spans="1:12" x14ac:dyDescent="0.2">
      <c r="A1482" s="76">
        <v>517</v>
      </c>
      <c r="B1482" s="76">
        <f t="shared" si="226"/>
        <v>0.51700000000000002</v>
      </c>
      <c r="C1482" s="77">
        <f t="shared" si="221"/>
        <v>0.98945243091160173</v>
      </c>
      <c r="D1482" s="78">
        <f t="shared" si="222"/>
        <v>1.4267085127052316E-6</v>
      </c>
      <c r="E1482" s="78">
        <f t="shared" si="223"/>
        <v>1</v>
      </c>
      <c r="F1482" s="78">
        <f t="shared" si="224"/>
        <v>1</v>
      </c>
      <c r="G1482" s="77">
        <f t="shared" si="227"/>
        <v>1.4116602060984672E-6</v>
      </c>
      <c r="H1482" s="78">
        <f t="shared" si="225"/>
        <v>-117.00539655258939</v>
      </c>
      <c r="I1482" s="77">
        <f t="shared" si="228"/>
        <v>1</v>
      </c>
      <c r="J1482" s="77">
        <f t="shared" si="229"/>
        <v>1.4719300839413272E-6</v>
      </c>
      <c r="K1482" s="77">
        <f t="shared" si="230"/>
        <v>1.4719300839413272E-6</v>
      </c>
      <c r="L1482" s="82"/>
    </row>
    <row r="1483" spans="1:12" x14ac:dyDescent="0.2">
      <c r="A1483" s="76">
        <v>518</v>
      </c>
      <c r="B1483" s="76">
        <f t="shared" si="226"/>
        <v>0.51800000000000002</v>
      </c>
      <c r="C1483" s="77">
        <f t="shared" si="221"/>
        <v>0.98941178814548969</v>
      </c>
      <c r="D1483" s="78">
        <f t="shared" si="222"/>
        <v>1.2980946511254342E-6</v>
      </c>
      <c r="E1483" s="78">
        <f t="shared" si="223"/>
        <v>1</v>
      </c>
      <c r="F1483" s="78">
        <f t="shared" si="224"/>
        <v>1</v>
      </c>
      <c r="G1483" s="77">
        <f t="shared" si="227"/>
        <v>1.2843501499521115E-6</v>
      </c>
      <c r="H1483" s="78">
        <f t="shared" si="225"/>
        <v>-117.82633118482735</v>
      </c>
      <c r="I1483" s="77">
        <f t="shared" si="228"/>
        <v>1</v>
      </c>
      <c r="J1483" s="77">
        <f t="shared" si="229"/>
        <v>1.3480051780252894E-6</v>
      </c>
      <c r="K1483" s="77">
        <f t="shared" si="230"/>
        <v>1.3480051780252894E-6</v>
      </c>
      <c r="L1483" s="82"/>
    </row>
    <row r="1484" spans="1:12" x14ac:dyDescent="0.2">
      <c r="A1484" s="76">
        <v>519</v>
      </c>
      <c r="B1484" s="76">
        <f t="shared" si="226"/>
        <v>0.51900000000000002</v>
      </c>
      <c r="C1484" s="77">
        <f t="shared" si="221"/>
        <v>0.9893710683828173</v>
      </c>
      <c r="D1484" s="78">
        <f t="shared" si="222"/>
        <v>1.1656633899338559E-6</v>
      </c>
      <c r="E1484" s="78">
        <f t="shared" si="223"/>
        <v>1</v>
      </c>
      <c r="F1484" s="78">
        <f t="shared" si="224"/>
        <v>1</v>
      </c>
      <c r="G1484" s="77">
        <f t="shared" si="227"/>
        <v>1.1532736334735956E-6</v>
      </c>
      <c r="H1484" s="78">
        <f t="shared" si="225"/>
        <v>-118.7613527368738</v>
      </c>
      <c r="I1484" s="77">
        <f t="shared" si="228"/>
        <v>1</v>
      </c>
      <c r="J1484" s="77">
        <f t="shared" si="229"/>
        <v>1.2188118917128535E-6</v>
      </c>
      <c r="K1484" s="77">
        <f t="shared" si="230"/>
        <v>1.2188118917128535E-6</v>
      </c>
      <c r="L1484" s="82"/>
    </row>
    <row r="1485" spans="1:12" x14ac:dyDescent="0.2">
      <c r="A1485" s="76">
        <v>520</v>
      </c>
      <c r="B1485" s="76">
        <f t="shared" si="226"/>
        <v>0.52</v>
      </c>
      <c r="C1485" s="77">
        <f t="shared" si="221"/>
        <v>0.98933027163244736</v>
      </c>
      <c r="D1485" s="78">
        <f t="shared" si="222"/>
        <v>1.0323870172295947E-6</v>
      </c>
      <c r="E1485" s="78">
        <f t="shared" si="223"/>
        <v>1</v>
      </c>
      <c r="F1485" s="78">
        <f t="shared" si="224"/>
        <v>1</v>
      </c>
      <c r="G1485" s="77">
        <f t="shared" si="227"/>
        <v>1.0213717281855671E-6</v>
      </c>
      <c r="H1485" s="78">
        <f t="shared" si="225"/>
        <v>-119.81632335379075</v>
      </c>
      <c r="I1485" s="77">
        <f t="shared" si="228"/>
        <v>1</v>
      </c>
      <c r="J1485" s="77">
        <f t="shared" si="229"/>
        <v>1.0873226808295814E-6</v>
      </c>
      <c r="K1485" s="77">
        <f t="shared" si="230"/>
        <v>1.0873226808295814E-6</v>
      </c>
      <c r="L1485" s="82"/>
    </row>
    <row r="1486" spans="1:12" x14ac:dyDescent="0.2">
      <c r="A1486" s="76">
        <v>521</v>
      </c>
      <c r="B1486" s="76">
        <f t="shared" si="226"/>
        <v>0.52100000000000002</v>
      </c>
      <c r="C1486" s="77">
        <f t="shared" si="221"/>
        <v>0.98928939790326531</v>
      </c>
      <c r="D1486" s="78">
        <f t="shared" si="222"/>
        <v>9.0107814449828255E-7</v>
      </c>
      <c r="E1486" s="78">
        <f t="shared" si="223"/>
        <v>1</v>
      </c>
      <c r="F1486" s="78">
        <f t="shared" si="224"/>
        <v>1</v>
      </c>
      <c r="G1486" s="77">
        <f t="shared" si="227"/>
        <v>8.9142705503449747E-7</v>
      </c>
      <c r="H1486" s="78">
        <f t="shared" si="225"/>
        <v>-120.99828378206925</v>
      </c>
      <c r="I1486" s="77">
        <f t="shared" si="228"/>
        <v>1</v>
      </c>
      <c r="J1486" s="77">
        <f t="shared" si="229"/>
        <v>9.5639939161003236E-7</v>
      </c>
      <c r="K1486" s="77">
        <f t="shared" si="230"/>
        <v>9.5639939161003236E-7</v>
      </c>
      <c r="L1486" s="82"/>
    </row>
    <row r="1487" spans="1:12" x14ac:dyDescent="0.2">
      <c r="A1487" s="76">
        <v>522</v>
      </c>
      <c r="B1487" s="76">
        <f t="shared" si="226"/>
        <v>0.52200000000000002</v>
      </c>
      <c r="C1487" s="77">
        <f t="shared" si="221"/>
        <v>0.98924844720416849</v>
      </c>
      <c r="D1487" s="78">
        <f t="shared" si="222"/>
        <v>7.7430255450343911E-7</v>
      </c>
      <c r="E1487" s="78">
        <f t="shared" si="223"/>
        <v>1</v>
      </c>
      <c r="F1487" s="78">
        <f t="shared" si="224"/>
        <v>1</v>
      </c>
      <c r="G1487" s="77">
        <f t="shared" si="227"/>
        <v>7.6597759970874815E-7</v>
      </c>
      <c r="H1487" s="78">
        <f t="shared" si="225"/>
        <v>-122.31567861427038</v>
      </c>
      <c r="I1487" s="77">
        <f t="shared" si="228"/>
        <v>1</v>
      </c>
      <c r="J1487" s="77">
        <f t="shared" si="229"/>
        <v>8.2870232737162287E-7</v>
      </c>
      <c r="K1487" s="77">
        <f t="shared" si="230"/>
        <v>8.2870232737162287E-7</v>
      </c>
      <c r="L1487" s="82"/>
    </row>
    <row r="1488" spans="1:12" x14ac:dyDescent="0.2">
      <c r="A1488" s="76">
        <v>523</v>
      </c>
      <c r="B1488" s="76">
        <f t="shared" si="226"/>
        <v>0.52300000000000002</v>
      </c>
      <c r="C1488" s="77">
        <f t="shared" si="221"/>
        <v>0.98920741954407432</v>
      </c>
      <c r="D1488" s="78">
        <f t="shared" si="222"/>
        <v>6.543048829533889E-7</v>
      </c>
      <c r="E1488" s="78">
        <f t="shared" si="223"/>
        <v>1</v>
      </c>
      <c r="F1488" s="78">
        <f t="shared" si="224"/>
        <v>1</v>
      </c>
      <c r="G1488" s="77">
        <f t="shared" si="227"/>
        <v>6.4724324486140941E-7</v>
      </c>
      <c r="H1488" s="78">
        <f t="shared" si="225"/>
        <v>-123.77864947015146</v>
      </c>
      <c r="I1488" s="77">
        <f t="shared" si="228"/>
        <v>1</v>
      </c>
      <c r="J1488" s="77">
        <f t="shared" si="229"/>
        <v>7.0661042228507873E-7</v>
      </c>
      <c r="K1488" s="77">
        <f t="shared" si="230"/>
        <v>7.0661042228507873E-7</v>
      </c>
      <c r="L1488" s="82"/>
    </row>
    <row r="1489" spans="1:12" x14ac:dyDescent="0.2">
      <c r="A1489" s="76">
        <v>524</v>
      </c>
      <c r="B1489" s="76">
        <f t="shared" si="226"/>
        <v>0.52400000000000002</v>
      </c>
      <c r="C1489" s="77">
        <f t="shared" si="221"/>
        <v>0.98916631493191509</v>
      </c>
      <c r="D1489" s="78">
        <f t="shared" si="222"/>
        <v>5.4294978363691412E-7</v>
      </c>
      <c r="E1489" s="78">
        <f t="shared" si="223"/>
        <v>1</v>
      </c>
      <c r="F1489" s="78">
        <f t="shared" si="224"/>
        <v>1</v>
      </c>
      <c r="G1489" s="77">
        <f t="shared" si="227"/>
        <v>5.3706763667320699E-7</v>
      </c>
      <c r="H1489" s="78">
        <f t="shared" si="225"/>
        <v>-125.39942034246253</v>
      </c>
      <c r="I1489" s="77">
        <f t="shared" si="228"/>
        <v>1</v>
      </c>
      <c r="J1489" s="77">
        <f t="shared" si="229"/>
        <v>5.9215544076730825E-7</v>
      </c>
      <c r="K1489" s="77">
        <f t="shared" si="230"/>
        <v>5.9215544076730825E-7</v>
      </c>
      <c r="L1489" s="82"/>
    </row>
    <row r="1490" spans="1:12" x14ac:dyDescent="0.2">
      <c r="A1490" s="76">
        <v>525</v>
      </c>
      <c r="B1490" s="76">
        <f t="shared" si="226"/>
        <v>0.52500000000000002</v>
      </c>
      <c r="C1490" s="77">
        <f t="shared" si="221"/>
        <v>0.98912513337663988</v>
      </c>
      <c r="D1490" s="78">
        <f t="shared" si="222"/>
        <v>4.4168051780860379E-7</v>
      </c>
      <c r="E1490" s="78">
        <f t="shared" si="223"/>
        <v>1</v>
      </c>
      <c r="F1490" s="78">
        <f t="shared" si="224"/>
        <v>1</v>
      </c>
      <c r="G1490" s="77">
        <f t="shared" si="227"/>
        <v>4.3687730108729859E-7</v>
      </c>
      <c r="H1490" s="78">
        <f t="shared" si="225"/>
        <v>-127.19281038841902</v>
      </c>
      <c r="I1490" s="77">
        <f t="shared" si="228"/>
        <v>1</v>
      </c>
      <c r="J1490" s="77">
        <f t="shared" si="229"/>
        <v>4.8697246888025276E-7</v>
      </c>
      <c r="K1490" s="77">
        <f t="shared" si="230"/>
        <v>4.8697246888025276E-7</v>
      </c>
      <c r="L1490" s="82"/>
    </row>
    <row r="1491" spans="1:12" x14ac:dyDescent="0.2">
      <c r="A1491" s="76">
        <v>526</v>
      </c>
      <c r="B1491" s="76">
        <f t="shared" si="226"/>
        <v>0.52600000000000002</v>
      </c>
      <c r="C1491" s="77">
        <f t="shared" si="221"/>
        <v>0.98908387488721361</v>
      </c>
      <c r="D1491" s="78">
        <f t="shared" si="222"/>
        <v>3.5149613053180692E-7</v>
      </c>
      <c r="E1491" s="78">
        <f t="shared" si="223"/>
        <v>1</v>
      </c>
      <c r="F1491" s="78">
        <f t="shared" si="224"/>
        <v>1</v>
      </c>
      <c r="G1491" s="77">
        <f t="shared" si="227"/>
        <v>3.476591547942614E-7</v>
      </c>
      <c r="H1491" s="78">
        <f t="shared" si="225"/>
        <v>-129.1769265998787</v>
      </c>
      <c r="I1491" s="77">
        <f t="shared" si="228"/>
        <v>1</v>
      </c>
      <c r="J1491" s="77">
        <f t="shared" si="229"/>
        <v>3.9226822794077999E-7</v>
      </c>
      <c r="K1491" s="77">
        <f t="shared" si="230"/>
        <v>3.9226822794077999E-7</v>
      </c>
      <c r="L1491" s="82"/>
    </row>
    <row r="1492" spans="1:12" x14ac:dyDescent="0.2">
      <c r="A1492" s="76">
        <v>527</v>
      </c>
      <c r="B1492" s="76">
        <f t="shared" si="226"/>
        <v>0.52700000000000002</v>
      </c>
      <c r="C1492" s="77">
        <f t="shared" si="221"/>
        <v>0.98904253947261855</v>
      </c>
      <c r="D1492" s="78">
        <f t="shared" si="222"/>
        <v>2.72947563986227E-7</v>
      </c>
      <c r="E1492" s="78">
        <f t="shared" si="223"/>
        <v>1</v>
      </c>
      <c r="F1492" s="78">
        <f t="shared" si="224"/>
        <v>1</v>
      </c>
      <c r="G1492" s="77">
        <f t="shared" si="227"/>
        <v>2.6995675182780301E-7</v>
      </c>
      <c r="H1492" s="78">
        <f t="shared" si="225"/>
        <v>-131.37411612029945</v>
      </c>
      <c r="I1492" s="77">
        <f t="shared" si="228"/>
        <v>1</v>
      </c>
      <c r="J1492" s="77">
        <f t="shared" si="229"/>
        <v>3.088079533110322E-7</v>
      </c>
      <c r="K1492" s="77">
        <f t="shared" si="230"/>
        <v>3.088079533110322E-7</v>
      </c>
      <c r="L1492" s="82"/>
    </row>
    <row r="1493" spans="1:12" x14ac:dyDescent="0.2">
      <c r="A1493" s="76">
        <v>528</v>
      </c>
      <c r="B1493" s="76">
        <f t="shared" si="226"/>
        <v>0.52800000000000002</v>
      </c>
      <c r="C1493" s="77">
        <f t="shared" si="221"/>
        <v>0.98900112714185306</v>
      </c>
      <c r="D1493" s="78">
        <f t="shared" si="222"/>
        <v>2.0615224588659428E-7</v>
      </c>
      <c r="E1493" s="78">
        <f t="shared" si="223"/>
        <v>1</v>
      </c>
      <c r="F1493" s="78">
        <f t="shared" si="224"/>
        <v>1</v>
      </c>
      <c r="G1493" s="77">
        <f t="shared" si="227"/>
        <v>2.0388480354466617E-7</v>
      </c>
      <c r="H1493" s="78">
        <f t="shared" si="225"/>
        <v>-133.81230285889959</v>
      </c>
      <c r="I1493" s="77">
        <f t="shared" si="228"/>
        <v>1</v>
      </c>
      <c r="J1493" s="77">
        <f t="shared" si="229"/>
        <v>2.3692077768623459E-7</v>
      </c>
      <c r="K1493" s="77">
        <f t="shared" si="230"/>
        <v>2.3692077768623459E-7</v>
      </c>
      <c r="L1493" s="82"/>
    </row>
    <row r="1494" spans="1:12" x14ac:dyDescent="0.2">
      <c r="A1494" s="76">
        <v>529</v>
      </c>
      <c r="B1494" s="76">
        <f t="shared" si="226"/>
        <v>0.52900000000000003</v>
      </c>
      <c r="C1494" s="77">
        <f t="shared" si="221"/>
        <v>0.9889596379039336</v>
      </c>
      <c r="D1494" s="78">
        <f t="shared" si="222"/>
        <v>1.5082591500199943E-7</v>
      </c>
      <c r="E1494" s="78">
        <f t="shared" si="223"/>
        <v>1</v>
      </c>
      <c r="F1494" s="78">
        <f t="shared" si="224"/>
        <v>1</v>
      </c>
      <c r="G1494" s="77">
        <f t="shared" si="227"/>
        <v>1.4916074228690683E-7</v>
      </c>
      <c r="H1494" s="78">
        <f t="shared" si="225"/>
        <v>-136.52690928144852</v>
      </c>
      <c r="I1494" s="77">
        <f t="shared" si="228"/>
        <v>1</v>
      </c>
      <c r="J1494" s="77">
        <f t="shared" si="229"/>
        <v>1.765227729157865E-7</v>
      </c>
      <c r="K1494" s="77">
        <f t="shared" si="230"/>
        <v>1.765227729157865E-7</v>
      </c>
      <c r="L1494" s="82"/>
    </row>
    <row r="1495" spans="1:12" x14ac:dyDescent="0.2">
      <c r="A1495" s="76">
        <v>530</v>
      </c>
      <c r="B1495" s="76">
        <f t="shared" si="226"/>
        <v>0.53</v>
      </c>
      <c r="C1495" s="77">
        <f t="shared" si="221"/>
        <v>0.98891807176789137</v>
      </c>
      <c r="D1495" s="78">
        <f t="shared" si="222"/>
        <v>1.0632973807102242E-7</v>
      </c>
      <c r="E1495" s="78">
        <f t="shared" si="223"/>
        <v>1</v>
      </c>
      <c r="F1495" s="78">
        <f t="shared" si="224"/>
        <v>1</v>
      </c>
      <c r="G1495" s="77">
        <f t="shared" si="227"/>
        <v>1.0515139954478044E-7</v>
      </c>
      <c r="H1495" s="78">
        <f t="shared" si="225"/>
        <v>-139.56369885127353</v>
      </c>
      <c r="I1495" s="77">
        <f t="shared" si="228"/>
        <v>1</v>
      </c>
      <c r="J1495" s="77">
        <f t="shared" si="229"/>
        <v>1.2715607091584365E-7</v>
      </c>
      <c r="K1495" s="77">
        <f t="shared" si="230"/>
        <v>1.2715607091584365E-7</v>
      </c>
      <c r="L1495" s="82"/>
    </row>
    <row r="1496" spans="1:12" x14ac:dyDescent="0.2">
      <c r="A1496" s="76">
        <v>531</v>
      </c>
      <c r="B1496" s="76">
        <f t="shared" si="226"/>
        <v>0.53100000000000003</v>
      </c>
      <c r="C1496" s="77">
        <f t="shared" si="221"/>
        <v>0.98887642874277493</v>
      </c>
      <c r="D1496" s="78">
        <f t="shared" si="222"/>
        <v>7.1730162462818127E-8</v>
      </c>
      <c r="E1496" s="78">
        <f t="shared" si="223"/>
        <v>1</v>
      </c>
      <c r="F1496" s="78">
        <f t="shared" si="224"/>
        <v>1</v>
      </c>
      <c r="G1496" s="77">
        <f t="shared" si="227"/>
        <v>7.0932266889370633E-8</v>
      </c>
      <c r="H1496" s="78">
        <f t="shared" si="225"/>
        <v>-142.98312321052606</v>
      </c>
      <c r="I1496" s="77">
        <f t="shared" si="228"/>
        <v>1</v>
      </c>
      <c r="J1496" s="77">
        <f t="shared" si="229"/>
        <v>8.8041833217075531E-8</v>
      </c>
      <c r="K1496" s="77">
        <f t="shared" si="230"/>
        <v>8.8041833217075531E-8</v>
      </c>
      <c r="L1496" s="82"/>
    </row>
    <row r="1497" spans="1:12" x14ac:dyDescent="0.2">
      <c r="A1497" s="76">
        <v>532</v>
      </c>
      <c r="B1497" s="76">
        <f t="shared" si="226"/>
        <v>0.53200000000000003</v>
      </c>
      <c r="C1497" s="77">
        <f t="shared" si="221"/>
        <v>0.98883470883764968</v>
      </c>
      <c r="D1497" s="78">
        <f t="shared" si="222"/>
        <v>4.5868461333893137E-8</v>
      </c>
      <c r="E1497" s="78">
        <f t="shared" si="223"/>
        <v>1</v>
      </c>
      <c r="F1497" s="78">
        <f t="shared" si="224"/>
        <v>1</v>
      </c>
      <c r="G1497" s="77">
        <f t="shared" si="227"/>
        <v>4.5356326607931214E-8</v>
      </c>
      <c r="H1497" s="78">
        <f t="shared" si="225"/>
        <v>-146.86724252079787</v>
      </c>
      <c r="I1497" s="77">
        <f t="shared" si="228"/>
        <v>1</v>
      </c>
      <c r="J1497" s="77">
        <f t="shared" si="229"/>
        <v>5.8144296748650927E-8</v>
      </c>
      <c r="K1497" s="77">
        <f t="shared" si="230"/>
        <v>5.8144296748650927E-8</v>
      </c>
      <c r="L1497" s="82"/>
    </row>
    <row r="1498" spans="1:12" x14ac:dyDescent="0.2">
      <c r="A1498" s="76">
        <v>533</v>
      </c>
      <c r="B1498" s="76">
        <f t="shared" si="226"/>
        <v>0.53300000000000003</v>
      </c>
      <c r="C1498" s="77">
        <f t="shared" si="221"/>
        <v>0.9887929120615957</v>
      </c>
      <c r="D1498" s="78">
        <f t="shared" si="222"/>
        <v>2.7436581700318666E-8</v>
      </c>
      <c r="E1498" s="78">
        <f t="shared" si="223"/>
        <v>1</v>
      </c>
      <c r="F1498" s="78">
        <f t="shared" si="224"/>
        <v>1</v>
      </c>
      <c r="G1498" s="77">
        <f t="shared" si="227"/>
        <v>2.7129097516473981E-8</v>
      </c>
      <c r="H1498" s="78">
        <f t="shared" si="225"/>
        <v>-151.33129306699774</v>
      </c>
      <c r="I1498" s="77">
        <f t="shared" si="228"/>
        <v>1</v>
      </c>
      <c r="J1498" s="77">
        <f t="shared" si="229"/>
        <v>3.6242712062202596E-8</v>
      </c>
      <c r="K1498" s="77">
        <f t="shared" si="230"/>
        <v>3.6242712062202596E-8</v>
      </c>
      <c r="L1498" s="82"/>
    </row>
    <row r="1499" spans="1:12" x14ac:dyDescent="0.2">
      <c r="A1499" s="76">
        <v>534</v>
      </c>
      <c r="B1499" s="76">
        <f t="shared" si="226"/>
        <v>0.53400000000000003</v>
      </c>
      <c r="C1499" s="77">
        <f t="shared" si="221"/>
        <v>0.98875103842371237</v>
      </c>
      <c r="D1499" s="78">
        <f t="shared" si="222"/>
        <v>1.5055713307245542E-8</v>
      </c>
      <c r="E1499" s="78">
        <f t="shared" si="223"/>
        <v>1</v>
      </c>
      <c r="F1499" s="78">
        <f t="shared" si="224"/>
        <v>1</v>
      </c>
      <c r="G1499" s="77">
        <f t="shared" si="227"/>
        <v>1.4886352166748734E-8</v>
      </c>
      <c r="H1499" s="78">
        <f t="shared" si="225"/>
        <v>-156.5442342221771</v>
      </c>
      <c r="I1499" s="77">
        <f t="shared" si="228"/>
        <v>1</v>
      </c>
      <c r="J1499" s="77">
        <f t="shared" si="229"/>
        <v>2.1007724841611357E-8</v>
      </c>
      <c r="K1499" s="77">
        <f t="shared" si="230"/>
        <v>2.1007724841611357E-8</v>
      </c>
      <c r="L1499" s="82"/>
    </row>
    <row r="1500" spans="1:12" x14ac:dyDescent="0.2">
      <c r="A1500" s="76">
        <v>535</v>
      </c>
      <c r="B1500" s="76">
        <f t="shared" si="226"/>
        <v>0.53500000000000003</v>
      </c>
      <c r="C1500" s="77">
        <f t="shared" si="221"/>
        <v>0.98870908793311452</v>
      </c>
      <c r="D1500" s="78">
        <f t="shared" si="222"/>
        <v>7.3539631115136782E-9</v>
      </c>
      <c r="E1500" s="78">
        <f t="shared" si="223"/>
        <v>1</v>
      </c>
      <c r="F1500" s="78">
        <f t="shared" si="224"/>
        <v>1</v>
      </c>
      <c r="G1500" s="77">
        <f t="shared" si="227"/>
        <v>7.2709301606784578E-9</v>
      </c>
      <c r="H1500" s="78">
        <f t="shared" si="225"/>
        <v>-162.76820053712581</v>
      </c>
      <c r="I1500" s="77">
        <f t="shared" si="228"/>
        <v>1</v>
      </c>
      <c r="J1500" s="77">
        <f t="shared" si="229"/>
        <v>1.1078641163713596E-8</v>
      </c>
      <c r="K1500" s="77">
        <f t="shared" si="230"/>
        <v>1.1078641163713596E-8</v>
      </c>
      <c r="L1500" s="82"/>
    </row>
    <row r="1501" spans="1:12" x14ac:dyDescent="0.2">
      <c r="A1501" s="76">
        <v>536</v>
      </c>
      <c r="B1501" s="76">
        <f t="shared" si="226"/>
        <v>0.53600000000000003</v>
      </c>
      <c r="C1501" s="77">
        <f t="shared" si="221"/>
        <v>0.98866706059893239</v>
      </c>
      <c r="D1501" s="78">
        <f t="shared" si="222"/>
        <v>3.0396452962653454E-9</v>
      </c>
      <c r="E1501" s="78">
        <f t="shared" si="223"/>
        <v>1</v>
      </c>
      <c r="F1501" s="78">
        <f t="shared" si="224"/>
        <v>1</v>
      </c>
      <c r="G1501" s="77">
        <f t="shared" si="227"/>
        <v>3.0051971803220299E-9</v>
      </c>
      <c r="H1501" s="78">
        <f t="shared" si="225"/>
        <v>-170.44254054632719</v>
      </c>
      <c r="I1501" s="77">
        <f t="shared" si="228"/>
        <v>1</v>
      </c>
      <c r="J1501" s="77">
        <f t="shared" si="229"/>
        <v>5.1380636705002436E-9</v>
      </c>
      <c r="K1501" s="77">
        <f t="shared" si="230"/>
        <v>5.1380636705002436E-9</v>
      </c>
      <c r="L1501" s="82"/>
    </row>
    <row r="1502" spans="1:12" x14ac:dyDescent="0.2">
      <c r="A1502" s="76">
        <v>537</v>
      </c>
      <c r="B1502" s="76">
        <f t="shared" si="226"/>
        <v>0.53700000000000003</v>
      </c>
      <c r="C1502" s="77">
        <f t="shared" si="221"/>
        <v>0.98862495643031334</v>
      </c>
      <c r="D1502" s="78">
        <f t="shared" si="222"/>
        <v>9.6697188728541198E-10</v>
      </c>
      <c r="E1502" s="78">
        <f t="shared" si="223"/>
        <v>1</v>
      </c>
      <c r="F1502" s="78">
        <f t="shared" si="224"/>
        <v>1</v>
      </c>
      <c r="G1502" s="77">
        <f t="shared" si="227"/>
        <v>9.5597253993687837E-10</v>
      </c>
      <c r="H1502" s="78">
        <f t="shared" si="225"/>
        <v>-180.39109165082039</v>
      </c>
      <c r="I1502" s="77">
        <f t="shared" si="228"/>
        <v>1</v>
      </c>
      <c r="J1502" s="77">
        <f t="shared" si="229"/>
        <v>1.9805848601294541E-9</v>
      </c>
      <c r="K1502" s="77">
        <f t="shared" si="230"/>
        <v>1.9805848601294541E-9</v>
      </c>
      <c r="L1502" s="82"/>
    </row>
    <row r="1503" spans="1:12" x14ac:dyDescent="0.2">
      <c r="A1503" s="76">
        <v>538</v>
      </c>
      <c r="B1503" s="76">
        <f t="shared" si="226"/>
        <v>0.53800000000000003</v>
      </c>
      <c r="C1503" s="77">
        <f t="shared" si="221"/>
        <v>0.98858277543642248</v>
      </c>
      <c r="D1503" s="78">
        <f t="shared" si="222"/>
        <v>1.9133975477145277E-10</v>
      </c>
      <c r="E1503" s="78">
        <f t="shared" si="223"/>
        <v>1</v>
      </c>
      <c r="F1503" s="78">
        <f t="shared" si="224"/>
        <v>1</v>
      </c>
      <c r="G1503" s="77">
        <f t="shared" si="227"/>
        <v>1.8915518582328723E-10</v>
      </c>
      <c r="H1503" s="78">
        <f t="shared" si="225"/>
        <v>-194.46363495434889</v>
      </c>
      <c r="I1503" s="77">
        <f t="shared" si="228"/>
        <v>1</v>
      </c>
      <c r="J1503" s="77">
        <f t="shared" si="229"/>
        <v>5.725638628800828E-10</v>
      </c>
      <c r="K1503" s="77">
        <f t="shared" si="230"/>
        <v>5.725638628800828E-10</v>
      </c>
      <c r="L1503" s="82"/>
    </row>
    <row r="1504" spans="1:12" x14ac:dyDescent="0.2">
      <c r="A1504" s="76">
        <v>539</v>
      </c>
      <c r="B1504" s="76">
        <f t="shared" si="226"/>
        <v>0.53900000000000003</v>
      </c>
      <c r="C1504" s="77">
        <f t="shared" si="221"/>
        <v>0.98854051762644002</v>
      </c>
      <c r="D1504" s="78">
        <f t="shared" si="222"/>
        <v>1.193593657754166E-11</v>
      </c>
      <c r="E1504" s="78">
        <f t="shared" si="223"/>
        <v>1</v>
      </c>
      <c r="F1504" s="78">
        <f t="shared" si="224"/>
        <v>1</v>
      </c>
      <c r="G1504" s="77">
        <f t="shared" si="227"/>
        <v>1.1799156922719391E-11</v>
      </c>
      <c r="H1504" s="78">
        <f t="shared" si="225"/>
        <v>-218.56298045877816</v>
      </c>
      <c r="I1504" s="77">
        <f t="shared" si="228"/>
        <v>1</v>
      </c>
      <c r="J1504" s="77">
        <f t="shared" si="229"/>
        <v>1.0047717137300331E-10</v>
      </c>
      <c r="K1504" s="77">
        <f t="shared" si="230"/>
        <v>1.0047717137300331E-10</v>
      </c>
      <c r="L1504" s="82"/>
    </row>
    <row r="1505" spans="1:12" x14ac:dyDescent="0.2">
      <c r="A1505" s="76">
        <v>540</v>
      </c>
      <c r="B1505" s="76">
        <f t="shared" si="226"/>
        <v>0.54</v>
      </c>
      <c r="C1505" s="77">
        <f t="shared" si="221"/>
        <v>0.98849818300956327</v>
      </c>
      <c r="D1505" s="78">
        <f t="shared" si="222"/>
        <v>2.3344020536133123E-66</v>
      </c>
      <c r="E1505" s="78">
        <f t="shared" si="223"/>
        <v>1</v>
      </c>
      <c r="F1505" s="78">
        <f t="shared" si="224"/>
        <v>1</v>
      </c>
      <c r="G1505" s="77">
        <f t="shared" si="227"/>
        <v>2.3075521884105523E-66</v>
      </c>
      <c r="H1505" s="78">
        <f t="shared" si="225"/>
        <v>-1312.7369693606897</v>
      </c>
      <c r="I1505" s="77">
        <f t="shared" si="228"/>
        <v>1</v>
      </c>
      <c r="J1505" s="77">
        <f t="shared" si="229"/>
        <v>5.8995784613596957E-12</v>
      </c>
      <c r="K1505" s="77">
        <f t="shared" si="230"/>
        <v>5.8995784613596957E-12</v>
      </c>
      <c r="L1505" s="82"/>
    </row>
    <row r="1506" spans="1:12" x14ac:dyDescent="0.2">
      <c r="A1506" s="76">
        <v>541</v>
      </c>
      <c r="B1506" s="76">
        <f t="shared" si="226"/>
        <v>0.54100000000000004</v>
      </c>
      <c r="C1506" s="77">
        <f t="shared" si="221"/>
        <v>0.98845577159500519</v>
      </c>
      <c r="D1506" s="78">
        <f t="shared" si="222"/>
        <v>1.1761217906363166E-11</v>
      </c>
      <c r="E1506" s="78">
        <f t="shared" si="223"/>
        <v>1</v>
      </c>
      <c r="F1506" s="78">
        <f t="shared" si="224"/>
        <v>1</v>
      </c>
      <c r="G1506" s="77">
        <f t="shared" si="227"/>
        <v>1.1625443720531196E-11</v>
      </c>
      <c r="H1506" s="78">
        <f t="shared" si="225"/>
        <v>-218.69180923895274</v>
      </c>
      <c r="I1506" s="77">
        <f t="shared" si="228"/>
        <v>1</v>
      </c>
      <c r="J1506" s="77">
        <f t="shared" si="229"/>
        <v>5.8127218602655979E-12</v>
      </c>
      <c r="K1506" s="77">
        <f t="shared" si="230"/>
        <v>5.8127218602655979E-12</v>
      </c>
      <c r="L1506" s="82"/>
    </row>
    <row r="1507" spans="1:12" x14ac:dyDescent="0.2">
      <c r="A1507" s="76">
        <v>542</v>
      </c>
      <c r="B1507" s="76">
        <f t="shared" si="226"/>
        <v>0.54200000000000004</v>
      </c>
      <c r="C1507" s="77">
        <f t="shared" si="221"/>
        <v>0.9884132833919983</v>
      </c>
      <c r="D1507" s="78">
        <f t="shared" si="222"/>
        <v>1.8577905816909073E-10</v>
      </c>
      <c r="E1507" s="78">
        <f t="shared" si="223"/>
        <v>1</v>
      </c>
      <c r="F1507" s="78">
        <f t="shared" si="224"/>
        <v>1</v>
      </c>
      <c r="G1507" s="77">
        <f t="shared" si="227"/>
        <v>1.83626488870384E-10</v>
      </c>
      <c r="H1507" s="78">
        <f t="shared" si="225"/>
        <v>-194.72129339728679</v>
      </c>
      <c r="I1507" s="77">
        <f t="shared" si="228"/>
        <v>1</v>
      </c>
      <c r="J1507" s="77">
        <f t="shared" si="229"/>
        <v>9.7625966295457594E-11</v>
      </c>
      <c r="K1507" s="77">
        <f t="shared" si="230"/>
        <v>9.7625966295457594E-11</v>
      </c>
      <c r="L1507" s="82"/>
    </row>
    <row r="1508" spans="1:12" x14ac:dyDescent="0.2">
      <c r="A1508" s="76">
        <v>543</v>
      </c>
      <c r="B1508" s="76">
        <f t="shared" si="226"/>
        <v>0.54300000000000004</v>
      </c>
      <c r="C1508" s="77">
        <f t="shared" si="221"/>
        <v>0.9883707184097883</v>
      </c>
      <c r="D1508" s="78">
        <f t="shared" si="222"/>
        <v>9.2512635529732933E-10</v>
      </c>
      <c r="E1508" s="78">
        <f t="shared" si="223"/>
        <v>1</v>
      </c>
      <c r="F1508" s="78">
        <f t="shared" si="224"/>
        <v>1</v>
      </c>
      <c r="G1508" s="77">
        <f t="shared" si="227"/>
        <v>9.1436780040505043E-10</v>
      </c>
      <c r="H1508" s="78">
        <f t="shared" si="225"/>
        <v>-180.77758152173558</v>
      </c>
      <c r="I1508" s="77">
        <f t="shared" si="228"/>
        <v>1</v>
      </c>
      <c r="J1508" s="77">
        <f t="shared" si="229"/>
        <v>5.4899714463771719E-10</v>
      </c>
      <c r="K1508" s="77">
        <f t="shared" si="230"/>
        <v>5.4899714463771719E-10</v>
      </c>
      <c r="L1508" s="82"/>
    </row>
    <row r="1509" spans="1:12" x14ac:dyDescent="0.2">
      <c r="A1509" s="76">
        <v>544</v>
      </c>
      <c r="B1509" s="76">
        <f t="shared" si="226"/>
        <v>0.54400000000000004</v>
      </c>
      <c r="C1509" s="77">
        <f t="shared" si="221"/>
        <v>0.988328076657638</v>
      </c>
      <c r="D1509" s="78">
        <f t="shared" si="222"/>
        <v>2.8655345045454802E-9</v>
      </c>
      <c r="E1509" s="78">
        <f t="shared" si="223"/>
        <v>1</v>
      </c>
      <c r="F1509" s="78">
        <f t="shared" si="224"/>
        <v>1</v>
      </c>
      <c r="G1509" s="77">
        <f t="shared" si="227"/>
        <v>2.832088205473532E-9</v>
      </c>
      <c r="H1509" s="78">
        <f t="shared" si="225"/>
        <v>-170.95786449313491</v>
      </c>
      <c r="I1509" s="77">
        <f t="shared" si="228"/>
        <v>1</v>
      </c>
      <c r="J1509" s="77">
        <f t="shared" si="229"/>
        <v>1.8732280029392911E-9</v>
      </c>
      <c r="K1509" s="77">
        <f t="shared" si="230"/>
        <v>1.8732280029392911E-9</v>
      </c>
      <c r="L1509" s="82"/>
    </row>
    <row r="1510" spans="1:12" x14ac:dyDescent="0.2">
      <c r="A1510" s="76">
        <v>545</v>
      </c>
      <c r="B1510" s="76">
        <f t="shared" si="226"/>
        <v>0.54500000000000004</v>
      </c>
      <c r="C1510" s="77">
        <f t="shared" si="221"/>
        <v>0.9882853581448261</v>
      </c>
      <c r="D1510" s="78">
        <f t="shared" si="222"/>
        <v>6.8312398547419399E-9</v>
      </c>
      <c r="E1510" s="78">
        <f t="shared" si="223"/>
        <v>1</v>
      </c>
      <c r="F1510" s="78">
        <f t="shared" si="224"/>
        <v>1</v>
      </c>
      <c r="G1510" s="77">
        <f t="shared" si="227"/>
        <v>6.7512143264168475E-9</v>
      </c>
      <c r="H1510" s="78">
        <f t="shared" si="225"/>
        <v>-163.41236209054898</v>
      </c>
      <c r="I1510" s="77">
        <f t="shared" si="228"/>
        <v>1</v>
      </c>
      <c r="J1510" s="77">
        <f t="shared" si="229"/>
        <v>4.7916512659451898E-9</v>
      </c>
      <c r="K1510" s="77">
        <f t="shared" si="230"/>
        <v>4.7916512659451898E-9</v>
      </c>
      <c r="L1510" s="82"/>
    </row>
    <row r="1511" spans="1:12" x14ac:dyDescent="0.2">
      <c r="A1511" s="76">
        <v>546</v>
      </c>
      <c r="B1511" s="76">
        <f t="shared" si="226"/>
        <v>0.54600000000000004</v>
      </c>
      <c r="C1511" s="77">
        <f t="shared" si="221"/>
        <v>0.9882425628806516</v>
      </c>
      <c r="D1511" s="78">
        <f t="shared" si="222"/>
        <v>1.3780803986522665E-8</v>
      </c>
      <c r="E1511" s="78">
        <f t="shared" si="223"/>
        <v>1</v>
      </c>
      <c r="F1511" s="78">
        <f t="shared" si="224"/>
        <v>1</v>
      </c>
      <c r="G1511" s="77">
        <f t="shared" si="227"/>
        <v>1.361877705019706E-8</v>
      </c>
      <c r="H1511" s="78">
        <f t="shared" si="225"/>
        <v>-157.317237795891</v>
      </c>
      <c r="I1511" s="77">
        <f t="shared" si="228"/>
        <v>1</v>
      </c>
      <c r="J1511" s="77">
        <f t="shared" si="229"/>
        <v>1.0184995688306954E-8</v>
      </c>
      <c r="K1511" s="77">
        <f t="shared" si="230"/>
        <v>1.0184995688306954E-8</v>
      </c>
      <c r="L1511" s="82"/>
    </row>
    <row r="1512" spans="1:12" x14ac:dyDescent="0.2">
      <c r="A1512" s="76">
        <v>547</v>
      </c>
      <c r="B1512" s="76">
        <f t="shared" si="226"/>
        <v>0.54700000000000004</v>
      </c>
      <c r="C1512" s="77">
        <f t="shared" si="221"/>
        <v>0.98819969087442561</v>
      </c>
      <c r="D1512" s="78">
        <f t="shared" si="222"/>
        <v>2.4745605692907681E-8</v>
      </c>
      <c r="E1512" s="78">
        <f t="shared" si="223"/>
        <v>1</v>
      </c>
      <c r="F1512" s="78">
        <f t="shared" si="224"/>
        <v>1</v>
      </c>
      <c r="G1512" s="77">
        <f t="shared" si="227"/>
        <v>2.4453599896231797E-8</v>
      </c>
      <c r="H1512" s="78">
        <f t="shared" si="225"/>
        <v>-152.23314395781298</v>
      </c>
      <c r="I1512" s="77">
        <f t="shared" si="228"/>
        <v>1</v>
      </c>
      <c r="J1512" s="77">
        <f t="shared" si="229"/>
        <v>1.9036188473214427E-8</v>
      </c>
      <c r="K1512" s="77">
        <f t="shared" si="230"/>
        <v>1.9036188473214427E-8</v>
      </c>
      <c r="L1512" s="82"/>
    </row>
    <row r="1513" spans="1:12" x14ac:dyDescent="0.2">
      <c r="A1513" s="76">
        <v>548</v>
      </c>
      <c r="B1513" s="76">
        <f t="shared" si="226"/>
        <v>0.54800000000000004</v>
      </c>
      <c r="C1513" s="77">
        <f t="shared" si="221"/>
        <v>0.98815674213547788</v>
      </c>
      <c r="D1513" s="78">
        <f t="shared" si="222"/>
        <v>4.0764002204146436E-8</v>
      </c>
      <c r="E1513" s="78">
        <f t="shared" si="223"/>
        <v>1</v>
      </c>
      <c r="F1513" s="78">
        <f t="shared" si="224"/>
        <v>1</v>
      </c>
      <c r="G1513" s="77">
        <f t="shared" si="227"/>
        <v>4.0281223614452785E-8</v>
      </c>
      <c r="H1513" s="78">
        <f t="shared" si="225"/>
        <v>-147.89794690887609</v>
      </c>
      <c r="I1513" s="77">
        <f t="shared" si="228"/>
        <v>1</v>
      </c>
      <c r="J1513" s="77">
        <f t="shared" si="229"/>
        <v>3.2367411755342289E-8</v>
      </c>
      <c r="K1513" s="77">
        <f t="shared" si="230"/>
        <v>3.2367411755342289E-8</v>
      </c>
      <c r="L1513" s="82"/>
    </row>
    <row r="1514" spans="1:12" x14ac:dyDescent="0.2">
      <c r="A1514" s="76">
        <v>549</v>
      </c>
      <c r="B1514" s="76">
        <f t="shared" si="226"/>
        <v>0.54900000000000004</v>
      </c>
      <c r="C1514" s="77">
        <f t="shared" si="221"/>
        <v>0.98811371667315429</v>
      </c>
      <c r="D1514" s="78">
        <f t="shared" si="222"/>
        <v>6.2814320186876901E-8</v>
      </c>
      <c r="E1514" s="78">
        <f t="shared" si="223"/>
        <v>1</v>
      </c>
      <c r="F1514" s="78">
        <f t="shared" si="224"/>
        <v>1</v>
      </c>
      <c r="G1514" s="77">
        <f t="shared" si="227"/>
        <v>6.2067691380152477E-8</v>
      </c>
      <c r="H1514" s="78">
        <f t="shared" si="225"/>
        <v>-144.14268815963754</v>
      </c>
      <c r="I1514" s="77">
        <f t="shared" si="228"/>
        <v>1</v>
      </c>
      <c r="J1514" s="77">
        <f t="shared" si="229"/>
        <v>5.1174457497302634E-8</v>
      </c>
      <c r="K1514" s="77">
        <f t="shared" si="230"/>
        <v>5.1174457497302634E-8</v>
      </c>
      <c r="L1514" s="82"/>
    </row>
    <row r="1515" spans="1:12" x14ac:dyDescent="0.2">
      <c r="A1515" s="76">
        <v>550</v>
      </c>
      <c r="B1515" s="76">
        <f t="shared" si="226"/>
        <v>0.55000000000000004</v>
      </c>
      <c r="C1515" s="77">
        <f t="shared" si="221"/>
        <v>0.9880706144968171</v>
      </c>
      <c r="D1515" s="78">
        <f t="shared" si="222"/>
        <v>9.1749858069363844E-8</v>
      </c>
      <c r="E1515" s="78">
        <f t="shared" si="223"/>
        <v>1</v>
      </c>
      <c r="F1515" s="78">
        <f t="shared" si="224"/>
        <v>1</v>
      </c>
      <c r="G1515" s="77">
        <f t="shared" si="227"/>
        <v>9.0655338642592091E-8</v>
      </c>
      <c r="H1515" s="78">
        <f t="shared" si="225"/>
        <v>-140.8521323090863</v>
      </c>
      <c r="I1515" s="77">
        <f t="shared" si="228"/>
        <v>1</v>
      </c>
      <c r="J1515" s="77">
        <f t="shared" si="229"/>
        <v>7.6361515011372284E-8</v>
      </c>
      <c r="K1515" s="77">
        <f t="shared" si="230"/>
        <v>7.6361515011372284E-8</v>
      </c>
      <c r="L1515" s="82"/>
    </row>
    <row r="1516" spans="1:12" x14ac:dyDescent="0.2">
      <c r="A1516" s="76">
        <v>551</v>
      </c>
      <c r="B1516" s="76">
        <f t="shared" si="226"/>
        <v>0.55100000000000005</v>
      </c>
      <c r="C1516" s="77">
        <f t="shared" si="221"/>
        <v>0.98802743561584527</v>
      </c>
      <c r="D1516" s="78">
        <f t="shared" si="222"/>
        <v>1.2823896131081795E-7</v>
      </c>
      <c r="E1516" s="78">
        <f t="shared" si="223"/>
        <v>1</v>
      </c>
      <c r="F1516" s="78">
        <f t="shared" si="224"/>
        <v>1</v>
      </c>
      <c r="G1516" s="77">
        <f t="shared" si="227"/>
        <v>1.2670361208996706E-7</v>
      </c>
      <c r="H1516" s="78">
        <f t="shared" si="225"/>
        <v>-137.94422007985602</v>
      </c>
      <c r="I1516" s="77">
        <f t="shared" si="228"/>
        <v>1</v>
      </c>
      <c r="J1516" s="77">
        <f t="shared" si="229"/>
        <v>1.0867947536627958E-7</v>
      </c>
      <c r="K1516" s="77">
        <f t="shared" si="230"/>
        <v>1.0867947536627958E-7</v>
      </c>
      <c r="L1516" s="82"/>
    </row>
    <row r="1517" spans="1:12" x14ac:dyDescent="0.2">
      <c r="A1517" s="76">
        <v>552</v>
      </c>
      <c r="B1517" s="76">
        <f t="shared" si="226"/>
        <v>0.55200000000000005</v>
      </c>
      <c r="C1517" s="77">
        <f t="shared" si="221"/>
        <v>0.9879841800396344</v>
      </c>
      <c r="D1517" s="78">
        <f t="shared" si="222"/>
        <v>1.7271297846324011E-7</v>
      </c>
      <c r="E1517" s="78">
        <f t="shared" si="223"/>
        <v>1</v>
      </c>
      <c r="F1517" s="78">
        <f t="shared" si="224"/>
        <v>1</v>
      </c>
      <c r="G1517" s="77">
        <f t="shared" si="227"/>
        <v>1.7063769040920732E-7</v>
      </c>
      <c r="H1517" s="78">
        <f t="shared" si="225"/>
        <v>-135.35850071438455</v>
      </c>
      <c r="I1517" s="77">
        <f t="shared" si="228"/>
        <v>1</v>
      </c>
      <c r="J1517" s="77">
        <f t="shared" si="229"/>
        <v>1.486706512495872E-7</v>
      </c>
      <c r="K1517" s="77">
        <f t="shared" si="230"/>
        <v>1.486706512495872E-7</v>
      </c>
      <c r="L1517" s="82"/>
    </row>
    <row r="1518" spans="1:12" x14ac:dyDescent="0.2">
      <c r="A1518" s="76">
        <v>553</v>
      </c>
      <c r="B1518" s="76">
        <f t="shared" si="226"/>
        <v>0.55300000000000005</v>
      </c>
      <c r="C1518" s="77">
        <f t="shared" si="221"/>
        <v>0.98794084777759505</v>
      </c>
      <c r="D1518" s="78">
        <f t="shared" si="222"/>
        <v>2.2532453110131626E-7</v>
      </c>
      <c r="E1518" s="78">
        <f t="shared" si="223"/>
        <v>1</v>
      </c>
      <c r="F1518" s="78">
        <f t="shared" si="224"/>
        <v>1</v>
      </c>
      <c r="G1518" s="77">
        <f t="shared" si="227"/>
        <v>2.2260730828132347E-7</v>
      </c>
      <c r="H1518" s="78">
        <f t="shared" si="225"/>
        <v>-133.04921163433443</v>
      </c>
      <c r="I1518" s="77">
        <f t="shared" si="228"/>
        <v>1</v>
      </c>
      <c r="J1518" s="77">
        <f t="shared" si="229"/>
        <v>1.9662249934526538E-7</v>
      </c>
      <c r="K1518" s="77">
        <f t="shared" si="230"/>
        <v>1.9662249934526538E-7</v>
      </c>
      <c r="L1518" s="82"/>
    </row>
    <row r="1519" spans="1:12" x14ac:dyDescent="0.2">
      <c r="A1519" s="76">
        <v>554</v>
      </c>
      <c r="B1519" s="76">
        <f t="shared" si="226"/>
        <v>0.55400000000000005</v>
      </c>
      <c r="C1519" s="77">
        <f t="shared" si="221"/>
        <v>0.98789743883915715</v>
      </c>
      <c r="D1519" s="78">
        <f t="shared" si="222"/>
        <v>2.8591805283040626E-7</v>
      </c>
      <c r="E1519" s="78">
        <f t="shared" si="223"/>
        <v>1</v>
      </c>
      <c r="F1519" s="78">
        <f t="shared" si="224"/>
        <v>1</v>
      </c>
      <c r="G1519" s="77">
        <f t="shared" si="227"/>
        <v>2.8245771210903719E-7</v>
      </c>
      <c r="H1519" s="78">
        <f t="shared" si="225"/>
        <v>-130.98093125936214</v>
      </c>
      <c r="I1519" s="77">
        <f t="shared" si="228"/>
        <v>1</v>
      </c>
      <c r="J1519" s="77">
        <f t="shared" si="229"/>
        <v>2.5253251019518032E-7</v>
      </c>
      <c r="K1519" s="77">
        <f t="shared" si="230"/>
        <v>2.5253251019518032E-7</v>
      </c>
      <c r="L1519" s="82"/>
    </row>
    <row r="1520" spans="1:12" x14ac:dyDescent="0.2">
      <c r="A1520" s="76">
        <v>555</v>
      </c>
      <c r="B1520" s="76">
        <f t="shared" si="226"/>
        <v>0.55500000000000005</v>
      </c>
      <c r="C1520" s="77">
        <f t="shared" si="221"/>
        <v>0.98785395323376424</v>
      </c>
      <c r="D1520" s="78">
        <f t="shared" si="222"/>
        <v>3.5401399376643174E-7</v>
      </c>
      <c r="E1520" s="78">
        <f t="shared" si="223"/>
        <v>1</v>
      </c>
      <c r="F1520" s="78">
        <f t="shared" si="224"/>
        <v>1</v>
      </c>
      <c r="G1520" s="77">
        <f t="shared" si="227"/>
        <v>3.4971412324224274E-7</v>
      </c>
      <c r="H1520" s="78">
        <f t="shared" si="225"/>
        <v>-129.12573656615041</v>
      </c>
      <c r="I1520" s="77">
        <f t="shared" si="228"/>
        <v>1</v>
      </c>
      <c r="J1520" s="77">
        <f t="shared" si="229"/>
        <v>3.1608591767563994E-7</v>
      </c>
      <c r="K1520" s="77">
        <f t="shared" si="230"/>
        <v>3.1608591767563994E-7</v>
      </c>
      <c r="L1520" s="82"/>
    </row>
    <row r="1521" spans="1:12" x14ac:dyDescent="0.2">
      <c r="A1521" s="76">
        <v>556</v>
      </c>
      <c r="B1521" s="76">
        <f t="shared" si="226"/>
        <v>0.55600000000000005</v>
      </c>
      <c r="C1521" s="77">
        <f t="shared" si="221"/>
        <v>0.98781039097087797</v>
      </c>
      <c r="D1521" s="78">
        <f t="shared" si="222"/>
        <v>4.2880747247101509E-7</v>
      </c>
      <c r="E1521" s="78">
        <f t="shared" si="223"/>
        <v>1</v>
      </c>
      <c r="F1521" s="78">
        <f t="shared" si="224"/>
        <v>1</v>
      </c>
      <c r="G1521" s="77">
        <f t="shared" si="227"/>
        <v>4.2358047703282742E-7</v>
      </c>
      <c r="H1521" s="78">
        <f t="shared" si="225"/>
        <v>-127.461281297651</v>
      </c>
      <c r="I1521" s="77">
        <f t="shared" si="228"/>
        <v>1</v>
      </c>
      <c r="J1521" s="77">
        <f t="shared" si="229"/>
        <v>3.8664730013753505E-7</v>
      </c>
      <c r="K1521" s="77">
        <f t="shared" si="230"/>
        <v>3.8664730013753505E-7</v>
      </c>
      <c r="L1521" s="82"/>
    </row>
    <row r="1522" spans="1:12" x14ac:dyDescent="0.2">
      <c r="A1522" s="76">
        <v>557</v>
      </c>
      <c r="B1522" s="76">
        <f t="shared" si="226"/>
        <v>0.55700000000000005</v>
      </c>
      <c r="C1522" s="77">
        <f t="shared" si="221"/>
        <v>0.98776675205997544</v>
      </c>
      <c r="D1522" s="78">
        <f t="shared" si="222"/>
        <v>5.0918151475003221E-7</v>
      </c>
      <c r="E1522" s="78">
        <f t="shared" si="223"/>
        <v>1</v>
      </c>
      <c r="F1522" s="78">
        <f t="shared" si="224"/>
        <v>1</v>
      </c>
      <c r="G1522" s="77">
        <f t="shared" si="227"/>
        <v>5.0295257103361778E-7</v>
      </c>
      <c r="H1522" s="78">
        <f t="shared" si="225"/>
        <v>-125.96945934896355</v>
      </c>
      <c r="I1522" s="77">
        <f t="shared" si="228"/>
        <v>1</v>
      </c>
      <c r="J1522" s="77">
        <f t="shared" si="229"/>
        <v>4.6326652403322263E-7</v>
      </c>
      <c r="K1522" s="77">
        <f t="shared" si="230"/>
        <v>4.6326652403322263E-7</v>
      </c>
      <c r="L1522" s="82"/>
    </row>
    <row r="1523" spans="1:12" x14ac:dyDescent="0.2">
      <c r="A1523" s="76">
        <v>558</v>
      </c>
      <c r="B1523" s="76">
        <f t="shared" si="226"/>
        <v>0.55800000000000005</v>
      </c>
      <c r="C1523" s="77">
        <f t="shared" si="221"/>
        <v>0.98772303651055171</v>
      </c>
      <c r="D1523" s="78">
        <f t="shared" si="222"/>
        <v>5.9373437627094361E-7</v>
      </c>
      <c r="E1523" s="78">
        <f t="shared" si="223"/>
        <v>1</v>
      </c>
      <c r="F1523" s="78">
        <f t="shared" si="224"/>
        <v>1</v>
      </c>
      <c r="G1523" s="77">
        <f t="shared" si="227"/>
        <v>5.8644512101103493E-7</v>
      </c>
      <c r="H1523" s="78">
        <f t="shared" si="225"/>
        <v>-124.63545245041354</v>
      </c>
      <c r="I1523" s="77">
        <f t="shared" si="228"/>
        <v>1</v>
      </c>
      <c r="J1523" s="77">
        <f t="shared" si="229"/>
        <v>5.4469884602232641E-7</v>
      </c>
      <c r="K1523" s="77">
        <f t="shared" si="230"/>
        <v>5.4469884602232641E-7</v>
      </c>
      <c r="L1523" s="82"/>
    </row>
    <row r="1524" spans="1:12" x14ac:dyDescent="0.2">
      <c r="A1524" s="76">
        <v>559</v>
      </c>
      <c r="B1524" s="76">
        <f t="shared" si="226"/>
        <v>0.55900000000000005</v>
      </c>
      <c r="C1524" s="77">
        <f t="shared" si="221"/>
        <v>0.9876792443321174</v>
      </c>
      <c r="D1524" s="78">
        <f t="shared" si="222"/>
        <v>6.8081983153465837E-7</v>
      </c>
      <c r="E1524" s="78">
        <f t="shared" si="223"/>
        <v>1</v>
      </c>
      <c r="F1524" s="78">
        <f t="shared" si="224"/>
        <v>1</v>
      </c>
      <c r="G1524" s="77">
        <f t="shared" si="227"/>
        <v>6.7243161673647083E-7</v>
      </c>
      <c r="H1524" s="78">
        <f t="shared" si="225"/>
        <v>-123.44703749741234</v>
      </c>
      <c r="I1524" s="77">
        <f t="shared" si="228"/>
        <v>1</v>
      </c>
      <c r="J1524" s="77">
        <f t="shared" si="229"/>
        <v>6.2943836887375293E-7</v>
      </c>
      <c r="K1524" s="77">
        <f t="shared" si="230"/>
        <v>6.2943836887375293E-7</v>
      </c>
      <c r="L1524" s="82"/>
    </row>
    <row r="1525" spans="1:12" x14ac:dyDescent="0.2">
      <c r="A1525" s="76">
        <v>560</v>
      </c>
      <c r="B1525" s="76">
        <f t="shared" si="226"/>
        <v>0.56000000000000005</v>
      </c>
      <c r="C1525" s="77">
        <f t="shared" si="221"/>
        <v>0.98763537553419867</v>
      </c>
      <c r="D1525" s="78">
        <f t="shared" si="222"/>
        <v>7.6859875168162865E-7</v>
      </c>
      <c r="E1525" s="78">
        <f t="shared" si="223"/>
        <v>1</v>
      </c>
      <c r="F1525" s="78">
        <f t="shared" si="224"/>
        <v>1</v>
      </c>
      <c r="G1525" s="77">
        <f t="shared" si="227"/>
        <v>7.5909531675220159E-7</v>
      </c>
      <c r="H1525" s="78">
        <f t="shared" si="225"/>
        <v>-122.39407375902152</v>
      </c>
      <c r="I1525" s="77">
        <f t="shared" si="228"/>
        <v>1</v>
      </c>
      <c r="J1525" s="77">
        <f t="shared" si="229"/>
        <v>7.1576346674433616E-7</v>
      </c>
      <c r="K1525" s="77">
        <f t="shared" si="230"/>
        <v>7.1576346674433616E-7</v>
      </c>
      <c r="L1525" s="82"/>
    </row>
    <row r="1526" spans="1:12" x14ac:dyDescent="0.2">
      <c r="A1526" s="76">
        <v>561</v>
      </c>
      <c r="B1526" s="76">
        <f t="shared" si="226"/>
        <v>0.56100000000000005</v>
      </c>
      <c r="C1526" s="77">
        <f t="shared" si="221"/>
        <v>0.98759143012634054</v>
      </c>
      <c r="D1526" s="78">
        <f t="shared" si="222"/>
        <v>8.5509981155632343E-7</v>
      </c>
      <c r="E1526" s="78">
        <f t="shared" si="223"/>
        <v>1</v>
      </c>
      <c r="F1526" s="78">
        <f t="shared" si="224"/>
        <v>1</v>
      </c>
      <c r="G1526" s="77">
        <f t="shared" si="227"/>
        <v>8.4448924579567371E-7</v>
      </c>
      <c r="H1526" s="78">
        <f t="shared" si="225"/>
        <v>-121.46811753219299</v>
      </c>
      <c r="I1526" s="77">
        <f t="shared" si="228"/>
        <v>1</v>
      </c>
      <c r="J1526" s="77">
        <f t="shared" si="229"/>
        <v>8.017922812739376E-7</v>
      </c>
      <c r="K1526" s="77">
        <f t="shared" si="230"/>
        <v>8.017922812739376E-7</v>
      </c>
      <c r="L1526" s="82"/>
    </row>
    <row r="1527" spans="1:12" x14ac:dyDescent="0.2">
      <c r="A1527" s="76">
        <v>562</v>
      </c>
      <c r="B1527" s="76">
        <f t="shared" si="226"/>
        <v>0.56200000000000006</v>
      </c>
      <c r="C1527" s="77">
        <f t="shared" si="221"/>
        <v>0.98754740811810127</v>
      </c>
      <c r="D1527" s="78">
        <f t="shared" si="222"/>
        <v>9.3828678235421213E-7</v>
      </c>
      <c r="E1527" s="78">
        <f t="shared" si="223"/>
        <v>1</v>
      </c>
      <c r="F1527" s="78">
        <f t="shared" si="224"/>
        <v>1</v>
      </c>
      <c r="G1527" s="77">
        <f t="shared" si="227"/>
        <v>9.2660267998537516E-7</v>
      </c>
      <c r="H1527" s="78">
        <f t="shared" si="225"/>
        <v>-120.66212896068065</v>
      </c>
      <c r="I1527" s="77">
        <f t="shared" si="228"/>
        <v>1</v>
      </c>
      <c r="J1527" s="77">
        <f t="shared" si="229"/>
        <v>8.8554596289052439E-7</v>
      </c>
      <c r="K1527" s="77">
        <f t="shared" si="230"/>
        <v>8.8554596289052439E-7</v>
      </c>
      <c r="L1527" s="82"/>
    </row>
    <row r="1528" spans="1:12" x14ac:dyDescent="0.2">
      <c r="A1528" s="76">
        <v>563</v>
      </c>
      <c r="B1528" s="76">
        <f t="shared" si="226"/>
        <v>0.56299999999999994</v>
      </c>
      <c r="C1528" s="77">
        <f t="shared" si="221"/>
        <v>0.98750330951905896</v>
      </c>
      <c r="D1528" s="78">
        <f t="shared" si="222"/>
        <v>1.0161295954934033E-6</v>
      </c>
      <c r="E1528" s="78">
        <f t="shared" si="223"/>
        <v>1</v>
      </c>
      <c r="F1528" s="78">
        <f t="shared" si="224"/>
        <v>1</v>
      </c>
      <c r="G1528" s="77">
        <f t="shared" si="227"/>
        <v>1.0034313384499983E-6</v>
      </c>
      <c r="H1528" s="78">
        <f t="shared" si="225"/>
        <v>-119.97024679043537</v>
      </c>
      <c r="I1528" s="77">
        <f t="shared" si="228"/>
        <v>1</v>
      </c>
      <c r="J1528" s="77">
        <f t="shared" si="229"/>
        <v>9.6501700921768667E-7</v>
      </c>
      <c r="K1528" s="77">
        <f t="shared" si="230"/>
        <v>9.6501700921768667E-7</v>
      </c>
      <c r="L1528" s="82"/>
    </row>
    <row r="1529" spans="1:12" x14ac:dyDescent="0.2">
      <c r="A1529" s="76">
        <v>564</v>
      </c>
      <c r="B1529" s="76">
        <f t="shared" si="226"/>
        <v>0.56399999999999995</v>
      </c>
      <c r="C1529" s="77">
        <f t="shared" si="221"/>
        <v>0.98745913433880494</v>
      </c>
      <c r="D1529" s="78">
        <f t="shared" si="222"/>
        <v>1.0866762164527429E-6</v>
      </c>
      <c r="E1529" s="78">
        <f t="shared" si="223"/>
        <v>1</v>
      </c>
      <c r="F1529" s="78">
        <f t="shared" si="224"/>
        <v>1</v>
      </c>
      <c r="G1529" s="77">
        <f t="shared" si="227"/>
        <v>1.0730483560049935E-6</v>
      </c>
      <c r="H1529" s="78">
        <f t="shared" si="225"/>
        <v>-119.38761412968492</v>
      </c>
      <c r="I1529" s="77">
        <f t="shared" si="228"/>
        <v>1</v>
      </c>
      <c r="J1529" s="77">
        <f t="shared" si="229"/>
        <v>1.038239847227496E-6</v>
      </c>
      <c r="K1529" s="77">
        <f t="shared" si="230"/>
        <v>1.038239847227496E-6</v>
      </c>
      <c r="L1529" s="82"/>
    </row>
    <row r="1530" spans="1:12" x14ac:dyDescent="0.2">
      <c r="A1530" s="76">
        <v>565</v>
      </c>
      <c r="B1530" s="76">
        <f t="shared" si="226"/>
        <v>0.56499999999999995</v>
      </c>
      <c r="C1530" s="77">
        <f t="shared" si="221"/>
        <v>0.98741488258695032</v>
      </c>
      <c r="D1530" s="78">
        <f t="shared" si="222"/>
        <v>1.1481223490831769E-6</v>
      </c>
      <c r="E1530" s="78">
        <f t="shared" si="223"/>
        <v>1</v>
      </c>
      <c r="F1530" s="78">
        <f t="shared" si="224"/>
        <v>1</v>
      </c>
      <c r="G1530" s="77">
        <f t="shared" si="227"/>
        <v>1.1336730945154188E-6</v>
      </c>
      <c r="H1530" s="78">
        <f t="shared" si="225"/>
        <v>-118.91024320720021</v>
      </c>
      <c r="I1530" s="77">
        <f t="shared" si="228"/>
        <v>1</v>
      </c>
      <c r="J1530" s="77">
        <f t="shared" si="229"/>
        <v>1.103360725260206E-6</v>
      </c>
      <c r="K1530" s="77">
        <f t="shared" si="230"/>
        <v>1.103360725260206E-6</v>
      </c>
      <c r="L1530" s="82"/>
    </row>
    <row r="1531" spans="1:12" x14ac:dyDescent="0.2">
      <c r="A1531" s="76">
        <v>566</v>
      </c>
      <c r="B1531" s="76">
        <f t="shared" si="226"/>
        <v>0.56599999999999995</v>
      </c>
      <c r="C1531" s="77">
        <f t="shared" si="221"/>
        <v>0.98737055427311893</v>
      </c>
      <c r="D1531" s="78">
        <f t="shared" si="222"/>
        <v>1.1988761005976533E-6</v>
      </c>
      <c r="E1531" s="78">
        <f t="shared" si="223"/>
        <v>1</v>
      </c>
      <c r="F1531" s="78">
        <f t="shared" si="224"/>
        <v>1</v>
      </c>
      <c r="G1531" s="77">
        <f t="shared" si="227"/>
        <v>1.1837349599519004E-6</v>
      </c>
      <c r="H1531" s="78">
        <f t="shared" si="225"/>
        <v>-118.53491051840305</v>
      </c>
      <c r="I1531" s="77">
        <f t="shared" si="228"/>
        <v>1</v>
      </c>
      <c r="J1531" s="77">
        <f t="shared" si="229"/>
        <v>1.1587040272336595E-6</v>
      </c>
      <c r="K1531" s="77">
        <f t="shared" si="230"/>
        <v>1.1587040272336595E-6</v>
      </c>
      <c r="L1531" s="82"/>
    </row>
    <row r="1532" spans="1:12" x14ac:dyDescent="0.2">
      <c r="A1532" s="76">
        <v>567</v>
      </c>
      <c r="B1532" s="76">
        <f t="shared" si="226"/>
        <v>0.56699999999999995</v>
      </c>
      <c r="C1532" s="77">
        <f t="shared" si="221"/>
        <v>0.98732614940695518</v>
      </c>
      <c r="D1532" s="78">
        <f t="shared" si="222"/>
        <v>1.2376149688379596E-6</v>
      </c>
      <c r="E1532" s="78">
        <f t="shared" si="223"/>
        <v>1</v>
      </c>
      <c r="F1532" s="78">
        <f t="shared" si="224"/>
        <v>1</v>
      </c>
      <c r="G1532" s="77">
        <f t="shared" si="227"/>
        <v>1.2219296216311915E-6</v>
      </c>
      <c r="H1532" s="78">
        <f t="shared" si="225"/>
        <v>-118.25907614074674</v>
      </c>
      <c r="I1532" s="77">
        <f t="shared" si="228"/>
        <v>1</v>
      </c>
      <c r="J1532" s="77">
        <f t="shared" si="229"/>
        <v>1.2028322907915459E-6</v>
      </c>
      <c r="K1532" s="77">
        <f t="shared" si="230"/>
        <v>1.2028322907915459E-6</v>
      </c>
      <c r="L1532" s="82"/>
    </row>
    <row r="1533" spans="1:12" x14ac:dyDescent="0.2">
      <c r="A1533" s="76">
        <v>568</v>
      </c>
      <c r="B1533" s="76">
        <f t="shared" si="226"/>
        <v>0.56799999999999995</v>
      </c>
      <c r="C1533" s="77">
        <f t="shared" si="221"/>
        <v>0.98728166799811534</v>
      </c>
      <c r="D1533" s="78">
        <f t="shared" si="222"/>
        <v>1.2633328550968488E-6</v>
      </c>
      <c r="E1533" s="78">
        <f t="shared" si="223"/>
        <v>1</v>
      </c>
      <c r="F1533" s="78">
        <f t="shared" si="224"/>
        <v>1</v>
      </c>
      <c r="G1533" s="77">
        <f t="shared" si="227"/>
        <v>1.2472653684168383E-6</v>
      </c>
      <c r="H1533" s="78">
        <f t="shared" si="225"/>
        <v>-118.08082272227938</v>
      </c>
      <c r="I1533" s="77">
        <f t="shared" si="228"/>
        <v>1</v>
      </c>
      <c r="J1533" s="77">
        <f t="shared" si="229"/>
        <v>1.234597495024015E-6</v>
      </c>
      <c r="K1533" s="77">
        <f t="shared" si="230"/>
        <v>1.234597495024015E-6</v>
      </c>
      <c r="L1533" s="82"/>
    </row>
    <row r="1534" spans="1:12" x14ac:dyDescent="0.2">
      <c r="A1534" s="76">
        <v>569</v>
      </c>
      <c r="B1534" s="76">
        <f t="shared" si="226"/>
        <v>0.56899999999999995</v>
      </c>
      <c r="C1534" s="77">
        <f t="shared" si="221"/>
        <v>0.98723711005627746</v>
      </c>
      <c r="D1534" s="78">
        <f t="shared" si="222"/>
        <v>1.2753752417335059E-6</v>
      </c>
      <c r="E1534" s="78">
        <f t="shared" si="223"/>
        <v>1</v>
      </c>
      <c r="F1534" s="78">
        <f t="shared" si="224"/>
        <v>1</v>
      </c>
      <c r="G1534" s="77">
        <f t="shared" si="227"/>
        <v>1.2590977678863126E-6</v>
      </c>
      <c r="H1534" s="78">
        <f t="shared" si="225"/>
        <v>-117.99881091960611</v>
      </c>
      <c r="I1534" s="77">
        <f t="shared" si="228"/>
        <v>1</v>
      </c>
      <c r="J1534" s="77">
        <f t="shared" si="229"/>
        <v>1.2531815681515755E-6</v>
      </c>
      <c r="K1534" s="77">
        <f t="shared" si="230"/>
        <v>1.2531815681515755E-6</v>
      </c>
      <c r="L1534" s="82"/>
    </row>
    <row r="1535" spans="1:12" x14ac:dyDescent="0.2">
      <c r="A1535" s="76">
        <v>570</v>
      </c>
      <c r="B1535" s="76">
        <f t="shared" si="226"/>
        <v>0.56999999999999995</v>
      </c>
      <c r="C1535" s="77">
        <f t="shared" si="221"/>
        <v>0.98719247559112966</v>
      </c>
      <c r="D1535" s="78">
        <f t="shared" si="222"/>
        <v>1.2734611841970544E-6</v>
      </c>
      <c r="E1535" s="78">
        <f t="shared" si="223"/>
        <v>1</v>
      </c>
      <c r="F1535" s="78">
        <f t="shared" si="224"/>
        <v>1</v>
      </c>
      <c r="G1535" s="77">
        <f t="shared" si="227"/>
        <v>1.2571512989967017E-6</v>
      </c>
      <c r="H1535" s="78">
        <f t="shared" si="225"/>
        <v>-118.01224903076444</v>
      </c>
      <c r="I1535" s="77">
        <f t="shared" si="228"/>
        <v>1</v>
      </c>
      <c r="J1535" s="77">
        <f t="shared" si="229"/>
        <v>1.2581245334415073E-6</v>
      </c>
      <c r="K1535" s="77">
        <f t="shared" si="230"/>
        <v>1.2581245334415073E-6</v>
      </c>
      <c r="L1535" s="82"/>
    </row>
    <row r="1536" spans="1:12" x14ac:dyDescent="0.2">
      <c r="A1536" s="76">
        <v>571</v>
      </c>
      <c r="B1536" s="76">
        <f t="shared" si="226"/>
        <v>0.57099999999999995</v>
      </c>
      <c r="C1536" s="77">
        <f t="shared" si="221"/>
        <v>0.98714776461238307</v>
      </c>
      <c r="D1536" s="78">
        <f t="shared" si="222"/>
        <v>1.2576913290627993E-6</v>
      </c>
      <c r="E1536" s="78">
        <f t="shared" si="223"/>
        <v>1</v>
      </c>
      <c r="F1536" s="78">
        <f t="shared" si="224"/>
        <v>1</v>
      </c>
      <c r="G1536" s="77">
        <f t="shared" si="227"/>
        <v>1.2415271840567195E-6</v>
      </c>
      <c r="H1536" s="78">
        <f t="shared" si="225"/>
        <v>-118.12087533682258</v>
      </c>
      <c r="I1536" s="77">
        <f t="shared" si="228"/>
        <v>1</v>
      </c>
      <c r="J1536" s="77">
        <f t="shared" si="229"/>
        <v>1.2493392415267105E-6</v>
      </c>
      <c r="K1536" s="77">
        <f t="shared" si="230"/>
        <v>1.2493392415267105E-6</v>
      </c>
      <c r="L1536" s="82"/>
    </row>
    <row r="1537" spans="1:12" x14ac:dyDescent="0.2">
      <c r="A1537" s="76">
        <v>572</v>
      </c>
      <c r="B1537" s="76">
        <f t="shared" si="226"/>
        <v>0.57199999999999995</v>
      </c>
      <c r="C1537" s="77">
        <f t="shared" si="221"/>
        <v>0.98710297712975992</v>
      </c>
      <c r="D1537" s="78">
        <f t="shared" si="222"/>
        <v>1.2285417585640903E-6</v>
      </c>
      <c r="E1537" s="78">
        <f t="shared" si="223"/>
        <v>1</v>
      </c>
      <c r="F1537" s="78">
        <f t="shared" si="224"/>
        <v>1</v>
      </c>
      <c r="G1537" s="77">
        <f t="shared" si="227"/>
        <v>1.2126972274068442E-6</v>
      </c>
      <c r="H1537" s="78">
        <f t="shared" si="225"/>
        <v>-118.32495230715152</v>
      </c>
      <c r="I1537" s="77">
        <f t="shared" si="228"/>
        <v>1</v>
      </c>
      <c r="J1537" s="77">
        <f t="shared" si="229"/>
        <v>1.2271122057317818E-6</v>
      </c>
      <c r="K1537" s="77">
        <f t="shared" si="230"/>
        <v>1.2271122057317818E-6</v>
      </c>
      <c r="L1537" s="82"/>
    </row>
    <row r="1538" spans="1:12" x14ac:dyDescent="0.2">
      <c r="A1538" s="76">
        <v>573</v>
      </c>
      <c r="B1538" s="76">
        <f t="shared" si="226"/>
        <v>0.57299999999999995</v>
      </c>
      <c r="C1538" s="77">
        <f t="shared" ref="C1538:C1601" si="231">ABS(SIN(((8*PI()*$A1538*VLOOKUP($D$8,$C$16:$D$31,2,FALSE))/($D$14*1000000)))/(VLOOKUP($D$8,$C$16:$D$31,2,FALSE)*SIN(((8*PI()*$A1538)/($D$14*1000000)))))^5</f>
        <v>0.98705811315300174</v>
      </c>
      <c r="D1538" s="78">
        <f t="shared" ref="D1538:D1601" si="232">ABS(SIN(((512*PI()*$A1538*VLOOKUP($D$8,$C$16:$E$31,3,FALSE))/($D$14*1000000)))/(VLOOKUP($D$8,$C$16:$E$31,3,FALSE)*SIN(((512*PI()*$A1538)/($D$14*1000000)))))^$D$9</f>
        <v>1.1868440523143447E-6</v>
      </c>
      <c r="E1538" s="78">
        <f t="shared" ref="E1538:E1601" si="233">IF($D$10="OFF",1,ABS(SIN(8*VLOOKUP($D$8,$C$16:$D$31,2,FALSE)*VLOOKUP($D$8,$C$16:$E$31,3,FALSE)*2*PI()*A1538/($D$14*1000000))/(2*SIN((8*VLOOKUP($D$8,$C$16:$D$31,2,FALSE)*VLOOKUP($D$8,$C$16:$E$31,3,FALSE))*PI()*A1538/($D$14*1000000)))))</f>
        <v>1</v>
      </c>
      <c r="F1538" s="78">
        <f t="shared" ref="F1538:F1601" si="234">IF($D$11="OFF",1,ABS(SIN(8*VLOOKUP($D$8,$C$16:$D$31,2,FALSE)*VLOOKUP($D$8,$C$16:$E$31,3,FALSE)*IF($D$10="ON",4,2)*PI()*A1538/($D$14*1000000))/(2*SIN((8*VLOOKUP($D$8,$C$16:$D$31,2,FALSE)*VLOOKUP($D$8,$C$16:$E$31,3,FALSE)*IF($D$10="ON",2,1))*PI()*A1538/($D$14*1000000)))))</f>
        <v>1</v>
      </c>
      <c r="G1538" s="77">
        <f t="shared" si="227"/>
        <v>1.1714840508842595E-6</v>
      </c>
      <c r="H1538" s="78">
        <f t="shared" ref="H1538:H1601" si="235">20*LOG10(G1538)</f>
        <v>-118.62527239418046</v>
      </c>
      <c r="I1538" s="77">
        <f t="shared" si="228"/>
        <v>1</v>
      </c>
      <c r="J1538" s="77">
        <f t="shared" si="229"/>
        <v>1.1920906391455518E-6</v>
      </c>
      <c r="K1538" s="77">
        <f t="shared" si="230"/>
        <v>1.1920906391455518E-6</v>
      </c>
      <c r="L1538" s="82"/>
    </row>
    <row r="1539" spans="1:12" x14ac:dyDescent="0.2">
      <c r="A1539" s="76">
        <v>574</v>
      </c>
      <c r="B1539" s="76">
        <f t="shared" ref="B1539:B1602" si="236">A1539/1000</f>
        <v>0.57399999999999995</v>
      </c>
      <c r="C1539" s="77">
        <f t="shared" si="231"/>
        <v>0.98701317269186684</v>
      </c>
      <c r="D1539" s="78">
        <f t="shared" si="232"/>
        <v>1.1337525231882066E-6</v>
      </c>
      <c r="E1539" s="78">
        <f t="shared" si="233"/>
        <v>1</v>
      </c>
      <c r="F1539" s="78">
        <f t="shared" si="234"/>
        <v>1</v>
      </c>
      <c r="G1539" s="77">
        <f t="shared" ref="G1539:G1602" si="237">C1539*D1539*E1539*F1539</f>
        <v>1.119028674959401E-6</v>
      </c>
      <c r="H1539" s="78">
        <f t="shared" si="235"/>
        <v>-119.02317569182662</v>
      </c>
      <c r="I1539" s="77">
        <f t="shared" ref="I1539:I1602" si="238">A1539-A1538</f>
        <v>1</v>
      </c>
      <c r="J1539" s="77">
        <f t="shared" ref="J1539:J1602" si="239">((G1539+G1538)/2)</f>
        <v>1.1452563629218304E-6</v>
      </c>
      <c r="K1539" s="77">
        <f t="shared" si="230"/>
        <v>1.1452563629218304E-6</v>
      </c>
      <c r="L1539" s="82"/>
    </row>
    <row r="1540" spans="1:12" x14ac:dyDescent="0.2">
      <c r="A1540" s="76">
        <v>575</v>
      </c>
      <c r="B1540" s="76">
        <f t="shared" si="236"/>
        <v>0.57499999999999996</v>
      </c>
      <c r="C1540" s="77">
        <f t="shared" si="231"/>
        <v>0.98696815575612762</v>
      </c>
      <c r="D1540" s="78">
        <f t="shared" si="232"/>
        <v>1.0707001027649884E-6</v>
      </c>
      <c r="E1540" s="78">
        <f t="shared" si="233"/>
        <v>1</v>
      </c>
      <c r="F1540" s="78">
        <f t="shared" si="234"/>
        <v>1</v>
      </c>
      <c r="G1540" s="77">
        <f t="shared" si="237"/>
        <v>1.0567469057938568E-6</v>
      </c>
      <c r="H1540" s="78">
        <f t="shared" si="235"/>
        <v>-119.52058030264736</v>
      </c>
      <c r="I1540" s="77">
        <f t="shared" si="238"/>
        <v>1</v>
      </c>
      <c r="J1540" s="77">
        <f t="shared" si="239"/>
        <v>1.0878877903766289E-6</v>
      </c>
      <c r="K1540" s="77">
        <f t="shared" ref="K1540:K1603" si="240">I1540*J1540</f>
        <v>1.0878877903766289E-6</v>
      </c>
      <c r="L1540" s="82"/>
    </row>
    <row r="1541" spans="1:12" x14ac:dyDescent="0.2">
      <c r="A1541" s="76">
        <v>576</v>
      </c>
      <c r="B1541" s="76">
        <f t="shared" si="236"/>
        <v>0.57599999999999996</v>
      </c>
      <c r="C1541" s="77">
        <f t="shared" si="231"/>
        <v>0.98692306235557414</v>
      </c>
      <c r="D1541" s="78">
        <f t="shared" si="232"/>
        <v>9.99344800807255E-7</v>
      </c>
      <c r="E1541" s="78">
        <f t="shared" si="233"/>
        <v>1</v>
      </c>
      <c r="F1541" s="78">
        <f t="shared" si="234"/>
        <v>1</v>
      </c>
      <c r="G1541" s="77">
        <f t="shared" si="237"/>
        <v>9.8627643116181732E-7</v>
      </c>
      <c r="H1541" s="78">
        <f t="shared" si="235"/>
        <v>-120.12002689990568</v>
      </c>
      <c r="I1541" s="77">
        <f t="shared" si="238"/>
        <v>1</v>
      </c>
      <c r="J1541" s="77">
        <f t="shared" si="239"/>
        <v>1.021511668477837E-6</v>
      </c>
      <c r="K1541" s="77">
        <f t="shared" si="240"/>
        <v>1.021511668477837E-6</v>
      </c>
      <c r="L1541" s="82"/>
    </row>
    <row r="1542" spans="1:12" x14ac:dyDescent="0.2">
      <c r="A1542" s="76">
        <v>577</v>
      </c>
      <c r="B1542" s="76">
        <f t="shared" si="236"/>
        <v>0.57699999999999996</v>
      </c>
      <c r="C1542" s="77">
        <f t="shared" si="231"/>
        <v>0.98687789250001245</v>
      </c>
      <c r="D1542" s="78">
        <f t="shared" si="232"/>
        <v>9.2150902470350195E-7</v>
      </c>
      <c r="E1542" s="78">
        <f t="shared" si="233"/>
        <v>1</v>
      </c>
      <c r="F1542" s="78">
        <f t="shared" si="234"/>
        <v>1</v>
      </c>
      <c r="G1542" s="77">
        <f t="shared" si="237"/>
        <v>9.0941688421913396E-7</v>
      </c>
      <c r="H1542" s="78">
        <f t="shared" si="235"/>
        <v>-120.82473973903495</v>
      </c>
      <c r="I1542" s="77">
        <f t="shared" si="238"/>
        <v>1</v>
      </c>
      <c r="J1542" s="77">
        <f t="shared" si="239"/>
        <v>9.4784665769047564E-7</v>
      </c>
      <c r="K1542" s="77">
        <f t="shared" si="240"/>
        <v>9.4784665769047564E-7</v>
      </c>
      <c r="L1542" s="82"/>
    </row>
    <row r="1543" spans="1:12" x14ac:dyDescent="0.2">
      <c r="A1543" s="76">
        <v>578</v>
      </c>
      <c r="B1543" s="76">
        <f t="shared" si="236"/>
        <v>0.57799999999999996</v>
      </c>
      <c r="C1543" s="77">
        <f t="shared" si="231"/>
        <v>0.98683264619926647</v>
      </c>
      <c r="D1543" s="78">
        <f t="shared" si="232"/>
        <v>8.3911430441109881E-7</v>
      </c>
      <c r="E1543" s="78">
        <f t="shared" si="233"/>
        <v>1</v>
      </c>
      <c r="F1543" s="78">
        <f t="shared" si="234"/>
        <v>1</v>
      </c>
      <c r="G1543" s="77">
        <f t="shared" si="237"/>
        <v>8.2806538948566146E-7</v>
      </c>
      <c r="H1543" s="78">
        <f t="shared" si="235"/>
        <v>-121.63870734228524</v>
      </c>
      <c r="I1543" s="77">
        <f t="shared" si="238"/>
        <v>1</v>
      </c>
      <c r="J1543" s="77">
        <f t="shared" si="239"/>
        <v>8.6874113685239771E-7</v>
      </c>
      <c r="K1543" s="77">
        <f t="shared" si="240"/>
        <v>8.6874113685239771E-7</v>
      </c>
      <c r="L1543" s="82"/>
    </row>
    <row r="1544" spans="1:12" x14ac:dyDescent="0.2">
      <c r="A1544" s="76">
        <v>579</v>
      </c>
      <c r="B1544" s="76">
        <f t="shared" si="236"/>
        <v>0.57899999999999996</v>
      </c>
      <c r="C1544" s="77">
        <f t="shared" si="231"/>
        <v>0.98678732346317544</v>
      </c>
      <c r="D1544" s="78">
        <f t="shared" si="232"/>
        <v>7.5411411653281789E-7</v>
      </c>
      <c r="E1544" s="78">
        <f t="shared" si="233"/>
        <v>1</v>
      </c>
      <c r="F1544" s="78">
        <f t="shared" si="234"/>
        <v>1</v>
      </c>
      <c r="G1544" s="77">
        <f t="shared" si="237"/>
        <v>7.4415025063921655E-7</v>
      </c>
      <c r="H1544" s="78">
        <f t="shared" si="235"/>
        <v>-122.5667873526447</v>
      </c>
      <c r="I1544" s="77">
        <f t="shared" si="238"/>
        <v>1</v>
      </c>
      <c r="J1544" s="77">
        <f t="shared" si="239"/>
        <v>7.86107820062439E-7</v>
      </c>
      <c r="K1544" s="77">
        <f t="shared" si="240"/>
        <v>7.86107820062439E-7</v>
      </c>
      <c r="L1544" s="82"/>
    </row>
    <row r="1545" spans="1:12" x14ac:dyDescent="0.2">
      <c r="A1545" s="76">
        <v>580</v>
      </c>
      <c r="B1545" s="76">
        <f t="shared" si="236"/>
        <v>0.57999999999999996</v>
      </c>
      <c r="C1545" s="77">
        <f t="shared" si="231"/>
        <v>0.98674192430159446</v>
      </c>
      <c r="D1545" s="78">
        <f t="shared" si="232"/>
        <v>6.6842753301271657E-7</v>
      </c>
      <c r="E1545" s="78">
        <f t="shared" si="233"/>
        <v>1</v>
      </c>
      <c r="F1545" s="78">
        <f t="shared" si="234"/>
        <v>1</v>
      </c>
      <c r="G1545" s="77">
        <f t="shared" si="237"/>
        <v>6.5956547018113546E-7</v>
      </c>
      <c r="H1545" s="78">
        <f t="shared" si="235"/>
        <v>-123.61484177559974</v>
      </c>
      <c r="I1545" s="77">
        <f t="shared" si="238"/>
        <v>1</v>
      </c>
      <c r="J1545" s="77">
        <f t="shared" si="239"/>
        <v>7.0185786041017595E-7</v>
      </c>
      <c r="K1545" s="77">
        <f t="shared" si="240"/>
        <v>7.0185786041017595E-7</v>
      </c>
      <c r="L1545" s="82"/>
    </row>
    <row r="1546" spans="1:12" x14ac:dyDescent="0.2">
      <c r="A1546" s="76">
        <v>581</v>
      </c>
      <c r="B1546" s="76">
        <f t="shared" si="236"/>
        <v>0.58099999999999996</v>
      </c>
      <c r="C1546" s="77">
        <f t="shared" si="231"/>
        <v>0.98669644872439644</v>
      </c>
      <c r="D1546" s="78">
        <f t="shared" si="232"/>
        <v>5.8387633587144936E-7</v>
      </c>
      <c r="E1546" s="78">
        <f t="shared" si="233"/>
        <v>1</v>
      </c>
      <c r="F1546" s="78">
        <f t="shared" si="234"/>
        <v>1</v>
      </c>
      <c r="G1546" s="77">
        <f t="shared" si="237"/>
        <v>5.7610870709857199E-7</v>
      </c>
      <c r="H1546" s="78">
        <f t="shared" si="235"/>
        <v>-124.78991121908386</v>
      </c>
      <c r="I1546" s="77">
        <f t="shared" si="238"/>
        <v>1</v>
      </c>
      <c r="J1546" s="77">
        <f t="shared" si="239"/>
        <v>6.1783708863985367E-7</v>
      </c>
      <c r="K1546" s="77">
        <f t="shared" si="240"/>
        <v>6.1783708863985367E-7</v>
      </c>
      <c r="L1546" s="82"/>
    </row>
    <row r="1547" spans="1:12" x14ac:dyDescent="0.2">
      <c r="A1547" s="76">
        <v>582</v>
      </c>
      <c r="B1547" s="76">
        <f t="shared" si="236"/>
        <v>0.58199999999999996</v>
      </c>
      <c r="C1547" s="77">
        <f t="shared" si="231"/>
        <v>0.986650896741468</v>
      </c>
      <c r="D1547" s="78">
        <f t="shared" si="232"/>
        <v>5.0212804472407194E-7</v>
      </c>
      <c r="E1547" s="78">
        <f t="shared" si="233"/>
        <v>1</v>
      </c>
      <c r="F1547" s="78">
        <f t="shared" si="234"/>
        <v>1</v>
      </c>
      <c r="G1547" s="77">
        <f t="shared" si="237"/>
        <v>4.954250856060455E-7</v>
      </c>
      <c r="H1547" s="78">
        <f t="shared" si="235"/>
        <v>-126.10044013810997</v>
      </c>
      <c r="I1547" s="77">
        <f t="shared" si="238"/>
        <v>1</v>
      </c>
      <c r="J1547" s="77">
        <f t="shared" si="239"/>
        <v>5.3576689635230875E-7</v>
      </c>
      <c r="K1547" s="77">
        <f t="shared" si="240"/>
        <v>5.3576689635230875E-7</v>
      </c>
      <c r="L1547" s="82"/>
    </row>
    <row r="1548" spans="1:12" x14ac:dyDescent="0.2">
      <c r="A1548" s="76">
        <v>583</v>
      </c>
      <c r="B1548" s="76">
        <f t="shared" si="236"/>
        <v>0.58299999999999996</v>
      </c>
      <c r="C1548" s="77">
        <f t="shared" si="231"/>
        <v>0.98660526836271667</v>
      </c>
      <c r="D1548" s="78">
        <f t="shared" si="232"/>
        <v>4.2464700852026736E-7</v>
      </c>
      <c r="E1548" s="78">
        <f t="shared" si="233"/>
        <v>1</v>
      </c>
      <c r="F1548" s="78">
        <f t="shared" si="234"/>
        <v>1</v>
      </c>
      <c r="G1548" s="77">
        <f t="shared" si="237"/>
        <v>4.1895897580056321E-7</v>
      </c>
      <c r="H1548" s="78">
        <f t="shared" si="235"/>
        <v>-127.55657001588676</v>
      </c>
      <c r="I1548" s="77">
        <f t="shared" si="238"/>
        <v>1</v>
      </c>
      <c r="J1548" s="77">
        <f t="shared" si="239"/>
        <v>4.5719203070330436E-7</v>
      </c>
      <c r="K1548" s="77">
        <f t="shared" si="240"/>
        <v>4.5719203070330436E-7</v>
      </c>
      <c r="L1548" s="82"/>
    </row>
    <row r="1549" spans="1:12" x14ac:dyDescent="0.2">
      <c r="A1549" s="76">
        <v>584</v>
      </c>
      <c r="B1549" s="76">
        <f t="shared" si="236"/>
        <v>0.58399999999999996</v>
      </c>
      <c r="C1549" s="77">
        <f t="shared" si="231"/>
        <v>0.98655956359806196</v>
      </c>
      <c r="D1549" s="78">
        <f t="shared" si="232"/>
        <v>3.5265533118992733E-7</v>
      </c>
      <c r="E1549" s="78">
        <f t="shared" si="233"/>
        <v>1</v>
      </c>
      <c r="F1549" s="78">
        <f t="shared" si="234"/>
        <v>1</v>
      </c>
      <c r="G1549" s="77">
        <f t="shared" si="237"/>
        <v>3.4791548963926471E-7</v>
      </c>
      <c r="H1549" s="78">
        <f t="shared" si="235"/>
        <v>-129.17052470960652</v>
      </c>
      <c r="I1549" s="77">
        <f t="shared" si="238"/>
        <v>1</v>
      </c>
      <c r="J1549" s="77">
        <f t="shared" si="239"/>
        <v>3.8343723271991396E-7</v>
      </c>
      <c r="K1549" s="77">
        <f t="shared" si="240"/>
        <v>3.8343723271991396E-7</v>
      </c>
      <c r="L1549" s="82"/>
    </row>
    <row r="1550" spans="1:12" x14ac:dyDescent="0.2">
      <c r="A1550" s="76">
        <v>585</v>
      </c>
      <c r="B1550" s="76">
        <f t="shared" si="236"/>
        <v>0.58499999999999996</v>
      </c>
      <c r="C1550" s="77">
        <f t="shared" si="231"/>
        <v>0.98651378245744104</v>
      </c>
      <c r="D1550" s="78">
        <f t="shared" si="232"/>
        <v>2.8710495035277634E-7</v>
      </c>
      <c r="E1550" s="78">
        <f t="shared" si="233"/>
        <v>1</v>
      </c>
      <c r="F1550" s="78">
        <f t="shared" si="234"/>
        <v>1</v>
      </c>
      <c r="G1550" s="77">
        <f t="shared" si="237"/>
        <v>2.8323299053477321E-7</v>
      </c>
      <c r="H1550" s="78">
        <f t="shared" si="235"/>
        <v>-130.95712324190907</v>
      </c>
      <c r="I1550" s="77">
        <f t="shared" si="238"/>
        <v>1</v>
      </c>
      <c r="J1550" s="77">
        <f t="shared" si="239"/>
        <v>3.1557424008701896E-7</v>
      </c>
      <c r="K1550" s="77">
        <f t="shared" si="240"/>
        <v>3.1557424008701896E-7</v>
      </c>
      <c r="L1550" s="82"/>
    </row>
    <row r="1551" spans="1:12" x14ac:dyDescent="0.2">
      <c r="A1551" s="76">
        <v>586</v>
      </c>
      <c r="B1551" s="76">
        <f t="shared" si="236"/>
        <v>0.58599999999999997</v>
      </c>
      <c r="C1551" s="77">
        <f t="shared" si="231"/>
        <v>0.98646792495080871</v>
      </c>
      <c r="D1551" s="78">
        <f t="shared" si="232"/>
        <v>2.2866168935216144E-7</v>
      </c>
      <c r="E1551" s="78">
        <f t="shared" si="233"/>
        <v>1</v>
      </c>
      <c r="F1551" s="78">
        <f t="shared" si="234"/>
        <v>1</v>
      </c>
      <c r="G1551" s="77">
        <f t="shared" si="237"/>
        <v>2.2556742221097311E-7</v>
      </c>
      <c r="H1551" s="78">
        <f t="shared" si="235"/>
        <v>-132.93447247104805</v>
      </c>
      <c r="I1551" s="77">
        <f t="shared" si="238"/>
        <v>1</v>
      </c>
      <c r="J1551" s="77">
        <f t="shared" si="239"/>
        <v>2.5440020637287318E-7</v>
      </c>
      <c r="K1551" s="77">
        <f t="shared" si="240"/>
        <v>2.5440020637287318E-7</v>
      </c>
      <c r="L1551" s="82"/>
    </row>
    <row r="1552" spans="1:12" x14ac:dyDescent="0.2">
      <c r="A1552" s="76">
        <v>587</v>
      </c>
      <c r="B1552" s="76">
        <f t="shared" si="236"/>
        <v>0.58699999999999997</v>
      </c>
      <c r="C1552" s="77">
        <f t="shared" si="231"/>
        <v>0.98642199108813478</v>
      </c>
      <c r="D1552" s="78">
        <f t="shared" si="232"/>
        <v>1.7770157777858949E-7</v>
      </c>
      <c r="E1552" s="78">
        <f t="shared" si="233"/>
        <v>1</v>
      </c>
      <c r="F1552" s="78">
        <f t="shared" si="234"/>
        <v>1</v>
      </c>
      <c r="G1552" s="77">
        <f t="shared" si="237"/>
        <v>1.7528874417185931E-7</v>
      </c>
      <c r="H1552" s="78">
        <f t="shared" si="235"/>
        <v>-135.12491940784403</v>
      </c>
      <c r="I1552" s="77">
        <f t="shared" si="238"/>
        <v>1</v>
      </c>
      <c r="J1552" s="77">
        <f t="shared" si="239"/>
        <v>2.0042808319141619E-7</v>
      </c>
      <c r="K1552" s="77">
        <f t="shared" si="240"/>
        <v>2.0042808319141619E-7</v>
      </c>
      <c r="L1552" s="82"/>
    </row>
    <row r="1553" spans="1:12" x14ac:dyDescent="0.2">
      <c r="A1553" s="76">
        <v>588</v>
      </c>
      <c r="B1553" s="76">
        <f t="shared" si="236"/>
        <v>0.58799999999999997</v>
      </c>
      <c r="C1553" s="77">
        <f t="shared" si="231"/>
        <v>0.98637598087940792</v>
      </c>
      <c r="D1553" s="78">
        <f t="shared" si="232"/>
        <v>1.3431920734460258E-7</v>
      </c>
      <c r="E1553" s="78">
        <f t="shared" si="233"/>
        <v>1</v>
      </c>
      <c r="F1553" s="78">
        <f t="shared" si="234"/>
        <v>1</v>
      </c>
      <c r="G1553" s="77">
        <f t="shared" si="237"/>
        <v>1.3248923989547694E-7</v>
      </c>
      <c r="H1553" s="78">
        <f t="shared" si="235"/>
        <v>-137.55638782983024</v>
      </c>
      <c r="I1553" s="77">
        <f t="shared" si="238"/>
        <v>1</v>
      </c>
      <c r="J1553" s="77">
        <f t="shared" si="239"/>
        <v>1.5388899203366814E-7</v>
      </c>
      <c r="K1553" s="77">
        <f t="shared" si="240"/>
        <v>1.5388899203366814E-7</v>
      </c>
      <c r="L1553" s="82"/>
    </row>
    <row r="1554" spans="1:12" x14ac:dyDescent="0.2">
      <c r="A1554" s="76">
        <v>589</v>
      </c>
      <c r="B1554" s="76">
        <f t="shared" si="236"/>
        <v>0.58899999999999997</v>
      </c>
      <c r="C1554" s="77">
        <f t="shared" si="231"/>
        <v>0.9863298943346287</v>
      </c>
      <c r="D1554" s="78">
        <f t="shared" si="232"/>
        <v>9.8347381245897482E-8</v>
      </c>
      <c r="E1554" s="78">
        <f t="shared" si="233"/>
        <v>1</v>
      </c>
      <c r="F1554" s="78">
        <f t="shared" si="234"/>
        <v>1</v>
      </c>
      <c r="G1554" s="77">
        <f t="shared" si="237"/>
        <v>9.7002962152353506E-8</v>
      </c>
      <c r="H1554" s="78">
        <f t="shared" si="235"/>
        <v>-140.26430007204016</v>
      </c>
      <c r="I1554" s="77">
        <f t="shared" si="238"/>
        <v>1</v>
      </c>
      <c r="J1554" s="77">
        <f t="shared" si="239"/>
        <v>1.1474610102391522E-7</v>
      </c>
      <c r="K1554" s="77">
        <f t="shared" si="240"/>
        <v>1.1474610102391522E-7</v>
      </c>
      <c r="L1554" s="82"/>
    </row>
    <row r="1555" spans="1:12" x14ac:dyDescent="0.2">
      <c r="A1555" s="76">
        <v>590</v>
      </c>
      <c r="B1555" s="76">
        <f t="shared" si="236"/>
        <v>0.59</v>
      </c>
      <c r="C1555" s="77">
        <f t="shared" si="231"/>
        <v>0.98628373146381876</v>
      </c>
      <c r="D1555" s="78">
        <f t="shared" si="232"/>
        <v>6.9386847606970468E-8</v>
      </c>
      <c r="E1555" s="78">
        <f t="shared" si="233"/>
        <v>1</v>
      </c>
      <c r="F1555" s="78">
        <f t="shared" si="234"/>
        <v>1</v>
      </c>
      <c r="G1555" s="77">
        <f t="shared" si="237"/>
        <v>6.8435118972314171E-8</v>
      </c>
      <c r="H1555" s="78">
        <f t="shared" si="235"/>
        <v>-143.29441946800273</v>
      </c>
      <c r="I1555" s="77">
        <f t="shared" si="238"/>
        <v>1</v>
      </c>
      <c r="J1555" s="77">
        <f t="shared" si="239"/>
        <v>8.2719040562333845E-8</v>
      </c>
      <c r="K1555" s="77">
        <f t="shared" si="240"/>
        <v>8.2719040562333845E-8</v>
      </c>
      <c r="L1555" s="82"/>
    </row>
    <row r="1556" spans="1:12" x14ac:dyDescent="0.2">
      <c r="A1556" s="76">
        <v>591</v>
      </c>
      <c r="B1556" s="76">
        <f t="shared" si="236"/>
        <v>0.59099999999999997</v>
      </c>
      <c r="C1556" s="77">
        <f t="shared" si="231"/>
        <v>0.98623749227701096</v>
      </c>
      <c r="D1556" s="78">
        <f t="shared" si="232"/>
        <v>4.6844500778162392E-8</v>
      </c>
      <c r="E1556" s="78">
        <f t="shared" si="233"/>
        <v>1</v>
      </c>
      <c r="F1556" s="78">
        <f t="shared" si="234"/>
        <v>1</v>
      </c>
      <c r="G1556" s="77">
        <f t="shared" si="237"/>
        <v>4.6199802974423367E-8</v>
      </c>
      <c r="H1556" s="78">
        <f t="shared" si="235"/>
        <v>-146.70719753100008</v>
      </c>
      <c r="I1556" s="77">
        <f t="shared" si="238"/>
        <v>1</v>
      </c>
      <c r="J1556" s="77">
        <f t="shared" si="239"/>
        <v>5.7317460973368769E-8</v>
      </c>
      <c r="K1556" s="77">
        <f t="shared" si="240"/>
        <v>5.7317460973368769E-8</v>
      </c>
      <c r="L1556" s="82"/>
    </row>
    <row r="1557" spans="1:12" x14ac:dyDescent="0.2">
      <c r="A1557" s="76">
        <v>592</v>
      </c>
      <c r="B1557" s="76">
        <f t="shared" si="236"/>
        <v>0.59199999999999997</v>
      </c>
      <c r="C1557" s="77">
        <f t="shared" si="231"/>
        <v>0.98619117678426049</v>
      </c>
      <c r="D1557" s="78">
        <f t="shared" si="232"/>
        <v>2.9978104735833045E-8</v>
      </c>
      <c r="E1557" s="78">
        <f t="shared" si="233"/>
        <v>1</v>
      </c>
      <c r="F1557" s="78">
        <f t="shared" si="234"/>
        <v>1</v>
      </c>
      <c r="G1557" s="77">
        <f t="shared" si="237"/>
        <v>2.9564142387193002E-8</v>
      </c>
      <c r="H1557" s="78">
        <f t="shared" si="235"/>
        <v>-150.58469429467877</v>
      </c>
      <c r="I1557" s="77">
        <f t="shared" si="238"/>
        <v>1</v>
      </c>
      <c r="J1557" s="77">
        <f t="shared" si="239"/>
        <v>3.7881972680808183E-8</v>
      </c>
      <c r="K1557" s="77">
        <f t="shared" si="240"/>
        <v>3.7881972680808183E-8</v>
      </c>
      <c r="L1557" s="82"/>
    </row>
    <row r="1558" spans="1:12" x14ac:dyDescent="0.2">
      <c r="A1558" s="76">
        <v>593</v>
      </c>
      <c r="B1558" s="76">
        <f t="shared" si="236"/>
        <v>0.59299999999999997</v>
      </c>
      <c r="C1558" s="77">
        <f t="shared" si="231"/>
        <v>0.98614478499563474</v>
      </c>
      <c r="D1558" s="78">
        <f t="shared" si="232"/>
        <v>1.7945353664182674E-8</v>
      </c>
      <c r="E1558" s="78">
        <f t="shared" si="233"/>
        <v>1</v>
      </c>
      <c r="F1558" s="78">
        <f t="shared" si="234"/>
        <v>1</v>
      </c>
      <c r="G1558" s="77">
        <f t="shared" si="237"/>
        <v>1.7696716930836049E-8</v>
      </c>
      <c r="H1558" s="78">
        <f t="shared" si="235"/>
        <v>-155.04214591691229</v>
      </c>
      <c r="I1558" s="77">
        <f t="shared" si="238"/>
        <v>1</v>
      </c>
      <c r="J1558" s="77">
        <f t="shared" si="239"/>
        <v>2.3630429659014524E-8</v>
      </c>
      <c r="K1558" s="77">
        <f t="shared" si="240"/>
        <v>2.3630429659014524E-8</v>
      </c>
      <c r="L1558" s="82"/>
    </row>
    <row r="1559" spans="1:12" x14ac:dyDescent="0.2">
      <c r="A1559" s="76">
        <v>594</v>
      </c>
      <c r="B1559" s="76">
        <f t="shared" si="236"/>
        <v>0.59399999999999997</v>
      </c>
      <c r="C1559" s="77">
        <f t="shared" si="231"/>
        <v>0.98609831692121841</v>
      </c>
      <c r="D1559" s="78">
        <f t="shared" si="232"/>
        <v>9.854944895138989E-9</v>
      </c>
      <c r="E1559" s="78">
        <f t="shared" si="233"/>
        <v>1</v>
      </c>
      <c r="F1559" s="78">
        <f t="shared" si="234"/>
        <v>1</v>
      </c>
      <c r="G1559" s="77">
        <f t="shared" si="237"/>
        <v>9.7179445744479097E-9</v>
      </c>
      <c r="H1559" s="78">
        <f t="shared" si="235"/>
        <v>-160.24851164462484</v>
      </c>
      <c r="I1559" s="77">
        <f t="shared" si="238"/>
        <v>1</v>
      </c>
      <c r="J1559" s="77">
        <f t="shared" si="239"/>
        <v>1.3707330752641979E-8</v>
      </c>
      <c r="K1559" s="77">
        <f t="shared" si="240"/>
        <v>1.3707330752641979E-8</v>
      </c>
      <c r="L1559" s="82"/>
    </row>
    <row r="1560" spans="1:12" x14ac:dyDescent="0.2">
      <c r="A1560" s="76">
        <v>595</v>
      </c>
      <c r="B1560" s="76">
        <f t="shared" si="236"/>
        <v>0.59499999999999997</v>
      </c>
      <c r="C1560" s="77">
        <f t="shared" si="231"/>
        <v>0.98605177257111365</v>
      </c>
      <c r="D1560" s="78">
        <f t="shared" si="232"/>
        <v>4.8173032567939587E-9</v>
      </c>
      <c r="E1560" s="78">
        <f t="shared" si="233"/>
        <v>1</v>
      </c>
      <c r="F1560" s="78">
        <f t="shared" si="234"/>
        <v>1</v>
      </c>
      <c r="G1560" s="77">
        <f t="shared" si="237"/>
        <v>4.7501104153742816E-9</v>
      </c>
      <c r="H1560" s="78">
        <f t="shared" si="235"/>
        <v>-166.46592590337451</v>
      </c>
      <c r="I1560" s="77">
        <f t="shared" si="238"/>
        <v>1</v>
      </c>
      <c r="J1560" s="77">
        <f t="shared" si="239"/>
        <v>7.2340274949110957E-9</v>
      </c>
      <c r="K1560" s="77">
        <f t="shared" si="240"/>
        <v>7.2340274949110957E-9</v>
      </c>
      <c r="L1560" s="82"/>
    </row>
    <row r="1561" spans="1:12" x14ac:dyDescent="0.2">
      <c r="A1561" s="76">
        <v>596</v>
      </c>
      <c r="B1561" s="76">
        <f t="shared" si="236"/>
        <v>0.59599999999999997</v>
      </c>
      <c r="C1561" s="77">
        <f t="shared" si="231"/>
        <v>0.98600515195543681</v>
      </c>
      <c r="D1561" s="78">
        <f t="shared" si="232"/>
        <v>1.992663476347035E-9</v>
      </c>
      <c r="E1561" s="78">
        <f t="shared" si="233"/>
        <v>1</v>
      </c>
      <c r="F1561" s="78">
        <f t="shared" si="234"/>
        <v>1</v>
      </c>
      <c r="G1561" s="77">
        <f t="shared" si="237"/>
        <v>1.9647764537916073E-9</v>
      </c>
      <c r="H1561" s="78">
        <f t="shared" si="235"/>
        <v>-174.13373710330347</v>
      </c>
      <c r="I1561" s="77">
        <f t="shared" si="238"/>
        <v>1</v>
      </c>
      <c r="J1561" s="77">
        <f t="shared" si="239"/>
        <v>3.3574434345829447E-9</v>
      </c>
      <c r="K1561" s="77">
        <f t="shared" si="240"/>
        <v>3.3574434345829447E-9</v>
      </c>
      <c r="L1561" s="82"/>
    </row>
    <row r="1562" spans="1:12" x14ac:dyDescent="0.2">
      <c r="A1562" s="76">
        <v>597</v>
      </c>
      <c r="B1562" s="76">
        <f t="shared" si="236"/>
        <v>0.59699999999999998</v>
      </c>
      <c r="C1562" s="77">
        <f t="shared" si="231"/>
        <v>0.98595845508432278</v>
      </c>
      <c r="D1562" s="78">
        <f t="shared" si="232"/>
        <v>6.34384054467932E-10</v>
      </c>
      <c r="E1562" s="78">
        <f t="shared" si="233"/>
        <v>1</v>
      </c>
      <c r="F1562" s="78">
        <f t="shared" si="234"/>
        <v>1</v>
      </c>
      <c r="G1562" s="77">
        <f t="shared" si="237"/>
        <v>6.2547632227333111E-10</v>
      </c>
      <c r="H1562" s="78">
        <f t="shared" si="235"/>
        <v>-184.07578252199059</v>
      </c>
      <c r="I1562" s="77">
        <f t="shared" si="238"/>
        <v>1</v>
      </c>
      <c r="J1562" s="77">
        <f t="shared" si="239"/>
        <v>1.2951263880324691E-9</v>
      </c>
      <c r="K1562" s="77">
        <f t="shared" si="240"/>
        <v>1.2951263880324691E-9</v>
      </c>
      <c r="L1562" s="82"/>
    </row>
    <row r="1563" spans="1:12" x14ac:dyDescent="0.2">
      <c r="A1563" s="76">
        <v>598</v>
      </c>
      <c r="B1563" s="76">
        <f t="shared" si="236"/>
        <v>0.59799999999999998</v>
      </c>
      <c r="C1563" s="77">
        <f t="shared" si="231"/>
        <v>0.9859116819679199</v>
      </c>
      <c r="D1563" s="78">
        <f t="shared" si="232"/>
        <v>1.2562319375823152E-10</v>
      </c>
      <c r="E1563" s="78">
        <f t="shared" si="233"/>
        <v>1</v>
      </c>
      <c r="F1563" s="78">
        <f t="shared" si="234"/>
        <v>1</v>
      </c>
      <c r="G1563" s="77">
        <f t="shared" si="237"/>
        <v>1.2385337425235994E-10</v>
      </c>
      <c r="H1563" s="78">
        <f t="shared" si="235"/>
        <v>-198.14184314059102</v>
      </c>
      <c r="I1563" s="77">
        <f t="shared" si="238"/>
        <v>1</v>
      </c>
      <c r="J1563" s="77">
        <f t="shared" si="239"/>
        <v>3.7466484826284551E-10</v>
      </c>
      <c r="K1563" s="77">
        <f t="shared" si="240"/>
        <v>3.7466484826284551E-10</v>
      </c>
      <c r="L1563" s="82"/>
    </row>
    <row r="1564" spans="1:12" x14ac:dyDescent="0.2">
      <c r="A1564" s="76">
        <v>599</v>
      </c>
      <c r="B1564" s="76">
        <f t="shared" si="236"/>
        <v>0.59899999999999998</v>
      </c>
      <c r="C1564" s="77">
        <f t="shared" si="231"/>
        <v>0.9858648326163979</v>
      </c>
      <c r="D1564" s="78">
        <f t="shared" si="232"/>
        <v>7.8423493209600681E-12</v>
      </c>
      <c r="E1564" s="78">
        <f t="shared" si="233"/>
        <v>1</v>
      </c>
      <c r="F1564" s="78">
        <f t="shared" si="234"/>
        <v>1</v>
      </c>
      <c r="G1564" s="77">
        <f t="shared" si="237"/>
        <v>7.7314964006276199E-12</v>
      </c>
      <c r="H1564" s="78">
        <f t="shared" si="235"/>
        <v>-222.23472883925183</v>
      </c>
      <c r="I1564" s="77">
        <f t="shared" si="238"/>
        <v>1</v>
      </c>
      <c r="J1564" s="77">
        <f t="shared" si="239"/>
        <v>6.5792435326493787E-11</v>
      </c>
      <c r="K1564" s="77">
        <f t="shared" si="240"/>
        <v>6.5792435326493787E-11</v>
      </c>
      <c r="L1564" s="82"/>
    </row>
    <row r="1565" spans="1:12" x14ac:dyDescent="0.2">
      <c r="A1565" s="76">
        <v>600</v>
      </c>
      <c r="B1565" s="76">
        <f t="shared" si="236"/>
        <v>0.6</v>
      </c>
      <c r="C1565" s="77">
        <f t="shared" si="231"/>
        <v>0.98581790703993832</v>
      </c>
      <c r="D1565" s="78">
        <f t="shared" si="232"/>
        <v>5.4112651405654097E-64</v>
      </c>
      <c r="E1565" s="78">
        <f t="shared" si="233"/>
        <v>1</v>
      </c>
      <c r="F1565" s="78">
        <f t="shared" si="234"/>
        <v>1</v>
      </c>
      <c r="G1565" s="77">
        <f t="shared" si="237"/>
        <v>5.3345220753103701E-64</v>
      </c>
      <c r="H1565" s="78">
        <f t="shared" si="235"/>
        <v>-1265.4580896666944</v>
      </c>
      <c r="I1565" s="77">
        <f t="shared" si="238"/>
        <v>1</v>
      </c>
      <c r="J1565" s="77">
        <f t="shared" si="239"/>
        <v>3.86574820031381E-12</v>
      </c>
      <c r="K1565" s="77">
        <f t="shared" si="240"/>
        <v>3.86574820031381E-12</v>
      </c>
      <c r="L1565" s="82"/>
    </row>
    <row r="1566" spans="1:12" x14ac:dyDescent="0.2">
      <c r="A1566" s="76">
        <v>601</v>
      </c>
      <c r="B1566" s="76">
        <f t="shared" si="236"/>
        <v>0.60099999999999998</v>
      </c>
      <c r="C1566" s="77">
        <f t="shared" si="231"/>
        <v>0.98577090524873978</v>
      </c>
      <c r="D1566" s="78">
        <f t="shared" si="232"/>
        <v>7.7390685932423957E-12</v>
      </c>
      <c r="E1566" s="78">
        <f t="shared" si="233"/>
        <v>1</v>
      </c>
      <c r="F1566" s="78">
        <f t="shared" si="234"/>
        <v>1</v>
      </c>
      <c r="G1566" s="77">
        <f t="shared" si="237"/>
        <v>7.6289486529426475E-12</v>
      </c>
      <c r="H1566" s="78">
        <f t="shared" si="235"/>
        <v>-222.35070616275249</v>
      </c>
      <c r="I1566" s="77">
        <f t="shared" si="238"/>
        <v>1</v>
      </c>
      <c r="J1566" s="77">
        <f t="shared" si="239"/>
        <v>3.8144743264713238E-12</v>
      </c>
      <c r="K1566" s="77">
        <f t="shared" si="240"/>
        <v>3.8144743264713238E-12</v>
      </c>
      <c r="L1566" s="82"/>
    </row>
    <row r="1567" spans="1:12" x14ac:dyDescent="0.2">
      <c r="A1567" s="76">
        <v>602</v>
      </c>
      <c r="B1567" s="76">
        <f t="shared" si="236"/>
        <v>0.60199999999999998</v>
      </c>
      <c r="C1567" s="77">
        <f t="shared" si="231"/>
        <v>0.98572382725301722</v>
      </c>
      <c r="D1567" s="78">
        <f t="shared" si="232"/>
        <v>1.2233615422909403E-10</v>
      </c>
      <c r="E1567" s="78">
        <f t="shared" si="233"/>
        <v>1</v>
      </c>
      <c r="F1567" s="78">
        <f t="shared" si="234"/>
        <v>1</v>
      </c>
      <c r="G1567" s="77">
        <f t="shared" si="237"/>
        <v>1.2058966215811797E-10</v>
      </c>
      <c r="H1567" s="78">
        <f t="shared" si="235"/>
        <v>-198.37379843100234</v>
      </c>
      <c r="I1567" s="77">
        <f t="shared" si="238"/>
        <v>1</v>
      </c>
      <c r="J1567" s="77">
        <f t="shared" si="239"/>
        <v>6.4109305405530315E-11</v>
      </c>
      <c r="K1567" s="77">
        <f t="shared" si="240"/>
        <v>6.4109305405530315E-11</v>
      </c>
      <c r="L1567" s="82"/>
    </row>
    <row r="1568" spans="1:12" x14ac:dyDescent="0.2">
      <c r="A1568" s="76">
        <v>603</v>
      </c>
      <c r="B1568" s="76">
        <f t="shared" si="236"/>
        <v>0.60299999999999998</v>
      </c>
      <c r="C1568" s="77">
        <f t="shared" si="231"/>
        <v>0.98567667306300466</v>
      </c>
      <c r="D1568" s="78">
        <f t="shared" si="232"/>
        <v>6.0964872236478089E-10</v>
      </c>
      <c r="E1568" s="78">
        <f t="shared" si="233"/>
        <v>1</v>
      </c>
      <c r="F1568" s="78">
        <f t="shared" si="234"/>
        <v>1</v>
      </c>
      <c r="G1568" s="77">
        <f t="shared" si="237"/>
        <v>6.0091652439762863E-10</v>
      </c>
      <c r="H1568" s="78">
        <f t="shared" si="235"/>
        <v>-184.42371706614779</v>
      </c>
      <c r="I1568" s="77">
        <f t="shared" si="238"/>
        <v>1</v>
      </c>
      <c r="J1568" s="77">
        <f t="shared" si="239"/>
        <v>3.607530932778733E-10</v>
      </c>
      <c r="K1568" s="77">
        <f t="shared" si="240"/>
        <v>3.607530932778733E-10</v>
      </c>
      <c r="L1568" s="82"/>
    </row>
    <row r="1569" spans="1:12" x14ac:dyDescent="0.2">
      <c r="A1569" s="76">
        <v>604</v>
      </c>
      <c r="B1569" s="76">
        <f t="shared" si="236"/>
        <v>0.60399999999999998</v>
      </c>
      <c r="C1569" s="77">
        <f t="shared" si="231"/>
        <v>0.98562944268894948</v>
      </c>
      <c r="D1569" s="78">
        <f t="shared" si="232"/>
        <v>1.8897471114574854E-9</v>
      </c>
      <c r="E1569" s="78">
        <f t="shared" si="233"/>
        <v>1</v>
      </c>
      <c r="F1569" s="78">
        <f t="shared" si="234"/>
        <v>1</v>
      </c>
      <c r="G1569" s="77">
        <f t="shared" si="237"/>
        <v>1.8625903922888935E-9</v>
      </c>
      <c r="H1569" s="78">
        <f t="shared" si="235"/>
        <v>-174.59765283151629</v>
      </c>
      <c r="I1569" s="77">
        <f t="shared" si="238"/>
        <v>1</v>
      </c>
      <c r="J1569" s="77">
        <f t="shared" si="239"/>
        <v>1.2317534583432612E-9</v>
      </c>
      <c r="K1569" s="77">
        <f t="shared" si="240"/>
        <v>1.2317534583432612E-9</v>
      </c>
      <c r="L1569" s="82"/>
    </row>
    <row r="1570" spans="1:12" x14ac:dyDescent="0.2">
      <c r="A1570" s="76">
        <v>605</v>
      </c>
      <c r="B1570" s="76">
        <f t="shared" si="236"/>
        <v>0.60499999999999998</v>
      </c>
      <c r="C1570" s="77">
        <f t="shared" si="231"/>
        <v>0.98558213614111589</v>
      </c>
      <c r="D1570" s="78">
        <f t="shared" si="232"/>
        <v>4.5083321732035748E-9</v>
      </c>
      <c r="E1570" s="78">
        <f t="shared" si="233"/>
        <v>1</v>
      </c>
      <c r="F1570" s="78">
        <f t="shared" si="234"/>
        <v>1</v>
      </c>
      <c r="G1570" s="77">
        <f t="shared" si="237"/>
        <v>4.4433316536996988E-9</v>
      </c>
      <c r="H1570" s="78">
        <f t="shared" si="235"/>
        <v>-167.04582538948782</v>
      </c>
      <c r="I1570" s="77">
        <f t="shared" si="238"/>
        <v>1</v>
      </c>
      <c r="J1570" s="77">
        <f t="shared" si="239"/>
        <v>3.152961022994296E-9</v>
      </c>
      <c r="K1570" s="77">
        <f t="shared" si="240"/>
        <v>3.152961022994296E-9</v>
      </c>
      <c r="L1570" s="82"/>
    </row>
    <row r="1571" spans="1:12" x14ac:dyDescent="0.2">
      <c r="A1571" s="76">
        <v>606</v>
      </c>
      <c r="B1571" s="76">
        <f t="shared" si="236"/>
        <v>0.60599999999999998</v>
      </c>
      <c r="C1571" s="77">
        <f t="shared" si="231"/>
        <v>0.98553475342978414</v>
      </c>
      <c r="D1571" s="78">
        <f t="shared" si="232"/>
        <v>9.1013989382683179E-9</v>
      </c>
      <c r="E1571" s="78">
        <f t="shared" si="233"/>
        <v>1</v>
      </c>
      <c r="F1571" s="78">
        <f t="shared" si="234"/>
        <v>1</v>
      </c>
      <c r="G1571" s="77">
        <f t="shared" si="237"/>
        <v>8.9697449584923664E-9</v>
      </c>
      <c r="H1571" s="78">
        <f t="shared" si="235"/>
        <v>-160.94439810610612</v>
      </c>
      <c r="I1571" s="77">
        <f t="shared" si="238"/>
        <v>1</v>
      </c>
      <c r="J1571" s="77">
        <f t="shared" si="239"/>
        <v>6.7065383060960326E-9</v>
      </c>
      <c r="K1571" s="77">
        <f t="shared" si="240"/>
        <v>6.7065383060960326E-9</v>
      </c>
      <c r="L1571" s="82"/>
    </row>
    <row r="1572" spans="1:12" x14ac:dyDescent="0.2">
      <c r="A1572" s="76">
        <v>607</v>
      </c>
      <c r="B1572" s="76">
        <f t="shared" si="236"/>
        <v>0.60699999999999998</v>
      </c>
      <c r="C1572" s="77">
        <f t="shared" si="231"/>
        <v>0.98548729456525275</v>
      </c>
      <c r="D1572" s="78">
        <f t="shared" si="232"/>
        <v>1.6354896864174895E-8</v>
      </c>
      <c r="E1572" s="78">
        <f t="shared" si="233"/>
        <v>1</v>
      </c>
      <c r="F1572" s="78">
        <f t="shared" si="234"/>
        <v>1</v>
      </c>
      <c r="G1572" s="77">
        <f t="shared" si="237"/>
        <v>1.6117543063569454E-8</v>
      </c>
      <c r="H1572" s="78">
        <f t="shared" si="235"/>
        <v>-155.85402321495931</v>
      </c>
      <c r="I1572" s="77">
        <f t="shared" si="238"/>
        <v>1</v>
      </c>
      <c r="J1572" s="77">
        <f t="shared" si="239"/>
        <v>1.254364401103091E-8</v>
      </c>
      <c r="K1572" s="77">
        <f t="shared" si="240"/>
        <v>1.254364401103091E-8</v>
      </c>
      <c r="L1572" s="82"/>
    </row>
    <row r="1573" spans="1:12" x14ac:dyDescent="0.2">
      <c r="A1573" s="76">
        <v>608</v>
      </c>
      <c r="B1573" s="76">
        <f t="shared" si="236"/>
        <v>0.60799999999999998</v>
      </c>
      <c r="C1573" s="77">
        <f t="shared" si="231"/>
        <v>0.98543975955783558</v>
      </c>
      <c r="D1573" s="78">
        <f t="shared" si="232"/>
        <v>2.6961346165978912E-8</v>
      </c>
      <c r="E1573" s="78">
        <f t="shared" si="233"/>
        <v>1</v>
      </c>
      <c r="F1573" s="78">
        <f t="shared" si="234"/>
        <v>1</v>
      </c>
      <c r="G1573" s="77">
        <f t="shared" si="237"/>
        <v>2.6568782483157831E-8</v>
      </c>
      <c r="H1573" s="78">
        <f t="shared" si="235"/>
        <v>-151.51256693434715</v>
      </c>
      <c r="I1573" s="77">
        <f t="shared" si="238"/>
        <v>1</v>
      </c>
      <c r="J1573" s="77">
        <f t="shared" si="239"/>
        <v>2.1343162773363643E-8</v>
      </c>
      <c r="K1573" s="77">
        <f t="shared" si="240"/>
        <v>2.1343162773363643E-8</v>
      </c>
      <c r="L1573" s="82"/>
    </row>
    <row r="1574" spans="1:12" x14ac:dyDescent="0.2">
      <c r="A1574" s="76">
        <v>609</v>
      </c>
      <c r="B1574" s="76">
        <f t="shared" si="236"/>
        <v>0.60899999999999999</v>
      </c>
      <c r="C1574" s="77">
        <f t="shared" si="231"/>
        <v>0.98539214841786071</v>
      </c>
      <c r="D1574" s="78">
        <f t="shared" si="232"/>
        <v>4.1575489330149329E-8</v>
      </c>
      <c r="E1574" s="78">
        <f t="shared" si="233"/>
        <v>1</v>
      </c>
      <c r="F1574" s="78">
        <f t="shared" si="234"/>
        <v>1</v>
      </c>
      <c r="G1574" s="77">
        <f t="shared" si="237"/>
        <v>4.0968160752559695E-8</v>
      </c>
      <c r="H1574" s="78">
        <f t="shared" si="235"/>
        <v>-147.75107066135416</v>
      </c>
      <c r="I1574" s="77">
        <f t="shared" si="238"/>
        <v>1</v>
      </c>
      <c r="J1574" s="77">
        <f t="shared" si="239"/>
        <v>3.3768471617858763E-8</v>
      </c>
      <c r="K1574" s="77">
        <f t="shared" si="240"/>
        <v>3.3768471617858763E-8</v>
      </c>
      <c r="L1574" s="82"/>
    </row>
    <row r="1575" spans="1:12" x14ac:dyDescent="0.2">
      <c r="A1575" s="76">
        <v>610</v>
      </c>
      <c r="B1575" s="76">
        <f t="shared" si="236"/>
        <v>0.61</v>
      </c>
      <c r="C1575" s="77">
        <f t="shared" si="231"/>
        <v>0.98534446115567431</v>
      </c>
      <c r="D1575" s="78">
        <f t="shared" si="232"/>
        <v>6.0771083035720761E-8</v>
      </c>
      <c r="E1575" s="78">
        <f t="shared" si="233"/>
        <v>1</v>
      </c>
      <c r="F1575" s="78">
        <f t="shared" si="234"/>
        <v>1</v>
      </c>
      <c r="G1575" s="77">
        <f t="shared" si="237"/>
        <v>5.9880450067679013E-8</v>
      </c>
      <c r="H1575" s="78">
        <f t="shared" si="235"/>
        <v>-144.45429888228614</v>
      </c>
      <c r="I1575" s="77">
        <f t="shared" si="238"/>
        <v>1</v>
      </c>
      <c r="J1575" s="77">
        <f t="shared" si="239"/>
        <v>5.0424305410119354E-8</v>
      </c>
      <c r="K1575" s="77">
        <f t="shared" si="240"/>
        <v>5.0424305410119354E-8</v>
      </c>
      <c r="L1575" s="82"/>
    </row>
    <row r="1576" spans="1:12" x14ac:dyDescent="0.2">
      <c r="A1576" s="76">
        <v>611</v>
      </c>
      <c r="B1576" s="76">
        <f t="shared" si="236"/>
        <v>0.61099999999999999</v>
      </c>
      <c r="C1576" s="77">
        <f t="shared" si="231"/>
        <v>0.98529669778163997</v>
      </c>
      <c r="D1576" s="78">
        <f t="shared" si="232"/>
        <v>8.500086834172179E-8</v>
      </c>
      <c r="E1576" s="78">
        <f t="shared" si="233"/>
        <v>1</v>
      </c>
      <c r="F1576" s="78">
        <f t="shared" si="234"/>
        <v>1</v>
      </c>
      <c r="G1576" s="77">
        <f t="shared" si="237"/>
        <v>8.3751074885670418E-8</v>
      </c>
      <c r="H1576" s="78">
        <f t="shared" si="235"/>
        <v>-141.54019220787137</v>
      </c>
      <c r="I1576" s="77">
        <f t="shared" si="238"/>
        <v>1</v>
      </c>
      <c r="J1576" s="77">
        <f t="shared" si="239"/>
        <v>7.1815762476674722E-8</v>
      </c>
      <c r="K1576" s="77">
        <f t="shared" si="240"/>
        <v>7.1815762476674722E-8</v>
      </c>
      <c r="L1576" s="82"/>
    </row>
    <row r="1577" spans="1:12" x14ac:dyDescent="0.2">
      <c r="A1577" s="76">
        <v>612</v>
      </c>
      <c r="B1577" s="76">
        <f t="shared" si="236"/>
        <v>0.61199999999999999</v>
      </c>
      <c r="C1577" s="77">
        <f t="shared" si="231"/>
        <v>0.98524885830613407</v>
      </c>
      <c r="D1577" s="78">
        <f t="shared" si="232"/>
        <v>1.1456160020033063E-7</v>
      </c>
      <c r="E1577" s="78">
        <f t="shared" si="233"/>
        <v>1</v>
      </c>
      <c r="F1577" s="78">
        <f t="shared" si="234"/>
        <v>1</v>
      </c>
      <c r="G1577" s="77">
        <f t="shared" si="237"/>
        <v>1.1287168580309953E-7</v>
      </c>
      <c r="H1577" s="78">
        <f t="shared" si="235"/>
        <v>-138.94829976941494</v>
      </c>
      <c r="I1577" s="77">
        <f t="shared" si="238"/>
        <v>1</v>
      </c>
      <c r="J1577" s="77">
        <f t="shared" si="239"/>
        <v>9.8311380344384976E-8</v>
      </c>
      <c r="K1577" s="77">
        <f t="shared" si="240"/>
        <v>9.8311380344384976E-8</v>
      </c>
      <c r="L1577" s="82"/>
    </row>
    <row r="1578" spans="1:12" x14ac:dyDescent="0.2">
      <c r="A1578" s="76">
        <v>613</v>
      </c>
      <c r="B1578" s="76">
        <f t="shared" si="236"/>
        <v>0.61299999999999999</v>
      </c>
      <c r="C1578" s="77">
        <f t="shared" si="231"/>
        <v>0.98520094273955616</v>
      </c>
      <c r="D1578" s="78">
        <f t="shared" si="232"/>
        <v>1.4956577901512996E-7</v>
      </c>
      <c r="E1578" s="78">
        <f t="shared" si="233"/>
        <v>1</v>
      </c>
      <c r="F1578" s="78">
        <f t="shared" si="234"/>
        <v>1</v>
      </c>
      <c r="G1578" s="77">
        <f t="shared" si="237"/>
        <v>1.4735234648728217E-7</v>
      </c>
      <c r="H1578" s="78">
        <f t="shared" si="235"/>
        <v>-136.63285887821334</v>
      </c>
      <c r="I1578" s="77">
        <f t="shared" si="238"/>
        <v>1</v>
      </c>
      <c r="J1578" s="77">
        <f t="shared" si="239"/>
        <v>1.3011201614519084E-7</v>
      </c>
      <c r="K1578" s="77">
        <f t="shared" si="240"/>
        <v>1.3011201614519084E-7</v>
      </c>
      <c r="L1578" s="82"/>
    </row>
    <row r="1579" spans="1:12" x14ac:dyDescent="0.2">
      <c r="A1579" s="76">
        <v>614</v>
      </c>
      <c r="B1579" s="76">
        <f t="shared" si="236"/>
        <v>0.61399999999999999</v>
      </c>
      <c r="C1579" s="77">
        <f t="shared" si="231"/>
        <v>0.98515295109231182</v>
      </c>
      <c r="D1579" s="78">
        <f t="shared" si="232"/>
        <v>1.8992141842591329E-7</v>
      </c>
      <c r="E1579" s="78">
        <f t="shared" si="233"/>
        <v>1</v>
      </c>
      <c r="F1579" s="78">
        <f t="shared" si="234"/>
        <v>1</v>
      </c>
      <c r="G1579" s="77">
        <f t="shared" si="237"/>
        <v>1.8710164583792624E-7</v>
      </c>
      <c r="H1579" s="78">
        <f t="shared" si="235"/>
        <v>-134.55844784431454</v>
      </c>
      <c r="I1579" s="77">
        <f t="shared" si="238"/>
        <v>1</v>
      </c>
      <c r="J1579" s="77">
        <f t="shared" si="239"/>
        <v>1.672269961626042E-7</v>
      </c>
      <c r="K1579" s="77">
        <f t="shared" si="240"/>
        <v>1.672269961626042E-7</v>
      </c>
      <c r="L1579" s="82"/>
    </row>
    <row r="1580" spans="1:12" x14ac:dyDescent="0.2">
      <c r="A1580" s="76">
        <v>615</v>
      </c>
      <c r="B1580" s="76">
        <f t="shared" si="236"/>
        <v>0.61499999999999999</v>
      </c>
      <c r="C1580" s="77">
        <f t="shared" si="231"/>
        <v>0.98510488337483237</v>
      </c>
      <c r="D1580" s="78">
        <f t="shared" si="232"/>
        <v>2.3532081902164865E-7</v>
      </c>
      <c r="E1580" s="78">
        <f t="shared" si="233"/>
        <v>1</v>
      </c>
      <c r="F1580" s="78">
        <f t="shared" si="234"/>
        <v>1</v>
      </c>
      <c r="G1580" s="77">
        <f t="shared" si="237"/>
        <v>2.3181568797799122E-7</v>
      </c>
      <c r="H1580" s="78">
        <f t="shared" si="235"/>
        <v>-132.69714353554775</v>
      </c>
      <c r="I1580" s="77">
        <f t="shared" si="238"/>
        <v>1</v>
      </c>
      <c r="J1580" s="77">
        <f t="shared" si="239"/>
        <v>2.0945866690795873E-7</v>
      </c>
      <c r="K1580" s="77">
        <f t="shared" si="240"/>
        <v>2.0945866690795873E-7</v>
      </c>
      <c r="L1580" s="82"/>
    </row>
    <row r="1581" spans="1:12" x14ac:dyDescent="0.2">
      <c r="A1581" s="76">
        <v>616</v>
      </c>
      <c r="B1581" s="76">
        <f t="shared" si="236"/>
        <v>0.61599999999999999</v>
      </c>
      <c r="C1581" s="77">
        <f t="shared" si="231"/>
        <v>0.98505673959755946</v>
      </c>
      <c r="D1581" s="78">
        <f t="shared" si="232"/>
        <v>2.85238913778166E-7</v>
      </c>
      <c r="E1581" s="78">
        <f t="shared" si="233"/>
        <v>1</v>
      </c>
      <c r="F1581" s="78">
        <f t="shared" si="234"/>
        <v>1</v>
      </c>
      <c r="G1581" s="77">
        <f t="shared" si="237"/>
        <v>2.8097651441266955E-7</v>
      </c>
      <c r="H1581" s="78">
        <f t="shared" si="235"/>
        <v>-131.02659958675551</v>
      </c>
      <c r="I1581" s="77">
        <f t="shared" si="238"/>
        <v>1</v>
      </c>
      <c r="J1581" s="77">
        <f t="shared" si="239"/>
        <v>2.5639610119533039E-7</v>
      </c>
      <c r="K1581" s="77">
        <f t="shared" si="240"/>
        <v>2.5639610119533039E-7</v>
      </c>
      <c r="L1581" s="82"/>
    </row>
    <row r="1582" spans="1:12" x14ac:dyDescent="0.2">
      <c r="A1582" s="76">
        <v>617</v>
      </c>
      <c r="B1582" s="76">
        <f t="shared" si="236"/>
        <v>0.61699999999999999</v>
      </c>
      <c r="C1582" s="77">
        <f t="shared" si="231"/>
        <v>0.98500851977095571</v>
      </c>
      <c r="D1582" s="78">
        <f t="shared" si="232"/>
        <v>3.3894132571666339E-7</v>
      </c>
      <c r="E1582" s="78">
        <f t="shared" si="233"/>
        <v>1</v>
      </c>
      <c r="F1582" s="78">
        <f t="shared" si="234"/>
        <v>1</v>
      </c>
      <c r="G1582" s="77">
        <f t="shared" si="237"/>
        <v>3.3386009353337598E-7</v>
      </c>
      <c r="H1582" s="78">
        <f t="shared" si="235"/>
        <v>-129.52870978566952</v>
      </c>
      <c r="I1582" s="77">
        <f t="shared" si="238"/>
        <v>1</v>
      </c>
      <c r="J1582" s="77">
        <f t="shared" si="239"/>
        <v>3.0741830397302277E-7</v>
      </c>
      <c r="K1582" s="77">
        <f t="shared" si="240"/>
        <v>3.0741830397302277E-7</v>
      </c>
      <c r="L1582" s="82"/>
    </row>
    <row r="1583" spans="1:12" x14ac:dyDescent="0.2">
      <c r="A1583" s="76">
        <v>618</v>
      </c>
      <c r="B1583" s="76">
        <f t="shared" si="236"/>
        <v>0.61799999999999999</v>
      </c>
      <c r="C1583" s="77">
        <f t="shared" si="231"/>
        <v>0.98496022390549498</v>
      </c>
      <c r="D1583" s="78">
        <f t="shared" si="232"/>
        <v>3.9550185033236779E-7</v>
      </c>
      <c r="E1583" s="78">
        <f t="shared" si="233"/>
        <v>1</v>
      </c>
      <c r="F1583" s="78">
        <f t="shared" si="234"/>
        <v>1</v>
      </c>
      <c r="G1583" s="77">
        <f t="shared" si="237"/>
        <v>3.8955359105840657E-7</v>
      </c>
      <c r="H1583" s="78">
        <f t="shared" si="235"/>
        <v>-128.18865575598014</v>
      </c>
      <c r="I1583" s="77">
        <f t="shared" si="238"/>
        <v>1</v>
      </c>
      <c r="J1583" s="77">
        <f t="shared" si="239"/>
        <v>3.6170684229589127E-7</v>
      </c>
      <c r="K1583" s="77">
        <f t="shared" si="240"/>
        <v>3.6170684229589127E-7</v>
      </c>
      <c r="L1583" s="82"/>
    </row>
    <row r="1584" spans="1:12" x14ac:dyDescent="0.2">
      <c r="A1584" s="76">
        <v>619</v>
      </c>
      <c r="B1584" s="76">
        <f t="shared" si="236"/>
        <v>0.61899999999999999</v>
      </c>
      <c r="C1584" s="77">
        <f t="shared" si="231"/>
        <v>0.98491185201166909</v>
      </c>
      <c r="D1584" s="78">
        <f t="shared" si="232"/>
        <v>4.5382866338960694E-7</v>
      </c>
      <c r="E1584" s="78">
        <f t="shared" si="233"/>
        <v>1</v>
      </c>
      <c r="F1584" s="78">
        <f t="shared" si="234"/>
        <v>1</v>
      </c>
      <c r="G1584" s="77">
        <f t="shared" si="237"/>
        <v>4.4698122935503816E-7</v>
      </c>
      <c r="H1584" s="78">
        <f t="shared" si="235"/>
        <v>-126.994214287191</v>
      </c>
      <c r="I1584" s="77">
        <f t="shared" si="238"/>
        <v>1</v>
      </c>
      <c r="J1584" s="77">
        <f t="shared" si="239"/>
        <v>4.1826741020672234E-7</v>
      </c>
      <c r="K1584" s="77">
        <f t="shared" si="240"/>
        <v>4.1826741020672234E-7</v>
      </c>
      <c r="L1584" s="82"/>
    </row>
    <row r="1585" spans="1:12" x14ac:dyDescent="0.2">
      <c r="A1585" s="76">
        <v>620</v>
      </c>
      <c r="B1585" s="76">
        <f t="shared" si="236"/>
        <v>0.62</v>
      </c>
      <c r="C1585" s="77">
        <f t="shared" si="231"/>
        <v>0.9848634040999894</v>
      </c>
      <c r="D1585" s="78">
        <f t="shared" si="232"/>
        <v>5.1269817645227147E-7</v>
      </c>
      <c r="E1585" s="78">
        <f t="shared" si="233"/>
        <v>1</v>
      </c>
      <c r="F1585" s="78">
        <f t="shared" si="234"/>
        <v>1</v>
      </c>
      <c r="G1585" s="77">
        <f t="shared" si="237"/>
        <v>5.0493767133664116E-7</v>
      </c>
      <c r="H1585" s="78">
        <f t="shared" si="235"/>
        <v>-125.93524454317799</v>
      </c>
      <c r="I1585" s="77">
        <f t="shared" si="238"/>
        <v>1</v>
      </c>
      <c r="J1585" s="77">
        <f t="shared" si="239"/>
        <v>4.7595945034583969E-7</v>
      </c>
      <c r="K1585" s="77">
        <f t="shared" si="240"/>
        <v>4.7595945034583969E-7</v>
      </c>
      <c r="L1585" s="82"/>
    </row>
    <row r="1586" spans="1:12" x14ac:dyDescent="0.2">
      <c r="A1586" s="76">
        <v>621</v>
      </c>
      <c r="B1586" s="76">
        <f t="shared" si="236"/>
        <v>0.621</v>
      </c>
      <c r="C1586" s="77">
        <f t="shared" si="231"/>
        <v>0.98481488018098162</v>
      </c>
      <c r="D1586" s="78">
        <f t="shared" si="232"/>
        <v>5.7079513407997445E-7</v>
      </c>
      <c r="E1586" s="78">
        <f t="shared" si="233"/>
        <v>1</v>
      </c>
      <c r="F1586" s="78">
        <f t="shared" si="234"/>
        <v>1</v>
      </c>
      <c r="G1586" s="77">
        <f t="shared" si="237"/>
        <v>5.6212754157685733E-7</v>
      </c>
      <c r="H1586" s="78">
        <f t="shared" si="235"/>
        <v>-125.003302716421</v>
      </c>
      <c r="I1586" s="77">
        <f t="shared" si="238"/>
        <v>1</v>
      </c>
      <c r="J1586" s="77">
        <f t="shared" si="239"/>
        <v>5.3353260645674925E-7</v>
      </c>
      <c r="K1586" s="77">
        <f t="shared" si="240"/>
        <v>5.3353260645674925E-7</v>
      </c>
      <c r="L1586" s="82"/>
    </row>
    <row r="1587" spans="1:12" x14ac:dyDescent="0.2">
      <c r="A1587" s="76">
        <v>622</v>
      </c>
      <c r="B1587" s="76">
        <f t="shared" si="236"/>
        <v>0.622</v>
      </c>
      <c r="C1587" s="77">
        <f t="shared" si="231"/>
        <v>0.9847662802651832</v>
      </c>
      <c r="D1587" s="78">
        <f t="shared" si="232"/>
        <v>6.2675728169001826E-7</v>
      </c>
      <c r="E1587" s="78">
        <f t="shared" si="233"/>
        <v>1</v>
      </c>
      <c r="F1587" s="78">
        <f t="shared" si="234"/>
        <v>1</v>
      </c>
      <c r="G1587" s="77">
        <f t="shared" si="237"/>
        <v>6.1720943691899689E-7</v>
      </c>
      <c r="H1587" s="78">
        <f t="shared" si="235"/>
        <v>-124.19134884691159</v>
      </c>
      <c r="I1587" s="77">
        <f t="shared" si="238"/>
        <v>1</v>
      </c>
      <c r="J1587" s="77">
        <f t="shared" si="239"/>
        <v>5.8966848924792716E-7</v>
      </c>
      <c r="K1587" s="77">
        <f t="shared" si="240"/>
        <v>5.8966848924792716E-7</v>
      </c>
      <c r="L1587" s="82"/>
    </row>
    <row r="1588" spans="1:12" x14ac:dyDescent="0.2">
      <c r="A1588" s="76">
        <v>623</v>
      </c>
      <c r="B1588" s="76">
        <f t="shared" si="236"/>
        <v>0.623</v>
      </c>
      <c r="C1588" s="77">
        <f t="shared" si="231"/>
        <v>0.98471760436315536</v>
      </c>
      <c r="D1588" s="78">
        <f t="shared" si="232"/>
        <v>6.7922274247805302E-7</v>
      </c>
      <c r="E1588" s="78">
        <f t="shared" si="233"/>
        <v>1</v>
      </c>
      <c r="F1588" s="78">
        <f t="shared" si="234"/>
        <v>1</v>
      </c>
      <c r="G1588" s="77">
        <f t="shared" si="237"/>
        <v>6.6884259180196082E-7</v>
      </c>
      <c r="H1588" s="78">
        <f t="shared" si="235"/>
        <v>-123.49352157754115</v>
      </c>
      <c r="I1588" s="77">
        <f t="shared" si="238"/>
        <v>1</v>
      </c>
      <c r="J1588" s="77">
        <f t="shared" si="239"/>
        <v>6.4302601436047885E-7</v>
      </c>
      <c r="K1588" s="77">
        <f t="shared" si="240"/>
        <v>6.4302601436047885E-7</v>
      </c>
      <c r="L1588" s="82"/>
    </row>
    <row r="1589" spans="1:12" x14ac:dyDescent="0.2">
      <c r="A1589" s="76">
        <v>624</v>
      </c>
      <c r="B1589" s="76">
        <f t="shared" si="236"/>
        <v>0.624</v>
      </c>
      <c r="C1589" s="77">
        <f t="shared" si="231"/>
        <v>0.98466885248546998</v>
      </c>
      <c r="D1589" s="78">
        <f t="shared" si="232"/>
        <v>7.2687813297667542E-7</v>
      </c>
      <c r="E1589" s="78">
        <f t="shared" si="233"/>
        <v>1</v>
      </c>
      <c r="F1589" s="78">
        <f t="shared" si="234"/>
        <v>1</v>
      </c>
      <c r="G1589" s="77">
        <f t="shared" si="237"/>
        <v>7.1573425709492386E-7</v>
      </c>
      <c r="H1589" s="78">
        <f t="shared" si="235"/>
        <v>-122.90496391417464</v>
      </c>
      <c r="I1589" s="77">
        <f t="shared" si="238"/>
        <v>1</v>
      </c>
      <c r="J1589" s="77">
        <f t="shared" si="239"/>
        <v>6.9228842444844239E-7</v>
      </c>
      <c r="K1589" s="77">
        <f t="shared" si="240"/>
        <v>6.9228842444844239E-7</v>
      </c>
      <c r="L1589" s="82"/>
    </row>
    <row r="1590" spans="1:12" x14ac:dyDescent="0.2">
      <c r="A1590" s="76">
        <v>625</v>
      </c>
      <c r="B1590" s="76">
        <f t="shared" si="236"/>
        <v>0.625</v>
      </c>
      <c r="C1590" s="77">
        <f t="shared" si="231"/>
        <v>0.98462002464271936</v>
      </c>
      <c r="D1590" s="78">
        <f t="shared" si="232"/>
        <v>7.6850542366246586E-7</v>
      </c>
      <c r="E1590" s="78">
        <f t="shared" si="233"/>
        <v>1</v>
      </c>
      <c r="F1590" s="78">
        <f t="shared" si="234"/>
        <v>1</v>
      </c>
      <c r="G1590" s="77">
        <f t="shared" si="237"/>
        <v>7.5668582918460061E-7</v>
      </c>
      <c r="H1590" s="78">
        <f t="shared" si="235"/>
        <v>-122.42168798391175</v>
      </c>
      <c r="I1590" s="77">
        <f t="shared" si="238"/>
        <v>1</v>
      </c>
      <c r="J1590" s="77">
        <f t="shared" si="239"/>
        <v>7.3621004313976229E-7</v>
      </c>
      <c r="K1590" s="77">
        <f t="shared" si="240"/>
        <v>7.3621004313976229E-7</v>
      </c>
      <c r="L1590" s="82"/>
    </row>
    <row r="1591" spans="1:12" x14ac:dyDescent="0.2">
      <c r="A1591" s="76">
        <v>626</v>
      </c>
      <c r="B1591" s="76">
        <f t="shared" si="236"/>
        <v>0.626</v>
      </c>
      <c r="C1591" s="77">
        <f t="shared" si="231"/>
        <v>0.98457112084550635</v>
      </c>
      <c r="D1591" s="78">
        <f t="shared" si="232"/>
        <v>8.0302561360156654E-7</v>
      </c>
      <c r="E1591" s="78">
        <f t="shared" si="233"/>
        <v>1</v>
      </c>
      <c r="F1591" s="78">
        <f t="shared" si="234"/>
        <v>1</v>
      </c>
      <c r="G1591" s="77">
        <f t="shared" si="237"/>
        <v>7.9063582845134484E-7</v>
      </c>
      <c r="H1591" s="78">
        <f t="shared" si="235"/>
        <v>-122.04047018118786</v>
      </c>
      <c r="I1591" s="77">
        <f t="shared" si="238"/>
        <v>1</v>
      </c>
      <c r="J1591" s="77">
        <f t="shared" si="239"/>
        <v>7.7366082881797272E-7</v>
      </c>
      <c r="K1591" s="77">
        <f t="shared" si="240"/>
        <v>7.7366082881797272E-7</v>
      </c>
      <c r="L1591" s="82"/>
    </row>
    <row r="1592" spans="1:12" x14ac:dyDescent="0.2">
      <c r="A1592" s="76">
        <v>627</v>
      </c>
      <c r="B1592" s="76">
        <f t="shared" si="236"/>
        <v>0.627</v>
      </c>
      <c r="C1592" s="77">
        <f t="shared" si="231"/>
        <v>0.98452214110445602</v>
      </c>
      <c r="D1592" s="78">
        <f t="shared" si="232"/>
        <v>8.2953743285151556E-7</v>
      </c>
      <c r="E1592" s="78">
        <f t="shared" si="233"/>
        <v>1</v>
      </c>
      <c r="F1592" s="78">
        <f t="shared" si="234"/>
        <v>1</v>
      </c>
      <c r="G1592" s="77">
        <f t="shared" si="237"/>
        <v>8.1669796951726798E-7</v>
      </c>
      <c r="H1592" s="78">
        <f t="shared" si="235"/>
        <v>-121.75877048314958</v>
      </c>
      <c r="I1592" s="77">
        <f t="shared" si="238"/>
        <v>1</v>
      </c>
      <c r="J1592" s="77">
        <f t="shared" si="239"/>
        <v>8.0366689898430641E-7</v>
      </c>
      <c r="K1592" s="77">
        <f t="shared" si="240"/>
        <v>8.0366689898430641E-7</v>
      </c>
      <c r="L1592" s="82"/>
    </row>
    <row r="1593" spans="1:12" x14ac:dyDescent="0.2">
      <c r="A1593" s="76">
        <v>628</v>
      </c>
      <c r="B1593" s="76">
        <f t="shared" si="236"/>
        <v>0.628</v>
      </c>
      <c r="C1593" s="77">
        <f t="shared" si="231"/>
        <v>0.98447308543020728</v>
      </c>
      <c r="D1593" s="78">
        <f t="shared" si="232"/>
        <v>8.4734950610825646E-7</v>
      </c>
      <c r="E1593" s="78">
        <f t="shared" si="233"/>
        <v>1</v>
      </c>
      <c r="F1593" s="78">
        <f t="shared" si="234"/>
        <v>1</v>
      </c>
      <c r="G1593" s="77">
        <f t="shared" si="237"/>
        <v>8.3419278271615753E-7</v>
      </c>
      <c r="H1593" s="78">
        <f t="shared" si="235"/>
        <v>-121.57467143821195</v>
      </c>
      <c r="I1593" s="77">
        <f t="shared" si="238"/>
        <v>1</v>
      </c>
      <c r="J1593" s="77">
        <f t="shared" si="239"/>
        <v>8.254453761167127E-7</v>
      </c>
      <c r="K1593" s="77">
        <f t="shared" si="240"/>
        <v>8.254453761167127E-7</v>
      </c>
      <c r="L1593" s="82"/>
    </row>
    <row r="1594" spans="1:12" x14ac:dyDescent="0.2">
      <c r="A1594" s="76">
        <v>629</v>
      </c>
      <c r="B1594" s="76">
        <f t="shared" si="236"/>
        <v>0.629</v>
      </c>
      <c r="C1594" s="77">
        <f t="shared" si="231"/>
        <v>0.98442395383341486</v>
      </c>
      <c r="D1594" s="78">
        <f t="shared" si="232"/>
        <v>8.5600469564219881E-7</v>
      </c>
      <c r="E1594" s="78">
        <f t="shared" si="233"/>
        <v>1</v>
      </c>
      <c r="F1594" s="78">
        <f t="shared" si="234"/>
        <v>1</v>
      </c>
      <c r="G1594" s="77">
        <f t="shared" si="237"/>
        <v>8.4267152698406228E-7</v>
      </c>
      <c r="H1594" s="78">
        <f t="shared" si="235"/>
        <v>-121.48683360401532</v>
      </c>
      <c r="I1594" s="77">
        <f t="shared" si="238"/>
        <v>1</v>
      </c>
      <c r="J1594" s="77">
        <f t="shared" si="239"/>
        <v>8.3843215485010985E-7</v>
      </c>
      <c r="K1594" s="77">
        <f t="shared" si="240"/>
        <v>8.3843215485010985E-7</v>
      </c>
      <c r="L1594" s="82"/>
    </row>
    <row r="1595" spans="1:12" x14ac:dyDescent="0.2">
      <c r="A1595" s="76">
        <v>630</v>
      </c>
      <c r="B1595" s="76">
        <f t="shared" si="236"/>
        <v>0.63</v>
      </c>
      <c r="C1595" s="77">
        <f t="shared" si="231"/>
        <v>0.98437474632474897</v>
      </c>
      <c r="D1595" s="78">
        <f t="shared" si="232"/>
        <v>8.5529567797315497E-7</v>
      </c>
      <c r="E1595" s="78">
        <f t="shared" si="233"/>
        <v>1</v>
      </c>
      <c r="F1595" s="78">
        <f t="shared" si="234"/>
        <v>1</v>
      </c>
      <c r="G1595" s="77">
        <f t="shared" si="237"/>
        <v>8.4193146603747861E-7</v>
      </c>
      <c r="H1595" s="78">
        <f t="shared" si="235"/>
        <v>-121.49446518029485</v>
      </c>
      <c r="I1595" s="77">
        <f t="shared" si="238"/>
        <v>1</v>
      </c>
      <c r="J1595" s="77">
        <f t="shared" si="239"/>
        <v>8.4230149651077049E-7</v>
      </c>
      <c r="K1595" s="77">
        <f t="shared" si="240"/>
        <v>8.4230149651077049E-7</v>
      </c>
      <c r="L1595" s="82"/>
    </row>
    <row r="1596" spans="1:12" x14ac:dyDescent="0.2">
      <c r="A1596" s="76">
        <v>631</v>
      </c>
      <c r="B1596" s="76">
        <f t="shared" si="236"/>
        <v>0.63100000000000001</v>
      </c>
      <c r="C1596" s="77">
        <f t="shared" si="231"/>
        <v>0.98432546291489886</v>
      </c>
      <c r="D1596" s="78">
        <f t="shared" si="232"/>
        <v>8.4527118197501173E-7</v>
      </c>
      <c r="E1596" s="78">
        <f t="shared" si="233"/>
        <v>1</v>
      </c>
      <c r="F1596" s="78">
        <f t="shared" si="234"/>
        <v>1</v>
      </c>
      <c r="G1596" s="77">
        <f t="shared" si="237"/>
        <v>8.3202194748617714E-7</v>
      </c>
      <c r="H1596" s="78">
        <f t="shared" si="235"/>
        <v>-121.59730435047345</v>
      </c>
      <c r="I1596" s="77">
        <f t="shared" si="238"/>
        <v>1</v>
      </c>
      <c r="J1596" s="77">
        <f t="shared" si="239"/>
        <v>8.3697670676182787E-7</v>
      </c>
      <c r="K1596" s="77">
        <f t="shared" si="240"/>
        <v>8.3697670676182787E-7</v>
      </c>
      <c r="L1596" s="82"/>
    </row>
    <row r="1597" spans="1:12" x14ac:dyDescent="0.2">
      <c r="A1597" s="76">
        <v>632</v>
      </c>
      <c r="B1597" s="76">
        <f t="shared" si="236"/>
        <v>0.63200000000000001</v>
      </c>
      <c r="C1597" s="77">
        <f t="shared" si="231"/>
        <v>0.98427610361456541</v>
      </c>
      <c r="D1597" s="78">
        <f t="shared" si="232"/>
        <v>8.2623270975263683E-7</v>
      </c>
      <c r="E1597" s="78">
        <f t="shared" si="233"/>
        <v>1</v>
      </c>
      <c r="F1597" s="78">
        <f t="shared" si="234"/>
        <v>1</v>
      </c>
      <c r="G1597" s="77">
        <f t="shared" si="237"/>
        <v>8.1324111223422955E-7</v>
      </c>
      <c r="H1597" s="78">
        <f t="shared" si="235"/>
        <v>-121.79561348692827</v>
      </c>
      <c r="I1597" s="77">
        <f t="shared" si="238"/>
        <v>1</v>
      </c>
      <c r="J1597" s="77">
        <f t="shared" si="239"/>
        <v>8.2263152986020335E-7</v>
      </c>
      <c r="K1597" s="77">
        <f t="shared" si="240"/>
        <v>8.2263152986020335E-7</v>
      </c>
      <c r="L1597" s="82"/>
    </row>
    <row r="1598" spans="1:12" x14ac:dyDescent="0.2">
      <c r="A1598" s="76">
        <v>633</v>
      </c>
      <c r="B1598" s="76">
        <f t="shared" si="236"/>
        <v>0.63300000000000001</v>
      </c>
      <c r="C1598" s="77">
        <f t="shared" si="231"/>
        <v>0.98422666843447226</v>
      </c>
      <c r="D1598" s="78">
        <f t="shared" si="232"/>
        <v>7.9872195858785432E-7</v>
      </c>
      <c r="E1598" s="78">
        <f t="shared" si="233"/>
        <v>1</v>
      </c>
      <c r="F1598" s="78">
        <f t="shared" si="234"/>
        <v>1</v>
      </c>
      <c r="G1598" s="77">
        <f t="shared" si="237"/>
        <v>7.8612345230638042E-7</v>
      </c>
      <c r="H1598" s="78">
        <f t="shared" si="235"/>
        <v>-122.09018494574075</v>
      </c>
      <c r="I1598" s="77">
        <f t="shared" si="238"/>
        <v>1</v>
      </c>
      <c r="J1598" s="77">
        <f t="shared" si="239"/>
        <v>7.9968228227030499E-7</v>
      </c>
      <c r="K1598" s="77">
        <f t="shared" si="240"/>
        <v>7.9968228227030499E-7</v>
      </c>
      <c r="L1598" s="82"/>
    </row>
    <row r="1599" spans="1:12" x14ac:dyDescent="0.2">
      <c r="A1599" s="76">
        <v>634</v>
      </c>
      <c r="B1599" s="76">
        <f t="shared" si="236"/>
        <v>0.63400000000000001</v>
      </c>
      <c r="C1599" s="77">
        <f t="shared" si="231"/>
        <v>0.98417715738535227</v>
      </c>
      <c r="D1599" s="78">
        <f t="shared" si="232"/>
        <v>7.6349954546461686E-7</v>
      </c>
      <c r="E1599" s="78">
        <f t="shared" si="233"/>
        <v>1</v>
      </c>
      <c r="F1599" s="78">
        <f t="shared" si="234"/>
        <v>1</v>
      </c>
      <c r="G1599" s="77">
        <f t="shared" si="237"/>
        <v>7.5141881232037514E-7</v>
      </c>
      <c r="H1599" s="78">
        <f t="shared" si="235"/>
        <v>-122.4823587251211</v>
      </c>
      <c r="I1599" s="77">
        <f t="shared" si="238"/>
        <v>1</v>
      </c>
      <c r="J1599" s="77">
        <f t="shared" si="239"/>
        <v>7.6877113231337778E-7</v>
      </c>
      <c r="K1599" s="77">
        <f t="shared" si="240"/>
        <v>7.6877113231337778E-7</v>
      </c>
      <c r="L1599" s="82"/>
    </row>
    <row r="1600" spans="1:12" x14ac:dyDescent="0.2">
      <c r="A1600" s="76">
        <v>635</v>
      </c>
      <c r="B1600" s="76">
        <f t="shared" si="236"/>
        <v>0.63500000000000001</v>
      </c>
      <c r="C1600" s="77">
        <f t="shared" si="231"/>
        <v>0.98412757047795962</v>
      </c>
      <c r="D1600" s="78">
        <f t="shared" si="232"/>
        <v>7.215159889098709E-7</v>
      </c>
      <c r="E1600" s="78">
        <f t="shared" si="233"/>
        <v>1</v>
      </c>
      <c r="F1600" s="78">
        <f t="shared" si="234"/>
        <v>1</v>
      </c>
      <c r="G1600" s="77">
        <f t="shared" si="237"/>
        <v>7.1006377722687373E-7</v>
      </c>
      <c r="H1600" s="78">
        <f t="shared" si="235"/>
        <v>-122.97405283255492</v>
      </c>
      <c r="I1600" s="77">
        <f t="shared" si="238"/>
        <v>1</v>
      </c>
      <c r="J1600" s="77">
        <f t="shared" si="239"/>
        <v>7.3074129477362444E-7</v>
      </c>
      <c r="K1600" s="77">
        <f t="shared" si="240"/>
        <v>7.3074129477362444E-7</v>
      </c>
      <c r="L1600" s="82"/>
    </row>
    <row r="1601" spans="1:12" x14ac:dyDescent="0.2">
      <c r="A1601" s="76">
        <v>636</v>
      </c>
      <c r="B1601" s="76">
        <f t="shared" si="236"/>
        <v>0.63600000000000001</v>
      </c>
      <c r="C1601" s="77">
        <f t="shared" si="231"/>
        <v>0.98407790772306325</v>
      </c>
      <c r="D1601" s="78">
        <f t="shared" si="232"/>
        <v>6.7387621136972037E-7</v>
      </c>
      <c r="E1601" s="78">
        <f t="shared" si="233"/>
        <v>1</v>
      </c>
      <c r="F1601" s="78">
        <f t="shared" si="234"/>
        <v>1</v>
      </c>
      <c r="G1601" s="77">
        <f t="shared" si="237"/>
        <v>6.6314669214905919E-7</v>
      </c>
      <c r="H1601" s="78">
        <f t="shared" si="235"/>
        <v>-123.56780784686386</v>
      </c>
      <c r="I1601" s="77">
        <f t="shared" si="238"/>
        <v>1</v>
      </c>
      <c r="J1601" s="77">
        <f t="shared" si="239"/>
        <v>6.8660523468796646E-7</v>
      </c>
      <c r="K1601" s="77">
        <f t="shared" si="240"/>
        <v>6.8660523468796646E-7</v>
      </c>
      <c r="L1601" s="82"/>
    </row>
    <row r="1602" spans="1:12" x14ac:dyDescent="0.2">
      <c r="A1602" s="76">
        <v>637</v>
      </c>
      <c r="B1602" s="76">
        <f t="shared" si="236"/>
        <v>0.63700000000000001</v>
      </c>
      <c r="C1602" s="77">
        <f t="shared" ref="C1602:C1665" si="241">ABS(SIN(((8*PI()*$A1602*VLOOKUP($D$8,$C$16:$D$31,2,FALSE))/($D$14*1000000)))/(VLOOKUP($D$8,$C$16:$D$31,2,FALSE)*SIN(((8*PI()*$A1602)/($D$14*1000000)))))^5</f>
        <v>0.98402816913144531</v>
      </c>
      <c r="D1602" s="78">
        <f t="shared" ref="D1602:D1665" si="242">ABS(SIN(((512*PI()*$A1602*VLOOKUP($D$8,$C$16:$E$31,3,FALSE))/($D$14*1000000)))/(VLOOKUP($D$8,$C$16:$E$31,3,FALSE)*SIN(((512*PI()*$A1602)/($D$14*1000000)))))^$D$9</f>
        <v>6.2179907643190322E-7</v>
      </c>
      <c r="E1602" s="78">
        <f t="shared" ref="E1602:E1665" si="243">IF($D$10="OFF",1,ABS(SIN(8*VLOOKUP($D$8,$C$16:$D$31,2,FALSE)*VLOOKUP($D$8,$C$16:$E$31,3,FALSE)*2*PI()*A1602/($D$14*1000000))/(2*SIN((8*VLOOKUP($D$8,$C$16:$D$31,2,FALSE)*VLOOKUP($D$8,$C$16:$E$31,3,FALSE))*PI()*A1602/($D$14*1000000)))))</f>
        <v>1</v>
      </c>
      <c r="F1602" s="78">
        <f t="shared" ref="F1602:F1665" si="244">IF($D$11="OFF",1,ABS(SIN(8*VLOOKUP($D$8,$C$16:$D$31,2,FALSE)*VLOOKUP($D$8,$C$16:$E$31,3,FALSE)*IF($D$10="ON",4,2)*PI()*A1602/($D$14*1000000))/(2*SIN((8*VLOOKUP($D$8,$C$16:$D$31,2,FALSE)*VLOOKUP($D$8,$C$16:$E$31,3,FALSE)*IF($D$10="ON",2,1))*PI()*A1602/($D$14*1000000)))))</f>
        <v>1</v>
      </c>
      <c r="G1602" s="77">
        <f t="shared" si="237"/>
        <v>6.1186780674890939E-7</v>
      </c>
      <c r="H1602" s="78">
        <f t="shared" ref="H1602:H1665" si="245">20*LOG10(G1602)</f>
        <v>-124.26684792966432</v>
      </c>
      <c r="I1602" s="77">
        <f t="shared" si="238"/>
        <v>1</v>
      </c>
      <c r="J1602" s="77">
        <f t="shared" si="239"/>
        <v>6.3750724944898429E-7</v>
      </c>
      <c r="K1602" s="77">
        <f t="shared" si="240"/>
        <v>6.3750724944898429E-7</v>
      </c>
      <c r="L1602" s="82"/>
    </row>
    <row r="1603" spans="1:12" x14ac:dyDescent="0.2">
      <c r="A1603" s="76">
        <v>638</v>
      </c>
      <c r="B1603" s="76">
        <f t="shared" ref="B1603:B1666" si="246">A1603/1000</f>
        <v>0.63800000000000001</v>
      </c>
      <c r="C1603" s="77">
        <f t="shared" si="241"/>
        <v>0.98397835471391004</v>
      </c>
      <c r="D1603" s="78">
        <f t="shared" si="242"/>
        <v>5.6657365888265741E-7</v>
      </c>
      <c r="E1603" s="78">
        <f t="shared" si="243"/>
        <v>1</v>
      </c>
      <c r="F1603" s="78">
        <f t="shared" si="244"/>
        <v>1</v>
      </c>
      <c r="G1603" s="77">
        <f t="shared" ref="G1603:G1666" si="247">C1603*D1603*E1603*F1603</f>
        <v>5.5749621669159731E-7</v>
      </c>
      <c r="H1603" s="78">
        <f t="shared" si="245"/>
        <v>-125.07516151000993</v>
      </c>
      <c r="I1603" s="77">
        <f t="shared" ref="I1603:I1666" si="248">A1603-A1602</f>
        <v>1</v>
      </c>
      <c r="J1603" s="77">
        <f t="shared" ref="J1603:J1666" si="249">((G1603+G1602)/2)</f>
        <v>5.8468201172025335E-7</v>
      </c>
      <c r="K1603" s="77">
        <f t="shared" si="240"/>
        <v>5.8468201172025335E-7</v>
      </c>
      <c r="L1603" s="82"/>
    </row>
    <row r="1604" spans="1:12" x14ac:dyDescent="0.2">
      <c r="A1604" s="76">
        <v>639</v>
      </c>
      <c r="B1604" s="76">
        <f t="shared" si="246"/>
        <v>0.63900000000000001</v>
      </c>
      <c r="C1604" s="77">
        <f t="shared" si="241"/>
        <v>0.98392846448127225</v>
      </c>
      <c r="D1604" s="78">
        <f t="shared" si="242"/>
        <v>5.0951405485537379E-7</v>
      </c>
      <c r="E1604" s="78">
        <f t="shared" si="243"/>
        <v>1</v>
      </c>
      <c r="F1604" s="78">
        <f t="shared" si="244"/>
        <v>1</v>
      </c>
      <c r="G1604" s="77">
        <f t="shared" si="247"/>
        <v>5.0132538162547467E-7</v>
      </c>
      <c r="H1604" s="78">
        <f t="shared" si="245"/>
        <v>-125.997606138306</v>
      </c>
      <c r="I1604" s="77">
        <f t="shared" si="248"/>
        <v>1</v>
      </c>
      <c r="J1604" s="77">
        <f t="shared" si="249"/>
        <v>5.2941079915853605E-7</v>
      </c>
      <c r="K1604" s="77">
        <f t="shared" ref="K1604:K1667" si="250">I1604*J1604</f>
        <v>5.2941079915853605E-7</v>
      </c>
      <c r="L1604" s="82"/>
    </row>
    <row r="1605" spans="1:12" x14ac:dyDescent="0.2">
      <c r="A1605" s="76">
        <v>640</v>
      </c>
      <c r="B1605" s="76">
        <f t="shared" si="246"/>
        <v>0.64</v>
      </c>
      <c r="C1605" s="77">
        <f t="shared" si="241"/>
        <v>0.98387849844436692</v>
      </c>
      <c r="D1605" s="78">
        <f t="shared" si="242"/>
        <v>4.5191457048316626E-7</v>
      </c>
      <c r="E1605" s="78">
        <f t="shared" si="243"/>
        <v>1</v>
      </c>
      <c r="F1605" s="78">
        <f t="shared" si="244"/>
        <v>1</v>
      </c>
      <c r="G1605" s="77">
        <f t="shared" si="247"/>
        <v>4.4462902903210864E-7</v>
      </c>
      <c r="H1605" s="78">
        <f t="shared" si="245"/>
        <v>-127.04004372806662</v>
      </c>
      <c r="I1605" s="77">
        <f t="shared" si="248"/>
        <v>1</v>
      </c>
      <c r="J1605" s="77">
        <f t="shared" si="249"/>
        <v>4.7297720532879168E-7</v>
      </c>
      <c r="K1605" s="77">
        <f t="shared" si="250"/>
        <v>4.7297720532879168E-7</v>
      </c>
      <c r="L1605" s="82"/>
    </row>
    <row r="1606" spans="1:12" x14ac:dyDescent="0.2">
      <c r="A1606" s="76">
        <v>641</v>
      </c>
      <c r="B1606" s="76">
        <f t="shared" si="246"/>
        <v>0.64100000000000001</v>
      </c>
      <c r="C1606" s="77">
        <f t="shared" si="241"/>
        <v>0.98382845661404317</v>
      </c>
      <c r="D1606" s="78">
        <f t="shared" si="242"/>
        <v>3.9500708021535335E-7</v>
      </c>
      <c r="E1606" s="78">
        <f t="shared" si="243"/>
        <v>1</v>
      </c>
      <c r="F1606" s="78">
        <f t="shared" si="244"/>
        <v>1</v>
      </c>
      <c r="G1606" s="77">
        <f t="shared" si="247"/>
        <v>3.8861920607989064E-7</v>
      </c>
      <c r="H1606" s="78">
        <f t="shared" si="245"/>
        <v>-128.2095147958571</v>
      </c>
      <c r="I1606" s="77">
        <f t="shared" si="248"/>
        <v>1</v>
      </c>
      <c r="J1606" s="77">
        <f t="shared" si="249"/>
        <v>4.1662411755599961E-7</v>
      </c>
      <c r="K1606" s="77">
        <f t="shared" si="250"/>
        <v>4.1662411755599961E-7</v>
      </c>
      <c r="L1606" s="82"/>
    </row>
    <row r="1607" spans="1:12" x14ac:dyDescent="0.2">
      <c r="A1607" s="76">
        <v>642</v>
      </c>
      <c r="B1607" s="76">
        <f t="shared" si="246"/>
        <v>0.64200000000000002</v>
      </c>
      <c r="C1607" s="77">
        <f t="shared" si="241"/>
        <v>0.98377833900116551</v>
      </c>
      <c r="D1607" s="78">
        <f t="shared" si="242"/>
        <v>3.3992222337974706E-7</v>
      </c>
      <c r="E1607" s="78">
        <f t="shared" si="243"/>
        <v>1</v>
      </c>
      <c r="F1607" s="78">
        <f t="shared" si="244"/>
        <v>1</v>
      </c>
      <c r="G1607" s="77">
        <f t="shared" si="247"/>
        <v>3.3440812030611072E-7</v>
      </c>
      <c r="H1607" s="78">
        <f t="shared" si="245"/>
        <v>-129.51446370592134</v>
      </c>
      <c r="I1607" s="77">
        <f t="shared" si="248"/>
        <v>1</v>
      </c>
      <c r="J1607" s="77">
        <f t="shared" si="249"/>
        <v>3.6151366319300065E-7</v>
      </c>
      <c r="K1607" s="77">
        <f t="shared" si="250"/>
        <v>3.6151366319300065E-7</v>
      </c>
      <c r="L1607" s="82"/>
    </row>
    <row r="1608" spans="1:12" x14ac:dyDescent="0.2">
      <c r="A1608" s="76">
        <v>643</v>
      </c>
      <c r="B1608" s="76">
        <f t="shared" si="246"/>
        <v>0.64300000000000002</v>
      </c>
      <c r="C1608" s="77">
        <f t="shared" si="241"/>
        <v>0.98372814561661703</v>
      </c>
      <c r="D1608" s="78">
        <f t="shared" si="242"/>
        <v>2.8765591595809541E-7</v>
      </c>
      <c r="E1608" s="78">
        <f t="shared" si="243"/>
        <v>1</v>
      </c>
      <c r="F1608" s="78">
        <f t="shared" si="244"/>
        <v>1</v>
      </c>
      <c r="G1608" s="77">
        <f t="shared" si="247"/>
        <v>2.8297522078110661E-7</v>
      </c>
      <c r="H1608" s="78">
        <f t="shared" si="245"/>
        <v>-130.9650318512945</v>
      </c>
      <c r="I1608" s="77">
        <f t="shared" si="248"/>
        <v>1</v>
      </c>
      <c r="J1608" s="77">
        <f t="shared" si="249"/>
        <v>3.0869167054360866E-7</v>
      </c>
      <c r="K1608" s="77">
        <f t="shared" si="250"/>
        <v>3.0869167054360866E-7</v>
      </c>
      <c r="L1608" s="82"/>
    </row>
    <row r="1609" spans="1:12" x14ac:dyDescent="0.2">
      <c r="A1609" s="76">
        <v>644</v>
      </c>
      <c r="B1609" s="76">
        <f t="shared" si="246"/>
        <v>0.64400000000000002</v>
      </c>
      <c r="C1609" s="77">
        <f t="shared" si="241"/>
        <v>0.98367787647129479</v>
      </c>
      <c r="D1609" s="78">
        <f t="shared" si="242"/>
        <v>2.3904240306899669E-7</v>
      </c>
      <c r="E1609" s="78">
        <f t="shared" si="243"/>
        <v>1</v>
      </c>
      <c r="F1609" s="78">
        <f t="shared" si="244"/>
        <v>1</v>
      </c>
      <c r="G1609" s="77">
        <f t="shared" si="247"/>
        <v>2.3514072343750599E-7</v>
      </c>
      <c r="H1609" s="78">
        <f t="shared" si="245"/>
        <v>-132.57344299958453</v>
      </c>
      <c r="I1609" s="77">
        <f t="shared" si="248"/>
        <v>1</v>
      </c>
      <c r="J1609" s="77">
        <f t="shared" si="249"/>
        <v>2.5905797210930631E-7</v>
      </c>
      <c r="K1609" s="77">
        <f t="shared" si="250"/>
        <v>2.5905797210930631E-7</v>
      </c>
      <c r="L1609" s="82"/>
    </row>
    <row r="1610" spans="1:12" x14ac:dyDescent="0.2">
      <c r="A1610" s="76">
        <v>645</v>
      </c>
      <c r="B1610" s="76">
        <f t="shared" si="246"/>
        <v>0.64500000000000002</v>
      </c>
      <c r="C1610" s="77">
        <f t="shared" si="241"/>
        <v>0.98362753157611316</v>
      </c>
      <c r="D1610" s="78">
        <f t="shared" si="242"/>
        <v>1.947347779578555E-7</v>
      </c>
      <c r="E1610" s="78">
        <f t="shared" si="243"/>
        <v>1</v>
      </c>
      <c r="F1610" s="78">
        <f t="shared" si="244"/>
        <v>1</v>
      </c>
      <c r="G1610" s="77">
        <f t="shared" si="247"/>
        <v>1.9154648895470789E-7</v>
      </c>
      <c r="H1610" s="78">
        <f t="shared" si="245"/>
        <v>-134.35451608443205</v>
      </c>
      <c r="I1610" s="77">
        <f t="shared" si="248"/>
        <v>1</v>
      </c>
      <c r="J1610" s="77">
        <f t="shared" si="249"/>
        <v>2.1334360619610696E-7</v>
      </c>
      <c r="K1610" s="77">
        <f t="shared" si="250"/>
        <v>2.1334360619610696E-7</v>
      </c>
      <c r="L1610" s="82"/>
    </row>
    <row r="1611" spans="1:12" x14ac:dyDescent="0.2">
      <c r="A1611" s="76">
        <v>646</v>
      </c>
      <c r="B1611" s="76">
        <f t="shared" si="246"/>
        <v>0.64600000000000002</v>
      </c>
      <c r="C1611" s="77">
        <f t="shared" si="241"/>
        <v>0.98357711094200539</v>
      </c>
      <c r="D1611" s="78">
        <f t="shared" si="242"/>
        <v>1.5519355894113938E-7</v>
      </c>
      <c r="E1611" s="78">
        <f t="shared" si="243"/>
        <v>1</v>
      </c>
      <c r="F1611" s="78">
        <f t="shared" si="244"/>
        <v>1</v>
      </c>
      <c r="G1611" s="77">
        <f t="shared" si="247"/>
        <v>1.526448323401337E-7</v>
      </c>
      <c r="H1611" s="78">
        <f t="shared" si="245"/>
        <v>-136.32635787567233</v>
      </c>
      <c r="I1611" s="77">
        <f t="shared" si="248"/>
        <v>1</v>
      </c>
      <c r="J1611" s="77">
        <f t="shared" si="249"/>
        <v>1.7209566064742078E-7</v>
      </c>
      <c r="K1611" s="77">
        <f t="shared" si="250"/>
        <v>1.7209566064742078E-7</v>
      </c>
      <c r="L1611" s="82"/>
    </row>
    <row r="1612" spans="1:12" x14ac:dyDescent="0.2">
      <c r="A1612" s="76">
        <v>647</v>
      </c>
      <c r="B1612" s="76">
        <f t="shared" si="246"/>
        <v>0.64700000000000002</v>
      </c>
      <c r="C1612" s="77">
        <f t="shared" si="241"/>
        <v>0.98352661457991408</v>
      </c>
      <c r="D1612" s="78">
        <f t="shared" si="242"/>
        <v>1.2068356161816559E-7</v>
      </c>
      <c r="E1612" s="78">
        <f t="shared" si="243"/>
        <v>1</v>
      </c>
      <c r="F1612" s="78">
        <f t="shared" si="244"/>
        <v>1</v>
      </c>
      <c r="G1612" s="77">
        <f t="shared" si="247"/>
        <v>1.1869549479376086E-7</v>
      </c>
      <c r="H1612" s="78">
        <f t="shared" si="245"/>
        <v>-138.51131529628157</v>
      </c>
      <c r="I1612" s="77">
        <f t="shared" si="248"/>
        <v>1</v>
      </c>
      <c r="J1612" s="77">
        <f t="shared" si="249"/>
        <v>1.3567016356694727E-7</v>
      </c>
      <c r="K1612" s="77">
        <f t="shared" si="250"/>
        <v>1.3567016356694727E-7</v>
      </c>
      <c r="L1612" s="82"/>
    </row>
    <row r="1613" spans="1:12" x14ac:dyDescent="0.2">
      <c r="A1613" s="76">
        <v>648</v>
      </c>
      <c r="B1613" s="76">
        <f t="shared" si="246"/>
        <v>0.64800000000000002</v>
      </c>
      <c r="C1613" s="77">
        <f t="shared" si="241"/>
        <v>0.98347604250080378</v>
      </c>
      <c r="D1613" s="78">
        <f t="shared" si="242"/>
        <v>9.1278945281660351E-8</v>
      </c>
      <c r="E1613" s="78">
        <f t="shared" si="243"/>
        <v>1</v>
      </c>
      <c r="F1613" s="78">
        <f t="shared" si="244"/>
        <v>1</v>
      </c>
      <c r="G1613" s="77">
        <f t="shared" si="247"/>
        <v>8.9770655869254734E-8</v>
      </c>
      <c r="H1613" s="78">
        <f t="shared" si="245"/>
        <v>-140.93731203652101</v>
      </c>
      <c r="I1613" s="77">
        <f t="shared" si="248"/>
        <v>1</v>
      </c>
      <c r="J1613" s="77">
        <f t="shared" si="249"/>
        <v>1.042330753315078E-7</v>
      </c>
      <c r="K1613" s="77">
        <f t="shared" si="250"/>
        <v>1.042330753315078E-7</v>
      </c>
      <c r="L1613" s="82"/>
    </row>
    <row r="1614" spans="1:12" x14ac:dyDescent="0.2">
      <c r="A1614" s="76">
        <v>649</v>
      </c>
      <c r="B1614" s="76">
        <f t="shared" si="246"/>
        <v>0.64900000000000002</v>
      </c>
      <c r="C1614" s="77">
        <f t="shared" si="241"/>
        <v>0.98342539471565393</v>
      </c>
      <c r="D1614" s="78">
        <f t="shared" si="242"/>
        <v>6.6875965337052384E-8</v>
      </c>
      <c r="E1614" s="78">
        <f t="shared" si="243"/>
        <v>1</v>
      </c>
      <c r="F1614" s="78">
        <f t="shared" si="244"/>
        <v>1</v>
      </c>
      <c r="G1614" s="77">
        <f t="shared" si="247"/>
        <v>6.5767522608581126E-8</v>
      </c>
      <c r="H1614" s="78">
        <f t="shared" si="245"/>
        <v>-143.6397703447175</v>
      </c>
      <c r="I1614" s="77">
        <f t="shared" si="248"/>
        <v>1</v>
      </c>
      <c r="J1614" s="77">
        <f t="shared" si="249"/>
        <v>7.776908923891793E-8</v>
      </c>
      <c r="K1614" s="77">
        <f t="shared" si="250"/>
        <v>7.776908923891793E-8</v>
      </c>
      <c r="L1614" s="82"/>
    </row>
    <row r="1615" spans="1:12" x14ac:dyDescent="0.2">
      <c r="A1615" s="76">
        <v>650</v>
      </c>
      <c r="B1615" s="76">
        <f t="shared" si="246"/>
        <v>0.65</v>
      </c>
      <c r="C1615" s="77">
        <f t="shared" si="241"/>
        <v>0.98337467123545896</v>
      </c>
      <c r="D1615" s="78">
        <f t="shared" si="242"/>
        <v>4.7212642494959096E-8</v>
      </c>
      <c r="E1615" s="78">
        <f t="shared" si="243"/>
        <v>1</v>
      </c>
      <c r="F1615" s="78">
        <f t="shared" si="244"/>
        <v>1</v>
      </c>
      <c r="G1615" s="77">
        <f t="shared" si="247"/>
        <v>4.642771679163766E-8</v>
      </c>
      <c r="H1615" s="78">
        <f t="shared" si="245"/>
        <v>-146.66445346825495</v>
      </c>
      <c r="I1615" s="77">
        <f t="shared" si="248"/>
        <v>1</v>
      </c>
      <c r="J1615" s="77">
        <f t="shared" si="249"/>
        <v>5.609761970010939E-8</v>
      </c>
      <c r="K1615" s="77">
        <f t="shared" si="250"/>
        <v>5.609761970010939E-8</v>
      </c>
      <c r="L1615" s="82"/>
    </row>
    <row r="1616" spans="1:12" x14ac:dyDescent="0.2">
      <c r="A1616" s="76">
        <v>651</v>
      </c>
      <c r="B1616" s="76">
        <f t="shared" si="246"/>
        <v>0.65100000000000002</v>
      </c>
      <c r="C1616" s="77">
        <f t="shared" si="241"/>
        <v>0.98332387207122962</v>
      </c>
      <c r="D1616" s="78">
        <f t="shared" si="242"/>
        <v>3.1894278021284552E-8</v>
      </c>
      <c r="E1616" s="78">
        <f t="shared" si="243"/>
        <v>1</v>
      </c>
      <c r="F1616" s="78">
        <f t="shared" si="244"/>
        <v>1</v>
      </c>
      <c r="G1616" s="77">
        <f t="shared" si="247"/>
        <v>3.136240496080584E-8</v>
      </c>
      <c r="H1616" s="78">
        <f t="shared" si="245"/>
        <v>-150.07181283482853</v>
      </c>
      <c r="I1616" s="77">
        <f t="shared" si="248"/>
        <v>1</v>
      </c>
      <c r="J1616" s="77">
        <f t="shared" si="249"/>
        <v>3.8895060876221753E-8</v>
      </c>
      <c r="K1616" s="77">
        <f t="shared" si="250"/>
        <v>3.8895060876221753E-8</v>
      </c>
      <c r="L1616" s="82"/>
    </row>
    <row r="1617" spans="1:12" x14ac:dyDescent="0.2">
      <c r="A1617" s="76">
        <v>652</v>
      </c>
      <c r="B1617" s="76">
        <f t="shared" si="246"/>
        <v>0.65200000000000002</v>
      </c>
      <c r="C1617" s="77">
        <f t="shared" si="241"/>
        <v>0.98327299723399331</v>
      </c>
      <c r="D1617" s="78">
        <f t="shared" si="242"/>
        <v>2.0423514012568479E-8</v>
      </c>
      <c r="E1617" s="78">
        <f t="shared" si="243"/>
        <v>1</v>
      </c>
      <c r="F1617" s="78">
        <f t="shared" si="244"/>
        <v>1</v>
      </c>
      <c r="G1617" s="77">
        <f t="shared" si="247"/>
        <v>2.0081889837188669E-8</v>
      </c>
      <c r="H1617" s="78">
        <f t="shared" si="245"/>
        <v>-153.94390839304759</v>
      </c>
      <c r="I1617" s="77">
        <f t="shared" si="248"/>
        <v>1</v>
      </c>
      <c r="J1617" s="77">
        <f t="shared" si="249"/>
        <v>2.5722147398997253E-8</v>
      </c>
      <c r="K1617" s="77">
        <f t="shared" si="250"/>
        <v>2.5722147398997253E-8</v>
      </c>
      <c r="L1617" s="82"/>
    </row>
    <row r="1618" spans="1:12" x14ac:dyDescent="0.2">
      <c r="A1618" s="76">
        <v>653</v>
      </c>
      <c r="B1618" s="76">
        <f t="shared" si="246"/>
        <v>0.65300000000000002</v>
      </c>
      <c r="C1618" s="77">
        <f t="shared" si="241"/>
        <v>0.98322204673479396</v>
      </c>
      <c r="D1618" s="78">
        <f t="shared" si="242"/>
        <v>1.2233467739163218E-8</v>
      </c>
      <c r="E1618" s="78">
        <f t="shared" si="243"/>
        <v>1</v>
      </c>
      <c r="F1618" s="78">
        <f t="shared" si="244"/>
        <v>1</v>
      </c>
      <c r="G1618" s="77">
        <f t="shared" si="247"/>
        <v>1.2028215189164132E-8</v>
      </c>
      <c r="H1618" s="78">
        <f t="shared" si="245"/>
        <v>-158.39597621630142</v>
      </c>
      <c r="I1618" s="77">
        <f t="shared" si="248"/>
        <v>1</v>
      </c>
      <c r="J1618" s="77">
        <f t="shared" si="249"/>
        <v>1.6055052513176401E-8</v>
      </c>
      <c r="K1618" s="77">
        <f t="shared" si="250"/>
        <v>1.6055052513176401E-8</v>
      </c>
      <c r="L1618" s="82"/>
    </row>
    <row r="1619" spans="1:12" x14ac:dyDescent="0.2">
      <c r="A1619" s="76">
        <v>654</v>
      </c>
      <c r="B1619" s="76">
        <f t="shared" si="246"/>
        <v>0.65400000000000003</v>
      </c>
      <c r="C1619" s="77">
        <f t="shared" si="241"/>
        <v>0.98317102058469064</v>
      </c>
      <c r="D1619" s="78">
        <f t="shared" si="242"/>
        <v>6.7223660556019142E-9</v>
      </c>
      <c r="E1619" s="78">
        <f t="shared" si="243"/>
        <v>1</v>
      </c>
      <c r="F1619" s="78">
        <f t="shared" si="244"/>
        <v>1</v>
      </c>
      <c r="G1619" s="77">
        <f t="shared" si="247"/>
        <v>6.6092354956300152E-9</v>
      </c>
      <c r="H1619" s="78">
        <f t="shared" si="245"/>
        <v>-163.59697546756789</v>
      </c>
      <c r="I1619" s="77">
        <f t="shared" si="248"/>
        <v>1</v>
      </c>
      <c r="J1619" s="77">
        <f t="shared" si="249"/>
        <v>9.3187253423970735E-9</v>
      </c>
      <c r="K1619" s="77">
        <f t="shared" si="250"/>
        <v>9.3187253423970735E-9</v>
      </c>
      <c r="L1619" s="82"/>
    </row>
    <row r="1620" spans="1:12" x14ac:dyDescent="0.2">
      <c r="A1620" s="76">
        <v>655</v>
      </c>
      <c r="B1620" s="76">
        <f t="shared" si="246"/>
        <v>0.65500000000000003</v>
      </c>
      <c r="C1620" s="77">
        <f t="shared" si="241"/>
        <v>0.98311991879476135</v>
      </c>
      <c r="D1620" s="78">
        <f t="shared" si="242"/>
        <v>3.2880732215430443E-9</v>
      </c>
      <c r="E1620" s="78">
        <f t="shared" si="243"/>
        <v>1</v>
      </c>
      <c r="F1620" s="78">
        <f t="shared" si="244"/>
        <v>1</v>
      </c>
      <c r="G1620" s="77">
        <f t="shared" si="247"/>
        <v>3.2325702785546269E-9</v>
      </c>
      <c r="H1620" s="78">
        <f t="shared" si="245"/>
        <v>-169.80904048900283</v>
      </c>
      <c r="I1620" s="77">
        <f t="shared" si="248"/>
        <v>1</v>
      </c>
      <c r="J1620" s="77">
        <f t="shared" si="249"/>
        <v>4.9209028870923209E-9</v>
      </c>
      <c r="K1620" s="77">
        <f t="shared" si="250"/>
        <v>4.9209028870923209E-9</v>
      </c>
      <c r="L1620" s="82"/>
    </row>
    <row r="1621" spans="1:12" x14ac:dyDescent="0.2">
      <c r="A1621" s="76">
        <v>656</v>
      </c>
      <c r="B1621" s="76">
        <f t="shared" si="246"/>
        <v>0.65600000000000003</v>
      </c>
      <c r="C1621" s="77">
        <f t="shared" si="241"/>
        <v>0.98306874137609512</v>
      </c>
      <c r="D1621" s="78">
        <f t="shared" si="242"/>
        <v>1.3609436154318349E-9</v>
      </c>
      <c r="E1621" s="78">
        <f t="shared" si="243"/>
        <v>1</v>
      </c>
      <c r="F1621" s="78">
        <f t="shared" si="244"/>
        <v>1</v>
      </c>
      <c r="G1621" s="77">
        <f t="shared" si="247"/>
        <v>1.3379011271064064E-9</v>
      </c>
      <c r="H1621" s="78">
        <f t="shared" si="245"/>
        <v>-177.47151960787693</v>
      </c>
      <c r="I1621" s="77">
        <f t="shared" si="248"/>
        <v>1</v>
      </c>
      <c r="J1621" s="77">
        <f t="shared" si="249"/>
        <v>2.2852357028305167E-9</v>
      </c>
      <c r="K1621" s="77">
        <f t="shared" si="250"/>
        <v>2.2852357028305167E-9</v>
      </c>
      <c r="L1621" s="82"/>
    </row>
    <row r="1622" spans="1:12" x14ac:dyDescent="0.2">
      <c r="A1622" s="76">
        <v>657</v>
      </c>
      <c r="B1622" s="76">
        <f t="shared" si="246"/>
        <v>0.65700000000000003</v>
      </c>
      <c r="C1622" s="77">
        <f t="shared" si="241"/>
        <v>0.9830174883398024</v>
      </c>
      <c r="D1622" s="78">
        <f t="shared" si="242"/>
        <v>4.3353708663370112E-10</v>
      </c>
      <c r="E1622" s="78">
        <f t="shared" si="243"/>
        <v>1</v>
      </c>
      <c r="F1622" s="78">
        <f t="shared" si="244"/>
        <v>1</v>
      </c>
      <c r="G1622" s="77">
        <f t="shared" si="247"/>
        <v>4.2617453800481622E-10</v>
      </c>
      <c r="H1622" s="78">
        <f t="shared" si="245"/>
        <v>-187.4082500194346</v>
      </c>
      <c r="I1622" s="77">
        <f t="shared" si="248"/>
        <v>1</v>
      </c>
      <c r="J1622" s="77">
        <f t="shared" si="249"/>
        <v>8.8203783255561135E-10</v>
      </c>
      <c r="K1622" s="77">
        <f t="shared" si="250"/>
        <v>8.8203783255561135E-10</v>
      </c>
      <c r="L1622" s="82"/>
    </row>
    <row r="1623" spans="1:12" x14ac:dyDescent="0.2">
      <c r="A1623" s="76">
        <v>658</v>
      </c>
      <c r="B1623" s="76">
        <f t="shared" si="246"/>
        <v>0.65800000000000003</v>
      </c>
      <c r="C1623" s="77">
        <f t="shared" si="241"/>
        <v>0.98296615969700396</v>
      </c>
      <c r="D1623" s="78">
        <f t="shared" si="242"/>
        <v>8.5903488779410253E-11</v>
      </c>
      <c r="E1623" s="78">
        <f t="shared" si="243"/>
        <v>1</v>
      </c>
      <c r="F1623" s="78">
        <f t="shared" si="244"/>
        <v>1</v>
      </c>
      <c r="G1623" s="77">
        <f t="shared" si="247"/>
        <v>8.4440222470071562E-11</v>
      </c>
      <c r="H1623" s="78">
        <f t="shared" si="245"/>
        <v>-201.46901262301543</v>
      </c>
      <c r="I1623" s="77">
        <f t="shared" si="248"/>
        <v>1</v>
      </c>
      <c r="J1623" s="77">
        <f t="shared" si="249"/>
        <v>2.5530738023744388E-10</v>
      </c>
      <c r="K1623" s="77">
        <f t="shared" si="250"/>
        <v>2.5530738023744388E-10</v>
      </c>
      <c r="L1623" s="82"/>
    </row>
    <row r="1624" spans="1:12" x14ac:dyDescent="0.2">
      <c r="A1624" s="76">
        <v>659</v>
      </c>
      <c r="B1624" s="76">
        <f t="shared" si="246"/>
        <v>0.65900000000000003</v>
      </c>
      <c r="C1624" s="77">
        <f t="shared" si="241"/>
        <v>0.98291475545884399</v>
      </c>
      <c r="D1624" s="78">
        <f t="shared" si="242"/>
        <v>5.3660323234043892E-12</v>
      </c>
      <c r="E1624" s="78">
        <f t="shared" si="243"/>
        <v>1</v>
      </c>
      <c r="F1624" s="78">
        <f t="shared" si="244"/>
        <v>1</v>
      </c>
      <c r="G1624" s="77">
        <f t="shared" si="247"/>
        <v>5.2743523489432778E-12</v>
      </c>
      <c r="H1624" s="78">
        <f t="shared" si="245"/>
        <v>-225.55661721747151</v>
      </c>
      <c r="I1624" s="77">
        <f t="shared" si="248"/>
        <v>1</v>
      </c>
      <c r="J1624" s="77">
        <f t="shared" si="249"/>
        <v>4.4857287409507419E-11</v>
      </c>
      <c r="K1624" s="77">
        <f t="shared" si="250"/>
        <v>4.4857287409507419E-11</v>
      </c>
      <c r="L1624" s="82"/>
    </row>
    <row r="1625" spans="1:12" x14ac:dyDescent="0.2">
      <c r="A1625" s="76">
        <v>660</v>
      </c>
      <c r="B1625" s="76">
        <f t="shared" si="246"/>
        <v>0.66</v>
      </c>
      <c r="C1625" s="77">
        <f t="shared" si="241"/>
        <v>0.98286327563647669</v>
      </c>
      <c r="D1625" s="78">
        <f t="shared" si="242"/>
        <v>4.0997248617127569E-64</v>
      </c>
      <c r="E1625" s="78">
        <f t="shared" si="243"/>
        <v>1</v>
      </c>
      <c r="F1625" s="78">
        <f t="shared" si="244"/>
        <v>1</v>
      </c>
      <c r="G1625" s="77">
        <f t="shared" si="247"/>
        <v>4.0294690067913018E-64</v>
      </c>
      <c r="H1625" s="78">
        <f t="shared" si="245"/>
        <v>-1267.8950436062808</v>
      </c>
      <c r="I1625" s="77">
        <f t="shared" si="248"/>
        <v>1</v>
      </c>
      <c r="J1625" s="77">
        <f t="shared" si="249"/>
        <v>2.6371761744716389E-12</v>
      </c>
      <c r="K1625" s="77">
        <f t="shared" si="250"/>
        <v>2.6371761744716389E-12</v>
      </c>
      <c r="L1625" s="82"/>
    </row>
    <row r="1626" spans="1:12" x14ac:dyDescent="0.2">
      <c r="A1626" s="76">
        <v>661</v>
      </c>
      <c r="B1626" s="76">
        <f t="shared" si="246"/>
        <v>0.66100000000000003</v>
      </c>
      <c r="C1626" s="77">
        <f t="shared" si="241"/>
        <v>0.98281172024107444</v>
      </c>
      <c r="D1626" s="78">
        <f t="shared" si="242"/>
        <v>5.301826798526919E-12</v>
      </c>
      <c r="E1626" s="78">
        <f t="shared" si="243"/>
        <v>1</v>
      </c>
      <c r="F1626" s="78">
        <f t="shared" si="244"/>
        <v>1</v>
      </c>
      <c r="G1626" s="77">
        <f t="shared" si="247"/>
        <v>5.2106975162804696E-12</v>
      </c>
      <c r="H1626" s="78">
        <f t="shared" si="245"/>
        <v>-225.66208274247228</v>
      </c>
      <c r="I1626" s="77">
        <f t="shared" si="248"/>
        <v>1</v>
      </c>
      <c r="J1626" s="77">
        <f t="shared" si="249"/>
        <v>2.6053487581402348E-12</v>
      </c>
      <c r="K1626" s="77">
        <f t="shared" si="250"/>
        <v>2.6053487581402348E-12</v>
      </c>
      <c r="L1626" s="82"/>
    </row>
    <row r="1627" spans="1:12" x14ac:dyDescent="0.2">
      <c r="A1627" s="76">
        <v>662</v>
      </c>
      <c r="B1627" s="76">
        <f t="shared" si="246"/>
        <v>0.66200000000000003</v>
      </c>
      <c r="C1627" s="77">
        <f t="shared" si="241"/>
        <v>0.98276008928382796</v>
      </c>
      <c r="D1627" s="78">
        <f t="shared" si="242"/>
        <v>8.3860081681290416E-11</v>
      </c>
      <c r="E1627" s="78">
        <f t="shared" si="243"/>
        <v>1</v>
      </c>
      <c r="F1627" s="78">
        <f t="shared" si="244"/>
        <v>1</v>
      </c>
      <c r="G1627" s="77">
        <f t="shared" si="247"/>
        <v>8.241434136045408E-11</v>
      </c>
      <c r="H1627" s="78">
        <f t="shared" si="245"/>
        <v>-201.67994415640709</v>
      </c>
      <c r="I1627" s="77">
        <f t="shared" si="248"/>
        <v>1</v>
      </c>
      <c r="J1627" s="77">
        <f t="shared" si="249"/>
        <v>4.3812519438367276E-11</v>
      </c>
      <c r="K1627" s="77">
        <f t="shared" si="250"/>
        <v>4.3812519438367276E-11</v>
      </c>
      <c r="L1627" s="82"/>
    </row>
    <row r="1628" spans="1:12" x14ac:dyDescent="0.2">
      <c r="A1628" s="76">
        <v>663</v>
      </c>
      <c r="B1628" s="76">
        <f t="shared" si="246"/>
        <v>0.66300000000000003</v>
      </c>
      <c r="C1628" s="77">
        <f t="shared" si="241"/>
        <v>0.98270838277593786</v>
      </c>
      <c r="D1628" s="78">
        <f t="shared" si="242"/>
        <v>4.1816040996945847E-10</v>
      </c>
      <c r="E1628" s="78">
        <f t="shared" si="243"/>
        <v>1</v>
      </c>
      <c r="F1628" s="78">
        <f t="shared" si="244"/>
        <v>1</v>
      </c>
      <c r="G1628" s="77">
        <f t="shared" si="247"/>
        <v>4.1092974022200972E-10</v>
      </c>
      <c r="H1628" s="78">
        <f t="shared" si="245"/>
        <v>-187.72464852804012</v>
      </c>
      <c r="I1628" s="77">
        <f t="shared" si="248"/>
        <v>1</v>
      </c>
      <c r="J1628" s="77">
        <f t="shared" si="249"/>
        <v>2.4667204079123189E-10</v>
      </c>
      <c r="K1628" s="77">
        <f t="shared" si="250"/>
        <v>2.4667204079123189E-10</v>
      </c>
      <c r="L1628" s="82"/>
    </row>
    <row r="1629" spans="1:12" x14ac:dyDescent="0.2">
      <c r="A1629" s="76">
        <v>664</v>
      </c>
      <c r="B1629" s="76">
        <f t="shared" si="246"/>
        <v>0.66400000000000003</v>
      </c>
      <c r="C1629" s="77">
        <f t="shared" si="241"/>
        <v>0.98265660072862848</v>
      </c>
      <c r="D1629" s="78">
        <f t="shared" si="242"/>
        <v>1.2969669137064698E-9</v>
      </c>
      <c r="E1629" s="78">
        <f t="shared" si="243"/>
        <v>1</v>
      </c>
      <c r="F1629" s="78">
        <f t="shared" si="244"/>
        <v>1</v>
      </c>
      <c r="G1629" s="77">
        <f t="shared" si="247"/>
        <v>1.2744730986802999E-9</v>
      </c>
      <c r="H1629" s="78">
        <f t="shared" si="245"/>
        <v>-177.89338654195632</v>
      </c>
      <c r="I1629" s="77">
        <f t="shared" si="248"/>
        <v>1</v>
      </c>
      <c r="J1629" s="77">
        <f t="shared" si="249"/>
        <v>8.4270141945115482E-10</v>
      </c>
      <c r="K1629" s="77">
        <f t="shared" si="250"/>
        <v>8.4270141945115482E-10</v>
      </c>
      <c r="L1629" s="82"/>
    </row>
    <row r="1630" spans="1:12" x14ac:dyDescent="0.2">
      <c r="A1630" s="76">
        <v>665</v>
      </c>
      <c r="B1630" s="76">
        <f t="shared" si="246"/>
        <v>0.66500000000000004</v>
      </c>
      <c r="C1630" s="77">
        <f t="shared" si="241"/>
        <v>0.98260474315313751</v>
      </c>
      <c r="D1630" s="78">
        <f t="shared" si="242"/>
        <v>3.0960092865487054E-9</v>
      </c>
      <c r="E1630" s="78">
        <f t="shared" si="243"/>
        <v>1</v>
      </c>
      <c r="F1630" s="78">
        <f t="shared" si="244"/>
        <v>1</v>
      </c>
      <c r="G1630" s="77">
        <f t="shared" si="247"/>
        <v>3.0421534098089192E-9</v>
      </c>
      <c r="H1630" s="78">
        <f t="shared" si="245"/>
        <v>-170.33637778229703</v>
      </c>
      <c r="I1630" s="77">
        <f t="shared" si="248"/>
        <v>1</v>
      </c>
      <c r="J1630" s="77">
        <f t="shared" si="249"/>
        <v>2.1583132542446095E-9</v>
      </c>
      <c r="K1630" s="77">
        <f t="shared" si="250"/>
        <v>2.1583132542446095E-9</v>
      </c>
      <c r="L1630" s="82"/>
    </row>
    <row r="1631" spans="1:12" x14ac:dyDescent="0.2">
      <c r="A1631" s="76">
        <v>666</v>
      </c>
      <c r="B1631" s="76">
        <f t="shared" si="246"/>
        <v>0.66600000000000004</v>
      </c>
      <c r="C1631" s="77">
        <f t="shared" si="241"/>
        <v>0.98255281006071515</v>
      </c>
      <c r="D1631" s="78">
        <f t="shared" si="242"/>
        <v>6.2539559951334129E-9</v>
      </c>
      <c r="E1631" s="78">
        <f t="shared" si="243"/>
        <v>1</v>
      </c>
      <c r="F1631" s="78">
        <f t="shared" si="244"/>
        <v>1</v>
      </c>
      <c r="G1631" s="77">
        <f t="shared" si="247"/>
        <v>6.1448420370143909E-9</v>
      </c>
      <c r="H1631" s="78">
        <f t="shared" si="245"/>
        <v>-164.22978553735612</v>
      </c>
      <c r="I1631" s="77">
        <f t="shared" si="248"/>
        <v>1</v>
      </c>
      <c r="J1631" s="77">
        <f t="shared" si="249"/>
        <v>4.5934977234116548E-9</v>
      </c>
      <c r="K1631" s="77">
        <f t="shared" si="250"/>
        <v>4.5934977234116548E-9</v>
      </c>
      <c r="L1631" s="82"/>
    </row>
    <row r="1632" spans="1:12" x14ac:dyDescent="0.2">
      <c r="A1632" s="76">
        <v>667</v>
      </c>
      <c r="B1632" s="76">
        <f t="shared" si="246"/>
        <v>0.66700000000000004</v>
      </c>
      <c r="C1632" s="77">
        <f t="shared" si="241"/>
        <v>0.98250080146263208</v>
      </c>
      <c r="D1632" s="78">
        <f t="shared" si="242"/>
        <v>1.1244858335845869E-8</v>
      </c>
      <c r="E1632" s="78">
        <f t="shared" si="243"/>
        <v>1</v>
      </c>
      <c r="F1632" s="78">
        <f t="shared" si="244"/>
        <v>1</v>
      </c>
      <c r="G1632" s="77">
        <f t="shared" si="247"/>
        <v>1.1048082327302326E-8</v>
      </c>
      <c r="H1632" s="78">
        <f t="shared" si="245"/>
        <v>-159.13426196346197</v>
      </c>
      <c r="I1632" s="77">
        <f t="shared" si="248"/>
        <v>1</v>
      </c>
      <c r="J1632" s="77">
        <f t="shared" si="249"/>
        <v>8.5964621821583575E-9</v>
      </c>
      <c r="K1632" s="77">
        <f t="shared" si="250"/>
        <v>8.5964621821583575E-9</v>
      </c>
      <c r="L1632" s="82"/>
    </row>
    <row r="1633" spans="1:12" x14ac:dyDescent="0.2">
      <c r="A1633" s="76">
        <v>668</v>
      </c>
      <c r="B1633" s="76">
        <f t="shared" si="246"/>
        <v>0.66800000000000004</v>
      </c>
      <c r="C1633" s="77">
        <f t="shared" si="241"/>
        <v>0.98244871737017248</v>
      </c>
      <c r="D1633" s="78">
        <f t="shared" si="242"/>
        <v>1.8548399868675264E-8</v>
      </c>
      <c r="E1633" s="78">
        <f t="shared" si="243"/>
        <v>1</v>
      </c>
      <c r="F1633" s="78">
        <f t="shared" si="244"/>
        <v>1</v>
      </c>
      <c r="G1633" s="77">
        <f t="shared" si="247"/>
        <v>1.8222851660249089E-8</v>
      </c>
      <c r="H1633" s="78">
        <f t="shared" si="245"/>
        <v>-154.78767320214163</v>
      </c>
      <c r="I1633" s="77">
        <f t="shared" si="248"/>
        <v>1</v>
      </c>
      <c r="J1633" s="77">
        <f t="shared" si="249"/>
        <v>1.4635466993775707E-8</v>
      </c>
      <c r="K1633" s="77">
        <f t="shared" si="250"/>
        <v>1.4635466993775707E-8</v>
      </c>
      <c r="L1633" s="82"/>
    </row>
    <row r="1634" spans="1:12" x14ac:dyDescent="0.2">
      <c r="A1634" s="76">
        <v>669</v>
      </c>
      <c r="B1634" s="76">
        <f t="shared" si="246"/>
        <v>0.66900000000000004</v>
      </c>
      <c r="C1634" s="77">
        <f t="shared" si="241"/>
        <v>0.98239655779463897</v>
      </c>
      <c r="D1634" s="78">
        <f t="shared" si="242"/>
        <v>2.8619374601812783E-8</v>
      </c>
      <c r="E1634" s="78">
        <f t="shared" si="243"/>
        <v>1</v>
      </c>
      <c r="F1634" s="78">
        <f t="shared" si="244"/>
        <v>1</v>
      </c>
      <c r="G1634" s="77">
        <f t="shared" si="247"/>
        <v>2.8115575095056193E-8</v>
      </c>
      <c r="H1634" s="78">
        <f t="shared" si="245"/>
        <v>-151.02106057419235</v>
      </c>
      <c r="I1634" s="77">
        <f t="shared" si="248"/>
        <v>1</v>
      </c>
      <c r="J1634" s="77">
        <f t="shared" si="249"/>
        <v>2.3169213377652643E-8</v>
      </c>
      <c r="K1634" s="77">
        <f t="shared" si="250"/>
        <v>2.3169213377652643E-8</v>
      </c>
      <c r="L1634" s="82"/>
    </row>
    <row r="1635" spans="1:12" x14ac:dyDescent="0.2">
      <c r="A1635" s="76">
        <v>670</v>
      </c>
      <c r="B1635" s="76">
        <f t="shared" si="246"/>
        <v>0.67</v>
      </c>
      <c r="C1635" s="77">
        <f t="shared" si="241"/>
        <v>0.98234432274734884</v>
      </c>
      <c r="D1635" s="78">
        <f t="shared" si="242"/>
        <v>4.1857842152815086E-8</v>
      </c>
      <c r="E1635" s="78">
        <f t="shared" si="243"/>
        <v>1</v>
      </c>
      <c r="F1635" s="78">
        <f t="shared" si="244"/>
        <v>1</v>
      </c>
      <c r="G1635" s="77">
        <f t="shared" si="247"/>
        <v>4.1118813601272567E-8</v>
      </c>
      <c r="H1635" s="78">
        <f t="shared" si="245"/>
        <v>-147.71918849010666</v>
      </c>
      <c r="I1635" s="77">
        <f t="shared" si="248"/>
        <v>1</v>
      </c>
      <c r="J1635" s="77">
        <f t="shared" si="249"/>
        <v>3.4617194348164383E-8</v>
      </c>
      <c r="K1635" s="77">
        <f t="shared" si="250"/>
        <v>3.4617194348164383E-8</v>
      </c>
      <c r="L1635" s="82"/>
    </row>
    <row r="1636" spans="1:12" x14ac:dyDescent="0.2">
      <c r="A1636" s="76">
        <v>671</v>
      </c>
      <c r="B1636" s="76">
        <f t="shared" si="246"/>
        <v>0.67100000000000004</v>
      </c>
      <c r="C1636" s="77">
        <f t="shared" si="241"/>
        <v>0.98229201223963369</v>
      </c>
      <c r="D1636" s="78">
        <f t="shared" si="242"/>
        <v>5.8581368551035674E-8</v>
      </c>
      <c r="E1636" s="78">
        <f t="shared" si="243"/>
        <v>1</v>
      </c>
      <c r="F1636" s="78">
        <f t="shared" si="244"/>
        <v>1</v>
      </c>
      <c r="G1636" s="77">
        <f t="shared" si="247"/>
        <v>5.7544010393748426E-8</v>
      </c>
      <c r="H1636" s="78">
        <f t="shared" si="245"/>
        <v>-144.79999748527734</v>
      </c>
      <c r="I1636" s="77">
        <f t="shared" si="248"/>
        <v>1</v>
      </c>
      <c r="J1636" s="77">
        <f t="shared" si="249"/>
        <v>4.9331411997510497E-8</v>
      </c>
      <c r="K1636" s="77">
        <f t="shared" si="250"/>
        <v>4.9331411997510497E-8</v>
      </c>
      <c r="L1636" s="82"/>
    </row>
    <row r="1637" spans="1:12" x14ac:dyDescent="0.2">
      <c r="A1637" s="76">
        <v>672</v>
      </c>
      <c r="B1637" s="76">
        <f t="shared" si="246"/>
        <v>0.67200000000000004</v>
      </c>
      <c r="C1637" s="77">
        <f t="shared" si="241"/>
        <v>0.98223962628284534</v>
      </c>
      <c r="D1637" s="78">
        <f t="shared" si="242"/>
        <v>7.9000659788312283E-8</v>
      </c>
      <c r="E1637" s="78">
        <f t="shared" si="243"/>
        <v>1</v>
      </c>
      <c r="F1637" s="78">
        <f t="shared" si="244"/>
        <v>1</v>
      </c>
      <c r="G1637" s="77">
        <f t="shared" si="247"/>
        <v>7.7597578546570067E-8</v>
      </c>
      <c r="H1637" s="78">
        <f t="shared" si="245"/>
        <v>-142.20303661614312</v>
      </c>
      <c r="I1637" s="77">
        <f t="shared" si="248"/>
        <v>1</v>
      </c>
      <c r="J1637" s="77">
        <f t="shared" si="249"/>
        <v>6.7570794470159253E-8</v>
      </c>
      <c r="K1637" s="77">
        <f t="shared" si="250"/>
        <v>6.7570794470159253E-8</v>
      </c>
      <c r="L1637" s="82"/>
    </row>
    <row r="1638" spans="1:12" x14ac:dyDescent="0.2">
      <c r="A1638" s="76">
        <v>673</v>
      </c>
      <c r="B1638" s="76">
        <f t="shared" si="246"/>
        <v>0.67300000000000004</v>
      </c>
      <c r="C1638" s="77">
        <f t="shared" si="241"/>
        <v>0.98218716488834801</v>
      </c>
      <c r="D1638" s="78">
        <f t="shared" si="242"/>
        <v>1.0319973675917946E-7</v>
      </c>
      <c r="E1638" s="78">
        <f t="shared" si="243"/>
        <v>1</v>
      </c>
      <c r="F1638" s="78">
        <f t="shared" si="244"/>
        <v>1</v>
      </c>
      <c r="G1638" s="77">
        <f t="shared" si="247"/>
        <v>1.0136145686472231E-7</v>
      </c>
      <c r="H1638" s="78">
        <f t="shared" si="245"/>
        <v>-139.88254311960304</v>
      </c>
      <c r="I1638" s="77">
        <f t="shared" si="248"/>
        <v>1</v>
      </c>
      <c r="J1638" s="77">
        <f t="shared" si="249"/>
        <v>8.9479517705646181E-8</v>
      </c>
      <c r="K1638" s="77">
        <f t="shared" si="250"/>
        <v>8.9479517705646181E-8</v>
      </c>
      <c r="L1638" s="82"/>
    </row>
    <row r="1639" spans="1:12" x14ac:dyDescent="0.2">
      <c r="A1639" s="76">
        <v>674</v>
      </c>
      <c r="B1639" s="76">
        <f t="shared" si="246"/>
        <v>0.67400000000000004</v>
      </c>
      <c r="C1639" s="77">
        <f t="shared" si="241"/>
        <v>0.98213462806752327</v>
      </c>
      <c r="D1639" s="78">
        <f t="shared" si="242"/>
        <v>1.3112159236866728E-7</v>
      </c>
      <c r="E1639" s="78">
        <f t="shared" si="243"/>
        <v>1</v>
      </c>
      <c r="F1639" s="78">
        <f t="shared" si="244"/>
        <v>1</v>
      </c>
      <c r="G1639" s="77">
        <f t="shared" si="247"/>
        <v>1.2877905635262245E-7</v>
      </c>
      <c r="H1639" s="78">
        <f t="shared" si="245"/>
        <v>-137.80309523177189</v>
      </c>
      <c r="I1639" s="77">
        <f t="shared" si="248"/>
        <v>1</v>
      </c>
      <c r="J1639" s="77">
        <f t="shared" si="249"/>
        <v>1.1507025660867238E-7</v>
      </c>
      <c r="K1639" s="77">
        <f t="shared" si="250"/>
        <v>1.1507025660867238E-7</v>
      </c>
      <c r="L1639" s="82"/>
    </row>
    <row r="1640" spans="1:12" x14ac:dyDescent="0.2">
      <c r="A1640" s="76">
        <v>675</v>
      </c>
      <c r="B1640" s="76">
        <f t="shared" si="246"/>
        <v>0.67500000000000004</v>
      </c>
      <c r="C1640" s="77">
        <f t="shared" si="241"/>
        <v>0.98208201583177102</v>
      </c>
      <c r="D1640" s="78">
        <f t="shared" si="242"/>
        <v>1.6256002390183124E-7</v>
      </c>
      <c r="E1640" s="78">
        <f t="shared" si="243"/>
        <v>1</v>
      </c>
      <c r="F1640" s="78">
        <f t="shared" si="244"/>
        <v>1</v>
      </c>
      <c r="G1640" s="77">
        <f t="shared" si="247"/>
        <v>1.596472759671713E-7</v>
      </c>
      <c r="H1640" s="78">
        <f t="shared" si="245"/>
        <v>-135.93676974700296</v>
      </c>
      <c r="I1640" s="77">
        <f t="shared" si="248"/>
        <v>1</v>
      </c>
      <c r="J1640" s="77">
        <f t="shared" si="249"/>
        <v>1.4421316615989689E-7</v>
      </c>
      <c r="K1640" s="77">
        <f t="shared" si="250"/>
        <v>1.4421316615989689E-7</v>
      </c>
      <c r="L1640" s="82"/>
    </row>
    <row r="1641" spans="1:12" x14ac:dyDescent="0.2">
      <c r="A1641" s="76">
        <v>676</v>
      </c>
      <c r="B1641" s="76">
        <f t="shared" si="246"/>
        <v>0.67600000000000005</v>
      </c>
      <c r="C1641" s="77">
        <f t="shared" si="241"/>
        <v>0.98202932819250088</v>
      </c>
      <c r="D1641" s="78">
        <f t="shared" si="242"/>
        <v>1.9715805745088312E-7</v>
      </c>
      <c r="E1641" s="78">
        <f t="shared" si="243"/>
        <v>1</v>
      </c>
      <c r="F1641" s="78">
        <f t="shared" si="244"/>
        <v>1</v>
      </c>
      <c r="G1641" s="77">
        <f t="shared" si="247"/>
        <v>1.9361499470622924E-7</v>
      </c>
      <c r="H1641" s="78">
        <f t="shared" si="245"/>
        <v>-134.26122022712298</v>
      </c>
      <c r="I1641" s="77">
        <f t="shared" si="248"/>
        <v>1</v>
      </c>
      <c r="J1641" s="77">
        <f t="shared" si="249"/>
        <v>1.7663113533670026E-7</v>
      </c>
      <c r="K1641" s="77">
        <f t="shared" si="250"/>
        <v>1.7663113533670026E-7</v>
      </c>
      <c r="L1641" s="82"/>
    </row>
    <row r="1642" spans="1:12" x14ac:dyDescent="0.2">
      <c r="A1642" s="76">
        <v>677</v>
      </c>
      <c r="B1642" s="76">
        <f t="shared" si="246"/>
        <v>0.67700000000000005</v>
      </c>
      <c r="C1642" s="77">
        <f t="shared" si="241"/>
        <v>0.98197656516114618</v>
      </c>
      <c r="D1642" s="78">
        <f t="shared" si="242"/>
        <v>2.3441308861278712E-7</v>
      </c>
      <c r="E1642" s="78">
        <f t="shared" si="243"/>
        <v>1</v>
      </c>
      <c r="F1642" s="78">
        <f t="shared" si="244"/>
        <v>1</v>
      </c>
      <c r="G1642" s="77">
        <f t="shared" si="247"/>
        <v>2.3018815958480009E-7</v>
      </c>
      <c r="H1642" s="78">
        <f t="shared" si="245"/>
        <v>-132.75834038729877</v>
      </c>
      <c r="I1642" s="77">
        <f t="shared" si="248"/>
        <v>1</v>
      </c>
      <c r="J1642" s="77">
        <f t="shared" si="249"/>
        <v>2.1190157714551466E-7</v>
      </c>
      <c r="K1642" s="77">
        <f t="shared" si="250"/>
        <v>2.1190157714551466E-7</v>
      </c>
      <c r="L1642" s="82"/>
    </row>
    <row r="1643" spans="1:12" x14ac:dyDescent="0.2">
      <c r="A1643" s="76">
        <v>678</v>
      </c>
      <c r="B1643" s="76">
        <f t="shared" si="246"/>
        <v>0.67800000000000005</v>
      </c>
      <c r="C1643" s="77">
        <f t="shared" si="241"/>
        <v>0.98192372674915174</v>
      </c>
      <c r="D1643" s="78">
        <f t="shared" si="242"/>
        <v>2.7368856770806682E-7</v>
      </c>
      <c r="E1643" s="78">
        <f t="shared" si="243"/>
        <v>1</v>
      </c>
      <c r="F1643" s="78">
        <f t="shared" si="244"/>
        <v>1</v>
      </c>
      <c r="G1643" s="77">
        <f t="shared" si="247"/>
        <v>2.6874129837254251E-7</v>
      </c>
      <c r="H1643" s="78">
        <f t="shared" si="245"/>
        <v>-131.41331177910587</v>
      </c>
      <c r="I1643" s="77">
        <f t="shared" si="248"/>
        <v>1</v>
      </c>
      <c r="J1643" s="77">
        <f t="shared" si="249"/>
        <v>2.494647289786713E-7</v>
      </c>
      <c r="K1643" s="77">
        <f t="shared" si="250"/>
        <v>2.494647289786713E-7</v>
      </c>
      <c r="L1643" s="82"/>
    </row>
    <row r="1644" spans="1:12" x14ac:dyDescent="0.2">
      <c r="A1644" s="76">
        <v>679</v>
      </c>
      <c r="B1644" s="76">
        <f t="shared" si="246"/>
        <v>0.67900000000000005</v>
      </c>
      <c r="C1644" s="77">
        <f t="shared" si="241"/>
        <v>0.98187081296798084</v>
      </c>
      <c r="D1644" s="78">
        <f t="shared" si="242"/>
        <v>3.142317713476626E-7</v>
      </c>
      <c r="E1644" s="78">
        <f t="shared" si="243"/>
        <v>1</v>
      </c>
      <c r="F1644" s="78">
        <f t="shared" si="244"/>
        <v>1</v>
      </c>
      <c r="G1644" s="77">
        <f t="shared" si="247"/>
        <v>3.0853500479349815E-7</v>
      </c>
      <c r="H1644" s="78">
        <f t="shared" si="245"/>
        <v>-130.21391112037938</v>
      </c>
      <c r="I1644" s="77">
        <f t="shared" si="248"/>
        <v>1</v>
      </c>
      <c r="J1644" s="77">
        <f t="shared" si="249"/>
        <v>2.8863815158302033E-7</v>
      </c>
      <c r="K1644" s="77">
        <f t="shared" si="250"/>
        <v>2.8863815158302033E-7</v>
      </c>
      <c r="L1644" s="82"/>
    </row>
    <row r="1645" spans="1:12" x14ac:dyDescent="0.2">
      <c r="A1645" s="76">
        <v>680</v>
      </c>
      <c r="B1645" s="76">
        <f t="shared" si="246"/>
        <v>0.68</v>
      </c>
      <c r="C1645" s="77">
        <f t="shared" si="241"/>
        <v>0.98181782382910843</v>
      </c>
      <c r="D1645" s="78">
        <f t="shared" si="242"/>
        <v>3.551969376547613E-7</v>
      </c>
      <c r="E1645" s="78">
        <f t="shared" si="243"/>
        <v>1</v>
      </c>
      <c r="F1645" s="78">
        <f t="shared" si="244"/>
        <v>1</v>
      </c>
      <c r="G1645" s="77">
        <f t="shared" si="247"/>
        <v>3.4873868435896121E-7</v>
      </c>
      <c r="H1645" s="78">
        <f t="shared" si="245"/>
        <v>-129.14999750376847</v>
      </c>
      <c r="I1645" s="77">
        <f t="shared" si="248"/>
        <v>1</v>
      </c>
      <c r="J1645" s="77">
        <f t="shared" si="249"/>
        <v>3.2863684457622968E-7</v>
      </c>
      <c r="K1645" s="77">
        <f t="shared" si="250"/>
        <v>3.2863684457622968E-7</v>
      </c>
      <c r="L1645" s="82"/>
    </row>
    <row r="1646" spans="1:12" x14ac:dyDescent="0.2">
      <c r="A1646" s="76">
        <v>681</v>
      </c>
      <c r="B1646" s="76">
        <f t="shared" si="246"/>
        <v>0.68100000000000005</v>
      </c>
      <c r="C1646" s="77">
        <f t="shared" si="241"/>
        <v>0.98176475934403096</v>
      </c>
      <c r="D1646" s="78">
        <f t="shared" si="242"/>
        <v>3.9567281111987668E-7</v>
      </c>
      <c r="E1646" s="78">
        <f t="shared" si="243"/>
        <v>1</v>
      </c>
      <c r="F1646" s="78">
        <f t="shared" si="244"/>
        <v>1</v>
      </c>
      <c r="G1646" s="77">
        <f t="shared" si="247"/>
        <v>3.8845762218808195E-7</v>
      </c>
      <c r="H1646" s="78">
        <f t="shared" si="245"/>
        <v>-128.21312705096679</v>
      </c>
      <c r="I1646" s="77">
        <f t="shared" si="248"/>
        <v>1</v>
      </c>
      <c r="J1646" s="77">
        <f t="shared" si="249"/>
        <v>3.6859815327352158E-7</v>
      </c>
      <c r="K1646" s="77">
        <f t="shared" si="250"/>
        <v>3.6859815327352158E-7</v>
      </c>
      <c r="L1646" s="82"/>
    </row>
    <row r="1647" spans="1:12" x14ac:dyDescent="0.2">
      <c r="A1647" s="76">
        <v>682</v>
      </c>
      <c r="B1647" s="76">
        <f t="shared" si="246"/>
        <v>0.68200000000000005</v>
      </c>
      <c r="C1647" s="77">
        <f t="shared" si="241"/>
        <v>0.98171161952425856</v>
      </c>
      <c r="D1647" s="78">
        <f t="shared" si="242"/>
        <v>4.3471345465981478E-7</v>
      </c>
      <c r="E1647" s="78">
        <f t="shared" si="243"/>
        <v>1</v>
      </c>
      <c r="F1647" s="78">
        <f t="shared" si="244"/>
        <v>1</v>
      </c>
      <c r="G1647" s="77">
        <f t="shared" si="247"/>
        <v>4.2676324960307213E-7</v>
      </c>
      <c r="H1647" s="78">
        <f t="shared" si="245"/>
        <v>-127.39625973161426</v>
      </c>
      <c r="I1647" s="77">
        <f t="shared" si="248"/>
        <v>1</v>
      </c>
      <c r="J1647" s="77">
        <f t="shared" si="249"/>
        <v>4.0761043589557701E-7</v>
      </c>
      <c r="K1647" s="77">
        <f t="shared" si="250"/>
        <v>4.0761043589557701E-7</v>
      </c>
      <c r="L1647" s="82"/>
    </row>
    <row r="1648" spans="1:12" x14ac:dyDescent="0.2">
      <c r="A1648" s="76">
        <v>683</v>
      </c>
      <c r="B1648" s="76">
        <f t="shared" si="246"/>
        <v>0.68300000000000005</v>
      </c>
      <c r="C1648" s="77">
        <f t="shared" si="241"/>
        <v>0.98165840438131491</v>
      </c>
      <c r="D1648" s="78">
        <f t="shared" si="242"/>
        <v>4.7137104873291136E-7</v>
      </c>
      <c r="E1648" s="78">
        <f t="shared" si="243"/>
        <v>1</v>
      </c>
      <c r="F1648" s="78">
        <f t="shared" si="244"/>
        <v>1</v>
      </c>
      <c r="G1648" s="77">
        <f t="shared" si="247"/>
        <v>4.627253515706968E-7</v>
      </c>
      <c r="H1648" s="78">
        <f t="shared" si="245"/>
        <v>-126.69353411868374</v>
      </c>
      <c r="I1648" s="77">
        <f t="shared" si="248"/>
        <v>1</v>
      </c>
      <c r="J1648" s="77">
        <f t="shared" si="249"/>
        <v>4.4474430058688449E-7</v>
      </c>
      <c r="K1648" s="77">
        <f t="shared" si="250"/>
        <v>4.4474430058688449E-7</v>
      </c>
      <c r="L1648" s="82"/>
    </row>
    <row r="1649" spans="1:12" x14ac:dyDescent="0.2">
      <c r="A1649" s="76">
        <v>684</v>
      </c>
      <c r="B1649" s="76">
        <f t="shared" si="246"/>
        <v>0.68400000000000005</v>
      </c>
      <c r="C1649" s="77">
        <f t="shared" si="241"/>
        <v>0.98160511392674432</v>
      </c>
      <c r="D1649" s="78">
        <f t="shared" si="242"/>
        <v>5.0472931582684185E-7</v>
      </c>
      <c r="E1649" s="78">
        <f t="shared" si="243"/>
        <v>1</v>
      </c>
      <c r="F1649" s="78">
        <f t="shared" si="244"/>
        <v>1</v>
      </c>
      <c r="G1649" s="77">
        <f t="shared" si="247"/>
        <v>4.9544487756437477E-7</v>
      </c>
      <c r="H1649" s="78">
        <f t="shared" si="245"/>
        <v>-126.10009314855093</v>
      </c>
      <c r="I1649" s="77">
        <f t="shared" si="248"/>
        <v>1</v>
      </c>
      <c r="J1649" s="77">
        <f t="shared" si="249"/>
        <v>4.7908511456753579E-7</v>
      </c>
      <c r="K1649" s="77">
        <f t="shared" si="250"/>
        <v>4.7908511456753579E-7</v>
      </c>
      <c r="L1649" s="82"/>
    </row>
    <row r="1650" spans="1:12" x14ac:dyDescent="0.2">
      <c r="A1650" s="76">
        <v>685</v>
      </c>
      <c r="B1650" s="76">
        <f t="shared" si="246"/>
        <v>0.68500000000000005</v>
      </c>
      <c r="C1650" s="77">
        <f t="shared" si="241"/>
        <v>0.98155174817210478</v>
      </c>
      <c r="D1650" s="78">
        <f t="shared" si="242"/>
        <v>5.3393618628436851E-7</v>
      </c>
      <c r="E1650" s="78">
        <f t="shared" si="243"/>
        <v>1</v>
      </c>
      <c r="F1650" s="78">
        <f t="shared" si="244"/>
        <v>1</v>
      </c>
      <c r="G1650" s="77">
        <f t="shared" si="247"/>
        <v>5.2408599705976846E-7</v>
      </c>
      <c r="H1650" s="78">
        <f t="shared" si="245"/>
        <v>-125.61194887925154</v>
      </c>
      <c r="I1650" s="77">
        <f t="shared" si="248"/>
        <v>1</v>
      </c>
      <c r="J1650" s="77">
        <f t="shared" si="249"/>
        <v>5.0976543731207156E-7</v>
      </c>
      <c r="K1650" s="77">
        <f t="shared" si="250"/>
        <v>5.0976543731207156E-7</v>
      </c>
      <c r="L1650" s="82"/>
    </row>
    <row r="1651" spans="1:12" x14ac:dyDescent="0.2">
      <c r="A1651" s="76">
        <v>686</v>
      </c>
      <c r="B1651" s="76">
        <f t="shared" si="246"/>
        <v>0.68600000000000005</v>
      </c>
      <c r="C1651" s="77">
        <f t="shared" si="241"/>
        <v>0.98149830712896902</v>
      </c>
      <c r="D1651" s="78">
        <f t="shared" si="242"/>
        <v>5.5823435867848887E-7</v>
      </c>
      <c r="E1651" s="78">
        <f t="shared" si="243"/>
        <v>1</v>
      </c>
      <c r="F1651" s="78">
        <f t="shared" si="244"/>
        <v>1</v>
      </c>
      <c r="G1651" s="77">
        <f t="shared" si="247"/>
        <v>5.4790607802416257E-7</v>
      </c>
      <c r="H1651" s="78">
        <f t="shared" si="245"/>
        <v>-125.22587763657998</v>
      </c>
      <c r="I1651" s="77">
        <f t="shared" si="248"/>
        <v>1</v>
      </c>
      <c r="J1651" s="77">
        <f t="shared" si="249"/>
        <v>5.3599603754196551E-7</v>
      </c>
      <c r="K1651" s="77">
        <f t="shared" si="250"/>
        <v>5.3599603754196551E-7</v>
      </c>
      <c r="L1651" s="82"/>
    </row>
    <row r="1652" spans="1:12" x14ac:dyDescent="0.2">
      <c r="A1652" s="76">
        <v>687</v>
      </c>
      <c r="B1652" s="76">
        <f t="shared" si="246"/>
        <v>0.68700000000000006</v>
      </c>
      <c r="C1652" s="77">
        <f t="shared" si="241"/>
        <v>0.98144479080892932</v>
      </c>
      <c r="D1652" s="78">
        <f t="shared" si="242"/>
        <v>5.7698850262301015E-7</v>
      </c>
      <c r="E1652" s="78">
        <f t="shared" si="243"/>
        <v>1</v>
      </c>
      <c r="F1652" s="78">
        <f t="shared" si="244"/>
        <v>1</v>
      </c>
      <c r="G1652" s="77">
        <f t="shared" si="247"/>
        <v>5.6628236025599755E-7</v>
      </c>
      <c r="H1652" s="78">
        <f t="shared" si="245"/>
        <v>-124.93933932946126</v>
      </c>
      <c r="I1652" s="77">
        <f t="shared" si="248"/>
        <v>1</v>
      </c>
      <c r="J1652" s="77">
        <f t="shared" si="249"/>
        <v>5.5709421914008001E-7</v>
      </c>
      <c r="K1652" s="77">
        <f t="shared" si="250"/>
        <v>5.5709421914008001E-7</v>
      </c>
      <c r="L1652" s="82"/>
    </row>
    <row r="1653" spans="1:12" x14ac:dyDescent="0.2">
      <c r="A1653" s="76">
        <v>688</v>
      </c>
      <c r="B1653" s="76">
        <f t="shared" si="246"/>
        <v>0.68799999999999994</v>
      </c>
      <c r="C1653" s="77">
        <f t="shared" si="241"/>
        <v>0.98139119922359019</v>
      </c>
      <c r="D1653" s="78">
        <f t="shared" si="242"/>
        <v>5.8970799937882633E-7</v>
      </c>
      <c r="E1653" s="78">
        <f t="shared" si="243"/>
        <v>1</v>
      </c>
      <c r="F1653" s="78">
        <f t="shared" si="244"/>
        <v>1</v>
      </c>
      <c r="G1653" s="77">
        <f t="shared" si="247"/>
        <v>5.7873424070213057E-7</v>
      </c>
      <c r="H1653" s="78">
        <f t="shared" si="245"/>
        <v>-124.75041643850489</v>
      </c>
      <c r="I1653" s="77">
        <f t="shared" si="248"/>
        <v>1</v>
      </c>
      <c r="J1653" s="77">
        <f t="shared" si="249"/>
        <v>5.7250830047906411E-7</v>
      </c>
      <c r="K1653" s="77">
        <f t="shared" si="250"/>
        <v>5.7250830047906411E-7</v>
      </c>
      <c r="L1653" s="82"/>
    </row>
    <row r="1654" spans="1:12" x14ac:dyDescent="0.2">
      <c r="A1654" s="76">
        <v>689</v>
      </c>
      <c r="B1654" s="76">
        <f t="shared" si="246"/>
        <v>0.68899999999999995</v>
      </c>
      <c r="C1654" s="77">
        <f t="shared" si="241"/>
        <v>0.98133753238457333</v>
      </c>
      <c r="D1654" s="78">
        <f t="shared" si="242"/>
        <v>5.9606430903141965E-7</v>
      </c>
      <c r="E1654" s="78">
        <f t="shared" si="243"/>
        <v>1</v>
      </c>
      <c r="F1654" s="78">
        <f t="shared" si="244"/>
        <v>1</v>
      </c>
      <c r="G1654" s="77">
        <f t="shared" si="247"/>
        <v>5.8494027816740907E-7</v>
      </c>
      <c r="H1654" s="78">
        <f t="shared" si="245"/>
        <v>-124.65776945395852</v>
      </c>
      <c r="I1654" s="77">
        <f t="shared" si="248"/>
        <v>1</v>
      </c>
      <c r="J1654" s="77">
        <f t="shared" si="249"/>
        <v>5.8183725943476977E-7</v>
      </c>
      <c r="K1654" s="77">
        <f t="shared" si="250"/>
        <v>5.8183725943476977E-7</v>
      </c>
      <c r="L1654" s="82"/>
    </row>
    <row r="1655" spans="1:12" x14ac:dyDescent="0.2">
      <c r="A1655" s="76">
        <v>690</v>
      </c>
      <c r="B1655" s="76">
        <f t="shared" si="246"/>
        <v>0.69</v>
      </c>
      <c r="C1655" s="77">
        <f t="shared" si="241"/>
        <v>0.98128379030351964</v>
      </c>
      <c r="D1655" s="78">
        <f t="shared" si="242"/>
        <v>5.9590228360148011E-7</v>
      </c>
      <c r="E1655" s="78">
        <f t="shared" si="243"/>
        <v>1</v>
      </c>
      <c r="F1655" s="78">
        <f t="shared" si="244"/>
        <v>1</v>
      </c>
      <c r="G1655" s="77">
        <f t="shared" si="247"/>
        <v>5.8474925150298333E-7</v>
      </c>
      <c r="H1655" s="78">
        <f t="shared" si="245"/>
        <v>-124.6606065085748</v>
      </c>
      <c r="I1655" s="77">
        <f t="shared" si="248"/>
        <v>1</v>
      </c>
      <c r="J1655" s="77">
        <f t="shared" si="249"/>
        <v>5.8484476483519615E-7</v>
      </c>
      <c r="K1655" s="77">
        <f t="shared" si="250"/>
        <v>5.8484476483519615E-7</v>
      </c>
      <c r="L1655" s="82"/>
    </row>
    <row r="1656" spans="1:12" x14ac:dyDescent="0.2">
      <c r="A1656" s="76">
        <v>691</v>
      </c>
      <c r="B1656" s="76">
        <f t="shared" si="246"/>
        <v>0.69099999999999995</v>
      </c>
      <c r="C1656" s="77">
        <f t="shared" si="241"/>
        <v>0.98122997299208059</v>
      </c>
      <c r="D1656" s="78">
        <f t="shared" si="242"/>
        <v>5.8924500292818706E-7</v>
      </c>
      <c r="E1656" s="78">
        <f t="shared" si="243"/>
        <v>1</v>
      </c>
      <c r="F1656" s="78">
        <f t="shared" si="244"/>
        <v>1</v>
      </c>
      <c r="G1656" s="77">
        <f t="shared" si="247"/>
        <v>5.7818485830894346E-7</v>
      </c>
      <c r="H1656" s="78">
        <f t="shared" si="245"/>
        <v>-124.75866571920064</v>
      </c>
      <c r="I1656" s="77">
        <f t="shared" si="248"/>
        <v>1</v>
      </c>
      <c r="J1656" s="77">
        <f t="shared" si="249"/>
        <v>5.8146705490596334E-7</v>
      </c>
      <c r="K1656" s="77">
        <f t="shared" si="250"/>
        <v>5.8146705490596334E-7</v>
      </c>
      <c r="L1656" s="82"/>
    </row>
    <row r="1657" spans="1:12" x14ac:dyDescent="0.2">
      <c r="A1657" s="76">
        <v>692</v>
      </c>
      <c r="B1657" s="76">
        <f t="shared" si="246"/>
        <v>0.69199999999999995</v>
      </c>
      <c r="C1657" s="77">
        <f t="shared" si="241"/>
        <v>0.98117608046192839</v>
      </c>
      <c r="D1657" s="78">
        <f t="shared" si="242"/>
        <v>5.7629198320469009E-7</v>
      </c>
      <c r="E1657" s="78">
        <f t="shared" si="243"/>
        <v>1</v>
      </c>
      <c r="F1657" s="78">
        <f t="shared" si="244"/>
        <v>1</v>
      </c>
      <c r="G1657" s="77">
        <f t="shared" si="247"/>
        <v>5.6544390928240931E-7</v>
      </c>
      <c r="H1657" s="78">
        <f t="shared" si="245"/>
        <v>-124.95220939204081</v>
      </c>
      <c r="I1657" s="77">
        <f t="shared" si="248"/>
        <v>1</v>
      </c>
      <c r="J1657" s="77">
        <f t="shared" si="249"/>
        <v>5.7181438379567644E-7</v>
      </c>
      <c r="K1657" s="77">
        <f t="shared" si="250"/>
        <v>5.7181438379567644E-7</v>
      </c>
      <c r="L1657" s="82"/>
    </row>
    <row r="1658" spans="1:12" x14ac:dyDescent="0.2">
      <c r="A1658" s="76">
        <v>693</v>
      </c>
      <c r="B1658" s="76">
        <f t="shared" si="246"/>
        <v>0.69299999999999995</v>
      </c>
      <c r="C1658" s="77">
        <f t="shared" si="241"/>
        <v>0.98112211272474714</v>
      </c>
      <c r="D1658" s="78">
        <f t="shared" si="242"/>
        <v>5.5741088477122873E-7</v>
      </c>
      <c r="E1658" s="78">
        <f t="shared" si="243"/>
        <v>1</v>
      </c>
      <c r="F1658" s="78">
        <f t="shared" si="244"/>
        <v>1</v>
      </c>
      <c r="G1658" s="77">
        <f t="shared" si="247"/>
        <v>5.468881449225185E-7</v>
      </c>
      <c r="H1658" s="78">
        <f t="shared" si="245"/>
        <v>-125.24202981740524</v>
      </c>
      <c r="I1658" s="77">
        <f t="shared" si="248"/>
        <v>1</v>
      </c>
      <c r="J1658" s="77">
        <f t="shared" si="249"/>
        <v>5.5616602710246385E-7</v>
      </c>
      <c r="K1658" s="77">
        <f t="shared" si="250"/>
        <v>5.5616602710246385E-7</v>
      </c>
      <c r="L1658" s="82"/>
    </row>
    <row r="1659" spans="1:12" x14ac:dyDescent="0.2">
      <c r="A1659" s="76">
        <v>694</v>
      </c>
      <c r="B1659" s="76">
        <f t="shared" si="246"/>
        <v>0.69399999999999995</v>
      </c>
      <c r="C1659" s="77">
        <f t="shared" si="241"/>
        <v>0.98106806979224037</v>
      </c>
      <c r="D1659" s="78">
        <f t="shared" si="242"/>
        <v>5.3312311427732612E-7</v>
      </c>
      <c r="E1659" s="78">
        <f t="shared" si="243"/>
        <v>1</v>
      </c>
      <c r="F1659" s="78">
        <f t="shared" si="244"/>
        <v>1</v>
      </c>
      <c r="G1659" s="77">
        <f t="shared" si="247"/>
        <v>5.230300646856843E-7</v>
      </c>
      <c r="H1659" s="78">
        <f t="shared" si="245"/>
        <v>-125.62946692812993</v>
      </c>
      <c r="I1659" s="77">
        <f t="shared" si="248"/>
        <v>1</v>
      </c>
      <c r="J1659" s="77">
        <f t="shared" si="249"/>
        <v>5.3495910480410135E-7</v>
      </c>
      <c r="K1659" s="77">
        <f t="shared" si="250"/>
        <v>5.3495910480410135E-7</v>
      </c>
      <c r="L1659" s="82"/>
    </row>
    <row r="1660" spans="1:12" x14ac:dyDescent="0.2">
      <c r="A1660" s="76">
        <v>695</v>
      </c>
      <c r="B1660" s="76">
        <f t="shared" si="246"/>
        <v>0.69499999999999995</v>
      </c>
      <c r="C1660" s="77">
        <f t="shared" si="241"/>
        <v>0.98101395167612582</v>
      </c>
      <c r="D1660" s="78">
        <f t="shared" si="242"/>
        <v>5.0408396519152424E-7</v>
      </c>
      <c r="E1660" s="78">
        <f t="shared" si="243"/>
        <v>1</v>
      </c>
      <c r="F1660" s="78">
        <f t="shared" si="244"/>
        <v>1</v>
      </c>
      <c r="G1660" s="77">
        <f t="shared" si="247"/>
        <v>4.9451340266910786E-7</v>
      </c>
      <c r="H1660" s="78">
        <f t="shared" si="245"/>
        <v>-126.11643866672098</v>
      </c>
      <c r="I1660" s="77">
        <f t="shared" si="248"/>
        <v>1</v>
      </c>
      <c r="J1660" s="77">
        <f t="shared" si="249"/>
        <v>5.0877173367739613E-7</v>
      </c>
      <c r="K1660" s="77">
        <f t="shared" si="250"/>
        <v>5.0877173367739613E-7</v>
      </c>
      <c r="L1660" s="82"/>
    </row>
    <row r="1661" spans="1:12" x14ac:dyDescent="0.2">
      <c r="A1661" s="76">
        <v>696</v>
      </c>
      <c r="B1661" s="76">
        <f t="shared" si="246"/>
        <v>0.69599999999999995</v>
      </c>
      <c r="C1661" s="77">
        <f t="shared" si="241"/>
        <v>0.98095975838813876</v>
      </c>
      <c r="D1661" s="78">
        <f t="shared" si="242"/>
        <v>4.7105815941920325E-7</v>
      </c>
      <c r="E1661" s="78">
        <f t="shared" si="243"/>
        <v>1</v>
      </c>
      <c r="F1661" s="78">
        <f t="shared" si="244"/>
        <v>1</v>
      </c>
      <c r="G1661" s="77">
        <f t="shared" si="247"/>
        <v>4.6208909825062295E-7</v>
      </c>
      <c r="H1661" s="78">
        <f t="shared" si="245"/>
        <v>-126.70548554741195</v>
      </c>
      <c r="I1661" s="77">
        <f t="shared" si="248"/>
        <v>1</v>
      </c>
      <c r="J1661" s="77">
        <f t="shared" si="249"/>
        <v>4.7830125045986543E-7</v>
      </c>
      <c r="K1661" s="77">
        <f t="shared" si="250"/>
        <v>4.7830125045986543E-7</v>
      </c>
      <c r="L1661" s="82"/>
    </row>
    <row r="1662" spans="1:12" x14ac:dyDescent="0.2">
      <c r="A1662" s="76">
        <v>697</v>
      </c>
      <c r="B1662" s="76">
        <f t="shared" si="246"/>
        <v>0.69699999999999995</v>
      </c>
      <c r="C1662" s="77">
        <f t="shared" si="241"/>
        <v>0.98090548994002702</v>
      </c>
      <c r="D1662" s="78">
        <f t="shared" si="242"/>
        <v>4.3489183245464994E-7</v>
      </c>
      <c r="E1662" s="78">
        <f t="shared" si="243"/>
        <v>1</v>
      </c>
      <c r="F1662" s="78">
        <f t="shared" si="244"/>
        <v>1</v>
      </c>
      <c r="G1662" s="77">
        <f t="shared" si="247"/>
        <v>4.2658778598484454E-7</v>
      </c>
      <c r="H1662" s="78">
        <f t="shared" si="245"/>
        <v>-127.3998316676203</v>
      </c>
      <c r="I1662" s="77">
        <f t="shared" si="248"/>
        <v>1</v>
      </c>
      <c r="J1662" s="77">
        <f t="shared" si="249"/>
        <v>4.4433844211773375E-7</v>
      </c>
      <c r="K1662" s="77">
        <f t="shared" si="250"/>
        <v>4.4433844211773375E-7</v>
      </c>
      <c r="L1662" s="82"/>
    </row>
    <row r="1663" spans="1:12" x14ac:dyDescent="0.2">
      <c r="A1663" s="76">
        <v>698</v>
      </c>
      <c r="B1663" s="76">
        <f t="shared" si="246"/>
        <v>0.69799999999999995</v>
      </c>
      <c r="C1663" s="77">
        <f t="shared" si="241"/>
        <v>0.98085114634355774</v>
      </c>
      <c r="D1663" s="78">
        <f t="shared" si="242"/>
        <v>3.9648213779862865E-7</v>
      </c>
      <c r="E1663" s="78">
        <f t="shared" si="243"/>
        <v>1</v>
      </c>
      <c r="F1663" s="78">
        <f t="shared" si="244"/>
        <v>1</v>
      </c>
      <c r="G1663" s="77">
        <f t="shared" si="247"/>
        <v>3.8888995936452936E-7</v>
      </c>
      <c r="H1663" s="78">
        <f t="shared" si="245"/>
        <v>-128.20346539258549</v>
      </c>
      <c r="I1663" s="77">
        <f t="shared" si="248"/>
        <v>1</v>
      </c>
      <c r="J1663" s="77">
        <f t="shared" si="249"/>
        <v>4.0773887267468695E-7</v>
      </c>
      <c r="K1663" s="77">
        <f t="shared" si="250"/>
        <v>4.0773887267468695E-7</v>
      </c>
      <c r="L1663" s="82"/>
    </row>
    <row r="1664" spans="1:12" x14ac:dyDescent="0.2">
      <c r="A1664" s="76">
        <v>699</v>
      </c>
      <c r="B1664" s="76">
        <f t="shared" si="246"/>
        <v>0.69899999999999995</v>
      </c>
      <c r="C1664" s="77">
        <f t="shared" si="241"/>
        <v>0.98079672761051406</v>
      </c>
      <c r="D1664" s="78">
        <f t="shared" si="242"/>
        <v>3.5674572815396447E-7</v>
      </c>
      <c r="E1664" s="78">
        <f t="shared" si="243"/>
        <v>1</v>
      </c>
      <c r="F1664" s="78">
        <f t="shared" si="244"/>
        <v>1</v>
      </c>
      <c r="G1664" s="77">
        <f t="shared" si="247"/>
        <v>3.4989504276243838E-7</v>
      </c>
      <c r="H1664" s="78">
        <f t="shared" si="245"/>
        <v>-129.12124420928268</v>
      </c>
      <c r="I1664" s="77">
        <f t="shared" si="248"/>
        <v>1</v>
      </c>
      <c r="J1664" s="77">
        <f t="shared" si="249"/>
        <v>3.6939250106348387E-7</v>
      </c>
      <c r="K1664" s="77">
        <f t="shared" si="250"/>
        <v>3.6939250106348387E-7</v>
      </c>
      <c r="L1664" s="82"/>
    </row>
    <row r="1665" spans="1:12" x14ac:dyDescent="0.2">
      <c r="A1665" s="76">
        <v>700</v>
      </c>
      <c r="B1665" s="76">
        <f t="shared" si="246"/>
        <v>0.7</v>
      </c>
      <c r="C1665" s="77">
        <f t="shared" si="241"/>
        <v>0.9807422337526942</v>
      </c>
      <c r="D1665" s="78">
        <f t="shared" si="242"/>
        <v>3.1658739828573141E-7</v>
      </c>
      <c r="E1665" s="78">
        <f t="shared" si="243"/>
        <v>1</v>
      </c>
      <c r="F1665" s="78">
        <f t="shared" si="244"/>
        <v>1</v>
      </c>
      <c r="G1665" s="77">
        <f t="shared" si="247"/>
        <v>3.1049063217270212E-7</v>
      </c>
      <c r="H1665" s="78">
        <f t="shared" si="245"/>
        <v>-130.15902996817482</v>
      </c>
      <c r="I1665" s="77">
        <f t="shared" si="248"/>
        <v>1</v>
      </c>
      <c r="J1665" s="77">
        <f t="shared" si="249"/>
        <v>3.3019283746757022E-7</v>
      </c>
      <c r="K1665" s="77">
        <f t="shared" si="250"/>
        <v>3.3019283746757022E-7</v>
      </c>
      <c r="L1665" s="82"/>
    </row>
    <row r="1666" spans="1:12" x14ac:dyDescent="0.2">
      <c r="A1666" s="76">
        <v>701</v>
      </c>
      <c r="B1666" s="76">
        <f t="shared" si="246"/>
        <v>0.70099999999999996</v>
      </c>
      <c r="C1666" s="77">
        <f t="shared" ref="C1666:C1729" si="251">ABS(SIN(((8*PI()*$A1666*VLOOKUP($D$8,$C$16:$D$31,2,FALSE))/($D$14*1000000)))/(VLOOKUP($D$8,$C$16:$D$31,2,FALSE)*SIN(((8*PI()*$A1666)/($D$14*1000000)))))^5</f>
        <v>0.98068766478190961</v>
      </c>
      <c r="D1666" s="78">
        <f t="shared" ref="D1666:D1729" si="252">ABS(SIN(((512*PI()*$A1666*VLOOKUP($D$8,$C$16:$E$31,3,FALSE))/($D$14*1000000)))/(VLOOKUP($D$8,$C$16:$E$31,3,FALSE)*SIN(((512*PI()*$A1666)/($D$14*1000000)))))^$D$9</f>
        <v>2.7687014689301928E-7</v>
      </c>
      <c r="E1666" s="78">
        <f t="shared" ref="E1666:E1729" si="253">IF($D$10="OFF",1,ABS(SIN(8*VLOOKUP($D$8,$C$16:$D$31,2,FALSE)*VLOOKUP($D$8,$C$16:$E$31,3,FALSE)*2*PI()*A1666/($D$14*1000000))/(2*SIN((8*VLOOKUP($D$8,$C$16:$D$31,2,FALSE)*VLOOKUP($D$8,$C$16:$E$31,3,FALSE))*PI()*A1666/($D$14*1000000)))))</f>
        <v>1</v>
      </c>
      <c r="F1666" s="78">
        <f t="shared" ref="F1666:F1729" si="254">IF($D$11="OFF",1,ABS(SIN(8*VLOOKUP($D$8,$C$16:$D$31,2,FALSE)*VLOOKUP($D$8,$C$16:$E$31,3,FALSE)*IF($D$10="ON",4,2)*PI()*A1666/($D$14*1000000))/(2*SIN((8*VLOOKUP($D$8,$C$16:$D$31,2,FALSE)*VLOOKUP($D$8,$C$16:$E$31,3,FALSE)*IF($D$10="ON",2,1))*PI()*A1666/($D$14*1000000)))))</f>
        <v>1</v>
      </c>
      <c r="G1666" s="77">
        <f t="shared" si="247"/>
        <v>2.7152313780433935E-7</v>
      </c>
      <c r="H1666" s="78">
        <f t="shared" ref="H1666:H1729" si="255">20*LOG10(G1666)</f>
        <v>-131.32386312315353</v>
      </c>
      <c r="I1666" s="77">
        <f t="shared" si="248"/>
        <v>1</v>
      </c>
      <c r="J1666" s="77">
        <f t="shared" si="249"/>
        <v>2.9100688498852073E-7</v>
      </c>
      <c r="K1666" s="77">
        <f t="shared" si="250"/>
        <v>2.9100688498852073E-7</v>
      </c>
      <c r="L1666" s="82"/>
    </row>
    <row r="1667" spans="1:12" x14ac:dyDescent="0.2">
      <c r="A1667" s="76">
        <v>702</v>
      </c>
      <c r="B1667" s="76">
        <f t="shared" ref="B1667:B1730" si="256">A1667/1000</f>
        <v>0.70199999999999996</v>
      </c>
      <c r="C1667" s="77">
        <f t="shared" si="251"/>
        <v>0.98063302070999192</v>
      </c>
      <c r="D1667" s="78">
        <f t="shared" si="252"/>
        <v>2.3838783425400449E-7</v>
      </c>
      <c r="E1667" s="78">
        <f t="shared" si="253"/>
        <v>1</v>
      </c>
      <c r="F1667" s="78">
        <f t="shared" si="254"/>
        <v>1</v>
      </c>
      <c r="G1667" s="77">
        <f t="shared" ref="G1667:G1730" si="257">C1667*D1667*E1667*F1667</f>
        <v>2.3377098200501732E-7</v>
      </c>
      <c r="H1667" s="78">
        <f t="shared" si="255"/>
        <v>-132.62418797616363</v>
      </c>
      <c r="I1667" s="77">
        <f t="shared" ref="I1667:I1730" si="258">A1667-A1666</f>
        <v>1</v>
      </c>
      <c r="J1667" s="77">
        <f t="shared" ref="J1667:J1730" si="259">((G1667+G1666)/2)</f>
        <v>2.5264705990467836E-7</v>
      </c>
      <c r="K1667" s="77">
        <f t="shared" si="250"/>
        <v>2.5264705990467836E-7</v>
      </c>
      <c r="L1667" s="82"/>
    </row>
    <row r="1668" spans="1:12" x14ac:dyDescent="0.2">
      <c r="A1668" s="76">
        <v>703</v>
      </c>
      <c r="B1668" s="76">
        <f t="shared" si="256"/>
        <v>0.70299999999999996</v>
      </c>
      <c r="C1668" s="77">
        <f t="shared" si="251"/>
        <v>0.98057830154878733</v>
      </c>
      <c r="D1668" s="78">
        <f t="shared" si="252"/>
        <v>2.018414829054006E-7</v>
      </c>
      <c r="E1668" s="78">
        <f t="shared" si="253"/>
        <v>1</v>
      </c>
      <c r="F1668" s="78">
        <f t="shared" si="254"/>
        <v>1</v>
      </c>
      <c r="G1668" s="77">
        <f t="shared" si="257"/>
        <v>1.9792137848946631E-7</v>
      </c>
      <c r="H1668" s="78">
        <f t="shared" si="255"/>
        <v>-134.07014585831246</v>
      </c>
      <c r="I1668" s="77">
        <f t="shared" si="258"/>
        <v>1</v>
      </c>
      <c r="J1668" s="77">
        <f t="shared" si="259"/>
        <v>2.158461802472418E-7</v>
      </c>
      <c r="K1668" s="77">
        <f t="shared" ref="K1668:K1731" si="260">I1668*J1668</f>
        <v>2.158461802472418E-7</v>
      </c>
      <c r="L1668" s="82"/>
    </row>
    <row r="1669" spans="1:12" x14ac:dyDescent="0.2">
      <c r="A1669" s="76">
        <v>704</v>
      </c>
      <c r="B1669" s="76">
        <f t="shared" si="256"/>
        <v>0.70399999999999996</v>
      </c>
      <c r="C1669" s="77">
        <f t="shared" si="251"/>
        <v>0.98052350731015681</v>
      </c>
      <c r="D1669" s="78">
        <f t="shared" si="252"/>
        <v>1.6782009639313828E-7</v>
      </c>
      <c r="E1669" s="78">
        <f t="shared" si="253"/>
        <v>1</v>
      </c>
      <c r="F1669" s="78">
        <f t="shared" si="254"/>
        <v>1</v>
      </c>
      <c r="G1669" s="77">
        <f t="shared" si="257"/>
        <v>1.6455154951252855E-7</v>
      </c>
      <c r="H1669" s="78">
        <f t="shared" si="255"/>
        <v>-135.67396047564833</v>
      </c>
      <c r="I1669" s="77">
        <f t="shared" si="258"/>
        <v>1</v>
      </c>
      <c r="J1669" s="77">
        <f t="shared" si="259"/>
        <v>1.8123646400099742E-7</v>
      </c>
      <c r="K1669" s="77">
        <f t="shared" si="260"/>
        <v>1.8123646400099742E-7</v>
      </c>
      <c r="L1669" s="82"/>
    </row>
    <row r="1670" spans="1:12" x14ac:dyDescent="0.2">
      <c r="A1670" s="76">
        <v>705</v>
      </c>
      <c r="B1670" s="76">
        <f t="shared" si="256"/>
        <v>0.70499999999999996</v>
      </c>
      <c r="C1670" s="77">
        <f t="shared" si="251"/>
        <v>0.98046863800597794</v>
      </c>
      <c r="D1670" s="78">
        <f t="shared" si="252"/>
        <v>1.3678666414155656E-7</v>
      </c>
      <c r="E1670" s="78">
        <f t="shared" si="253"/>
        <v>1</v>
      </c>
      <c r="F1670" s="78">
        <f t="shared" si="254"/>
        <v>1</v>
      </c>
      <c r="G1670" s="77">
        <f t="shared" si="257"/>
        <v>1.3411503428825309E-7</v>
      </c>
      <c r="H1670" s="78">
        <f t="shared" si="255"/>
        <v>-137.45045070061957</v>
      </c>
      <c r="I1670" s="77">
        <f t="shared" si="258"/>
        <v>1</v>
      </c>
      <c r="J1670" s="77">
        <f t="shared" si="259"/>
        <v>1.4933329190039084E-7</v>
      </c>
      <c r="K1670" s="77">
        <f t="shared" si="260"/>
        <v>1.4933329190039084E-7</v>
      </c>
      <c r="L1670" s="82"/>
    </row>
    <row r="1671" spans="1:12" x14ac:dyDescent="0.2">
      <c r="A1671" s="76">
        <v>706</v>
      </c>
      <c r="B1671" s="76">
        <f t="shared" si="256"/>
        <v>0.70599999999999996</v>
      </c>
      <c r="C1671" s="77">
        <f t="shared" si="251"/>
        <v>0.9804136936481459</v>
      </c>
      <c r="D1671" s="78">
        <f t="shared" si="252"/>
        <v>1.0906978809743823E-7</v>
      </c>
      <c r="E1671" s="78">
        <f t="shared" si="253"/>
        <v>1</v>
      </c>
      <c r="F1671" s="78">
        <f t="shared" si="254"/>
        <v>1</v>
      </c>
      <c r="G1671" s="77">
        <f t="shared" si="257"/>
        <v>1.0693351381402999E-7</v>
      </c>
      <c r="H1671" s="78">
        <f t="shared" si="255"/>
        <v>-139.41772324223092</v>
      </c>
      <c r="I1671" s="77">
        <f t="shared" si="258"/>
        <v>1</v>
      </c>
      <c r="J1671" s="77">
        <f t="shared" si="259"/>
        <v>1.2052427405114154E-7</v>
      </c>
      <c r="K1671" s="77">
        <f t="shared" si="260"/>
        <v>1.2052427405114154E-7</v>
      </c>
      <c r="L1671" s="82"/>
    </row>
    <row r="1672" spans="1:12" x14ac:dyDescent="0.2">
      <c r="A1672" s="76">
        <v>707</v>
      </c>
      <c r="B1672" s="76">
        <f t="shared" si="256"/>
        <v>0.70699999999999996</v>
      </c>
      <c r="C1672" s="77">
        <f t="shared" si="251"/>
        <v>0.98035867424856926</v>
      </c>
      <c r="D1672" s="78">
        <f t="shared" si="252"/>
        <v>8.4861119356072325E-8</v>
      </c>
      <c r="E1672" s="78">
        <f t="shared" si="253"/>
        <v>1</v>
      </c>
      <c r="F1672" s="78">
        <f t="shared" si="254"/>
        <v>1</v>
      </c>
      <c r="G1672" s="77">
        <f t="shared" si="257"/>
        <v>8.3194334467168665E-8</v>
      </c>
      <c r="H1672" s="78">
        <f t="shared" si="255"/>
        <v>-141.5981249629894</v>
      </c>
      <c r="I1672" s="77">
        <f t="shared" si="258"/>
        <v>1</v>
      </c>
      <c r="J1672" s="77">
        <f t="shared" si="259"/>
        <v>9.5063924140599329E-8</v>
      </c>
      <c r="K1672" s="77">
        <f t="shared" si="260"/>
        <v>9.5063924140599329E-8</v>
      </c>
      <c r="L1672" s="82"/>
    </row>
    <row r="1673" spans="1:12" x14ac:dyDescent="0.2">
      <c r="A1673" s="76">
        <v>708</v>
      </c>
      <c r="B1673" s="76">
        <f t="shared" si="256"/>
        <v>0.70799999999999996</v>
      </c>
      <c r="C1673" s="77">
        <f t="shared" si="251"/>
        <v>0.98030357981917382</v>
      </c>
      <c r="D1673" s="78">
        <f t="shared" si="252"/>
        <v>6.4218541339504864E-8</v>
      </c>
      <c r="E1673" s="78">
        <f t="shared" si="253"/>
        <v>1</v>
      </c>
      <c r="F1673" s="78">
        <f t="shared" si="254"/>
        <v>1</v>
      </c>
      <c r="G1673" s="77">
        <f t="shared" si="257"/>
        <v>6.2953665965882216E-8</v>
      </c>
      <c r="H1673" s="78">
        <f t="shared" si="255"/>
        <v>-144.01957949304577</v>
      </c>
      <c r="I1673" s="77">
        <f t="shared" si="258"/>
        <v>1</v>
      </c>
      <c r="J1673" s="77">
        <f t="shared" si="259"/>
        <v>7.3074000216525441E-8</v>
      </c>
      <c r="K1673" s="77">
        <f t="shared" si="260"/>
        <v>7.3074000216525441E-8</v>
      </c>
      <c r="L1673" s="82"/>
    </row>
    <row r="1674" spans="1:12" x14ac:dyDescent="0.2">
      <c r="A1674" s="76">
        <v>709</v>
      </c>
      <c r="B1674" s="76">
        <f t="shared" si="256"/>
        <v>0.70899999999999996</v>
      </c>
      <c r="C1674" s="77">
        <f t="shared" si="251"/>
        <v>0.98024841037190202</v>
      </c>
      <c r="D1674" s="78">
        <f t="shared" si="252"/>
        <v>4.7074791186345964E-8</v>
      </c>
      <c r="E1674" s="78">
        <f t="shared" si="253"/>
        <v>1</v>
      </c>
      <c r="F1674" s="78">
        <f t="shared" si="254"/>
        <v>1</v>
      </c>
      <c r="G1674" s="77">
        <f t="shared" si="257"/>
        <v>4.6144989229004854E-8</v>
      </c>
      <c r="H1674" s="78">
        <f t="shared" si="255"/>
        <v>-146.71750902096957</v>
      </c>
      <c r="I1674" s="77">
        <f t="shared" si="258"/>
        <v>1</v>
      </c>
      <c r="J1674" s="77">
        <f t="shared" si="259"/>
        <v>5.4549327597443535E-8</v>
      </c>
      <c r="K1674" s="77">
        <f t="shared" si="260"/>
        <v>5.4549327597443535E-8</v>
      </c>
      <c r="L1674" s="82"/>
    </row>
    <row r="1675" spans="1:12" x14ac:dyDescent="0.2">
      <c r="A1675" s="76">
        <v>710</v>
      </c>
      <c r="B1675" s="76">
        <f t="shared" si="256"/>
        <v>0.71</v>
      </c>
      <c r="C1675" s="77">
        <f t="shared" si="251"/>
        <v>0.98019316591870898</v>
      </c>
      <c r="D1675" s="78">
        <f t="shared" si="252"/>
        <v>3.3250983318651507E-8</v>
      </c>
      <c r="E1675" s="78">
        <f t="shared" si="253"/>
        <v>1</v>
      </c>
      <c r="F1675" s="78">
        <f t="shared" si="254"/>
        <v>1</v>
      </c>
      <c r="G1675" s="77">
        <f t="shared" si="257"/>
        <v>3.2592386609019199E-8</v>
      </c>
      <c r="H1675" s="78">
        <f t="shared" si="255"/>
        <v>-149.73767673474282</v>
      </c>
      <c r="I1675" s="77">
        <f t="shared" si="258"/>
        <v>1</v>
      </c>
      <c r="J1675" s="77">
        <f t="shared" si="259"/>
        <v>3.9368687919012023E-8</v>
      </c>
      <c r="K1675" s="77">
        <f t="shared" si="260"/>
        <v>3.9368687919012023E-8</v>
      </c>
      <c r="L1675" s="82"/>
    </row>
    <row r="1676" spans="1:12" x14ac:dyDescent="0.2">
      <c r="A1676" s="76">
        <v>711</v>
      </c>
      <c r="B1676" s="76">
        <f t="shared" si="256"/>
        <v>0.71099999999999997</v>
      </c>
      <c r="C1676" s="77">
        <f t="shared" si="251"/>
        <v>0.98013784647156965</v>
      </c>
      <c r="D1676" s="78">
        <f t="shared" si="252"/>
        <v>2.2474298289977609E-8</v>
      </c>
      <c r="E1676" s="78">
        <f t="shared" si="253"/>
        <v>1</v>
      </c>
      <c r="F1676" s="78">
        <f t="shared" si="254"/>
        <v>1</v>
      </c>
      <c r="G1676" s="77">
        <f t="shared" si="257"/>
        <v>2.2027910326898335E-8</v>
      </c>
      <c r="H1676" s="78">
        <f t="shared" si="255"/>
        <v>-153.14053400300568</v>
      </c>
      <c r="I1676" s="77">
        <f t="shared" si="258"/>
        <v>1</v>
      </c>
      <c r="J1676" s="77">
        <f t="shared" si="259"/>
        <v>2.7310148467958769E-8</v>
      </c>
      <c r="K1676" s="77">
        <f t="shared" si="260"/>
        <v>2.7310148467958769E-8</v>
      </c>
      <c r="L1676" s="82"/>
    </row>
    <row r="1677" spans="1:12" x14ac:dyDescent="0.2">
      <c r="A1677" s="76">
        <v>712</v>
      </c>
      <c r="B1677" s="76">
        <f t="shared" si="256"/>
        <v>0.71199999999999997</v>
      </c>
      <c r="C1677" s="77">
        <f t="shared" si="251"/>
        <v>0.98008245204247391</v>
      </c>
      <c r="D1677" s="78">
        <f t="shared" si="252"/>
        <v>1.4398934323571939E-8</v>
      </c>
      <c r="E1677" s="78">
        <f t="shared" si="253"/>
        <v>1</v>
      </c>
      <c r="F1677" s="78">
        <f t="shared" si="254"/>
        <v>1</v>
      </c>
      <c r="G1677" s="77">
        <f t="shared" si="257"/>
        <v>1.4112142858644927E-8</v>
      </c>
      <c r="H1677" s="78">
        <f t="shared" si="255"/>
        <v>-157.00814071566353</v>
      </c>
      <c r="I1677" s="77">
        <f t="shared" si="258"/>
        <v>1</v>
      </c>
      <c r="J1677" s="77">
        <f t="shared" si="259"/>
        <v>1.807002659277163E-8</v>
      </c>
      <c r="K1677" s="77">
        <f t="shared" si="260"/>
        <v>1.807002659277163E-8</v>
      </c>
      <c r="L1677" s="82"/>
    </row>
    <row r="1678" spans="1:12" x14ac:dyDescent="0.2">
      <c r="A1678" s="76">
        <v>713</v>
      </c>
      <c r="B1678" s="76">
        <f t="shared" si="256"/>
        <v>0.71299999999999997</v>
      </c>
      <c r="C1678" s="77">
        <f t="shared" si="251"/>
        <v>0.98002698264342614</v>
      </c>
      <c r="D1678" s="78">
        <f t="shared" si="252"/>
        <v>8.6292951299618273E-9</v>
      </c>
      <c r="E1678" s="78">
        <f t="shared" si="253"/>
        <v>1</v>
      </c>
      <c r="F1678" s="78">
        <f t="shared" si="254"/>
        <v>1</v>
      </c>
      <c r="G1678" s="77">
        <f t="shared" si="257"/>
        <v>8.4569420685561011E-9</v>
      </c>
      <c r="H1678" s="78">
        <f t="shared" si="255"/>
        <v>-161.45573288774332</v>
      </c>
      <c r="I1678" s="77">
        <f t="shared" si="258"/>
        <v>1</v>
      </c>
      <c r="J1678" s="77">
        <f t="shared" si="259"/>
        <v>1.1284542463600514E-8</v>
      </c>
      <c r="K1678" s="77">
        <f t="shared" si="260"/>
        <v>1.1284542463600514E-8</v>
      </c>
      <c r="L1678" s="82"/>
    </row>
    <row r="1679" spans="1:12" x14ac:dyDescent="0.2">
      <c r="A1679" s="76">
        <v>714</v>
      </c>
      <c r="B1679" s="76">
        <f t="shared" si="256"/>
        <v>0.71399999999999997</v>
      </c>
      <c r="C1679" s="77">
        <f t="shared" si="251"/>
        <v>0.97997143828644739</v>
      </c>
      <c r="D1679" s="78">
        <f t="shared" si="252"/>
        <v>4.7443104579120883E-9</v>
      </c>
      <c r="E1679" s="78">
        <f t="shared" si="253"/>
        <v>1</v>
      </c>
      <c r="F1679" s="78">
        <f t="shared" si="254"/>
        <v>1</v>
      </c>
      <c r="G1679" s="77">
        <f t="shared" si="257"/>
        <v>4.6492887431175432E-9</v>
      </c>
      <c r="H1679" s="78">
        <f t="shared" si="255"/>
        <v>-166.65226962420405</v>
      </c>
      <c r="I1679" s="77">
        <f t="shared" si="258"/>
        <v>1</v>
      </c>
      <c r="J1679" s="77">
        <f t="shared" si="259"/>
        <v>6.5531154058368226E-9</v>
      </c>
      <c r="K1679" s="77">
        <f t="shared" si="260"/>
        <v>6.5531154058368226E-9</v>
      </c>
      <c r="L1679" s="82"/>
    </row>
    <row r="1680" spans="1:12" x14ac:dyDescent="0.2">
      <c r="A1680" s="76">
        <v>715</v>
      </c>
      <c r="B1680" s="76">
        <f t="shared" si="256"/>
        <v>0.71499999999999997</v>
      </c>
      <c r="C1680" s="77">
        <f t="shared" si="251"/>
        <v>0.97991581898357472</v>
      </c>
      <c r="D1680" s="78">
        <f t="shared" si="252"/>
        <v>2.3217581081922573E-9</v>
      </c>
      <c r="E1680" s="78">
        <f t="shared" si="253"/>
        <v>1</v>
      </c>
      <c r="F1680" s="78">
        <f t="shared" si="254"/>
        <v>1</v>
      </c>
      <c r="G1680" s="77">
        <f t="shared" si="257"/>
        <v>2.2751274980709708E-9</v>
      </c>
      <c r="H1680" s="78">
        <f t="shared" si="255"/>
        <v>-172.8598852095252</v>
      </c>
      <c r="I1680" s="77">
        <f t="shared" si="258"/>
        <v>1</v>
      </c>
      <c r="J1680" s="77">
        <f t="shared" si="259"/>
        <v>3.462208120594257E-9</v>
      </c>
      <c r="K1680" s="77">
        <f t="shared" si="260"/>
        <v>3.462208120594257E-9</v>
      </c>
      <c r="L1680" s="82"/>
    </row>
    <row r="1681" spans="1:12" x14ac:dyDescent="0.2">
      <c r="A1681" s="76">
        <v>716</v>
      </c>
      <c r="B1681" s="76">
        <f t="shared" si="256"/>
        <v>0.71599999999999997</v>
      </c>
      <c r="C1681" s="77">
        <f t="shared" si="251"/>
        <v>0.97986012474686113</v>
      </c>
      <c r="D1681" s="78">
        <f t="shared" si="252"/>
        <v>9.6147837288599557E-10</v>
      </c>
      <c r="E1681" s="78">
        <f t="shared" si="253"/>
        <v>1</v>
      </c>
      <c r="F1681" s="78">
        <f t="shared" si="254"/>
        <v>1</v>
      </c>
      <c r="G1681" s="77">
        <f t="shared" si="257"/>
        <v>9.4211431839748064E-10</v>
      </c>
      <c r="H1681" s="78">
        <f t="shared" si="255"/>
        <v>-180.51792791363525</v>
      </c>
      <c r="I1681" s="77">
        <f t="shared" si="258"/>
        <v>1</v>
      </c>
      <c r="J1681" s="77">
        <f t="shared" si="259"/>
        <v>1.6086209082342257E-9</v>
      </c>
      <c r="K1681" s="77">
        <f t="shared" si="260"/>
        <v>1.6086209082342257E-9</v>
      </c>
      <c r="L1681" s="82"/>
    </row>
    <row r="1682" spans="1:12" x14ac:dyDescent="0.2">
      <c r="A1682" s="76">
        <v>717</v>
      </c>
      <c r="B1682" s="76">
        <f t="shared" si="256"/>
        <v>0.71699999999999997</v>
      </c>
      <c r="C1682" s="77">
        <f t="shared" si="251"/>
        <v>0.97980435558837586</v>
      </c>
      <c r="D1682" s="78">
        <f t="shared" si="252"/>
        <v>3.0644242508062465E-10</v>
      </c>
      <c r="E1682" s="78">
        <f t="shared" si="253"/>
        <v>1</v>
      </c>
      <c r="F1682" s="78">
        <f t="shared" si="254"/>
        <v>1</v>
      </c>
      <c r="G1682" s="77">
        <f t="shared" si="257"/>
        <v>3.0025362283106056E-10</v>
      </c>
      <c r="H1682" s="78">
        <f t="shared" si="255"/>
        <v>-190.45023487476783</v>
      </c>
      <c r="I1682" s="77">
        <f t="shared" si="258"/>
        <v>1</v>
      </c>
      <c r="J1682" s="77">
        <f t="shared" si="259"/>
        <v>6.2118397061427055E-10</v>
      </c>
      <c r="K1682" s="77">
        <f t="shared" si="260"/>
        <v>6.2118397061427055E-10</v>
      </c>
      <c r="L1682" s="82"/>
    </row>
    <row r="1683" spans="1:12" x14ac:dyDescent="0.2">
      <c r="A1683" s="76">
        <v>718</v>
      </c>
      <c r="B1683" s="76">
        <f t="shared" si="256"/>
        <v>0.71799999999999997</v>
      </c>
      <c r="C1683" s="77">
        <f t="shared" si="251"/>
        <v>0.97974851152020381</v>
      </c>
      <c r="D1683" s="78">
        <f t="shared" si="252"/>
        <v>6.075136506822365E-11</v>
      </c>
      <c r="E1683" s="78">
        <f t="shared" si="253"/>
        <v>1</v>
      </c>
      <c r="F1683" s="78">
        <f t="shared" si="254"/>
        <v>1</v>
      </c>
      <c r="G1683" s="77">
        <f t="shared" si="257"/>
        <v>5.9521059498412627E-11</v>
      </c>
      <c r="H1683" s="78">
        <f t="shared" si="255"/>
        <v>-204.50658693559475</v>
      </c>
      <c r="I1683" s="77">
        <f t="shared" si="258"/>
        <v>1</v>
      </c>
      <c r="J1683" s="77">
        <f t="shared" si="259"/>
        <v>1.7988734116473661E-10</v>
      </c>
      <c r="K1683" s="77">
        <f t="shared" si="260"/>
        <v>1.7988734116473661E-10</v>
      </c>
      <c r="L1683" s="82"/>
    </row>
    <row r="1684" spans="1:12" x14ac:dyDescent="0.2">
      <c r="A1684" s="76">
        <v>719</v>
      </c>
      <c r="B1684" s="76">
        <f t="shared" si="256"/>
        <v>0.71899999999999997</v>
      </c>
      <c r="C1684" s="77">
        <f t="shared" si="251"/>
        <v>0.9796925925544443</v>
      </c>
      <c r="D1684" s="78">
        <f t="shared" si="252"/>
        <v>3.7968241539958861E-12</v>
      </c>
      <c r="E1684" s="78">
        <f t="shared" si="253"/>
        <v>1</v>
      </c>
      <c r="F1684" s="78">
        <f t="shared" si="254"/>
        <v>1</v>
      </c>
      <c r="G1684" s="77">
        <f t="shared" si="257"/>
        <v>3.7197204989015644E-12</v>
      </c>
      <c r="H1684" s="78">
        <f t="shared" si="255"/>
        <v>-228.58979383862606</v>
      </c>
      <c r="I1684" s="77">
        <f t="shared" si="258"/>
        <v>1</v>
      </c>
      <c r="J1684" s="77">
        <f t="shared" si="259"/>
        <v>3.1620389998657094E-11</v>
      </c>
      <c r="K1684" s="77">
        <f t="shared" si="260"/>
        <v>3.1620389998657094E-11</v>
      </c>
      <c r="L1684" s="82"/>
    </row>
    <row r="1685" spans="1:12" x14ac:dyDescent="0.2">
      <c r="A1685" s="76">
        <v>720</v>
      </c>
      <c r="B1685" s="76">
        <f t="shared" si="256"/>
        <v>0.72</v>
      </c>
      <c r="C1685" s="77">
        <f t="shared" si="251"/>
        <v>0.97963659870321507</v>
      </c>
      <c r="D1685" s="78">
        <f t="shared" si="252"/>
        <v>2.3512841621201718E-66</v>
      </c>
      <c r="E1685" s="78">
        <f t="shared" si="253"/>
        <v>1</v>
      </c>
      <c r="F1685" s="78">
        <f t="shared" si="254"/>
        <v>1</v>
      </c>
      <c r="G1685" s="77">
        <f t="shared" si="257"/>
        <v>2.3034040191641439E-66</v>
      </c>
      <c r="H1685" s="78">
        <f t="shared" si="255"/>
        <v>-1312.7525975941287</v>
      </c>
      <c r="I1685" s="77">
        <f t="shared" si="258"/>
        <v>1</v>
      </c>
      <c r="J1685" s="77">
        <f t="shared" si="259"/>
        <v>1.8598602494507822E-12</v>
      </c>
      <c r="K1685" s="77">
        <f t="shared" si="260"/>
        <v>1.8598602494507822E-12</v>
      </c>
      <c r="L1685" s="82"/>
    </row>
    <row r="1686" spans="1:12" x14ac:dyDescent="0.2">
      <c r="A1686" s="76">
        <v>721</v>
      </c>
      <c r="B1686" s="76">
        <f t="shared" si="256"/>
        <v>0.72099999999999997</v>
      </c>
      <c r="C1686" s="77">
        <f t="shared" si="251"/>
        <v>0.97958052997864753</v>
      </c>
      <c r="D1686" s="78">
        <f t="shared" si="252"/>
        <v>3.7552144195585517E-12</v>
      </c>
      <c r="E1686" s="78">
        <f t="shared" si="253"/>
        <v>1</v>
      </c>
      <c r="F1686" s="78">
        <f t="shared" si="254"/>
        <v>1</v>
      </c>
      <c r="G1686" s="77">
        <f t="shared" si="257"/>
        <v>3.6785349312946252E-12</v>
      </c>
      <c r="H1686" s="78">
        <f t="shared" si="255"/>
        <v>-228.68650231100258</v>
      </c>
      <c r="I1686" s="77">
        <f t="shared" si="258"/>
        <v>1</v>
      </c>
      <c r="J1686" s="77">
        <f t="shared" si="259"/>
        <v>1.8392674656473126E-12</v>
      </c>
      <c r="K1686" s="77">
        <f t="shared" si="260"/>
        <v>1.8392674656473126E-12</v>
      </c>
      <c r="L1686" s="82"/>
    </row>
    <row r="1687" spans="1:12" x14ac:dyDescent="0.2">
      <c r="A1687" s="76">
        <v>722</v>
      </c>
      <c r="B1687" s="76">
        <f t="shared" si="256"/>
        <v>0.72199999999999998</v>
      </c>
      <c r="C1687" s="77">
        <f t="shared" si="251"/>
        <v>0.97952438639289041</v>
      </c>
      <c r="D1687" s="78">
        <f t="shared" si="252"/>
        <v>5.9427099606116524E-11</v>
      </c>
      <c r="E1687" s="78">
        <f t="shared" si="253"/>
        <v>1</v>
      </c>
      <c r="F1687" s="78">
        <f t="shared" si="254"/>
        <v>1</v>
      </c>
      <c r="G1687" s="77">
        <f t="shared" si="257"/>
        <v>5.8210293276790472E-11</v>
      </c>
      <c r="H1687" s="78">
        <f t="shared" si="255"/>
        <v>-204.70000425269066</v>
      </c>
      <c r="I1687" s="77">
        <f t="shared" si="258"/>
        <v>1</v>
      </c>
      <c r="J1687" s="77">
        <f t="shared" si="259"/>
        <v>3.0944414104042545E-11</v>
      </c>
      <c r="K1687" s="77">
        <f t="shared" si="260"/>
        <v>3.0944414104042545E-11</v>
      </c>
      <c r="L1687" s="82"/>
    </row>
    <row r="1688" spans="1:12" x14ac:dyDescent="0.2">
      <c r="A1688" s="76">
        <v>723</v>
      </c>
      <c r="B1688" s="76">
        <f t="shared" si="256"/>
        <v>0.72299999999999998</v>
      </c>
      <c r="C1688" s="77">
        <f t="shared" si="251"/>
        <v>0.97946816795810843</v>
      </c>
      <c r="D1688" s="78">
        <f t="shared" si="252"/>
        <v>2.9647739403548215E-10</v>
      </c>
      <c r="E1688" s="78">
        <f t="shared" si="253"/>
        <v>1</v>
      </c>
      <c r="F1688" s="78">
        <f t="shared" si="254"/>
        <v>1</v>
      </c>
      <c r="G1688" s="77">
        <f t="shared" si="257"/>
        <v>2.9039016997692792E-10</v>
      </c>
      <c r="H1688" s="78">
        <f t="shared" si="255"/>
        <v>-190.74036178127315</v>
      </c>
      <c r="I1688" s="77">
        <f t="shared" si="258"/>
        <v>1</v>
      </c>
      <c r="J1688" s="77">
        <f t="shared" si="259"/>
        <v>1.743002316268592E-10</v>
      </c>
      <c r="K1688" s="77">
        <f t="shared" si="260"/>
        <v>1.743002316268592E-10</v>
      </c>
      <c r="L1688" s="82"/>
    </row>
    <row r="1689" spans="1:12" x14ac:dyDescent="0.2">
      <c r="A1689" s="76">
        <v>724</v>
      </c>
      <c r="B1689" s="76">
        <f t="shared" si="256"/>
        <v>0.72399999999999998</v>
      </c>
      <c r="C1689" s="77">
        <f t="shared" si="251"/>
        <v>0.97941187468648128</v>
      </c>
      <c r="D1689" s="78">
        <f t="shared" si="252"/>
        <v>9.2001807225627686E-10</v>
      </c>
      <c r="E1689" s="78">
        <f t="shared" si="253"/>
        <v>1</v>
      </c>
      <c r="F1689" s="78">
        <f t="shared" si="254"/>
        <v>1</v>
      </c>
      <c r="G1689" s="77">
        <f t="shared" si="257"/>
        <v>9.010766248939627E-10</v>
      </c>
      <c r="H1689" s="78">
        <f t="shared" si="255"/>
        <v>-180.90476552661931</v>
      </c>
      <c r="I1689" s="77">
        <f t="shared" si="258"/>
        <v>1</v>
      </c>
      <c r="J1689" s="77">
        <f t="shared" si="259"/>
        <v>5.9573339743544533E-10</v>
      </c>
      <c r="K1689" s="77">
        <f t="shared" si="260"/>
        <v>5.9573339743544533E-10</v>
      </c>
      <c r="L1689" s="82"/>
    </row>
    <row r="1690" spans="1:12" x14ac:dyDescent="0.2">
      <c r="A1690" s="76">
        <v>725</v>
      </c>
      <c r="B1690" s="76">
        <f t="shared" si="256"/>
        <v>0.72499999999999998</v>
      </c>
      <c r="C1690" s="77">
        <f t="shared" si="251"/>
        <v>0.9793555065902031</v>
      </c>
      <c r="D1690" s="78">
        <f t="shared" si="252"/>
        <v>2.1972925312371515E-9</v>
      </c>
      <c r="E1690" s="78">
        <f t="shared" si="253"/>
        <v>1</v>
      </c>
      <c r="F1690" s="78">
        <f t="shared" si="254"/>
        <v>1</v>
      </c>
      <c r="G1690" s="77">
        <f t="shared" si="257"/>
        <v>2.15193054005663E-9</v>
      </c>
      <c r="H1690" s="78">
        <f t="shared" si="255"/>
        <v>-173.34343501844904</v>
      </c>
      <c r="I1690" s="77">
        <f t="shared" si="258"/>
        <v>1</v>
      </c>
      <c r="J1690" s="77">
        <f t="shared" si="259"/>
        <v>1.5265035824752963E-9</v>
      </c>
      <c r="K1690" s="77">
        <f t="shared" si="260"/>
        <v>1.5265035824752963E-9</v>
      </c>
      <c r="L1690" s="82"/>
    </row>
    <row r="1691" spans="1:12" x14ac:dyDescent="0.2">
      <c r="A1691" s="76">
        <v>726</v>
      </c>
      <c r="B1691" s="76">
        <f t="shared" si="256"/>
        <v>0.72599999999999998</v>
      </c>
      <c r="C1691" s="77">
        <f t="shared" si="251"/>
        <v>0.97929906368148867</v>
      </c>
      <c r="D1691" s="78">
        <f t="shared" si="252"/>
        <v>4.4407669913154887E-9</v>
      </c>
      <c r="E1691" s="78">
        <f t="shared" si="253"/>
        <v>1</v>
      </c>
      <c r="F1691" s="78">
        <f t="shared" si="254"/>
        <v>1</v>
      </c>
      <c r="G1691" s="77">
        <f t="shared" si="257"/>
        <v>4.3488389566229197E-9</v>
      </c>
      <c r="H1691" s="78">
        <f t="shared" si="255"/>
        <v>-167.23253349095629</v>
      </c>
      <c r="I1691" s="77">
        <f t="shared" si="258"/>
        <v>1</v>
      </c>
      <c r="J1691" s="77">
        <f t="shared" si="259"/>
        <v>3.2503847483397749E-9</v>
      </c>
      <c r="K1691" s="77">
        <f t="shared" si="260"/>
        <v>3.2503847483397749E-9</v>
      </c>
      <c r="L1691" s="82"/>
    </row>
    <row r="1692" spans="1:12" x14ac:dyDescent="0.2">
      <c r="A1692" s="76">
        <v>727</v>
      </c>
      <c r="B1692" s="76">
        <f t="shared" si="256"/>
        <v>0.72699999999999998</v>
      </c>
      <c r="C1692" s="77">
        <f t="shared" si="251"/>
        <v>0.97924254597256366</v>
      </c>
      <c r="D1692" s="78">
        <f t="shared" si="252"/>
        <v>7.9886624917609167E-9</v>
      </c>
      <c r="E1692" s="78">
        <f t="shared" si="253"/>
        <v>1</v>
      </c>
      <c r="F1692" s="78">
        <f t="shared" si="254"/>
        <v>1</v>
      </c>
      <c r="G1692" s="77">
        <f t="shared" si="257"/>
        <v>7.8228381973474846E-9</v>
      </c>
      <c r="H1692" s="78">
        <f t="shared" si="255"/>
        <v>-162.13271304668592</v>
      </c>
      <c r="I1692" s="77">
        <f t="shared" si="258"/>
        <v>1</v>
      </c>
      <c r="J1692" s="77">
        <f t="shared" si="259"/>
        <v>6.0858385769852021E-9</v>
      </c>
      <c r="K1692" s="77">
        <f t="shared" si="260"/>
        <v>6.0858385769852021E-9</v>
      </c>
      <c r="L1692" s="82"/>
    </row>
    <row r="1693" spans="1:12" x14ac:dyDescent="0.2">
      <c r="A1693" s="76">
        <v>728</v>
      </c>
      <c r="B1693" s="76">
        <f t="shared" si="256"/>
        <v>0.72799999999999998</v>
      </c>
      <c r="C1693" s="77">
        <f t="shared" si="251"/>
        <v>0.97918595347567117</v>
      </c>
      <c r="D1693" s="78">
        <f t="shared" si="252"/>
        <v>1.3183867707152315E-8</v>
      </c>
      <c r="E1693" s="78">
        <f t="shared" si="253"/>
        <v>1</v>
      </c>
      <c r="F1693" s="78">
        <f t="shared" si="254"/>
        <v>1</v>
      </c>
      <c r="G1693" s="77">
        <f t="shared" si="257"/>
        <v>1.290945807132505E-8</v>
      </c>
      <c r="H1693" s="78">
        <f t="shared" si="255"/>
        <v>-157.78183977368491</v>
      </c>
      <c r="I1693" s="77">
        <f t="shared" si="258"/>
        <v>1</v>
      </c>
      <c r="J1693" s="77">
        <f t="shared" si="259"/>
        <v>1.0366148134336268E-8</v>
      </c>
      <c r="K1693" s="77">
        <f t="shared" si="260"/>
        <v>1.0366148134336268E-8</v>
      </c>
      <c r="L1693" s="82"/>
    </row>
    <row r="1694" spans="1:12" x14ac:dyDescent="0.2">
      <c r="A1694" s="76">
        <v>729</v>
      </c>
      <c r="B1694" s="76">
        <f t="shared" si="256"/>
        <v>0.72899999999999998</v>
      </c>
      <c r="C1694" s="77">
        <f t="shared" si="251"/>
        <v>0.97912928620307249</v>
      </c>
      <c r="D1694" s="78">
        <f t="shared" si="252"/>
        <v>2.0352239858391112E-8</v>
      </c>
      <c r="E1694" s="78">
        <f t="shared" si="253"/>
        <v>1</v>
      </c>
      <c r="F1694" s="78">
        <f t="shared" si="254"/>
        <v>1</v>
      </c>
      <c r="G1694" s="77">
        <f t="shared" si="257"/>
        <v>1.992747408518021E-8</v>
      </c>
      <c r="H1694" s="78">
        <f t="shared" si="255"/>
        <v>-154.01095493957763</v>
      </c>
      <c r="I1694" s="77">
        <f t="shared" si="258"/>
        <v>1</v>
      </c>
      <c r="J1694" s="77">
        <f t="shared" si="259"/>
        <v>1.6418466078252631E-8</v>
      </c>
      <c r="K1694" s="77">
        <f t="shared" si="260"/>
        <v>1.6418466078252631E-8</v>
      </c>
      <c r="L1694" s="82"/>
    </row>
    <row r="1695" spans="1:12" x14ac:dyDescent="0.2">
      <c r="A1695" s="76">
        <v>730</v>
      </c>
      <c r="B1695" s="76">
        <f t="shared" si="256"/>
        <v>0.73</v>
      </c>
      <c r="C1695" s="77">
        <f t="shared" si="251"/>
        <v>0.97907254416704026</v>
      </c>
      <c r="D1695" s="78">
        <f t="shared" si="252"/>
        <v>2.9781322731697163E-8</v>
      </c>
      <c r="E1695" s="78">
        <f t="shared" si="253"/>
        <v>1</v>
      </c>
      <c r="F1695" s="78">
        <f t="shared" si="254"/>
        <v>1</v>
      </c>
      <c r="G1695" s="77">
        <f t="shared" si="257"/>
        <v>2.9158075415582451E-8</v>
      </c>
      <c r="H1695" s="78">
        <f t="shared" si="255"/>
        <v>-150.70482290198981</v>
      </c>
      <c r="I1695" s="77">
        <f t="shared" si="258"/>
        <v>1</v>
      </c>
      <c r="J1695" s="77">
        <f t="shared" si="259"/>
        <v>2.4542774750381331E-8</v>
      </c>
      <c r="K1695" s="77">
        <f t="shared" si="260"/>
        <v>2.4542774750381331E-8</v>
      </c>
      <c r="L1695" s="82"/>
    </row>
    <row r="1696" spans="1:12" x14ac:dyDescent="0.2">
      <c r="A1696" s="76">
        <v>731</v>
      </c>
      <c r="B1696" s="76">
        <f t="shared" si="256"/>
        <v>0.73099999999999998</v>
      </c>
      <c r="C1696" s="77">
        <f t="shared" si="251"/>
        <v>0.97901572737986675</v>
      </c>
      <c r="D1696" s="78">
        <f t="shared" si="252"/>
        <v>4.1700486742405226E-8</v>
      </c>
      <c r="E1696" s="78">
        <f t="shared" si="253"/>
        <v>1</v>
      </c>
      <c r="F1696" s="78">
        <f t="shared" si="254"/>
        <v>1</v>
      </c>
      <c r="G1696" s="77">
        <f t="shared" si="257"/>
        <v>4.0825432360210345E-8</v>
      </c>
      <c r="H1696" s="78">
        <f t="shared" si="255"/>
        <v>-147.78138414375033</v>
      </c>
      <c r="I1696" s="77">
        <f t="shared" si="258"/>
        <v>1</v>
      </c>
      <c r="J1696" s="77">
        <f t="shared" si="259"/>
        <v>3.4991753887896401E-8</v>
      </c>
      <c r="K1696" s="77">
        <f t="shared" si="260"/>
        <v>3.4991753887896401E-8</v>
      </c>
      <c r="L1696" s="82"/>
    </row>
    <row r="1697" spans="1:12" x14ac:dyDescent="0.2">
      <c r="A1697" s="76">
        <v>732</v>
      </c>
      <c r="B1697" s="76">
        <f t="shared" si="256"/>
        <v>0.73199999999999998</v>
      </c>
      <c r="C1697" s="77">
        <f t="shared" si="251"/>
        <v>0.9789588358538589</v>
      </c>
      <c r="D1697" s="78">
        <f t="shared" si="252"/>
        <v>5.6263427582677478E-8</v>
      </c>
      <c r="E1697" s="78">
        <f t="shared" si="253"/>
        <v>1</v>
      </c>
      <c r="F1697" s="78">
        <f t="shared" si="254"/>
        <v>1</v>
      </c>
      <c r="G1697" s="77">
        <f t="shared" si="257"/>
        <v>5.5079579567485839E-8</v>
      </c>
      <c r="H1697" s="78">
        <f t="shared" si="255"/>
        <v>-145.18018766903495</v>
      </c>
      <c r="I1697" s="77">
        <f t="shared" si="258"/>
        <v>1</v>
      </c>
      <c r="J1697" s="77">
        <f t="shared" si="259"/>
        <v>4.7952505963848092E-8</v>
      </c>
      <c r="K1697" s="77">
        <f t="shared" si="260"/>
        <v>4.7952505963848092E-8</v>
      </c>
      <c r="L1697" s="82"/>
    </row>
    <row r="1698" spans="1:12" x14ac:dyDescent="0.2">
      <c r="A1698" s="76">
        <v>733</v>
      </c>
      <c r="B1698" s="76">
        <f t="shared" si="256"/>
        <v>0.73299999999999998</v>
      </c>
      <c r="C1698" s="77">
        <f t="shared" si="251"/>
        <v>0.97890186960133818</v>
      </c>
      <c r="D1698" s="78">
        <f t="shared" si="252"/>
        <v>7.3533850684342363E-8</v>
      </c>
      <c r="E1698" s="78">
        <f t="shared" si="253"/>
        <v>1</v>
      </c>
      <c r="F1698" s="78">
        <f t="shared" si="254"/>
        <v>1</v>
      </c>
      <c r="G1698" s="77">
        <f t="shared" si="257"/>
        <v>7.1982423913888386E-8</v>
      </c>
      <c r="H1698" s="78">
        <f t="shared" si="255"/>
        <v>-142.85547066277522</v>
      </c>
      <c r="I1698" s="77">
        <f t="shared" si="258"/>
        <v>1</v>
      </c>
      <c r="J1698" s="77">
        <f t="shared" si="259"/>
        <v>6.3531001740687106E-8</v>
      </c>
      <c r="K1698" s="77">
        <f t="shared" si="260"/>
        <v>6.3531001740687106E-8</v>
      </c>
      <c r="L1698" s="82"/>
    </row>
    <row r="1699" spans="1:12" x14ac:dyDescent="0.2">
      <c r="A1699" s="76">
        <v>734</v>
      </c>
      <c r="B1699" s="76">
        <f t="shared" si="256"/>
        <v>0.73399999999999999</v>
      </c>
      <c r="C1699" s="77">
        <f t="shared" si="251"/>
        <v>0.97884482863464528</v>
      </c>
      <c r="D1699" s="78">
        <f t="shared" si="252"/>
        <v>9.3475023669564535E-8</v>
      </c>
      <c r="E1699" s="78">
        <f t="shared" si="253"/>
        <v>1</v>
      </c>
      <c r="F1699" s="78">
        <f t="shared" si="254"/>
        <v>1</v>
      </c>
      <c r="G1699" s="77">
        <f t="shared" si="257"/>
        <v>9.1497543525454308E-8</v>
      </c>
      <c r="H1699" s="78">
        <f t="shared" si="255"/>
        <v>-140.77181130941659</v>
      </c>
      <c r="I1699" s="77">
        <f t="shared" si="258"/>
        <v>1</v>
      </c>
      <c r="J1699" s="77">
        <f t="shared" si="259"/>
        <v>8.1739983719671347E-8</v>
      </c>
      <c r="K1699" s="77">
        <f t="shared" si="260"/>
        <v>8.1739983719671347E-8</v>
      </c>
      <c r="L1699" s="82"/>
    </row>
    <row r="1700" spans="1:12" x14ac:dyDescent="0.2">
      <c r="A1700" s="76">
        <v>735</v>
      </c>
      <c r="B1700" s="76">
        <f t="shared" si="256"/>
        <v>0.73499999999999999</v>
      </c>
      <c r="C1700" s="77">
        <f t="shared" si="251"/>
        <v>0.9787877129661321</v>
      </c>
      <c r="D1700" s="78">
        <f t="shared" si="252"/>
        <v>1.1594370481807611E-7</v>
      </c>
      <c r="E1700" s="78">
        <f t="shared" si="253"/>
        <v>1</v>
      </c>
      <c r="F1700" s="78">
        <f t="shared" si="254"/>
        <v>1</v>
      </c>
      <c r="G1700" s="77">
        <f t="shared" si="257"/>
        <v>1.1348427367170503E-7</v>
      </c>
      <c r="H1700" s="78">
        <f t="shared" si="255"/>
        <v>-138.90128635193847</v>
      </c>
      <c r="I1700" s="77">
        <f t="shared" si="258"/>
        <v>1</v>
      </c>
      <c r="J1700" s="77">
        <f t="shared" si="259"/>
        <v>1.0249090859857967E-7</v>
      </c>
      <c r="K1700" s="77">
        <f t="shared" si="260"/>
        <v>1.0249090859857967E-7</v>
      </c>
      <c r="L1700" s="82"/>
    </row>
    <row r="1701" spans="1:12" x14ac:dyDescent="0.2">
      <c r="A1701" s="76">
        <v>736</v>
      </c>
      <c r="B1701" s="76">
        <f t="shared" si="256"/>
        <v>0.73599999999999999</v>
      </c>
      <c r="C1701" s="77">
        <f t="shared" si="251"/>
        <v>0.97873052260817039</v>
      </c>
      <c r="D1701" s="78">
        <f t="shared" si="252"/>
        <v>1.4068876021620744E-7</v>
      </c>
      <c r="E1701" s="78">
        <f t="shared" si="253"/>
        <v>1</v>
      </c>
      <c r="F1701" s="78">
        <f t="shared" si="254"/>
        <v>1</v>
      </c>
      <c r="G1701" s="77">
        <f t="shared" si="257"/>
        <v>1.3769638381150429E-7</v>
      </c>
      <c r="H1701" s="78">
        <f t="shared" si="255"/>
        <v>-137.22154930108246</v>
      </c>
      <c r="I1701" s="77">
        <f t="shared" si="258"/>
        <v>1</v>
      </c>
      <c r="J1701" s="77">
        <f t="shared" si="259"/>
        <v>1.2559032874160466E-7</v>
      </c>
      <c r="K1701" s="77">
        <f t="shared" si="260"/>
        <v>1.2559032874160466E-7</v>
      </c>
      <c r="L1701" s="82"/>
    </row>
    <row r="1702" spans="1:12" x14ac:dyDescent="0.2">
      <c r="A1702" s="76">
        <v>737</v>
      </c>
      <c r="B1702" s="76">
        <f t="shared" si="256"/>
        <v>0.73699999999999999</v>
      </c>
      <c r="C1702" s="77">
        <f t="shared" si="251"/>
        <v>0.97867325757314561</v>
      </c>
      <c r="D1702" s="78">
        <f t="shared" si="252"/>
        <v>1.6735457438251491E-7</v>
      </c>
      <c r="E1702" s="78">
        <f t="shared" si="253"/>
        <v>1</v>
      </c>
      <c r="F1702" s="78">
        <f t="shared" si="254"/>
        <v>1</v>
      </c>
      <c r="G1702" s="77">
        <f t="shared" si="257"/>
        <v>1.6378544648070317E-7</v>
      </c>
      <c r="H1702" s="78">
        <f t="shared" si="255"/>
        <v>-135.71449382122216</v>
      </c>
      <c r="I1702" s="77">
        <f t="shared" si="258"/>
        <v>1</v>
      </c>
      <c r="J1702" s="77">
        <f t="shared" si="259"/>
        <v>1.5074091514610373E-7</v>
      </c>
      <c r="K1702" s="77">
        <f t="shared" si="260"/>
        <v>1.5074091514610373E-7</v>
      </c>
      <c r="L1702" s="82"/>
    </row>
    <row r="1703" spans="1:12" x14ac:dyDescent="0.2">
      <c r="A1703" s="76">
        <v>738</v>
      </c>
      <c r="B1703" s="76">
        <f t="shared" si="256"/>
        <v>0.73799999999999999</v>
      </c>
      <c r="C1703" s="77">
        <f t="shared" si="251"/>
        <v>0.97861591787345847</v>
      </c>
      <c r="D1703" s="78">
        <f t="shared" si="252"/>
        <v>1.9548914796028278E-7</v>
      </c>
      <c r="E1703" s="78">
        <f t="shared" si="253"/>
        <v>1</v>
      </c>
      <c r="F1703" s="78">
        <f t="shared" si="254"/>
        <v>1</v>
      </c>
      <c r="G1703" s="77">
        <f t="shared" si="257"/>
        <v>1.9130879196545246E-7</v>
      </c>
      <c r="H1703" s="78">
        <f t="shared" si="255"/>
        <v>-134.36530141342783</v>
      </c>
      <c r="I1703" s="77">
        <f t="shared" si="258"/>
        <v>1</v>
      </c>
      <c r="J1703" s="77">
        <f t="shared" si="259"/>
        <v>1.775471192230778E-7</v>
      </c>
      <c r="K1703" s="77">
        <f t="shared" si="260"/>
        <v>1.775471192230778E-7</v>
      </c>
      <c r="L1703" s="82"/>
    </row>
    <row r="1704" spans="1:12" x14ac:dyDescent="0.2">
      <c r="A1704" s="76">
        <v>739</v>
      </c>
      <c r="B1704" s="76">
        <f t="shared" si="256"/>
        <v>0.73899999999999999</v>
      </c>
      <c r="C1704" s="77">
        <f t="shared" si="251"/>
        <v>0.97855850352152884</v>
      </c>
      <c r="D1704" s="78">
        <f t="shared" si="252"/>
        <v>2.2455657075750124E-7</v>
      </c>
      <c r="E1704" s="78">
        <f t="shared" si="253"/>
        <v>1</v>
      </c>
      <c r="F1704" s="78">
        <f t="shared" si="254"/>
        <v>1</v>
      </c>
      <c r="G1704" s="77">
        <f t="shared" si="257"/>
        <v>2.1974174183638672E-7</v>
      </c>
      <c r="H1704" s="78">
        <f t="shared" si="255"/>
        <v>-133.16174874531399</v>
      </c>
      <c r="I1704" s="77">
        <f t="shared" si="258"/>
        <v>1</v>
      </c>
      <c r="J1704" s="77">
        <f t="shared" si="259"/>
        <v>2.0552526690091959E-7</v>
      </c>
      <c r="K1704" s="77">
        <f t="shared" si="260"/>
        <v>2.0552526690091959E-7</v>
      </c>
      <c r="L1704" s="82"/>
    </row>
    <row r="1705" spans="1:12" x14ac:dyDescent="0.2">
      <c r="A1705" s="76">
        <v>740</v>
      </c>
      <c r="B1705" s="76">
        <f t="shared" si="256"/>
        <v>0.74</v>
      </c>
      <c r="C1705" s="77">
        <f t="shared" si="251"/>
        <v>0.9785010145297881</v>
      </c>
      <c r="D1705" s="78">
        <f t="shared" si="252"/>
        <v>2.5395336788539439E-7</v>
      </c>
      <c r="E1705" s="78">
        <f t="shared" si="253"/>
        <v>1</v>
      </c>
      <c r="F1705" s="78">
        <f t="shared" si="254"/>
        <v>1</v>
      </c>
      <c r="G1705" s="77">
        <f t="shared" si="257"/>
        <v>2.4849362811911491E-7</v>
      </c>
      <c r="H1705" s="78">
        <f t="shared" si="255"/>
        <v>-132.0936948595938</v>
      </c>
      <c r="I1705" s="77">
        <f t="shared" si="258"/>
        <v>1</v>
      </c>
      <c r="J1705" s="77">
        <f t="shared" si="259"/>
        <v>2.3411768497775083E-7</v>
      </c>
      <c r="K1705" s="77">
        <f t="shared" si="260"/>
        <v>2.3411768497775083E-7</v>
      </c>
      <c r="L1705" s="82"/>
    </row>
    <row r="1706" spans="1:12" x14ac:dyDescent="0.2">
      <c r="A1706" s="76">
        <v>741</v>
      </c>
      <c r="B1706" s="76">
        <f t="shared" si="256"/>
        <v>0.74099999999999999</v>
      </c>
      <c r="C1706" s="77">
        <f t="shared" si="251"/>
        <v>0.97844345091068585</v>
      </c>
      <c r="D1706" s="78">
        <f t="shared" si="252"/>
        <v>2.8302804915658429E-7</v>
      </c>
      <c r="E1706" s="78">
        <f t="shared" si="253"/>
        <v>1</v>
      </c>
      <c r="F1706" s="78">
        <f t="shared" si="254"/>
        <v>1</v>
      </c>
      <c r="G1706" s="77">
        <f t="shared" si="257"/>
        <v>2.7692694112128755E-7</v>
      </c>
      <c r="H1706" s="78">
        <f t="shared" si="255"/>
        <v>-131.15269582830618</v>
      </c>
      <c r="I1706" s="77">
        <f t="shared" si="258"/>
        <v>1</v>
      </c>
      <c r="J1706" s="77">
        <f t="shared" si="259"/>
        <v>2.627102846202012E-7</v>
      </c>
      <c r="K1706" s="77">
        <f t="shared" si="260"/>
        <v>2.627102846202012E-7</v>
      </c>
      <c r="L1706" s="82"/>
    </row>
    <row r="1707" spans="1:12" x14ac:dyDescent="0.2">
      <c r="A1707" s="76">
        <v>742</v>
      </c>
      <c r="B1707" s="76">
        <f t="shared" si="256"/>
        <v>0.74199999999999999</v>
      </c>
      <c r="C1707" s="77">
        <f t="shared" si="251"/>
        <v>0.97838581267668712</v>
      </c>
      <c r="D1707" s="78">
        <f t="shared" si="252"/>
        <v>3.1110305433886574E-7</v>
      </c>
      <c r="E1707" s="78">
        <f t="shared" si="253"/>
        <v>1</v>
      </c>
      <c r="F1707" s="78">
        <f t="shared" si="254"/>
        <v>1</v>
      </c>
      <c r="G1707" s="77">
        <f t="shared" si="257"/>
        <v>3.0437881464553071E-7</v>
      </c>
      <c r="H1707" s="78">
        <f t="shared" si="255"/>
        <v>-130.33171157171711</v>
      </c>
      <c r="I1707" s="77">
        <f t="shared" si="258"/>
        <v>1</v>
      </c>
      <c r="J1707" s="77">
        <f t="shared" si="259"/>
        <v>2.9065287788340913E-7</v>
      </c>
      <c r="K1707" s="77">
        <f t="shared" si="260"/>
        <v>2.9065287788340913E-7</v>
      </c>
      <c r="L1707" s="82"/>
    </row>
    <row r="1708" spans="1:12" x14ac:dyDescent="0.2">
      <c r="A1708" s="76">
        <v>743</v>
      </c>
      <c r="B1708" s="76">
        <f t="shared" si="256"/>
        <v>0.74299999999999999</v>
      </c>
      <c r="C1708" s="77">
        <f t="shared" si="251"/>
        <v>0.97832809984027325</v>
      </c>
      <c r="D1708" s="78">
        <f t="shared" si="252"/>
        <v>3.3749818503810609E-7</v>
      </c>
      <c r="E1708" s="78">
        <f t="shared" si="253"/>
        <v>1</v>
      </c>
      <c r="F1708" s="78">
        <f t="shared" si="254"/>
        <v>1</v>
      </c>
      <c r="G1708" s="77">
        <f t="shared" si="257"/>
        <v>3.3018395806787129E-7</v>
      </c>
      <c r="H1708" s="78">
        <f t="shared" si="255"/>
        <v>-129.62488061370212</v>
      </c>
      <c r="I1708" s="77">
        <f t="shared" si="258"/>
        <v>1</v>
      </c>
      <c r="J1708" s="77">
        <f t="shared" si="259"/>
        <v>3.1728138635670097E-7</v>
      </c>
      <c r="K1708" s="77">
        <f t="shared" si="260"/>
        <v>3.1728138635670097E-7</v>
      </c>
      <c r="L1708" s="82"/>
    </row>
    <row r="1709" spans="1:12" x14ac:dyDescent="0.2">
      <c r="A1709" s="76">
        <v>744</v>
      </c>
      <c r="B1709" s="76">
        <f t="shared" si="256"/>
        <v>0.74399999999999999</v>
      </c>
      <c r="C1709" s="77">
        <f t="shared" si="251"/>
        <v>0.97827031241394002</v>
      </c>
      <c r="D1709" s="78">
        <f t="shared" si="252"/>
        <v>3.6155455201669804E-7</v>
      </c>
      <c r="E1709" s="78">
        <f t="shared" si="253"/>
        <v>1</v>
      </c>
      <c r="F1709" s="78">
        <f t="shared" si="254"/>
        <v>1</v>
      </c>
      <c r="G1709" s="77">
        <f t="shared" si="257"/>
        <v>3.5369808455605731E-7</v>
      </c>
      <c r="H1709" s="78">
        <f t="shared" si="255"/>
        <v>-129.02734584181565</v>
      </c>
      <c r="I1709" s="77">
        <f t="shared" si="258"/>
        <v>1</v>
      </c>
      <c r="J1709" s="77">
        <f t="shared" si="259"/>
        <v>3.419410213119643E-7</v>
      </c>
      <c r="K1709" s="77">
        <f t="shared" si="260"/>
        <v>3.419410213119643E-7</v>
      </c>
      <c r="L1709" s="82"/>
    </row>
    <row r="1710" spans="1:12" x14ac:dyDescent="0.2">
      <c r="A1710" s="76">
        <v>745</v>
      </c>
      <c r="B1710" s="76">
        <f t="shared" si="256"/>
        <v>0.745</v>
      </c>
      <c r="C1710" s="77">
        <f t="shared" si="251"/>
        <v>0.97821245041020044</v>
      </c>
      <c r="D1710" s="78">
        <f t="shared" si="252"/>
        <v>3.8265804699118892E-7</v>
      </c>
      <c r="E1710" s="78">
        <f t="shared" si="253"/>
        <v>1</v>
      </c>
      <c r="F1710" s="78">
        <f t="shared" si="254"/>
        <v>1</v>
      </c>
      <c r="G1710" s="77">
        <f t="shared" si="257"/>
        <v>3.7432086581643255E-7</v>
      </c>
      <c r="H1710" s="78">
        <f t="shared" si="255"/>
        <v>-128.53511926554685</v>
      </c>
      <c r="I1710" s="77">
        <f t="shared" si="258"/>
        <v>1</v>
      </c>
      <c r="J1710" s="77">
        <f t="shared" si="259"/>
        <v>3.6400947518624496E-7</v>
      </c>
      <c r="K1710" s="77">
        <f t="shared" si="260"/>
        <v>3.6400947518624496E-7</v>
      </c>
      <c r="L1710" s="82"/>
    </row>
    <row r="1711" spans="1:12" x14ac:dyDescent="0.2">
      <c r="A1711" s="76">
        <v>746</v>
      </c>
      <c r="B1711" s="76">
        <f t="shared" si="256"/>
        <v>0.746</v>
      </c>
      <c r="C1711" s="77">
        <f t="shared" si="251"/>
        <v>0.97815451384158159</v>
      </c>
      <c r="D1711" s="78">
        <f t="shared" si="252"/>
        <v>4.0026137089215678E-7</v>
      </c>
      <c r="E1711" s="78">
        <f t="shared" si="253"/>
        <v>1</v>
      </c>
      <c r="F1711" s="78">
        <f t="shared" si="254"/>
        <v>1</v>
      </c>
      <c r="G1711" s="77">
        <f t="shared" si="257"/>
        <v>3.9151746665458258E-7</v>
      </c>
      <c r="H1711" s="78">
        <f t="shared" si="255"/>
        <v>-128.14497716241493</v>
      </c>
      <c r="I1711" s="77">
        <f t="shared" si="258"/>
        <v>1</v>
      </c>
      <c r="J1711" s="77">
        <f t="shared" si="259"/>
        <v>3.8291916623550759E-7</v>
      </c>
      <c r="K1711" s="77">
        <f t="shared" si="260"/>
        <v>3.8291916623550759E-7</v>
      </c>
      <c r="L1711" s="82"/>
    </row>
    <row r="1712" spans="1:12" x14ac:dyDescent="0.2">
      <c r="A1712" s="76">
        <v>747</v>
      </c>
      <c r="B1712" s="76">
        <f t="shared" si="256"/>
        <v>0.747</v>
      </c>
      <c r="C1712" s="77">
        <f t="shared" si="251"/>
        <v>0.97809650272062842</v>
      </c>
      <c r="D1712" s="78">
        <f t="shared" si="252"/>
        <v>4.1390371485733318E-7</v>
      </c>
      <c r="E1712" s="78">
        <f t="shared" si="253"/>
        <v>1</v>
      </c>
      <c r="F1712" s="78">
        <f t="shared" si="254"/>
        <v>1</v>
      </c>
      <c r="G1712" s="77">
        <f t="shared" si="257"/>
        <v>4.0483777596503379E-7</v>
      </c>
      <c r="H1712" s="78">
        <f t="shared" si="255"/>
        <v>-127.8543793933399</v>
      </c>
      <c r="I1712" s="77">
        <f t="shared" si="258"/>
        <v>1</v>
      </c>
      <c r="J1712" s="77">
        <f t="shared" si="259"/>
        <v>3.9817762130980821E-7</v>
      </c>
      <c r="K1712" s="77">
        <f t="shared" si="260"/>
        <v>3.9817762130980821E-7</v>
      </c>
      <c r="L1712" s="82"/>
    </row>
    <row r="1713" spans="1:12" x14ac:dyDescent="0.2">
      <c r="A1713" s="76">
        <v>748</v>
      </c>
      <c r="B1713" s="76">
        <f t="shared" si="256"/>
        <v>0.748</v>
      </c>
      <c r="C1713" s="77">
        <f t="shared" si="251"/>
        <v>0.97803841705989991</v>
      </c>
      <c r="D1713" s="78">
        <f t="shared" si="252"/>
        <v>4.2322729273668868E-7</v>
      </c>
      <c r="E1713" s="78">
        <f t="shared" si="253"/>
        <v>1</v>
      </c>
      <c r="F1713" s="78">
        <f t="shared" si="254"/>
        <v>1</v>
      </c>
      <c r="G1713" s="77">
        <f t="shared" si="257"/>
        <v>4.1393255144473787E-7</v>
      </c>
      <c r="H1713" s="78">
        <f t="shared" si="255"/>
        <v>-127.6614083911946</v>
      </c>
      <c r="I1713" s="77">
        <f t="shared" si="258"/>
        <v>1</v>
      </c>
      <c r="J1713" s="77">
        <f t="shared" si="259"/>
        <v>4.093851637048858E-7</v>
      </c>
      <c r="K1713" s="77">
        <f t="shared" si="260"/>
        <v>4.093851637048858E-7</v>
      </c>
      <c r="L1713" s="82"/>
    </row>
    <row r="1714" spans="1:12" x14ac:dyDescent="0.2">
      <c r="A1714" s="76">
        <v>749</v>
      </c>
      <c r="B1714" s="76">
        <f t="shared" si="256"/>
        <v>0.749</v>
      </c>
      <c r="C1714" s="77">
        <f t="shared" si="251"/>
        <v>0.97798025687197077</v>
      </c>
      <c r="D1714" s="78">
        <f t="shared" si="252"/>
        <v>4.2799005986414032E-7</v>
      </c>
      <c r="E1714" s="78">
        <f t="shared" si="253"/>
        <v>1</v>
      </c>
      <c r="F1714" s="78">
        <f t="shared" si="254"/>
        <v>1</v>
      </c>
      <c r="G1714" s="77">
        <f t="shared" si="257"/>
        <v>4.1856582868458212E-7</v>
      </c>
      <c r="H1714" s="78">
        <f t="shared" si="255"/>
        <v>-127.56472459875637</v>
      </c>
      <c r="I1714" s="77">
        <f t="shared" si="258"/>
        <v>1</v>
      </c>
      <c r="J1714" s="77">
        <f t="shared" si="259"/>
        <v>4.1624919006466002E-7</v>
      </c>
      <c r="K1714" s="77">
        <f t="shared" si="260"/>
        <v>4.1624919006466002E-7</v>
      </c>
      <c r="L1714" s="82"/>
    </row>
    <row r="1715" spans="1:12" x14ac:dyDescent="0.2">
      <c r="A1715" s="76">
        <v>750</v>
      </c>
      <c r="B1715" s="76">
        <f t="shared" si="256"/>
        <v>0.75</v>
      </c>
      <c r="C1715" s="77">
        <f t="shared" si="251"/>
        <v>0.97792202216943336</v>
      </c>
      <c r="D1715" s="78">
        <f t="shared" si="252"/>
        <v>4.280741161442658E-7</v>
      </c>
      <c r="E1715" s="78">
        <f t="shared" si="253"/>
        <v>1</v>
      </c>
      <c r="F1715" s="78">
        <f t="shared" si="254"/>
        <v>1</v>
      </c>
      <c r="G1715" s="77">
        <f t="shared" si="257"/>
        <v>4.186231052981933E-7</v>
      </c>
      <c r="H1715" s="78">
        <f t="shared" si="255"/>
        <v>-127.56353610157191</v>
      </c>
      <c r="I1715" s="77">
        <f t="shared" si="258"/>
        <v>1</v>
      </c>
      <c r="J1715" s="77">
        <f t="shared" si="259"/>
        <v>4.1859446699138774E-7</v>
      </c>
      <c r="K1715" s="77">
        <f t="shared" si="260"/>
        <v>4.1859446699138774E-7</v>
      </c>
      <c r="L1715" s="82"/>
    </row>
    <row r="1716" spans="1:12" x14ac:dyDescent="0.2">
      <c r="A1716" s="76">
        <v>751</v>
      </c>
      <c r="B1716" s="76">
        <f t="shared" si="256"/>
        <v>0.751</v>
      </c>
      <c r="C1716" s="77">
        <f t="shared" si="251"/>
        <v>0.9778637129648946</v>
      </c>
      <c r="D1716" s="78">
        <f t="shared" si="252"/>
        <v>4.2348947484337767E-7</v>
      </c>
      <c r="E1716" s="78">
        <f t="shared" si="253"/>
        <v>1</v>
      </c>
      <c r="F1716" s="78">
        <f t="shared" si="254"/>
        <v>1</v>
      </c>
      <c r="G1716" s="77">
        <f t="shared" si="257"/>
        <v>4.1411499027189862E-7</v>
      </c>
      <c r="H1716" s="78">
        <f t="shared" si="255"/>
        <v>-127.65758096954494</v>
      </c>
      <c r="I1716" s="77">
        <f t="shared" si="258"/>
        <v>1</v>
      </c>
      <c r="J1716" s="77">
        <f t="shared" si="259"/>
        <v>4.1636904778504596E-7</v>
      </c>
      <c r="K1716" s="77">
        <f t="shared" si="260"/>
        <v>4.1636904778504596E-7</v>
      </c>
      <c r="L1716" s="82"/>
    </row>
    <row r="1717" spans="1:12" x14ac:dyDescent="0.2">
      <c r="A1717" s="76">
        <v>752</v>
      </c>
      <c r="B1717" s="76">
        <f t="shared" si="256"/>
        <v>0.752</v>
      </c>
      <c r="C1717" s="77">
        <f t="shared" si="251"/>
        <v>0.97780532927097719</v>
      </c>
      <c r="D1717" s="78">
        <f t="shared" si="252"/>
        <v>4.1437307379846138E-7</v>
      </c>
      <c r="E1717" s="78">
        <f t="shared" si="253"/>
        <v>1</v>
      </c>
      <c r="F1717" s="78">
        <f t="shared" si="254"/>
        <v>1</v>
      </c>
      <c r="G1717" s="77">
        <f t="shared" si="257"/>
        <v>4.0517619986653144E-7</v>
      </c>
      <c r="H1717" s="78">
        <f t="shared" si="255"/>
        <v>-127.84712146219789</v>
      </c>
      <c r="I1717" s="77">
        <f t="shared" si="258"/>
        <v>1</v>
      </c>
      <c r="J1717" s="77">
        <f t="shared" si="259"/>
        <v>4.0964559506921506E-7</v>
      </c>
      <c r="K1717" s="77">
        <f t="shared" si="260"/>
        <v>4.0964559506921506E-7</v>
      </c>
      <c r="L1717" s="82"/>
    </row>
    <row r="1718" spans="1:12" x14ac:dyDescent="0.2">
      <c r="A1718" s="76">
        <v>753</v>
      </c>
      <c r="B1718" s="76">
        <f t="shared" si="256"/>
        <v>0.753</v>
      </c>
      <c r="C1718" s="77">
        <f t="shared" si="251"/>
        <v>0.97774687110031788</v>
      </c>
      <c r="D1718" s="78">
        <f t="shared" si="252"/>
        <v>4.0098310456407785E-7</v>
      </c>
      <c r="E1718" s="78">
        <f t="shared" si="253"/>
        <v>1</v>
      </c>
      <c r="F1718" s="78">
        <f t="shared" si="254"/>
        <v>1</v>
      </c>
      <c r="G1718" s="77">
        <f t="shared" si="257"/>
        <v>3.9205997585161872E-7</v>
      </c>
      <c r="H1718" s="78">
        <f t="shared" si="255"/>
        <v>-128.13294982341716</v>
      </c>
      <c r="I1718" s="77">
        <f t="shared" si="258"/>
        <v>1</v>
      </c>
      <c r="J1718" s="77">
        <f t="shared" si="259"/>
        <v>3.9861808785907506E-7</v>
      </c>
      <c r="K1718" s="77">
        <f t="shared" si="260"/>
        <v>3.9861808785907506E-7</v>
      </c>
      <c r="L1718" s="82"/>
    </row>
    <row r="1719" spans="1:12" x14ac:dyDescent="0.2">
      <c r="A1719" s="76">
        <v>754</v>
      </c>
      <c r="B1719" s="76">
        <f t="shared" si="256"/>
        <v>0.754</v>
      </c>
      <c r="C1719" s="77">
        <f t="shared" si="251"/>
        <v>0.97768833846557335</v>
      </c>
      <c r="D1719" s="78">
        <f t="shared" si="252"/>
        <v>3.8368892874068636E-7</v>
      </c>
      <c r="E1719" s="78">
        <f t="shared" si="253"/>
        <v>1</v>
      </c>
      <c r="F1719" s="78">
        <f t="shared" si="254"/>
        <v>1</v>
      </c>
      <c r="G1719" s="77">
        <f t="shared" si="257"/>
        <v>3.7512819122811741E-7</v>
      </c>
      <c r="H1719" s="78">
        <f t="shared" si="255"/>
        <v>-128.51640593987275</v>
      </c>
      <c r="I1719" s="77">
        <f t="shared" si="258"/>
        <v>1</v>
      </c>
      <c r="J1719" s="77">
        <f t="shared" si="259"/>
        <v>3.8359408353986804E-7</v>
      </c>
      <c r="K1719" s="77">
        <f t="shared" si="260"/>
        <v>3.8359408353986804E-7</v>
      </c>
      <c r="L1719" s="82"/>
    </row>
    <row r="1720" spans="1:12" x14ac:dyDescent="0.2">
      <c r="A1720" s="76">
        <v>755</v>
      </c>
      <c r="B1720" s="76">
        <f t="shared" si="256"/>
        <v>0.755</v>
      </c>
      <c r="C1720" s="77">
        <f t="shared" si="251"/>
        <v>0.97762973137941167</v>
      </c>
      <c r="D1720" s="78">
        <f t="shared" si="252"/>
        <v>3.6295703110906713E-7</v>
      </c>
      <c r="E1720" s="78">
        <f t="shared" si="253"/>
        <v>1</v>
      </c>
      <c r="F1720" s="78">
        <f t="shared" si="254"/>
        <v>1</v>
      </c>
      <c r="G1720" s="77">
        <f t="shared" si="257"/>
        <v>3.5483758482542608E-7</v>
      </c>
      <c r="H1720" s="78">
        <f t="shared" si="255"/>
        <v>-128.99940770815991</v>
      </c>
      <c r="I1720" s="77">
        <f t="shared" si="258"/>
        <v>1</v>
      </c>
      <c r="J1720" s="77">
        <f t="shared" si="259"/>
        <v>3.6498288802677172E-7</v>
      </c>
      <c r="K1720" s="77">
        <f t="shared" si="260"/>
        <v>3.6498288802677172E-7</v>
      </c>
      <c r="L1720" s="82"/>
    </row>
    <row r="1721" spans="1:12" x14ac:dyDescent="0.2">
      <c r="A1721" s="76">
        <v>756</v>
      </c>
      <c r="B1721" s="76">
        <f t="shared" si="256"/>
        <v>0.75600000000000001</v>
      </c>
      <c r="C1721" s="77">
        <f t="shared" si="251"/>
        <v>0.97757104985452026</v>
      </c>
      <c r="D1721" s="78">
        <f t="shared" si="252"/>
        <v>3.39333618635207E-7</v>
      </c>
      <c r="E1721" s="78">
        <f t="shared" si="253"/>
        <v>1</v>
      </c>
      <c r="F1721" s="78">
        <f t="shared" si="254"/>
        <v>1</v>
      </c>
      <c r="G1721" s="77">
        <f t="shared" si="257"/>
        <v>3.3172272182015271E-7</v>
      </c>
      <c r="H1721" s="78">
        <f t="shared" si="255"/>
        <v>-129.58449559685525</v>
      </c>
      <c r="I1721" s="77">
        <f t="shared" si="258"/>
        <v>1</v>
      </c>
      <c r="J1721" s="77">
        <f t="shared" si="259"/>
        <v>3.4328015332278939E-7</v>
      </c>
      <c r="K1721" s="77">
        <f t="shared" si="260"/>
        <v>3.4328015332278939E-7</v>
      </c>
      <c r="L1721" s="82"/>
    </row>
    <row r="1722" spans="1:12" x14ac:dyDescent="0.2">
      <c r="A1722" s="76">
        <v>757</v>
      </c>
      <c r="B1722" s="76">
        <f t="shared" si="256"/>
        <v>0.75700000000000001</v>
      </c>
      <c r="C1722" s="77">
        <f t="shared" si="251"/>
        <v>0.97751229390359828</v>
      </c>
      <c r="D1722" s="78">
        <f t="shared" si="252"/>
        <v>3.1342460629178219E-7</v>
      </c>
      <c r="E1722" s="78">
        <f t="shared" si="253"/>
        <v>1</v>
      </c>
      <c r="F1722" s="78">
        <f t="shared" si="254"/>
        <v>1</v>
      </c>
      <c r="G1722" s="77">
        <f t="shared" si="257"/>
        <v>3.0637640586211215E-7</v>
      </c>
      <c r="H1722" s="78">
        <f t="shared" si="255"/>
        <v>-130.27489365797109</v>
      </c>
      <c r="I1722" s="77">
        <f t="shared" si="258"/>
        <v>1</v>
      </c>
      <c r="J1722" s="77">
        <f t="shared" si="259"/>
        <v>3.1904956384113245E-7</v>
      </c>
      <c r="K1722" s="77">
        <f t="shared" si="260"/>
        <v>3.1904956384113245E-7</v>
      </c>
      <c r="L1722" s="82"/>
    </row>
    <row r="1723" spans="1:12" x14ac:dyDescent="0.2">
      <c r="A1723" s="76">
        <v>758</v>
      </c>
      <c r="B1723" s="76">
        <f t="shared" si="256"/>
        <v>0.75800000000000001</v>
      </c>
      <c r="C1723" s="77">
        <f t="shared" si="251"/>
        <v>0.9774534635393648</v>
      </c>
      <c r="D1723" s="78">
        <f t="shared" si="252"/>
        <v>2.858738296061286E-7</v>
      </c>
      <c r="E1723" s="78">
        <f t="shared" si="253"/>
        <v>1</v>
      </c>
      <c r="F1723" s="78">
        <f t="shared" si="254"/>
        <v>1</v>
      </c>
      <c r="G1723" s="77">
        <f t="shared" si="257"/>
        <v>2.7942836488377258E-7</v>
      </c>
      <c r="H1723" s="78">
        <f t="shared" si="255"/>
        <v>-131.0745902115919</v>
      </c>
      <c r="I1723" s="77">
        <f t="shared" si="258"/>
        <v>1</v>
      </c>
      <c r="J1723" s="77">
        <f t="shared" si="259"/>
        <v>2.9290238537294236E-7</v>
      </c>
      <c r="K1723" s="77">
        <f t="shared" si="260"/>
        <v>2.9290238537294236E-7</v>
      </c>
      <c r="L1723" s="82"/>
    </row>
    <row r="1724" spans="1:12" x14ac:dyDescent="0.2">
      <c r="A1724" s="76">
        <v>759</v>
      </c>
      <c r="B1724" s="76">
        <f t="shared" si="256"/>
        <v>0.75900000000000001</v>
      </c>
      <c r="C1724" s="77">
        <f t="shared" si="251"/>
        <v>0.97739455877455161</v>
      </c>
      <c r="D1724" s="78">
        <f t="shared" si="252"/>
        <v>2.5734038600780374E-7</v>
      </c>
      <c r="E1724" s="78">
        <f t="shared" si="253"/>
        <v>1</v>
      </c>
      <c r="F1724" s="78">
        <f t="shared" si="254"/>
        <v>1</v>
      </c>
      <c r="G1724" s="77">
        <f t="shared" si="257"/>
        <v>2.5152309303697014E-7</v>
      </c>
      <c r="H1724" s="78">
        <f t="shared" si="255"/>
        <v>-131.98844269978662</v>
      </c>
      <c r="I1724" s="77">
        <f t="shared" si="258"/>
        <v>1</v>
      </c>
      <c r="J1724" s="77">
        <f t="shared" si="259"/>
        <v>2.6547572896037134E-7</v>
      </c>
      <c r="K1724" s="77">
        <f t="shared" si="260"/>
        <v>2.6547572896037134E-7</v>
      </c>
      <c r="L1724" s="82"/>
    </row>
    <row r="1725" spans="1:12" x14ac:dyDescent="0.2">
      <c r="A1725" s="76">
        <v>760</v>
      </c>
      <c r="B1725" s="76">
        <f t="shared" si="256"/>
        <v>0.76</v>
      </c>
      <c r="C1725" s="77">
        <f t="shared" si="251"/>
        <v>0.97733557962190787</v>
      </c>
      <c r="D1725" s="78">
        <f t="shared" si="252"/>
        <v>2.2847603015676964E-7</v>
      </c>
      <c r="E1725" s="78">
        <f t="shared" si="253"/>
        <v>1</v>
      </c>
      <c r="F1725" s="78">
        <f t="shared" si="254"/>
        <v>1</v>
      </c>
      <c r="G1725" s="77">
        <f t="shared" si="257"/>
        <v>2.2329775336297897E-7</v>
      </c>
      <c r="H1725" s="78">
        <f t="shared" si="255"/>
        <v>-133.02231292835802</v>
      </c>
      <c r="I1725" s="77">
        <f t="shared" si="258"/>
        <v>1</v>
      </c>
      <c r="J1725" s="77">
        <f t="shared" si="259"/>
        <v>2.3741042319997456E-7</v>
      </c>
      <c r="K1725" s="77">
        <f t="shared" si="260"/>
        <v>2.3741042319997456E-7</v>
      </c>
      <c r="L1725" s="82"/>
    </row>
    <row r="1726" spans="1:12" x14ac:dyDescent="0.2">
      <c r="A1726" s="76">
        <v>761</v>
      </c>
      <c r="B1726" s="76">
        <f t="shared" si="256"/>
        <v>0.76100000000000001</v>
      </c>
      <c r="C1726" s="77">
        <f t="shared" si="251"/>
        <v>0.97727652609419691</v>
      </c>
      <c r="D1726" s="78">
        <f t="shared" si="252"/>
        <v>1.9990353193937066E-7</v>
      </c>
      <c r="E1726" s="78">
        <f t="shared" si="253"/>
        <v>1</v>
      </c>
      <c r="F1726" s="78">
        <f t="shared" si="254"/>
        <v>1</v>
      </c>
      <c r="G1726" s="77">
        <f t="shared" si="257"/>
        <v>1.9536102924766849E-7</v>
      </c>
      <c r="H1726" s="78">
        <f t="shared" si="255"/>
        <v>-134.18324130678346</v>
      </c>
      <c r="I1726" s="77">
        <f t="shared" si="258"/>
        <v>1</v>
      </c>
      <c r="J1726" s="77">
        <f t="shared" si="259"/>
        <v>2.0932939130532372E-7</v>
      </c>
      <c r="K1726" s="77">
        <f t="shared" si="260"/>
        <v>2.0932939130532372E-7</v>
      </c>
      <c r="L1726" s="82"/>
    </row>
    <row r="1727" spans="1:12" x14ac:dyDescent="0.2">
      <c r="A1727" s="76">
        <v>762</v>
      </c>
      <c r="B1727" s="76">
        <f t="shared" si="256"/>
        <v>0.76200000000000001</v>
      </c>
      <c r="C1727" s="77">
        <f t="shared" si="251"/>
        <v>0.97721739820420017</v>
      </c>
      <c r="D1727" s="78">
        <f t="shared" si="252"/>
        <v>1.7219685089321157E-7</v>
      </c>
      <c r="E1727" s="78">
        <f t="shared" si="253"/>
        <v>1</v>
      </c>
      <c r="F1727" s="78">
        <f t="shared" si="254"/>
        <v>1</v>
      </c>
      <c r="G1727" s="77">
        <f t="shared" si="257"/>
        <v>1.6827375860882082E-7</v>
      </c>
      <c r="H1727" s="78">
        <f t="shared" si="255"/>
        <v>-135.47967209283661</v>
      </c>
      <c r="I1727" s="77">
        <f t="shared" si="258"/>
        <v>1</v>
      </c>
      <c r="J1727" s="77">
        <f t="shared" si="259"/>
        <v>1.8181739392824466E-7</v>
      </c>
      <c r="K1727" s="77">
        <f t="shared" si="260"/>
        <v>1.8181739392824466E-7</v>
      </c>
      <c r="L1727" s="82"/>
    </row>
    <row r="1728" spans="1:12" x14ac:dyDescent="0.2">
      <c r="A1728" s="76">
        <v>763</v>
      </c>
      <c r="B1728" s="76">
        <f t="shared" si="256"/>
        <v>0.76300000000000001</v>
      </c>
      <c r="C1728" s="77">
        <f t="shared" si="251"/>
        <v>0.97715819596471198</v>
      </c>
      <c r="D1728" s="78">
        <f t="shared" si="252"/>
        <v>1.4586389027588357E-7</v>
      </c>
      <c r="E1728" s="78">
        <f t="shared" si="253"/>
        <v>1</v>
      </c>
      <c r="F1728" s="78">
        <f t="shared" si="254"/>
        <v>1</v>
      </c>
      <c r="G1728" s="77">
        <f t="shared" si="257"/>
        <v>1.4253209587837708E-7</v>
      </c>
      <c r="H1728" s="78">
        <f t="shared" si="255"/>
        <v>-136.92174657369475</v>
      </c>
      <c r="I1728" s="77">
        <f t="shared" si="258"/>
        <v>1</v>
      </c>
      <c r="J1728" s="77">
        <f t="shared" si="259"/>
        <v>1.5540292724359895E-7</v>
      </c>
      <c r="K1728" s="77">
        <f t="shared" si="260"/>
        <v>1.5540292724359895E-7</v>
      </c>
      <c r="L1728" s="82"/>
    </row>
    <row r="1729" spans="1:12" x14ac:dyDescent="0.2">
      <c r="A1729" s="76">
        <v>764</v>
      </c>
      <c r="B1729" s="76">
        <f t="shared" si="256"/>
        <v>0.76400000000000001</v>
      </c>
      <c r="C1729" s="77">
        <f t="shared" si="251"/>
        <v>0.97709891938854398</v>
      </c>
      <c r="D1729" s="78">
        <f t="shared" si="252"/>
        <v>1.2133247214737E-7</v>
      </c>
      <c r="E1729" s="78">
        <f t="shared" si="253"/>
        <v>1</v>
      </c>
      <c r="F1729" s="78">
        <f t="shared" si="254"/>
        <v>1</v>
      </c>
      <c r="G1729" s="77">
        <f t="shared" si="257"/>
        <v>1.1855382742193584E-7</v>
      </c>
      <c r="H1729" s="78">
        <f t="shared" si="255"/>
        <v>-138.52168841171763</v>
      </c>
      <c r="I1729" s="77">
        <f t="shared" si="258"/>
        <v>1</v>
      </c>
      <c r="J1729" s="77">
        <f t="shared" si="259"/>
        <v>1.3054296165015647E-7</v>
      </c>
      <c r="K1729" s="77">
        <f t="shared" si="260"/>
        <v>1.3054296165015647E-7</v>
      </c>
      <c r="L1729" s="82"/>
    </row>
    <row r="1730" spans="1:12" x14ac:dyDescent="0.2">
      <c r="A1730" s="76">
        <v>765</v>
      </c>
      <c r="B1730" s="76">
        <f t="shared" si="256"/>
        <v>0.76500000000000001</v>
      </c>
      <c r="C1730" s="77">
        <f t="shared" ref="C1730:C1793" si="261">ABS(SIN(((8*PI()*$A1730*VLOOKUP($D$8,$C$16:$D$31,2,FALSE))/($D$14*1000000)))/(VLOOKUP($D$8,$C$16:$D$31,2,FALSE)*SIN(((8*PI()*$A1730)/($D$14*1000000)))))^5</f>
        <v>0.97703956848852402</v>
      </c>
      <c r="D1730" s="78">
        <f t="shared" ref="D1730:D1793" si="262">ABS(SIN(((512*PI()*$A1730*VLOOKUP($D$8,$C$16:$E$31,3,FALSE))/($D$14*1000000)))/(VLOOKUP($D$8,$C$16:$E$31,3,FALSE)*SIN(((512*PI()*$A1730)/($D$14*1000000)))))^$D$9</f>
        <v>9.894002731370473E-8</v>
      </c>
      <c r="E1730" s="78">
        <f t="shared" ref="E1730:E1793" si="263">IF($D$10="OFF",1,ABS(SIN(8*VLOOKUP($D$8,$C$16:$D$31,2,FALSE)*VLOOKUP($D$8,$C$16:$E$31,3,FALSE)*2*PI()*A1730/($D$14*1000000))/(2*SIN((8*VLOOKUP($D$8,$C$16:$D$31,2,FALSE)*VLOOKUP($D$8,$C$16:$E$31,3,FALSE))*PI()*A1730/($D$14*1000000)))))</f>
        <v>1</v>
      </c>
      <c r="F1730" s="78">
        <f t="shared" ref="F1730:F1793" si="264">IF($D$11="OFF",1,ABS(SIN(8*VLOOKUP($D$8,$C$16:$D$31,2,FALSE)*VLOOKUP($D$8,$C$16:$E$31,3,FALSE)*IF($D$10="ON",4,2)*PI()*A1730/($D$14*1000000))/(2*SIN((8*VLOOKUP($D$8,$C$16:$D$31,2,FALSE)*VLOOKUP($D$8,$C$16:$E$31,3,FALSE)*IF($D$10="ON",2,1))*PI()*A1730/($D$14*1000000)))))</f>
        <v>1</v>
      </c>
      <c r="G1730" s="77">
        <f t="shared" si="257"/>
        <v>9.6668321592824849E-8</v>
      </c>
      <c r="H1730" s="78">
        <f t="shared" ref="H1730:H1793" si="265">20*LOG10(G1730)</f>
        <v>-140.2943164359011</v>
      </c>
      <c r="I1730" s="77">
        <f t="shared" si="258"/>
        <v>1</v>
      </c>
      <c r="J1730" s="77">
        <f t="shared" si="259"/>
        <v>1.0761107450738035E-7</v>
      </c>
      <c r="K1730" s="77">
        <f t="shared" si="260"/>
        <v>1.0761107450738035E-7</v>
      </c>
      <c r="L1730" s="82"/>
    </row>
    <row r="1731" spans="1:12" x14ac:dyDescent="0.2">
      <c r="A1731" s="76">
        <v>766</v>
      </c>
      <c r="B1731" s="76">
        <f t="shared" ref="B1731:B1794" si="266">A1731/1000</f>
        <v>0.76600000000000001</v>
      </c>
      <c r="C1731" s="77">
        <f t="shared" si="261"/>
        <v>0.97698014327749483</v>
      </c>
      <c r="D1731" s="78">
        <f t="shared" si="262"/>
        <v>7.8927327448821938E-8</v>
      </c>
      <c r="E1731" s="78">
        <f t="shared" si="263"/>
        <v>1</v>
      </c>
      <c r="F1731" s="78">
        <f t="shared" si="264"/>
        <v>1</v>
      </c>
      <c r="G1731" s="77">
        <f t="shared" ref="G1731:G1794" si="267">C1731*D1731*E1731*F1731</f>
        <v>7.7110431679459809E-8</v>
      </c>
      <c r="H1731" s="78">
        <f t="shared" si="265"/>
        <v>-142.25773731203674</v>
      </c>
      <c r="I1731" s="77">
        <f t="shared" ref="I1731:I1794" si="268">A1731-A1730</f>
        <v>1</v>
      </c>
      <c r="J1731" s="77">
        <f t="shared" ref="J1731:J1794" si="269">((G1731+G1730)/2)</f>
        <v>8.6889376636142329E-8</v>
      </c>
      <c r="K1731" s="77">
        <f t="shared" si="260"/>
        <v>8.6889376636142329E-8</v>
      </c>
      <c r="L1731" s="82"/>
    </row>
    <row r="1732" spans="1:12" x14ac:dyDescent="0.2">
      <c r="A1732" s="76">
        <v>767</v>
      </c>
      <c r="B1732" s="76">
        <f t="shared" si="266"/>
        <v>0.76700000000000002</v>
      </c>
      <c r="C1732" s="77">
        <f t="shared" si="261"/>
        <v>0.97692064376831322</v>
      </c>
      <c r="D1732" s="78">
        <f t="shared" si="262"/>
        <v>6.143640858694393E-8</v>
      </c>
      <c r="E1732" s="78">
        <f t="shared" si="263"/>
        <v>1</v>
      </c>
      <c r="F1732" s="78">
        <f t="shared" si="264"/>
        <v>1</v>
      </c>
      <c r="G1732" s="77">
        <f t="shared" si="267"/>
        <v>6.0018495827570391E-8</v>
      </c>
      <c r="H1732" s="78">
        <f t="shared" si="265"/>
        <v>-144.43429785965344</v>
      </c>
      <c r="I1732" s="77">
        <f t="shared" si="268"/>
        <v>1</v>
      </c>
      <c r="J1732" s="77">
        <f t="shared" si="269"/>
        <v>6.85644637535151E-8</v>
      </c>
      <c r="K1732" s="77">
        <f t="shared" ref="K1732:K1795" si="270">I1732*J1732</f>
        <v>6.85644637535151E-8</v>
      </c>
      <c r="L1732" s="82"/>
    </row>
    <row r="1733" spans="1:12" x14ac:dyDescent="0.2">
      <c r="A1733" s="76">
        <v>768</v>
      </c>
      <c r="B1733" s="76">
        <f t="shared" si="266"/>
        <v>0.76800000000000002</v>
      </c>
      <c r="C1733" s="77">
        <f t="shared" si="261"/>
        <v>0.97686106997385647</v>
      </c>
      <c r="D1733" s="78">
        <f t="shared" si="262"/>
        <v>4.6512653289852841E-8</v>
      </c>
      <c r="E1733" s="78">
        <f t="shared" si="263"/>
        <v>1</v>
      </c>
      <c r="F1733" s="78">
        <f t="shared" si="264"/>
        <v>1</v>
      </c>
      <c r="G1733" s="77">
        <f t="shared" si="267"/>
        <v>4.5436400260048663E-8</v>
      </c>
      <c r="H1733" s="78">
        <f t="shared" si="265"/>
        <v>-146.85192166615391</v>
      </c>
      <c r="I1733" s="77">
        <f t="shared" si="268"/>
        <v>1</v>
      </c>
      <c r="J1733" s="77">
        <f t="shared" si="269"/>
        <v>5.2727448043809527E-8</v>
      </c>
      <c r="K1733" s="77">
        <f t="shared" si="270"/>
        <v>5.2727448043809527E-8</v>
      </c>
      <c r="L1733" s="82"/>
    </row>
    <row r="1734" spans="1:12" x14ac:dyDescent="0.2">
      <c r="A1734" s="76">
        <v>769</v>
      </c>
      <c r="B1734" s="76">
        <f t="shared" si="266"/>
        <v>0.76900000000000002</v>
      </c>
      <c r="C1734" s="77">
        <f t="shared" si="261"/>
        <v>0.97680142190701202</v>
      </c>
      <c r="D1734" s="78">
        <f t="shared" si="262"/>
        <v>3.4110821046612361E-8</v>
      </c>
      <c r="E1734" s="78">
        <f t="shared" si="263"/>
        <v>1</v>
      </c>
      <c r="F1734" s="78">
        <f t="shared" si="264"/>
        <v>1</v>
      </c>
      <c r="G1734" s="77">
        <f t="shared" si="267"/>
        <v>3.3319498500746584E-8</v>
      </c>
      <c r="H1734" s="78">
        <f t="shared" si="265"/>
        <v>-149.54603087759642</v>
      </c>
      <c r="I1734" s="77">
        <f t="shared" si="268"/>
        <v>1</v>
      </c>
      <c r="J1734" s="77">
        <f t="shared" si="269"/>
        <v>3.9377949380397623E-8</v>
      </c>
      <c r="K1734" s="77">
        <f t="shared" si="270"/>
        <v>3.9377949380397623E-8</v>
      </c>
      <c r="L1734" s="82"/>
    </row>
    <row r="1735" spans="1:12" x14ac:dyDescent="0.2">
      <c r="A1735" s="76">
        <v>770</v>
      </c>
      <c r="B1735" s="76">
        <f t="shared" si="266"/>
        <v>0.77</v>
      </c>
      <c r="C1735" s="77">
        <f t="shared" si="261"/>
        <v>0.97674169958068546</v>
      </c>
      <c r="D1735" s="78">
        <f t="shared" si="262"/>
        <v>2.4104650492211015E-8</v>
      </c>
      <c r="E1735" s="78">
        <f t="shared" si="263"/>
        <v>1</v>
      </c>
      <c r="F1735" s="78">
        <f t="shared" si="264"/>
        <v>1</v>
      </c>
      <c r="G1735" s="77">
        <f t="shared" si="267"/>
        <v>2.3544017289560593E-8</v>
      </c>
      <c r="H1735" s="78">
        <f t="shared" si="265"/>
        <v>-152.56238863967926</v>
      </c>
      <c r="I1735" s="77">
        <f t="shared" si="268"/>
        <v>1</v>
      </c>
      <c r="J1735" s="77">
        <f t="shared" si="269"/>
        <v>2.8431757895153589E-8</v>
      </c>
      <c r="K1735" s="77">
        <f t="shared" si="270"/>
        <v>2.8431757895153589E-8</v>
      </c>
      <c r="L1735" s="82"/>
    </row>
    <row r="1736" spans="1:12" x14ac:dyDescent="0.2">
      <c r="A1736" s="76">
        <v>771</v>
      </c>
      <c r="B1736" s="76">
        <f t="shared" si="266"/>
        <v>0.77100000000000002</v>
      </c>
      <c r="C1736" s="77">
        <f t="shared" si="261"/>
        <v>0.97668190300779889</v>
      </c>
      <c r="D1736" s="78">
        <f t="shared" si="262"/>
        <v>1.6299509872165913E-8</v>
      </c>
      <c r="E1736" s="78">
        <f t="shared" si="263"/>
        <v>1</v>
      </c>
      <c r="F1736" s="78">
        <f t="shared" si="264"/>
        <v>1</v>
      </c>
      <c r="G1736" s="77">
        <f t="shared" si="267"/>
        <v>1.5919436320041409E-8</v>
      </c>
      <c r="H1736" s="78">
        <f t="shared" si="265"/>
        <v>-155.96144627898906</v>
      </c>
      <c r="I1736" s="77">
        <f t="shared" si="268"/>
        <v>1</v>
      </c>
      <c r="J1736" s="77">
        <f t="shared" si="269"/>
        <v>1.9731726804801002E-8</v>
      </c>
      <c r="K1736" s="77">
        <f t="shared" si="270"/>
        <v>1.9731726804801002E-8</v>
      </c>
      <c r="L1736" s="82"/>
    </row>
    <row r="1737" spans="1:12" x14ac:dyDescent="0.2">
      <c r="A1737" s="76">
        <v>772</v>
      </c>
      <c r="B1737" s="76">
        <f t="shared" si="266"/>
        <v>0.77200000000000002</v>
      </c>
      <c r="C1737" s="77">
        <f t="shared" si="261"/>
        <v>0.97662203220128985</v>
      </c>
      <c r="D1737" s="78">
        <f t="shared" si="262"/>
        <v>1.0447449973598018E-8</v>
      </c>
      <c r="E1737" s="78">
        <f t="shared" si="263"/>
        <v>1</v>
      </c>
      <c r="F1737" s="78">
        <f t="shared" si="264"/>
        <v>1</v>
      </c>
      <c r="G1737" s="77">
        <f t="shared" si="267"/>
        <v>1.0203209824536608E-8</v>
      </c>
      <c r="H1737" s="78">
        <f t="shared" si="265"/>
        <v>-159.82526364360342</v>
      </c>
      <c r="I1737" s="77">
        <f t="shared" si="268"/>
        <v>1</v>
      </c>
      <c r="J1737" s="77">
        <f t="shared" si="269"/>
        <v>1.3061323072289008E-8</v>
      </c>
      <c r="K1737" s="77">
        <f t="shared" si="270"/>
        <v>1.3061323072289008E-8</v>
      </c>
      <c r="L1737" s="82"/>
    </row>
    <row r="1738" spans="1:12" x14ac:dyDescent="0.2">
      <c r="A1738" s="76">
        <v>773</v>
      </c>
      <c r="B1738" s="76">
        <f t="shared" si="266"/>
        <v>0.77300000000000002</v>
      </c>
      <c r="C1738" s="77">
        <f t="shared" si="261"/>
        <v>0.97656208717410931</v>
      </c>
      <c r="D1738" s="78">
        <f t="shared" si="262"/>
        <v>6.2639214771392008E-9</v>
      </c>
      <c r="E1738" s="78">
        <f t="shared" si="263"/>
        <v>1</v>
      </c>
      <c r="F1738" s="78">
        <f t="shared" si="264"/>
        <v>1</v>
      </c>
      <c r="G1738" s="77">
        <f t="shared" si="267"/>
        <v>6.1171082316097881E-9</v>
      </c>
      <c r="H1738" s="78">
        <f t="shared" si="265"/>
        <v>-164.26907670694746</v>
      </c>
      <c r="I1738" s="77">
        <f t="shared" si="268"/>
        <v>1</v>
      </c>
      <c r="J1738" s="77">
        <f t="shared" si="269"/>
        <v>8.1601590280731991E-9</v>
      </c>
      <c r="K1738" s="77">
        <f t="shared" si="270"/>
        <v>8.1601590280731991E-9</v>
      </c>
      <c r="L1738" s="82"/>
    </row>
    <row r="1739" spans="1:12" x14ac:dyDescent="0.2">
      <c r="A1739" s="76">
        <v>774</v>
      </c>
      <c r="B1739" s="76">
        <f t="shared" si="266"/>
        <v>0.77400000000000002</v>
      </c>
      <c r="C1739" s="77">
        <f t="shared" si="261"/>
        <v>0.97650206793922523</v>
      </c>
      <c r="D1739" s="78">
        <f t="shared" si="262"/>
        <v>3.4453599897521204E-9</v>
      </c>
      <c r="E1739" s="78">
        <f t="shared" si="263"/>
        <v>1</v>
      </c>
      <c r="F1739" s="78">
        <f t="shared" si="264"/>
        <v>1</v>
      </c>
      <c r="G1739" s="77">
        <f t="shared" si="267"/>
        <v>3.3644011547880134E-9</v>
      </c>
      <c r="H1739" s="78">
        <f t="shared" si="265"/>
        <v>-169.4618445326081</v>
      </c>
      <c r="I1739" s="77">
        <f t="shared" si="268"/>
        <v>1</v>
      </c>
      <c r="J1739" s="77">
        <f t="shared" si="269"/>
        <v>4.7407546931989008E-9</v>
      </c>
      <c r="K1739" s="77">
        <f t="shared" si="270"/>
        <v>4.7407546931989008E-9</v>
      </c>
      <c r="L1739" s="82"/>
    </row>
    <row r="1740" spans="1:12" x14ac:dyDescent="0.2">
      <c r="A1740" s="76">
        <v>775</v>
      </c>
      <c r="B1740" s="76">
        <f t="shared" si="266"/>
        <v>0.77500000000000002</v>
      </c>
      <c r="C1740" s="77">
        <f t="shared" si="261"/>
        <v>0.97644197450962322</v>
      </c>
      <c r="D1740" s="78">
        <f t="shared" si="262"/>
        <v>1.6868190286431138E-9</v>
      </c>
      <c r="E1740" s="78">
        <f t="shared" si="263"/>
        <v>1</v>
      </c>
      <c r="F1740" s="78">
        <f t="shared" si="264"/>
        <v>1</v>
      </c>
      <c r="G1740" s="77">
        <f t="shared" si="267"/>
        <v>1.6470809029686866E-9</v>
      </c>
      <c r="H1740" s="78">
        <f t="shared" si="265"/>
        <v>-175.66570136390374</v>
      </c>
      <c r="I1740" s="77">
        <f t="shared" si="268"/>
        <v>1</v>
      </c>
      <c r="J1740" s="77">
        <f t="shared" si="269"/>
        <v>2.50574102887835E-9</v>
      </c>
      <c r="K1740" s="77">
        <f t="shared" si="270"/>
        <v>2.50574102887835E-9</v>
      </c>
      <c r="L1740" s="82"/>
    </row>
    <row r="1741" spans="1:12" x14ac:dyDescent="0.2">
      <c r="A1741" s="76">
        <v>776</v>
      </c>
      <c r="B1741" s="76">
        <f t="shared" si="266"/>
        <v>0.77600000000000002</v>
      </c>
      <c r="C1741" s="77">
        <f t="shared" si="261"/>
        <v>0.97638180689830145</v>
      </c>
      <c r="D1741" s="78">
        <f t="shared" si="262"/>
        <v>6.9884449744977232E-10</v>
      </c>
      <c r="E1741" s="78">
        <f t="shared" si="263"/>
        <v>1</v>
      </c>
      <c r="F1741" s="78">
        <f t="shared" si="264"/>
        <v>1</v>
      </c>
      <c r="G1741" s="77">
        <f t="shared" si="267"/>
        <v>6.823390531609441E-10</v>
      </c>
      <c r="H1741" s="78">
        <f t="shared" si="265"/>
        <v>-183.31999542983419</v>
      </c>
      <c r="I1741" s="77">
        <f t="shared" si="268"/>
        <v>1</v>
      </c>
      <c r="J1741" s="77">
        <f t="shared" si="269"/>
        <v>1.1647099780648154E-9</v>
      </c>
      <c r="K1741" s="77">
        <f t="shared" si="270"/>
        <v>1.1647099780648154E-9</v>
      </c>
      <c r="L1741" s="82"/>
    </row>
    <row r="1742" spans="1:12" x14ac:dyDescent="0.2">
      <c r="A1742" s="76">
        <v>777</v>
      </c>
      <c r="B1742" s="76">
        <f t="shared" si="266"/>
        <v>0.77700000000000002</v>
      </c>
      <c r="C1742" s="77">
        <f t="shared" si="261"/>
        <v>0.97632156511827617</v>
      </c>
      <c r="D1742" s="78">
        <f t="shared" si="262"/>
        <v>2.2283270200200709E-10</v>
      </c>
      <c r="E1742" s="78">
        <f t="shared" si="263"/>
        <v>1</v>
      </c>
      <c r="F1742" s="78">
        <f t="shared" si="264"/>
        <v>1</v>
      </c>
      <c r="G1742" s="77">
        <f t="shared" si="267"/>
        <v>2.1755637237813401E-10</v>
      </c>
      <c r="H1742" s="78">
        <f t="shared" si="265"/>
        <v>-193.24856382792365</v>
      </c>
      <c r="I1742" s="77">
        <f t="shared" si="268"/>
        <v>1</v>
      </c>
      <c r="J1742" s="77">
        <f t="shared" si="269"/>
        <v>4.4994771276953905E-10</v>
      </c>
      <c r="K1742" s="77">
        <f t="shared" si="270"/>
        <v>4.4994771276953905E-10</v>
      </c>
      <c r="L1742" s="82"/>
    </row>
    <row r="1743" spans="1:12" x14ac:dyDescent="0.2">
      <c r="A1743" s="76">
        <v>778</v>
      </c>
      <c r="B1743" s="76">
        <f t="shared" si="266"/>
        <v>0.77800000000000002</v>
      </c>
      <c r="C1743" s="77">
        <f t="shared" si="261"/>
        <v>0.97626124918257717</v>
      </c>
      <c r="D1743" s="78">
        <f t="shared" si="262"/>
        <v>4.4195146801245058E-11</v>
      </c>
      <c r="E1743" s="78">
        <f t="shared" si="263"/>
        <v>1</v>
      </c>
      <c r="F1743" s="78">
        <f t="shared" si="264"/>
        <v>1</v>
      </c>
      <c r="G1743" s="77">
        <f t="shared" si="267"/>
        <v>4.3146009223990879E-11</v>
      </c>
      <c r="H1743" s="78">
        <f t="shared" si="265"/>
        <v>-207.30118736034339</v>
      </c>
      <c r="I1743" s="77">
        <f t="shared" si="268"/>
        <v>1</v>
      </c>
      <c r="J1743" s="77">
        <f t="shared" si="269"/>
        <v>1.3035119080106243E-10</v>
      </c>
      <c r="K1743" s="77">
        <f t="shared" si="270"/>
        <v>1.3035119080106243E-10</v>
      </c>
      <c r="L1743" s="82"/>
    </row>
    <row r="1744" spans="1:12" x14ac:dyDescent="0.2">
      <c r="A1744" s="76">
        <v>779</v>
      </c>
      <c r="B1744" s="76">
        <f t="shared" si="266"/>
        <v>0.77900000000000003</v>
      </c>
      <c r="C1744" s="77">
        <f t="shared" si="261"/>
        <v>0.97620085910425092</v>
      </c>
      <c r="D1744" s="78">
        <f t="shared" si="262"/>
        <v>2.7632935799411647E-12</v>
      </c>
      <c r="E1744" s="78">
        <f t="shared" si="263"/>
        <v>1</v>
      </c>
      <c r="F1744" s="78">
        <f t="shared" si="264"/>
        <v>1</v>
      </c>
      <c r="G1744" s="77">
        <f t="shared" si="267"/>
        <v>2.6975295666958259E-12</v>
      </c>
      <c r="H1744" s="78">
        <f t="shared" si="265"/>
        <v>-231.38067572932385</v>
      </c>
      <c r="I1744" s="77">
        <f t="shared" si="268"/>
        <v>1</v>
      </c>
      <c r="J1744" s="77">
        <f t="shared" si="269"/>
        <v>2.2921769395343352E-11</v>
      </c>
      <c r="K1744" s="77">
        <f t="shared" si="270"/>
        <v>2.2921769395343352E-11</v>
      </c>
      <c r="L1744" s="82"/>
    </row>
    <row r="1745" spans="1:12" x14ac:dyDescent="0.2">
      <c r="A1745" s="76">
        <v>780</v>
      </c>
      <c r="B1745" s="76">
        <f t="shared" si="266"/>
        <v>0.78</v>
      </c>
      <c r="C1745" s="77">
        <f t="shared" si="261"/>
        <v>0.9761403948963604</v>
      </c>
      <c r="D1745" s="78">
        <f t="shared" si="262"/>
        <v>2.5686098248975245E-64</v>
      </c>
      <c r="E1745" s="78">
        <f t="shared" si="263"/>
        <v>1</v>
      </c>
      <c r="F1745" s="78">
        <f t="shared" si="264"/>
        <v>1</v>
      </c>
      <c r="G1745" s="77">
        <f t="shared" si="267"/>
        <v>2.5073238088101409E-64</v>
      </c>
      <c r="H1745" s="78">
        <f t="shared" si="265"/>
        <v>-1272.0157915075265</v>
      </c>
      <c r="I1745" s="77">
        <f t="shared" si="268"/>
        <v>1</v>
      </c>
      <c r="J1745" s="77">
        <f t="shared" si="269"/>
        <v>1.3487647833479129E-12</v>
      </c>
      <c r="K1745" s="77">
        <f t="shared" si="270"/>
        <v>1.3487647833479129E-12</v>
      </c>
      <c r="L1745" s="82"/>
    </row>
    <row r="1746" spans="1:12" x14ac:dyDescent="0.2">
      <c r="A1746" s="76">
        <v>781</v>
      </c>
      <c r="B1746" s="76">
        <f t="shared" si="266"/>
        <v>0.78100000000000003</v>
      </c>
      <c r="C1746" s="77">
        <f t="shared" si="261"/>
        <v>0.97607985657198226</v>
      </c>
      <c r="D1746" s="78">
        <f t="shared" si="262"/>
        <v>2.7353682512668543E-12</v>
      </c>
      <c r="E1746" s="78">
        <f t="shared" si="263"/>
        <v>1</v>
      </c>
      <c r="F1746" s="78">
        <f t="shared" si="264"/>
        <v>1</v>
      </c>
      <c r="G1746" s="77">
        <f t="shared" si="267"/>
        <v>2.6699378503681049E-12</v>
      </c>
      <c r="H1746" s="78">
        <f t="shared" si="265"/>
        <v>-231.46997695665104</v>
      </c>
      <c r="I1746" s="77">
        <f t="shared" si="268"/>
        <v>1</v>
      </c>
      <c r="J1746" s="77">
        <f t="shared" si="269"/>
        <v>1.3349689251840524E-12</v>
      </c>
      <c r="K1746" s="77">
        <f t="shared" si="270"/>
        <v>1.3349689251840524E-12</v>
      </c>
      <c r="L1746" s="82"/>
    </row>
    <row r="1747" spans="1:12" x14ac:dyDescent="0.2">
      <c r="A1747" s="76">
        <v>782</v>
      </c>
      <c r="B1747" s="76">
        <f t="shared" si="266"/>
        <v>0.78200000000000003</v>
      </c>
      <c r="C1747" s="77">
        <f t="shared" si="261"/>
        <v>0.97601924414421171</v>
      </c>
      <c r="D1747" s="78">
        <f t="shared" si="262"/>
        <v>4.3306403085437076E-11</v>
      </c>
      <c r="E1747" s="78">
        <f t="shared" si="263"/>
        <v>1</v>
      </c>
      <c r="F1747" s="78">
        <f t="shared" si="264"/>
        <v>1</v>
      </c>
      <c r="G1747" s="77">
        <f t="shared" si="267"/>
        <v>4.2267882806052854E-11</v>
      </c>
      <c r="H1747" s="78">
        <f t="shared" si="265"/>
        <v>-207.47979010785133</v>
      </c>
      <c r="I1747" s="77">
        <f t="shared" si="268"/>
        <v>1</v>
      </c>
      <c r="J1747" s="77">
        <f t="shared" si="269"/>
        <v>2.246891032821048E-11</v>
      </c>
      <c r="K1747" s="77">
        <f t="shared" si="270"/>
        <v>2.246891032821048E-11</v>
      </c>
      <c r="L1747" s="82"/>
    </row>
    <row r="1748" spans="1:12" x14ac:dyDescent="0.2">
      <c r="A1748" s="76">
        <v>783</v>
      </c>
      <c r="B1748" s="76">
        <f t="shared" si="266"/>
        <v>0.78300000000000003</v>
      </c>
      <c r="C1748" s="77">
        <f t="shared" si="261"/>
        <v>0.97595855762615569</v>
      </c>
      <c r="D1748" s="78">
        <f t="shared" si="262"/>
        <v>2.1614499791646819E-10</v>
      </c>
      <c r="E1748" s="78">
        <f t="shared" si="263"/>
        <v>1</v>
      </c>
      <c r="F1748" s="78">
        <f t="shared" si="264"/>
        <v>1</v>
      </c>
      <c r="G1748" s="77">
        <f t="shared" si="267"/>
        <v>2.1094856040466472E-10</v>
      </c>
      <c r="H1748" s="78">
        <f t="shared" si="265"/>
        <v>-193.51646868134179</v>
      </c>
      <c r="I1748" s="77">
        <f t="shared" si="268"/>
        <v>1</v>
      </c>
      <c r="J1748" s="77">
        <f t="shared" si="269"/>
        <v>1.2660822160535878E-10</v>
      </c>
      <c r="K1748" s="77">
        <f t="shared" si="270"/>
        <v>1.2660822160535878E-10</v>
      </c>
      <c r="L1748" s="82"/>
    </row>
    <row r="1749" spans="1:12" x14ac:dyDescent="0.2">
      <c r="A1749" s="76">
        <v>784</v>
      </c>
      <c r="B1749" s="76">
        <f t="shared" si="266"/>
        <v>0.78400000000000003</v>
      </c>
      <c r="C1749" s="77">
        <f t="shared" si="261"/>
        <v>0.97589779703093815</v>
      </c>
      <c r="D1749" s="78">
        <f t="shared" si="262"/>
        <v>6.7102005300484105E-10</v>
      </c>
      <c r="E1749" s="78">
        <f t="shared" si="263"/>
        <v>1</v>
      </c>
      <c r="F1749" s="78">
        <f t="shared" si="264"/>
        <v>1</v>
      </c>
      <c r="G1749" s="77">
        <f t="shared" si="267"/>
        <v>6.5484699149100774E-10</v>
      </c>
      <c r="H1749" s="78">
        <f t="shared" si="265"/>
        <v>-183.67720326776197</v>
      </c>
      <c r="I1749" s="77">
        <f t="shared" si="268"/>
        <v>1</v>
      </c>
      <c r="J1749" s="77">
        <f t="shared" si="269"/>
        <v>4.3289777594783621E-10</v>
      </c>
      <c r="K1749" s="77">
        <f t="shared" si="270"/>
        <v>4.3289777594783621E-10</v>
      </c>
      <c r="L1749" s="82"/>
    </row>
    <row r="1750" spans="1:12" x14ac:dyDescent="0.2">
      <c r="A1750" s="76">
        <v>785</v>
      </c>
      <c r="B1750" s="76">
        <f t="shared" si="266"/>
        <v>0.78500000000000003</v>
      </c>
      <c r="C1750" s="77">
        <f t="shared" si="261"/>
        <v>0.97583696237170248</v>
      </c>
      <c r="D1750" s="78">
        <f t="shared" si="262"/>
        <v>1.6032899415853521E-9</v>
      </c>
      <c r="E1750" s="78">
        <f t="shared" si="263"/>
        <v>1</v>
      </c>
      <c r="F1750" s="78">
        <f t="shared" si="264"/>
        <v>1</v>
      </c>
      <c r="G1750" s="77">
        <f t="shared" si="267"/>
        <v>1.5645495863977543E-9</v>
      </c>
      <c r="H1750" s="78">
        <f t="shared" si="265"/>
        <v>-176.11221335783222</v>
      </c>
      <c r="I1750" s="77">
        <f t="shared" si="268"/>
        <v>1</v>
      </c>
      <c r="J1750" s="77">
        <f t="shared" si="269"/>
        <v>1.1096982889443811E-9</v>
      </c>
      <c r="K1750" s="77">
        <f t="shared" si="270"/>
        <v>1.1096982889443811E-9</v>
      </c>
      <c r="L1750" s="82"/>
    </row>
    <row r="1751" spans="1:12" x14ac:dyDescent="0.2">
      <c r="A1751" s="76">
        <v>786</v>
      </c>
      <c r="B1751" s="76">
        <f t="shared" si="266"/>
        <v>0.78600000000000003</v>
      </c>
      <c r="C1751" s="77">
        <f t="shared" si="261"/>
        <v>0.9757760536616007</v>
      </c>
      <c r="D1751" s="78">
        <f t="shared" si="262"/>
        <v>3.2416545851683928E-9</v>
      </c>
      <c r="E1751" s="78">
        <f t="shared" si="263"/>
        <v>1</v>
      </c>
      <c r="F1751" s="78">
        <f t="shared" si="264"/>
        <v>1</v>
      </c>
      <c r="G1751" s="77">
        <f t="shared" si="267"/>
        <v>3.1631289184496474E-9</v>
      </c>
      <c r="H1751" s="78">
        <f t="shared" si="265"/>
        <v>-169.9976621469506</v>
      </c>
      <c r="I1751" s="77">
        <f t="shared" si="268"/>
        <v>1</v>
      </c>
      <c r="J1751" s="77">
        <f t="shared" si="269"/>
        <v>2.363839252423701E-9</v>
      </c>
      <c r="K1751" s="77">
        <f t="shared" si="270"/>
        <v>2.363839252423701E-9</v>
      </c>
      <c r="L1751" s="82"/>
    </row>
    <row r="1752" spans="1:12" x14ac:dyDescent="0.2">
      <c r="A1752" s="76">
        <v>787</v>
      </c>
      <c r="B1752" s="76">
        <f t="shared" si="266"/>
        <v>0.78700000000000003</v>
      </c>
      <c r="C1752" s="77">
        <f t="shared" si="261"/>
        <v>0.97571507091380849</v>
      </c>
      <c r="D1752" s="78">
        <f t="shared" si="262"/>
        <v>5.8340064090019699E-9</v>
      </c>
      <c r="E1752" s="78">
        <f t="shared" si="263"/>
        <v>1</v>
      </c>
      <c r="F1752" s="78">
        <f t="shared" si="264"/>
        <v>1</v>
      </c>
      <c r="G1752" s="77">
        <f t="shared" si="267"/>
        <v>5.6923279770709704E-9</v>
      </c>
      <c r="H1752" s="78">
        <f t="shared" si="265"/>
        <v>-164.89420169906157</v>
      </c>
      <c r="I1752" s="77">
        <f t="shared" si="268"/>
        <v>1</v>
      </c>
      <c r="J1752" s="77">
        <f t="shared" si="269"/>
        <v>4.4277284477603087E-9</v>
      </c>
      <c r="K1752" s="77">
        <f t="shared" si="270"/>
        <v>4.4277284477603087E-9</v>
      </c>
      <c r="L1752" s="82"/>
    </row>
    <row r="1753" spans="1:12" x14ac:dyDescent="0.2">
      <c r="A1753" s="76">
        <v>788</v>
      </c>
      <c r="B1753" s="76">
        <f t="shared" si="266"/>
        <v>0.78800000000000003</v>
      </c>
      <c r="C1753" s="77">
        <f t="shared" si="261"/>
        <v>0.97565401414150799</v>
      </c>
      <c r="D1753" s="78">
        <f t="shared" si="262"/>
        <v>9.6320618157515451E-9</v>
      </c>
      <c r="E1753" s="78">
        <f t="shared" si="263"/>
        <v>1</v>
      </c>
      <c r="F1753" s="78">
        <f t="shared" si="264"/>
        <v>1</v>
      </c>
      <c r="G1753" s="77">
        <f t="shared" si="267"/>
        <v>9.397559774997137E-9</v>
      </c>
      <c r="H1753" s="78">
        <f t="shared" si="265"/>
        <v>-160.53969806382577</v>
      </c>
      <c r="I1753" s="77">
        <f t="shared" si="268"/>
        <v>1</v>
      </c>
      <c r="J1753" s="77">
        <f t="shared" si="269"/>
        <v>7.5449438760340541E-9</v>
      </c>
      <c r="K1753" s="77">
        <f t="shared" si="270"/>
        <v>7.5449438760340541E-9</v>
      </c>
      <c r="L1753" s="82"/>
    </row>
    <row r="1754" spans="1:12" x14ac:dyDescent="0.2">
      <c r="A1754" s="76">
        <v>789</v>
      </c>
      <c r="B1754" s="76">
        <f t="shared" si="266"/>
        <v>0.78900000000000003</v>
      </c>
      <c r="C1754" s="77">
        <f t="shared" si="261"/>
        <v>0.97559288335790639</v>
      </c>
      <c r="D1754" s="78">
        <f t="shared" si="262"/>
        <v>1.4875506184729583E-8</v>
      </c>
      <c r="E1754" s="78">
        <f t="shared" si="263"/>
        <v>1</v>
      </c>
      <c r="F1754" s="78">
        <f t="shared" si="264"/>
        <v>1</v>
      </c>
      <c r="G1754" s="77">
        <f t="shared" si="267"/>
        <v>1.4512437970168702E-8</v>
      </c>
      <c r="H1754" s="78">
        <f t="shared" si="265"/>
        <v>-156.76519247067776</v>
      </c>
      <c r="I1754" s="77">
        <f t="shared" si="268"/>
        <v>1</v>
      </c>
      <c r="J1754" s="77">
        <f t="shared" si="269"/>
        <v>1.195499887258292E-8</v>
      </c>
      <c r="K1754" s="77">
        <f t="shared" si="270"/>
        <v>1.195499887258292E-8</v>
      </c>
      <c r="L1754" s="82"/>
    </row>
    <row r="1755" spans="1:12" x14ac:dyDescent="0.2">
      <c r="A1755" s="76">
        <v>790</v>
      </c>
      <c r="B1755" s="76">
        <f t="shared" si="266"/>
        <v>0.79</v>
      </c>
      <c r="C1755" s="77">
        <f t="shared" si="261"/>
        <v>0.97553167857621836</v>
      </c>
      <c r="D1755" s="78">
        <f t="shared" si="262"/>
        <v>2.1776403805658129E-8</v>
      </c>
      <c r="E1755" s="78">
        <f t="shared" si="263"/>
        <v>1</v>
      </c>
      <c r="F1755" s="78">
        <f t="shared" si="264"/>
        <v>1</v>
      </c>
      <c r="G1755" s="77">
        <f t="shared" si="267"/>
        <v>2.1243571757887223E-8</v>
      </c>
      <c r="H1755" s="78">
        <f t="shared" si="265"/>
        <v>-153.45544923925974</v>
      </c>
      <c r="I1755" s="77">
        <f t="shared" si="268"/>
        <v>1</v>
      </c>
      <c r="J1755" s="77">
        <f t="shared" si="269"/>
        <v>1.7878004864027963E-8</v>
      </c>
      <c r="K1755" s="77">
        <f t="shared" si="270"/>
        <v>1.7878004864027963E-8</v>
      </c>
      <c r="L1755" s="82"/>
    </row>
    <row r="1756" spans="1:12" x14ac:dyDescent="0.2">
      <c r="A1756" s="76">
        <v>791</v>
      </c>
      <c r="B1756" s="76">
        <f t="shared" si="266"/>
        <v>0.79100000000000004</v>
      </c>
      <c r="C1756" s="77">
        <f t="shared" si="261"/>
        <v>0.9754703998096802</v>
      </c>
      <c r="D1756" s="78">
        <f t="shared" si="262"/>
        <v>3.0504609077835166E-8</v>
      </c>
      <c r="E1756" s="78">
        <f t="shared" si="263"/>
        <v>1</v>
      </c>
      <c r="F1756" s="78">
        <f t="shared" si="264"/>
        <v>1</v>
      </c>
      <c r="G1756" s="77">
        <f t="shared" si="267"/>
        <v>2.975634321319387E-8</v>
      </c>
      <c r="H1756" s="78">
        <f t="shared" si="265"/>
        <v>-150.52840881461347</v>
      </c>
      <c r="I1756" s="77">
        <f t="shared" si="268"/>
        <v>1</v>
      </c>
      <c r="J1756" s="77">
        <f t="shared" si="269"/>
        <v>2.5499957485540547E-8</v>
      </c>
      <c r="K1756" s="77">
        <f t="shared" si="270"/>
        <v>2.5499957485540547E-8</v>
      </c>
      <c r="L1756" s="82"/>
    </row>
    <row r="1757" spans="1:12" x14ac:dyDescent="0.2">
      <c r="A1757" s="76">
        <v>792</v>
      </c>
      <c r="B1757" s="76">
        <f t="shared" si="266"/>
        <v>0.79200000000000004</v>
      </c>
      <c r="C1757" s="77">
        <f t="shared" si="261"/>
        <v>0.9754090470715393</v>
      </c>
      <c r="D1757" s="78">
        <f t="shared" si="262"/>
        <v>4.1174867700811056E-8</v>
      </c>
      <c r="E1757" s="78">
        <f t="shared" si="263"/>
        <v>1</v>
      </c>
      <c r="F1757" s="78">
        <f t="shared" si="264"/>
        <v>1</v>
      </c>
      <c r="G1757" s="77">
        <f t="shared" si="267"/>
        <v>4.0162338467344812E-8</v>
      </c>
      <c r="H1757" s="78">
        <f t="shared" si="265"/>
        <v>-147.92362016332794</v>
      </c>
      <c r="I1757" s="77">
        <f t="shared" si="268"/>
        <v>1</v>
      </c>
      <c r="J1757" s="77">
        <f t="shared" si="269"/>
        <v>3.4959340840269341E-8</v>
      </c>
      <c r="K1757" s="77">
        <f t="shared" si="270"/>
        <v>3.4959340840269341E-8</v>
      </c>
      <c r="L1757" s="82"/>
    </row>
    <row r="1758" spans="1:12" x14ac:dyDescent="0.2">
      <c r="A1758" s="76">
        <v>793</v>
      </c>
      <c r="B1758" s="76">
        <f t="shared" si="266"/>
        <v>0.79300000000000004</v>
      </c>
      <c r="C1758" s="77">
        <f t="shared" si="261"/>
        <v>0.97534762037506173</v>
      </c>
      <c r="D1758" s="78">
        <f t="shared" si="262"/>
        <v>5.3836218814416167E-8</v>
      </c>
      <c r="E1758" s="78">
        <f t="shared" si="263"/>
        <v>1</v>
      </c>
      <c r="F1758" s="78">
        <f t="shared" si="264"/>
        <v>1</v>
      </c>
      <c r="G1758" s="77">
        <f t="shared" si="267"/>
        <v>5.2509027910631936E-8</v>
      </c>
      <c r="H1758" s="78">
        <f t="shared" si="265"/>
        <v>-145.5953204329472</v>
      </c>
      <c r="I1758" s="77">
        <f t="shared" si="268"/>
        <v>1</v>
      </c>
      <c r="J1758" s="77">
        <f t="shared" si="269"/>
        <v>4.6335683188988377E-8</v>
      </c>
      <c r="K1758" s="77">
        <f t="shared" si="270"/>
        <v>4.6335683188988377E-8</v>
      </c>
      <c r="L1758" s="82"/>
    </row>
    <row r="1759" spans="1:12" x14ac:dyDescent="0.2">
      <c r="A1759" s="76">
        <v>794</v>
      </c>
      <c r="B1759" s="76">
        <f t="shared" si="266"/>
        <v>0.79400000000000004</v>
      </c>
      <c r="C1759" s="77">
        <f t="shared" si="261"/>
        <v>0.97528611973352808</v>
      </c>
      <c r="D1759" s="78">
        <f t="shared" si="262"/>
        <v>6.8464204770773429E-8</v>
      </c>
      <c r="E1759" s="78">
        <f t="shared" si="263"/>
        <v>1</v>
      </c>
      <c r="F1759" s="78">
        <f t="shared" si="264"/>
        <v>1</v>
      </c>
      <c r="G1759" s="77">
        <f t="shared" si="267"/>
        <v>6.6772188611529324E-8</v>
      </c>
      <c r="H1759" s="78">
        <f t="shared" si="265"/>
        <v>-143.50808777072271</v>
      </c>
      <c r="I1759" s="77">
        <f t="shared" si="268"/>
        <v>1</v>
      </c>
      <c r="J1759" s="77">
        <f t="shared" si="269"/>
        <v>5.9640608261080626E-8</v>
      </c>
      <c r="K1759" s="77">
        <f t="shared" si="270"/>
        <v>5.9640608261080626E-8</v>
      </c>
      <c r="L1759" s="82"/>
    </row>
    <row r="1760" spans="1:12" x14ac:dyDescent="0.2">
      <c r="A1760" s="76">
        <v>795</v>
      </c>
      <c r="B1760" s="76">
        <f t="shared" si="266"/>
        <v>0.79500000000000004</v>
      </c>
      <c r="C1760" s="77">
        <f t="shared" si="261"/>
        <v>0.97522454516023327</v>
      </c>
      <c r="D1760" s="78">
        <f t="shared" si="262"/>
        <v>8.4956269217262515E-8</v>
      </c>
      <c r="E1760" s="78">
        <f t="shared" si="263"/>
        <v>1</v>
      </c>
      <c r="F1760" s="78">
        <f t="shared" si="264"/>
        <v>1</v>
      </c>
      <c r="G1760" s="77">
        <f t="shared" si="267"/>
        <v>8.2851439005915158E-8</v>
      </c>
      <c r="H1760" s="78">
        <f t="shared" si="265"/>
        <v>-141.63399888263552</v>
      </c>
      <c r="I1760" s="77">
        <f t="shared" si="268"/>
        <v>1</v>
      </c>
      <c r="J1760" s="77">
        <f t="shared" si="269"/>
        <v>7.4811813808722234E-8</v>
      </c>
      <c r="K1760" s="77">
        <f t="shared" si="270"/>
        <v>7.4811813808722234E-8</v>
      </c>
      <c r="L1760" s="82"/>
    </row>
    <row r="1761" spans="1:12" x14ac:dyDescent="0.2">
      <c r="A1761" s="76">
        <v>796</v>
      </c>
      <c r="B1761" s="76">
        <f t="shared" si="266"/>
        <v>0.79600000000000004</v>
      </c>
      <c r="C1761" s="77">
        <f t="shared" si="261"/>
        <v>0.97516289666849076</v>
      </c>
      <c r="D1761" s="78">
        <f t="shared" si="262"/>
        <v>1.0313058211994174E-7</v>
      </c>
      <c r="E1761" s="78">
        <f t="shared" si="263"/>
        <v>1</v>
      </c>
      <c r="F1761" s="78">
        <f t="shared" si="264"/>
        <v>1</v>
      </c>
      <c r="G1761" s="77">
        <f t="shared" si="267"/>
        <v>1.0056911719519004E-7</v>
      </c>
      <c r="H1761" s="78">
        <f t="shared" si="265"/>
        <v>-139.95070724262382</v>
      </c>
      <c r="I1761" s="77">
        <f t="shared" si="268"/>
        <v>1</v>
      </c>
      <c r="J1761" s="77">
        <f t="shared" si="269"/>
        <v>9.1710278100552599E-8</v>
      </c>
      <c r="K1761" s="77">
        <f t="shared" si="270"/>
        <v>9.1710278100552599E-8</v>
      </c>
      <c r="L1761" s="82"/>
    </row>
    <row r="1762" spans="1:12" x14ac:dyDescent="0.2">
      <c r="A1762" s="76">
        <v>797</v>
      </c>
      <c r="B1762" s="76">
        <f t="shared" si="266"/>
        <v>0.79700000000000004</v>
      </c>
      <c r="C1762" s="77">
        <f t="shared" si="261"/>
        <v>0.97510117427162557</v>
      </c>
      <c r="D1762" s="78">
        <f t="shared" si="262"/>
        <v>1.2272837859176753E-7</v>
      </c>
      <c r="E1762" s="78">
        <f t="shared" si="263"/>
        <v>1</v>
      </c>
      <c r="F1762" s="78">
        <f t="shared" si="264"/>
        <v>1</v>
      </c>
      <c r="G1762" s="77">
        <f t="shared" si="267"/>
        <v>1.1967258608128514E-7</v>
      </c>
      <c r="H1762" s="78">
        <f t="shared" si="265"/>
        <v>-138.44010647844954</v>
      </c>
      <c r="I1762" s="77">
        <f t="shared" si="268"/>
        <v>1</v>
      </c>
      <c r="J1762" s="77">
        <f t="shared" si="269"/>
        <v>1.1012085163823759E-7</v>
      </c>
      <c r="K1762" s="77">
        <f t="shared" si="270"/>
        <v>1.1012085163823759E-7</v>
      </c>
      <c r="L1762" s="82"/>
    </row>
    <row r="1763" spans="1:12" x14ac:dyDescent="0.2">
      <c r="A1763" s="76">
        <v>798</v>
      </c>
      <c r="B1763" s="76">
        <f t="shared" si="266"/>
        <v>0.79800000000000004</v>
      </c>
      <c r="C1763" s="77">
        <f t="shared" si="261"/>
        <v>0.97503937798298213</v>
      </c>
      <c r="D1763" s="78">
        <f t="shared" si="262"/>
        <v>1.4341974360691429E-7</v>
      </c>
      <c r="E1763" s="78">
        <f t="shared" si="263"/>
        <v>1</v>
      </c>
      <c r="F1763" s="78">
        <f t="shared" si="264"/>
        <v>1</v>
      </c>
      <c r="G1763" s="77">
        <f t="shared" si="267"/>
        <v>1.3983989759696448E-7</v>
      </c>
      <c r="H1763" s="78">
        <f t="shared" si="265"/>
        <v>-137.08737805476116</v>
      </c>
      <c r="I1763" s="77">
        <f t="shared" si="268"/>
        <v>1</v>
      </c>
      <c r="J1763" s="77">
        <f t="shared" si="269"/>
        <v>1.2975624183912482E-7</v>
      </c>
      <c r="K1763" s="77">
        <f t="shared" si="270"/>
        <v>1.2975624183912482E-7</v>
      </c>
      <c r="L1763" s="82"/>
    </row>
    <row r="1764" spans="1:12" x14ac:dyDescent="0.2">
      <c r="A1764" s="76">
        <v>799</v>
      </c>
      <c r="B1764" s="76">
        <f t="shared" si="266"/>
        <v>0.79900000000000004</v>
      </c>
      <c r="C1764" s="77">
        <f t="shared" si="261"/>
        <v>0.97497750781591841</v>
      </c>
      <c r="D1764" s="78">
        <f t="shared" si="262"/>
        <v>1.6481262365130456E-7</v>
      </c>
      <c r="E1764" s="78">
        <f t="shared" si="263"/>
        <v>1</v>
      </c>
      <c r="F1764" s="78">
        <f t="shared" si="264"/>
        <v>1</v>
      </c>
      <c r="G1764" s="77">
        <f t="shared" si="267"/>
        <v>1.6068860106415181E-7</v>
      </c>
      <c r="H1764" s="78">
        <f t="shared" si="265"/>
        <v>-135.88029860294387</v>
      </c>
      <c r="I1764" s="77">
        <f t="shared" si="268"/>
        <v>1</v>
      </c>
      <c r="J1764" s="77">
        <f t="shared" si="269"/>
        <v>1.5026424933055813E-7</v>
      </c>
      <c r="K1764" s="77">
        <f t="shared" si="270"/>
        <v>1.5026424933055813E-7</v>
      </c>
      <c r="L1764" s="82"/>
    </row>
    <row r="1765" spans="1:12" x14ac:dyDescent="0.2">
      <c r="A1765" s="76">
        <v>800</v>
      </c>
      <c r="B1765" s="76">
        <f t="shared" si="266"/>
        <v>0.8</v>
      </c>
      <c r="C1765" s="77">
        <f t="shared" si="261"/>
        <v>0.97491556378380784</v>
      </c>
      <c r="D1765" s="78">
        <f t="shared" si="262"/>
        <v>1.8646470562842516E-7</v>
      </c>
      <c r="E1765" s="78">
        <f t="shared" si="263"/>
        <v>1</v>
      </c>
      <c r="F1765" s="78">
        <f t="shared" si="264"/>
        <v>1</v>
      </c>
      <c r="G1765" s="77">
        <f t="shared" si="267"/>
        <v>1.8178734361351789E-7</v>
      </c>
      <c r="H1765" s="78">
        <f t="shared" si="265"/>
        <v>-134.80872712966797</v>
      </c>
      <c r="I1765" s="77">
        <f t="shared" si="268"/>
        <v>1</v>
      </c>
      <c r="J1765" s="77">
        <f t="shared" si="269"/>
        <v>1.7123797233883485E-7</v>
      </c>
      <c r="K1765" s="77">
        <f t="shared" si="270"/>
        <v>1.7123797233883485E-7</v>
      </c>
      <c r="L1765" s="82"/>
    </row>
    <row r="1766" spans="1:12" x14ac:dyDescent="0.2">
      <c r="A1766" s="76">
        <v>801</v>
      </c>
      <c r="B1766" s="76">
        <f t="shared" si="266"/>
        <v>0.80100000000000005</v>
      </c>
      <c r="C1766" s="77">
        <f t="shared" si="261"/>
        <v>0.97485354590004025</v>
      </c>
      <c r="D1766" s="78">
        <f t="shared" si="262"/>
        <v>2.0789767895138788E-7</v>
      </c>
      <c r="E1766" s="78">
        <f t="shared" si="263"/>
        <v>1</v>
      </c>
      <c r="F1766" s="78">
        <f t="shared" si="264"/>
        <v>1</v>
      </c>
      <c r="G1766" s="77">
        <f t="shared" si="267"/>
        <v>2.0266978951014862E-7</v>
      </c>
      <c r="H1766" s="78">
        <f t="shared" si="265"/>
        <v>-133.86421967111849</v>
      </c>
      <c r="I1766" s="77">
        <f t="shared" si="268"/>
        <v>1</v>
      </c>
      <c r="J1766" s="77">
        <f t="shared" si="269"/>
        <v>1.9222856656183326E-7</v>
      </c>
      <c r="K1766" s="77">
        <f t="shared" si="270"/>
        <v>1.9222856656183326E-7</v>
      </c>
      <c r="L1766" s="82"/>
    </row>
    <row r="1767" spans="1:12" x14ac:dyDescent="0.2">
      <c r="A1767" s="76">
        <v>802</v>
      </c>
      <c r="B1767" s="76">
        <f t="shared" si="266"/>
        <v>0.80200000000000005</v>
      </c>
      <c r="C1767" s="77">
        <f t="shared" si="261"/>
        <v>0.97479145417802038</v>
      </c>
      <c r="D1767" s="78">
        <f t="shared" si="262"/>
        <v>2.2861329398948056E-7</v>
      </c>
      <c r="E1767" s="78">
        <f t="shared" si="263"/>
        <v>1</v>
      </c>
      <c r="F1767" s="78">
        <f t="shared" si="264"/>
        <v>1</v>
      </c>
      <c r="G1767" s="77">
        <f t="shared" si="267"/>
        <v>2.2285028529243303E-7</v>
      </c>
      <c r="H1767" s="78">
        <f t="shared" si="265"/>
        <v>-133.03973611189264</v>
      </c>
      <c r="I1767" s="77">
        <f t="shared" si="268"/>
        <v>1</v>
      </c>
      <c r="J1767" s="77">
        <f t="shared" si="269"/>
        <v>2.1276003740129084E-7</v>
      </c>
      <c r="K1767" s="77">
        <f t="shared" si="270"/>
        <v>2.1276003740129084E-7</v>
      </c>
      <c r="L1767" s="82"/>
    </row>
    <row r="1768" spans="1:12" x14ac:dyDescent="0.2">
      <c r="A1768" s="76">
        <v>803</v>
      </c>
      <c r="B1768" s="76">
        <f t="shared" si="266"/>
        <v>0.80300000000000005</v>
      </c>
      <c r="C1768" s="77">
        <f t="shared" si="261"/>
        <v>0.97472928863116937</v>
      </c>
      <c r="D1768" s="78">
        <f t="shared" si="262"/>
        <v>2.4811055319617877E-7</v>
      </c>
      <c r="E1768" s="78">
        <f t="shared" si="263"/>
        <v>1</v>
      </c>
      <c r="F1768" s="78">
        <f t="shared" si="264"/>
        <v>1</v>
      </c>
      <c r="G1768" s="77">
        <f t="shared" si="267"/>
        <v>2.4184062301879723E-7</v>
      </c>
      <c r="H1768" s="78">
        <f t="shared" si="265"/>
        <v>-132.32941494038272</v>
      </c>
      <c r="I1768" s="77">
        <f t="shared" si="268"/>
        <v>1</v>
      </c>
      <c r="J1768" s="77">
        <f t="shared" si="269"/>
        <v>2.3234545415561513E-7</v>
      </c>
      <c r="K1768" s="77">
        <f t="shared" si="270"/>
        <v>2.3234545415561513E-7</v>
      </c>
      <c r="L1768" s="82"/>
    </row>
    <row r="1769" spans="1:12" x14ac:dyDescent="0.2">
      <c r="A1769" s="76">
        <v>804</v>
      </c>
      <c r="B1769" s="76">
        <f t="shared" si="266"/>
        <v>0.80400000000000005</v>
      </c>
      <c r="C1769" s="77">
        <f t="shared" si="261"/>
        <v>0.97466704927292169</v>
      </c>
      <c r="D1769" s="78">
        <f t="shared" si="262"/>
        <v>2.6590332346243282E-7</v>
      </c>
      <c r="E1769" s="78">
        <f t="shared" si="263"/>
        <v>1</v>
      </c>
      <c r="F1769" s="78">
        <f t="shared" si="264"/>
        <v>1</v>
      </c>
      <c r="G1769" s="77">
        <f t="shared" si="267"/>
        <v>2.5916720767099265E-7</v>
      </c>
      <c r="H1769" s="78">
        <f t="shared" si="265"/>
        <v>-131.72839900884418</v>
      </c>
      <c r="I1769" s="77">
        <f t="shared" si="268"/>
        <v>1</v>
      </c>
      <c r="J1769" s="77">
        <f t="shared" si="269"/>
        <v>2.5050391534489497E-7</v>
      </c>
      <c r="K1769" s="77">
        <f t="shared" si="270"/>
        <v>2.5050391534489497E-7</v>
      </c>
      <c r="L1769" s="82"/>
    </row>
    <row r="1770" spans="1:12" x14ac:dyDescent="0.2">
      <c r="A1770" s="76">
        <v>805</v>
      </c>
      <c r="B1770" s="76">
        <f t="shared" si="266"/>
        <v>0.80500000000000005</v>
      </c>
      <c r="C1770" s="77">
        <f t="shared" si="261"/>
        <v>0.97460473611673037</v>
      </c>
      <c r="D1770" s="78">
        <f t="shared" si="262"/>
        <v>2.815376413625042E-7</v>
      </c>
      <c r="E1770" s="78">
        <f t="shared" si="263"/>
        <v>1</v>
      </c>
      <c r="F1770" s="78">
        <f t="shared" si="264"/>
        <v>1</v>
      </c>
      <c r="G1770" s="77">
        <f t="shared" si="267"/>
        <v>2.7438791866703006E-7</v>
      </c>
      <c r="H1770" s="78">
        <f t="shared" si="265"/>
        <v>-131.23270029164908</v>
      </c>
      <c r="I1770" s="77">
        <f t="shared" si="268"/>
        <v>1</v>
      </c>
      <c r="J1770" s="77">
        <f t="shared" si="269"/>
        <v>2.6677756316901135E-7</v>
      </c>
      <c r="K1770" s="77">
        <f t="shared" si="270"/>
        <v>2.6677756316901135E-7</v>
      </c>
      <c r="L1770" s="82"/>
    </row>
    <row r="1771" spans="1:12" x14ac:dyDescent="0.2">
      <c r="A1771" s="76">
        <v>806</v>
      </c>
      <c r="B1771" s="76">
        <f t="shared" si="266"/>
        <v>0.80600000000000005</v>
      </c>
      <c r="C1771" s="77">
        <f t="shared" si="261"/>
        <v>0.97454234917606108</v>
      </c>
      <c r="D1771" s="78">
        <f t="shared" si="262"/>
        <v>2.9460799748334257E-7</v>
      </c>
      <c r="E1771" s="78">
        <f t="shared" si="263"/>
        <v>1</v>
      </c>
      <c r="F1771" s="78">
        <f t="shared" si="264"/>
        <v>1</v>
      </c>
      <c r="G1771" s="77">
        <f t="shared" si="267"/>
        <v>2.8710796995347177E-7</v>
      </c>
      <c r="H1771" s="78">
        <f t="shared" si="265"/>
        <v>-130.83909503138153</v>
      </c>
      <c r="I1771" s="77">
        <f t="shared" si="268"/>
        <v>1</v>
      </c>
      <c r="J1771" s="77">
        <f t="shared" si="269"/>
        <v>2.8074794431025089E-7</v>
      </c>
      <c r="K1771" s="77">
        <f t="shared" si="270"/>
        <v>2.8074794431025089E-7</v>
      </c>
      <c r="L1771" s="82"/>
    </row>
    <row r="1772" spans="1:12" x14ac:dyDescent="0.2">
      <c r="A1772" s="76">
        <v>807</v>
      </c>
      <c r="B1772" s="76">
        <f t="shared" si="266"/>
        <v>0.80700000000000005</v>
      </c>
      <c r="C1772" s="77">
        <f t="shared" si="261"/>
        <v>0.97447988846439881</v>
      </c>
      <c r="D1772" s="78">
        <f t="shared" si="262"/>
        <v>3.0477193108301173E-7</v>
      </c>
      <c r="E1772" s="78">
        <f t="shared" si="263"/>
        <v>1</v>
      </c>
      <c r="F1772" s="78">
        <f t="shared" si="264"/>
        <v>1</v>
      </c>
      <c r="G1772" s="77">
        <f t="shared" si="267"/>
        <v>2.9699411740885271E-7</v>
      </c>
      <c r="H1772" s="78">
        <f t="shared" si="265"/>
        <v>-130.5450430542063</v>
      </c>
      <c r="I1772" s="77">
        <f t="shared" si="268"/>
        <v>1</v>
      </c>
      <c r="J1772" s="77">
        <f t="shared" si="269"/>
        <v>2.9205104368116224E-7</v>
      </c>
      <c r="K1772" s="77">
        <f t="shared" si="270"/>
        <v>2.9205104368116224E-7</v>
      </c>
      <c r="L1772" s="82"/>
    </row>
    <row r="1773" spans="1:12" x14ac:dyDescent="0.2">
      <c r="A1773" s="76">
        <v>808</v>
      </c>
      <c r="B1773" s="76">
        <f t="shared" si="266"/>
        <v>0.80800000000000005</v>
      </c>
      <c r="C1773" s="77">
        <f t="shared" si="261"/>
        <v>0.97441735399523866</v>
      </c>
      <c r="D1773" s="78">
        <f t="shared" si="262"/>
        <v>3.1176233972469179E-7</v>
      </c>
      <c r="E1773" s="78">
        <f t="shared" si="263"/>
        <v>1</v>
      </c>
      <c r="F1773" s="78">
        <f t="shared" si="264"/>
        <v>1</v>
      </c>
      <c r="G1773" s="77">
        <f t="shared" si="267"/>
        <v>3.0378663414989885E-7</v>
      </c>
      <c r="H1773" s="78">
        <f t="shared" si="265"/>
        <v>-130.34862675842052</v>
      </c>
      <c r="I1773" s="77">
        <f t="shared" si="268"/>
        <v>1</v>
      </c>
      <c r="J1773" s="77">
        <f t="shared" si="269"/>
        <v>3.0039037577937581E-7</v>
      </c>
      <c r="K1773" s="77">
        <f t="shared" si="270"/>
        <v>3.0039037577937581E-7</v>
      </c>
      <c r="L1773" s="82"/>
    </row>
    <row r="1774" spans="1:12" x14ac:dyDescent="0.2">
      <c r="A1774" s="76">
        <v>809</v>
      </c>
      <c r="B1774" s="76">
        <f t="shared" si="266"/>
        <v>0.80900000000000005</v>
      </c>
      <c r="C1774" s="77">
        <f t="shared" si="261"/>
        <v>0.97435474578209547</v>
      </c>
      <c r="D1774" s="78">
        <f t="shared" si="262"/>
        <v>3.153970068903658E-7</v>
      </c>
      <c r="E1774" s="78">
        <f t="shared" si="263"/>
        <v>1</v>
      </c>
      <c r="F1774" s="78">
        <f t="shared" si="264"/>
        <v>1</v>
      </c>
      <c r="G1774" s="77">
        <f t="shared" si="267"/>
        <v>3.0730857046909618E-7</v>
      </c>
      <c r="H1774" s="78">
        <f t="shared" si="265"/>
        <v>-130.24850655240365</v>
      </c>
      <c r="I1774" s="77">
        <f t="shared" si="268"/>
        <v>1</v>
      </c>
      <c r="J1774" s="77">
        <f t="shared" si="269"/>
        <v>3.0554760230949754E-7</v>
      </c>
      <c r="K1774" s="77">
        <f t="shared" si="270"/>
        <v>3.0554760230949754E-7</v>
      </c>
      <c r="L1774" s="82"/>
    </row>
    <row r="1775" spans="1:12" x14ac:dyDescent="0.2">
      <c r="A1775" s="76">
        <v>810</v>
      </c>
      <c r="B1775" s="76">
        <f t="shared" si="266"/>
        <v>0.81</v>
      </c>
      <c r="C1775" s="77">
        <f t="shared" si="261"/>
        <v>0.9742920638384992</v>
      </c>
      <c r="D1775" s="78">
        <f t="shared" si="262"/>
        <v>3.1558496945296103E-7</v>
      </c>
      <c r="E1775" s="78">
        <f t="shared" si="263"/>
        <v>1</v>
      </c>
      <c r="F1775" s="78">
        <f t="shared" si="264"/>
        <v>1</v>
      </c>
      <c r="G1775" s="77">
        <f t="shared" si="267"/>
        <v>3.0747193120473512E-7</v>
      </c>
      <c r="H1775" s="78">
        <f t="shared" si="265"/>
        <v>-130.24389048748137</v>
      </c>
      <c r="I1775" s="77">
        <f t="shared" si="268"/>
        <v>1</v>
      </c>
      <c r="J1775" s="77">
        <f t="shared" si="269"/>
        <v>3.0739025083691568E-7</v>
      </c>
      <c r="K1775" s="77">
        <f t="shared" si="270"/>
        <v>3.0739025083691568E-7</v>
      </c>
      <c r="L1775" s="82"/>
    </row>
    <row r="1776" spans="1:12" x14ac:dyDescent="0.2">
      <c r="A1776" s="76">
        <v>811</v>
      </c>
      <c r="B1776" s="76">
        <f t="shared" si="266"/>
        <v>0.81100000000000005</v>
      </c>
      <c r="C1776" s="77">
        <f t="shared" si="261"/>
        <v>0.97422930817799336</v>
      </c>
      <c r="D1776" s="78">
        <f t="shared" si="262"/>
        <v>3.1232948099181905E-7</v>
      </c>
      <c r="E1776" s="78">
        <f t="shared" si="263"/>
        <v>1</v>
      </c>
      <c r="F1776" s="78">
        <f t="shared" si="264"/>
        <v>1</v>
      </c>
      <c r="G1776" s="77">
        <f t="shared" si="267"/>
        <v>3.0428053419025159E-7</v>
      </c>
      <c r="H1776" s="78">
        <f t="shared" si="265"/>
        <v>-130.334516599512</v>
      </c>
      <c r="I1776" s="77">
        <f t="shared" si="268"/>
        <v>1</v>
      </c>
      <c r="J1776" s="77">
        <f t="shared" si="269"/>
        <v>3.0587623269749338E-7</v>
      </c>
      <c r="K1776" s="77">
        <f t="shared" si="270"/>
        <v>3.0587623269749338E-7</v>
      </c>
      <c r="L1776" s="82"/>
    </row>
    <row r="1777" spans="1:12" x14ac:dyDescent="0.2">
      <c r="A1777" s="76">
        <v>812</v>
      </c>
      <c r="B1777" s="76">
        <f t="shared" si="266"/>
        <v>0.81200000000000006</v>
      </c>
      <c r="C1777" s="77">
        <f t="shared" si="261"/>
        <v>0.9741664788141372</v>
      </c>
      <c r="D1777" s="78">
        <f t="shared" si="262"/>
        <v>3.0572747037819884E-7</v>
      </c>
      <c r="E1777" s="78">
        <f t="shared" si="263"/>
        <v>1</v>
      </c>
      <c r="F1777" s="78">
        <f t="shared" si="264"/>
        <v>1</v>
      </c>
      <c r="G1777" s="77">
        <f t="shared" si="267"/>
        <v>2.978294532950834E-7</v>
      </c>
      <c r="H1777" s="78">
        <f t="shared" si="265"/>
        <v>-130.52064711414718</v>
      </c>
      <c r="I1777" s="77">
        <f t="shared" si="268"/>
        <v>1</v>
      </c>
      <c r="J1777" s="77">
        <f t="shared" si="269"/>
        <v>3.010549937426675E-7</v>
      </c>
      <c r="K1777" s="77">
        <f t="shared" si="270"/>
        <v>3.010549937426675E-7</v>
      </c>
      <c r="L1777" s="82"/>
    </row>
    <row r="1778" spans="1:12" x14ac:dyDescent="0.2">
      <c r="A1778" s="76">
        <v>813</v>
      </c>
      <c r="B1778" s="76">
        <f t="shared" si="266"/>
        <v>0.81299999999999994</v>
      </c>
      <c r="C1778" s="77">
        <f t="shared" si="261"/>
        <v>0.97410357576050854</v>
      </c>
      <c r="D1778" s="78">
        <f t="shared" si="262"/>
        <v>2.9596554159021335E-7</v>
      </c>
      <c r="E1778" s="78">
        <f t="shared" si="263"/>
        <v>1</v>
      </c>
      <c r="F1778" s="78">
        <f t="shared" si="264"/>
        <v>1</v>
      </c>
      <c r="G1778" s="77">
        <f t="shared" si="267"/>
        <v>2.8830109236492233E-7</v>
      </c>
      <c r="H1778" s="78">
        <f t="shared" si="265"/>
        <v>-130.80307424157616</v>
      </c>
      <c r="I1778" s="77">
        <f t="shared" si="268"/>
        <v>1</v>
      </c>
      <c r="J1778" s="77">
        <f t="shared" si="269"/>
        <v>2.9306527283000284E-7</v>
      </c>
      <c r="K1778" s="77">
        <f t="shared" si="270"/>
        <v>2.9306527283000284E-7</v>
      </c>
      <c r="L1778" s="82"/>
    </row>
    <row r="1779" spans="1:12" x14ac:dyDescent="0.2">
      <c r="A1779" s="76">
        <v>814</v>
      </c>
      <c r="B1779" s="76">
        <f t="shared" si="266"/>
        <v>0.81399999999999995</v>
      </c>
      <c r="C1779" s="77">
        <f t="shared" si="261"/>
        <v>0.97404059903069751</v>
      </c>
      <c r="D1779" s="78">
        <f t="shared" si="262"/>
        <v>2.8331270402030478E-7</v>
      </c>
      <c r="E1779" s="78">
        <f t="shared" si="263"/>
        <v>1</v>
      </c>
      <c r="F1779" s="78">
        <f t="shared" si="264"/>
        <v>1</v>
      </c>
      <c r="G1779" s="77">
        <f t="shared" si="267"/>
        <v>2.7595807593694438E-7</v>
      </c>
      <c r="H1779" s="78">
        <f t="shared" si="265"/>
        <v>-131.18313783494378</v>
      </c>
      <c r="I1779" s="77">
        <f t="shared" si="268"/>
        <v>1</v>
      </c>
      <c r="J1779" s="77">
        <f t="shared" si="269"/>
        <v>2.8212958415093336E-7</v>
      </c>
      <c r="K1779" s="77">
        <f t="shared" si="270"/>
        <v>2.8212958415093336E-7</v>
      </c>
      <c r="L1779" s="82"/>
    </row>
    <row r="1780" spans="1:12" x14ac:dyDescent="0.2">
      <c r="A1780" s="76">
        <v>815</v>
      </c>
      <c r="B1780" s="76">
        <f t="shared" si="266"/>
        <v>0.81499999999999995</v>
      </c>
      <c r="C1780" s="77">
        <f t="shared" si="261"/>
        <v>0.97397754863831021</v>
      </c>
      <c r="D1780" s="78">
        <f t="shared" si="262"/>
        <v>2.6811015649150958E-7</v>
      </c>
      <c r="E1780" s="78">
        <f t="shared" si="263"/>
        <v>1</v>
      </c>
      <c r="F1780" s="78">
        <f t="shared" si="264"/>
        <v>1</v>
      </c>
      <c r="G1780" s="77">
        <f t="shared" si="267"/>
        <v>2.6113327298463421E-7</v>
      </c>
      <c r="H1780" s="78">
        <f t="shared" si="265"/>
        <v>-131.66275575749177</v>
      </c>
      <c r="I1780" s="77">
        <f t="shared" si="268"/>
        <v>1</v>
      </c>
      <c r="J1780" s="77">
        <f t="shared" si="269"/>
        <v>2.6854567446078929E-7</v>
      </c>
      <c r="K1780" s="77">
        <f t="shared" si="270"/>
        <v>2.6854567446078929E-7</v>
      </c>
      <c r="L1780" s="82"/>
    </row>
    <row r="1781" spans="1:12" x14ac:dyDescent="0.2">
      <c r="A1781" s="76">
        <v>816</v>
      </c>
      <c r="B1781" s="76">
        <f t="shared" si="266"/>
        <v>0.81599999999999995</v>
      </c>
      <c r="C1781" s="77">
        <f t="shared" si="261"/>
        <v>0.97391442459696975</v>
      </c>
      <c r="D1781" s="78">
        <f t="shared" si="262"/>
        <v>2.5075856714201311E-7</v>
      </c>
      <c r="E1781" s="78">
        <f t="shared" si="263"/>
        <v>1</v>
      </c>
      <c r="F1781" s="78">
        <f t="shared" si="264"/>
        <v>1</v>
      </c>
      <c r="G1781" s="77">
        <f t="shared" si="267"/>
        <v>2.4421738563087431E-7</v>
      </c>
      <c r="H1781" s="78">
        <f t="shared" si="265"/>
        <v>-132.24446844461303</v>
      </c>
      <c r="I1781" s="77">
        <f t="shared" si="268"/>
        <v>1</v>
      </c>
      <c r="J1781" s="77">
        <f t="shared" si="269"/>
        <v>2.5267532930775429E-7</v>
      </c>
      <c r="K1781" s="77">
        <f t="shared" si="270"/>
        <v>2.5267532930775429E-7</v>
      </c>
      <c r="L1781" s="82"/>
    </row>
    <row r="1782" spans="1:12" x14ac:dyDescent="0.2">
      <c r="A1782" s="76">
        <v>817</v>
      </c>
      <c r="B1782" s="76">
        <f t="shared" si="266"/>
        <v>0.81699999999999995</v>
      </c>
      <c r="C1782" s="77">
        <f t="shared" si="261"/>
        <v>0.97385122692031156</v>
      </c>
      <c r="D1782" s="78">
        <f t="shared" si="262"/>
        <v>2.3170339031324735E-7</v>
      </c>
      <c r="E1782" s="78">
        <f t="shared" si="263"/>
        <v>1</v>
      </c>
      <c r="F1782" s="78">
        <f t="shared" si="264"/>
        <v>1</v>
      </c>
      <c r="G1782" s="77">
        <f t="shared" si="267"/>
        <v>2.2564463093815176E-7</v>
      </c>
      <c r="H1782" s="78">
        <f t="shared" si="265"/>
        <v>-132.93149991530521</v>
      </c>
      <c r="I1782" s="77">
        <f t="shared" si="268"/>
        <v>1</v>
      </c>
      <c r="J1782" s="77">
        <f t="shared" si="269"/>
        <v>2.3493100828451302E-7</v>
      </c>
      <c r="K1782" s="77">
        <f t="shared" si="270"/>
        <v>2.3493100828451302E-7</v>
      </c>
      <c r="L1782" s="82"/>
    </row>
    <row r="1783" spans="1:12" x14ac:dyDescent="0.2">
      <c r="A1783" s="76">
        <v>818</v>
      </c>
      <c r="B1783" s="76">
        <f t="shared" si="266"/>
        <v>0.81799999999999995</v>
      </c>
      <c r="C1783" s="77">
        <f t="shared" si="261"/>
        <v>0.97378795562198905</v>
      </c>
      <c r="D1783" s="78">
        <f t="shared" si="262"/>
        <v>2.1141883653755203E-7</v>
      </c>
      <c r="E1783" s="78">
        <f t="shared" si="263"/>
        <v>1</v>
      </c>
      <c r="F1783" s="78">
        <f t="shared" si="264"/>
        <v>1</v>
      </c>
      <c r="G1783" s="77">
        <f t="shared" si="267"/>
        <v>2.0587711661188226E-7</v>
      </c>
      <c r="H1783" s="78">
        <f t="shared" si="265"/>
        <v>-133.72783845680706</v>
      </c>
      <c r="I1783" s="77">
        <f t="shared" si="268"/>
        <v>1</v>
      </c>
      <c r="J1783" s="77">
        <f t="shared" si="269"/>
        <v>2.15760873775017E-7</v>
      </c>
      <c r="K1783" s="77">
        <f t="shared" si="270"/>
        <v>2.15760873775017E-7</v>
      </c>
      <c r="L1783" s="82"/>
    </row>
    <row r="1784" spans="1:12" x14ac:dyDescent="0.2">
      <c r="A1784" s="76">
        <v>819</v>
      </c>
      <c r="B1784" s="76">
        <f t="shared" si="266"/>
        <v>0.81899999999999995</v>
      </c>
      <c r="C1784" s="77">
        <f t="shared" si="261"/>
        <v>0.97372461071567262</v>
      </c>
      <c r="D1784" s="78">
        <f t="shared" si="262"/>
        <v>1.9039115969583102E-7</v>
      </c>
      <c r="E1784" s="78">
        <f t="shared" si="263"/>
        <v>1</v>
      </c>
      <c r="F1784" s="78">
        <f t="shared" si="264"/>
        <v>1</v>
      </c>
      <c r="G1784" s="77">
        <f t="shared" si="267"/>
        <v>1.8538855785852854E-7</v>
      </c>
      <c r="H1784" s="78">
        <f t="shared" si="265"/>
        <v>-134.63834147850679</v>
      </c>
      <c r="I1784" s="77">
        <f t="shared" si="268"/>
        <v>1</v>
      </c>
      <c r="J1784" s="77">
        <f t="shared" si="269"/>
        <v>1.9563283723520541E-7</v>
      </c>
      <c r="K1784" s="77">
        <f t="shared" si="270"/>
        <v>1.9563283723520541E-7</v>
      </c>
      <c r="L1784" s="82"/>
    </row>
    <row r="1785" spans="1:12" x14ac:dyDescent="0.2">
      <c r="A1785" s="76">
        <v>820</v>
      </c>
      <c r="B1785" s="76">
        <f t="shared" si="266"/>
        <v>0.82</v>
      </c>
      <c r="C1785" s="77">
        <f t="shared" si="261"/>
        <v>0.97366119221504432</v>
      </c>
      <c r="D1785" s="78">
        <f t="shared" si="262"/>
        <v>1.6910194462594886E-7</v>
      </c>
      <c r="E1785" s="78">
        <f t="shared" si="263"/>
        <v>1</v>
      </c>
      <c r="F1785" s="78">
        <f t="shared" si="264"/>
        <v>1</v>
      </c>
      <c r="G1785" s="77">
        <f t="shared" si="267"/>
        <v>1.6464800101038379E-7</v>
      </c>
      <c r="H1785" s="78">
        <f t="shared" si="265"/>
        <v>-135.66887075369434</v>
      </c>
      <c r="I1785" s="77">
        <f t="shared" si="268"/>
        <v>1</v>
      </c>
      <c r="J1785" s="77">
        <f t="shared" si="269"/>
        <v>1.7501827943445616E-7</v>
      </c>
      <c r="K1785" s="77">
        <f t="shared" si="270"/>
        <v>1.7501827943445616E-7</v>
      </c>
      <c r="L1785" s="82"/>
    </row>
    <row r="1786" spans="1:12" x14ac:dyDescent="0.2">
      <c r="A1786" s="76">
        <v>821</v>
      </c>
      <c r="B1786" s="76">
        <f t="shared" si="266"/>
        <v>0.82099999999999995</v>
      </c>
      <c r="C1786" s="77">
        <f t="shared" si="261"/>
        <v>0.97359770013380387</v>
      </c>
      <c r="D1786" s="78">
        <f t="shared" si="262"/>
        <v>1.4801206839168537E-7</v>
      </c>
      <c r="E1786" s="78">
        <f t="shared" si="263"/>
        <v>1</v>
      </c>
      <c r="F1786" s="78">
        <f t="shared" si="264"/>
        <v>1</v>
      </c>
      <c r="G1786" s="77">
        <f t="shared" si="267"/>
        <v>1.4410420937819216E-7</v>
      </c>
      <c r="H1786" s="78">
        <f t="shared" si="265"/>
        <v>-136.82646665949807</v>
      </c>
      <c r="I1786" s="77">
        <f t="shared" si="268"/>
        <v>1</v>
      </c>
      <c r="J1786" s="77">
        <f t="shared" si="269"/>
        <v>1.5437610519428796E-7</v>
      </c>
      <c r="K1786" s="77">
        <f t="shared" si="270"/>
        <v>1.5437610519428796E-7</v>
      </c>
      <c r="L1786" s="82"/>
    </row>
    <row r="1787" spans="1:12" x14ac:dyDescent="0.2">
      <c r="A1787" s="76">
        <v>822</v>
      </c>
      <c r="B1787" s="76">
        <f t="shared" si="266"/>
        <v>0.82199999999999995</v>
      </c>
      <c r="C1787" s="77">
        <f t="shared" si="261"/>
        <v>0.97353413448566628</v>
      </c>
      <c r="D1787" s="78">
        <f t="shared" si="262"/>
        <v>1.275469698201025E-7</v>
      </c>
      <c r="E1787" s="78">
        <f t="shared" si="263"/>
        <v>1</v>
      </c>
      <c r="F1787" s="78">
        <f t="shared" si="264"/>
        <v>1</v>
      </c>
      <c r="G1787" s="77">
        <f t="shared" si="267"/>
        <v>1.2417132887008289E-7</v>
      </c>
      <c r="H1787" s="78">
        <f t="shared" si="265"/>
        <v>-138.11957342150617</v>
      </c>
      <c r="I1787" s="77">
        <f t="shared" si="268"/>
        <v>1</v>
      </c>
      <c r="J1787" s="77">
        <f t="shared" si="269"/>
        <v>1.3413776912413751E-7</v>
      </c>
      <c r="K1787" s="77">
        <f t="shared" si="270"/>
        <v>1.3413776912413751E-7</v>
      </c>
      <c r="L1787" s="82"/>
    </row>
    <row r="1788" spans="1:12" x14ac:dyDescent="0.2">
      <c r="A1788" s="76">
        <v>823</v>
      </c>
      <c r="B1788" s="76">
        <f t="shared" si="266"/>
        <v>0.82299999999999995</v>
      </c>
      <c r="C1788" s="77">
        <f t="shared" si="261"/>
        <v>0.97347049528436236</v>
      </c>
      <c r="D1788" s="78">
        <f t="shared" si="262"/>
        <v>1.0808379675860513E-7</v>
      </c>
      <c r="E1788" s="78">
        <f t="shared" si="263"/>
        <v>1</v>
      </c>
      <c r="F1788" s="78">
        <f t="shared" si="264"/>
        <v>1</v>
      </c>
      <c r="G1788" s="77">
        <f t="shared" si="267"/>
        <v>1.052163871628137E-7</v>
      </c>
      <c r="H1788" s="78">
        <f t="shared" si="265"/>
        <v>-139.55833229487374</v>
      </c>
      <c r="I1788" s="77">
        <f t="shared" si="268"/>
        <v>1</v>
      </c>
      <c r="J1788" s="77">
        <f t="shared" si="269"/>
        <v>1.1469385801644829E-7</v>
      </c>
      <c r="K1788" s="77">
        <f t="shared" si="270"/>
        <v>1.1469385801644829E-7</v>
      </c>
      <c r="L1788" s="82"/>
    </row>
    <row r="1789" spans="1:12" x14ac:dyDescent="0.2">
      <c r="A1789" s="76">
        <v>824</v>
      </c>
      <c r="B1789" s="76">
        <f t="shared" si="266"/>
        <v>0.82399999999999995</v>
      </c>
      <c r="C1789" s="77">
        <f t="shared" si="261"/>
        <v>0.97340678254363622</v>
      </c>
      <c r="D1789" s="78">
        <f t="shared" si="262"/>
        <v>8.994091189353628E-8</v>
      </c>
      <c r="E1789" s="78">
        <f t="shared" si="263"/>
        <v>1</v>
      </c>
      <c r="F1789" s="78">
        <f t="shared" si="264"/>
        <v>1</v>
      </c>
      <c r="G1789" s="77">
        <f t="shared" si="267"/>
        <v>8.7549093665327815E-8</v>
      </c>
      <c r="H1789" s="78">
        <f t="shared" si="265"/>
        <v>-141.1549669100994</v>
      </c>
      <c r="I1789" s="77">
        <f t="shared" si="268"/>
        <v>1</v>
      </c>
      <c r="J1789" s="77">
        <f t="shared" si="269"/>
        <v>9.6382740414070766E-8</v>
      </c>
      <c r="K1789" s="77">
        <f t="shared" si="270"/>
        <v>9.6382740414070766E-8</v>
      </c>
      <c r="L1789" s="82"/>
    </row>
    <row r="1790" spans="1:12" x14ac:dyDescent="0.2">
      <c r="A1790" s="76">
        <v>825</v>
      </c>
      <c r="B1790" s="76">
        <f t="shared" si="266"/>
        <v>0.82499999999999996</v>
      </c>
      <c r="C1790" s="77">
        <f t="shared" si="261"/>
        <v>0.97334299627724907</v>
      </c>
      <c r="D1790" s="78">
        <f t="shared" si="262"/>
        <v>7.3370129992576189E-8</v>
      </c>
      <c r="E1790" s="78">
        <f t="shared" si="263"/>
        <v>1</v>
      </c>
      <c r="F1790" s="78">
        <f t="shared" si="264"/>
        <v>1</v>
      </c>
      <c r="G1790" s="77">
        <f t="shared" si="267"/>
        <v>7.1414302164225372E-8</v>
      </c>
      <c r="H1790" s="78">
        <f t="shared" si="265"/>
        <v>-142.92429606448036</v>
      </c>
      <c r="I1790" s="77">
        <f t="shared" si="268"/>
        <v>1</v>
      </c>
      <c r="J1790" s="77">
        <f t="shared" si="269"/>
        <v>7.9481697914776587E-8</v>
      </c>
      <c r="K1790" s="77">
        <f t="shared" si="270"/>
        <v>7.9481697914776587E-8</v>
      </c>
      <c r="L1790" s="82"/>
    </row>
    <row r="1791" spans="1:12" x14ac:dyDescent="0.2">
      <c r="A1791" s="76">
        <v>826</v>
      </c>
      <c r="B1791" s="76">
        <f t="shared" si="266"/>
        <v>0.82599999999999996</v>
      </c>
      <c r="C1791" s="77">
        <f t="shared" si="261"/>
        <v>0.97327913649897979</v>
      </c>
      <c r="D1791" s="78">
        <f t="shared" si="262"/>
        <v>5.8551936961398389E-8</v>
      </c>
      <c r="E1791" s="78">
        <f t="shared" si="263"/>
        <v>1</v>
      </c>
      <c r="F1791" s="78">
        <f t="shared" si="264"/>
        <v>1</v>
      </c>
      <c r="G1791" s="77">
        <f t="shared" si="267"/>
        <v>5.6987378646132522E-8</v>
      </c>
      <c r="H1791" s="78">
        <f t="shared" si="265"/>
        <v>-144.88442639226679</v>
      </c>
      <c r="I1791" s="77">
        <f t="shared" si="268"/>
        <v>1</v>
      </c>
      <c r="J1791" s="77">
        <f t="shared" si="269"/>
        <v>6.4200840405178947E-8</v>
      </c>
      <c r="K1791" s="77">
        <f t="shared" si="270"/>
        <v>6.4200840405178947E-8</v>
      </c>
      <c r="L1791" s="82"/>
    </row>
    <row r="1792" spans="1:12" x14ac:dyDescent="0.2">
      <c r="A1792" s="76">
        <v>827</v>
      </c>
      <c r="B1792" s="76">
        <f t="shared" si="266"/>
        <v>0.82699999999999996</v>
      </c>
      <c r="C1792" s="77">
        <f t="shared" si="261"/>
        <v>0.97321520322261801</v>
      </c>
      <c r="D1792" s="78">
        <f t="shared" si="262"/>
        <v>4.5593809592879302E-8</v>
      </c>
      <c r="E1792" s="78">
        <f t="shared" si="263"/>
        <v>1</v>
      </c>
      <c r="F1792" s="78">
        <f t="shared" si="264"/>
        <v>1</v>
      </c>
      <c r="G1792" s="77">
        <f t="shared" si="267"/>
        <v>4.4372588668627378E-8</v>
      </c>
      <c r="H1792" s="78">
        <f t="shared" si="265"/>
        <v>-147.05770468160497</v>
      </c>
      <c r="I1792" s="77">
        <f t="shared" si="268"/>
        <v>1</v>
      </c>
      <c r="J1792" s="77">
        <f t="shared" si="269"/>
        <v>5.0679983657379947E-8</v>
      </c>
      <c r="K1792" s="77">
        <f t="shared" si="270"/>
        <v>5.0679983657379947E-8</v>
      </c>
      <c r="L1792" s="82"/>
    </row>
    <row r="1793" spans="1:12" x14ac:dyDescent="0.2">
      <c r="A1793" s="76">
        <v>828</v>
      </c>
      <c r="B1793" s="76">
        <f t="shared" si="266"/>
        <v>0.82799999999999996</v>
      </c>
      <c r="C1793" s="77">
        <f t="shared" si="261"/>
        <v>0.97315119646197112</v>
      </c>
      <c r="D1793" s="78">
        <f t="shared" si="262"/>
        <v>3.453162012084662E-8</v>
      </c>
      <c r="E1793" s="78">
        <f t="shared" si="263"/>
        <v>1</v>
      </c>
      <c r="F1793" s="78">
        <f t="shared" si="264"/>
        <v>1</v>
      </c>
      <c r="G1793" s="77">
        <f t="shared" si="267"/>
        <v>3.3604487436372165E-8</v>
      </c>
      <c r="H1793" s="78">
        <f t="shared" si="265"/>
        <v>-149.47205448867595</v>
      </c>
      <c r="I1793" s="77">
        <f t="shared" si="268"/>
        <v>1</v>
      </c>
      <c r="J1793" s="77">
        <f t="shared" si="269"/>
        <v>3.8988538052499775E-8</v>
      </c>
      <c r="K1793" s="77">
        <f t="shared" si="270"/>
        <v>3.8988538052499775E-8</v>
      </c>
      <c r="L1793" s="82"/>
    </row>
    <row r="1794" spans="1:12" x14ac:dyDescent="0.2">
      <c r="A1794" s="76">
        <v>829</v>
      </c>
      <c r="B1794" s="76">
        <f t="shared" si="266"/>
        <v>0.82899999999999996</v>
      </c>
      <c r="C1794" s="77">
        <f t="shared" ref="C1794:C1857" si="271">ABS(SIN(((8*PI()*$A1794*VLOOKUP($D$8,$C$16:$D$31,2,FALSE))/($D$14*1000000)))/(VLOOKUP($D$8,$C$16:$D$31,2,FALSE)*SIN(((8*PI()*$A1794)/($D$14*1000000)))))^5</f>
        <v>0.9730871162308623</v>
      </c>
      <c r="D1794" s="78">
        <f t="shared" ref="D1794:D1857" si="272">ABS(SIN(((512*PI()*$A1794*VLOOKUP($D$8,$C$16:$E$31,3,FALSE))/($D$14*1000000)))/(VLOOKUP($D$8,$C$16:$E$31,3,FALSE)*SIN(((512*PI()*$A1794)/($D$14*1000000)))))^$D$9</f>
        <v>2.5333977533980945E-8</v>
      </c>
      <c r="E1794" s="78">
        <f t="shared" ref="E1794:E1857" si="273">IF($D$10="OFF",1,ABS(SIN(8*VLOOKUP($D$8,$C$16:$D$31,2,FALSE)*VLOOKUP($D$8,$C$16:$E$31,3,FALSE)*2*PI()*A1794/($D$14*1000000))/(2*SIN((8*VLOOKUP($D$8,$C$16:$D$31,2,FALSE)*VLOOKUP($D$8,$C$16:$E$31,3,FALSE))*PI()*A1794/($D$14*1000000)))))</f>
        <v>1</v>
      </c>
      <c r="F1794" s="78">
        <f t="shared" ref="F1794:F1857" si="274">IF($D$11="OFF",1,ABS(SIN(8*VLOOKUP($D$8,$C$16:$D$31,2,FALSE)*VLOOKUP($D$8,$C$16:$E$31,3,FALSE)*IF($D$10="ON",4,2)*PI()*A1794/($D$14*1000000))/(2*SIN((8*VLOOKUP($D$8,$C$16:$D$31,2,FALSE)*VLOOKUP($D$8,$C$16:$E$31,3,FALSE)*IF($D$10="ON",2,1))*PI()*A1794/($D$14*1000000)))))</f>
        <v>1</v>
      </c>
      <c r="G1794" s="77">
        <f t="shared" si="267"/>
        <v>2.4652167141198971E-8</v>
      </c>
      <c r="H1794" s="78">
        <f t="shared" ref="H1794:H1857" si="275">20*LOG10(G1794)</f>
        <v>-152.16289792846999</v>
      </c>
      <c r="I1794" s="77">
        <f t="shared" si="268"/>
        <v>1</v>
      </c>
      <c r="J1794" s="77">
        <f t="shared" si="269"/>
        <v>2.912832728878557E-8</v>
      </c>
      <c r="K1794" s="77">
        <f t="shared" si="270"/>
        <v>2.912832728878557E-8</v>
      </c>
      <c r="L1794" s="82"/>
    </row>
    <row r="1795" spans="1:12" x14ac:dyDescent="0.2">
      <c r="A1795" s="76">
        <v>830</v>
      </c>
      <c r="B1795" s="76">
        <f t="shared" ref="B1795:B1858" si="276">A1795/1000</f>
        <v>0.83</v>
      </c>
      <c r="C1795" s="77">
        <f t="shared" si="271"/>
        <v>0.97302296254313092</v>
      </c>
      <c r="D1795" s="78">
        <f t="shared" si="272"/>
        <v>1.7909233748145474E-8</v>
      </c>
      <c r="E1795" s="78">
        <f t="shared" si="273"/>
        <v>1</v>
      </c>
      <c r="F1795" s="78">
        <f t="shared" si="274"/>
        <v>1</v>
      </c>
      <c r="G1795" s="77">
        <f t="shared" ref="G1795:G1858" si="277">C1795*D1795*E1795*F1795</f>
        <v>1.7426095678497929E-8</v>
      </c>
      <c r="H1795" s="78">
        <f t="shared" si="275"/>
        <v>-155.1759981157719</v>
      </c>
      <c r="I1795" s="77">
        <f t="shared" ref="I1795:I1858" si="278">A1795-A1794</f>
        <v>1</v>
      </c>
      <c r="J1795" s="77">
        <f t="shared" ref="J1795:J1858" si="279">((G1795+G1794)/2)</f>
        <v>2.1039131409848452E-8</v>
      </c>
      <c r="K1795" s="77">
        <f t="shared" si="270"/>
        <v>2.1039131409848452E-8</v>
      </c>
      <c r="L1795" s="82"/>
    </row>
    <row r="1796" spans="1:12" x14ac:dyDescent="0.2">
      <c r="A1796" s="76">
        <v>831</v>
      </c>
      <c r="B1796" s="76">
        <f t="shared" si="276"/>
        <v>0.83099999999999996</v>
      </c>
      <c r="C1796" s="77">
        <f t="shared" si="271"/>
        <v>0.97295873541262934</v>
      </c>
      <c r="D1796" s="78">
        <f t="shared" si="272"/>
        <v>1.2114772444901203E-8</v>
      </c>
      <c r="E1796" s="78">
        <f t="shared" si="273"/>
        <v>1</v>
      </c>
      <c r="F1796" s="78">
        <f t="shared" si="274"/>
        <v>1</v>
      </c>
      <c r="G1796" s="77">
        <f t="shared" si="277"/>
        <v>1.1787173677802842E-8</v>
      </c>
      <c r="H1796" s="78">
        <f t="shared" si="275"/>
        <v>-158.57180634641364</v>
      </c>
      <c r="I1796" s="77">
        <f t="shared" si="278"/>
        <v>1</v>
      </c>
      <c r="J1796" s="77">
        <f t="shared" si="279"/>
        <v>1.4606634678150385E-8</v>
      </c>
      <c r="K1796" s="77">
        <f t="shared" ref="K1796:K1859" si="280">I1796*J1796</f>
        <v>1.4606634678150385E-8</v>
      </c>
      <c r="L1796" s="82"/>
    </row>
    <row r="1797" spans="1:12" x14ac:dyDescent="0.2">
      <c r="A1797" s="76">
        <v>832</v>
      </c>
      <c r="B1797" s="76">
        <f t="shared" si="276"/>
        <v>0.83199999999999996</v>
      </c>
      <c r="C1797" s="77">
        <f t="shared" si="271"/>
        <v>0.97289443485322624</v>
      </c>
      <c r="D1797" s="78">
        <f t="shared" si="272"/>
        <v>7.7681062832051743E-9</v>
      </c>
      <c r="E1797" s="78">
        <f t="shared" si="273"/>
        <v>1</v>
      </c>
      <c r="F1797" s="78">
        <f t="shared" si="274"/>
        <v>1</v>
      </c>
      <c r="G1797" s="77">
        <f t="shared" si="277"/>
        <v>7.5575473722786931E-9</v>
      </c>
      <c r="H1797" s="78">
        <f t="shared" si="275"/>
        <v>-162.43238243786959</v>
      </c>
      <c r="I1797" s="77">
        <f t="shared" si="278"/>
        <v>1</v>
      </c>
      <c r="J1797" s="77">
        <f t="shared" si="279"/>
        <v>9.6723605250407685E-9</v>
      </c>
      <c r="K1797" s="77">
        <f t="shared" si="280"/>
        <v>9.6723605250407685E-9</v>
      </c>
      <c r="L1797" s="82"/>
    </row>
    <row r="1798" spans="1:12" x14ac:dyDescent="0.2">
      <c r="A1798" s="76">
        <v>833</v>
      </c>
      <c r="B1798" s="76">
        <f t="shared" si="276"/>
        <v>0.83299999999999996</v>
      </c>
      <c r="C1798" s="77">
        <f t="shared" si="271"/>
        <v>0.97283006087880664</v>
      </c>
      <c r="D1798" s="78">
        <f t="shared" si="272"/>
        <v>4.659238064039248E-9</v>
      </c>
      <c r="E1798" s="78">
        <f t="shared" si="273"/>
        <v>1</v>
      </c>
      <c r="F1798" s="78">
        <f t="shared" si="274"/>
        <v>1</v>
      </c>
      <c r="G1798" s="77">
        <f t="shared" si="277"/>
        <v>4.5326468494881546E-9</v>
      </c>
      <c r="H1798" s="78">
        <f t="shared" si="275"/>
        <v>-166.87296233311346</v>
      </c>
      <c r="I1798" s="77">
        <f t="shared" si="278"/>
        <v>1</v>
      </c>
      <c r="J1798" s="77">
        <f t="shared" si="279"/>
        <v>6.0450971108834238E-9</v>
      </c>
      <c r="K1798" s="77">
        <f t="shared" si="280"/>
        <v>6.0450971108834238E-9</v>
      </c>
      <c r="L1798" s="82"/>
    </row>
    <row r="1799" spans="1:12" x14ac:dyDescent="0.2">
      <c r="A1799" s="76">
        <v>834</v>
      </c>
      <c r="B1799" s="76">
        <f t="shared" si="276"/>
        <v>0.83399999999999996</v>
      </c>
      <c r="C1799" s="77">
        <f t="shared" si="271"/>
        <v>0.9727656135032714</v>
      </c>
      <c r="D1799" s="78">
        <f t="shared" si="272"/>
        <v>2.5636960632522636E-9</v>
      </c>
      <c r="E1799" s="78">
        <f t="shared" si="273"/>
        <v>1</v>
      </c>
      <c r="F1799" s="78">
        <f t="shared" si="274"/>
        <v>1</v>
      </c>
      <c r="G1799" s="77">
        <f t="shared" si="277"/>
        <v>2.4938753738055101E-9</v>
      </c>
      <c r="H1799" s="78">
        <f t="shared" si="275"/>
        <v>-172.06250506543282</v>
      </c>
      <c r="I1799" s="77">
        <f t="shared" si="278"/>
        <v>1</v>
      </c>
      <c r="J1799" s="77">
        <f t="shared" si="279"/>
        <v>3.5132611116468323E-9</v>
      </c>
      <c r="K1799" s="77">
        <f t="shared" si="280"/>
        <v>3.5132611116468323E-9</v>
      </c>
      <c r="L1799" s="82"/>
    </row>
    <row r="1800" spans="1:12" x14ac:dyDescent="0.2">
      <c r="A1800" s="76">
        <v>835</v>
      </c>
      <c r="B1800" s="76">
        <f t="shared" si="276"/>
        <v>0.83499999999999996</v>
      </c>
      <c r="C1800" s="77">
        <f t="shared" si="271"/>
        <v>0.97270109274053351</v>
      </c>
      <c r="D1800" s="78">
        <f t="shared" si="272"/>
        <v>1.255634829315455E-9</v>
      </c>
      <c r="E1800" s="78">
        <f t="shared" si="273"/>
        <v>1</v>
      </c>
      <c r="F1800" s="78">
        <f t="shared" si="274"/>
        <v>1</v>
      </c>
      <c r="G1800" s="77">
        <f t="shared" si="277"/>
        <v>1.2213573705582165E-9</v>
      </c>
      <c r="H1800" s="78">
        <f t="shared" si="275"/>
        <v>-178.2631448480021</v>
      </c>
      <c r="I1800" s="77">
        <f t="shared" si="278"/>
        <v>1</v>
      </c>
      <c r="J1800" s="77">
        <f t="shared" si="279"/>
        <v>1.8576163721818632E-9</v>
      </c>
      <c r="K1800" s="77">
        <f t="shared" si="280"/>
        <v>1.8576163721818632E-9</v>
      </c>
      <c r="L1800" s="82"/>
    </row>
    <row r="1801" spans="1:12" x14ac:dyDescent="0.2">
      <c r="A1801" s="76">
        <v>836</v>
      </c>
      <c r="B1801" s="76">
        <f t="shared" si="276"/>
        <v>0.83599999999999997</v>
      </c>
      <c r="C1801" s="77">
        <f t="shared" si="271"/>
        <v>0.97263649860452372</v>
      </c>
      <c r="D1801" s="78">
        <f t="shared" si="272"/>
        <v>5.204007854556158E-10</v>
      </c>
      <c r="E1801" s="78">
        <f t="shared" si="273"/>
        <v>1</v>
      </c>
      <c r="F1801" s="78">
        <f t="shared" si="274"/>
        <v>1</v>
      </c>
      <c r="G1801" s="77">
        <f t="shared" si="277"/>
        <v>5.0616079783659408E-10</v>
      </c>
      <c r="H1801" s="78">
        <f t="shared" si="275"/>
        <v>-185.91422987982293</v>
      </c>
      <c r="I1801" s="77">
        <f t="shared" si="278"/>
        <v>1</v>
      </c>
      <c r="J1801" s="77">
        <f t="shared" si="279"/>
        <v>8.6375908419740535E-10</v>
      </c>
      <c r="K1801" s="77">
        <f t="shared" si="280"/>
        <v>8.6375908419740535E-10</v>
      </c>
      <c r="L1801" s="82"/>
    </row>
    <row r="1802" spans="1:12" x14ac:dyDescent="0.2">
      <c r="A1802" s="76">
        <v>837</v>
      </c>
      <c r="B1802" s="76">
        <f t="shared" si="276"/>
        <v>0.83699999999999997</v>
      </c>
      <c r="C1802" s="77">
        <f t="shared" si="271"/>
        <v>0.97257183110919065</v>
      </c>
      <c r="D1802" s="78">
        <f t="shared" si="272"/>
        <v>1.6599631677370045E-10</v>
      </c>
      <c r="E1802" s="78">
        <f t="shared" si="273"/>
        <v>1</v>
      </c>
      <c r="F1802" s="78">
        <f t="shared" si="274"/>
        <v>1</v>
      </c>
      <c r="G1802" s="77">
        <f t="shared" si="277"/>
        <v>1.6144334176197911E-10</v>
      </c>
      <c r="H1802" s="78">
        <f t="shared" si="275"/>
        <v>-195.83959722856466</v>
      </c>
      <c r="I1802" s="77">
        <f t="shared" si="278"/>
        <v>1</v>
      </c>
      <c r="J1802" s="77">
        <f t="shared" si="279"/>
        <v>3.3380206979928658E-10</v>
      </c>
      <c r="K1802" s="77">
        <f t="shared" si="280"/>
        <v>3.3380206979928658E-10</v>
      </c>
      <c r="L1802" s="82"/>
    </row>
    <row r="1803" spans="1:12" x14ac:dyDescent="0.2">
      <c r="A1803" s="76">
        <v>838</v>
      </c>
      <c r="B1803" s="76">
        <f t="shared" si="276"/>
        <v>0.83799999999999997</v>
      </c>
      <c r="C1803" s="77">
        <f t="shared" si="271"/>
        <v>0.97250709026849236</v>
      </c>
      <c r="D1803" s="78">
        <f t="shared" si="272"/>
        <v>3.2934861415377486E-11</v>
      </c>
      <c r="E1803" s="78">
        <f t="shared" si="273"/>
        <v>1</v>
      </c>
      <c r="F1803" s="78">
        <f t="shared" si="274"/>
        <v>1</v>
      </c>
      <c r="G1803" s="77">
        <f t="shared" si="277"/>
        <v>3.2029386243464799E-11</v>
      </c>
      <c r="H1803" s="78">
        <f t="shared" si="275"/>
        <v>-209.88902766670503</v>
      </c>
      <c r="I1803" s="77">
        <f t="shared" si="278"/>
        <v>1</v>
      </c>
      <c r="J1803" s="77">
        <f t="shared" si="279"/>
        <v>9.6736364002721956E-11</v>
      </c>
      <c r="K1803" s="77">
        <f t="shared" si="280"/>
        <v>9.6736364002721956E-11</v>
      </c>
      <c r="L1803" s="82"/>
    </row>
    <row r="1804" spans="1:12" x14ac:dyDescent="0.2">
      <c r="A1804" s="76">
        <v>839</v>
      </c>
      <c r="B1804" s="76">
        <f t="shared" si="276"/>
        <v>0.83899999999999997</v>
      </c>
      <c r="C1804" s="77">
        <f t="shared" si="271"/>
        <v>0.97244227609640754</v>
      </c>
      <c r="D1804" s="78">
        <f t="shared" si="272"/>
        <v>2.060011408306409E-12</v>
      </c>
      <c r="E1804" s="78">
        <f t="shared" si="273"/>
        <v>1</v>
      </c>
      <c r="F1804" s="78">
        <f t="shared" si="274"/>
        <v>1</v>
      </c>
      <c r="G1804" s="77">
        <f t="shared" si="277"/>
        <v>2.0032421826780503E-12</v>
      </c>
      <c r="H1804" s="78">
        <f t="shared" si="275"/>
        <v>-233.96533086692298</v>
      </c>
      <c r="I1804" s="77">
        <f t="shared" si="278"/>
        <v>1</v>
      </c>
      <c r="J1804" s="77">
        <f t="shared" si="279"/>
        <v>1.7016314213071426E-11</v>
      </c>
      <c r="K1804" s="77">
        <f t="shared" si="280"/>
        <v>1.7016314213071426E-11</v>
      </c>
      <c r="L1804" s="82"/>
    </row>
    <row r="1805" spans="1:12" x14ac:dyDescent="0.2">
      <c r="A1805" s="76">
        <v>840</v>
      </c>
      <c r="B1805" s="76">
        <f t="shared" si="276"/>
        <v>0.84</v>
      </c>
      <c r="C1805" s="77">
        <f t="shared" si="271"/>
        <v>0.97237738860692824</v>
      </c>
      <c r="D1805" s="78">
        <f t="shared" si="272"/>
        <v>2.3653198077845495E-66</v>
      </c>
      <c r="E1805" s="78">
        <f t="shared" si="273"/>
        <v>1</v>
      </c>
      <c r="F1805" s="78">
        <f t="shared" si="274"/>
        <v>1</v>
      </c>
      <c r="G1805" s="77">
        <f t="shared" si="277"/>
        <v>2.2999834979137817E-66</v>
      </c>
      <c r="H1805" s="78">
        <f t="shared" si="275"/>
        <v>-1312.7655055995672</v>
      </c>
      <c r="I1805" s="77">
        <f t="shared" si="278"/>
        <v>1</v>
      </c>
      <c r="J1805" s="77">
        <f t="shared" si="279"/>
        <v>1.0016210913390251E-12</v>
      </c>
      <c r="K1805" s="77">
        <f t="shared" si="280"/>
        <v>1.0016210913390251E-12</v>
      </c>
      <c r="L1805" s="82"/>
    </row>
    <row r="1806" spans="1:12" x14ac:dyDescent="0.2">
      <c r="A1806" s="76">
        <v>841</v>
      </c>
      <c r="B1806" s="76">
        <f t="shared" si="276"/>
        <v>0.84099999999999997</v>
      </c>
      <c r="C1806" s="77">
        <f t="shared" si="271"/>
        <v>0.97231242781406046</v>
      </c>
      <c r="D1806" s="78">
        <f t="shared" si="272"/>
        <v>2.0407034204058849E-12</v>
      </c>
      <c r="E1806" s="78">
        <f t="shared" si="273"/>
        <v>1</v>
      </c>
      <c r="F1806" s="78">
        <f t="shared" si="274"/>
        <v>1</v>
      </c>
      <c r="G1806" s="77">
        <f t="shared" si="277"/>
        <v>1.9842012971433034E-12</v>
      </c>
      <c r="H1806" s="78">
        <f t="shared" si="275"/>
        <v>-234.04828541577473</v>
      </c>
      <c r="I1806" s="77">
        <f t="shared" si="278"/>
        <v>1</v>
      </c>
      <c r="J1806" s="77">
        <f t="shared" si="279"/>
        <v>9.921006485716517E-13</v>
      </c>
      <c r="K1806" s="77">
        <f t="shared" si="280"/>
        <v>9.921006485716517E-13</v>
      </c>
      <c r="L1806" s="82"/>
    </row>
    <row r="1807" spans="1:12" x14ac:dyDescent="0.2">
      <c r="A1807" s="76">
        <v>842</v>
      </c>
      <c r="B1807" s="76">
        <f t="shared" si="276"/>
        <v>0.84199999999999997</v>
      </c>
      <c r="C1807" s="77">
        <f t="shared" si="271"/>
        <v>0.97224739373182834</v>
      </c>
      <c r="D1807" s="78">
        <f t="shared" si="272"/>
        <v>3.232037286861975E-11</v>
      </c>
      <c r="E1807" s="78">
        <f t="shared" si="273"/>
        <v>1</v>
      </c>
      <c r="F1807" s="78">
        <f t="shared" si="274"/>
        <v>1</v>
      </c>
      <c r="G1807" s="77">
        <f t="shared" si="277"/>
        <v>3.1423398285956451E-11</v>
      </c>
      <c r="H1807" s="78">
        <f t="shared" si="275"/>
        <v>-210.05493699888549</v>
      </c>
      <c r="I1807" s="77">
        <f t="shared" si="278"/>
        <v>1</v>
      </c>
      <c r="J1807" s="77">
        <f t="shared" si="279"/>
        <v>1.6703799791549876E-11</v>
      </c>
      <c r="K1807" s="77">
        <f t="shared" si="280"/>
        <v>1.6703799791549876E-11</v>
      </c>
      <c r="L1807" s="82"/>
    </row>
    <row r="1808" spans="1:12" x14ac:dyDescent="0.2">
      <c r="A1808" s="76">
        <v>843</v>
      </c>
      <c r="B1808" s="76">
        <f t="shared" si="276"/>
        <v>0.84299999999999997</v>
      </c>
      <c r="C1808" s="77">
        <f t="shared" si="271"/>
        <v>0.97218228637426884</v>
      </c>
      <c r="D1808" s="78">
        <f t="shared" si="272"/>
        <v>1.6137238050197002E-10</v>
      </c>
      <c r="E1808" s="78">
        <f t="shared" si="273"/>
        <v>1</v>
      </c>
      <c r="F1808" s="78">
        <f t="shared" si="274"/>
        <v>1</v>
      </c>
      <c r="G1808" s="77">
        <f t="shared" si="277"/>
        <v>1.5688336983406369E-10</v>
      </c>
      <c r="H1808" s="78">
        <f t="shared" si="275"/>
        <v>-196.08846181303943</v>
      </c>
      <c r="I1808" s="77">
        <f t="shared" si="278"/>
        <v>1</v>
      </c>
      <c r="J1808" s="77">
        <f t="shared" si="279"/>
        <v>9.4153384060010074E-11</v>
      </c>
      <c r="K1808" s="77">
        <f t="shared" si="280"/>
        <v>9.4153384060010074E-11</v>
      </c>
      <c r="L1808" s="82"/>
    </row>
    <row r="1809" spans="1:12" x14ac:dyDescent="0.2">
      <c r="A1809" s="76">
        <v>844</v>
      </c>
      <c r="B1809" s="76">
        <f t="shared" si="276"/>
        <v>0.84399999999999997</v>
      </c>
      <c r="C1809" s="77">
        <f t="shared" si="271"/>
        <v>0.97211710575543564</v>
      </c>
      <c r="D1809" s="78">
        <f t="shared" si="272"/>
        <v>5.0116287709097346E-10</v>
      </c>
      <c r="E1809" s="78">
        <f t="shared" si="273"/>
        <v>1</v>
      </c>
      <c r="F1809" s="78">
        <f t="shared" si="274"/>
        <v>1</v>
      </c>
      <c r="G1809" s="77">
        <f t="shared" si="277"/>
        <v>4.8718900558974427E-10</v>
      </c>
      <c r="H1809" s="78">
        <f t="shared" si="275"/>
        <v>-186.24605042004805</v>
      </c>
      <c r="I1809" s="77">
        <f t="shared" si="278"/>
        <v>1</v>
      </c>
      <c r="J1809" s="77">
        <f t="shared" si="279"/>
        <v>3.2203618771190401E-10</v>
      </c>
      <c r="K1809" s="77">
        <f t="shared" si="280"/>
        <v>3.2203618771190401E-10</v>
      </c>
      <c r="L1809" s="82"/>
    </row>
    <row r="1810" spans="1:12" x14ac:dyDescent="0.2">
      <c r="A1810" s="76">
        <v>845</v>
      </c>
      <c r="B1810" s="76">
        <f t="shared" si="276"/>
        <v>0.84499999999999997</v>
      </c>
      <c r="C1810" s="77">
        <f t="shared" si="271"/>
        <v>0.97205185188939947</v>
      </c>
      <c r="D1810" s="78">
        <f t="shared" si="272"/>
        <v>1.1978831443397571E-9</v>
      </c>
      <c r="E1810" s="78">
        <f t="shared" si="273"/>
        <v>1</v>
      </c>
      <c r="F1810" s="78">
        <f t="shared" si="274"/>
        <v>1</v>
      </c>
      <c r="G1810" s="77">
        <f t="shared" si="277"/>
        <v>1.1644045288025578E-9</v>
      </c>
      <c r="H1810" s="78">
        <f t="shared" si="275"/>
        <v>-178.67792228194148</v>
      </c>
      <c r="I1810" s="77">
        <f t="shared" si="278"/>
        <v>1</v>
      </c>
      <c r="J1810" s="77">
        <f t="shared" si="279"/>
        <v>8.2579676719615103E-10</v>
      </c>
      <c r="K1810" s="77">
        <f t="shared" si="280"/>
        <v>8.2579676719615103E-10</v>
      </c>
      <c r="L1810" s="82"/>
    </row>
    <row r="1811" spans="1:12" x14ac:dyDescent="0.2">
      <c r="A1811" s="76">
        <v>846</v>
      </c>
      <c r="B1811" s="76">
        <f t="shared" si="276"/>
        <v>0.84599999999999997</v>
      </c>
      <c r="C1811" s="77">
        <f t="shared" si="271"/>
        <v>0.97198652479024228</v>
      </c>
      <c r="D1811" s="78">
        <f t="shared" si="272"/>
        <v>2.4228566949996703E-9</v>
      </c>
      <c r="E1811" s="78">
        <f t="shared" si="273"/>
        <v>1</v>
      </c>
      <c r="F1811" s="78">
        <f t="shared" si="274"/>
        <v>1</v>
      </c>
      <c r="G1811" s="77">
        <f t="shared" si="277"/>
        <v>2.3549840590375013E-9</v>
      </c>
      <c r="H1811" s="78">
        <f t="shared" si="275"/>
        <v>-172.5602405655678</v>
      </c>
      <c r="I1811" s="77">
        <f t="shared" si="278"/>
        <v>1</v>
      </c>
      <c r="J1811" s="77">
        <f t="shared" si="279"/>
        <v>1.7596942939200296E-9</v>
      </c>
      <c r="K1811" s="77">
        <f t="shared" si="280"/>
        <v>1.7596942939200296E-9</v>
      </c>
      <c r="L1811" s="82"/>
    </row>
    <row r="1812" spans="1:12" x14ac:dyDescent="0.2">
      <c r="A1812" s="76">
        <v>847</v>
      </c>
      <c r="B1812" s="76">
        <f t="shared" si="276"/>
        <v>0.84699999999999998</v>
      </c>
      <c r="C1812" s="77">
        <f t="shared" si="271"/>
        <v>0.97192112447206425</v>
      </c>
      <c r="D1812" s="78">
        <f t="shared" si="272"/>
        <v>4.3620045390292295E-9</v>
      </c>
      <c r="E1812" s="78">
        <f t="shared" si="273"/>
        <v>1</v>
      </c>
      <c r="F1812" s="78">
        <f t="shared" si="274"/>
        <v>1</v>
      </c>
      <c r="G1812" s="77">
        <f t="shared" si="277"/>
        <v>4.2395243565255369E-9</v>
      </c>
      <c r="H1812" s="78">
        <f t="shared" si="275"/>
        <v>-167.45365730646452</v>
      </c>
      <c r="I1812" s="77">
        <f t="shared" si="278"/>
        <v>1</v>
      </c>
      <c r="J1812" s="77">
        <f t="shared" si="279"/>
        <v>3.2972542077815193E-9</v>
      </c>
      <c r="K1812" s="77">
        <f t="shared" si="280"/>
        <v>3.2972542077815193E-9</v>
      </c>
      <c r="L1812" s="82"/>
    </row>
    <row r="1813" spans="1:12" x14ac:dyDescent="0.2">
      <c r="A1813" s="76">
        <v>848</v>
      </c>
      <c r="B1813" s="76">
        <f t="shared" si="276"/>
        <v>0.84799999999999998</v>
      </c>
      <c r="C1813" s="77">
        <f t="shared" si="271"/>
        <v>0.97185565094897985</v>
      </c>
      <c r="D1813" s="78">
        <f t="shared" si="272"/>
        <v>7.2043749824010715E-9</v>
      </c>
      <c r="E1813" s="78">
        <f t="shared" si="273"/>
        <v>1</v>
      </c>
      <c r="F1813" s="78">
        <f t="shared" si="274"/>
        <v>1</v>
      </c>
      <c r="G1813" s="77">
        <f t="shared" si="277"/>
        <v>7.0016125382019388E-9</v>
      </c>
      <c r="H1813" s="78">
        <f t="shared" si="275"/>
        <v>-163.09603852602348</v>
      </c>
      <c r="I1813" s="77">
        <f t="shared" si="278"/>
        <v>1</v>
      </c>
      <c r="J1813" s="77">
        <f t="shared" si="279"/>
        <v>5.6205684473637374E-9</v>
      </c>
      <c r="K1813" s="77">
        <f t="shared" si="280"/>
        <v>5.6205684473637374E-9</v>
      </c>
      <c r="L1813" s="82"/>
    </row>
    <row r="1814" spans="1:12" x14ac:dyDescent="0.2">
      <c r="A1814" s="76">
        <v>849</v>
      </c>
      <c r="B1814" s="76">
        <f t="shared" si="276"/>
        <v>0.84899999999999998</v>
      </c>
      <c r="C1814" s="77">
        <f t="shared" si="271"/>
        <v>0.97179010423511947</v>
      </c>
      <c r="D1814" s="78">
        <f t="shared" si="272"/>
        <v>1.1130284268692594E-8</v>
      </c>
      <c r="E1814" s="78">
        <f t="shared" si="273"/>
        <v>1</v>
      </c>
      <c r="F1814" s="78">
        <f t="shared" si="274"/>
        <v>1</v>
      </c>
      <c r="G1814" s="77">
        <f t="shared" si="277"/>
        <v>1.0816300109639287E-8</v>
      </c>
      <c r="H1814" s="78">
        <f t="shared" si="275"/>
        <v>-159.31842542554853</v>
      </c>
      <c r="I1814" s="77">
        <f t="shared" si="278"/>
        <v>1</v>
      </c>
      <c r="J1814" s="77">
        <f t="shared" si="279"/>
        <v>8.9089563239206123E-9</v>
      </c>
      <c r="K1814" s="77">
        <f t="shared" si="280"/>
        <v>8.9089563239206123E-9</v>
      </c>
      <c r="L1814" s="82"/>
    </row>
    <row r="1815" spans="1:12" x14ac:dyDescent="0.2">
      <c r="A1815" s="76">
        <v>850</v>
      </c>
      <c r="B1815" s="76">
        <f t="shared" si="276"/>
        <v>0.85</v>
      </c>
      <c r="C1815" s="77">
        <f t="shared" si="271"/>
        <v>0.97172448434462921</v>
      </c>
      <c r="D1815" s="78">
        <f t="shared" si="272"/>
        <v>1.6299629752071559E-8</v>
      </c>
      <c r="E1815" s="78">
        <f t="shared" si="273"/>
        <v>1</v>
      </c>
      <c r="F1815" s="78">
        <f t="shared" si="274"/>
        <v>1</v>
      </c>
      <c r="G1815" s="77">
        <f t="shared" si="277"/>
        <v>1.5838749315840113E-8</v>
      </c>
      <c r="H1815" s="78">
        <f t="shared" si="275"/>
        <v>-156.00558229669036</v>
      </c>
      <c r="I1815" s="77">
        <f t="shared" si="278"/>
        <v>1</v>
      </c>
      <c r="J1815" s="77">
        <f t="shared" si="279"/>
        <v>1.3327524712739701E-8</v>
      </c>
      <c r="K1815" s="77">
        <f t="shared" si="280"/>
        <v>1.3327524712739701E-8</v>
      </c>
      <c r="L1815" s="82"/>
    </row>
    <row r="1816" spans="1:12" x14ac:dyDescent="0.2">
      <c r="A1816" s="76">
        <v>851</v>
      </c>
      <c r="B1816" s="76">
        <f t="shared" si="276"/>
        <v>0.85099999999999998</v>
      </c>
      <c r="C1816" s="77">
        <f t="shared" si="271"/>
        <v>0.97165879129166899</v>
      </c>
      <c r="D1816" s="78">
        <f t="shared" si="272"/>
        <v>2.2840927630057145E-8</v>
      </c>
      <c r="E1816" s="78">
        <f t="shared" si="273"/>
        <v>1</v>
      </c>
      <c r="F1816" s="78">
        <f t="shared" si="274"/>
        <v>1</v>
      </c>
      <c r="G1816" s="77">
        <f t="shared" si="277"/>
        <v>2.2193588133001813E-8</v>
      </c>
      <c r="H1816" s="78">
        <f t="shared" si="275"/>
        <v>-153.0754495566332</v>
      </c>
      <c r="I1816" s="77">
        <f t="shared" si="278"/>
        <v>1</v>
      </c>
      <c r="J1816" s="77">
        <f t="shared" si="279"/>
        <v>1.9016168724420961E-8</v>
      </c>
      <c r="K1816" s="77">
        <f t="shared" si="280"/>
        <v>1.9016168724420961E-8</v>
      </c>
      <c r="L1816" s="82"/>
    </row>
    <row r="1817" spans="1:12" x14ac:dyDescent="0.2">
      <c r="A1817" s="76">
        <v>852</v>
      </c>
      <c r="B1817" s="76">
        <f t="shared" si="276"/>
        <v>0.85199999999999998</v>
      </c>
      <c r="C1817" s="77">
        <f t="shared" si="271"/>
        <v>0.97159302509041434</v>
      </c>
      <c r="D1817" s="78">
        <f t="shared" si="272"/>
        <v>3.0841593188794742E-8</v>
      </c>
      <c r="E1817" s="78">
        <f t="shared" si="273"/>
        <v>1</v>
      </c>
      <c r="F1817" s="78">
        <f t="shared" si="274"/>
        <v>1</v>
      </c>
      <c r="G1817" s="77">
        <f t="shared" si="277"/>
        <v>2.9965476824908999E-8</v>
      </c>
      <c r="H1817" s="78">
        <f t="shared" si="275"/>
        <v>-150.46757614424618</v>
      </c>
      <c r="I1817" s="77">
        <f t="shared" si="278"/>
        <v>1</v>
      </c>
      <c r="J1817" s="77">
        <f t="shared" si="279"/>
        <v>2.6079532478955404E-8</v>
      </c>
      <c r="K1817" s="77">
        <f t="shared" si="280"/>
        <v>2.6079532478955404E-8</v>
      </c>
      <c r="L1817" s="82"/>
    </row>
    <row r="1818" spans="1:12" x14ac:dyDescent="0.2">
      <c r="A1818" s="76">
        <v>853</v>
      </c>
      <c r="B1818" s="76">
        <f t="shared" si="276"/>
        <v>0.85299999999999998</v>
      </c>
      <c r="C1818" s="77">
        <f t="shared" si="271"/>
        <v>0.97152718575505836</v>
      </c>
      <c r="D1818" s="78">
        <f t="shared" si="272"/>
        <v>4.0339924706417383E-8</v>
      </c>
      <c r="E1818" s="78">
        <f t="shared" si="273"/>
        <v>1</v>
      </c>
      <c r="F1818" s="78">
        <f t="shared" si="274"/>
        <v>1</v>
      </c>
      <c r="G1818" s="77">
        <f t="shared" si="277"/>
        <v>3.9191333523596626E-8</v>
      </c>
      <c r="H1818" s="78">
        <f t="shared" si="275"/>
        <v>-148.13619917948799</v>
      </c>
      <c r="I1818" s="77">
        <f t="shared" si="278"/>
        <v>1</v>
      </c>
      <c r="J1818" s="77">
        <f t="shared" si="279"/>
        <v>3.4578405174252816E-8</v>
      </c>
      <c r="K1818" s="77">
        <f t="shared" si="280"/>
        <v>3.4578405174252816E-8</v>
      </c>
      <c r="L1818" s="82"/>
    </row>
    <row r="1819" spans="1:12" x14ac:dyDescent="0.2">
      <c r="A1819" s="76">
        <v>854</v>
      </c>
      <c r="B1819" s="76">
        <f t="shared" si="276"/>
        <v>0.85399999999999998</v>
      </c>
      <c r="C1819" s="77">
        <f t="shared" si="271"/>
        <v>0.97146127329980714</v>
      </c>
      <c r="D1819" s="78">
        <f t="shared" si="272"/>
        <v>5.1319175282451617E-8</v>
      </c>
      <c r="E1819" s="78">
        <f t="shared" si="273"/>
        <v>1</v>
      </c>
      <c r="F1819" s="78">
        <f t="shared" si="274"/>
        <v>1</v>
      </c>
      <c r="G1819" s="77">
        <f t="shared" si="277"/>
        <v>4.9854591364586437E-8</v>
      </c>
      <c r="H1819" s="78">
        <f t="shared" si="275"/>
        <v>-146.04589678215888</v>
      </c>
      <c r="I1819" s="77">
        <f t="shared" si="278"/>
        <v>1</v>
      </c>
      <c r="J1819" s="77">
        <f t="shared" si="279"/>
        <v>4.4522962444091528E-8</v>
      </c>
      <c r="K1819" s="77">
        <f t="shared" si="280"/>
        <v>4.4522962444091528E-8</v>
      </c>
      <c r="L1819" s="82"/>
    </row>
    <row r="1820" spans="1:12" x14ac:dyDescent="0.2">
      <c r="A1820" s="76">
        <v>855</v>
      </c>
      <c r="B1820" s="76">
        <f t="shared" si="276"/>
        <v>0.85499999999999998</v>
      </c>
      <c r="C1820" s="77">
        <f t="shared" si="271"/>
        <v>0.9713952877388814</v>
      </c>
      <c r="D1820" s="78">
        <f t="shared" si="272"/>
        <v>6.3704003427439649E-8</v>
      </c>
      <c r="E1820" s="78">
        <f t="shared" si="273"/>
        <v>1</v>
      </c>
      <c r="F1820" s="78">
        <f t="shared" si="274"/>
        <v>1</v>
      </c>
      <c r="G1820" s="77">
        <f t="shared" si="277"/>
        <v>6.1881768739516425E-8</v>
      </c>
      <c r="H1820" s="78">
        <f t="shared" si="275"/>
        <v>-144.16874563092273</v>
      </c>
      <c r="I1820" s="77">
        <f t="shared" si="278"/>
        <v>1</v>
      </c>
      <c r="J1820" s="77">
        <f t="shared" si="279"/>
        <v>5.5868180052051431E-8</v>
      </c>
      <c r="K1820" s="77">
        <f t="shared" si="280"/>
        <v>5.5868180052051431E-8</v>
      </c>
      <c r="L1820" s="82"/>
    </row>
    <row r="1821" spans="1:12" x14ac:dyDescent="0.2">
      <c r="A1821" s="76">
        <v>856</v>
      </c>
      <c r="B1821" s="76">
        <f t="shared" si="276"/>
        <v>0.85599999999999998</v>
      </c>
      <c r="C1821" s="77">
        <f t="shared" si="271"/>
        <v>0.97132922908652042</v>
      </c>
      <c r="D1821" s="78">
        <f t="shared" si="272"/>
        <v>7.7359487464201866E-8</v>
      </c>
      <c r="E1821" s="78">
        <f t="shared" si="273"/>
        <v>1</v>
      </c>
      <c r="F1821" s="78">
        <f t="shared" si="274"/>
        <v>1</v>
      </c>
      <c r="G1821" s="77">
        <f t="shared" si="277"/>
        <v>7.5141531321131543E-8</v>
      </c>
      <c r="H1821" s="78">
        <f t="shared" si="275"/>
        <v>-142.48239917253255</v>
      </c>
      <c r="I1821" s="77">
        <f t="shared" si="278"/>
        <v>1</v>
      </c>
      <c r="J1821" s="77">
        <f t="shared" si="279"/>
        <v>6.8511650030323991E-8</v>
      </c>
      <c r="K1821" s="77">
        <f t="shared" si="280"/>
        <v>6.8511650030323991E-8</v>
      </c>
      <c r="L1821" s="82"/>
    </row>
    <row r="1822" spans="1:12" x14ac:dyDescent="0.2">
      <c r="A1822" s="76">
        <v>857</v>
      </c>
      <c r="B1822" s="76">
        <f t="shared" si="276"/>
        <v>0.85699999999999998</v>
      </c>
      <c r="C1822" s="77">
        <f t="shared" si="271"/>
        <v>0.97126309735697514</v>
      </c>
      <c r="D1822" s="78">
        <f t="shared" si="272"/>
        <v>9.2092775370726794E-8</v>
      </c>
      <c r="E1822" s="78">
        <f t="shared" si="273"/>
        <v>1</v>
      </c>
      <c r="F1822" s="78">
        <f t="shared" si="274"/>
        <v>1</v>
      </c>
      <c r="G1822" s="77">
        <f t="shared" si="277"/>
        <v>8.9446314250772263E-8</v>
      </c>
      <c r="H1822" s="78">
        <f t="shared" si="275"/>
        <v>-140.96875100769634</v>
      </c>
      <c r="I1822" s="77">
        <f t="shared" si="278"/>
        <v>1</v>
      </c>
      <c r="J1822" s="77">
        <f t="shared" si="279"/>
        <v>8.229392278595191E-8</v>
      </c>
      <c r="K1822" s="77">
        <f t="shared" si="280"/>
        <v>8.229392278595191E-8</v>
      </c>
      <c r="L1822" s="82"/>
    </row>
    <row r="1823" spans="1:12" x14ac:dyDescent="0.2">
      <c r="A1823" s="76">
        <v>858</v>
      </c>
      <c r="B1823" s="76">
        <f t="shared" si="276"/>
        <v>0.85799999999999998</v>
      </c>
      <c r="C1823" s="77">
        <f t="shared" si="271"/>
        <v>0.97119689256451336</v>
      </c>
      <c r="D1823" s="78">
        <f t="shared" si="272"/>
        <v>1.0765732564000138E-7</v>
      </c>
      <c r="E1823" s="78">
        <f t="shared" si="273"/>
        <v>1</v>
      </c>
      <c r="F1823" s="78">
        <f t="shared" si="274"/>
        <v>1</v>
      </c>
      <c r="G1823" s="77">
        <f t="shared" si="277"/>
        <v>1.0455646012337525E-7</v>
      </c>
      <c r="H1823" s="78">
        <f t="shared" si="275"/>
        <v>-139.61298257414106</v>
      </c>
      <c r="I1823" s="77">
        <f t="shared" si="278"/>
        <v>1</v>
      </c>
      <c r="J1823" s="77">
        <f t="shared" si="279"/>
        <v>9.7001387187073748E-8</v>
      </c>
      <c r="K1823" s="77">
        <f t="shared" si="280"/>
        <v>9.7001387187073748E-8</v>
      </c>
      <c r="L1823" s="82"/>
    </row>
    <row r="1824" spans="1:12" x14ac:dyDescent="0.2">
      <c r="A1824" s="76">
        <v>859</v>
      </c>
      <c r="B1824" s="76">
        <f t="shared" si="276"/>
        <v>0.85899999999999999</v>
      </c>
      <c r="C1824" s="77">
        <f t="shared" si="271"/>
        <v>0.97113061472341822</v>
      </c>
      <c r="D1824" s="78">
        <f t="shared" si="272"/>
        <v>1.2375958112344992E-7</v>
      </c>
      <c r="E1824" s="78">
        <f t="shared" si="273"/>
        <v>1</v>
      </c>
      <c r="F1824" s="78">
        <f t="shared" si="274"/>
        <v>1</v>
      </c>
      <c r="G1824" s="77">
        <f t="shared" si="277"/>
        <v>1.2018671809432866E-7</v>
      </c>
      <c r="H1824" s="78">
        <f t="shared" si="275"/>
        <v>-138.40287047645882</v>
      </c>
      <c r="I1824" s="77">
        <f t="shared" si="278"/>
        <v>1</v>
      </c>
      <c r="J1824" s="77">
        <f t="shared" si="279"/>
        <v>1.1237158910885195E-7</v>
      </c>
      <c r="K1824" s="77">
        <f t="shared" si="280"/>
        <v>1.1237158910885195E-7</v>
      </c>
      <c r="L1824" s="82"/>
    </row>
    <row r="1825" spans="1:12" x14ac:dyDescent="0.2">
      <c r="A1825" s="76">
        <v>860</v>
      </c>
      <c r="B1825" s="76">
        <f t="shared" si="276"/>
        <v>0.86</v>
      </c>
      <c r="C1825" s="77">
        <f t="shared" si="271"/>
        <v>0.97106426384798983</v>
      </c>
      <c r="D1825" s="78">
        <f t="shared" si="272"/>
        <v>1.4006781159427666E-7</v>
      </c>
      <c r="E1825" s="78">
        <f t="shared" si="273"/>
        <v>1</v>
      </c>
      <c r="F1825" s="78">
        <f t="shared" si="274"/>
        <v>1</v>
      </c>
      <c r="G1825" s="77">
        <f t="shared" si="277"/>
        <v>1.3601484635459519E-7</v>
      </c>
      <c r="H1825" s="78">
        <f t="shared" si="275"/>
        <v>-137.32827369465835</v>
      </c>
      <c r="I1825" s="77">
        <f t="shared" si="278"/>
        <v>1</v>
      </c>
      <c r="J1825" s="77">
        <f t="shared" si="279"/>
        <v>1.2810078222446192E-7</v>
      </c>
      <c r="K1825" s="77">
        <f t="shared" si="280"/>
        <v>1.2810078222446192E-7</v>
      </c>
      <c r="L1825" s="82"/>
    </row>
    <row r="1826" spans="1:12" x14ac:dyDescent="0.2">
      <c r="A1826" s="76">
        <v>861</v>
      </c>
      <c r="B1826" s="76">
        <f t="shared" si="276"/>
        <v>0.86099999999999999</v>
      </c>
      <c r="C1826" s="77">
        <f t="shared" si="271"/>
        <v>0.97099783995254085</v>
      </c>
      <c r="D1826" s="78">
        <f t="shared" si="272"/>
        <v>1.5622276648741006E-7</v>
      </c>
      <c r="E1826" s="78">
        <f t="shared" si="273"/>
        <v>1</v>
      </c>
      <c r="F1826" s="78">
        <f t="shared" si="274"/>
        <v>1</v>
      </c>
      <c r="G1826" s="77">
        <f t="shared" si="277"/>
        <v>1.5169196881068536E-7</v>
      </c>
      <c r="H1826" s="78">
        <f t="shared" si="275"/>
        <v>-136.38074823838966</v>
      </c>
      <c r="I1826" s="77">
        <f t="shared" si="278"/>
        <v>1</v>
      </c>
      <c r="J1826" s="77">
        <f t="shared" si="279"/>
        <v>1.4385340758264027E-7</v>
      </c>
      <c r="K1826" s="77">
        <f t="shared" si="280"/>
        <v>1.4385340758264027E-7</v>
      </c>
      <c r="L1826" s="82"/>
    </row>
    <row r="1827" spans="1:12" x14ac:dyDescent="0.2">
      <c r="A1827" s="76">
        <v>862</v>
      </c>
      <c r="B1827" s="76">
        <f t="shared" si="276"/>
        <v>0.86199999999999999</v>
      </c>
      <c r="C1827" s="77">
        <f t="shared" si="271"/>
        <v>0.97093134305139994</v>
      </c>
      <c r="D1827" s="78">
        <f t="shared" si="272"/>
        <v>1.7184970096012184E-7</v>
      </c>
      <c r="E1827" s="78">
        <f t="shared" si="273"/>
        <v>1</v>
      </c>
      <c r="F1827" s="78">
        <f t="shared" si="274"/>
        <v>1</v>
      </c>
      <c r="G1827" s="77">
        <f t="shared" si="277"/>
        <v>1.6685426095619255E-7</v>
      </c>
      <c r="H1827" s="78">
        <f t="shared" si="275"/>
        <v>-135.55325396584351</v>
      </c>
      <c r="I1827" s="77">
        <f t="shared" si="278"/>
        <v>1</v>
      </c>
      <c r="J1827" s="77">
        <f t="shared" si="279"/>
        <v>1.5927311488343894E-7</v>
      </c>
      <c r="K1827" s="77">
        <f t="shared" si="280"/>
        <v>1.5927311488343894E-7</v>
      </c>
      <c r="L1827" s="82"/>
    </row>
    <row r="1828" spans="1:12" x14ac:dyDescent="0.2">
      <c r="A1828" s="76">
        <v>863</v>
      </c>
      <c r="B1828" s="76">
        <f t="shared" si="276"/>
        <v>0.86299999999999999</v>
      </c>
      <c r="C1828" s="77">
        <f t="shared" si="271"/>
        <v>0.97086477315891051</v>
      </c>
      <c r="D1828" s="78">
        <f t="shared" si="272"/>
        <v>1.8657127936346762E-7</v>
      </c>
      <c r="E1828" s="78">
        <f t="shared" si="273"/>
        <v>1</v>
      </c>
      <c r="F1828" s="78">
        <f t="shared" si="274"/>
        <v>1</v>
      </c>
      <c r="G1828" s="77">
        <f t="shared" si="277"/>
        <v>1.8113548281718072E-7</v>
      </c>
      <c r="H1828" s="78">
        <f t="shared" si="275"/>
        <v>-134.83992933913399</v>
      </c>
      <c r="I1828" s="77">
        <f t="shared" si="278"/>
        <v>1</v>
      </c>
      <c r="J1828" s="77">
        <f t="shared" si="279"/>
        <v>1.7399487188668664E-7</v>
      </c>
      <c r="K1828" s="77">
        <f t="shared" si="280"/>
        <v>1.7399487188668664E-7</v>
      </c>
      <c r="L1828" s="82"/>
    </row>
    <row r="1829" spans="1:12" x14ac:dyDescent="0.2">
      <c r="A1829" s="76">
        <v>864</v>
      </c>
      <c r="B1829" s="76">
        <f t="shared" si="276"/>
        <v>0.86399999999999999</v>
      </c>
      <c r="C1829" s="77">
        <f t="shared" si="271"/>
        <v>0.97079813028943329</v>
      </c>
      <c r="D1829" s="78">
        <f t="shared" si="272"/>
        <v>2.0002082284856455E-7</v>
      </c>
      <c r="E1829" s="78">
        <f t="shared" si="273"/>
        <v>1</v>
      </c>
      <c r="F1829" s="78">
        <f t="shared" si="274"/>
        <v>1</v>
      </c>
      <c r="G1829" s="77">
        <f t="shared" si="277"/>
        <v>1.9417984084034042E-7</v>
      </c>
      <c r="H1829" s="78">
        <f t="shared" si="275"/>
        <v>-134.2359171843629</v>
      </c>
      <c r="I1829" s="77">
        <f t="shared" si="278"/>
        <v>1</v>
      </c>
      <c r="J1829" s="77">
        <f t="shared" si="279"/>
        <v>1.8765766182876055E-7</v>
      </c>
      <c r="K1829" s="77">
        <f t="shared" si="280"/>
        <v>1.8765766182876055E-7</v>
      </c>
      <c r="L1829" s="82"/>
    </row>
    <row r="1830" spans="1:12" x14ac:dyDescent="0.2">
      <c r="A1830" s="76">
        <v>865</v>
      </c>
      <c r="B1830" s="76">
        <f t="shared" si="276"/>
        <v>0.86499999999999999</v>
      </c>
      <c r="C1830" s="77">
        <f t="shared" si="271"/>
        <v>0.97073141445734246</v>
      </c>
      <c r="D1830" s="78">
        <f t="shared" si="272"/>
        <v>2.1185535362246487E-7</v>
      </c>
      <c r="E1830" s="78">
        <f t="shared" si="273"/>
        <v>1</v>
      </c>
      <c r="F1830" s="78">
        <f t="shared" si="274"/>
        <v>1</v>
      </c>
      <c r="G1830" s="77">
        <f t="shared" si="277"/>
        <v>2.056546470822958E-7</v>
      </c>
      <c r="H1830" s="78">
        <f t="shared" si="275"/>
        <v>-133.73722944987506</v>
      </c>
      <c r="I1830" s="77">
        <f t="shared" si="278"/>
        <v>1</v>
      </c>
      <c r="J1830" s="77">
        <f t="shared" si="279"/>
        <v>1.9991724396131811E-7</v>
      </c>
      <c r="K1830" s="77">
        <f t="shared" si="280"/>
        <v>1.9991724396131811E-7</v>
      </c>
      <c r="L1830" s="82"/>
    </row>
    <row r="1831" spans="1:12" x14ac:dyDescent="0.2">
      <c r="A1831" s="76">
        <v>866</v>
      </c>
      <c r="B1831" s="76">
        <f t="shared" si="276"/>
        <v>0.86599999999999999</v>
      </c>
      <c r="C1831" s="77">
        <f t="shared" si="271"/>
        <v>0.97066462567702838</v>
      </c>
      <c r="D1831" s="78">
        <f t="shared" si="272"/>
        <v>2.2176789777039611E-7</v>
      </c>
      <c r="E1831" s="78">
        <f t="shared" si="273"/>
        <v>1</v>
      </c>
      <c r="F1831" s="78">
        <f t="shared" si="274"/>
        <v>1</v>
      </c>
      <c r="G1831" s="77">
        <f t="shared" si="277"/>
        <v>2.1526225347648304E-7</v>
      </c>
      <c r="H1831" s="78">
        <f t="shared" si="275"/>
        <v>-133.34064235235209</v>
      </c>
      <c r="I1831" s="77">
        <f t="shared" si="278"/>
        <v>1</v>
      </c>
      <c r="J1831" s="77">
        <f t="shared" si="279"/>
        <v>2.1045845027938941E-7</v>
      </c>
      <c r="K1831" s="77">
        <f t="shared" si="280"/>
        <v>2.1045845027938941E-7</v>
      </c>
      <c r="L1831" s="82"/>
    </row>
    <row r="1832" spans="1:12" x14ac:dyDescent="0.2">
      <c r="A1832" s="76">
        <v>867</v>
      </c>
      <c r="B1832" s="76">
        <f t="shared" si="276"/>
        <v>0.86699999999999999</v>
      </c>
      <c r="C1832" s="77">
        <f t="shared" si="271"/>
        <v>0.97059776396289488</v>
      </c>
      <c r="D1832" s="78">
        <f t="shared" si="272"/>
        <v>2.2949854100089019E-7</v>
      </c>
      <c r="E1832" s="78">
        <f t="shared" si="273"/>
        <v>1</v>
      </c>
      <c r="F1832" s="78">
        <f t="shared" si="274"/>
        <v>1</v>
      </c>
      <c r="G1832" s="77">
        <f t="shared" si="277"/>
        <v>2.2275077072821076E-7</v>
      </c>
      <c r="H1832" s="78">
        <f t="shared" si="275"/>
        <v>-133.04361569218045</v>
      </c>
      <c r="I1832" s="77">
        <f t="shared" si="278"/>
        <v>1</v>
      </c>
      <c r="J1832" s="77">
        <f t="shared" si="279"/>
        <v>2.1900651210234689E-7</v>
      </c>
      <c r="K1832" s="77">
        <f t="shared" si="280"/>
        <v>2.1900651210234689E-7</v>
      </c>
      <c r="L1832" s="82"/>
    </row>
    <row r="1833" spans="1:12" x14ac:dyDescent="0.2">
      <c r="A1833" s="76">
        <v>868</v>
      </c>
      <c r="B1833" s="76">
        <f t="shared" si="276"/>
        <v>0.86799999999999999</v>
      </c>
      <c r="C1833" s="77">
        <f t="shared" si="271"/>
        <v>0.97053082932936352</v>
      </c>
      <c r="D1833" s="78">
        <f t="shared" si="272"/>
        <v>2.3484378558245159E-7</v>
      </c>
      <c r="E1833" s="78">
        <f t="shared" si="273"/>
        <v>1</v>
      </c>
      <c r="F1833" s="78">
        <f t="shared" si="274"/>
        <v>1</v>
      </c>
      <c r="G1833" s="77">
        <f t="shared" si="277"/>
        <v>2.2792313398418397E-7</v>
      </c>
      <c r="H1833" s="78">
        <f t="shared" si="275"/>
        <v>-132.84423184200199</v>
      </c>
      <c r="I1833" s="77">
        <f t="shared" si="278"/>
        <v>1</v>
      </c>
      <c r="J1833" s="77">
        <f t="shared" si="279"/>
        <v>2.2533695235619735E-7</v>
      </c>
      <c r="K1833" s="77">
        <f t="shared" si="280"/>
        <v>2.2533695235619735E-7</v>
      </c>
      <c r="L1833" s="82"/>
    </row>
    <row r="1834" spans="1:12" x14ac:dyDescent="0.2">
      <c r="A1834" s="76">
        <v>869</v>
      </c>
      <c r="B1834" s="76">
        <f t="shared" si="276"/>
        <v>0.86899999999999999</v>
      </c>
      <c r="C1834" s="77">
        <f t="shared" si="271"/>
        <v>0.97046382179086954</v>
      </c>
      <c r="D1834" s="78">
        <f t="shared" si="272"/>
        <v>2.3766382964276221E-7</v>
      </c>
      <c r="E1834" s="78">
        <f t="shared" si="273"/>
        <v>1</v>
      </c>
      <c r="F1834" s="78">
        <f t="shared" si="274"/>
        <v>1</v>
      </c>
      <c r="G1834" s="77">
        <f t="shared" si="277"/>
        <v>2.3064414841656915E-7</v>
      </c>
      <c r="H1834" s="78">
        <f t="shared" si="275"/>
        <v>-132.74115118466352</v>
      </c>
      <c r="I1834" s="77">
        <f t="shared" si="278"/>
        <v>1</v>
      </c>
      <c r="J1834" s="77">
        <f t="shared" si="279"/>
        <v>2.2928364120037657E-7</v>
      </c>
      <c r="K1834" s="77">
        <f t="shared" si="280"/>
        <v>2.2928364120037657E-7</v>
      </c>
      <c r="L1834" s="82"/>
    </row>
    <row r="1835" spans="1:12" x14ac:dyDescent="0.2">
      <c r="A1835" s="76">
        <v>870</v>
      </c>
      <c r="B1835" s="76">
        <f t="shared" si="276"/>
        <v>0.87</v>
      </c>
      <c r="C1835" s="77">
        <f t="shared" si="271"/>
        <v>0.97039674136186427</v>
      </c>
      <c r="D1835" s="78">
        <f t="shared" si="272"/>
        <v>2.3788747861050779E-7</v>
      </c>
      <c r="E1835" s="78">
        <f t="shared" si="273"/>
        <v>1</v>
      </c>
      <c r="F1835" s="78">
        <f t="shared" si="274"/>
        <v>1</v>
      </c>
      <c r="G1835" s="77">
        <f t="shared" si="277"/>
        <v>2.3084523405442695E-7</v>
      </c>
      <c r="H1835" s="78">
        <f t="shared" si="275"/>
        <v>-132.73358174608003</v>
      </c>
      <c r="I1835" s="77">
        <f t="shared" si="278"/>
        <v>1</v>
      </c>
      <c r="J1835" s="77">
        <f t="shared" si="279"/>
        <v>2.3074469123549807E-7</v>
      </c>
      <c r="K1835" s="77">
        <f t="shared" si="280"/>
        <v>2.3074469123549807E-7</v>
      </c>
      <c r="L1835" s="82"/>
    </row>
    <row r="1836" spans="1:12" x14ac:dyDescent="0.2">
      <c r="A1836" s="76">
        <v>871</v>
      </c>
      <c r="B1836" s="76">
        <f t="shared" si="276"/>
        <v>0.871</v>
      </c>
      <c r="C1836" s="77">
        <f t="shared" si="271"/>
        <v>0.9703295880568128</v>
      </c>
      <c r="D1836" s="78">
        <f t="shared" si="272"/>
        <v>2.3551449896098453E-7</v>
      </c>
      <c r="E1836" s="78">
        <f t="shared" si="273"/>
        <v>1</v>
      </c>
      <c r="F1836" s="78">
        <f t="shared" si="274"/>
        <v>1</v>
      </c>
      <c r="G1836" s="77">
        <f t="shared" si="277"/>
        <v>2.2852668675821878E-7</v>
      </c>
      <c r="H1836" s="78">
        <f t="shared" si="275"/>
        <v>-132.8212615368202</v>
      </c>
      <c r="I1836" s="77">
        <f t="shared" si="278"/>
        <v>1</v>
      </c>
      <c r="J1836" s="77">
        <f t="shared" si="279"/>
        <v>2.2968596040632287E-7</v>
      </c>
      <c r="K1836" s="77">
        <f t="shared" si="280"/>
        <v>2.2968596040632287E-7</v>
      </c>
      <c r="L1836" s="82"/>
    </row>
    <row r="1837" spans="1:12" x14ac:dyDescent="0.2">
      <c r="A1837" s="76">
        <v>872</v>
      </c>
      <c r="B1837" s="76">
        <f t="shared" si="276"/>
        <v>0.872</v>
      </c>
      <c r="C1837" s="77">
        <f t="shared" si="271"/>
        <v>0.97026236189019754</v>
      </c>
      <c r="D1837" s="78">
        <f t="shared" si="272"/>
        <v>2.3061533216874494E-7</v>
      </c>
      <c r="E1837" s="78">
        <f t="shared" si="273"/>
        <v>1</v>
      </c>
      <c r="F1837" s="78">
        <f t="shared" si="274"/>
        <v>1</v>
      </c>
      <c r="G1837" s="77">
        <f t="shared" si="277"/>
        <v>2.2375737687813893E-7</v>
      </c>
      <c r="H1837" s="78">
        <f t="shared" si="275"/>
        <v>-133.00445275736655</v>
      </c>
      <c r="I1837" s="77">
        <f t="shared" si="278"/>
        <v>1</v>
      </c>
      <c r="J1837" s="77">
        <f t="shared" si="279"/>
        <v>2.2614203181817887E-7</v>
      </c>
      <c r="K1837" s="77">
        <f t="shared" si="280"/>
        <v>2.2614203181817887E-7</v>
      </c>
      <c r="L1837" s="82"/>
    </row>
    <row r="1838" spans="1:12" x14ac:dyDescent="0.2">
      <c r="A1838" s="76">
        <v>873</v>
      </c>
      <c r="B1838" s="76">
        <f t="shared" si="276"/>
        <v>0.873</v>
      </c>
      <c r="C1838" s="77">
        <f t="shared" si="271"/>
        <v>0.97019506287651391</v>
      </c>
      <c r="D1838" s="78">
        <f t="shared" si="272"/>
        <v>2.2332819718277573E-7</v>
      </c>
      <c r="E1838" s="78">
        <f t="shared" si="273"/>
        <v>1</v>
      </c>
      <c r="F1838" s="78">
        <f t="shared" si="274"/>
        <v>1</v>
      </c>
      <c r="G1838" s="77">
        <f t="shared" si="277"/>
        <v>2.1667191430784161E-7</v>
      </c>
      <c r="H1838" s="78">
        <f t="shared" si="275"/>
        <v>-133.2839475928586</v>
      </c>
      <c r="I1838" s="77">
        <f t="shared" si="278"/>
        <v>1</v>
      </c>
      <c r="J1838" s="77">
        <f t="shared" si="279"/>
        <v>2.2021464559299027E-7</v>
      </c>
      <c r="K1838" s="77">
        <f t="shared" si="280"/>
        <v>2.2021464559299027E-7</v>
      </c>
      <c r="L1838" s="82"/>
    </row>
    <row r="1839" spans="1:12" x14ac:dyDescent="0.2">
      <c r="A1839" s="76">
        <v>874</v>
      </c>
      <c r="B1839" s="76">
        <f t="shared" si="276"/>
        <v>0.874</v>
      </c>
      <c r="C1839" s="77">
        <f t="shared" si="271"/>
        <v>0.97012769103027441</v>
      </c>
      <c r="D1839" s="78">
        <f t="shared" si="272"/>
        <v>2.1385371805574177E-7</v>
      </c>
      <c r="E1839" s="78">
        <f t="shared" si="273"/>
        <v>1</v>
      </c>
      <c r="F1839" s="78">
        <f t="shared" si="274"/>
        <v>1</v>
      </c>
      <c r="G1839" s="77">
        <f t="shared" si="277"/>
        <v>2.0746541371565607E-7</v>
      </c>
      <c r="H1839" s="78">
        <f t="shared" si="275"/>
        <v>-133.66108587151058</v>
      </c>
      <c r="I1839" s="77">
        <f t="shared" si="278"/>
        <v>1</v>
      </c>
      <c r="J1839" s="77">
        <f t="shared" si="279"/>
        <v>2.1206866401174884E-7</v>
      </c>
      <c r="K1839" s="77">
        <f t="shared" si="280"/>
        <v>2.1206866401174884E-7</v>
      </c>
      <c r="L1839" s="82"/>
    </row>
    <row r="1840" spans="1:12" x14ac:dyDescent="0.2">
      <c r="A1840" s="76">
        <v>875</v>
      </c>
      <c r="B1840" s="76">
        <f t="shared" si="276"/>
        <v>0.875</v>
      </c>
      <c r="C1840" s="77">
        <f t="shared" si="271"/>
        <v>0.97006024636600585</v>
      </c>
      <c r="D1840" s="78">
        <f t="shared" si="272"/>
        <v>2.0244731494505333E-7</v>
      </c>
      <c r="E1840" s="78">
        <f t="shared" si="273"/>
        <v>1</v>
      </c>
      <c r="F1840" s="78">
        <f t="shared" si="274"/>
        <v>1</v>
      </c>
      <c r="G1840" s="77">
        <f t="shared" si="277"/>
        <v>1.9638609221173482E-7</v>
      </c>
      <c r="H1840" s="78">
        <f t="shared" si="275"/>
        <v>-134.13778543175215</v>
      </c>
      <c r="I1840" s="77">
        <f t="shared" si="278"/>
        <v>1</v>
      </c>
      <c r="J1840" s="77">
        <f t="shared" si="279"/>
        <v>2.0192575296369544E-7</v>
      </c>
      <c r="K1840" s="77">
        <f t="shared" si="280"/>
        <v>2.0192575296369544E-7</v>
      </c>
      <c r="L1840" s="82"/>
    </row>
    <row r="1841" spans="1:12" x14ac:dyDescent="0.2">
      <c r="A1841" s="76">
        <v>876</v>
      </c>
      <c r="B1841" s="76">
        <f t="shared" si="276"/>
        <v>0.876</v>
      </c>
      <c r="C1841" s="77">
        <f t="shared" si="271"/>
        <v>0.96999272889824928</v>
      </c>
      <c r="D1841" s="78">
        <f t="shared" si="272"/>
        <v>1.8940968725753579E-7</v>
      </c>
      <c r="E1841" s="78">
        <f t="shared" si="273"/>
        <v>1</v>
      </c>
      <c r="F1841" s="78">
        <f t="shared" si="274"/>
        <v>1</v>
      </c>
      <c r="G1841" s="77">
        <f t="shared" si="277"/>
        <v>1.837260194227011E-7</v>
      </c>
      <c r="H1841" s="78">
        <f t="shared" si="275"/>
        <v>-134.71658668428125</v>
      </c>
      <c r="I1841" s="77">
        <f t="shared" si="278"/>
        <v>1</v>
      </c>
      <c r="J1841" s="77">
        <f t="shared" si="279"/>
        <v>1.9005605581721795E-7</v>
      </c>
      <c r="K1841" s="77">
        <f t="shared" si="280"/>
        <v>1.9005605581721795E-7</v>
      </c>
      <c r="L1841" s="82"/>
    </row>
    <row r="1842" spans="1:12" x14ac:dyDescent="0.2">
      <c r="A1842" s="76">
        <v>877</v>
      </c>
      <c r="B1842" s="76">
        <f t="shared" si="276"/>
        <v>0.877</v>
      </c>
      <c r="C1842" s="77">
        <f t="shared" si="271"/>
        <v>0.96992513864156338</v>
      </c>
      <c r="D1842" s="78">
        <f t="shared" si="272"/>
        <v>1.7507579344390351E-7</v>
      </c>
      <c r="E1842" s="78">
        <f t="shared" si="273"/>
        <v>1</v>
      </c>
      <c r="F1842" s="78">
        <f t="shared" si="274"/>
        <v>1</v>
      </c>
      <c r="G1842" s="77">
        <f t="shared" si="277"/>
        <v>1.6981041322885983E-7</v>
      </c>
      <c r="H1842" s="78">
        <f t="shared" si="275"/>
        <v>-135.40071362351779</v>
      </c>
      <c r="I1842" s="77">
        <f t="shared" si="278"/>
        <v>1</v>
      </c>
      <c r="J1842" s="77">
        <f t="shared" si="279"/>
        <v>1.7676821632578047E-7</v>
      </c>
      <c r="K1842" s="77">
        <f t="shared" si="280"/>
        <v>1.7676821632578047E-7</v>
      </c>
      <c r="L1842" s="82"/>
    </row>
    <row r="1843" spans="1:12" x14ac:dyDescent="0.2">
      <c r="A1843" s="76">
        <v>878</v>
      </c>
      <c r="B1843" s="76">
        <f t="shared" si="276"/>
        <v>0.878</v>
      </c>
      <c r="C1843" s="77">
        <f t="shared" si="271"/>
        <v>0.96985747561051927</v>
      </c>
      <c r="D1843" s="78">
        <f t="shared" si="272"/>
        <v>1.5980278975114323E-7</v>
      </c>
      <c r="E1843" s="78">
        <f t="shared" si="273"/>
        <v>1</v>
      </c>
      <c r="F1843" s="78">
        <f t="shared" si="274"/>
        <v>1</v>
      </c>
      <c r="G1843" s="77">
        <f t="shared" si="277"/>
        <v>1.5498593026356234E-7</v>
      </c>
      <c r="H1843" s="78">
        <f t="shared" si="275"/>
        <v>-136.1941545122383</v>
      </c>
      <c r="I1843" s="77">
        <f t="shared" si="278"/>
        <v>1</v>
      </c>
      <c r="J1843" s="77">
        <f t="shared" si="279"/>
        <v>1.623981717462111E-7</v>
      </c>
      <c r="K1843" s="77">
        <f t="shared" si="280"/>
        <v>1.623981717462111E-7</v>
      </c>
      <c r="L1843" s="82"/>
    </row>
    <row r="1844" spans="1:12" x14ac:dyDescent="0.2">
      <c r="A1844" s="76">
        <v>879</v>
      </c>
      <c r="B1844" s="76">
        <f t="shared" si="276"/>
        <v>0.879</v>
      </c>
      <c r="C1844" s="77">
        <f t="shared" si="271"/>
        <v>0.96978973981970584</v>
      </c>
      <c r="D1844" s="78">
        <f t="shared" si="272"/>
        <v>1.4395742779975137E-7</v>
      </c>
      <c r="E1844" s="78">
        <f t="shared" si="273"/>
        <v>1</v>
      </c>
      <c r="F1844" s="78">
        <f t="shared" si="274"/>
        <v>1</v>
      </c>
      <c r="G1844" s="77">
        <f t="shared" si="277"/>
        <v>1.3960843645103497E-7</v>
      </c>
      <c r="H1844" s="78">
        <f t="shared" si="275"/>
        <v>-137.10176673548563</v>
      </c>
      <c r="I1844" s="77">
        <f t="shared" si="278"/>
        <v>1</v>
      </c>
      <c r="J1844" s="77">
        <f t="shared" si="279"/>
        <v>1.4729718335729867E-7</v>
      </c>
      <c r="K1844" s="77">
        <f t="shared" si="280"/>
        <v>1.4729718335729867E-7</v>
      </c>
      <c r="L1844" s="82"/>
    </row>
    <row r="1845" spans="1:12" x14ac:dyDescent="0.2">
      <c r="A1845" s="76">
        <v>880</v>
      </c>
      <c r="B1845" s="76">
        <f t="shared" si="276"/>
        <v>0.88</v>
      </c>
      <c r="C1845" s="77">
        <f t="shared" si="271"/>
        <v>0.96972193128372619</v>
      </c>
      <c r="D1845" s="78">
        <f t="shared" si="272"/>
        <v>1.2790342675417144E-7</v>
      </c>
      <c r="E1845" s="78">
        <f t="shared" si="273"/>
        <v>1</v>
      </c>
      <c r="F1845" s="78">
        <f t="shared" si="274"/>
        <v>1</v>
      </c>
      <c r="G1845" s="77">
        <f t="shared" si="277"/>
        <v>1.2403075800986174E-7</v>
      </c>
      <c r="H1845" s="78">
        <f t="shared" si="275"/>
        <v>-138.12941204231799</v>
      </c>
      <c r="I1845" s="77">
        <f t="shared" si="278"/>
        <v>1</v>
      </c>
      <c r="J1845" s="77">
        <f t="shared" si="279"/>
        <v>1.3181959723044836E-7</v>
      </c>
      <c r="K1845" s="77">
        <f t="shared" si="280"/>
        <v>1.3181959723044836E-7</v>
      </c>
      <c r="L1845" s="82"/>
    </row>
    <row r="1846" spans="1:12" x14ac:dyDescent="0.2">
      <c r="A1846" s="76">
        <v>881</v>
      </c>
      <c r="B1846" s="76">
        <f t="shared" si="276"/>
        <v>0.88100000000000001</v>
      </c>
      <c r="C1846" s="77">
        <f t="shared" si="271"/>
        <v>0.96965405001719673</v>
      </c>
      <c r="D1846" s="78">
        <f t="shared" si="272"/>
        <v>1.1198932963247683E-7</v>
      </c>
      <c r="E1846" s="78">
        <f t="shared" si="273"/>
        <v>1</v>
      </c>
      <c r="F1846" s="78">
        <f t="shared" si="274"/>
        <v>1</v>
      </c>
      <c r="G1846" s="77">
        <f t="shared" si="277"/>
        <v>1.0859090703684202E-7</v>
      </c>
      <c r="H1846" s="78">
        <f t="shared" si="275"/>
        <v>-139.28413078574576</v>
      </c>
      <c r="I1846" s="77">
        <f t="shared" si="278"/>
        <v>1</v>
      </c>
      <c r="J1846" s="77">
        <f t="shared" si="279"/>
        <v>1.1631083252335188E-7</v>
      </c>
      <c r="K1846" s="77">
        <f t="shared" si="280"/>
        <v>1.1631083252335188E-7</v>
      </c>
      <c r="L1846" s="82"/>
    </row>
    <row r="1847" spans="1:12" x14ac:dyDescent="0.2">
      <c r="A1847" s="76">
        <v>882</v>
      </c>
      <c r="B1847" s="76">
        <f t="shared" si="276"/>
        <v>0.88200000000000001</v>
      </c>
      <c r="C1847" s="77">
        <f t="shared" si="271"/>
        <v>0.96958609603475121</v>
      </c>
      <c r="D1847" s="78">
        <f t="shared" si="272"/>
        <v>9.653732544954442E-8</v>
      </c>
      <c r="E1847" s="78">
        <f t="shared" si="273"/>
        <v>1</v>
      </c>
      <c r="F1847" s="78">
        <f t="shared" si="274"/>
        <v>1</v>
      </c>
      <c r="G1847" s="77">
        <f t="shared" si="277"/>
        <v>9.3601248504260014E-8</v>
      </c>
      <c r="H1847" s="78">
        <f t="shared" si="275"/>
        <v>-140.57436716735447</v>
      </c>
      <c r="I1847" s="77">
        <f t="shared" si="278"/>
        <v>1</v>
      </c>
      <c r="J1847" s="77">
        <f t="shared" si="279"/>
        <v>1.0109607777055102E-7</v>
      </c>
      <c r="K1847" s="77">
        <f t="shared" si="280"/>
        <v>1.0109607777055102E-7</v>
      </c>
      <c r="L1847" s="82"/>
    </row>
    <row r="1848" spans="1:12" x14ac:dyDescent="0.2">
      <c r="A1848" s="76">
        <v>883</v>
      </c>
      <c r="B1848" s="76">
        <f t="shared" si="276"/>
        <v>0.88300000000000001</v>
      </c>
      <c r="C1848" s="77">
        <f t="shared" si="271"/>
        <v>0.96951806935103801</v>
      </c>
      <c r="D1848" s="78">
        <f t="shared" si="272"/>
        <v>8.1833470830564324E-8</v>
      </c>
      <c r="E1848" s="78">
        <f t="shared" si="273"/>
        <v>1</v>
      </c>
      <c r="F1848" s="78">
        <f t="shared" si="274"/>
        <v>1</v>
      </c>
      <c r="G1848" s="77">
        <f t="shared" si="277"/>
        <v>7.9339028647943202E-8</v>
      </c>
      <c r="H1848" s="78">
        <f t="shared" si="275"/>
        <v>-142.01026241840717</v>
      </c>
      <c r="I1848" s="77">
        <f t="shared" si="278"/>
        <v>1</v>
      </c>
      <c r="J1848" s="77">
        <f t="shared" si="279"/>
        <v>8.6470138576101601E-8</v>
      </c>
      <c r="K1848" s="77">
        <f t="shared" si="280"/>
        <v>8.6470138576101601E-8</v>
      </c>
      <c r="L1848" s="82"/>
    </row>
    <row r="1849" spans="1:12" x14ac:dyDescent="0.2">
      <c r="A1849" s="76">
        <v>884</v>
      </c>
      <c r="B1849" s="76">
        <f t="shared" si="276"/>
        <v>0.88400000000000001</v>
      </c>
      <c r="C1849" s="77">
        <f t="shared" si="271"/>
        <v>0.96944996998072142</v>
      </c>
      <c r="D1849" s="78">
        <f t="shared" si="272"/>
        <v>6.8119678751649481E-8</v>
      </c>
      <c r="E1849" s="78">
        <f t="shared" si="273"/>
        <v>1</v>
      </c>
      <c r="F1849" s="78">
        <f t="shared" si="274"/>
        <v>1</v>
      </c>
      <c r="G1849" s="77">
        <f t="shared" si="277"/>
        <v>6.6038620520882975E-8</v>
      </c>
      <c r="H1849" s="78">
        <f t="shared" si="275"/>
        <v>-143.60404014562451</v>
      </c>
      <c r="I1849" s="77">
        <f t="shared" si="278"/>
        <v>1</v>
      </c>
      <c r="J1849" s="77">
        <f t="shared" si="279"/>
        <v>7.2688824584413089E-8</v>
      </c>
      <c r="K1849" s="77">
        <f t="shared" si="280"/>
        <v>7.2688824584413089E-8</v>
      </c>
      <c r="L1849" s="82"/>
    </row>
    <row r="1850" spans="1:12" x14ac:dyDescent="0.2">
      <c r="A1850" s="76">
        <v>885</v>
      </c>
      <c r="B1850" s="76">
        <f t="shared" si="276"/>
        <v>0.88500000000000001</v>
      </c>
      <c r="C1850" s="77">
        <f t="shared" si="271"/>
        <v>0.96938179793847812</v>
      </c>
      <c r="D1850" s="78">
        <f t="shared" si="272"/>
        <v>5.5587761198145102E-8</v>
      </c>
      <c r="E1850" s="78">
        <f t="shared" si="273"/>
        <v>1</v>
      </c>
      <c r="F1850" s="78">
        <f t="shared" si="274"/>
        <v>1</v>
      </c>
      <c r="G1850" s="77">
        <f t="shared" si="277"/>
        <v>5.3885763893632667E-8</v>
      </c>
      <c r="H1850" s="78">
        <f t="shared" si="275"/>
        <v>-145.37051912263536</v>
      </c>
      <c r="I1850" s="77">
        <f t="shared" si="278"/>
        <v>1</v>
      </c>
      <c r="J1850" s="77">
        <f t="shared" si="279"/>
        <v>5.9962192207257818E-8</v>
      </c>
      <c r="K1850" s="77">
        <f t="shared" si="280"/>
        <v>5.9962192207257818E-8</v>
      </c>
      <c r="L1850" s="82"/>
    </row>
    <row r="1851" spans="1:12" x14ac:dyDescent="0.2">
      <c r="A1851" s="76">
        <v>886</v>
      </c>
      <c r="B1851" s="76">
        <f t="shared" si="276"/>
        <v>0.88600000000000001</v>
      </c>
      <c r="C1851" s="77">
        <f t="shared" si="271"/>
        <v>0.96931355323900392</v>
      </c>
      <c r="D1851" s="78">
        <f t="shared" si="272"/>
        <v>4.4375720427944871E-8</v>
      </c>
      <c r="E1851" s="78">
        <f t="shared" si="273"/>
        <v>1</v>
      </c>
      <c r="F1851" s="78">
        <f t="shared" si="274"/>
        <v>1</v>
      </c>
      <c r="G1851" s="77">
        <f t="shared" si="277"/>
        <v>4.3013987245551896E-8</v>
      </c>
      <c r="H1851" s="78">
        <f t="shared" si="275"/>
        <v>-147.32780596013401</v>
      </c>
      <c r="I1851" s="77">
        <f t="shared" si="278"/>
        <v>1</v>
      </c>
      <c r="J1851" s="77">
        <f t="shared" si="279"/>
        <v>4.8449875569592279E-8</v>
      </c>
      <c r="K1851" s="77">
        <f t="shared" si="280"/>
        <v>4.8449875569592279E-8</v>
      </c>
      <c r="L1851" s="82"/>
    </row>
    <row r="1852" spans="1:12" x14ac:dyDescent="0.2">
      <c r="A1852" s="76">
        <v>887</v>
      </c>
      <c r="B1852" s="76">
        <f t="shared" si="276"/>
        <v>0.88700000000000001</v>
      </c>
      <c r="C1852" s="77">
        <f t="shared" si="271"/>
        <v>0.96924523589700684</v>
      </c>
      <c r="D1852" s="78">
        <f t="shared" si="272"/>
        <v>3.4566384287290497E-8</v>
      </c>
      <c r="E1852" s="78">
        <f t="shared" si="273"/>
        <v>1</v>
      </c>
      <c r="F1852" s="78">
        <f t="shared" si="274"/>
        <v>1</v>
      </c>
      <c r="G1852" s="77">
        <f t="shared" si="277"/>
        <v>3.3503303292641465E-8</v>
      </c>
      <c r="H1852" s="78">
        <f t="shared" si="275"/>
        <v>-149.49824742282073</v>
      </c>
      <c r="I1852" s="77">
        <f t="shared" si="278"/>
        <v>1</v>
      </c>
      <c r="J1852" s="77">
        <f t="shared" si="279"/>
        <v>3.8258645269096684E-8</v>
      </c>
      <c r="K1852" s="77">
        <f t="shared" si="280"/>
        <v>3.8258645269096684E-8</v>
      </c>
      <c r="L1852" s="82"/>
    </row>
    <row r="1853" spans="1:12" x14ac:dyDescent="0.2">
      <c r="A1853" s="76">
        <v>888</v>
      </c>
      <c r="B1853" s="76">
        <f t="shared" si="276"/>
        <v>0.88800000000000001</v>
      </c>
      <c r="C1853" s="77">
        <f t="shared" si="271"/>
        <v>0.96917684592721187</v>
      </c>
      <c r="D1853" s="78">
        <f t="shared" si="272"/>
        <v>2.618837901751248E-8</v>
      </c>
      <c r="E1853" s="78">
        <f t="shared" si="273"/>
        <v>1</v>
      </c>
      <c r="F1853" s="78">
        <f t="shared" si="274"/>
        <v>1</v>
      </c>
      <c r="G1853" s="77">
        <f t="shared" si="277"/>
        <v>2.538117057613912E-8</v>
      </c>
      <c r="H1853" s="78">
        <f t="shared" si="275"/>
        <v>-151.90976704353818</v>
      </c>
      <c r="I1853" s="77">
        <f t="shared" si="278"/>
        <v>1</v>
      </c>
      <c r="J1853" s="77">
        <f t="shared" si="279"/>
        <v>2.9442236934390293E-8</v>
      </c>
      <c r="K1853" s="77">
        <f t="shared" si="280"/>
        <v>2.9442236934390293E-8</v>
      </c>
      <c r="L1853" s="82"/>
    </row>
    <row r="1854" spans="1:12" x14ac:dyDescent="0.2">
      <c r="A1854" s="76">
        <v>889</v>
      </c>
      <c r="B1854" s="76">
        <f t="shared" si="276"/>
        <v>0.88900000000000001</v>
      </c>
      <c r="C1854" s="77">
        <f t="shared" si="271"/>
        <v>0.96910838334435612</v>
      </c>
      <c r="D1854" s="78">
        <f t="shared" si="272"/>
        <v>1.9219332657165147E-8</v>
      </c>
      <c r="E1854" s="78">
        <f t="shared" si="273"/>
        <v>1</v>
      </c>
      <c r="F1854" s="78">
        <f t="shared" si="274"/>
        <v>1</v>
      </c>
      <c r="G1854" s="77">
        <f t="shared" si="277"/>
        <v>1.8625616400342705E-8</v>
      </c>
      <c r="H1854" s="78">
        <f t="shared" si="275"/>
        <v>-154.59778691404946</v>
      </c>
      <c r="I1854" s="77">
        <f t="shared" si="278"/>
        <v>1</v>
      </c>
      <c r="J1854" s="77">
        <f t="shared" si="279"/>
        <v>2.2003393488240913E-8</v>
      </c>
      <c r="K1854" s="77">
        <f t="shared" si="280"/>
        <v>2.2003393488240913E-8</v>
      </c>
      <c r="L1854" s="82"/>
    </row>
    <row r="1855" spans="1:12" x14ac:dyDescent="0.2">
      <c r="A1855" s="76">
        <v>890</v>
      </c>
      <c r="B1855" s="76">
        <f t="shared" si="276"/>
        <v>0.89</v>
      </c>
      <c r="C1855" s="77">
        <f t="shared" si="271"/>
        <v>0.9690398481631961</v>
      </c>
      <c r="D1855" s="78">
        <f t="shared" si="272"/>
        <v>1.3591107811686421E-8</v>
      </c>
      <c r="E1855" s="78">
        <f t="shared" si="273"/>
        <v>1</v>
      </c>
      <c r="F1855" s="78">
        <f t="shared" si="274"/>
        <v>1</v>
      </c>
      <c r="G1855" s="77">
        <f t="shared" si="277"/>
        <v>1.3170325050206238E-8</v>
      </c>
      <c r="H1855" s="78">
        <f t="shared" si="275"/>
        <v>-157.60807012602044</v>
      </c>
      <c r="I1855" s="77">
        <f t="shared" si="278"/>
        <v>1</v>
      </c>
      <c r="J1855" s="77">
        <f t="shared" si="279"/>
        <v>1.5897970725274471E-8</v>
      </c>
      <c r="K1855" s="77">
        <f t="shared" si="280"/>
        <v>1.5897970725274471E-8</v>
      </c>
      <c r="L1855" s="82"/>
    </row>
    <row r="1856" spans="1:12" x14ac:dyDescent="0.2">
      <c r="A1856" s="76">
        <v>891</v>
      </c>
      <c r="B1856" s="76">
        <f t="shared" si="276"/>
        <v>0.89100000000000001</v>
      </c>
      <c r="C1856" s="77">
        <f t="shared" si="271"/>
        <v>0.96897124039850024</v>
      </c>
      <c r="D1856" s="78">
        <f t="shared" si="272"/>
        <v>9.1967782545243694E-9</v>
      </c>
      <c r="E1856" s="78">
        <f t="shared" si="273"/>
        <v>1</v>
      </c>
      <c r="F1856" s="78">
        <f t="shared" si="274"/>
        <v>1</v>
      </c>
      <c r="G1856" s="77">
        <f t="shared" si="277"/>
        <v>8.911413632956433E-9</v>
      </c>
      <c r="H1856" s="78">
        <f t="shared" si="275"/>
        <v>-161.00106795226989</v>
      </c>
      <c r="I1856" s="77">
        <f t="shared" si="278"/>
        <v>1</v>
      </c>
      <c r="J1856" s="77">
        <f t="shared" si="279"/>
        <v>1.1040869341581336E-8</v>
      </c>
      <c r="K1856" s="77">
        <f t="shared" si="280"/>
        <v>1.1040869341581336E-8</v>
      </c>
      <c r="L1856" s="82"/>
    </row>
    <row r="1857" spans="1:12" x14ac:dyDescent="0.2">
      <c r="A1857" s="76">
        <v>892</v>
      </c>
      <c r="B1857" s="76">
        <f t="shared" si="276"/>
        <v>0.89200000000000002</v>
      </c>
      <c r="C1857" s="77">
        <f t="shared" si="271"/>
        <v>0.96890256006505238</v>
      </c>
      <c r="D1857" s="78">
        <f t="shared" si="272"/>
        <v>5.8989930869392134E-9</v>
      </c>
      <c r="E1857" s="78">
        <f t="shared" si="273"/>
        <v>1</v>
      </c>
      <c r="F1857" s="78">
        <f t="shared" si="274"/>
        <v>1</v>
      </c>
      <c r="G1857" s="77">
        <f t="shared" si="277"/>
        <v>5.7155495037414496E-9</v>
      </c>
      <c r="H1857" s="78">
        <f t="shared" si="275"/>
        <v>-164.85884018736743</v>
      </c>
      <c r="I1857" s="77">
        <f t="shared" si="278"/>
        <v>1</v>
      </c>
      <c r="J1857" s="77">
        <f t="shared" si="279"/>
        <v>7.3134815683489417E-9</v>
      </c>
      <c r="K1857" s="77">
        <f t="shared" si="280"/>
        <v>7.3134815683489417E-9</v>
      </c>
      <c r="L1857" s="82"/>
    </row>
    <row r="1858" spans="1:12" x14ac:dyDescent="0.2">
      <c r="A1858" s="76">
        <v>893</v>
      </c>
      <c r="B1858" s="76">
        <f t="shared" si="276"/>
        <v>0.89300000000000002</v>
      </c>
      <c r="C1858" s="77">
        <f t="shared" ref="C1858:C1921" si="281">ABS(SIN(((8*PI()*$A1858*VLOOKUP($D$8,$C$16:$D$31,2,FALSE))/($D$14*1000000)))/(VLOOKUP($D$8,$C$16:$D$31,2,FALSE)*SIN(((8*PI()*$A1858)/($D$14*1000000)))))^5</f>
        <v>0.96883380717765399</v>
      </c>
      <c r="D1858" s="78">
        <f t="shared" ref="D1858:D1921" si="282">ABS(SIN(((512*PI()*$A1858*VLOOKUP($D$8,$C$16:$E$31,3,FALSE))/($D$14*1000000)))/(VLOOKUP($D$8,$C$16:$E$31,3,FALSE)*SIN(((512*PI()*$A1858)/($D$14*1000000)))))^$D$9</f>
        <v>3.5393179400409095E-9</v>
      </c>
      <c r="E1858" s="78">
        <f t="shared" ref="E1858:E1921" si="283">IF($D$10="OFF",1,ABS(SIN(8*VLOOKUP($D$8,$C$16:$D$31,2,FALSE)*VLOOKUP($D$8,$C$16:$E$31,3,FALSE)*2*PI()*A1858/($D$14*1000000))/(2*SIN((8*VLOOKUP($D$8,$C$16:$D$31,2,FALSE)*VLOOKUP($D$8,$C$16:$E$31,3,FALSE))*PI()*A1858/($D$14*1000000)))))</f>
        <v>1</v>
      </c>
      <c r="F1858" s="78">
        <f t="shared" ref="F1858:F1921" si="284">IF($D$11="OFF",1,ABS(SIN(8*VLOOKUP($D$8,$C$16:$D$31,2,FALSE)*VLOOKUP($D$8,$C$16:$E$31,3,FALSE)*IF($D$10="ON",4,2)*PI()*A1858/($D$14*1000000))/(2*SIN((8*VLOOKUP($D$8,$C$16:$D$31,2,FALSE)*VLOOKUP($D$8,$C$16:$E$31,3,FALSE)*IF($D$10="ON",2,1))*PI()*A1858/($D$14*1000000)))))</f>
        <v>1</v>
      </c>
      <c r="G1858" s="77">
        <f t="shared" si="277"/>
        <v>3.4290108746620059E-9</v>
      </c>
      <c r="H1858" s="78">
        <f t="shared" ref="H1858:H1921" si="285">20*LOG10(G1858)</f>
        <v>-169.29662275148814</v>
      </c>
      <c r="I1858" s="77">
        <f t="shared" si="278"/>
        <v>1</v>
      </c>
      <c r="J1858" s="77">
        <f t="shared" si="279"/>
        <v>4.5722801892017274E-9</v>
      </c>
      <c r="K1858" s="77">
        <f t="shared" si="280"/>
        <v>4.5722801892017274E-9</v>
      </c>
      <c r="L1858" s="82"/>
    </row>
    <row r="1859" spans="1:12" x14ac:dyDescent="0.2">
      <c r="A1859" s="76">
        <v>894</v>
      </c>
      <c r="B1859" s="76">
        <f t="shared" ref="B1859:B1922" si="286">A1859/1000</f>
        <v>0.89400000000000002</v>
      </c>
      <c r="C1859" s="77">
        <f t="shared" si="281"/>
        <v>0.96876498175111891</v>
      </c>
      <c r="D1859" s="78">
        <f t="shared" si="282"/>
        <v>1.9481071279575178E-9</v>
      </c>
      <c r="E1859" s="78">
        <f t="shared" si="283"/>
        <v>1</v>
      </c>
      <c r="F1859" s="78">
        <f t="shared" si="284"/>
        <v>1</v>
      </c>
      <c r="G1859" s="77">
        <f t="shared" ref="G1859:G1922" si="287">C1859*D1859*E1859*F1859</f>
        <v>1.8872579662649894E-9</v>
      </c>
      <c r="H1859" s="78">
        <f t="shared" si="285"/>
        <v>-174.48337465522573</v>
      </c>
      <c r="I1859" s="77">
        <f t="shared" ref="I1859:I1922" si="288">A1859-A1858</f>
        <v>1</v>
      </c>
      <c r="J1859" s="77">
        <f t="shared" ref="J1859:J1922" si="289">((G1859+G1858)/2)</f>
        <v>2.6581344204634975E-9</v>
      </c>
      <c r="K1859" s="77">
        <f t="shared" si="280"/>
        <v>2.6581344204634975E-9</v>
      </c>
      <c r="L1859" s="82"/>
    </row>
    <row r="1860" spans="1:12" x14ac:dyDescent="0.2">
      <c r="A1860" s="76">
        <v>895</v>
      </c>
      <c r="B1860" s="76">
        <f t="shared" si="286"/>
        <v>0.89500000000000002</v>
      </c>
      <c r="C1860" s="77">
        <f t="shared" si="281"/>
        <v>0.96869608380027517</v>
      </c>
      <c r="D1860" s="78">
        <f t="shared" si="282"/>
        <v>9.5444509749886167E-10</v>
      </c>
      <c r="E1860" s="78">
        <f t="shared" si="283"/>
        <v>1</v>
      </c>
      <c r="F1860" s="78">
        <f t="shared" si="284"/>
        <v>1</v>
      </c>
      <c r="G1860" s="77">
        <f t="shared" si="287"/>
        <v>9.2456722814951912E-10</v>
      </c>
      <c r="H1860" s="78">
        <f t="shared" si="285"/>
        <v>-180.6812300891693</v>
      </c>
      <c r="I1860" s="77">
        <f t="shared" si="288"/>
        <v>1</v>
      </c>
      <c r="J1860" s="77">
        <f t="shared" si="289"/>
        <v>1.4059125972072544E-9</v>
      </c>
      <c r="K1860" s="77">
        <f t="shared" ref="K1860:K1923" si="290">I1860*J1860</f>
        <v>1.4059125972072544E-9</v>
      </c>
      <c r="L1860" s="82"/>
    </row>
    <row r="1861" spans="1:12" x14ac:dyDescent="0.2">
      <c r="A1861" s="76">
        <v>896</v>
      </c>
      <c r="B1861" s="76">
        <f t="shared" si="286"/>
        <v>0.89600000000000002</v>
      </c>
      <c r="C1861" s="77">
        <f t="shared" si="281"/>
        <v>0.96862711333997054</v>
      </c>
      <c r="D1861" s="78">
        <f t="shared" si="282"/>
        <v>3.9570042531826288E-10</v>
      </c>
      <c r="E1861" s="78">
        <f t="shared" si="283"/>
        <v>1</v>
      </c>
      <c r="F1861" s="78">
        <f t="shared" si="284"/>
        <v>1</v>
      </c>
      <c r="G1861" s="77">
        <f t="shared" si="287"/>
        <v>3.8328616072342759E-10</v>
      </c>
      <c r="H1861" s="78">
        <f t="shared" si="285"/>
        <v>-188.32953722983362</v>
      </c>
      <c r="I1861" s="77">
        <f t="shared" si="288"/>
        <v>1</v>
      </c>
      <c r="J1861" s="77">
        <f t="shared" si="289"/>
        <v>6.5392669443647338E-10</v>
      </c>
      <c r="K1861" s="77">
        <f t="shared" si="290"/>
        <v>6.5392669443647338E-10</v>
      </c>
      <c r="L1861" s="82"/>
    </row>
    <row r="1862" spans="1:12" x14ac:dyDescent="0.2">
      <c r="A1862" s="76">
        <v>897</v>
      </c>
      <c r="B1862" s="76">
        <f t="shared" si="286"/>
        <v>0.89700000000000002</v>
      </c>
      <c r="C1862" s="77">
        <f t="shared" si="281"/>
        <v>0.96855807038506525</v>
      </c>
      <c r="D1862" s="78">
        <f t="shared" si="282"/>
        <v>1.2626055083781307E-10</v>
      </c>
      <c r="E1862" s="78">
        <f t="shared" si="283"/>
        <v>1</v>
      </c>
      <c r="F1862" s="78">
        <f t="shared" si="284"/>
        <v>1</v>
      </c>
      <c r="G1862" s="77">
        <f t="shared" si="287"/>
        <v>1.2229067548522767E-10</v>
      </c>
      <c r="H1862" s="78">
        <f t="shared" si="285"/>
        <v>-198.25213312251157</v>
      </c>
      <c r="I1862" s="77">
        <f t="shared" si="288"/>
        <v>1</v>
      </c>
      <c r="J1862" s="77">
        <f t="shared" si="289"/>
        <v>2.5278841810432766E-10</v>
      </c>
      <c r="K1862" s="77">
        <f t="shared" si="290"/>
        <v>2.5278841810432766E-10</v>
      </c>
      <c r="L1862" s="82"/>
    </row>
    <row r="1863" spans="1:12" x14ac:dyDescent="0.2">
      <c r="A1863" s="76">
        <v>898</v>
      </c>
      <c r="B1863" s="76">
        <f t="shared" si="286"/>
        <v>0.89800000000000002</v>
      </c>
      <c r="C1863" s="77">
        <f t="shared" si="281"/>
        <v>0.96848895495043252</v>
      </c>
      <c r="D1863" s="78">
        <f t="shared" si="282"/>
        <v>2.5059096117362431E-11</v>
      </c>
      <c r="E1863" s="78">
        <f t="shared" si="283"/>
        <v>1</v>
      </c>
      <c r="F1863" s="78">
        <f t="shared" si="284"/>
        <v>1</v>
      </c>
      <c r="G1863" s="77">
        <f t="shared" si="287"/>
        <v>2.4269457810706781E-11</v>
      </c>
      <c r="H1863" s="78">
        <f t="shared" si="285"/>
        <v>-212.29879851740617</v>
      </c>
      <c r="I1863" s="77">
        <f t="shared" si="288"/>
        <v>1</v>
      </c>
      <c r="J1863" s="77">
        <f t="shared" si="289"/>
        <v>7.3280066647967232E-11</v>
      </c>
      <c r="K1863" s="77">
        <f t="shared" si="290"/>
        <v>7.3280066647967232E-11</v>
      </c>
      <c r="L1863" s="82"/>
    </row>
    <row r="1864" spans="1:12" x14ac:dyDescent="0.2">
      <c r="A1864" s="76">
        <v>899</v>
      </c>
      <c r="B1864" s="76">
        <f t="shared" si="286"/>
        <v>0.89900000000000002</v>
      </c>
      <c r="C1864" s="77">
        <f t="shared" si="281"/>
        <v>0.96841976705096278</v>
      </c>
      <c r="D1864" s="78">
        <f t="shared" si="282"/>
        <v>1.5679030365845029E-12</v>
      </c>
      <c r="E1864" s="78">
        <f t="shared" si="283"/>
        <v>1</v>
      </c>
      <c r="F1864" s="78">
        <f t="shared" si="284"/>
        <v>1</v>
      </c>
      <c r="G1864" s="77">
        <f t="shared" si="287"/>
        <v>1.5183882934476614E-12</v>
      </c>
      <c r="H1864" s="78">
        <f t="shared" si="285"/>
        <v>-236.37234306502009</v>
      </c>
      <c r="I1864" s="77">
        <f t="shared" si="288"/>
        <v>1</v>
      </c>
      <c r="J1864" s="77">
        <f t="shared" si="289"/>
        <v>1.2893923052077222E-11</v>
      </c>
      <c r="K1864" s="77">
        <f t="shared" si="290"/>
        <v>1.2893923052077222E-11</v>
      </c>
      <c r="L1864" s="82"/>
    </row>
    <row r="1865" spans="1:12" x14ac:dyDescent="0.2">
      <c r="A1865" s="76">
        <v>900</v>
      </c>
      <c r="B1865" s="76">
        <f t="shared" si="286"/>
        <v>0.9</v>
      </c>
      <c r="C1865" s="77">
        <f t="shared" si="281"/>
        <v>0.9683505067015612</v>
      </c>
      <c r="D1865" s="78">
        <f t="shared" si="282"/>
        <v>1.7999461337786779E-66</v>
      </c>
      <c r="E1865" s="78">
        <f t="shared" si="283"/>
        <v>1</v>
      </c>
      <c r="F1865" s="78">
        <f t="shared" si="284"/>
        <v>1</v>
      </c>
      <c r="G1865" s="77">
        <f t="shared" si="287"/>
        <v>1.7429787506800989E-66</v>
      </c>
      <c r="H1865" s="78">
        <f t="shared" si="285"/>
        <v>-1315.174158150154</v>
      </c>
      <c r="I1865" s="77">
        <f t="shared" si="288"/>
        <v>1</v>
      </c>
      <c r="J1865" s="77">
        <f t="shared" si="289"/>
        <v>7.5919414672383071E-13</v>
      </c>
      <c r="K1865" s="77">
        <f t="shared" si="290"/>
        <v>7.5919414672383071E-13</v>
      </c>
      <c r="L1865" s="82"/>
    </row>
    <row r="1866" spans="1:12" x14ac:dyDescent="0.2">
      <c r="A1866" s="76">
        <v>901</v>
      </c>
      <c r="B1866" s="76">
        <f t="shared" si="286"/>
        <v>0.90100000000000002</v>
      </c>
      <c r="C1866" s="77">
        <f t="shared" si="281"/>
        <v>0.9682811739171503</v>
      </c>
      <c r="D1866" s="78">
        <f t="shared" si="282"/>
        <v>1.5542058608634332E-12</v>
      </c>
      <c r="E1866" s="78">
        <f t="shared" si="283"/>
        <v>1</v>
      </c>
      <c r="F1866" s="78">
        <f t="shared" si="284"/>
        <v>1</v>
      </c>
      <c r="G1866" s="77">
        <f t="shared" si="287"/>
        <v>1.5049082754657601E-12</v>
      </c>
      <c r="H1866" s="78">
        <f t="shared" si="285"/>
        <v>-236.44979939240665</v>
      </c>
      <c r="I1866" s="77">
        <f t="shared" si="288"/>
        <v>1</v>
      </c>
      <c r="J1866" s="77">
        <f t="shared" si="289"/>
        <v>7.5245413773288007E-13</v>
      </c>
      <c r="K1866" s="77">
        <f t="shared" si="290"/>
        <v>7.5245413773288007E-13</v>
      </c>
      <c r="L1866" s="82"/>
    </row>
    <row r="1867" spans="1:12" x14ac:dyDescent="0.2">
      <c r="A1867" s="76">
        <v>902</v>
      </c>
      <c r="B1867" s="76">
        <f t="shared" si="286"/>
        <v>0.90200000000000002</v>
      </c>
      <c r="C1867" s="77">
        <f t="shared" si="281"/>
        <v>0.96821176871266379</v>
      </c>
      <c r="D1867" s="78">
        <f t="shared" si="282"/>
        <v>2.4623176300806316E-11</v>
      </c>
      <c r="E1867" s="78">
        <f t="shared" si="283"/>
        <v>1</v>
      </c>
      <c r="F1867" s="78">
        <f t="shared" si="284"/>
        <v>1</v>
      </c>
      <c r="G1867" s="77">
        <f t="shared" si="287"/>
        <v>2.3840449077527431E-11</v>
      </c>
      <c r="H1867" s="78">
        <f t="shared" si="285"/>
        <v>-212.4537113628179</v>
      </c>
      <c r="I1867" s="77">
        <f t="shared" si="288"/>
        <v>1</v>
      </c>
      <c r="J1867" s="77">
        <f t="shared" si="289"/>
        <v>1.2672678676496595E-11</v>
      </c>
      <c r="K1867" s="77">
        <f t="shared" si="290"/>
        <v>1.2672678676496595E-11</v>
      </c>
      <c r="L1867" s="82"/>
    </row>
    <row r="1868" spans="1:12" x14ac:dyDescent="0.2">
      <c r="A1868" s="76">
        <v>903</v>
      </c>
      <c r="B1868" s="76">
        <f t="shared" si="286"/>
        <v>0.90300000000000002</v>
      </c>
      <c r="C1868" s="77">
        <f t="shared" si="281"/>
        <v>0.96814229110305272</v>
      </c>
      <c r="D1868" s="78">
        <f t="shared" si="282"/>
        <v>1.2298033307316757E-10</v>
      </c>
      <c r="E1868" s="78">
        <f t="shared" si="283"/>
        <v>1</v>
      </c>
      <c r="F1868" s="78">
        <f t="shared" si="284"/>
        <v>1</v>
      </c>
      <c r="G1868" s="77">
        <f t="shared" si="287"/>
        <v>1.1906246142207298E-10</v>
      </c>
      <c r="H1868" s="78">
        <f t="shared" si="285"/>
        <v>-198.48450286723678</v>
      </c>
      <c r="I1868" s="77">
        <f t="shared" si="288"/>
        <v>1</v>
      </c>
      <c r="J1868" s="77">
        <f t="shared" si="289"/>
        <v>7.1451455249800211E-11</v>
      </c>
      <c r="K1868" s="77">
        <f t="shared" si="290"/>
        <v>7.1451455249800211E-11</v>
      </c>
      <c r="L1868" s="82"/>
    </row>
    <row r="1869" spans="1:12" x14ac:dyDescent="0.2">
      <c r="A1869" s="76">
        <v>904</v>
      </c>
      <c r="B1869" s="76">
        <f t="shared" si="286"/>
        <v>0.90400000000000003</v>
      </c>
      <c r="C1869" s="77">
        <f t="shared" si="281"/>
        <v>0.9680727411032819</v>
      </c>
      <c r="D1869" s="78">
        <f t="shared" si="282"/>
        <v>3.8205315129750368E-10</v>
      </c>
      <c r="E1869" s="78">
        <f t="shared" si="283"/>
        <v>1</v>
      </c>
      <c r="F1869" s="78">
        <f t="shared" si="284"/>
        <v>1</v>
      </c>
      <c r="G1869" s="77">
        <f t="shared" si="287"/>
        <v>3.6985524142372129E-10</v>
      </c>
      <c r="H1869" s="78">
        <f t="shared" si="285"/>
        <v>-188.6393644458106</v>
      </c>
      <c r="I1869" s="77">
        <f t="shared" si="288"/>
        <v>1</v>
      </c>
      <c r="J1869" s="77">
        <f t="shared" si="289"/>
        <v>2.4445885142289711E-10</v>
      </c>
      <c r="K1869" s="77">
        <f t="shared" si="290"/>
        <v>2.4445885142289711E-10</v>
      </c>
      <c r="L1869" s="82"/>
    </row>
    <row r="1870" spans="1:12" x14ac:dyDescent="0.2">
      <c r="A1870" s="76">
        <v>905</v>
      </c>
      <c r="B1870" s="76">
        <f t="shared" si="286"/>
        <v>0.90500000000000003</v>
      </c>
      <c r="C1870" s="77">
        <f t="shared" si="281"/>
        <v>0.96800311872833245</v>
      </c>
      <c r="D1870" s="78">
        <f t="shared" si="282"/>
        <v>9.1347668363186958E-10</v>
      </c>
      <c r="E1870" s="78">
        <f t="shared" si="283"/>
        <v>1</v>
      </c>
      <c r="F1870" s="78">
        <f t="shared" si="284"/>
        <v>1</v>
      </c>
      <c r="G1870" s="77">
        <f t="shared" si="287"/>
        <v>8.8424827864126404E-10</v>
      </c>
      <c r="H1870" s="78">
        <f t="shared" si="285"/>
        <v>-181.06851553899656</v>
      </c>
      <c r="I1870" s="77">
        <f t="shared" si="288"/>
        <v>1</v>
      </c>
      <c r="J1870" s="77">
        <f t="shared" si="289"/>
        <v>6.2705176003249269E-10</v>
      </c>
      <c r="K1870" s="77">
        <f t="shared" si="290"/>
        <v>6.2705176003249269E-10</v>
      </c>
      <c r="L1870" s="82"/>
    </row>
    <row r="1871" spans="1:12" x14ac:dyDescent="0.2">
      <c r="A1871" s="76">
        <v>906</v>
      </c>
      <c r="B1871" s="76">
        <f t="shared" si="286"/>
        <v>0.90600000000000003</v>
      </c>
      <c r="C1871" s="77">
        <f t="shared" si="281"/>
        <v>0.96793342399320115</v>
      </c>
      <c r="D1871" s="78">
        <f t="shared" si="282"/>
        <v>1.8481982237647126E-9</v>
      </c>
      <c r="E1871" s="78">
        <f t="shared" si="283"/>
        <v>1</v>
      </c>
      <c r="F1871" s="78">
        <f t="shared" si="284"/>
        <v>1</v>
      </c>
      <c r="G1871" s="77">
        <f t="shared" si="287"/>
        <v>1.7889328349467309E-9</v>
      </c>
      <c r="H1871" s="78">
        <f t="shared" si="285"/>
        <v>-174.94811929216939</v>
      </c>
      <c r="I1871" s="77">
        <f t="shared" si="288"/>
        <v>1</v>
      </c>
      <c r="J1871" s="77">
        <f t="shared" si="289"/>
        <v>1.3365905567939975E-9</v>
      </c>
      <c r="K1871" s="77">
        <f t="shared" si="290"/>
        <v>1.3365905567939975E-9</v>
      </c>
      <c r="L1871" s="82"/>
    </row>
    <row r="1872" spans="1:12" x14ac:dyDescent="0.2">
      <c r="A1872" s="76">
        <v>907</v>
      </c>
      <c r="B1872" s="76">
        <f t="shared" si="286"/>
        <v>0.90700000000000003</v>
      </c>
      <c r="C1872" s="77">
        <f t="shared" si="281"/>
        <v>0.96786365691289689</v>
      </c>
      <c r="D1872" s="78">
        <f t="shared" si="282"/>
        <v>3.3284683490606757E-9</v>
      </c>
      <c r="E1872" s="78">
        <f t="shared" si="283"/>
        <v>1</v>
      </c>
      <c r="F1872" s="78">
        <f t="shared" si="284"/>
        <v>1</v>
      </c>
      <c r="G1872" s="77">
        <f t="shared" si="287"/>
        <v>3.2215035482406981E-9</v>
      </c>
      <c r="H1872" s="78">
        <f t="shared" si="285"/>
        <v>-169.83882771950181</v>
      </c>
      <c r="I1872" s="77">
        <f t="shared" si="288"/>
        <v>1</v>
      </c>
      <c r="J1872" s="77">
        <f t="shared" si="289"/>
        <v>2.5052181915937146E-9</v>
      </c>
      <c r="K1872" s="77">
        <f t="shared" si="290"/>
        <v>2.5052181915937146E-9</v>
      </c>
      <c r="L1872" s="82"/>
    </row>
    <row r="1873" spans="1:12" x14ac:dyDescent="0.2">
      <c r="A1873" s="76">
        <v>908</v>
      </c>
      <c r="B1873" s="76">
        <f t="shared" si="286"/>
        <v>0.90800000000000003</v>
      </c>
      <c r="C1873" s="77">
        <f t="shared" si="281"/>
        <v>0.96779381750244653</v>
      </c>
      <c r="D1873" s="78">
        <f t="shared" si="282"/>
        <v>5.4991025100256016E-9</v>
      </c>
      <c r="E1873" s="78">
        <f t="shared" si="283"/>
        <v>1</v>
      </c>
      <c r="F1873" s="78">
        <f t="shared" si="284"/>
        <v>1</v>
      </c>
      <c r="G1873" s="77">
        <f t="shared" si="287"/>
        <v>5.3219974110149625E-9</v>
      </c>
      <c r="H1873" s="78">
        <f t="shared" si="285"/>
        <v>-165.47850682110482</v>
      </c>
      <c r="I1873" s="77">
        <f t="shared" si="288"/>
        <v>1</v>
      </c>
      <c r="J1873" s="77">
        <f t="shared" si="289"/>
        <v>4.2717504796278303E-9</v>
      </c>
      <c r="K1873" s="77">
        <f t="shared" si="290"/>
        <v>4.2717504796278303E-9</v>
      </c>
      <c r="L1873" s="82"/>
    </row>
    <row r="1874" spans="1:12" x14ac:dyDescent="0.2">
      <c r="A1874" s="76">
        <v>909</v>
      </c>
      <c r="B1874" s="76">
        <f t="shared" si="286"/>
        <v>0.90900000000000003</v>
      </c>
      <c r="C1874" s="77">
        <f t="shared" si="281"/>
        <v>0.96772390577689082</v>
      </c>
      <c r="D1874" s="78">
        <f t="shared" si="282"/>
        <v>8.4984288255848953E-9</v>
      </c>
      <c r="E1874" s="78">
        <f t="shared" si="283"/>
        <v>1</v>
      </c>
      <c r="F1874" s="78">
        <f t="shared" si="284"/>
        <v>1</v>
      </c>
      <c r="G1874" s="77">
        <f t="shared" si="287"/>
        <v>8.2241327360619304E-9</v>
      </c>
      <c r="H1874" s="78">
        <f t="shared" si="285"/>
        <v>-161.69819777710723</v>
      </c>
      <c r="I1874" s="77">
        <f t="shared" si="288"/>
        <v>1</v>
      </c>
      <c r="J1874" s="77">
        <f t="shared" si="289"/>
        <v>6.7730650735384465E-9</v>
      </c>
      <c r="K1874" s="77">
        <f t="shared" si="290"/>
        <v>6.7730650735384465E-9</v>
      </c>
      <c r="L1874" s="82"/>
    </row>
    <row r="1875" spans="1:12" x14ac:dyDescent="0.2">
      <c r="A1875" s="76">
        <v>910</v>
      </c>
      <c r="B1875" s="76">
        <f t="shared" si="286"/>
        <v>0.91</v>
      </c>
      <c r="C1875" s="77">
        <f t="shared" si="281"/>
        <v>0.96765392175128473</v>
      </c>
      <c r="D1875" s="78">
        <f t="shared" si="282"/>
        <v>1.2449350549919083E-8</v>
      </c>
      <c r="E1875" s="78">
        <f t="shared" si="283"/>
        <v>1</v>
      </c>
      <c r="F1875" s="78">
        <f t="shared" si="284"/>
        <v>1</v>
      </c>
      <c r="G1875" s="77">
        <f t="shared" si="287"/>
        <v>1.2046662882885715E-8</v>
      </c>
      <c r="H1875" s="78">
        <f t="shared" si="285"/>
        <v>-158.38266485807782</v>
      </c>
      <c r="I1875" s="77">
        <f t="shared" si="288"/>
        <v>1</v>
      </c>
      <c r="J1875" s="77">
        <f t="shared" si="289"/>
        <v>1.0135397809473822E-8</v>
      </c>
      <c r="K1875" s="77">
        <f t="shared" si="290"/>
        <v>1.0135397809473822E-8</v>
      </c>
      <c r="L1875" s="82"/>
    </row>
    <row r="1876" spans="1:12" x14ac:dyDescent="0.2">
      <c r="A1876" s="76">
        <v>911</v>
      </c>
      <c r="B1876" s="76">
        <f t="shared" si="286"/>
        <v>0.91100000000000003</v>
      </c>
      <c r="C1876" s="77">
        <f t="shared" si="281"/>
        <v>0.96758386544070174</v>
      </c>
      <c r="D1876" s="78">
        <f t="shared" si="282"/>
        <v>1.7450945377142827E-8</v>
      </c>
      <c r="E1876" s="78">
        <f t="shared" si="283"/>
        <v>1</v>
      </c>
      <c r="F1876" s="78">
        <f t="shared" si="284"/>
        <v>1</v>
      </c>
      <c r="G1876" s="77">
        <f t="shared" si="287"/>
        <v>1.6885253183610402E-8</v>
      </c>
      <c r="H1876" s="78">
        <f t="shared" si="285"/>
        <v>-155.44984846021541</v>
      </c>
      <c r="I1876" s="77">
        <f t="shared" si="288"/>
        <v>1</v>
      </c>
      <c r="J1876" s="77">
        <f t="shared" si="289"/>
        <v>1.4465958033248058E-8</v>
      </c>
      <c r="K1876" s="77">
        <f t="shared" si="290"/>
        <v>1.4465958033248058E-8</v>
      </c>
      <c r="L1876" s="82"/>
    </row>
    <row r="1877" spans="1:12" x14ac:dyDescent="0.2">
      <c r="A1877" s="76">
        <v>912</v>
      </c>
      <c r="B1877" s="76">
        <f t="shared" si="286"/>
        <v>0.91200000000000003</v>
      </c>
      <c r="C1877" s="77">
        <f t="shared" si="281"/>
        <v>0.96751373686022391</v>
      </c>
      <c r="D1877" s="78">
        <f t="shared" si="282"/>
        <v>2.357099876079459E-8</v>
      </c>
      <c r="E1877" s="78">
        <f t="shared" si="283"/>
        <v>1</v>
      </c>
      <c r="F1877" s="78">
        <f t="shared" si="284"/>
        <v>1</v>
      </c>
      <c r="G1877" s="77">
        <f t="shared" si="287"/>
        <v>2.2805265092584079E-8</v>
      </c>
      <c r="H1877" s="78">
        <f t="shared" si="285"/>
        <v>-152.83929750149983</v>
      </c>
      <c r="I1877" s="77">
        <f t="shared" si="288"/>
        <v>1</v>
      </c>
      <c r="J1877" s="77">
        <f t="shared" si="289"/>
        <v>1.9845259138097241E-8</v>
      </c>
      <c r="K1877" s="77">
        <f t="shared" si="290"/>
        <v>1.9845259138097241E-8</v>
      </c>
      <c r="L1877" s="82"/>
    </row>
    <row r="1878" spans="1:12" x14ac:dyDescent="0.2">
      <c r="A1878" s="76">
        <v>913</v>
      </c>
      <c r="B1878" s="76">
        <f t="shared" si="286"/>
        <v>0.91300000000000003</v>
      </c>
      <c r="C1878" s="77">
        <f t="shared" si="281"/>
        <v>0.96744353602495425</v>
      </c>
      <c r="D1878" s="78">
        <f t="shared" si="282"/>
        <v>3.083982597519163E-8</v>
      </c>
      <c r="E1878" s="78">
        <f t="shared" si="283"/>
        <v>1</v>
      </c>
      <c r="F1878" s="78">
        <f t="shared" si="284"/>
        <v>1</v>
      </c>
      <c r="G1878" s="77">
        <f t="shared" si="287"/>
        <v>2.9835790291833624E-8</v>
      </c>
      <c r="H1878" s="78">
        <f t="shared" si="285"/>
        <v>-150.5052490810923</v>
      </c>
      <c r="I1878" s="77">
        <f t="shared" si="288"/>
        <v>1</v>
      </c>
      <c r="J1878" s="77">
        <f t="shared" si="289"/>
        <v>2.632052769220885E-8</v>
      </c>
      <c r="K1878" s="77">
        <f t="shared" si="290"/>
        <v>2.632052769220885E-8</v>
      </c>
      <c r="L1878" s="82"/>
    </row>
    <row r="1879" spans="1:12" x14ac:dyDescent="0.2">
      <c r="A1879" s="76">
        <v>914</v>
      </c>
      <c r="B1879" s="76">
        <f t="shared" si="286"/>
        <v>0.91400000000000003</v>
      </c>
      <c r="C1879" s="77">
        <f t="shared" si="281"/>
        <v>0.96737326295000903</v>
      </c>
      <c r="D1879" s="78">
        <f t="shared" si="282"/>
        <v>3.9245679716790785E-8</v>
      </c>
      <c r="E1879" s="78">
        <f t="shared" si="283"/>
        <v>1</v>
      </c>
      <c r="F1879" s="78">
        <f t="shared" si="284"/>
        <v>1</v>
      </c>
      <c r="G1879" s="77">
        <f t="shared" si="287"/>
        <v>3.7965221244322885E-8</v>
      </c>
      <c r="H1879" s="78">
        <f t="shared" si="285"/>
        <v>-148.41228129809525</v>
      </c>
      <c r="I1879" s="77">
        <f t="shared" si="288"/>
        <v>1</v>
      </c>
      <c r="J1879" s="77">
        <f t="shared" si="289"/>
        <v>3.3900505768078251E-8</v>
      </c>
      <c r="K1879" s="77">
        <f t="shared" si="290"/>
        <v>3.3900505768078251E-8</v>
      </c>
      <c r="L1879" s="82"/>
    </row>
    <row r="1880" spans="1:12" x14ac:dyDescent="0.2">
      <c r="A1880" s="76">
        <v>915</v>
      </c>
      <c r="B1880" s="76">
        <f t="shared" si="286"/>
        <v>0.91500000000000004</v>
      </c>
      <c r="C1880" s="77">
        <f t="shared" si="281"/>
        <v>0.96730291765051823</v>
      </c>
      <c r="D1880" s="78">
        <f t="shared" si="282"/>
        <v>4.8731969277896034E-8</v>
      </c>
      <c r="E1880" s="78">
        <f t="shared" si="283"/>
        <v>1</v>
      </c>
      <c r="F1880" s="78">
        <f t="shared" si="284"/>
        <v>1</v>
      </c>
      <c r="G1880" s="77">
        <f t="shared" si="287"/>
        <v>4.7138576065364255E-8</v>
      </c>
      <c r="H1880" s="78">
        <f t="shared" si="285"/>
        <v>-146.53247081056355</v>
      </c>
      <c r="I1880" s="77">
        <f t="shared" si="288"/>
        <v>1</v>
      </c>
      <c r="J1880" s="77">
        <f t="shared" si="289"/>
        <v>4.255189865484357E-8</v>
      </c>
      <c r="K1880" s="77">
        <f t="shared" si="290"/>
        <v>4.255189865484357E-8</v>
      </c>
      <c r="L1880" s="82"/>
    </row>
    <row r="1881" spans="1:12" x14ac:dyDescent="0.2">
      <c r="A1881" s="76">
        <v>916</v>
      </c>
      <c r="B1881" s="76">
        <f t="shared" si="286"/>
        <v>0.91600000000000004</v>
      </c>
      <c r="C1881" s="77">
        <f t="shared" si="281"/>
        <v>0.96723250014162854</v>
      </c>
      <c r="D1881" s="78">
        <f t="shared" si="282"/>
        <v>5.9196436903595759E-8</v>
      </c>
      <c r="E1881" s="78">
        <f t="shared" si="283"/>
        <v>1</v>
      </c>
      <c r="F1881" s="78">
        <f t="shared" si="284"/>
        <v>1</v>
      </c>
      <c r="G1881" s="77">
        <f t="shared" si="287"/>
        <v>5.725671766574109E-8</v>
      </c>
      <c r="H1881" s="78">
        <f t="shared" si="285"/>
        <v>-144.84347104473591</v>
      </c>
      <c r="I1881" s="77">
        <f t="shared" si="288"/>
        <v>1</v>
      </c>
      <c r="J1881" s="77">
        <f t="shared" si="289"/>
        <v>5.2197646865552676E-8</v>
      </c>
      <c r="K1881" s="77">
        <f t="shared" si="290"/>
        <v>5.2197646865552676E-8</v>
      </c>
      <c r="L1881" s="82"/>
    </row>
    <row r="1882" spans="1:12" x14ac:dyDescent="0.2">
      <c r="A1882" s="76">
        <v>917</v>
      </c>
      <c r="B1882" s="76">
        <f t="shared" si="286"/>
        <v>0.91700000000000004</v>
      </c>
      <c r="C1882" s="77">
        <f t="shared" si="281"/>
        <v>0.96716201043849959</v>
      </c>
      <c r="D1882" s="78">
        <f t="shared" si="282"/>
        <v>7.0492350444589997E-8</v>
      </c>
      <c r="E1882" s="78">
        <f t="shared" si="283"/>
        <v>1</v>
      </c>
      <c r="F1882" s="78">
        <f t="shared" si="284"/>
        <v>1</v>
      </c>
      <c r="G1882" s="77">
        <f t="shared" si="287"/>
        <v>6.8177523376524919E-8</v>
      </c>
      <c r="H1882" s="78">
        <f t="shared" si="285"/>
        <v>-143.32717558090013</v>
      </c>
      <c r="I1882" s="77">
        <f t="shared" si="288"/>
        <v>1</v>
      </c>
      <c r="J1882" s="77">
        <f t="shared" si="289"/>
        <v>6.2717120521133001E-8</v>
      </c>
      <c r="K1882" s="77">
        <f t="shared" si="290"/>
        <v>6.2717120521133001E-8</v>
      </c>
      <c r="L1882" s="82"/>
    </row>
    <row r="1883" spans="1:12" x14ac:dyDescent="0.2">
      <c r="A1883" s="76">
        <v>918</v>
      </c>
      <c r="B1883" s="76">
        <f t="shared" si="286"/>
        <v>0.91800000000000004</v>
      </c>
      <c r="C1883" s="77">
        <f t="shared" si="281"/>
        <v>0.96709144855630802</v>
      </c>
      <c r="D1883" s="78">
        <f t="shared" si="282"/>
        <v>8.2431682659758546E-8</v>
      </c>
      <c r="E1883" s="78">
        <f t="shared" si="283"/>
        <v>1</v>
      </c>
      <c r="F1883" s="78">
        <f t="shared" si="284"/>
        <v>1</v>
      </c>
      <c r="G1883" s="77">
        <f t="shared" si="287"/>
        <v>7.9718975390359795E-8</v>
      </c>
      <c r="H1883" s="78">
        <f t="shared" si="285"/>
        <v>-141.96876583645371</v>
      </c>
      <c r="I1883" s="77">
        <f t="shared" si="288"/>
        <v>1</v>
      </c>
      <c r="J1883" s="77">
        <f t="shared" si="289"/>
        <v>7.3948249383442364E-8</v>
      </c>
      <c r="K1883" s="77">
        <f t="shared" si="290"/>
        <v>7.3948249383442364E-8</v>
      </c>
      <c r="L1883" s="82"/>
    </row>
    <row r="1884" spans="1:12" x14ac:dyDescent="0.2">
      <c r="A1884" s="76">
        <v>919</v>
      </c>
      <c r="B1884" s="76">
        <f t="shared" si="286"/>
        <v>0.91900000000000004</v>
      </c>
      <c r="C1884" s="77">
        <f t="shared" si="281"/>
        <v>0.96702081451024557</v>
      </c>
      <c r="D1884" s="78">
        <f t="shared" si="282"/>
        <v>9.4790160389525083E-8</v>
      </c>
      <c r="E1884" s="78">
        <f t="shared" si="283"/>
        <v>1</v>
      </c>
      <c r="F1884" s="78">
        <f t="shared" si="284"/>
        <v>1</v>
      </c>
      <c r="G1884" s="77">
        <f t="shared" si="287"/>
        <v>9.1664058107435361E-8</v>
      </c>
      <c r="H1884" s="78">
        <f t="shared" si="285"/>
        <v>-140.75601839575148</v>
      </c>
      <c r="I1884" s="77">
        <f t="shared" si="288"/>
        <v>1</v>
      </c>
      <c r="J1884" s="77">
        <f t="shared" si="289"/>
        <v>8.5691516748897578E-8</v>
      </c>
      <c r="K1884" s="77">
        <f t="shared" si="290"/>
        <v>8.5691516748897578E-8</v>
      </c>
      <c r="L1884" s="82"/>
    </row>
    <row r="1885" spans="1:12" x14ac:dyDescent="0.2">
      <c r="A1885" s="76">
        <v>920</v>
      </c>
      <c r="B1885" s="76">
        <f t="shared" si="286"/>
        <v>0.92</v>
      </c>
      <c r="C1885" s="77">
        <f t="shared" si="281"/>
        <v>0.96695010831551653</v>
      </c>
      <c r="D1885" s="78">
        <f t="shared" si="282"/>
        <v>1.0731398510157458E-7</v>
      </c>
      <c r="E1885" s="78">
        <f t="shared" si="283"/>
        <v>1</v>
      </c>
      <c r="F1885" s="78">
        <f t="shared" si="284"/>
        <v>1</v>
      </c>
      <c r="G1885" s="77">
        <f t="shared" si="287"/>
        <v>1.0376726951773727E-7</v>
      </c>
      <c r="H1885" s="78">
        <f t="shared" si="285"/>
        <v>-139.67879221865502</v>
      </c>
      <c r="I1885" s="77">
        <f t="shared" si="288"/>
        <v>1</v>
      </c>
      <c r="J1885" s="77">
        <f t="shared" si="289"/>
        <v>9.7715663812586309E-8</v>
      </c>
      <c r="K1885" s="77">
        <f t="shared" si="290"/>
        <v>9.7715663812586309E-8</v>
      </c>
      <c r="L1885" s="82"/>
    </row>
    <row r="1886" spans="1:12" x14ac:dyDescent="0.2">
      <c r="A1886" s="76">
        <v>921</v>
      </c>
      <c r="B1886" s="76">
        <f t="shared" si="286"/>
        <v>0.92100000000000004</v>
      </c>
      <c r="C1886" s="77">
        <f t="shared" si="281"/>
        <v>0.96687932998734361</v>
      </c>
      <c r="D1886" s="78">
        <f t="shared" si="282"/>
        <v>1.1972795352771589E-7</v>
      </c>
      <c r="E1886" s="78">
        <f t="shared" si="283"/>
        <v>1</v>
      </c>
      <c r="F1886" s="78">
        <f t="shared" si="284"/>
        <v>1</v>
      </c>
      <c r="G1886" s="77">
        <f t="shared" si="287"/>
        <v>1.1576248348763375E-7</v>
      </c>
      <c r="H1886" s="78">
        <f t="shared" si="285"/>
        <v>-138.72864329475934</v>
      </c>
      <c r="I1886" s="77">
        <f t="shared" si="288"/>
        <v>1</v>
      </c>
      <c r="J1886" s="77">
        <f t="shared" si="289"/>
        <v>1.0976487650268551E-7</v>
      </c>
      <c r="K1886" s="77">
        <f t="shared" si="290"/>
        <v>1.0976487650268551E-7</v>
      </c>
      <c r="L1886" s="82"/>
    </row>
    <row r="1887" spans="1:12" x14ac:dyDescent="0.2">
      <c r="A1887" s="76">
        <v>922</v>
      </c>
      <c r="B1887" s="76">
        <f t="shared" si="286"/>
        <v>0.92200000000000004</v>
      </c>
      <c r="C1887" s="77">
        <f t="shared" si="281"/>
        <v>0.96680847954095994</v>
      </c>
      <c r="D1887" s="78">
        <f t="shared" si="282"/>
        <v>1.3174464637441506E-7</v>
      </c>
      <c r="E1887" s="78">
        <f t="shared" si="283"/>
        <v>1</v>
      </c>
      <c r="F1887" s="78">
        <f t="shared" si="284"/>
        <v>1</v>
      </c>
      <c r="G1887" s="77">
        <f t="shared" si="287"/>
        <v>1.2737184124890967E-7</v>
      </c>
      <c r="H1887" s="78">
        <f t="shared" si="285"/>
        <v>-137.89853146228987</v>
      </c>
      <c r="I1887" s="77">
        <f t="shared" si="288"/>
        <v>1</v>
      </c>
      <c r="J1887" s="77">
        <f t="shared" si="289"/>
        <v>1.2156716236827171E-7</v>
      </c>
      <c r="K1887" s="77">
        <f t="shared" si="290"/>
        <v>1.2156716236827171E-7</v>
      </c>
      <c r="L1887" s="82"/>
    </row>
    <row r="1888" spans="1:12" x14ac:dyDescent="0.2">
      <c r="A1888" s="76">
        <v>923</v>
      </c>
      <c r="B1888" s="76">
        <f t="shared" si="286"/>
        <v>0.92300000000000004</v>
      </c>
      <c r="C1888" s="77">
        <f t="shared" si="281"/>
        <v>0.96673755699161812</v>
      </c>
      <c r="D1888" s="78">
        <f t="shared" si="282"/>
        <v>1.4307430696256565E-7</v>
      </c>
      <c r="E1888" s="78">
        <f t="shared" si="283"/>
        <v>1</v>
      </c>
      <c r="F1888" s="78">
        <f t="shared" si="284"/>
        <v>1</v>
      </c>
      <c r="G1888" s="77">
        <f t="shared" si="287"/>
        <v>1.3831530598125958E-7</v>
      </c>
      <c r="H1888" s="78">
        <f t="shared" si="285"/>
        <v>-137.18259516348377</v>
      </c>
      <c r="I1888" s="77">
        <f t="shared" si="288"/>
        <v>1</v>
      </c>
      <c r="J1888" s="77">
        <f t="shared" si="289"/>
        <v>1.3284357361508463E-7</v>
      </c>
      <c r="K1888" s="77">
        <f t="shared" si="290"/>
        <v>1.3284357361508463E-7</v>
      </c>
      <c r="L1888" s="82"/>
    </row>
    <row r="1889" spans="1:12" x14ac:dyDescent="0.2">
      <c r="A1889" s="76">
        <v>924</v>
      </c>
      <c r="B1889" s="76">
        <f t="shared" si="286"/>
        <v>0.92400000000000004</v>
      </c>
      <c r="C1889" s="77">
        <f t="shared" si="281"/>
        <v>0.96666656235458415</v>
      </c>
      <c r="D1889" s="78">
        <f t="shared" si="282"/>
        <v>1.534350020448667E-7</v>
      </c>
      <c r="E1889" s="78">
        <f t="shared" si="283"/>
        <v>1</v>
      </c>
      <c r="F1889" s="78">
        <f t="shared" si="284"/>
        <v>1</v>
      </c>
      <c r="G1889" s="77">
        <f t="shared" si="287"/>
        <v>1.4832048597157988E-7</v>
      </c>
      <c r="H1889" s="78">
        <f t="shared" si="285"/>
        <v>-136.5759772046564</v>
      </c>
      <c r="I1889" s="77">
        <f t="shared" si="288"/>
        <v>1</v>
      </c>
      <c r="J1889" s="77">
        <f t="shared" si="289"/>
        <v>1.4331789597641975E-7</v>
      </c>
      <c r="K1889" s="77">
        <f t="shared" si="290"/>
        <v>1.4331789597641975E-7</v>
      </c>
      <c r="L1889" s="82"/>
    </row>
    <row r="1890" spans="1:12" x14ac:dyDescent="0.2">
      <c r="A1890" s="76">
        <v>925</v>
      </c>
      <c r="B1890" s="76">
        <f t="shared" si="286"/>
        <v>0.92500000000000004</v>
      </c>
      <c r="C1890" s="77">
        <f t="shared" si="281"/>
        <v>0.96659549564513836</v>
      </c>
      <c r="D1890" s="78">
        <f t="shared" si="282"/>
        <v>1.6256264514067254E-7</v>
      </c>
      <c r="E1890" s="78">
        <f t="shared" si="283"/>
        <v>1</v>
      </c>
      <c r="F1890" s="78">
        <f t="shared" si="284"/>
        <v>1</v>
      </c>
      <c r="G1890" s="77">
        <f t="shared" si="287"/>
        <v>1.5713232055313311E-7</v>
      </c>
      <c r="H1890" s="78">
        <f t="shared" si="285"/>
        <v>-136.07468951445443</v>
      </c>
      <c r="I1890" s="77">
        <f t="shared" si="288"/>
        <v>1</v>
      </c>
      <c r="J1890" s="77">
        <f t="shared" si="289"/>
        <v>1.5272640326235648E-7</v>
      </c>
      <c r="K1890" s="77">
        <f t="shared" si="290"/>
        <v>1.5272640326235648E-7</v>
      </c>
      <c r="L1890" s="82"/>
    </row>
    <row r="1891" spans="1:12" x14ac:dyDescent="0.2">
      <c r="A1891" s="76">
        <v>926</v>
      </c>
      <c r="B1891" s="76">
        <f t="shared" si="286"/>
        <v>0.92600000000000005</v>
      </c>
      <c r="C1891" s="77">
        <f t="shared" si="281"/>
        <v>0.96652435687857541</v>
      </c>
      <c r="D1891" s="78">
        <f t="shared" si="282"/>
        <v>1.7022046892127229E-7</v>
      </c>
      <c r="E1891" s="78">
        <f t="shared" si="283"/>
        <v>1</v>
      </c>
      <c r="F1891" s="78">
        <f t="shared" si="284"/>
        <v>1</v>
      </c>
      <c r="G1891" s="77">
        <f t="shared" si="287"/>
        <v>1.6452222925170223E-7</v>
      </c>
      <c r="H1891" s="78">
        <f t="shared" si="285"/>
        <v>-135.67550828994899</v>
      </c>
      <c r="I1891" s="77">
        <f t="shared" si="288"/>
        <v>1</v>
      </c>
      <c r="J1891" s="77">
        <f t="shared" si="289"/>
        <v>1.6082727490241768E-7</v>
      </c>
      <c r="K1891" s="77">
        <f t="shared" si="290"/>
        <v>1.6082727490241768E-7</v>
      </c>
      <c r="L1891" s="82"/>
    </row>
    <row r="1892" spans="1:12" x14ac:dyDescent="0.2">
      <c r="A1892" s="76">
        <v>927</v>
      </c>
      <c r="B1892" s="76">
        <f t="shared" si="286"/>
        <v>0.92700000000000005</v>
      </c>
      <c r="C1892" s="77">
        <f t="shared" si="281"/>
        <v>0.96645314607020649</v>
      </c>
      <c r="D1892" s="78">
        <f t="shared" si="282"/>
        <v>1.7620755708850289E-7</v>
      </c>
      <c r="E1892" s="78">
        <f t="shared" si="283"/>
        <v>1</v>
      </c>
      <c r="F1892" s="78">
        <f t="shared" si="284"/>
        <v>1</v>
      </c>
      <c r="G1892" s="77">
        <f t="shared" si="287"/>
        <v>1.7029634790952912E-7</v>
      </c>
      <c r="H1892" s="78">
        <f t="shared" si="285"/>
        <v>-135.37589331200411</v>
      </c>
      <c r="I1892" s="77">
        <f t="shared" si="288"/>
        <v>1</v>
      </c>
      <c r="J1892" s="77">
        <f t="shared" si="289"/>
        <v>1.6740928858061567E-7</v>
      </c>
      <c r="K1892" s="77">
        <f t="shared" si="290"/>
        <v>1.6740928858061567E-7</v>
      </c>
      <c r="L1892" s="82"/>
    </row>
    <row r="1893" spans="1:12" x14ac:dyDescent="0.2">
      <c r="A1893" s="76">
        <v>928</v>
      </c>
      <c r="B1893" s="76">
        <f t="shared" si="286"/>
        <v>0.92800000000000005</v>
      </c>
      <c r="C1893" s="77">
        <f t="shared" si="281"/>
        <v>0.96638186323535746</v>
      </c>
      <c r="D1893" s="78">
        <f t="shared" si="282"/>
        <v>1.8036608666726022E-7</v>
      </c>
      <c r="E1893" s="78">
        <f t="shared" si="283"/>
        <v>1</v>
      </c>
      <c r="F1893" s="78">
        <f t="shared" si="284"/>
        <v>1</v>
      </c>
      <c r="G1893" s="77">
        <f t="shared" si="287"/>
        <v>1.743025148979769E-7</v>
      </c>
      <c r="H1893" s="78">
        <f t="shared" si="285"/>
        <v>-135.17392693382601</v>
      </c>
      <c r="I1893" s="77">
        <f t="shared" si="288"/>
        <v>1</v>
      </c>
      <c r="J1893" s="77">
        <f t="shared" si="289"/>
        <v>1.72299431403753E-7</v>
      </c>
      <c r="K1893" s="77">
        <f t="shared" si="290"/>
        <v>1.72299431403753E-7</v>
      </c>
      <c r="L1893" s="82"/>
    </row>
    <row r="1894" spans="1:12" x14ac:dyDescent="0.2">
      <c r="A1894" s="76">
        <v>929</v>
      </c>
      <c r="B1894" s="76">
        <f t="shared" si="286"/>
        <v>0.92900000000000005</v>
      </c>
      <c r="C1894" s="77">
        <f t="shared" si="281"/>
        <v>0.96631050838936794</v>
      </c>
      <c r="D1894" s="78">
        <f t="shared" si="282"/>
        <v>1.8258698681945043E-7</v>
      </c>
      <c r="E1894" s="78">
        <f t="shared" si="283"/>
        <v>1</v>
      </c>
      <c r="F1894" s="78">
        <f t="shared" si="284"/>
        <v>1</v>
      </c>
      <c r="G1894" s="77">
        <f t="shared" si="287"/>
        <v>1.7643572405878598E-7</v>
      </c>
      <c r="H1894" s="78">
        <f t="shared" si="285"/>
        <v>-135.06826951891279</v>
      </c>
      <c r="I1894" s="77">
        <f t="shared" si="288"/>
        <v>1</v>
      </c>
      <c r="J1894" s="77">
        <f t="shared" si="289"/>
        <v>1.7536911947838144E-7</v>
      </c>
      <c r="K1894" s="77">
        <f t="shared" si="290"/>
        <v>1.7536911947838144E-7</v>
      </c>
      <c r="L1894" s="82"/>
    </row>
    <row r="1895" spans="1:12" x14ac:dyDescent="0.2">
      <c r="A1895" s="76">
        <v>930</v>
      </c>
      <c r="B1895" s="76">
        <f t="shared" si="286"/>
        <v>0.93</v>
      </c>
      <c r="C1895" s="77">
        <f t="shared" si="281"/>
        <v>0.9662390815475943</v>
      </c>
      <c r="D1895" s="78">
        <f t="shared" si="282"/>
        <v>1.8281378770336309E-7</v>
      </c>
      <c r="E1895" s="78">
        <f t="shared" si="283"/>
        <v>1</v>
      </c>
      <c r="F1895" s="78">
        <f t="shared" si="284"/>
        <v>1</v>
      </c>
      <c r="G1895" s="77">
        <f t="shared" si="287"/>
        <v>1.7664182632473444E-7</v>
      </c>
      <c r="H1895" s="78">
        <f t="shared" si="285"/>
        <v>-135.05812907391669</v>
      </c>
      <c r="I1895" s="77">
        <f t="shared" si="288"/>
        <v>1</v>
      </c>
      <c r="J1895" s="77">
        <f t="shared" si="289"/>
        <v>1.7653877519176021E-7</v>
      </c>
      <c r="K1895" s="77">
        <f t="shared" si="290"/>
        <v>1.7653877519176021E-7</v>
      </c>
      <c r="L1895" s="82"/>
    </row>
    <row r="1896" spans="1:12" x14ac:dyDescent="0.2">
      <c r="A1896" s="76">
        <v>931</v>
      </c>
      <c r="B1896" s="76">
        <f t="shared" si="286"/>
        <v>0.93100000000000005</v>
      </c>
      <c r="C1896" s="77">
        <f t="shared" si="281"/>
        <v>0.9661675827254067</v>
      </c>
      <c r="D1896" s="78">
        <f t="shared" si="282"/>
        <v>1.8104450955769545E-7</v>
      </c>
      <c r="E1896" s="78">
        <f t="shared" si="283"/>
        <v>1</v>
      </c>
      <c r="F1896" s="78">
        <f t="shared" si="284"/>
        <v>1</v>
      </c>
      <c r="G1896" s="77">
        <f t="shared" si="287"/>
        <v>1.7491933616506539E-7</v>
      </c>
      <c r="H1896" s="78">
        <f t="shared" si="285"/>
        <v>-135.14324359022942</v>
      </c>
      <c r="I1896" s="77">
        <f t="shared" si="288"/>
        <v>1</v>
      </c>
      <c r="J1896" s="77">
        <f t="shared" si="289"/>
        <v>1.7578058124489993E-7</v>
      </c>
      <c r="K1896" s="77">
        <f t="shared" si="290"/>
        <v>1.7578058124489993E-7</v>
      </c>
      <c r="L1896" s="82"/>
    </row>
    <row r="1897" spans="1:12" x14ac:dyDescent="0.2">
      <c r="A1897" s="76">
        <v>932</v>
      </c>
      <c r="B1897" s="76">
        <f t="shared" si="286"/>
        <v>0.93200000000000005</v>
      </c>
      <c r="C1897" s="77">
        <f t="shared" si="281"/>
        <v>0.96609601193818917</v>
      </c>
      <c r="D1897" s="78">
        <f t="shared" si="282"/>
        <v>1.7733152471752022E-7</v>
      </c>
      <c r="E1897" s="78">
        <f t="shared" si="283"/>
        <v>1</v>
      </c>
      <c r="F1897" s="78">
        <f t="shared" si="284"/>
        <v>1</v>
      </c>
      <c r="G1897" s="77">
        <f t="shared" si="287"/>
        <v>1.713192788205147E-7</v>
      </c>
      <c r="H1897" s="78">
        <f t="shared" si="285"/>
        <v>-135.32387524924158</v>
      </c>
      <c r="I1897" s="77">
        <f t="shared" si="288"/>
        <v>1</v>
      </c>
      <c r="J1897" s="77">
        <f t="shared" si="289"/>
        <v>1.7311930749279004E-7</v>
      </c>
      <c r="K1897" s="77">
        <f t="shared" si="290"/>
        <v>1.7311930749279004E-7</v>
      </c>
      <c r="L1897" s="82"/>
    </row>
    <row r="1898" spans="1:12" x14ac:dyDescent="0.2">
      <c r="A1898" s="76">
        <v>933</v>
      </c>
      <c r="B1898" s="76">
        <f t="shared" si="286"/>
        <v>0.93300000000000005</v>
      </c>
      <c r="C1898" s="77">
        <f t="shared" si="281"/>
        <v>0.96602436920134249</v>
      </c>
      <c r="D1898" s="78">
        <f t="shared" si="282"/>
        <v>1.7177941007676487E-7</v>
      </c>
      <c r="E1898" s="78">
        <f t="shared" si="283"/>
        <v>1</v>
      </c>
      <c r="F1898" s="78">
        <f t="shared" si="284"/>
        <v>1</v>
      </c>
      <c r="G1898" s="77">
        <f t="shared" si="287"/>
        <v>1.6594309626118552E-7</v>
      </c>
      <c r="H1898" s="78">
        <f t="shared" si="285"/>
        <v>-135.60081621708574</v>
      </c>
      <c r="I1898" s="77">
        <f t="shared" si="288"/>
        <v>1</v>
      </c>
      <c r="J1898" s="77">
        <f t="shared" si="289"/>
        <v>1.6863118754085011E-7</v>
      </c>
      <c r="K1898" s="77">
        <f t="shared" si="290"/>
        <v>1.6863118754085011E-7</v>
      </c>
      <c r="L1898" s="82"/>
    </row>
    <row r="1899" spans="1:12" x14ac:dyDescent="0.2">
      <c r="A1899" s="76">
        <v>934</v>
      </c>
      <c r="B1899" s="76">
        <f t="shared" si="286"/>
        <v>0.93400000000000005</v>
      </c>
      <c r="C1899" s="77">
        <f t="shared" si="281"/>
        <v>0.96595265453028201</v>
      </c>
      <c r="D1899" s="78">
        <f t="shared" si="282"/>
        <v>1.6454089093530997E-7</v>
      </c>
      <c r="E1899" s="78">
        <f t="shared" si="283"/>
        <v>1</v>
      </c>
      <c r="F1899" s="78">
        <f t="shared" si="284"/>
        <v>1</v>
      </c>
      <c r="G1899" s="77">
        <f t="shared" si="287"/>
        <v>1.5893871037774027E-7</v>
      </c>
      <c r="H1899" s="78">
        <f t="shared" si="285"/>
        <v>-135.97540630305338</v>
      </c>
      <c r="I1899" s="77">
        <f t="shared" si="288"/>
        <v>1</v>
      </c>
      <c r="J1899" s="77">
        <f t="shared" si="289"/>
        <v>1.6244090331946288E-7</v>
      </c>
      <c r="K1899" s="77">
        <f t="shared" si="290"/>
        <v>1.6244090331946288E-7</v>
      </c>
      <c r="L1899" s="82"/>
    </row>
    <row r="1900" spans="1:12" x14ac:dyDescent="0.2">
      <c r="A1900" s="76">
        <v>935</v>
      </c>
      <c r="B1900" s="76">
        <f t="shared" si="286"/>
        <v>0.93500000000000005</v>
      </c>
      <c r="C1900" s="77">
        <f t="shared" si="281"/>
        <v>0.96588086794043804</v>
      </c>
      <c r="D1900" s="78">
        <f t="shared" si="282"/>
        <v>1.5581105563518167E-7</v>
      </c>
      <c r="E1900" s="78">
        <f t="shared" si="283"/>
        <v>1</v>
      </c>
      <c r="F1900" s="78">
        <f t="shared" si="284"/>
        <v>1</v>
      </c>
      <c r="G1900" s="77">
        <f t="shared" si="287"/>
        <v>1.5049491765162516E-7</v>
      </c>
      <c r="H1900" s="78">
        <f t="shared" si="285"/>
        <v>-136.44956332673485</v>
      </c>
      <c r="I1900" s="77">
        <f t="shared" si="288"/>
        <v>1</v>
      </c>
      <c r="J1900" s="77">
        <f t="shared" si="289"/>
        <v>1.5471681401468272E-7</v>
      </c>
      <c r="K1900" s="77">
        <f t="shared" si="290"/>
        <v>1.5471681401468272E-7</v>
      </c>
      <c r="L1900" s="82"/>
    </row>
    <row r="1901" spans="1:12" x14ac:dyDescent="0.2">
      <c r="A1901" s="76">
        <v>936</v>
      </c>
      <c r="B1901" s="76">
        <f t="shared" si="286"/>
        <v>0.93600000000000005</v>
      </c>
      <c r="C1901" s="77">
        <f t="shared" si="281"/>
        <v>0.96580900944725423</v>
      </c>
      <c r="D1901" s="78">
        <f t="shared" si="282"/>
        <v>1.4582009056995587E-7</v>
      </c>
      <c r="E1901" s="78">
        <f t="shared" si="283"/>
        <v>1</v>
      </c>
      <c r="F1901" s="78">
        <f t="shared" si="284"/>
        <v>1</v>
      </c>
      <c r="G1901" s="77">
        <f t="shared" si="287"/>
        <v>1.4083435723087797E-7</v>
      </c>
      <c r="H1901" s="78">
        <f t="shared" si="285"/>
        <v>-137.02582768007255</v>
      </c>
      <c r="I1901" s="77">
        <f t="shared" si="288"/>
        <v>1</v>
      </c>
      <c r="J1901" s="77">
        <f t="shared" si="289"/>
        <v>1.4566463744125158E-7</v>
      </c>
      <c r="K1901" s="77">
        <f t="shared" si="290"/>
        <v>1.4566463744125158E-7</v>
      </c>
      <c r="L1901" s="82"/>
    </row>
    <row r="1902" spans="1:12" x14ac:dyDescent="0.2">
      <c r="A1902" s="76">
        <v>937</v>
      </c>
      <c r="B1902" s="76">
        <f t="shared" si="286"/>
        <v>0.93700000000000006</v>
      </c>
      <c r="C1902" s="77">
        <f t="shared" si="281"/>
        <v>0.96573707906619133</v>
      </c>
      <c r="D1902" s="78">
        <f t="shared" si="282"/>
        <v>1.3482484410061085E-7</v>
      </c>
      <c r="E1902" s="78">
        <f t="shared" si="283"/>
        <v>1</v>
      </c>
      <c r="F1902" s="78">
        <f t="shared" si="284"/>
        <v>1</v>
      </c>
      <c r="G1902" s="77">
        <f t="shared" si="287"/>
        <v>1.3020535112727853E-7</v>
      </c>
      <c r="H1902" s="78">
        <f t="shared" si="285"/>
        <v>-137.70742333881373</v>
      </c>
      <c r="I1902" s="77">
        <f t="shared" si="288"/>
        <v>1</v>
      </c>
      <c r="J1902" s="77">
        <f t="shared" si="289"/>
        <v>1.3551985417907826E-7</v>
      </c>
      <c r="K1902" s="77">
        <f t="shared" si="290"/>
        <v>1.3551985417907826E-7</v>
      </c>
      <c r="L1902" s="82"/>
    </row>
    <row r="1903" spans="1:12" x14ac:dyDescent="0.2">
      <c r="A1903" s="76">
        <v>938</v>
      </c>
      <c r="B1903" s="76">
        <f t="shared" si="286"/>
        <v>0.93799999999999994</v>
      </c>
      <c r="C1903" s="77">
        <f t="shared" si="281"/>
        <v>0.96566507681272373</v>
      </c>
      <c r="D1903" s="78">
        <f t="shared" si="282"/>
        <v>1.2309957319618204E-7</v>
      </c>
      <c r="E1903" s="78">
        <f t="shared" si="283"/>
        <v>1</v>
      </c>
      <c r="F1903" s="78">
        <f t="shared" si="284"/>
        <v>1</v>
      </c>
      <c r="G1903" s="77">
        <f t="shared" si="287"/>
        <v>1.1887295880610463E-7</v>
      </c>
      <c r="H1903" s="78">
        <f t="shared" si="285"/>
        <v>-138.49833854714421</v>
      </c>
      <c r="I1903" s="77">
        <f t="shared" si="288"/>
        <v>1</v>
      </c>
      <c r="J1903" s="77">
        <f t="shared" si="289"/>
        <v>1.2453915496669157E-7</v>
      </c>
      <c r="K1903" s="77">
        <f t="shared" si="290"/>
        <v>1.2453915496669157E-7</v>
      </c>
      <c r="L1903" s="82"/>
    </row>
    <row r="1904" spans="1:12" x14ac:dyDescent="0.2">
      <c r="A1904" s="76">
        <v>939</v>
      </c>
      <c r="B1904" s="76">
        <f t="shared" si="286"/>
        <v>0.93899999999999995</v>
      </c>
      <c r="C1904" s="77">
        <f t="shared" si="281"/>
        <v>0.96559300270233928</v>
      </c>
      <c r="D1904" s="78">
        <f t="shared" si="282"/>
        <v>1.1092625641620246E-7</v>
      </c>
      <c r="E1904" s="78">
        <f t="shared" si="283"/>
        <v>1</v>
      </c>
      <c r="F1904" s="78">
        <f t="shared" si="284"/>
        <v>1</v>
      </c>
      <c r="G1904" s="77">
        <f t="shared" si="287"/>
        <v>1.0710961701145056E-7</v>
      </c>
      <c r="H1904" s="78">
        <f t="shared" si="285"/>
        <v>-139.40343067159861</v>
      </c>
      <c r="I1904" s="77">
        <f t="shared" si="288"/>
        <v>1</v>
      </c>
      <c r="J1904" s="77">
        <f t="shared" si="289"/>
        <v>1.1299128790877759E-7</v>
      </c>
      <c r="K1904" s="77">
        <f t="shared" si="290"/>
        <v>1.1299128790877759E-7</v>
      </c>
      <c r="L1904" s="82"/>
    </row>
    <row r="1905" spans="1:12" x14ac:dyDescent="0.2">
      <c r="A1905" s="76">
        <v>940</v>
      </c>
      <c r="B1905" s="76">
        <f t="shared" si="286"/>
        <v>0.94</v>
      </c>
      <c r="C1905" s="77">
        <f t="shared" si="281"/>
        <v>0.965520856750545</v>
      </c>
      <c r="D1905" s="78">
        <f t="shared" si="282"/>
        <v>9.8584870027045045E-8</v>
      </c>
      <c r="E1905" s="78">
        <f t="shared" si="283"/>
        <v>1</v>
      </c>
      <c r="F1905" s="78">
        <f t="shared" si="284"/>
        <v>1</v>
      </c>
      <c r="G1905" s="77">
        <f t="shared" si="287"/>
        <v>9.518574817115365E-8</v>
      </c>
      <c r="H1905" s="78">
        <f t="shared" si="285"/>
        <v>-140.42856144280785</v>
      </c>
      <c r="I1905" s="77">
        <f t="shared" si="288"/>
        <v>1</v>
      </c>
      <c r="J1905" s="77">
        <f t="shared" si="289"/>
        <v>1.011476825913021E-7</v>
      </c>
      <c r="K1905" s="77">
        <f t="shared" si="290"/>
        <v>1.011476825913021E-7</v>
      </c>
      <c r="L1905" s="82"/>
    </row>
    <row r="1906" spans="1:12" x14ac:dyDescent="0.2">
      <c r="A1906" s="76">
        <v>941</v>
      </c>
      <c r="B1906" s="76">
        <f t="shared" si="286"/>
        <v>0.94099999999999995</v>
      </c>
      <c r="C1906" s="77">
        <f t="shared" si="281"/>
        <v>0.96544863897285782</v>
      </c>
      <c r="D1906" s="78">
        <f t="shared" si="282"/>
        <v>8.6344020186428142E-8</v>
      </c>
      <c r="E1906" s="78">
        <f t="shared" si="283"/>
        <v>1</v>
      </c>
      <c r="F1906" s="78">
        <f t="shared" si="284"/>
        <v>1</v>
      </c>
      <c r="G1906" s="77">
        <f t="shared" si="287"/>
        <v>8.3360716772432006E-8</v>
      </c>
      <c r="H1906" s="78">
        <f t="shared" si="285"/>
        <v>-141.58077119543668</v>
      </c>
      <c r="I1906" s="77">
        <f t="shared" si="288"/>
        <v>1</v>
      </c>
      <c r="J1906" s="77">
        <f t="shared" si="289"/>
        <v>8.9273232471792828E-8</v>
      </c>
      <c r="K1906" s="77">
        <f t="shared" si="290"/>
        <v>8.9273232471792828E-8</v>
      </c>
      <c r="L1906" s="82"/>
    </row>
    <row r="1907" spans="1:12" x14ac:dyDescent="0.2">
      <c r="A1907" s="76">
        <v>942</v>
      </c>
      <c r="B1907" s="76">
        <f t="shared" si="286"/>
        <v>0.94199999999999995</v>
      </c>
      <c r="C1907" s="77">
        <f t="shared" si="281"/>
        <v>0.96537634938481409</v>
      </c>
      <c r="D1907" s="78">
        <f t="shared" si="282"/>
        <v>7.445230357088869E-8</v>
      </c>
      <c r="E1907" s="78">
        <f t="shared" si="283"/>
        <v>1</v>
      </c>
      <c r="F1907" s="78">
        <f t="shared" si="284"/>
        <v>1</v>
      </c>
      <c r="G1907" s="77">
        <f t="shared" si="287"/>
        <v>7.187449302455448E-8</v>
      </c>
      <c r="H1907" s="78">
        <f t="shared" si="285"/>
        <v>-142.8685041128052</v>
      </c>
      <c r="I1907" s="77">
        <f t="shared" si="288"/>
        <v>1</v>
      </c>
      <c r="J1907" s="77">
        <f t="shared" si="289"/>
        <v>7.7617604898493236E-8</v>
      </c>
      <c r="K1907" s="77">
        <f t="shared" si="290"/>
        <v>7.7617604898493236E-8</v>
      </c>
      <c r="L1907" s="82"/>
    </row>
    <row r="1908" spans="1:12" x14ac:dyDescent="0.2">
      <c r="A1908" s="76">
        <v>943</v>
      </c>
      <c r="B1908" s="76">
        <f t="shared" si="286"/>
        <v>0.94299999999999995</v>
      </c>
      <c r="C1908" s="77">
        <f t="shared" si="281"/>
        <v>0.96530398800196204</v>
      </c>
      <c r="D1908" s="78">
        <f t="shared" si="282"/>
        <v>6.3130732609335337E-8</v>
      </c>
      <c r="E1908" s="78">
        <f t="shared" si="283"/>
        <v>1</v>
      </c>
      <c r="F1908" s="78">
        <f t="shared" si="284"/>
        <v>1</v>
      </c>
      <c r="G1908" s="77">
        <f t="shared" si="287"/>
        <v>6.0940347953276915E-8</v>
      </c>
      <c r="H1908" s="78">
        <f t="shared" si="285"/>
        <v>-144.30190140799164</v>
      </c>
      <c r="I1908" s="77">
        <f t="shared" si="288"/>
        <v>1</v>
      </c>
      <c r="J1908" s="77">
        <f t="shared" si="289"/>
        <v>6.6407420488915697E-8</v>
      </c>
      <c r="K1908" s="77">
        <f t="shared" si="290"/>
        <v>6.6407420488915697E-8</v>
      </c>
      <c r="L1908" s="82"/>
    </row>
    <row r="1909" spans="1:12" x14ac:dyDescent="0.2">
      <c r="A1909" s="76">
        <v>944</v>
      </c>
      <c r="B1909" s="76">
        <f t="shared" si="286"/>
        <v>0.94399999999999995</v>
      </c>
      <c r="C1909" s="77">
        <f t="shared" si="281"/>
        <v>0.96523155483986356</v>
      </c>
      <c r="D1909" s="78">
        <f t="shared" si="282"/>
        <v>5.2566511339163629E-8</v>
      </c>
      <c r="E1909" s="78">
        <f t="shared" si="283"/>
        <v>1</v>
      </c>
      <c r="F1909" s="78">
        <f t="shared" si="284"/>
        <v>1</v>
      </c>
      <c r="G1909" s="77">
        <f t="shared" si="287"/>
        <v>5.0738855472408227E-8</v>
      </c>
      <c r="H1909" s="78">
        <f t="shared" si="285"/>
        <v>-145.8931866696108</v>
      </c>
      <c r="I1909" s="77">
        <f t="shared" si="288"/>
        <v>1</v>
      </c>
      <c r="J1909" s="77">
        <f t="shared" si="289"/>
        <v>5.5839601712842571E-8</v>
      </c>
      <c r="K1909" s="77">
        <f t="shared" si="290"/>
        <v>5.5839601712842571E-8</v>
      </c>
      <c r="L1909" s="82"/>
    </row>
    <row r="1910" spans="1:12" x14ac:dyDescent="0.2">
      <c r="A1910" s="76">
        <v>945</v>
      </c>
      <c r="B1910" s="76">
        <f t="shared" si="286"/>
        <v>0.94499999999999995</v>
      </c>
      <c r="C1910" s="77">
        <f t="shared" si="281"/>
        <v>0.96515904991409851</v>
      </c>
      <c r="D1910" s="78">
        <f t="shared" si="282"/>
        <v>4.2908386124103972E-8</v>
      </c>
      <c r="E1910" s="78">
        <f t="shared" si="283"/>
        <v>1</v>
      </c>
      <c r="F1910" s="78">
        <f t="shared" si="284"/>
        <v>1</v>
      </c>
      <c r="G1910" s="77">
        <f t="shared" si="287"/>
        <v>4.1413417184887479E-8</v>
      </c>
      <c r="H1910" s="78">
        <f t="shared" si="285"/>
        <v>-147.65717865326539</v>
      </c>
      <c r="I1910" s="77">
        <f t="shared" si="288"/>
        <v>1</v>
      </c>
      <c r="J1910" s="77">
        <f t="shared" si="289"/>
        <v>4.6076136328647856E-8</v>
      </c>
      <c r="K1910" s="77">
        <f t="shared" si="290"/>
        <v>4.6076136328647856E-8</v>
      </c>
      <c r="L1910" s="82"/>
    </row>
    <row r="1911" spans="1:12" x14ac:dyDescent="0.2">
      <c r="A1911" s="76">
        <v>946</v>
      </c>
      <c r="B1911" s="76">
        <f t="shared" si="286"/>
        <v>0.94599999999999995</v>
      </c>
      <c r="C1911" s="77">
        <f t="shared" si="281"/>
        <v>0.96508647324026231</v>
      </c>
      <c r="D1911" s="78">
        <f t="shared" si="282"/>
        <v>3.4263724850666288E-8</v>
      </c>
      <c r="E1911" s="78">
        <f t="shared" si="283"/>
        <v>1</v>
      </c>
      <c r="F1911" s="78">
        <f t="shared" si="284"/>
        <v>1</v>
      </c>
      <c r="G1911" s="77">
        <f t="shared" si="287"/>
        <v>3.3067457376204262E-8</v>
      </c>
      <c r="H1911" s="78">
        <f t="shared" si="285"/>
        <v>-149.61198395170288</v>
      </c>
      <c r="I1911" s="77">
        <f t="shared" si="288"/>
        <v>1</v>
      </c>
      <c r="J1911" s="77">
        <f t="shared" si="289"/>
        <v>3.7240437280545867E-8</v>
      </c>
      <c r="K1911" s="77">
        <f t="shared" si="290"/>
        <v>3.7240437280545867E-8</v>
      </c>
      <c r="L1911" s="82"/>
    </row>
    <row r="1912" spans="1:12" x14ac:dyDescent="0.2">
      <c r="A1912" s="76">
        <v>947</v>
      </c>
      <c r="B1912" s="76">
        <f t="shared" si="286"/>
        <v>0.94699999999999995</v>
      </c>
      <c r="C1912" s="77">
        <f t="shared" si="281"/>
        <v>0.96501382483396136</v>
      </c>
      <c r="D1912" s="78">
        <f t="shared" si="282"/>
        <v>2.6697401896049539E-8</v>
      </c>
      <c r="E1912" s="78">
        <f t="shared" si="283"/>
        <v>1</v>
      </c>
      <c r="F1912" s="78">
        <f t="shared" si="284"/>
        <v>1</v>
      </c>
      <c r="G1912" s="77">
        <f t="shared" si="287"/>
        <v>2.5763361916836217E-8</v>
      </c>
      <c r="H1912" s="78">
        <f t="shared" si="285"/>
        <v>-151.77994931175451</v>
      </c>
      <c r="I1912" s="77">
        <f t="shared" si="288"/>
        <v>1</v>
      </c>
      <c r="J1912" s="77">
        <f t="shared" si="289"/>
        <v>2.9415409646520241E-8</v>
      </c>
      <c r="K1912" s="77">
        <f t="shared" si="290"/>
        <v>2.9415409646520241E-8</v>
      </c>
      <c r="L1912" s="82"/>
    </row>
    <row r="1913" spans="1:12" x14ac:dyDescent="0.2">
      <c r="A1913" s="76">
        <v>948</v>
      </c>
      <c r="B1913" s="76">
        <f t="shared" si="286"/>
        <v>0.94799999999999995</v>
      </c>
      <c r="C1913" s="77">
        <f t="shared" si="281"/>
        <v>0.96494110471081784</v>
      </c>
      <c r="D1913" s="78">
        <f t="shared" si="282"/>
        <v>2.0232487494725314E-8</v>
      </c>
      <c r="E1913" s="78">
        <f t="shared" si="283"/>
        <v>1</v>
      </c>
      <c r="F1913" s="78">
        <f t="shared" si="284"/>
        <v>1</v>
      </c>
      <c r="G1913" s="77">
        <f t="shared" si="287"/>
        <v>1.9523158834208051E-8</v>
      </c>
      <c r="H1913" s="78">
        <f t="shared" si="285"/>
        <v>-154.18899824847213</v>
      </c>
      <c r="I1913" s="77">
        <f t="shared" si="288"/>
        <v>1</v>
      </c>
      <c r="J1913" s="77">
        <f t="shared" si="289"/>
        <v>2.2643260375522134E-8</v>
      </c>
      <c r="K1913" s="77">
        <f t="shared" si="290"/>
        <v>2.2643260375522134E-8</v>
      </c>
      <c r="L1913" s="82"/>
    </row>
    <row r="1914" spans="1:12" x14ac:dyDescent="0.2">
      <c r="A1914" s="76">
        <v>949</v>
      </c>
      <c r="B1914" s="76">
        <f t="shared" si="286"/>
        <v>0.94899999999999995</v>
      </c>
      <c r="C1914" s="77">
        <f t="shared" si="281"/>
        <v>0.96486831288647212</v>
      </c>
      <c r="D1914" s="78">
        <f t="shared" si="282"/>
        <v>1.4852662553789109E-8</v>
      </c>
      <c r="E1914" s="78">
        <f t="shared" si="283"/>
        <v>1</v>
      </c>
      <c r="F1914" s="78">
        <f t="shared" si="284"/>
        <v>1</v>
      </c>
      <c r="G1914" s="77">
        <f t="shared" si="287"/>
        <v>1.4330863460146578E-8</v>
      </c>
      <c r="H1914" s="78">
        <f t="shared" si="285"/>
        <v>-156.8745528359056</v>
      </c>
      <c r="I1914" s="77">
        <f t="shared" si="288"/>
        <v>1</v>
      </c>
      <c r="J1914" s="77">
        <f t="shared" si="289"/>
        <v>1.6927011147177315E-8</v>
      </c>
      <c r="K1914" s="77">
        <f t="shared" si="290"/>
        <v>1.6927011147177315E-8</v>
      </c>
      <c r="L1914" s="82"/>
    </row>
    <row r="1915" spans="1:12" x14ac:dyDescent="0.2">
      <c r="A1915" s="76">
        <v>950</v>
      </c>
      <c r="B1915" s="76">
        <f t="shared" si="286"/>
        <v>0.95</v>
      </c>
      <c r="C1915" s="77">
        <f t="shared" si="281"/>
        <v>0.96479544937657691</v>
      </c>
      <c r="D1915" s="78">
        <f t="shared" si="282"/>
        <v>1.0506206828741991E-8</v>
      </c>
      <c r="E1915" s="78">
        <f t="shared" si="283"/>
        <v>1</v>
      </c>
      <c r="F1915" s="78">
        <f t="shared" si="284"/>
        <v>1</v>
      </c>
      <c r="G1915" s="77">
        <f t="shared" si="287"/>
        <v>1.0136340538579391E-8</v>
      </c>
      <c r="H1915" s="78">
        <f t="shared" si="285"/>
        <v>-159.88237614808509</v>
      </c>
      <c r="I1915" s="77">
        <f t="shared" si="288"/>
        <v>1</v>
      </c>
      <c r="J1915" s="77">
        <f t="shared" si="289"/>
        <v>1.2233601999362984E-8</v>
      </c>
      <c r="K1915" s="77">
        <f t="shared" si="290"/>
        <v>1.2233601999362984E-8</v>
      </c>
      <c r="L1915" s="82"/>
    </row>
    <row r="1916" spans="1:12" x14ac:dyDescent="0.2">
      <c r="A1916" s="76">
        <v>951</v>
      </c>
      <c r="B1916" s="76">
        <f t="shared" si="286"/>
        <v>0.95099999999999996</v>
      </c>
      <c r="C1916" s="77">
        <f t="shared" si="281"/>
        <v>0.96472251419679889</v>
      </c>
      <c r="D1916" s="78">
        <f t="shared" si="282"/>
        <v>7.1113427972508504E-9</v>
      </c>
      <c r="E1916" s="78">
        <f t="shared" si="283"/>
        <v>1</v>
      </c>
      <c r="F1916" s="78">
        <f t="shared" si="284"/>
        <v>1</v>
      </c>
      <c r="G1916" s="77">
        <f t="shared" si="287"/>
        <v>6.860472502679137E-9</v>
      </c>
      <c r="H1916" s="78">
        <f t="shared" si="285"/>
        <v>-163.27291944026877</v>
      </c>
      <c r="I1916" s="77">
        <f t="shared" si="288"/>
        <v>1</v>
      </c>
      <c r="J1916" s="77">
        <f t="shared" si="289"/>
        <v>8.498406520629264E-9</v>
      </c>
      <c r="K1916" s="77">
        <f t="shared" si="290"/>
        <v>8.498406520629264E-9</v>
      </c>
      <c r="L1916" s="82"/>
    </row>
    <row r="1917" spans="1:12" x14ac:dyDescent="0.2">
      <c r="A1917" s="76">
        <v>952</v>
      </c>
      <c r="B1917" s="76">
        <f t="shared" si="286"/>
        <v>0.95199999999999996</v>
      </c>
      <c r="C1917" s="77">
        <f t="shared" si="281"/>
        <v>0.96464950736281974</v>
      </c>
      <c r="D1917" s="78">
        <f t="shared" si="282"/>
        <v>4.5626623262591115E-9</v>
      </c>
      <c r="E1917" s="78">
        <f t="shared" si="283"/>
        <v>1</v>
      </c>
      <c r="F1917" s="78">
        <f t="shared" si="284"/>
        <v>1</v>
      </c>
      <c r="G1917" s="77">
        <f t="shared" si="287"/>
        <v>4.4013699652887491E-9</v>
      </c>
      <c r="H1917" s="78">
        <f t="shared" si="285"/>
        <v>-167.12824248954391</v>
      </c>
      <c r="I1917" s="77">
        <f t="shared" si="288"/>
        <v>1</v>
      </c>
      <c r="J1917" s="77">
        <f t="shared" si="289"/>
        <v>5.6309212339839435E-9</v>
      </c>
      <c r="K1917" s="77">
        <f t="shared" si="290"/>
        <v>5.6309212339839435E-9</v>
      </c>
      <c r="L1917" s="82"/>
    </row>
    <row r="1918" spans="1:12" x14ac:dyDescent="0.2">
      <c r="A1918" s="76">
        <v>953</v>
      </c>
      <c r="B1918" s="76">
        <f t="shared" si="286"/>
        <v>0.95299999999999996</v>
      </c>
      <c r="C1918" s="77">
        <f t="shared" si="281"/>
        <v>0.96457642889033735</v>
      </c>
      <c r="D1918" s="78">
        <f t="shared" si="282"/>
        <v>2.7383206096499857E-9</v>
      </c>
      <c r="E1918" s="78">
        <f t="shared" si="283"/>
        <v>1</v>
      </c>
      <c r="F1918" s="78">
        <f t="shared" si="284"/>
        <v>1</v>
      </c>
      <c r="G1918" s="77">
        <f t="shared" si="287"/>
        <v>2.6413195148129945E-9</v>
      </c>
      <c r="H1918" s="78">
        <f t="shared" si="285"/>
        <v>-171.56358119867963</v>
      </c>
      <c r="I1918" s="77">
        <f t="shared" si="288"/>
        <v>1</v>
      </c>
      <c r="J1918" s="77">
        <f t="shared" si="289"/>
        <v>3.5213447400508718E-9</v>
      </c>
      <c r="K1918" s="77">
        <f t="shared" si="290"/>
        <v>3.5213447400508718E-9</v>
      </c>
      <c r="L1918" s="82"/>
    </row>
    <row r="1919" spans="1:12" x14ac:dyDescent="0.2">
      <c r="A1919" s="76">
        <v>954</v>
      </c>
      <c r="B1919" s="76">
        <f t="shared" si="286"/>
        <v>0.95399999999999996</v>
      </c>
      <c r="C1919" s="77">
        <f t="shared" si="281"/>
        <v>0.96450327879506559</v>
      </c>
      <c r="D1919" s="78">
        <f t="shared" si="282"/>
        <v>1.5076535810505077E-9</v>
      </c>
      <c r="E1919" s="78">
        <f t="shared" si="283"/>
        <v>1</v>
      </c>
      <c r="F1919" s="78">
        <f t="shared" si="284"/>
        <v>1</v>
      </c>
      <c r="G1919" s="77">
        <f t="shared" si="287"/>
        <v>1.4541368222103368E-9</v>
      </c>
      <c r="H1919" s="78">
        <f t="shared" si="285"/>
        <v>-176.74789456093788</v>
      </c>
      <c r="I1919" s="77">
        <f t="shared" si="288"/>
        <v>1</v>
      </c>
      <c r="J1919" s="77">
        <f t="shared" si="289"/>
        <v>2.0477281685116657E-9</v>
      </c>
      <c r="K1919" s="77">
        <f t="shared" si="290"/>
        <v>2.0477281685116657E-9</v>
      </c>
      <c r="L1919" s="82"/>
    </row>
    <row r="1920" spans="1:12" x14ac:dyDescent="0.2">
      <c r="A1920" s="76">
        <v>955</v>
      </c>
      <c r="B1920" s="76">
        <f t="shared" si="286"/>
        <v>0.95499999999999996</v>
      </c>
      <c r="C1920" s="77">
        <f t="shared" si="281"/>
        <v>0.964430057092729</v>
      </c>
      <c r="D1920" s="78">
        <f t="shared" si="282"/>
        <v>7.3886216052475684E-10</v>
      </c>
      <c r="E1920" s="78">
        <f t="shared" si="283"/>
        <v>1</v>
      </c>
      <c r="F1920" s="78">
        <f t="shared" si="284"/>
        <v>1</v>
      </c>
      <c r="G1920" s="77">
        <f t="shared" si="287"/>
        <v>7.1258087565854837E-10</v>
      </c>
      <c r="H1920" s="78">
        <f t="shared" si="285"/>
        <v>-182.94331674964718</v>
      </c>
      <c r="I1920" s="77">
        <f t="shared" si="288"/>
        <v>1</v>
      </c>
      <c r="J1920" s="77">
        <f t="shared" si="289"/>
        <v>1.0833588489344426E-9</v>
      </c>
      <c r="K1920" s="77">
        <f t="shared" si="290"/>
        <v>1.0833588489344426E-9</v>
      </c>
      <c r="L1920" s="82"/>
    </row>
    <row r="1921" spans="1:12" x14ac:dyDescent="0.2">
      <c r="A1921" s="76">
        <v>956</v>
      </c>
      <c r="B1921" s="76">
        <f t="shared" si="286"/>
        <v>0.95599999999999996</v>
      </c>
      <c r="C1921" s="77">
        <f t="shared" si="281"/>
        <v>0.96435676379907131</v>
      </c>
      <c r="D1921" s="78">
        <f t="shared" si="282"/>
        <v>3.0640967410084359E-10</v>
      </c>
      <c r="E1921" s="78">
        <f t="shared" si="283"/>
        <v>1</v>
      </c>
      <c r="F1921" s="78">
        <f t="shared" si="284"/>
        <v>1</v>
      </c>
      <c r="G1921" s="77">
        <f t="shared" si="287"/>
        <v>2.9548824171261764E-10</v>
      </c>
      <c r="H1921" s="78">
        <f t="shared" si="285"/>
        <v>-190.5891959241437</v>
      </c>
      <c r="I1921" s="77">
        <f t="shared" si="288"/>
        <v>1</v>
      </c>
      <c r="J1921" s="77">
        <f t="shared" si="289"/>
        <v>5.0403455868558303E-10</v>
      </c>
      <c r="K1921" s="77">
        <f t="shared" si="290"/>
        <v>5.0403455868558303E-10</v>
      </c>
      <c r="L1921" s="82"/>
    </row>
    <row r="1922" spans="1:12" x14ac:dyDescent="0.2">
      <c r="A1922" s="76">
        <v>957</v>
      </c>
      <c r="B1922" s="76">
        <f t="shared" si="286"/>
        <v>0.95699999999999996</v>
      </c>
      <c r="C1922" s="77">
        <f t="shared" ref="C1922:C1985" si="291">ABS(SIN(((8*PI()*$A1922*VLOOKUP($D$8,$C$16:$D$31,2,FALSE))/($D$14*1000000)))/(VLOOKUP($D$8,$C$16:$D$31,2,FALSE)*SIN(((8*PI()*$A1922)/($D$14*1000000)))))^5</f>
        <v>0.96428339892984727</v>
      </c>
      <c r="D1922" s="78">
        <f t="shared" ref="D1922:D1985" si="292">ABS(SIN(((512*PI()*$A1922*VLOOKUP($D$8,$C$16:$E$31,3,FALSE))/($D$14*1000000)))/(VLOOKUP($D$8,$C$16:$E$31,3,FALSE)*SIN(((512*PI()*$A1922)/($D$14*1000000)))))^$D$9</f>
        <v>9.7797297623198143E-11</v>
      </c>
      <c r="E1922" s="78">
        <f t="shared" ref="E1922:E1985" si="293">IF($D$10="OFF",1,ABS(SIN(8*VLOOKUP($D$8,$C$16:$D$31,2,FALSE)*VLOOKUP($D$8,$C$16:$E$31,3,FALSE)*2*PI()*A1922/($D$14*1000000))/(2*SIN((8*VLOOKUP($D$8,$C$16:$D$31,2,FALSE)*VLOOKUP($D$8,$C$16:$E$31,3,FALSE))*PI()*A1922/($D$14*1000000)))))</f>
        <v>1</v>
      </c>
      <c r="F1922" s="78">
        <f t="shared" ref="F1922:F1985" si="294">IF($D$11="OFF",1,ABS(SIN(8*VLOOKUP($D$8,$C$16:$D$31,2,FALSE)*VLOOKUP($D$8,$C$16:$E$31,3,FALSE)*IF($D$10="ON",4,2)*PI()*A1922/($D$14*1000000))/(2*SIN((8*VLOOKUP($D$8,$C$16:$D$31,2,FALSE)*VLOOKUP($D$8,$C$16:$E$31,3,FALSE)*IF($D$10="ON",2,1))*PI()*A1922/($D$14*1000000)))))</f>
        <v>1</v>
      </c>
      <c r="G1922" s="77">
        <f t="shared" si="287"/>
        <v>9.4304310558251381E-11</v>
      </c>
      <c r="H1922" s="78">
        <f t="shared" ref="H1922:H1985" si="295">20*LOG10(G1922)</f>
        <v>-200.50936911261778</v>
      </c>
      <c r="I1922" s="77">
        <f t="shared" si="288"/>
        <v>1</v>
      </c>
      <c r="J1922" s="77">
        <f t="shared" si="289"/>
        <v>1.948962761354345E-10</v>
      </c>
      <c r="K1922" s="77">
        <f t="shared" si="290"/>
        <v>1.948962761354345E-10</v>
      </c>
      <c r="L1922" s="82"/>
    </row>
    <row r="1923" spans="1:12" x14ac:dyDescent="0.2">
      <c r="A1923" s="76">
        <v>958</v>
      </c>
      <c r="B1923" s="76">
        <f t="shared" ref="B1923:B1986" si="296">A1923/1000</f>
        <v>0.95799999999999996</v>
      </c>
      <c r="C1923" s="77">
        <f t="shared" si="291"/>
        <v>0.96420996250083013</v>
      </c>
      <c r="D1923" s="78">
        <f t="shared" si="292"/>
        <v>1.9415453233870043E-11</v>
      </c>
      <c r="E1923" s="78">
        <f t="shared" si="293"/>
        <v>1</v>
      </c>
      <c r="F1923" s="78">
        <f t="shared" si="294"/>
        <v>1</v>
      </c>
      <c r="G1923" s="77">
        <f t="shared" ref="G1923:G1986" si="297">C1923*D1923*E1923*F1923</f>
        <v>1.8720573434566455E-11</v>
      </c>
      <c r="H1923" s="78">
        <f t="shared" si="295"/>
        <v>-214.55361704822568</v>
      </c>
      <c r="I1923" s="77">
        <f t="shared" ref="I1923:I1986" si="298">A1923-A1922</f>
        <v>1</v>
      </c>
      <c r="J1923" s="77">
        <f t="shared" ref="J1923:J1986" si="299">((G1923+G1922)/2)</f>
        <v>5.651244199640892E-11</v>
      </c>
      <c r="K1923" s="77">
        <f t="shared" si="290"/>
        <v>5.651244199640892E-11</v>
      </c>
      <c r="L1923" s="82"/>
    </row>
    <row r="1924" spans="1:12" x14ac:dyDescent="0.2">
      <c r="A1924" s="76">
        <v>959</v>
      </c>
      <c r="B1924" s="76">
        <f t="shared" si="296"/>
        <v>0.95899999999999996</v>
      </c>
      <c r="C1924" s="77">
        <f t="shared" si="291"/>
        <v>0.96413645452780306</v>
      </c>
      <c r="D1924" s="78">
        <f t="shared" si="292"/>
        <v>1.2151335940137001E-12</v>
      </c>
      <c r="E1924" s="78">
        <f t="shared" si="293"/>
        <v>1</v>
      </c>
      <c r="F1924" s="78">
        <f t="shared" si="294"/>
        <v>1</v>
      </c>
      <c r="G1924" s="77">
        <f t="shared" si="297"/>
        <v>1.1715545951099956E-12</v>
      </c>
      <c r="H1924" s="78">
        <f t="shared" si="295"/>
        <v>-238.62474936451505</v>
      </c>
      <c r="I1924" s="77">
        <f t="shared" si="298"/>
        <v>1</v>
      </c>
      <c r="J1924" s="77">
        <f t="shared" si="299"/>
        <v>9.9460640148382256E-12</v>
      </c>
      <c r="K1924" s="77">
        <f t="shared" ref="K1924:K1987" si="300">I1924*J1924</f>
        <v>9.9460640148382256E-12</v>
      </c>
      <c r="L1924" s="82"/>
    </row>
    <row r="1925" spans="1:12" x14ac:dyDescent="0.2">
      <c r="A1925" s="76">
        <v>960</v>
      </c>
      <c r="B1925" s="76">
        <f t="shared" si="296"/>
        <v>0.96</v>
      </c>
      <c r="C1925" s="77">
        <f t="shared" si="291"/>
        <v>0.9640628750265694</v>
      </c>
      <c r="D1925" s="78">
        <f t="shared" si="292"/>
        <v>2.3816294354150827E-66</v>
      </c>
      <c r="E1925" s="78">
        <f t="shared" si="293"/>
        <v>1</v>
      </c>
      <c r="F1925" s="78">
        <f t="shared" si="294"/>
        <v>1</v>
      </c>
      <c r="G1925" s="77">
        <f t="shared" si="297"/>
        <v>2.29604052075417E-66</v>
      </c>
      <c r="H1925" s="78">
        <f t="shared" si="295"/>
        <v>-1312.7804090346742</v>
      </c>
      <c r="I1925" s="77">
        <f t="shared" si="298"/>
        <v>1</v>
      </c>
      <c r="J1925" s="77">
        <f t="shared" si="299"/>
        <v>5.8577729755499781E-13</v>
      </c>
      <c r="K1925" s="77">
        <f t="shared" si="300"/>
        <v>5.8577729755499781E-13</v>
      </c>
      <c r="L1925" s="82"/>
    </row>
    <row r="1926" spans="1:12" x14ac:dyDescent="0.2">
      <c r="A1926" s="76">
        <v>961</v>
      </c>
      <c r="B1926" s="76">
        <f t="shared" si="296"/>
        <v>0.96099999999999997</v>
      </c>
      <c r="C1926" s="77">
        <f t="shared" si="291"/>
        <v>0.96398922401294274</v>
      </c>
      <c r="D1926" s="78">
        <f t="shared" si="292"/>
        <v>1.2051968240977056E-12</v>
      </c>
      <c r="E1926" s="78">
        <f t="shared" si="293"/>
        <v>1</v>
      </c>
      <c r="F1926" s="78">
        <f t="shared" si="294"/>
        <v>1</v>
      </c>
      <c r="G1926" s="77">
        <f t="shared" si="297"/>
        <v>1.1617967512448104E-12</v>
      </c>
      <c r="H1926" s="78">
        <f t="shared" si="295"/>
        <v>-238.69739684568651</v>
      </c>
      <c r="I1926" s="77">
        <f t="shared" si="298"/>
        <v>1</v>
      </c>
      <c r="J1926" s="77">
        <f t="shared" si="299"/>
        <v>5.808983756224052E-13</v>
      </c>
      <c r="K1926" s="77">
        <f t="shared" si="300"/>
        <v>5.808983756224052E-13</v>
      </c>
      <c r="L1926" s="82"/>
    </row>
    <row r="1927" spans="1:12" x14ac:dyDescent="0.2">
      <c r="A1927" s="76">
        <v>962</v>
      </c>
      <c r="B1927" s="76">
        <f t="shared" si="296"/>
        <v>0.96199999999999997</v>
      </c>
      <c r="C1927" s="77">
        <f t="shared" si="291"/>
        <v>0.9639155015027564</v>
      </c>
      <c r="D1927" s="78">
        <f t="shared" si="292"/>
        <v>1.9099211017639246E-11</v>
      </c>
      <c r="E1927" s="78">
        <f t="shared" si="293"/>
        <v>1</v>
      </c>
      <c r="F1927" s="78">
        <f t="shared" si="294"/>
        <v>1</v>
      </c>
      <c r="G1927" s="77">
        <f t="shared" si="297"/>
        <v>1.8410025566374704E-11</v>
      </c>
      <c r="H1927" s="78">
        <f t="shared" si="295"/>
        <v>-214.6989121676408</v>
      </c>
      <c r="I1927" s="77">
        <f t="shared" si="298"/>
        <v>1</v>
      </c>
      <c r="J1927" s="77">
        <f t="shared" si="299"/>
        <v>9.7859111588097572E-12</v>
      </c>
      <c r="K1927" s="77">
        <f t="shared" si="300"/>
        <v>9.7859111588097572E-12</v>
      </c>
      <c r="L1927" s="82"/>
    </row>
    <row r="1928" spans="1:12" x14ac:dyDescent="0.2">
      <c r="A1928" s="76">
        <v>963</v>
      </c>
      <c r="B1928" s="76">
        <f t="shared" si="296"/>
        <v>0.96299999999999997</v>
      </c>
      <c r="C1928" s="77">
        <f t="shared" si="291"/>
        <v>0.96384170751185272</v>
      </c>
      <c r="D1928" s="78">
        <f t="shared" si="292"/>
        <v>9.5417641045111297E-11</v>
      </c>
      <c r="E1928" s="78">
        <f t="shared" si="293"/>
        <v>1</v>
      </c>
      <c r="F1928" s="78">
        <f t="shared" si="294"/>
        <v>1</v>
      </c>
      <c r="G1928" s="77">
        <f t="shared" si="297"/>
        <v>9.1967502071673118E-11</v>
      </c>
      <c r="H1928" s="78">
        <f t="shared" si="295"/>
        <v>-200.72731218445364</v>
      </c>
      <c r="I1928" s="77">
        <f t="shared" si="298"/>
        <v>1</v>
      </c>
      <c r="J1928" s="77">
        <f t="shared" si="299"/>
        <v>5.5188763819023909E-11</v>
      </c>
      <c r="K1928" s="77">
        <f t="shared" si="300"/>
        <v>5.5188763819023909E-11</v>
      </c>
      <c r="L1928" s="82"/>
    </row>
    <row r="1929" spans="1:12" x14ac:dyDescent="0.2">
      <c r="A1929" s="76">
        <v>964</v>
      </c>
      <c r="B1929" s="76">
        <f t="shared" si="296"/>
        <v>0.96399999999999997</v>
      </c>
      <c r="C1929" s="77">
        <f t="shared" si="291"/>
        <v>0.96376784205609289</v>
      </c>
      <c r="D1929" s="78">
        <f t="shared" si="292"/>
        <v>2.9650921693133326E-10</v>
      </c>
      <c r="E1929" s="78">
        <f t="shared" si="293"/>
        <v>1</v>
      </c>
      <c r="F1929" s="78">
        <f t="shared" si="294"/>
        <v>1</v>
      </c>
      <c r="G1929" s="77">
        <f t="shared" si="297"/>
        <v>2.85766048151653E-10</v>
      </c>
      <c r="H1929" s="78">
        <f t="shared" si="295"/>
        <v>-190.87978741966828</v>
      </c>
      <c r="I1929" s="77">
        <f t="shared" si="298"/>
        <v>1</v>
      </c>
      <c r="J1929" s="77">
        <f t="shared" si="299"/>
        <v>1.8886677511166307E-10</v>
      </c>
      <c r="K1929" s="77">
        <f t="shared" si="300"/>
        <v>1.8886677511166307E-10</v>
      </c>
      <c r="L1929" s="82"/>
    </row>
    <row r="1930" spans="1:12" x14ac:dyDescent="0.2">
      <c r="A1930" s="76">
        <v>965</v>
      </c>
      <c r="B1930" s="76">
        <f t="shared" si="296"/>
        <v>0.96499999999999997</v>
      </c>
      <c r="C1930" s="77">
        <f t="shared" si="291"/>
        <v>0.96369390515135156</v>
      </c>
      <c r="D1930" s="78">
        <f t="shared" si="292"/>
        <v>7.091416978352758E-10</v>
      </c>
      <c r="E1930" s="78">
        <f t="shared" si="293"/>
        <v>1</v>
      </c>
      <c r="F1930" s="78">
        <f t="shared" si="294"/>
        <v>1</v>
      </c>
      <c r="G1930" s="77">
        <f t="shared" si="297"/>
        <v>6.8339553209253666E-10</v>
      </c>
      <c r="H1930" s="78">
        <f t="shared" si="295"/>
        <v>-183.30655729722156</v>
      </c>
      <c r="I1930" s="77">
        <f t="shared" si="298"/>
        <v>1</v>
      </c>
      <c r="J1930" s="77">
        <f t="shared" si="299"/>
        <v>4.8458079012209486E-10</v>
      </c>
      <c r="K1930" s="77">
        <f t="shared" si="300"/>
        <v>4.8458079012209486E-10</v>
      </c>
      <c r="L1930" s="82"/>
    </row>
    <row r="1931" spans="1:12" x14ac:dyDescent="0.2">
      <c r="A1931" s="76">
        <v>966</v>
      </c>
      <c r="B1931" s="76">
        <f t="shared" si="296"/>
        <v>0.96599999999999997</v>
      </c>
      <c r="C1931" s="77">
        <f t="shared" si="291"/>
        <v>0.9636198968135169</v>
      </c>
      <c r="D1931" s="78">
        <f t="shared" si="292"/>
        <v>1.4351754407995139E-9</v>
      </c>
      <c r="E1931" s="78">
        <f t="shared" si="293"/>
        <v>1</v>
      </c>
      <c r="F1931" s="78">
        <f t="shared" si="294"/>
        <v>1</v>
      </c>
      <c r="G1931" s="77">
        <f t="shared" si="297"/>
        <v>1.3829636101725212E-9</v>
      </c>
      <c r="H1931" s="78">
        <f t="shared" si="295"/>
        <v>-177.18378494603061</v>
      </c>
      <c r="I1931" s="77">
        <f t="shared" si="298"/>
        <v>1</v>
      </c>
      <c r="J1931" s="77">
        <f t="shared" si="299"/>
        <v>1.0331795711325288E-9</v>
      </c>
      <c r="K1931" s="77">
        <f t="shared" si="300"/>
        <v>1.0331795711325288E-9</v>
      </c>
      <c r="L1931" s="82"/>
    </row>
    <row r="1932" spans="1:12" x14ac:dyDescent="0.2">
      <c r="A1932" s="76">
        <v>967</v>
      </c>
      <c r="B1932" s="76">
        <f t="shared" si="296"/>
        <v>0.96699999999999997</v>
      </c>
      <c r="C1932" s="77">
        <f t="shared" si="291"/>
        <v>0.96354581705849396</v>
      </c>
      <c r="D1932" s="78">
        <f t="shared" si="292"/>
        <v>2.5853628942394348E-9</v>
      </c>
      <c r="E1932" s="78">
        <f t="shared" si="293"/>
        <v>1</v>
      </c>
      <c r="F1932" s="78">
        <f t="shared" si="294"/>
        <v>1</v>
      </c>
      <c r="G1932" s="77">
        <f t="shared" si="297"/>
        <v>2.4911156023226489E-9</v>
      </c>
      <c r="H1932" s="78">
        <f t="shared" si="295"/>
        <v>-172.07212236387534</v>
      </c>
      <c r="I1932" s="77">
        <f t="shared" si="298"/>
        <v>1</v>
      </c>
      <c r="J1932" s="77">
        <f t="shared" si="299"/>
        <v>1.9370396062475852E-9</v>
      </c>
      <c r="K1932" s="77">
        <f t="shared" si="300"/>
        <v>1.9370396062475852E-9</v>
      </c>
      <c r="L1932" s="82"/>
    </row>
    <row r="1933" spans="1:12" x14ac:dyDescent="0.2">
      <c r="A1933" s="76">
        <v>968</v>
      </c>
      <c r="B1933" s="76">
        <f t="shared" si="296"/>
        <v>0.96799999999999997</v>
      </c>
      <c r="C1933" s="77">
        <f t="shared" si="291"/>
        <v>0.96347166590220201</v>
      </c>
      <c r="D1933" s="78">
        <f t="shared" si="292"/>
        <v>4.2725708777470889E-9</v>
      </c>
      <c r="E1933" s="78">
        <f t="shared" si="293"/>
        <v>1</v>
      </c>
      <c r="F1933" s="78">
        <f t="shared" si="294"/>
        <v>1</v>
      </c>
      <c r="G1933" s="77">
        <f t="shared" si="297"/>
        <v>4.1165009812682216E-9</v>
      </c>
      <c r="H1933" s="78">
        <f t="shared" si="295"/>
        <v>-167.70943553455572</v>
      </c>
      <c r="I1933" s="77">
        <f t="shared" si="298"/>
        <v>1</v>
      </c>
      <c r="J1933" s="77">
        <f t="shared" si="299"/>
        <v>3.3038082917954352E-9</v>
      </c>
      <c r="K1933" s="77">
        <f t="shared" si="300"/>
        <v>3.3038082917954352E-9</v>
      </c>
      <c r="L1933" s="82"/>
    </row>
    <row r="1934" spans="1:12" x14ac:dyDescent="0.2">
      <c r="A1934" s="76">
        <v>969</v>
      </c>
      <c r="B1934" s="76">
        <f t="shared" si="296"/>
        <v>0.96899999999999997</v>
      </c>
      <c r="C1934" s="77">
        <f t="shared" si="291"/>
        <v>0.96339744336057331</v>
      </c>
      <c r="D1934" s="78">
        <f t="shared" si="292"/>
        <v>6.6047476564168644E-9</v>
      </c>
      <c r="E1934" s="78">
        <f t="shared" si="293"/>
        <v>1</v>
      </c>
      <c r="F1934" s="78">
        <f t="shared" si="294"/>
        <v>1</v>
      </c>
      <c r="G1934" s="77">
        <f t="shared" si="297"/>
        <v>6.3629970062337451E-9</v>
      </c>
      <c r="H1934" s="78">
        <f t="shared" si="295"/>
        <v>-163.92676562195308</v>
      </c>
      <c r="I1934" s="77">
        <f t="shared" si="298"/>
        <v>1</v>
      </c>
      <c r="J1934" s="77">
        <f t="shared" si="299"/>
        <v>5.2397489937509833E-9</v>
      </c>
      <c r="K1934" s="77">
        <f t="shared" si="300"/>
        <v>5.2397489937509833E-9</v>
      </c>
      <c r="L1934" s="82"/>
    </row>
    <row r="1935" spans="1:12" x14ac:dyDescent="0.2">
      <c r="A1935" s="76">
        <v>970</v>
      </c>
      <c r="B1935" s="76">
        <f t="shared" si="296"/>
        <v>0.97</v>
      </c>
      <c r="C1935" s="77">
        <f t="shared" si="291"/>
        <v>0.96332314944955677</v>
      </c>
      <c r="D1935" s="78">
        <f t="shared" si="292"/>
        <v>9.6779674946326982E-9</v>
      </c>
      <c r="E1935" s="78">
        <f t="shared" si="293"/>
        <v>1</v>
      </c>
      <c r="F1935" s="78">
        <f t="shared" si="294"/>
        <v>1</v>
      </c>
      <c r="G1935" s="77">
        <f t="shared" si="297"/>
        <v>9.3230101272000065E-9</v>
      </c>
      <c r="H1935" s="78">
        <f t="shared" si="295"/>
        <v>-160.60887688045563</v>
      </c>
      <c r="I1935" s="77">
        <f t="shared" si="298"/>
        <v>1</v>
      </c>
      <c r="J1935" s="77">
        <f t="shared" si="299"/>
        <v>7.8430035667168766E-9</v>
      </c>
      <c r="K1935" s="77">
        <f t="shared" si="300"/>
        <v>7.8430035667168766E-9</v>
      </c>
      <c r="L1935" s="82"/>
    </row>
    <row r="1936" spans="1:12" x14ac:dyDescent="0.2">
      <c r="A1936" s="76">
        <v>971</v>
      </c>
      <c r="B1936" s="76">
        <f t="shared" si="296"/>
        <v>0.97099999999999997</v>
      </c>
      <c r="C1936" s="77">
        <f t="shared" si="291"/>
        <v>0.96324878418511695</v>
      </c>
      <c r="D1936" s="78">
        <f t="shared" si="292"/>
        <v>1.3569881212754315E-8</v>
      </c>
      <c r="E1936" s="78">
        <f t="shared" si="293"/>
        <v>1</v>
      </c>
      <c r="F1936" s="78">
        <f t="shared" si="294"/>
        <v>1</v>
      </c>
      <c r="G1936" s="77">
        <f t="shared" si="297"/>
        <v>1.3071171579722055E-8</v>
      </c>
      <c r="H1936" s="78">
        <f t="shared" si="295"/>
        <v>-157.67370969015627</v>
      </c>
      <c r="I1936" s="77">
        <f t="shared" si="298"/>
        <v>1</v>
      </c>
      <c r="J1936" s="77">
        <f t="shared" si="299"/>
        <v>1.1197090853461031E-8</v>
      </c>
      <c r="K1936" s="77">
        <f t="shared" si="300"/>
        <v>1.1197090853461031E-8</v>
      </c>
      <c r="L1936" s="82"/>
    </row>
    <row r="1937" spans="1:12" x14ac:dyDescent="0.2">
      <c r="A1937" s="76">
        <v>972</v>
      </c>
      <c r="B1937" s="76">
        <f t="shared" si="296"/>
        <v>0.97199999999999998</v>
      </c>
      <c r="C1937" s="77">
        <f t="shared" si="291"/>
        <v>0.96317434758322895</v>
      </c>
      <c r="D1937" s="78">
        <f t="shared" si="292"/>
        <v>1.8333882553258786E-8</v>
      </c>
      <c r="E1937" s="78">
        <f t="shared" si="293"/>
        <v>1</v>
      </c>
      <c r="F1937" s="78">
        <f t="shared" si="294"/>
        <v>1</v>
      </c>
      <c r="G1937" s="77">
        <f t="shared" si="297"/>
        <v>1.7658725366902576E-8</v>
      </c>
      <c r="H1937" s="78">
        <f t="shared" si="295"/>
        <v>-155.06081295299322</v>
      </c>
      <c r="I1937" s="77">
        <f t="shared" si="298"/>
        <v>1</v>
      </c>
      <c r="J1937" s="77">
        <f t="shared" si="299"/>
        <v>1.5364948473312315E-8</v>
      </c>
      <c r="K1937" s="77">
        <f t="shared" si="300"/>
        <v>1.5364948473312315E-8</v>
      </c>
      <c r="L1937" s="82"/>
    </row>
    <row r="1938" spans="1:12" x14ac:dyDescent="0.2">
      <c r="A1938" s="76">
        <v>973</v>
      </c>
      <c r="B1938" s="76">
        <f t="shared" si="296"/>
        <v>0.97299999999999998</v>
      </c>
      <c r="C1938" s="77">
        <f t="shared" si="291"/>
        <v>0.96309983965988677</v>
      </c>
      <c r="D1938" s="78">
        <f t="shared" si="292"/>
        <v>2.3994267807195302E-8</v>
      </c>
      <c r="E1938" s="78">
        <f t="shared" si="293"/>
        <v>1</v>
      </c>
      <c r="F1938" s="78">
        <f t="shared" si="294"/>
        <v>1</v>
      </c>
      <c r="G1938" s="77">
        <f t="shared" si="297"/>
        <v>2.3108875477866179E-8</v>
      </c>
      <c r="H1938" s="78">
        <f t="shared" si="295"/>
        <v>-152.72442375215724</v>
      </c>
      <c r="I1938" s="77">
        <f t="shared" si="298"/>
        <v>1</v>
      </c>
      <c r="J1938" s="77">
        <f t="shared" si="299"/>
        <v>2.0383800422384376E-8</v>
      </c>
      <c r="K1938" s="77">
        <f t="shared" si="300"/>
        <v>2.0383800422384376E-8</v>
      </c>
      <c r="L1938" s="82"/>
    </row>
    <row r="1939" spans="1:12" x14ac:dyDescent="0.2">
      <c r="A1939" s="76">
        <v>974</v>
      </c>
      <c r="B1939" s="76">
        <f t="shared" si="296"/>
        <v>0.97399999999999998</v>
      </c>
      <c r="C1939" s="77">
        <f t="shared" si="291"/>
        <v>0.96302526043109682</v>
      </c>
      <c r="D1939" s="78">
        <f t="shared" si="292"/>
        <v>3.0542621662974977E-8</v>
      </c>
      <c r="E1939" s="78">
        <f t="shared" si="293"/>
        <v>1</v>
      </c>
      <c r="F1939" s="78">
        <f t="shared" si="294"/>
        <v>1</v>
      </c>
      <c r="G1939" s="77">
        <f t="shared" si="297"/>
        <v>2.9413316181234936E-8</v>
      </c>
      <c r="H1939" s="78">
        <f t="shared" si="295"/>
        <v>-150.62912017084383</v>
      </c>
      <c r="I1939" s="77">
        <f t="shared" si="298"/>
        <v>1</v>
      </c>
      <c r="J1939" s="77">
        <f t="shared" si="299"/>
        <v>2.6261095829550558E-8</v>
      </c>
      <c r="K1939" s="77">
        <f t="shared" si="300"/>
        <v>2.6261095829550558E-8</v>
      </c>
      <c r="L1939" s="82"/>
    </row>
    <row r="1940" spans="1:12" x14ac:dyDescent="0.2">
      <c r="A1940" s="76">
        <v>975</v>
      </c>
      <c r="B1940" s="76">
        <f t="shared" si="296"/>
        <v>0.97499999999999998</v>
      </c>
      <c r="C1940" s="77">
        <f t="shared" si="291"/>
        <v>0.96295060991288139</v>
      </c>
      <c r="D1940" s="78">
        <f t="shared" si="292"/>
        <v>3.7935607641888946E-8</v>
      </c>
      <c r="E1940" s="78">
        <f t="shared" si="293"/>
        <v>1</v>
      </c>
      <c r="F1940" s="78">
        <f t="shared" si="294"/>
        <v>1</v>
      </c>
      <c r="G1940" s="77">
        <f t="shared" si="297"/>
        <v>3.6530116516172727E-8</v>
      </c>
      <c r="H1940" s="78">
        <f t="shared" si="295"/>
        <v>-148.7469788512721</v>
      </c>
      <c r="I1940" s="77">
        <f t="shared" si="298"/>
        <v>1</v>
      </c>
      <c r="J1940" s="77">
        <f t="shared" si="299"/>
        <v>3.2971716348703832E-8</v>
      </c>
      <c r="K1940" s="77">
        <f t="shared" si="300"/>
        <v>3.2971716348703832E-8</v>
      </c>
      <c r="L1940" s="82"/>
    </row>
    <row r="1941" spans="1:12" x14ac:dyDescent="0.2">
      <c r="A1941" s="76">
        <v>976</v>
      </c>
      <c r="B1941" s="76">
        <f t="shared" si="296"/>
        <v>0.97599999999999998</v>
      </c>
      <c r="C1941" s="77">
        <f t="shared" si="291"/>
        <v>0.96287588812127733</v>
      </c>
      <c r="D1941" s="78">
        <f t="shared" si="292"/>
        <v>4.6094279229632374E-8</v>
      </c>
      <c r="E1941" s="78">
        <f t="shared" si="293"/>
        <v>1</v>
      </c>
      <c r="F1941" s="78">
        <f t="shared" si="294"/>
        <v>1</v>
      </c>
      <c r="G1941" s="77">
        <f t="shared" si="297"/>
        <v>4.438307005054242E-8</v>
      </c>
      <c r="H1941" s="78">
        <f t="shared" si="295"/>
        <v>-147.05565320391204</v>
      </c>
      <c r="I1941" s="77">
        <f t="shared" si="298"/>
        <v>1</v>
      </c>
      <c r="J1941" s="77">
        <f t="shared" si="299"/>
        <v>4.045659328335757E-8</v>
      </c>
      <c r="K1941" s="77">
        <f t="shared" si="300"/>
        <v>4.045659328335757E-8</v>
      </c>
      <c r="L1941" s="82"/>
    </row>
    <row r="1942" spans="1:12" x14ac:dyDescent="0.2">
      <c r="A1942" s="76">
        <v>977</v>
      </c>
      <c r="B1942" s="76">
        <f t="shared" si="296"/>
        <v>0.97699999999999998</v>
      </c>
      <c r="C1942" s="77">
        <f t="shared" si="291"/>
        <v>0.96280109507233425</v>
      </c>
      <c r="D1942" s="78">
        <f t="shared" si="292"/>
        <v>5.4904960668450173E-8</v>
      </c>
      <c r="E1942" s="78">
        <f t="shared" si="293"/>
        <v>1</v>
      </c>
      <c r="F1942" s="78">
        <f t="shared" si="294"/>
        <v>1</v>
      </c>
      <c r="G1942" s="77">
        <f t="shared" si="297"/>
        <v>5.2862556256487266E-8</v>
      </c>
      <c r="H1942" s="78">
        <f t="shared" si="295"/>
        <v>-145.53703679334674</v>
      </c>
      <c r="I1942" s="77">
        <f t="shared" si="298"/>
        <v>1</v>
      </c>
      <c r="J1942" s="77">
        <f t="shared" si="299"/>
        <v>4.8622813153514843E-8</v>
      </c>
      <c r="K1942" s="77">
        <f t="shared" si="300"/>
        <v>4.8622813153514843E-8</v>
      </c>
      <c r="L1942" s="82"/>
    </row>
    <row r="1943" spans="1:12" x14ac:dyDescent="0.2">
      <c r="A1943" s="76">
        <v>978</v>
      </c>
      <c r="B1943" s="76">
        <f t="shared" si="296"/>
        <v>0.97799999999999998</v>
      </c>
      <c r="C1943" s="77">
        <f t="shared" si="291"/>
        <v>0.96272623078212027</v>
      </c>
      <c r="D1943" s="78">
        <f t="shared" si="292"/>
        <v>6.4221677302218838E-8</v>
      </c>
      <c r="E1943" s="78">
        <f t="shared" si="293"/>
        <v>1</v>
      </c>
      <c r="F1943" s="78">
        <f t="shared" si="294"/>
        <v>1</v>
      </c>
      <c r="G1943" s="77">
        <f t="shared" si="297"/>
        <v>6.1827893323670783E-8</v>
      </c>
      <c r="H1943" s="78">
        <f t="shared" si="295"/>
        <v>-144.17631102133799</v>
      </c>
      <c r="I1943" s="77">
        <f t="shared" si="298"/>
        <v>1</v>
      </c>
      <c r="J1943" s="77">
        <f t="shared" si="299"/>
        <v>5.7345224790079028E-8</v>
      </c>
      <c r="K1943" s="77">
        <f t="shared" si="300"/>
        <v>5.7345224790079028E-8</v>
      </c>
      <c r="L1943" s="82"/>
    </row>
    <row r="1944" spans="1:12" x14ac:dyDescent="0.2">
      <c r="A1944" s="76">
        <v>979</v>
      </c>
      <c r="B1944" s="76">
        <f t="shared" si="296"/>
        <v>0.97899999999999998</v>
      </c>
      <c r="C1944" s="77">
        <f t="shared" si="291"/>
        <v>0.96265129526671345</v>
      </c>
      <c r="D1944" s="78">
        <f t="shared" si="292"/>
        <v>7.3870047392588042E-8</v>
      </c>
      <c r="E1944" s="78">
        <f t="shared" si="293"/>
        <v>1</v>
      </c>
      <c r="F1944" s="78">
        <f t="shared" si="294"/>
        <v>1</v>
      </c>
      <c r="G1944" s="77">
        <f t="shared" si="297"/>
        <v>7.1111096803888383E-8</v>
      </c>
      <c r="H1944" s="78">
        <f t="shared" si="295"/>
        <v>-142.96125245666926</v>
      </c>
      <c r="I1944" s="77">
        <f t="shared" si="298"/>
        <v>1</v>
      </c>
      <c r="J1944" s="77">
        <f t="shared" si="299"/>
        <v>6.6469495063779576E-8</v>
      </c>
      <c r="K1944" s="77">
        <f t="shared" si="300"/>
        <v>6.6469495063779576E-8</v>
      </c>
      <c r="L1944" s="82"/>
    </row>
    <row r="1945" spans="1:12" x14ac:dyDescent="0.2">
      <c r="A1945" s="76">
        <v>980</v>
      </c>
      <c r="B1945" s="76">
        <f t="shared" si="296"/>
        <v>0.98</v>
      </c>
      <c r="C1945" s="77">
        <f t="shared" si="291"/>
        <v>0.96257628854221067</v>
      </c>
      <c r="D1945" s="78">
        <f t="shared" si="292"/>
        <v>8.3652483404858514E-8</v>
      </c>
      <c r="E1945" s="78">
        <f t="shared" si="293"/>
        <v>1</v>
      </c>
      <c r="F1945" s="78">
        <f t="shared" si="294"/>
        <v>1</v>
      </c>
      <c r="G1945" s="77">
        <f t="shared" si="297"/>
        <v>8.0521897003187578E-8</v>
      </c>
      <c r="H1945" s="78">
        <f t="shared" si="295"/>
        <v>-141.8817200436975</v>
      </c>
      <c r="I1945" s="77">
        <f t="shared" si="298"/>
        <v>1</v>
      </c>
      <c r="J1945" s="77">
        <f t="shared" si="299"/>
        <v>7.5816496903537981E-8</v>
      </c>
      <c r="K1945" s="77">
        <f t="shared" si="300"/>
        <v>7.5816496903537981E-8</v>
      </c>
      <c r="L1945" s="82"/>
    </row>
    <row r="1946" spans="1:12" x14ac:dyDescent="0.2">
      <c r="A1946" s="76">
        <v>981</v>
      </c>
      <c r="B1946" s="76">
        <f t="shared" si="296"/>
        <v>0.98099999999999998</v>
      </c>
      <c r="C1946" s="77">
        <f t="shared" si="291"/>
        <v>0.96250121062472227</v>
      </c>
      <c r="D1946" s="78">
        <f t="shared" si="292"/>
        <v>9.3354493658465233E-8</v>
      </c>
      <c r="E1946" s="78">
        <f t="shared" si="293"/>
        <v>1</v>
      </c>
      <c r="F1946" s="78">
        <f t="shared" si="294"/>
        <v>1</v>
      </c>
      <c r="G1946" s="77">
        <f t="shared" si="297"/>
        <v>8.985381316353075E-8</v>
      </c>
      <c r="H1946" s="78">
        <f t="shared" si="295"/>
        <v>-140.92926975657804</v>
      </c>
      <c r="I1946" s="77">
        <f t="shared" si="298"/>
        <v>1</v>
      </c>
      <c r="J1946" s="77">
        <f t="shared" si="299"/>
        <v>8.5187855083359171E-8</v>
      </c>
      <c r="K1946" s="77">
        <f t="shared" si="300"/>
        <v>8.5187855083359171E-8</v>
      </c>
      <c r="L1946" s="82"/>
    </row>
    <row r="1947" spans="1:12" x14ac:dyDescent="0.2">
      <c r="A1947" s="76">
        <v>982</v>
      </c>
      <c r="B1947" s="76">
        <f t="shared" si="296"/>
        <v>0.98199999999999998</v>
      </c>
      <c r="C1947" s="77">
        <f t="shared" si="291"/>
        <v>0.96242606153037047</v>
      </c>
      <c r="D1947" s="78">
        <f t="shared" si="292"/>
        <v>1.0275182739363225E-7</v>
      </c>
      <c r="E1947" s="78">
        <f t="shared" si="293"/>
        <v>1</v>
      </c>
      <c r="F1947" s="78">
        <f t="shared" si="294"/>
        <v>1</v>
      </c>
      <c r="G1947" s="77">
        <f t="shared" si="297"/>
        <v>9.8891036553501918E-8</v>
      </c>
      <c r="H1947" s="78">
        <f t="shared" si="295"/>
        <v>-140.09686141816107</v>
      </c>
      <c r="I1947" s="77">
        <f t="shared" si="298"/>
        <v>1</v>
      </c>
      <c r="J1947" s="77">
        <f t="shared" si="299"/>
        <v>9.4372424858516328E-8</v>
      </c>
      <c r="K1947" s="77">
        <f t="shared" si="300"/>
        <v>9.4372424858516328E-8</v>
      </c>
      <c r="L1947" s="82"/>
    </row>
    <row r="1948" spans="1:12" x14ac:dyDescent="0.2">
      <c r="A1948" s="76">
        <v>983</v>
      </c>
      <c r="B1948" s="76">
        <f t="shared" si="296"/>
        <v>0.98299999999999998</v>
      </c>
      <c r="C1948" s="77">
        <f t="shared" si="291"/>
        <v>0.96235084127529735</v>
      </c>
      <c r="D1948" s="78">
        <f t="shared" si="292"/>
        <v>1.1161816974924051E-7</v>
      </c>
      <c r="E1948" s="78">
        <f t="shared" si="293"/>
        <v>1</v>
      </c>
      <c r="F1948" s="78">
        <f t="shared" si="294"/>
        <v>1</v>
      </c>
      <c r="G1948" s="77">
        <f t="shared" si="297"/>
        <v>1.0741583955979055E-7</v>
      </c>
      <c r="H1948" s="78">
        <f t="shared" si="295"/>
        <v>-139.37863345537431</v>
      </c>
      <c r="I1948" s="77">
        <f t="shared" si="298"/>
        <v>1</v>
      </c>
      <c r="J1948" s="77">
        <f t="shared" si="299"/>
        <v>1.0315343805664623E-7</v>
      </c>
      <c r="K1948" s="77">
        <f t="shared" si="300"/>
        <v>1.0315343805664623E-7</v>
      </c>
      <c r="L1948" s="82"/>
    </row>
    <row r="1949" spans="1:12" x14ac:dyDescent="0.2">
      <c r="A1949" s="76">
        <v>984</v>
      </c>
      <c r="B1949" s="76">
        <f t="shared" si="296"/>
        <v>0.98399999999999999</v>
      </c>
      <c r="C1949" s="77">
        <f t="shared" si="291"/>
        <v>0.96227554987565411</v>
      </c>
      <c r="D1949" s="78">
        <f t="shared" si="292"/>
        <v>1.1973306939946118E-7</v>
      </c>
      <c r="E1949" s="78">
        <f t="shared" si="293"/>
        <v>1</v>
      </c>
      <c r="F1949" s="78">
        <f t="shared" si="294"/>
        <v>1</v>
      </c>
      <c r="G1949" s="77">
        <f t="shared" si="297"/>
        <v>1.1521620519466636E-7</v>
      </c>
      <c r="H1949" s="78">
        <f t="shared" si="295"/>
        <v>-138.76972865928698</v>
      </c>
      <c r="I1949" s="77">
        <f t="shared" si="298"/>
        <v>1</v>
      </c>
      <c r="J1949" s="77">
        <f t="shared" si="299"/>
        <v>1.1131602237722846E-7</v>
      </c>
      <c r="K1949" s="77">
        <f t="shared" si="300"/>
        <v>1.1131602237722846E-7</v>
      </c>
      <c r="L1949" s="82"/>
    </row>
    <row r="1950" spans="1:12" x14ac:dyDescent="0.2">
      <c r="A1950" s="76">
        <v>985</v>
      </c>
      <c r="B1950" s="76">
        <f t="shared" si="296"/>
        <v>0.98499999999999999</v>
      </c>
      <c r="C1950" s="77">
        <f t="shared" si="291"/>
        <v>0.96220018734761181</v>
      </c>
      <c r="D1950" s="78">
        <f t="shared" si="292"/>
        <v>1.2688977161344274E-7</v>
      </c>
      <c r="E1950" s="78">
        <f t="shared" si="293"/>
        <v>1</v>
      </c>
      <c r="F1950" s="78">
        <f t="shared" si="294"/>
        <v>1</v>
      </c>
      <c r="G1950" s="77">
        <f t="shared" si="297"/>
        <v>1.2209336201895027E-7</v>
      </c>
      <c r="H1950" s="78">
        <f t="shared" si="295"/>
        <v>-138.26615894336388</v>
      </c>
      <c r="I1950" s="77">
        <f t="shared" si="298"/>
        <v>1</v>
      </c>
      <c r="J1950" s="77">
        <f t="shared" si="299"/>
        <v>1.1865478360680832E-7</v>
      </c>
      <c r="K1950" s="77">
        <f t="shared" si="300"/>
        <v>1.1865478360680832E-7</v>
      </c>
      <c r="L1950" s="82"/>
    </row>
    <row r="1951" spans="1:12" x14ac:dyDescent="0.2">
      <c r="A1951" s="76">
        <v>986</v>
      </c>
      <c r="B1951" s="76">
        <f t="shared" si="296"/>
        <v>0.98599999999999999</v>
      </c>
      <c r="C1951" s="77">
        <f t="shared" si="291"/>
        <v>0.96212475370735107</v>
      </c>
      <c r="D1951" s="78">
        <f t="shared" si="292"/>
        <v>1.3290263363573327E-7</v>
      </c>
      <c r="E1951" s="78">
        <f t="shared" si="293"/>
        <v>1</v>
      </c>
      <c r="F1951" s="78">
        <f t="shared" si="294"/>
        <v>1</v>
      </c>
      <c r="G1951" s="77">
        <f t="shared" si="297"/>
        <v>1.278689136538382E-7</v>
      </c>
      <c r="H1951" s="78">
        <f t="shared" si="295"/>
        <v>-137.86470048955806</v>
      </c>
      <c r="I1951" s="77">
        <f t="shared" si="298"/>
        <v>1</v>
      </c>
      <c r="J1951" s="77">
        <f t="shared" si="299"/>
        <v>1.2498113783639423E-7</v>
      </c>
      <c r="K1951" s="77">
        <f t="shared" si="300"/>
        <v>1.2498113783639423E-7</v>
      </c>
      <c r="L1951" s="82"/>
    </row>
    <row r="1952" spans="1:12" x14ac:dyDescent="0.2">
      <c r="A1952" s="76">
        <v>987</v>
      </c>
      <c r="B1952" s="76">
        <f t="shared" si="296"/>
        <v>0.98699999999999999</v>
      </c>
      <c r="C1952" s="77">
        <f t="shared" si="291"/>
        <v>0.96204924897107003</v>
      </c>
      <c r="D1952" s="78">
        <f t="shared" si="292"/>
        <v>1.3761381727202278E-7</v>
      </c>
      <c r="E1952" s="78">
        <f t="shared" si="293"/>
        <v>1</v>
      </c>
      <c r="F1952" s="78">
        <f t="shared" si="294"/>
        <v>1</v>
      </c>
      <c r="G1952" s="77">
        <f t="shared" si="297"/>
        <v>1.3239126955459157E-7</v>
      </c>
      <c r="H1952" s="78">
        <f t="shared" si="295"/>
        <v>-137.56281306367853</v>
      </c>
      <c r="I1952" s="77">
        <f t="shared" si="298"/>
        <v>1</v>
      </c>
      <c r="J1952" s="77">
        <f t="shared" si="299"/>
        <v>1.3013009160421489E-7</v>
      </c>
      <c r="K1952" s="77">
        <f t="shared" si="300"/>
        <v>1.3013009160421489E-7</v>
      </c>
      <c r="L1952" s="82"/>
    </row>
    <row r="1953" spans="1:12" x14ac:dyDescent="0.2">
      <c r="A1953" s="76">
        <v>988</v>
      </c>
      <c r="B1953" s="76">
        <f t="shared" si="296"/>
        <v>0.98799999999999999</v>
      </c>
      <c r="C1953" s="77">
        <f t="shared" si="291"/>
        <v>0.9619736731549835</v>
      </c>
      <c r="D1953" s="78">
        <f t="shared" si="292"/>
        <v>1.4089898454435154E-7</v>
      </c>
      <c r="E1953" s="78">
        <f t="shared" si="293"/>
        <v>1</v>
      </c>
      <c r="F1953" s="78">
        <f t="shared" si="294"/>
        <v>1</v>
      </c>
      <c r="G1953" s="77">
        <f t="shared" si="297"/>
        <v>1.3554111370593711E-7</v>
      </c>
      <c r="H1953" s="78">
        <f t="shared" si="295"/>
        <v>-137.35857900393967</v>
      </c>
      <c r="I1953" s="77">
        <f t="shared" si="298"/>
        <v>1</v>
      </c>
      <c r="J1953" s="77">
        <f t="shared" si="299"/>
        <v>1.3396619163026433E-7</v>
      </c>
      <c r="K1953" s="77">
        <f t="shared" si="300"/>
        <v>1.3396619163026433E-7</v>
      </c>
      <c r="L1953" s="82"/>
    </row>
    <row r="1954" spans="1:12" x14ac:dyDescent="0.2">
      <c r="A1954" s="76">
        <v>989</v>
      </c>
      <c r="B1954" s="76">
        <f t="shared" si="296"/>
        <v>0.98899999999999999</v>
      </c>
      <c r="C1954" s="77">
        <f t="shared" si="291"/>
        <v>0.96189802627531507</v>
      </c>
      <c r="D1954" s="78">
        <f t="shared" si="292"/>
        <v>1.4267176483403246E-7</v>
      </c>
      <c r="E1954" s="78">
        <f t="shared" si="293"/>
        <v>1</v>
      </c>
      <c r="F1954" s="78">
        <f t="shared" si="294"/>
        <v>1</v>
      </c>
      <c r="G1954" s="77">
        <f t="shared" si="297"/>
        <v>1.3723568899907174E-7</v>
      </c>
      <c r="H1954" s="78">
        <f t="shared" si="295"/>
        <v>-137.25065865891023</v>
      </c>
      <c r="I1954" s="77">
        <f t="shared" si="298"/>
        <v>1</v>
      </c>
      <c r="J1954" s="77">
        <f t="shared" si="299"/>
        <v>1.3638840135250442E-7</v>
      </c>
      <c r="K1954" s="77">
        <f t="shared" si="300"/>
        <v>1.3638840135250442E-7</v>
      </c>
      <c r="L1954" s="82"/>
    </row>
    <row r="1955" spans="1:12" x14ac:dyDescent="0.2">
      <c r="A1955" s="76">
        <v>990</v>
      </c>
      <c r="B1955" s="76">
        <f t="shared" si="296"/>
        <v>0.99</v>
      </c>
      <c r="C1955" s="77">
        <f t="shared" si="291"/>
        <v>0.96182230834830906</v>
      </c>
      <c r="D1955" s="78">
        <f t="shared" si="292"/>
        <v>1.4288681415034021E-7</v>
      </c>
      <c r="E1955" s="78">
        <f t="shared" si="293"/>
        <v>1</v>
      </c>
      <c r="F1955" s="78">
        <f t="shared" si="294"/>
        <v>1</v>
      </c>
      <c r="G1955" s="77">
        <f t="shared" si="297"/>
        <v>1.3743172541861606E-7</v>
      </c>
      <c r="H1955" s="78">
        <f t="shared" si="295"/>
        <v>-137.23826002037541</v>
      </c>
      <c r="I1955" s="77">
        <f t="shared" si="298"/>
        <v>1</v>
      </c>
      <c r="J1955" s="77">
        <f t="shared" si="299"/>
        <v>1.3733370720884389E-7</v>
      </c>
      <c r="K1955" s="77">
        <f t="shared" si="300"/>
        <v>1.3733370720884389E-7</v>
      </c>
      <c r="L1955" s="82"/>
    </row>
    <row r="1956" spans="1:12" x14ac:dyDescent="0.2">
      <c r="A1956" s="76">
        <v>991</v>
      </c>
      <c r="B1956" s="76">
        <f t="shared" si="296"/>
        <v>0.99099999999999999</v>
      </c>
      <c r="C1956" s="77">
        <f t="shared" si="291"/>
        <v>0.96174651939022082</v>
      </c>
      <c r="D1956" s="78">
        <f t="shared" si="292"/>
        <v>1.4154134673502636E-7</v>
      </c>
      <c r="E1956" s="78">
        <f t="shared" si="293"/>
        <v>1</v>
      </c>
      <c r="F1956" s="78">
        <f t="shared" si="294"/>
        <v>1</v>
      </c>
      <c r="G1956" s="77">
        <f t="shared" si="297"/>
        <v>1.36126897572216E-7</v>
      </c>
      <c r="H1956" s="78">
        <f t="shared" si="295"/>
        <v>-137.32112106492193</v>
      </c>
      <c r="I1956" s="77">
        <f t="shared" si="298"/>
        <v>1</v>
      </c>
      <c r="J1956" s="77">
        <f t="shared" si="299"/>
        <v>1.3677931149541604E-7</v>
      </c>
      <c r="K1956" s="77">
        <f t="shared" si="300"/>
        <v>1.3677931149541604E-7</v>
      </c>
      <c r="L1956" s="82"/>
    </row>
    <row r="1957" spans="1:12" x14ac:dyDescent="0.2">
      <c r="A1957" s="76">
        <v>992</v>
      </c>
      <c r="B1957" s="76">
        <f t="shared" si="296"/>
        <v>0.99199999999999999</v>
      </c>
      <c r="C1957" s="77">
        <f t="shared" si="291"/>
        <v>0.96167065941732011</v>
      </c>
      <c r="D1957" s="78">
        <f t="shared" si="292"/>
        <v>1.3867508352238893E-7</v>
      </c>
      <c r="E1957" s="78">
        <f t="shared" si="293"/>
        <v>1</v>
      </c>
      <c r="F1957" s="78">
        <f t="shared" si="294"/>
        <v>1</v>
      </c>
      <c r="G1957" s="77">
        <f t="shared" si="297"/>
        <v>1.333597590157277E-7</v>
      </c>
      <c r="H1957" s="78">
        <f t="shared" si="295"/>
        <v>-137.49950395919706</v>
      </c>
      <c r="I1957" s="77">
        <f t="shared" si="298"/>
        <v>1</v>
      </c>
      <c r="J1957" s="77">
        <f t="shared" si="299"/>
        <v>1.3474332829397184E-7</v>
      </c>
      <c r="K1957" s="77">
        <f t="shared" si="300"/>
        <v>1.3474332829397184E-7</v>
      </c>
      <c r="L1957" s="82"/>
    </row>
    <row r="1958" spans="1:12" x14ac:dyDescent="0.2">
      <c r="A1958" s="76">
        <v>993</v>
      </c>
      <c r="B1958" s="76">
        <f t="shared" si="296"/>
        <v>0.99299999999999999</v>
      </c>
      <c r="C1958" s="77">
        <f t="shared" si="291"/>
        <v>0.96159472844589367</v>
      </c>
      <c r="D1958" s="78">
        <f t="shared" si="292"/>
        <v>1.343686282218383E-7</v>
      </c>
      <c r="E1958" s="78">
        <f t="shared" si="293"/>
        <v>1</v>
      </c>
      <c r="F1958" s="78">
        <f t="shared" si="294"/>
        <v>1</v>
      </c>
      <c r="G1958" s="77">
        <f t="shared" si="297"/>
        <v>1.2920816456662585E-7</v>
      </c>
      <c r="H1958" s="78">
        <f t="shared" si="295"/>
        <v>-137.77420085465133</v>
      </c>
      <c r="I1958" s="77">
        <f t="shared" si="298"/>
        <v>1</v>
      </c>
      <c r="J1958" s="77">
        <f t="shared" si="299"/>
        <v>1.3128396179117678E-7</v>
      </c>
      <c r="K1958" s="77">
        <f t="shared" si="300"/>
        <v>1.3128396179117678E-7</v>
      </c>
      <c r="L1958" s="82"/>
    </row>
    <row r="1959" spans="1:12" x14ac:dyDescent="0.2">
      <c r="A1959" s="76">
        <v>994</v>
      </c>
      <c r="B1959" s="76">
        <f t="shared" si="296"/>
        <v>0.99399999999999999</v>
      </c>
      <c r="C1959" s="77">
        <f t="shared" si="291"/>
        <v>0.96151872649224079</v>
      </c>
      <c r="D1959" s="78">
        <f t="shared" si="292"/>
        <v>1.2874034711201499E-7</v>
      </c>
      <c r="E1959" s="78">
        <f t="shared" si="293"/>
        <v>1</v>
      </c>
      <c r="F1959" s="78">
        <f t="shared" si="294"/>
        <v>1</v>
      </c>
      <c r="G1959" s="77">
        <f t="shared" si="297"/>
        <v>1.2378625460331368E-7</v>
      </c>
      <c r="H1959" s="78">
        <f t="shared" si="295"/>
        <v>-138.14655154595513</v>
      </c>
      <c r="I1959" s="77">
        <f t="shared" si="298"/>
        <v>1</v>
      </c>
      <c r="J1959" s="77">
        <f t="shared" si="299"/>
        <v>1.2649720958496976E-7</v>
      </c>
      <c r="K1959" s="77">
        <f t="shared" si="300"/>
        <v>1.2649720958496976E-7</v>
      </c>
      <c r="L1959" s="82"/>
    </row>
    <row r="1960" spans="1:12" x14ac:dyDescent="0.2">
      <c r="A1960" s="76">
        <v>995</v>
      </c>
      <c r="B1960" s="76">
        <f t="shared" si="296"/>
        <v>0.995</v>
      </c>
      <c r="C1960" s="77">
        <f t="shared" si="291"/>
        <v>0.96144265357267611</v>
      </c>
      <c r="D1960" s="78">
        <f t="shared" si="292"/>
        <v>1.2194189023155207E-7</v>
      </c>
      <c r="E1960" s="78">
        <f t="shared" si="293"/>
        <v>1</v>
      </c>
      <c r="F1960" s="78">
        <f t="shared" si="294"/>
        <v>1</v>
      </c>
      <c r="G1960" s="77">
        <f t="shared" si="297"/>
        <v>1.1724013452589141E-7</v>
      </c>
      <c r="H1960" s="78">
        <f t="shared" si="295"/>
        <v>-138.61847383813864</v>
      </c>
      <c r="I1960" s="77">
        <f t="shared" si="298"/>
        <v>1</v>
      </c>
      <c r="J1960" s="77">
        <f t="shared" si="299"/>
        <v>1.2051319456460255E-7</v>
      </c>
      <c r="K1960" s="77">
        <f t="shared" si="300"/>
        <v>1.2051319456460255E-7</v>
      </c>
      <c r="L1960" s="82"/>
    </row>
    <row r="1961" spans="1:12" x14ac:dyDescent="0.2">
      <c r="A1961" s="76">
        <v>996</v>
      </c>
      <c r="B1961" s="76">
        <f t="shared" si="296"/>
        <v>0.996</v>
      </c>
      <c r="C1961" s="77">
        <f t="shared" si="291"/>
        <v>0.96136650970352966</v>
      </c>
      <c r="D1961" s="78">
        <f t="shared" si="292"/>
        <v>1.1415254690364102E-7</v>
      </c>
      <c r="E1961" s="78">
        <f t="shared" si="293"/>
        <v>1</v>
      </c>
      <c r="F1961" s="78">
        <f t="shared" si="294"/>
        <v>1</v>
      </c>
      <c r="G1961" s="77">
        <f t="shared" si="297"/>
        <v>1.0974243559052182E-7</v>
      </c>
      <c r="H1961" s="78">
        <f t="shared" si="295"/>
        <v>-139.19250810864426</v>
      </c>
      <c r="I1961" s="77">
        <f t="shared" si="298"/>
        <v>1</v>
      </c>
      <c r="J1961" s="77">
        <f t="shared" si="299"/>
        <v>1.1349128505820662E-7</v>
      </c>
      <c r="K1961" s="77">
        <f t="shared" si="300"/>
        <v>1.1349128505820662E-7</v>
      </c>
      <c r="L1961" s="82"/>
    </row>
    <row r="1962" spans="1:12" x14ac:dyDescent="0.2">
      <c r="A1962" s="76">
        <v>997</v>
      </c>
      <c r="B1962" s="76">
        <f t="shared" si="296"/>
        <v>0.997</v>
      </c>
      <c r="C1962" s="77">
        <f t="shared" si="291"/>
        <v>0.96129029490114426</v>
      </c>
      <c r="D1962" s="78">
        <f t="shared" si="292"/>
        <v>1.0557267511622708E-7</v>
      </c>
      <c r="E1962" s="78">
        <f t="shared" si="293"/>
        <v>1</v>
      </c>
      <c r="F1962" s="78">
        <f t="shared" si="294"/>
        <v>1</v>
      </c>
      <c r="G1962" s="77">
        <f t="shared" si="297"/>
        <v>1.0148598799598063E-7</v>
      </c>
      <c r="H1962" s="78">
        <f t="shared" si="295"/>
        <v>-139.87187831877949</v>
      </c>
      <c r="I1962" s="77">
        <f t="shared" si="298"/>
        <v>1</v>
      </c>
      <c r="J1962" s="77">
        <f t="shared" si="299"/>
        <v>1.0561421179325123E-7</v>
      </c>
      <c r="K1962" s="77">
        <f t="shared" si="300"/>
        <v>1.0561421179325123E-7</v>
      </c>
      <c r="L1962" s="82"/>
    </row>
    <row r="1963" spans="1:12" x14ac:dyDescent="0.2">
      <c r="A1963" s="76">
        <v>998</v>
      </c>
      <c r="B1963" s="76">
        <f t="shared" si="296"/>
        <v>0.998</v>
      </c>
      <c r="C1963" s="77">
        <f t="shared" si="291"/>
        <v>0.96121400918187816</v>
      </c>
      <c r="D1963" s="78">
        <f t="shared" si="292"/>
        <v>9.6416480267013732E-8</v>
      </c>
      <c r="E1963" s="78">
        <f t="shared" si="293"/>
        <v>1</v>
      </c>
      <c r="F1963" s="78">
        <f t="shared" si="294"/>
        <v>1</v>
      </c>
      <c r="G1963" s="77">
        <f t="shared" si="297"/>
        <v>9.2676871548661712E-8</v>
      </c>
      <c r="H1963" s="78">
        <f t="shared" si="295"/>
        <v>-140.66057269835011</v>
      </c>
      <c r="I1963" s="77">
        <f t="shared" si="298"/>
        <v>1</v>
      </c>
      <c r="J1963" s="77">
        <f t="shared" si="299"/>
        <v>9.7081429772321163E-8</v>
      </c>
      <c r="K1963" s="77">
        <f t="shared" si="300"/>
        <v>9.7081429772321163E-8</v>
      </c>
      <c r="L1963" s="82"/>
    </row>
    <row r="1964" spans="1:12" x14ac:dyDescent="0.2">
      <c r="A1964" s="76">
        <v>999</v>
      </c>
      <c r="B1964" s="76">
        <f t="shared" si="296"/>
        <v>0.999</v>
      </c>
      <c r="C1964" s="77">
        <f t="shared" si="291"/>
        <v>0.96113765256210471</v>
      </c>
      <c r="D1964" s="78">
        <f t="shared" si="292"/>
        <v>8.690444271584922E-8</v>
      </c>
      <c r="E1964" s="78">
        <f t="shared" si="293"/>
        <v>1</v>
      </c>
      <c r="F1964" s="78">
        <f t="shared" si="294"/>
        <v>1</v>
      </c>
      <c r="G1964" s="77">
        <f t="shared" si="297"/>
        <v>8.3527132069129224E-8</v>
      </c>
      <c r="H1964" s="78">
        <f t="shared" si="295"/>
        <v>-141.56344859956971</v>
      </c>
      <c r="I1964" s="77">
        <f t="shared" si="298"/>
        <v>1</v>
      </c>
      <c r="J1964" s="77">
        <f t="shared" si="299"/>
        <v>8.8102001808895468E-8</v>
      </c>
      <c r="K1964" s="77">
        <f t="shared" si="300"/>
        <v>8.8102001808895468E-8</v>
      </c>
      <c r="L1964" s="82"/>
    </row>
    <row r="1965" spans="1:12" x14ac:dyDescent="0.2">
      <c r="A1965" s="76">
        <v>1000</v>
      </c>
      <c r="B1965" s="76">
        <f t="shared" si="296"/>
        <v>1</v>
      </c>
      <c r="C1965" s="77">
        <f t="shared" si="291"/>
        <v>0.96106122505821212</v>
      </c>
      <c r="D1965" s="78">
        <f t="shared" si="292"/>
        <v>7.7255704543312421E-8</v>
      </c>
      <c r="E1965" s="78">
        <f t="shared" si="293"/>
        <v>1</v>
      </c>
      <c r="F1965" s="78">
        <f t="shared" si="294"/>
        <v>1</v>
      </c>
      <c r="G1965" s="77">
        <f t="shared" si="297"/>
        <v>7.4247462051131115E-8</v>
      </c>
      <c r="H1965" s="78">
        <f t="shared" si="295"/>
        <v>-142.58636773880815</v>
      </c>
      <c r="I1965" s="77">
        <f t="shared" si="298"/>
        <v>1</v>
      </c>
      <c r="J1965" s="77">
        <f t="shared" si="299"/>
        <v>7.888729706013017E-8</v>
      </c>
      <c r="K1965" s="77">
        <f t="shared" si="300"/>
        <v>7.888729706013017E-8</v>
      </c>
      <c r="L1965" s="82"/>
    </row>
    <row r="1966" spans="1:12" x14ac:dyDescent="0.2">
      <c r="A1966" s="76">
        <v>1010</v>
      </c>
      <c r="B1966" s="76">
        <f t="shared" si="296"/>
        <v>1.01</v>
      </c>
      <c r="C1966" s="77">
        <f t="shared" si="291"/>
        <v>0.96029305500832329</v>
      </c>
      <c r="D1966" s="78">
        <f t="shared" si="292"/>
        <v>8.2543035252858209E-9</v>
      </c>
      <c r="E1966" s="78">
        <f t="shared" si="293"/>
        <v>1</v>
      </c>
      <c r="F1966" s="78">
        <f t="shared" si="294"/>
        <v>1</v>
      </c>
      <c r="G1966" s="77">
        <f t="shared" si="297"/>
        <v>7.9265503492626944E-9</v>
      </c>
      <c r="H1966" s="78">
        <f t="shared" si="295"/>
        <v>-162.01831554806023</v>
      </c>
      <c r="I1966" s="77">
        <f t="shared" si="298"/>
        <v>10</v>
      </c>
      <c r="J1966" s="77">
        <f t="shared" si="299"/>
        <v>4.1087006200196903E-8</v>
      </c>
      <c r="K1966" s="77">
        <f t="shared" si="300"/>
        <v>4.1087006200196902E-7</v>
      </c>
      <c r="L1966" s="82"/>
    </row>
    <row r="1967" spans="1:12" x14ac:dyDescent="0.2">
      <c r="A1967" s="76">
        <v>1020</v>
      </c>
      <c r="B1967" s="76">
        <f t="shared" si="296"/>
        <v>1.02</v>
      </c>
      <c r="C1967" s="77">
        <f t="shared" si="291"/>
        <v>0.95951781468055786</v>
      </c>
      <c r="D1967" s="78">
        <f t="shared" si="292"/>
        <v>1.2814015410110701E-64</v>
      </c>
      <c r="E1967" s="78">
        <f t="shared" si="293"/>
        <v>1</v>
      </c>
      <c r="F1967" s="78">
        <f t="shared" si="294"/>
        <v>1</v>
      </c>
      <c r="G1967" s="77">
        <f t="shared" si="297"/>
        <v>1.2295276063592413E-64</v>
      </c>
      <c r="H1967" s="78">
        <f t="shared" si="295"/>
        <v>-1278.2052343136188</v>
      </c>
      <c r="I1967" s="77">
        <f t="shared" si="298"/>
        <v>10</v>
      </c>
      <c r="J1967" s="77">
        <f t="shared" si="299"/>
        <v>3.9632751746313472E-9</v>
      </c>
      <c r="K1967" s="77">
        <f t="shared" si="300"/>
        <v>3.9632751746313469E-8</v>
      </c>
      <c r="L1967" s="82"/>
    </row>
    <row r="1968" spans="1:12" x14ac:dyDescent="0.2">
      <c r="A1968" s="76">
        <v>1030</v>
      </c>
      <c r="B1968" s="76">
        <f t="shared" si="296"/>
        <v>1.03</v>
      </c>
      <c r="C1968" s="77">
        <f t="shared" si="291"/>
        <v>0.95873552070178658</v>
      </c>
      <c r="D1968" s="78">
        <f t="shared" si="292"/>
        <v>7.6415444573712805E-9</v>
      </c>
      <c r="E1968" s="78">
        <f t="shared" si="293"/>
        <v>1</v>
      </c>
      <c r="F1968" s="78">
        <f t="shared" si="294"/>
        <v>1</v>
      </c>
      <c r="G1968" s="77">
        <f t="shared" si="297"/>
        <v>7.3262201043037062E-9</v>
      </c>
      <c r="H1968" s="78">
        <f t="shared" si="295"/>
        <v>-162.70240075615783</v>
      </c>
      <c r="I1968" s="77">
        <f t="shared" si="298"/>
        <v>10</v>
      </c>
      <c r="J1968" s="77">
        <f t="shared" si="299"/>
        <v>3.6631100521518531E-9</v>
      </c>
      <c r="K1968" s="77">
        <f t="shared" si="300"/>
        <v>3.6631100521518527E-8</v>
      </c>
      <c r="L1968" s="82"/>
    </row>
    <row r="1969" spans="1:12" x14ac:dyDescent="0.2">
      <c r="A1969" s="76">
        <v>1040</v>
      </c>
      <c r="B1969" s="76">
        <f t="shared" si="296"/>
        <v>1.04</v>
      </c>
      <c r="C1969" s="77">
        <f t="shared" si="291"/>
        <v>0.95794618984330004</v>
      </c>
      <c r="D1969" s="78">
        <f t="shared" si="292"/>
        <v>6.6210280499570654E-8</v>
      </c>
      <c r="E1969" s="78">
        <f t="shared" si="293"/>
        <v>1</v>
      </c>
      <c r="F1969" s="78">
        <f t="shared" si="294"/>
        <v>1</v>
      </c>
      <c r="G1969" s="77">
        <f t="shared" si="297"/>
        <v>6.3425885933019862E-8</v>
      </c>
      <c r="H1969" s="78">
        <f t="shared" si="295"/>
        <v>-143.95466915673725</v>
      </c>
      <c r="I1969" s="77">
        <f t="shared" si="298"/>
        <v>10</v>
      </c>
      <c r="J1969" s="77">
        <f t="shared" si="299"/>
        <v>3.5376053018661783E-8</v>
      </c>
      <c r="K1969" s="77">
        <f t="shared" si="300"/>
        <v>3.5376053018661785E-7</v>
      </c>
      <c r="L1969" s="82"/>
    </row>
    <row r="1970" spans="1:12" x14ac:dyDescent="0.2">
      <c r="A1970" s="76">
        <v>1050</v>
      </c>
      <c r="B1970" s="76">
        <f t="shared" si="296"/>
        <v>1.05</v>
      </c>
      <c r="C1970" s="77">
        <f t="shared" si="291"/>
        <v>0.95714983902024942</v>
      </c>
      <c r="D1970" s="78">
        <f t="shared" si="292"/>
        <v>1.1336215135197766E-7</v>
      </c>
      <c r="E1970" s="78">
        <f t="shared" si="293"/>
        <v>1</v>
      </c>
      <c r="F1970" s="78">
        <f t="shared" si="294"/>
        <v>1</v>
      </c>
      <c r="G1970" s="77">
        <f t="shared" si="297"/>
        <v>1.0850456491753457E-7</v>
      </c>
      <c r="H1970" s="78">
        <f t="shared" si="295"/>
        <v>-139.29103980279908</v>
      </c>
      <c r="I1970" s="77">
        <f t="shared" si="298"/>
        <v>10</v>
      </c>
      <c r="J1970" s="77">
        <f t="shared" si="299"/>
        <v>8.5965225425277215E-8</v>
      </c>
      <c r="K1970" s="77">
        <f t="shared" si="300"/>
        <v>8.5965225425277212E-7</v>
      </c>
      <c r="L1970" s="82"/>
    </row>
    <row r="1971" spans="1:12" x14ac:dyDescent="0.2">
      <c r="A1971" s="76">
        <v>1060</v>
      </c>
      <c r="B1971" s="76">
        <f t="shared" si="296"/>
        <v>1.06</v>
      </c>
      <c r="C1971" s="77">
        <f t="shared" si="291"/>
        <v>0.95634648529108857</v>
      </c>
      <c r="D1971" s="78">
        <f t="shared" si="292"/>
        <v>6.1435039782043143E-8</v>
      </c>
      <c r="E1971" s="78">
        <f t="shared" si="293"/>
        <v>1</v>
      </c>
      <c r="F1971" s="78">
        <f t="shared" si="294"/>
        <v>1</v>
      </c>
      <c r="G1971" s="77">
        <f t="shared" si="297"/>
        <v>5.8753184369275166E-8</v>
      </c>
      <c r="H1971" s="78">
        <f t="shared" si="295"/>
        <v>-144.61937180103041</v>
      </c>
      <c r="I1971" s="77">
        <f t="shared" si="298"/>
        <v>10</v>
      </c>
      <c r="J1971" s="77">
        <f t="shared" si="299"/>
        <v>8.362887464340487E-8</v>
      </c>
      <c r="K1971" s="77">
        <f t="shared" si="300"/>
        <v>8.3628874643404868E-7</v>
      </c>
      <c r="L1971" s="82"/>
    </row>
    <row r="1972" spans="1:12" x14ac:dyDescent="0.2">
      <c r="A1972" s="76">
        <v>1070</v>
      </c>
      <c r="B1972" s="76">
        <f t="shared" si="296"/>
        <v>1.07</v>
      </c>
      <c r="C1972" s="77">
        <f t="shared" si="291"/>
        <v>0.95553614585701518</v>
      </c>
      <c r="D1972" s="78">
        <f t="shared" si="292"/>
        <v>6.5789498091079528E-9</v>
      </c>
      <c r="E1972" s="78">
        <f t="shared" si="293"/>
        <v>1</v>
      </c>
      <c r="F1972" s="78">
        <f t="shared" si="294"/>
        <v>1</v>
      </c>
      <c r="G1972" s="77">
        <f t="shared" si="297"/>
        <v>6.2864243443817591E-9</v>
      </c>
      <c r="H1972" s="78">
        <f t="shared" si="295"/>
        <v>-164.03192613419148</v>
      </c>
      <c r="I1972" s="77">
        <f t="shared" si="298"/>
        <v>10</v>
      </c>
      <c r="J1972" s="77">
        <f t="shared" si="299"/>
        <v>3.2519804356828464E-8</v>
      </c>
      <c r="K1972" s="77">
        <f t="shared" si="300"/>
        <v>3.2519804356828464E-7</v>
      </c>
      <c r="L1972" s="82"/>
    </row>
    <row r="1973" spans="1:12" x14ac:dyDescent="0.2">
      <c r="A1973" s="76">
        <v>1080</v>
      </c>
      <c r="B1973" s="76">
        <f t="shared" si="296"/>
        <v>1.08</v>
      </c>
      <c r="C1973" s="77">
        <f t="shared" si="291"/>
        <v>0.95471883806140168</v>
      </c>
      <c r="D1973" s="78">
        <f t="shared" si="292"/>
        <v>2.400263419917795E-66</v>
      </c>
      <c r="E1973" s="78">
        <f t="shared" si="293"/>
        <v>1</v>
      </c>
      <c r="F1973" s="78">
        <f t="shared" si="294"/>
        <v>1</v>
      </c>
      <c r="G1973" s="77">
        <f t="shared" si="297"/>
        <v>2.2915767033052034E-66</v>
      </c>
      <c r="H1973" s="78">
        <f t="shared" si="295"/>
        <v>-1312.7973120307477</v>
      </c>
      <c r="I1973" s="77">
        <f t="shared" si="298"/>
        <v>10</v>
      </c>
      <c r="J1973" s="77">
        <f t="shared" si="299"/>
        <v>3.1432121721908796E-9</v>
      </c>
      <c r="K1973" s="77">
        <f t="shared" si="300"/>
        <v>3.1432121721908792E-8</v>
      </c>
      <c r="L1973" s="82"/>
    </row>
    <row r="1974" spans="1:12" x14ac:dyDescent="0.2">
      <c r="A1974" s="76">
        <v>1090</v>
      </c>
      <c r="B1974" s="76">
        <f t="shared" si="296"/>
        <v>1.0900000000000001</v>
      </c>
      <c r="C1974" s="77">
        <f t="shared" si="291"/>
        <v>0.95389457938922739</v>
      </c>
      <c r="D1974" s="78">
        <f t="shared" si="292"/>
        <v>6.1176303097214891E-9</v>
      </c>
      <c r="E1974" s="78">
        <f t="shared" si="293"/>
        <v>1</v>
      </c>
      <c r="F1974" s="78">
        <f t="shared" si="294"/>
        <v>1</v>
      </c>
      <c r="G1974" s="77">
        <f t="shared" si="297"/>
        <v>5.8355743911505688E-9</v>
      </c>
      <c r="H1974" s="78">
        <f t="shared" si="295"/>
        <v>-164.67832780478039</v>
      </c>
      <c r="I1974" s="77">
        <f t="shared" si="298"/>
        <v>10</v>
      </c>
      <c r="J1974" s="77">
        <f t="shared" si="299"/>
        <v>2.9177871955752844E-9</v>
      </c>
      <c r="K1974" s="77">
        <f t="shared" si="300"/>
        <v>2.9177871955752842E-8</v>
      </c>
      <c r="L1974" s="82"/>
    </row>
    <row r="1975" spans="1:12" x14ac:dyDescent="0.2">
      <c r="A1975" s="76">
        <v>1100</v>
      </c>
      <c r="B1975" s="76">
        <f t="shared" si="296"/>
        <v>1.1000000000000001</v>
      </c>
      <c r="C1975" s="77">
        <f t="shared" si="291"/>
        <v>0.95306338746649888</v>
      </c>
      <c r="D1975" s="78">
        <f t="shared" si="292"/>
        <v>5.3120718294837266E-8</v>
      </c>
      <c r="E1975" s="78">
        <f t="shared" si="293"/>
        <v>1</v>
      </c>
      <c r="F1975" s="78">
        <f t="shared" si="294"/>
        <v>1</v>
      </c>
      <c r="G1975" s="77">
        <f t="shared" si="297"/>
        <v>5.0627411722731222E-8</v>
      </c>
      <c r="H1975" s="78">
        <f t="shared" si="295"/>
        <v>-145.91228549858693</v>
      </c>
      <c r="I1975" s="77">
        <f t="shared" si="298"/>
        <v>10</v>
      </c>
      <c r="J1975" s="77">
        <f t="shared" si="299"/>
        <v>2.8231493056940895E-8</v>
      </c>
      <c r="K1975" s="77">
        <f t="shared" si="300"/>
        <v>2.8231493056940893E-7</v>
      </c>
      <c r="L1975" s="82"/>
    </row>
    <row r="1976" spans="1:12" x14ac:dyDescent="0.2">
      <c r="A1976" s="76">
        <v>1110</v>
      </c>
      <c r="B1976" s="76">
        <f t="shared" si="296"/>
        <v>1.1100000000000001</v>
      </c>
      <c r="C1976" s="77">
        <f t="shared" si="291"/>
        <v>0.95222528005967322</v>
      </c>
      <c r="D1976" s="78">
        <f t="shared" si="292"/>
        <v>9.114355735595839E-8</v>
      </c>
      <c r="E1976" s="78">
        <f t="shared" si="293"/>
        <v>1</v>
      </c>
      <c r="F1976" s="78">
        <f t="shared" si="294"/>
        <v>1</v>
      </c>
      <c r="G1976" s="77">
        <f t="shared" si="297"/>
        <v>8.6789199428912369E-8</v>
      </c>
      <c r="H1976" s="78">
        <f t="shared" si="295"/>
        <v>-141.23068635367699</v>
      </c>
      <c r="I1976" s="77">
        <f t="shared" si="298"/>
        <v>10</v>
      </c>
      <c r="J1976" s="77">
        <f t="shared" si="299"/>
        <v>6.8708305575821789E-8</v>
      </c>
      <c r="K1976" s="77">
        <f t="shared" si="300"/>
        <v>6.8708305575821794E-7</v>
      </c>
      <c r="L1976" s="82"/>
    </row>
    <row r="1977" spans="1:12" x14ac:dyDescent="0.2">
      <c r="A1977" s="76">
        <v>1120</v>
      </c>
      <c r="B1977" s="76">
        <f t="shared" si="296"/>
        <v>1.1200000000000001</v>
      </c>
      <c r="C1977" s="77">
        <f t="shared" si="291"/>
        <v>0.95138027507507317</v>
      </c>
      <c r="D1977" s="78">
        <f t="shared" si="292"/>
        <v>4.9496769270126217E-8</v>
      </c>
      <c r="E1977" s="78">
        <f t="shared" si="293"/>
        <v>1</v>
      </c>
      <c r="F1977" s="78">
        <f t="shared" si="294"/>
        <v>1</v>
      </c>
      <c r="G1977" s="77">
        <f t="shared" si="297"/>
        <v>4.7090249963540109E-8</v>
      </c>
      <c r="H1977" s="78">
        <f t="shared" si="295"/>
        <v>-146.54138008475437</v>
      </c>
      <c r="I1977" s="77">
        <f t="shared" si="298"/>
        <v>10</v>
      </c>
      <c r="J1977" s="77">
        <f t="shared" si="299"/>
        <v>6.6939724696226242E-8</v>
      </c>
      <c r="K1977" s="77">
        <f t="shared" si="300"/>
        <v>6.6939724696226242E-7</v>
      </c>
      <c r="L1977" s="82"/>
    </row>
    <row r="1978" spans="1:12" x14ac:dyDescent="0.2">
      <c r="A1978" s="76">
        <v>1130</v>
      </c>
      <c r="B1978" s="76">
        <f t="shared" si="296"/>
        <v>1.1299999999999999</v>
      </c>
      <c r="C1978" s="77">
        <f t="shared" si="291"/>
        <v>0.95052839055829852</v>
      </c>
      <c r="D1978" s="78">
        <f t="shared" si="292"/>
        <v>5.3113384414621857E-9</v>
      </c>
      <c r="E1978" s="78">
        <f t="shared" si="293"/>
        <v>1</v>
      </c>
      <c r="F1978" s="78">
        <f t="shared" si="294"/>
        <v>1</v>
      </c>
      <c r="G1978" s="77">
        <f t="shared" si="297"/>
        <v>5.0485779804734733E-9</v>
      </c>
      <c r="H1978" s="78">
        <f t="shared" si="295"/>
        <v>-165.93661862456045</v>
      </c>
      <c r="I1978" s="77">
        <f t="shared" si="298"/>
        <v>10</v>
      </c>
      <c r="J1978" s="77">
        <f t="shared" si="299"/>
        <v>2.6069413972006792E-8</v>
      </c>
      <c r="K1978" s="77">
        <f t="shared" si="300"/>
        <v>2.6069413972006792E-7</v>
      </c>
      <c r="L1978" s="82"/>
    </row>
    <row r="1979" spans="1:12" x14ac:dyDescent="0.2">
      <c r="A1979" s="76">
        <v>1140</v>
      </c>
      <c r="B1979" s="76">
        <f t="shared" si="296"/>
        <v>1.1399999999999999</v>
      </c>
      <c r="C1979" s="77">
        <f t="shared" si="291"/>
        <v>0.94966964469363435</v>
      </c>
      <c r="D1979" s="78">
        <f t="shared" si="292"/>
        <v>1.8483312529352906E-67</v>
      </c>
      <c r="E1979" s="78">
        <f t="shared" si="293"/>
        <v>1</v>
      </c>
      <c r="F1979" s="78">
        <f t="shared" si="294"/>
        <v>1</v>
      </c>
      <c r="G1979" s="77">
        <f t="shared" si="297"/>
        <v>1.7553040842511976E-67</v>
      </c>
      <c r="H1979" s="78">
        <f t="shared" si="295"/>
        <v>-1335.1129527329931</v>
      </c>
      <c r="I1979" s="77">
        <f t="shared" si="298"/>
        <v>10</v>
      </c>
      <c r="J1979" s="77">
        <f t="shared" si="299"/>
        <v>2.5242889902367366E-9</v>
      </c>
      <c r="K1979" s="77">
        <f t="shared" si="300"/>
        <v>2.5242889902367367E-8</v>
      </c>
      <c r="L1979" s="82"/>
    </row>
    <row r="1980" spans="1:12" x14ac:dyDescent="0.2">
      <c r="A1980" s="76">
        <v>1150</v>
      </c>
      <c r="B1980" s="76">
        <f t="shared" si="296"/>
        <v>1.1499999999999999</v>
      </c>
      <c r="C1980" s="77">
        <f t="shared" si="291"/>
        <v>0.94880405580345017</v>
      </c>
      <c r="D1980" s="78">
        <f t="shared" si="292"/>
        <v>4.9585807506538229E-9</v>
      </c>
      <c r="E1980" s="78">
        <f t="shared" si="293"/>
        <v>1</v>
      </c>
      <c r="F1980" s="78">
        <f t="shared" si="294"/>
        <v>1</v>
      </c>
      <c r="G1980" s="77">
        <f t="shared" si="297"/>
        <v>4.7047215272492637E-9</v>
      </c>
      <c r="H1980" s="78">
        <f t="shared" si="295"/>
        <v>-166.54932154785089</v>
      </c>
      <c r="I1980" s="77">
        <f t="shared" si="298"/>
        <v>10</v>
      </c>
      <c r="J1980" s="77">
        <f t="shared" si="299"/>
        <v>2.3523607636246318E-9</v>
      </c>
      <c r="K1980" s="77">
        <f t="shared" si="300"/>
        <v>2.352360763624632E-8</v>
      </c>
      <c r="L1980" s="82"/>
    </row>
    <row r="1981" spans="1:12" x14ac:dyDescent="0.2">
      <c r="A1981" s="76">
        <v>1160</v>
      </c>
      <c r="B1981" s="76">
        <f t="shared" si="296"/>
        <v>1.1599999999999999</v>
      </c>
      <c r="C1981" s="77">
        <f t="shared" si="291"/>
        <v>0.94793164234760285</v>
      </c>
      <c r="D1981" s="78">
        <f t="shared" si="292"/>
        <v>4.3139885832028421E-8</v>
      </c>
      <c r="E1981" s="78">
        <f t="shared" si="293"/>
        <v>1</v>
      </c>
      <c r="F1981" s="78">
        <f t="shared" si="294"/>
        <v>1</v>
      </c>
      <c r="G1981" s="77">
        <f t="shared" si="297"/>
        <v>4.0893662827442783E-8</v>
      </c>
      <c r="H1981" s="78">
        <f t="shared" si="295"/>
        <v>-147.76687976274394</v>
      </c>
      <c r="I1981" s="77">
        <f t="shared" si="298"/>
        <v>10</v>
      </c>
      <c r="J1981" s="77">
        <f t="shared" si="299"/>
        <v>2.2799192177346024E-8</v>
      </c>
      <c r="K1981" s="77">
        <f t="shared" si="300"/>
        <v>2.2799192177346025E-7</v>
      </c>
      <c r="L1981" s="82"/>
    </row>
    <row r="1982" spans="1:12" x14ac:dyDescent="0.2">
      <c r="A1982" s="76">
        <v>1170</v>
      </c>
      <c r="B1982" s="76">
        <f t="shared" si="296"/>
        <v>1.17</v>
      </c>
      <c r="C1982" s="77">
        <f t="shared" si="291"/>
        <v>0.94705242292282743</v>
      </c>
      <c r="D1982" s="78">
        <f t="shared" si="292"/>
        <v>7.4159612814363938E-8</v>
      </c>
      <c r="E1982" s="78">
        <f t="shared" si="293"/>
        <v>1</v>
      </c>
      <c r="F1982" s="78">
        <f t="shared" si="294"/>
        <v>1</v>
      </c>
      <c r="G1982" s="77">
        <f t="shared" si="297"/>
        <v>7.0233040998862125E-8</v>
      </c>
      <c r="H1982" s="78">
        <f t="shared" si="295"/>
        <v>-143.0691705358654</v>
      </c>
      <c r="I1982" s="77">
        <f t="shared" si="298"/>
        <v>10</v>
      </c>
      <c r="J1982" s="77">
        <f t="shared" si="299"/>
        <v>5.5563351913152454E-8</v>
      </c>
      <c r="K1982" s="77">
        <f t="shared" si="300"/>
        <v>5.5563351913152448E-7</v>
      </c>
      <c r="L1982" s="82"/>
    </row>
    <row r="1983" spans="1:12" x14ac:dyDescent="0.2">
      <c r="A1983" s="76">
        <v>1180</v>
      </c>
      <c r="B1983" s="76">
        <f t="shared" si="296"/>
        <v>1.18</v>
      </c>
      <c r="C1983" s="77">
        <f t="shared" si="291"/>
        <v>0.94616641626212794</v>
      </c>
      <c r="D1983" s="78">
        <f t="shared" si="292"/>
        <v>4.034880434278668E-8</v>
      </c>
      <c r="E1983" s="78">
        <f t="shared" si="293"/>
        <v>1</v>
      </c>
      <c r="F1983" s="78">
        <f t="shared" si="294"/>
        <v>1</v>
      </c>
      <c r="G1983" s="77">
        <f t="shared" si="297"/>
        <v>3.8176683605476257E-8</v>
      </c>
      <c r="H1983" s="78">
        <f t="shared" si="295"/>
        <v>-148.36403602612756</v>
      </c>
      <c r="I1983" s="77">
        <f t="shared" si="298"/>
        <v>10</v>
      </c>
      <c r="J1983" s="77">
        <f t="shared" si="299"/>
        <v>5.4204862302169187E-8</v>
      </c>
      <c r="K1983" s="77">
        <f t="shared" si="300"/>
        <v>5.4204862302169182E-7</v>
      </c>
      <c r="L1983" s="82"/>
    </row>
    <row r="1984" spans="1:12" x14ac:dyDescent="0.2">
      <c r="A1984" s="76">
        <v>1190</v>
      </c>
      <c r="B1984" s="76">
        <f t="shared" si="296"/>
        <v>1.19</v>
      </c>
      <c r="C1984" s="77">
        <f t="shared" si="291"/>
        <v>0.94527364123416613</v>
      </c>
      <c r="D1984" s="78">
        <f t="shared" si="292"/>
        <v>4.337668999021299E-9</v>
      </c>
      <c r="E1984" s="78">
        <f t="shared" si="293"/>
        <v>1</v>
      </c>
      <c r="F1984" s="78">
        <f t="shared" si="294"/>
        <v>1</v>
      </c>
      <c r="G1984" s="77">
        <f t="shared" si="297"/>
        <v>4.1002841691734236E-9</v>
      </c>
      <c r="H1984" s="78">
        <f t="shared" si="295"/>
        <v>-167.74372087132582</v>
      </c>
      <c r="I1984" s="77">
        <f t="shared" si="298"/>
        <v>10</v>
      </c>
      <c r="J1984" s="77">
        <f t="shared" si="299"/>
        <v>2.1138483887324841E-8</v>
      </c>
      <c r="K1984" s="77">
        <f t="shared" si="300"/>
        <v>2.1138483887324841E-7</v>
      </c>
      <c r="L1984" s="82"/>
    </row>
    <row r="1985" spans="1:12" x14ac:dyDescent="0.2">
      <c r="A1985" s="76">
        <v>1200</v>
      </c>
      <c r="B1985" s="76">
        <f t="shared" si="296"/>
        <v>1.2</v>
      </c>
      <c r="C1985" s="77">
        <f t="shared" si="291"/>
        <v>0.94437411684263695</v>
      </c>
      <c r="D1985" s="78">
        <f t="shared" si="292"/>
        <v>5.6004709550092101E-64</v>
      </c>
      <c r="E1985" s="78">
        <f t="shared" si="293"/>
        <v>1</v>
      </c>
      <c r="F1985" s="78">
        <f t="shared" si="294"/>
        <v>1</v>
      </c>
      <c r="G1985" s="77">
        <f t="shared" si="297"/>
        <v>5.2889398120396624E-64</v>
      </c>
      <c r="H1985" s="78">
        <f t="shared" si="295"/>
        <v>-1265.532627504195</v>
      </c>
      <c r="I1985" s="77">
        <f t="shared" si="298"/>
        <v>10</v>
      </c>
      <c r="J1985" s="77">
        <f t="shared" si="299"/>
        <v>2.0501420845867118E-9</v>
      </c>
      <c r="K1985" s="77">
        <f t="shared" si="300"/>
        <v>2.050142084586712E-8</v>
      </c>
      <c r="L1985" s="82"/>
    </row>
    <row r="1986" spans="1:12" x14ac:dyDescent="0.2">
      <c r="A1986" s="76">
        <v>1210</v>
      </c>
      <c r="B1986" s="76">
        <f t="shared" si="296"/>
        <v>1.21</v>
      </c>
      <c r="C1986" s="77">
        <f t="shared" ref="C1986:C2049" si="301">ABS(SIN(((8*PI()*$A1986*VLOOKUP($D$8,$C$16:$D$31,2,FALSE))/($D$14*1000000)))/(VLOOKUP($D$8,$C$16:$D$31,2,FALSE)*SIN(((8*PI()*$A1986)/($D$14*1000000)))))^5</f>
        <v>0.9434678622256496</v>
      </c>
      <c r="D1986" s="78">
        <f t="shared" ref="D1986:D2049" si="302">ABS(SIN(((512*PI()*$A1986*VLOOKUP($D$8,$C$16:$E$31,3,FALSE))/($D$14*1000000)))/(VLOOKUP($D$8,$C$16:$E$31,3,FALSE)*SIN(((512*PI()*$A1986)/($D$14*1000000)))))^$D$9</f>
        <v>4.0641271211611727E-9</v>
      </c>
      <c r="E1986" s="78">
        <f t="shared" ref="E1986:E2049" si="303">IF($D$10="OFF",1,ABS(SIN(8*VLOOKUP($D$8,$C$16:$D$31,2,FALSE)*VLOOKUP($D$8,$C$16:$E$31,3,FALSE)*2*PI()*A1986/($D$14*1000000))/(2*SIN((8*VLOOKUP($D$8,$C$16:$D$31,2,FALSE)*VLOOKUP($D$8,$C$16:$E$31,3,FALSE))*PI()*A1986/($D$14*1000000)))))</f>
        <v>1</v>
      </c>
      <c r="F1986" s="78">
        <f t="shared" ref="F1986:F2049" si="304">IF($D$11="OFF",1,ABS(SIN(8*VLOOKUP($D$8,$C$16:$D$31,2,FALSE)*VLOOKUP($D$8,$C$16:$E$31,3,FALSE)*IF($D$10="ON",4,2)*PI()*A1986/($D$14*1000000))/(2*SIN((8*VLOOKUP($D$8,$C$16:$D$31,2,FALSE)*VLOOKUP($D$8,$C$16:$E$31,3,FALSE)*IF($D$10="ON",2,1))*PI()*A1986/($D$14*1000000)))))</f>
        <v>1</v>
      </c>
      <c r="G1986" s="77">
        <f t="shared" si="297"/>
        <v>3.8343733268152149E-9</v>
      </c>
      <c r="H1986" s="78">
        <f t="shared" ref="H1986:H2049" si="305">20*LOG10(G1986)</f>
        <v>-168.32611210207199</v>
      </c>
      <c r="I1986" s="77">
        <f t="shared" si="298"/>
        <v>10</v>
      </c>
      <c r="J1986" s="77">
        <f t="shared" si="299"/>
        <v>1.9171866634076074E-9</v>
      </c>
      <c r="K1986" s="77">
        <f t="shared" si="300"/>
        <v>1.9171866634076074E-8</v>
      </c>
      <c r="L1986" s="82"/>
    </row>
    <row r="1987" spans="1:12" x14ac:dyDescent="0.2">
      <c r="A1987" s="76">
        <v>1220</v>
      </c>
      <c r="B1987" s="76">
        <f t="shared" ref="B1987:B2050" si="306">A1987/1000</f>
        <v>1.22</v>
      </c>
      <c r="C1987" s="77">
        <f t="shared" si="301"/>
        <v>0.94255489665510395</v>
      </c>
      <c r="D1987" s="78">
        <f t="shared" si="302"/>
        <v>3.5419987146094007E-8</v>
      </c>
      <c r="E1987" s="78">
        <f t="shared" si="303"/>
        <v>1</v>
      </c>
      <c r="F1987" s="78">
        <f t="shared" si="304"/>
        <v>1</v>
      </c>
      <c r="G1987" s="77">
        <f t="shared" ref="G1987:G2050" si="307">C1987*D1987*E1987*F1987</f>
        <v>3.3385282324011749E-8</v>
      </c>
      <c r="H1987" s="78">
        <f t="shared" si="305"/>
        <v>-149.52889893571677</v>
      </c>
      <c r="I1987" s="77">
        <f t="shared" ref="I1987:I2050" si="308">A1987-A1986</f>
        <v>10</v>
      </c>
      <c r="J1987" s="77">
        <f t="shared" ref="J1987:J2050" si="309">((G1987+G1986)/2)</f>
        <v>1.8609827825413484E-8</v>
      </c>
      <c r="K1987" s="77">
        <f t="shared" si="300"/>
        <v>1.8609827825413482E-7</v>
      </c>
      <c r="L1987" s="82"/>
    </row>
    <row r="1988" spans="1:12" x14ac:dyDescent="0.2">
      <c r="A1988" s="76">
        <v>1230</v>
      </c>
      <c r="B1988" s="76">
        <f t="shared" si="306"/>
        <v>1.23</v>
      </c>
      <c r="C1988" s="77">
        <f t="shared" si="301"/>
        <v>0.94163523953605133</v>
      </c>
      <c r="D1988" s="78">
        <f t="shared" si="302"/>
        <v>6.0993561413318997E-8</v>
      </c>
      <c r="E1988" s="78">
        <f t="shared" si="303"/>
        <v>1</v>
      </c>
      <c r="F1988" s="78">
        <f t="shared" si="304"/>
        <v>1</v>
      </c>
      <c r="G1988" s="77">
        <f t="shared" si="307"/>
        <v>5.7433686811587493E-8</v>
      </c>
      <c r="H1988" s="78">
        <f t="shared" si="305"/>
        <v>-144.81666608756285</v>
      </c>
      <c r="I1988" s="77">
        <f t="shared" si="308"/>
        <v>10</v>
      </c>
      <c r="J1988" s="77">
        <f t="shared" si="309"/>
        <v>4.5409484567799618E-8</v>
      </c>
      <c r="K1988" s="77">
        <f t="shared" ref="K1988:K2051" si="310">I1988*J1988</f>
        <v>4.5409484567799615E-7</v>
      </c>
      <c r="L1988" s="82"/>
    </row>
    <row r="1989" spans="1:12" x14ac:dyDescent="0.2">
      <c r="A1989" s="76">
        <v>1240</v>
      </c>
      <c r="B1989" s="76">
        <f t="shared" si="306"/>
        <v>1.24</v>
      </c>
      <c r="C1989" s="77">
        <f t="shared" si="301"/>
        <v>0.94070891040606719</v>
      </c>
      <c r="D1989" s="78">
        <f t="shared" si="302"/>
        <v>3.3241626374196234E-8</v>
      </c>
      <c r="E1989" s="78">
        <f t="shared" si="303"/>
        <v>1</v>
      </c>
      <c r="F1989" s="78">
        <f t="shared" si="304"/>
        <v>1</v>
      </c>
      <c r="G1989" s="77">
        <f t="shared" si="307"/>
        <v>3.1270694126595722E-8</v>
      </c>
      <c r="H1989" s="78">
        <f t="shared" si="305"/>
        <v>-150.09724956925422</v>
      </c>
      <c r="I1989" s="77">
        <f t="shared" si="308"/>
        <v>10</v>
      </c>
      <c r="J1989" s="77">
        <f t="shared" si="309"/>
        <v>4.4352190469091611E-8</v>
      </c>
      <c r="K1989" s="77">
        <f t="shared" si="310"/>
        <v>4.4352190469091611E-7</v>
      </c>
      <c r="L1989" s="82"/>
    </row>
    <row r="1990" spans="1:12" x14ac:dyDescent="0.2">
      <c r="A1990" s="76">
        <v>1250</v>
      </c>
      <c r="B1990" s="76">
        <f t="shared" si="306"/>
        <v>1.25</v>
      </c>
      <c r="C1990" s="77">
        <f t="shared" si="301"/>
        <v>0.93977592893460715</v>
      </c>
      <c r="D1990" s="78">
        <f t="shared" si="302"/>
        <v>3.5795734594672469E-9</v>
      </c>
      <c r="E1990" s="78">
        <f t="shared" si="303"/>
        <v>1</v>
      </c>
      <c r="F1990" s="78">
        <f t="shared" si="304"/>
        <v>1</v>
      </c>
      <c r="G1990" s="77">
        <f t="shared" si="307"/>
        <v>3.3639969730604975E-9</v>
      </c>
      <c r="H1990" s="78">
        <f t="shared" si="305"/>
        <v>-169.46288807308127</v>
      </c>
      <c r="I1990" s="77">
        <f t="shared" si="308"/>
        <v>10</v>
      </c>
      <c r="J1990" s="77">
        <f t="shared" si="309"/>
        <v>1.7317345549828111E-8</v>
      </c>
      <c r="K1990" s="77">
        <f t="shared" si="310"/>
        <v>1.731734554982811E-7</v>
      </c>
      <c r="L1990" s="82"/>
    </row>
    <row r="1991" spans="1:12" x14ac:dyDescent="0.2">
      <c r="A1991" s="76">
        <v>1260</v>
      </c>
      <c r="B1991" s="76">
        <f t="shared" si="306"/>
        <v>1.26</v>
      </c>
      <c r="C1991" s="77">
        <f t="shared" si="301"/>
        <v>0.93883631492236741</v>
      </c>
      <c r="D1991" s="78">
        <f t="shared" si="302"/>
        <v>5.1190245008676779E-68</v>
      </c>
      <c r="E1991" s="78">
        <f t="shared" si="303"/>
        <v>1</v>
      </c>
      <c r="F1991" s="78">
        <f t="shared" si="304"/>
        <v>1</v>
      </c>
      <c r="G1991" s="77">
        <f t="shared" si="307"/>
        <v>4.8059260983919219E-68</v>
      </c>
      <c r="H1991" s="78">
        <f t="shared" si="305"/>
        <v>-1346.3644582341353</v>
      </c>
      <c r="I1991" s="77">
        <f t="shared" si="308"/>
        <v>10</v>
      </c>
      <c r="J1991" s="77">
        <f t="shared" si="309"/>
        <v>1.6819984865302487E-9</v>
      </c>
      <c r="K1991" s="77">
        <f t="shared" si="310"/>
        <v>1.6819984865302488E-8</v>
      </c>
      <c r="L1991" s="82"/>
    </row>
    <row r="1992" spans="1:12" x14ac:dyDescent="0.2">
      <c r="A1992" s="76">
        <v>1270</v>
      </c>
      <c r="B1992" s="76">
        <f t="shared" si="306"/>
        <v>1.27</v>
      </c>
      <c r="C1992" s="77">
        <f t="shared" si="301"/>
        <v>0.93789008830063292</v>
      </c>
      <c r="D1992" s="78">
        <f t="shared" si="302"/>
        <v>3.3647632635550278E-9</v>
      </c>
      <c r="E1992" s="78">
        <f t="shared" si="303"/>
        <v>1</v>
      </c>
      <c r="F1992" s="78">
        <f t="shared" si="304"/>
        <v>1</v>
      </c>
      <c r="G1992" s="77">
        <f t="shared" si="307"/>
        <v>3.1557781143663507E-9</v>
      </c>
      <c r="H1992" s="78">
        <f t="shared" si="305"/>
        <v>-170.01787080059543</v>
      </c>
      <c r="I1992" s="77">
        <f t="shared" si="308"/>
        <v>10</v>
      </c>
      <c r="J1992" s="77">
        <f t="shared" si="309"/>
        <v>1.5778890571831754E-9</v>
      </c>
      <c r="K1992" s="77">
        <f t="shared" si="310"/>
        <v>1.5778890571831754E-8</v>
      </c>
      <c r="L1992" s="82"/>
    </row>
    <row r="1993" spans="1:12" x14ac:dyDescent="0.2">
      <c r="A1993" s="76">
        <v>1280</v>
      </c>
      <c r="B1993" s="76">
        <f t="shared" si="306"/>
        <v>1.28</v>
      </c>
      <c r="C1993" s="77">
        <f t="shared" si="301"/>
        <v>0.9369372691306328</v>
      </c>
      <c r="D1993" s="78">
        <f t="shared" si="302"/>
        <v>2.9371441372919805E-8</v>
      </c>
      <c r="E1993" s="78">
        <f t="shared" si="303"/>
        <v>1</v>
      </c>
      <c r="F1993" s="78">
        <f t="shared" si="304"/>
        <v>1</v>
      </c>
      <c r="G1993" s="77">
        <f t="shared" si="307"/>
        <v>2.7519198070373966E-8</v>
      </c>
      <c r="H1993" s="78">
        <f t="shared" si="305"/>
        <v>-151.20728451824061</v>
      </c>
      <c r="I1993" s="77">
        <f t="shared" si="308"/>
        <v>10</v>
      </c>
      <c r="J1993" s="77">
        <f t="shared" si="309"/>
        <v>1.5337488092370158E-8</v>
      </c>
      <c r="K1993" s="77">
        <f t="shared" si="310"/>
        <v>1.5337488092370158E-7</v>
      </c>
      <c r="L1993" s="82"/>
    </row>
    <row r="1994" spans="1:12" x14ac:dyDescent="0.2">
      <c r="A1994" s="76">
        <v>1290</v>
      </c>
      <c r="B1994" s="76">
        <f t="shared" si="306"/>
        <v>1.29</v>
      </c>
      <c r="C1994" s="77">
        <f t="shared" si="301"/>
        <v>0.93597787760287987</v>
      </c>
      <c r="D1994" s="78">
        <f t="shared" si="302"/>
        <v>5.0657039019350121E-8</v>
      </c>
      <c r="E1994" s="78">
        <f t="shared" si="303"/>
        <v>1</v>
      </c>
      <c r="F1994" s="78">
        <f t="shared" si="304"/>
        <v>1</v>
      </c>
      <c r="G1994" s="77">
        <f t="shared" si="307"/>
        <v>4.7413867866977599E-8</v>
      </c>
      <c r="H1994" s="78">
        <f t="shared" si="305"/>
        <v>-146.48189229848597</v>
      </c>
      <c r="I1994" s="77">
        <f t="shared" si="308"/>
        <v>10</v>
      </c>
      <c r="J1994" s="77">
        <f t="shared" si="309"/>
        <v>3.7466532968675783E-8</v>
      </c>
      <c r="K1994" s="77">
        <f t="shared" si="310"/>
        <v>3.746653296867578E-7</v>
      </c>
      <c r="L1994" s="82"/>
    </row>
    <row r="1995" spans="1:12" x14ac:dyDescent="0.2">
      <c r="A1995" s="76">
        <v>1300</v>
      </c>
      <c r="B1995" s="76">
        <f t="shared" si="306"/>
        <v>1.3</v>
      </c>
      <c r="C1995" s="77">
        <f t="shared" si="301"/>
        <v>0.93501193403651273</v>
      </c>
      <c r="D1995" s="78">
        <f t="shared" si="302"/>
        <v>2.765072932768089E-8</v>
      </c>
      <c r="E1995" s="78">
        <f t="shared" si="303"/>
        <v>1</v>
      </c>
      <c r="F1995" s="78">
        <f t="shared" si="304"/>
        <v>1</v>
      </c>
      <c r="G1995" s="77">
        <f t="shared" si="307"/>
        <v>2.5853761906195033E-8</v>
      </c>
      <c r="H1995" s="78">
        <f t="shared" si="305"/>
        <v>-151.74952510073678</v>
      </c>
      <c r="I1995" s="77">
        <f t="shared" si="308"/>
        <v>10</v>
      </c>
      <c r="J1995" s="77">
        <f t="shared" si="309"/>
        <v>3.6633814886586318E-8</v>
      </c>
      <c r="K1995" s="77">
        <f t="shared" si="310"/>
        <v>3.6633814886586317E-7</v>
      </c>
      <c r="L1995" s="82"/>
    </row>
    <row r="1996" spans="1:12" x14ac:dyDescent="0.2">
      <c r="A1996" s="76">
        <v>1310</v>
      </c>
      <c r="B1996" s="76">
        <f t="shared" si="306"/>
        <v>1.31</v>
      </c>
      <c r="C1996" s="77">
        <f t="shared" si="301"/>
        <v>0.9340394588786326</v>
      </c>
      <c r="D1996" s="78">
        <f t="shared" si="302"/>
        <v>2.9820432660483374E-9</v>
      </c>
      <c r="E1996" s="78">
        <f t="shared" si="303"/>
        <v>1</v>
      </c>
      <c r="F1996" s="78">
        <f t="shared" si="304"/>
        <v>1</v>
      </c>
      <c r="G1996" s="77">
        <f t="shared" si="307"/>
        <v>2.7853460785724592E-9</v>
      </c>
      <c r="H1996" s="78">
        <f t="shared" si="305"/>
        <v>-171.10241672307924</v>
      </c>
      <c r="I1996" s="77">
        <f t="shared" si="308"/>
        <v>10</v>
      </c>
      <c r="J1996" s="77">
        <f t="shared" si="309"/>
        <v>1.4319553992383746E-8</v>
      </c>
      <c r="K1996" s="77">
        <f t="shared" si="310"/>
        <v>1.4319553992383748E-7</v>
      </c>
      <c r="L1996" s="82"/>
    </row>
    <row r="1997" spans="1:12" x14ac:dyDescent="0.2">
      <c r="A1997" s="76">
        <v>1320</v>
      </c>
      <c r="B1997" s="76">
        <f t="shared" si="306"/>
        <v>1.32</v>
      </c>
      <c r="C1997" s="77">
        <f t="shared" si="301"/>
        <v>0.93306047270364156</v>
      </c>
      <c r="D1997" s="78">
        <f t="shared" si="302"/>
        <v>4.2739138252079115E-64</v>
      </c>
      <c r="E1997" s="78">
        <f t="shared" si="303"/>
        <v>1</v>
      </c>
      <c r="F1997" s="78">
        <f t="shared" si="304"/>
        <v>1</v>
      </c>
      <c r="G1997" s="77">
        <f t="shared" si="307"/>
        <v>3.987820054043123E-64</v>
      </c>
      <c r="H1997" s="78">
        <f t="shared" si="305"/>
        <v>-1267.9852889395008</v>
      </c>
      <c r="I1997" s="77">
        <f t="shared" si="308"/>
        <v>10</v>
      </c>
      <c r="J1997" s="77">
        <f t="shared" si="309"/>
        <v>1.3926730392862296E-9</v>
      </c>
      <c r="K1997" s="77">
        <f t="shared" si="310"/>
        <v>1.3926730392862296E-8</v>
      </c>
      <c r="L1997" s="82"/>
    </row>
    <row r="1998" spans="1:12" x14ac:dyDescent="0.2">
      <c r="A1998" s="76">
        <v>1330</v>
      </c>
      <c r="B1998" s="76">
        <f t="shared" si="306"/>
        <v>1.33</v>
      </c>
      <c r="C1998" s="77">
        <f t="shared" si="301"/>
        <v>0.93207499621256229</v>
      </c>
      <c r="D1998" s="78">
        <f t="shared" si="302"/>
        <v>2.8114102851788148E-9</v>
      </c>
      <c r="E1998" s="78">
        <f t="shared" si="303"/>
        <v>1</v>
      </c>
      <c r="F1998" s="78">
        <f t="shared" si="304"/>
        <v>1</v>
      </c>
      <c r="G1998" s="77">
        <f t="shared" si="307"/>
        <v>2.6204452309100025E-9</v>
      </c>
      <c r="H1998" s="78">
        <f t="shared" si="305"/>
        <v>-171.63249825833964</v>
      </c>
      <c r="I1998" s="77">
        <f t="shared" si="308"/>
        <v>10</v>
      </c>
      <c r="J1998" s="77">
        <f t="shared" si="309"/>
        <v>1.3102226154550013E-9</v>
      </c>
      <c r="K1998" s="77">
        <f t="shared" si="310"/>
        <v>1.3102226154550012E-8</v>
      </c>
      <c r="L1998" s="82"/>
    </row>
    <row r="1999" spans="1:12" x14ac:dyDescent="0.2">
      <c r="A1999" s="76">
        <v>1340</v>
      </c>
      <c r="B1999" s="76">
        <f t="shared" si="306"/>
        <v>1.34</v>
      </c>
      <c r="C1999" s="77">
        <f t="shared" si="301"/>
        <v>0.93108305023237259</v>
      </c>
      <c r="D1999" s="78">
        <f t="shared" si="302"/>
        <v>2.457673284792251E-8</v>
      </c>
      <c r="E1999" s="78">
        <f t="shared" si="303"/>
        <v>1</v>
      </c>
      <c r="F1999" s="78">
        <f t="shared" si="304"/>
        <v>1</v>
      </c>
      <c r="G1999" s="77">
        <f t="shared" si="307"/>
        <v>2.2882979384789837E-8</v>
      </c>
      <c r="H1999" s="78">
        <f t="shared" si="305"/>
        <v>-152.80974861319689</v>
      </c>
      <c r="I1999" s="77">
        <f t="shared" si="308"/>
        <v>10</v>
      </c>
      <c r="J1999" s="77">
        <f t="shared" si="309"/>
        <v>1.2751712307849919E-8</v>
      </c>
      <c r="K1999" s="77">
        <f t="shared" si="310"/>
        <v>1.2751712307849919E-7</v>
      </c>
      <c r="L1999" s="82"/>
    </row>
    <row r="2000" spans="1:12" x14ac:dyDescent="0.2">
      <c r="A2000" s="76">
        <v>1350</v>
      </c>
      <c r="B2000" s="76">
        <f t="shared" si="306"/>
        <v>1.35</v>
      </c>
      <c r="C2000" s="77">
        <f t="shared" si="301"/>
        <v>0.93008465571532295</v>
      </c>
      <c r="D2000" s="78">
        <f t="shared" si="302"/>
        <v>4.2448132156349312E-8</v>
      </c>
      <c r="E2000" s="78">
        <f t="shared" si="303"/>
        <v>1</v>
      </c>
      <c r="F2000" s="78">
        <f t="shared" si="304"/>
        <v>1</v>
      </c>
      <c r="G2000" s="77">
        <f t="shared" si="307"/>
        <v>3.9480356382396678E-8</v>
      </c>
      <c r="H2000" s="78">
        <f t="shared" si="305"/>
        <v>-148.0723787136601</v>
      </c>
      <c r="I2000" s="77">
        <f t="shared" si="308"/>
        <v>10</v>
      </c>
      <c r="J2000" s="77">
        <f t="shared" si="309"/>
        <v>3.1181667883593256E-8</v>
      </c>
      <c r="K2000" s="77">
        <f t="shared" si="310"/>
        <v>3.1181667883593254E-7</v>
      </c>
      <c r="L2000" s="82"/>
    </row>
    <row r="2001" spans="1:12" x14ac:dyDescent="0.2">
      <c r="A2001" s="76">
        <v>1360</v>
      </c>
      <c r="B2001" s="76">
        <f t="shared" si="306"/>
        <v>1.36</v>
      </c>
      <c r="C2001" s="77">
        <f t="shared" si="301"/>
        <v>0.9290798337382552</v>
      </c>
      <c r="D2001" s="78">
        <f t="shared" si="302"/>
        <v>2.3202575794328873E-8</v>
      </c>
      <c r="E2001" s="78">
        <f t="shared" si="303"/>
        <v>1</v>
      </c>
      <c r="F2001" s="78">
        <f t="shared" si="304"/>
        <v>1</v>
      </c>
      <c r="G2001" s="77">
        <f t="shared" si="307"/>
        <v>2.1557045261294335E-8</v>
      </c>
      <c r="H2001" s="78">
        <f t="shared" si="305"/>
        <v>-153.32821532856934</v>
      </c>
      <c r="I2001" s="77">
        <f t="shared" si="308"/>
        <v>10</v>
      </c>
      <c r="J2001" s="77">
        <f t="shared" si="309"/>
        <v>3.0518700821845503E-8</v>
      </c>
      <c r="K2001" s="77">
        <f t="shared" si="310"/>
        <v>3.0518700821845503E-7</v>
      </c>
      <c r="L2001" s="82"/>
    </row>
    <row r="2002" spans="1:12" x14ac:dyDescent="0.2">
      <c r="A2002" s="76">
        <v>1370</v>
      </c>
      <c r="B2002" s="76">
        <f t="shared" si="306"/>
        <v>1.37</v>
      </c>
      <c r="C2002" s="77">
        <f t="shared" si="301"/>
        <v>0.92806860550191406</v>
      </c>
      <c r="D2002" s="78">
        <f t="shared" si="302"/>
        <v>2.5057948294580487E-9</v>
      </c>
      <c r="E2002" s="78">
        <f t="shared" si="303"/>
        <v>1</v>
      </c>
      <c r="F2002" s="78">
        <f t="shared" si="304"/>
        <v>1</v>
      </c>
      <c r="G2002" s="77">
        <f t="shared" si="307"/>
        <v>2.325549513049038E-9</v>
      </c>
      <c r="H2002" s="78">
        <f t="shared" si="305"/>
        <v>-172.66948819064709</v>
      </c>
      <c r="I2002" s="77">
        <f t="shared" si="308"/>
        <v>10</v>
      </c>
      <c r="J2002" s="77">
        <f t="shared" si="309"/>
        <v>1.1941297387171686E-8</v>
      </c>
      <c r="K2002" s="77">
        <f t="shared" si="310"/>
        <v>1.1941297387171686E-7</v>
      </c>
      <c r="L2002" s="82"/>
    </row>
    <row r="2003" spans="1:12" x14ac:dyDescent="0.2">
      <c r="A2003" s="76">
        <v>1380</v>
      </c>
      <c r="B2003" s="76">
        <f t="shared" si="306"/>
        <v>1.38</v>
      </c>
      <c r="C2003" s="77">
        <f t="shared" si="301"/>
        <v>0.92705099233026589</v>
      </c>
      <c r="D2003" s="78">
        <f t="shared" si="302"/>
        <v>1.4727984082386062E-64</v>
      </c>
      <c r="E2003" s="78">
        <f t="shared" si="303"/>
        <v>1</v>
      </c>
      <c r="F2003" s="78">
        <f t="shared" si="304"/>
        <v>1</v>
      </c>
      <c r="G2003" s="77">
        <f t="shared" si="307"/>
        <v>1.365359225860036E-64</v>
      </c>
      <c r="H2003" s="78">
        <f t="shared" si="305"/>
        <v>-1277.2950614151914</v>
      </c>
      <c r="I2003" s="77">
        <f t="shared" si="308"/>
        <v>10</v>
      </c>
      <c r="J2003" s="77">
        <f t="shared" si="309"/>
        <v>1.162774756524519E-9</v>
      </c>
      <c r="K2003" s="77">
        <f t="shared" si="310"/>
        <v>1.162774756524519E-8</v>
      </c>
      <c r="L2003" s="82"/>
    </row>
    <row r="2004" spans="1:12" x14ac:dyDescent="0.2">
      <c r="A2004" s="76">
        <v>1390</v>
      </c>
      <c r="B2004" s="76">
        <f t="shared" si="306"/>
        <v>1.39</v>
      </c>
      <c r="C2004" s="77">
        <f t="shared" si="301"/>
        <v>0.92602701566979395</v>
      </c>
      <c r="D2004" s="78">
        <f t="shared" si="302"/>
        <v>2.3688300405448289E-9</v>
      </c>
      <c r="E2004" s="78">
        <f t="shared" si="303"/>
        <v>1</v>
      </c>
      <c r="F2004" s="78">
        <f t="shared" si="304"/>
        <v>1</v>
      </c>
      <c r="G2004" s="77">
        <f t="shared" si="307"/>
        <v>2.1936006130746849E-9</v>
      </c>
      <c r="H2004" s="78">
        <f t="shared" si="305"/>
        <v>-173.17684882353004</v>
      </c>
      <c r="I2004" s="77">
        <f t="shared" si="308"/>
        <v>10</v>
      </c>
      <c r="J2004" s="77">
        <f t="shared" si="309"/>
        <v>1.0968003065373425E-9</v>
      </c>
      <c r="K2004" s="77">
        <f t="shared" si="310"/>
        <v>1.0968003065373424E-8</v>
      </c>
      <c r="L2004" s="82"/>
    </row>
    <row r="2005" spans="1:12" x14ac:dyDescent="0.2">
      <c r="A2005" s="76">
        <v>1400</v>
      </c>
      <c r="B2005" s="76">
        <f t="shared" si="306"/>
        <v>1.4</v>
      </c>
      <c r="C2005" s="77">
        <f t="shared" si="301"/>
        <v>0.92499669708881216</v>
      </c>
      <c r="D2005" s="78">
        <f t="shared" si="302"/>
        <v>2.0735300969806356E-8</v>
      </c>
      <c r="E2005" s="78">
        <f t="shared" si="303"/>
        <v>1</v>
      </c>
      <c r="F2005" s="78">
        <f t="shared" si="304"/>
        <v>1</v>
      </c>
      <c r="G2005" s="77">
        <f t="shared" si="307"/>
        <v>1.9180084910213324E-8</v>
      </c>
      <c r="H2005" s="78">
        <f t="shared" si="305"/>
        <v>-154.34298949079877</v>
      </c>
      <c r="I2005" s="77">
        <f t="shared" si="308"/>
        <v>10</v>
      </c>
      <c r="J2005" s="77">
        <f t="shared" si="309"/>
        <v>1.0686842761644005E-8</v>
      </c>
      <c r="K2005" s="77">
        <f t="shared" si="310"/>
        <v>1.0686842761644005E-7</v>
      </c>
      <c r="L2005" s="82"/>
    </row>
    <row r="2006" spans="1:12" x14ac:dyDescent="0.2">
      <c r="A2006" s="76">
        <v>1410</v>
      </c>
      <c r="B2006" s="76">
        <f t="shared" si="306"/>
        <v>1.41</v>
      </c>
      <c r="C2006" s="77">
        <f t="shared" si="301"/>
        <v>0.92396005827675864</v>
      </c>
      <c r="D2006" s="78">
        <f t="shared" si="302"/>
        <v>3.5860239919895196E-8</v>
      </c>
      <c r="E2006" s="78">
        <f t="shared" si="303"/>
        <v>1</v>
      </c>
      <c r="F2006" s="78">
        <f t="shared" si="304"/>
        <v>1</v>
      </c>
      <c r="G2006" s="77">
        <f t="shared" si="307"/>
        <v>3.3133429366204912E-8</v>
      </c>
      <c r="H2006" s="78">
        <f t="shared" si="305"/>
        <v>-149.59467223150588</v>
      </c>
      <c r="I2006" s="77">
        <f t="shared" si="308"/>
        <v>10</v>
      </c>
      <c r="J2006" s="77">
        <f t="shared" si="309"/>
        <v>2.6156757138209118E-8</v>
      </c>
      <c r="K2006" s="77">
        <f t="shared" si="310"/>
        <v>2.6156757138209117E-7</v>
      </c>
      <c r="L2006" s="82"/>
    </row>
    <row r="2007" spans="1:12" x14ac:dyDescent="0.2">
      <c r="A2007" s="76">
        <v>1420</v>
      </c>
      <c r="B2007" s="76">
        <f t="shared" si="306"/>
        <v>1.42</v>
      </c>
      <c r="C2007" s="77">
        <f t="shared" si="301"/>
        <v>0.92291712104349233</v>
      </c>
      <c r="D2007" s="78">
        <f t="shared" si="302"/>
        <v>1.9626880663799156E-8</v>
      </c>
      <c r="E2007" s="78">
        <f t="shared" si="303"/>
        <v>1</v>
      </c>
      <c r="F2007" s="78">
        <f t="shared" si="304"/>
        <v>1</v>
      </c>
      <c r="G2007" s="77">
        <f t="shared" si="307"/>
        <v>1.8113984197297704E-8</v>
      </c>
      <c r="H2007" s="78">
        <f t="shared" si="305"/>
        <v>-154.83972030946194</v>
      </c>
      <c r="I2007" s="77">
        <f t="shared" si="308"/>
        <v>10</v>
      </c>
      <c r="J2007" s="77">
        <f t="shared" si="309"/>
        <v>2.5623706781751308E-8</v>
      </c>
      <c r="K2007" s="77">
        <f t="shared" si="310"/>
        <v>2.5623706781751308E-7</v>
      </c>
      <c r="L2007" s="82"/>
    </row>
    <row r="2008" spans="1:12" x14ac:dyDescent="0.2">
      <c r="A2008" s="76">
        <v>1430</v>
      </c>
      <c r="B2008" s="76">
        <f t="shared" si="306"/>
        <v>1.43</v>
      </c>
      <c r="C2008" s="77">
        <f t="shared" si="301"/>
        <v>0.92186790731858914</v>
      </c>
      <c r="D2008" s="78">
        <f t="shared" si="302"/>
        <v>2.1223318962902966E-9</v>
      </c>
      <c r="E2008" s="78">
        <f t="shared" si="303"/>
        <v>1</v>
      </c>
      <c r="F2008" s="78">
        <f t="shared" si="304"/>
        <v>1</v>
      </c>
      <c r="G2008" s="77">
        <f t="shared" si="307"/>
        <v>1.9565096638686286E-9</v>
      </c>
      <c r="H2008" s="78">
        <f t="shared" si="305"/>
        <v>-174.17036005258822</v>
      </c>
      <c r="I2008" s="77">
        <f t="shared" si="308"/>
        <v>10</v>
      </c>
      <c r="J2008" s="77">
        <f t="shared" si="309"/>
        <v>1.0035246930583166E-8</v>
      </c>
      <c r="K2008" s="77">
        <f t="shared" si="310"/>
        <v>1.0035246930583167E-7</v>
      </c>
      <c r="L2008" s="82"/>
    </row>
    <row r="2009" spans="1:12" x14ac:dyDescent="0.2">
      <c r="A2009" s="76">
        <v>1440</v>
      </c>
      <c r="B2009" s="76">
        <f t="shared" si="306"/>
        <v>1.44</v>
      </c>
      <c r="C2009" s="77">
        <f t="shared" si="301"/>
        <v>0.92081243915062561</v>
      </c>
      <c r="D2009" s="78">
        <f t="shared" si="302"/>
        <v>2.4707306925334759E-66</v>
      </c>
      <c r="E2009" s="78">
        <f t="shared" si="303"/>
        <v>1</v>
      </c>
      <c r="F2009" s="78">
        <f t="shared" si="304"/>
        <v>1</v>
      </c>
      <c r="G2009" s="77">
        <f t="shared" si="307"/>
        <v>2.2750795554760643E-66</v>
      </c>
      <c r="H2009" s="78">
        <f t="shared" si="305"/>
        <v>-1312.8600682447513</v>
      </c>
      <c r="I2009" s="77">
        <f t="shared" si="308"/>
        <v>10</v>
      </c>
      <c r="J2009" s="77">
        <f t="shared" si="309"/>
        <v>9.7825483193431432E-10</v>
      </c>
      <c r="K2009" s="77">
        <f t="shared" si="310"/>
        <v>9.7825483193431428E-9</v>
      </c>
      <c r="L2009" s="82"/>
    </row>
    <row r="2010" spans="1:12" x14ac:dyDescent="0.2">
      <c r="A2010" s="76">
        <v>1450</v>
      </c>
      <c r="B2010" s="76">
        <f t="shared" si="306"/>
        <v>1.45</v>
      </c>
      <c r="C2010" s="77">
        <f t="shared" si="301"/>
        <v>0.91975073870646817</v>
      </c>
      <c r="D2010" s="78">
        <f t="shared" si="302"/>
        <v>2.0113353037284678E-9</v>
      </c>
      <c r="E2010" s="78">
        <f t="shared" si="303"/>
        <v>1</v>
      </c>
      <c r="F2010" s="78">
        <f t="shared" si="304"/>
        <v>1</v>
      </c>
      <c r="G2010" s="77">
        <f t="shared" si="307"/>
        <v>1.8499271313906567E-9</v>
      </c>
      <c r="H2010" s="78">
        <f t="shared" si="305"/>
        <v>-174.65690756229876</v>
      </c>
      <c r="I2010" s="77">
        <f t="shared" si="308"/>
        <v>10</v>
      </c>
      <c r="J2010" s="77">
        <f t="shared" si="309"/>
        <v>9.2496356569532837E-10</v>
      </c>
      <c r="K2010" s="77">
        <f t="shared" si="310"/>
        <v>9.2496356569532841E-9</v>
      </c>
      <c r="L2010" s="82"/>
    </row>
    <row r="2011" spans="1:12" x14ac:dyDescent="0.2">
      <c r="A2011" s="76">
        <v>1460</v>
      </c>
      <c r="B2011" s="76">
        <f t="shared" si="306"/>
        <v>1.46</v>
      </c>
      <c r="C2011" s="77">
        <f t="shared" si="301"/>
        <v>0.91868282827055503</v>
      </c>
      <c r="D2011" s="78">
        <f t="shared" si="302"/>
        <v>1.7627523688257757E-8</v>
      </c>
      <c r="E2011" s="78">
        <f t="shared" si="303"/>
        <v>1</v>
      </c>
      <c r="F2011" s="78">
        <f t="shared" si="304"/>
        <v>1</v>
      </c>
      <c r="G2011" s="77">
        <f t="shared" si="307"/>
        <v>1.6194103317334841E-8</v>
      </c>
      <c r="H2011" s="78">
        <f t="shared" si="305"/>
        <v>-155.81286188560426</v>
      </c>
      <c r="I2011" s="77">
        <f t="shared" si="308"/>
        <v>10</v>
      </c>
      <c r="J2011" s="77">
        <f t="shared" si="309"/>
        <v>9.0220152243627483E-9</v>
      </c>
      <c r="K2011" s="77">
        <f t="shared" si="310"/>
        <v>9.0220152243627486E-8</v>
      </c>
      <c r="L2011" s="82"/>
    </row>
    <row r="2012" spans="1:12" x14ac:dyDescent="0.2">
      <c r="A2012" s="76">
        <v>1470</v>
      </c>
      <c r="B2012" s="76">
        <f t="shared" si="306"/>
        <v>1.47</v>
      </c>
      <c r="C2012" s="77">
        <f t="shared" si="301"/>
        <v>0.91760873024417233</v>
      </c>
      <c r="D2012" s="78">
        <f t="shared" si="302"/>
        <v>3.0522310947375216E-8</v>
      </c>
      <c r="E2012" s="78">
        <f t="shared" si="303"/>
        <v>1</v>
      </c>
      <c r="F2012" s="78">
        <f t="shared" si="304"/>
        <v>1</v>
      </c>
      <c r="G2012" s="77">
        <f t="shared" si="307"/>
        <v>2.8007538992538772E-8</v>
      </c>
      <c r="H2012" s="78">
        <f t="shared" si="305"/>
        <v>-151.05450101447221</v>
      </c>
      <c r="I2012" s="77">
        <f t="shared" si="308"/>
        <v>10</v>
      </c>
      <c r="J2012" s="77">
        <f t="shared" si="309"/>
        <v>2.2100821154936805E-8</v>
      </c>
      <c r="K2012" s="77">
        <f t="shared" si="310"/>
        <v>2.2100821154936806E-7</v>
      </c>
      <c r="L2012" s="82"/>
    </row>
    <row r="2013" spans="1:12" x14ac:dyDescent="0.2">
      <c r="A2013" s="76">
        <v>1480</v>
      </c>
      <c r="B2013" s="76">
        <f t="shared" si="306"/>
        <v>1.48</v>
      </c>
      <c r="C2013" s="77">
        <f t="shared" si="301"/>
        <v>0.91652846714473213</v>
      </c>
      <c r="D2013" s="78">
        <f t="shared" si="302"/>
        <v>1.6725217665841938E-8</v>
      </c>
      <c r="E2013" s="78">
        <f t="shared" si="303"/>
        <v>1</v>
      </c>
      <c r="F2013" s="78">
        <f t="shared" si="304"/>
        <v>1</v>
      </c>
      <c r="G2013" s="77">
        <f t="shared" si="307"/>
        <v>1.5329138109936107E-8</v>
      </c>
      <c r="H2013" s="78">
        <f t="shared" si="305"/>
        <v>-156.28964525858319</v>
      </c>
      <c r="I2013" s="77">
        <f t="shared" si="308"/>
        <v>10</v>
      </c>
      <c r="J2013" s="77">
        <f t="shared" si="309"/>
        <v>2.1668338551237439E-8</v>
      </c>
      <c r="K2013" s="77">
        <f t="shared" si="310"/>
        <v>2.1668338551237439E-7</v>
      </c>
      <c r="L2013" s="82"/>
    </row>
    <row r="2014" spans="1:12" x14ac:dyDescent="0.2">
      <c r="A2014" s="76">
        <v>1490</v>
      </c>
      <c r="B2014" s="76">
        <f t="shared" si="306"/>
        <v>1.49</v>
      </c>
      <c r="C2014" s="77">
        <f t="shared" si="301"/>
        <v>0.91544206160503883</v>
      </c>
      <c r="D2014" s="78">
        <f t="shared" si="302"/>
        <v>1.81068637395197E-9</v>
      </c>
      <c r="E2014" s="78">
        <f t="shared" si="303"/>
        <v>1</v>
      </c>
      <c r="F2014" s="78">
        <f t="shared" si="304"/>
        <v>1</v>
      </c>
      <c r="G2014" s="77">
        <f t="shared" si="307"/>
        <v>1.6575784670907437E-9</v>
      </c>
      <c r="H2014" s="78">
        <f t="shared" si="305"/>
        <v>-175.61051807272725</v>
      </c>
      <c r="I2014" s="77">
        <f t="shared" si="308"/>
        <v>10</v>
      </c>
      <c r="J2014" s="77">
        <f t="shared" si="309"/>
        <v>8.4933582885134247E-9</v>
      </c>
      <c r="K2014" s="77">
        <f t="shared" si="310"/>
        <v>8.493358288513424E-8</v>
      </c>
      <c r="L2014" s="82"/>
    </row>
    <row r="2015" spans="1:12" x14ac:dyDescent="0.2">
      <c r="A2015" s="76">
        <v>1500</v>
      </c>
      <c r="B2015" s="76">
        <f t="shared" si="306"/>
        <v>1.5</v>
      </c>
      <c r="C2015" s="77">
        <f t="shared" si="301"/>
        <v>0.91434953637256811</v>
      </c>
      <c r="D2015" s="78">
        <f t="shared" si="302"/>
        <v>1.6254897836037572E-69</v>
      </c>
      <c r="E2015" s="78">
        <f t="shared" si="303"/>
        <v>1</v>
      </c>
      <c r="F2015" s="78">
        <f t="shared" si="304"/>
        <v>1</v>
      </c>
      <c r="G2015" s="77">
        <f t="shared" si="307"/>
        <v>1.4862658300164414E-69</v>
      </c>
      <c r="H2015" s="78">
        <f t="shared" si="305"/>
        <v>-1376.558070134736</v>
      </c>
      <c r="I2015" s="77">
        <f t="shared" si="308"/>
        <v>10</v>
      </c>
      <c r="J2015" s="77">
        <f t="shared" si="309"/>
        <v>8.2878923354537187E-10</v>
      </c>
      <c r="K2015" s="77">
        <f t="shared" si="310"/>
        <v>8.2878923354537187E-9</v>
      </c>
      <c r="L2015" s="82"/>
    </row>
    <row r="2016" spans="1:12" x14ac:dyDescent="0.2">
      <c r="A2016" s="76">
        <v>1510</v>
      </c>
      <c r="B2016" s="76">
        <f t="shared" si="306"/>
        <v>1.51</v>
      </c>
      <c r="C2016" s="77">
        <f t="shared" si="301"/>
        <v>0.9132509143087193</v>
      </c>
      <c r="D2016" s="78">
        <f t="shared" si="302"/>
        <v>1.7199400820882124E-9</v>
      </c>
      <c r="E2016" s="78">
        <f t="shared" si="303"/>
        <v>1</v>
      </c>
      <c r="F2016" s="78">
        <f t="shared" si="304"/>
        <v>1</v>
      </c>
      <c r="G2016" s="77">
        <f t="shared" si="307"/>
        <v>1.5707368525232736E-9</v>
      </c>
      <c r="H2016" s="78">
        <f t="shared" si="305"/>
        <v>-176.07793133509568</v>
      </c>
      <c r="I2016" s="77">
        <f t="shared" si="308"/>
        <v>10</v>
      </c>
      <c r="J2016" s="77">
        <f t="shared" si="309"/>
        <v>7.8536842626163682E-10</v>
      </c>
      <c r="K2016" s="77">
        <f t="shared" si="310"/>
        <v>7.8536842626163686E-9</v>
      </c>
      <c r="L2016" s="82"/>
    </row>
    <row r="2017" spans="1:12" x14ac:dyDescent="0.2">
      <c r="A2017" s="76">
        <v>1520</v>
      </c>
      <c r="B2017" s="76">
        <f t="shared" si="306"/>
        <v>1.52</v>
      </c>
      <c r="C2017" s="77">
        <f t="shared" si="301"/>
        <v>0.91214621838808752</v>
      </c>
      <c r="D2017" s="78">
        <f t="shared" si="302"/>
        <v>1.5090717506242183E-8</v>
      </c>
      <c r="E2017" s="78">
        <f t="shared" si="303"/>
        <v>1</v>
      </c>
      <c r="F2017" s="78">
        <f t="shared" si="304"/>
        <v>1</v>
      </c>
      <c r="G2017" s="77">
        <f t="shared" si="307"/>
        <v>1.3764940906081717E-8</v>
      </c>
      <c r="H2017" s="78">
        <f t="shared" si="305"/>
        <v>-157.22451297450522</v>
      </c>
      <c r="I2017" s="77">
        <f t="shared" si="308"/>
        <v>10</v>
      </c>
      <c r="J2017" s="77">
        <f t="shared" si="309"/>
        <v>7.6678388793024947E-9</v>
      </c>
      <c r="K2017" s="77">
        <f t="shared" si="310"/>
        <v>7.6678388793024947E-8</v>
      </c>
      <c r="L2017" s="82"/>
    </row>
    <row r="2018" spans="1:12" x14ac:dyDescent="0.2">
      <c r="A2018" s="76">
        <v>1530</v>
      </c>
      <c r="B2018" s="76">
        <f t="shared" si="306"/>
        <v>1.53</v>
      </c>
      <c r="C2018" s="77">
        <f t="shared" si="301"/>
        <v>0.91103547169771515</v>
      </c>
      <c r="D2018" s="78">
        <f t="shared" si="302"/>
        <v>2.6158897357209378E-8</v>
      </c>
      <c r="E2018" s="78">
        <f t="shared" si="303"/>
        <v>1</v>
      </c>
      <c r="F2018" s="78">
        <f t="shared" si="304"/>
        <v>1</v>
      </c>
      <c r="G2018" s="77">
        <f t="shared" si="307"/>
        <v>2.3831683392917358E-8</v>
      </c>
      <c r="H2018" s="78">
        <f t="shared" si="305"/>
        <v>-152.4569055882925</v>
      </c>
      <c r="I2018" s="77">
        <f t="shared" si="308"/>
        <v>10</v>
      </c>
      <c r="J2018" s="77">
        <f t="shared" si="309"/>
        <v>1.8798312149499536E-8</v>
      </c>
      <c r="K2018" s="77">
        <f t="shared" si="310"/>
        <v>1.8798312149499537E-7</v>
      </c>
      <c r="L2018" s="82"/>
    </row>
    <row r="2019" spans="1:12" x14ac:dyDescent="0.2">
      <c r="A2019" s="76">
        <v>1540</v>
      </c>
      <c r="B2019" s="76">
        <f t="shared" si="306"/>
        <v>1.54</v>
      </c>
      <c r="C2019" s="77">
        <f t="shared" si="301"/>
        <v>0.90991869743635223</v>
      </c>
      <c r="D2019" s="78">
        <f t="shared" si="302"/>
        <v>1.4349972270482828E-8</v>
      </c>
      <c r="E2019" s="78">
        <f t="shared" si="303"/>
        <v>1</v>
      </c>
      <c r="F2019" s="78">
        <f t="shared" si="304"/>
        <v>1</v>
      </c>
      <c r="G2019" s="77">
        <f t="shared" si="307"/>
        <v>1.3057308076605509E-8</v>
      </c>
      <c r="H2019" s="78">
        <f t="shared" si="305"/>
        <v>-157.68292697879696</v>
      </c>
      <c r="I2019" s="77">
        <f t="shared" si="308"/>
        <v>10</v>
      </c>
      <c r="J2019" s="77">
        <f t="shared" si="309"/>
        <v>1.8444495734761435E-8</v>
      </c>
      <c r="K2019" s="77">
        <f t="shared" si="310"/>
        <v>1.8444495734761434E-7</v>
      </c>
      <c r="L2019" s="82"/>
    </row>
    <row r="2020" spans="1:12" x14ac:dyDescent="0.2">
      <c r="A2020" s="76">
        <v>1550</v>
      </c>
      <c r="B2020" s="76">
        <f t="shared" si="306"/>
        <v>1.55</v>
      </c>
      <c r="C2020" s="77">
        <f t="shared" si="301"/>
        <v>0.90879591891370548</v>
      </c>
      <c r="D2020" s="78">
        <f t="shared" si="302"/>
        <v>1.5552267728463671E-9</v>
      </c>
      <c r="E2020" s="78">
        <f t="shared" si="303"/>
        <v>1</v>
      </c>
      <c r="F2020" s="78">
        <f t="shared" si="304"/>
        <v>1</v>
      </c>
      <c r="G2020" s="77">
        <f t="shared" si="307"/>
        <v>1.4133837441481108E-9</v>
      </c>
      <c r="H2020" s="78">
        <f t="shared" si="305"/>
        <v>-176.99479815949729</v>
      </c>
      <c r="I2020" s="77">
        <f t="shared" si="308"/>
        <v>10</v>
      </c>
      <c r="J2020" s="77">
        <f t="shared" si="309"/>
        <v>7.2353459103768097E-9</v>
      </c>
      <c r="K2020" s="77">
        <f t="shared" si="310"/>
        <v>7.2353459103768097E-8</v>
      </c>
      <c r="L2020" s="82"/>
    </row>
    <row r="2021" spans="1:12" x14ac:dyDescent="0.2">
      <c r="A2021" s="76">
        <v>1560</v>
      </c>
      <c r="B2021" s="76">
        <f t="shared" si="306"/>
        <v>1.56</v>
      </c>
      <c r="C2021" s="77">
        <f t="shared" si="301"/>
        <v>0.90766715954968746</v>
      </c>
      <c r="D2021" s="78">
        <f t="shared" si="302"/>
        <v>2.7225308545320816E-64</v>
      </c>
      <c r="E2021" s="78">
        <f t="shared" si="303"/>
        <v>1</v>
      </c>
      <c r="F2021" s="78">
        <f t="shared" si="304"/>
        <v>1</v>
      </c>
      <c r="G2021" s="77">
        <f t="shared" si="307"/>
        <v>2.4711518475195178E-64</v>
      </c>
      <c r="H2021" s="78">
        <f t="shared" si="305"/>
        <v>-1272.1420113443774</v>
      </c>
      <c r="I2021" s="77">
        <f t="shared" si="308"/>
        <v>10</v>
      </c>
      <c r="J2021" s="77">
        <f t="shared" si="309"/>
        <v>7.0669187207405542E-10</v>
      </c>
      <c r="K2021" s="77">
        <f t="shared" si="310"/>
        <v>7.066918720740554E-9</v>
      </c>
      <c r="L2021" s="82"/>
    </row>
    <row r="2022" spans="1:12" x14ac:dyDescent="0.2">
      <c r="A2022" s="76">
        <v>1570</v>
      </c>
      <c r="B2022" s="76">
        <f t="shared" si="306"/>
        <v>1.57</v>
      </c>
      <c r="C2022" s="77">
        <f t="shared" si="301"/>
        <v>0.9065324428736663</v>
      </c>
      <c r="D2022" s="78">
        <f t="shared" si="302"/>
        <v>1.480432226691273E-9</v>
      </c>
      <c r="E2022" s="78">
        <f t="shared" si="303"/>
        <v>1</v>
      </c>
      <c r="F2022" s="78">
        <f t="shared" si="304"/>
        <v>1</v>
      </c>
      <c r="G2022" s="77">
        <f t="shared" si="307"/>
        <v>1.342059842971341E-9</v>
      </c>
      <c r="H2022" s="78">
        <f t="shared" si="305"/>
        <v>-177.4445623675017</v>
      </c>
      <c r="I2022" s="77">
        <f t="shared" si="308"/>
        <v>10</v>
      </c>
      <c r="J2022" s="77">
        <f t="shared" si="309"/>
        <v>6.7102992148567052E-10</v>
      </c>
      <c r="K2022" s="77">
        <f t="shared" si="310"/>
        <v>6.7102992148567052E-9</v>
      </c>
      <c r="L2022" s="82"/>
    </row>
    <row r="2023" spans="1:12" x14ac:dyDescent="0.2">
      <c r="A2023" s="76">
        <v>1580</v>
      </c>
      <c r="B2023" s="76">
        <f t="shared" si="306"/>
        <v>1.58</v>
      </c>
      <c r="C2023" s="77">
        <f t="shared" si="301"/>
        <v>0.90539179252370283</v>
      </c>
      <c r="D2023" s="78">
        <f t="shared" si="302"/>
        <v>1.3002858785637819E-8</v>
      </c>
      <c r="E2023" s="78">
        <f t="shared" si="303"/>
        <v>1</v>
      </c>
      <c r="F2023" s="78">
        <f t="shared" si="304"/>
        <v>1</v>
      </c>
      <c r="G2023" s="77">
        <f t="shared" si="307"/>
        <v>1.1772681623861203E-8</v>
      </c>
      <c r="H2023" s="78">
        <f t="shared" si="305"/>
        <v>-158.5824920145071</v>
      </c>
      <c r="I2023" s="77">
        <f t="shared" si="308"/>
        <v>10</v>
      </c>
      <c r="J2023" s="77">
        <f t="shared" si="309"/>
        <v>6.5573707334162715E-9</v>
      </c>
      <c r="K2023" s="77">
        <f t="shared" si="310"/>
        <v>6.5573707334162715E-8</v>
      </c>
      <c r="L2023" s="82"/>
    </row>
    <row r="2024" spans="1:12" x14ac:dyDescent="0.2">
      <c r="A2024" s="76">
        <v>1590</v>
      </c>
      <c r="B2024" s="76">
        <f t="shared" si="306"/>
        <v>1.59</v>
      </c>
      <c r="C2024" s="77">
        <f t="shared" si="301"/>
        <v>0.90424523224579412</v>
      </c>
      <c r="D2024" s="78">
        <f t="shared" si="302"/>
        <v>2.2562984080514763E-8</v>
      </c>
      <c r="E2024" s="78">
        <f t="shared" si="303"/>
        <v>1</v>
      </c>
      <c r="F2024" s="78">
        <f t="shared" si="304"/>
        <v>1</v>
      </c>
      <c r="G2024" s="77">
        <f t="shared" si="307"/>
        <v>2.0402470780043226E-8</v>
      </c>
      <c r="H2024" s="78">
        <f t="shared" si="305"/>
        <v>-153.80634470916621</v>
      </c>
      <c r="I2024" s="77">
        <f t="shared" si="308"/>
        <v>10</v>
      </c>
      <c r="J2024" s="77">
        <f t="shared" si="309"/>
        <v>1.6087576201952215E-8</v>
      </c>
      <c r="K2024" s="77">
        <f t="shared" si="310"/>
        <v>1.6087576201952215E-7</v>
      </c>
      <c r="L2024" s="82"/>
    </row>
    <row r="2025" spans="1:12" x14ac:dyDescent="0.2">
      <c r="A2025" s="76">
        <v>1600</v>
      </c>
      <c r="B2025" s="76">
        <f t="shared" si="306"/>
        <v>1.6</v>
      </c>
      <c r="C2025" s="77">
        <f t="shared" si="301"/>
        <v>0.90309278589310871</v>
      </c>
      <c r="D2025" s="78">
        <f t="shared" si="302"/>
        <v>1.23899861628249E-8</v>
      </c>
      <c r="E2025" s="78">
        <f t="shared" si="303"/>
        <v>1</v>
      </c>
      <c r="F2025" s="78">
        <f t="shared" si="304"/>
        <v>1</v>
      </c>
      <c r="G2025" s="77">
        <f t="shared" si="307"/>
        <v>1.1189307120962607E-8</v>
      </c>
      <c r="H2025" s="78">
        <f t="shared" si="305"/>
        <v>-159.02393611189797</v>
      </c>
      <c r="I2025" s="77">
        <f t="shared" si="308"/>
        <v>10</v>
      </c>
      <c r="J2025" s="77">
        <f t="shared" si="309"/>
        <v>1.5795888950502917E-8</v>
      </c>
      <c r="K2025" s="77">
        <f t="shared" si="310"/>
        <v>1.5795888950502917E-7</v>
      </c>
      <c r="L2025" s="82"/>
    </row>
    <row r="2026" spans="1:12" x14ac:dyDescent="0.2">
      <c r="A2026" s="76">
        <v>1610</v>
      </c>
      <c r="B2026" s="76">
        <f t="shared" si="306"/>
        <v>1.61</v>
      </c>
      <c r="C2026" s="77">
        <f t="shared" si="301"/>
        <v>0.9019344774252207</v>
      </c>
      <c r="D2026" s="78">
        <f t="shared" si="302"/>
        <v>1.3441593394801488E-9</v>
      </c>
      <c r="E2026" s="78">
        <f t="shared" si="303"/>
        <v>1</v>
      </c>
      <c r="F2026" s="78">
        <f t="shared" si="304"/>
        <v>1</v>
      </c>
      <c r="G2026" s="77">
        <f t="shared" si="307"/>
        <v>1.2123436514302578E-9</v>
      </c>
      <c r="H2026" s="78">
        <f t="shared" si="305"/>
        <v>-178.32748514852327</v>
      </c>
      <c r="I2026" s="77">
        <f t="shared" si="308"/>
        <v>10</v>
      </c>
      <c r="J2026" s="77">
        <f t="shared" si="309"/>
        <v>6.200825386196432E-9</v>
      </c>
      <c r="K2026" s="77">
        <f t="shared" si="310"/>
        <v>6.2008253861964325E-8</v>
      </c>
      <c r="L2026" s="82"/>
    </row>
    <row r="2027" spans="1:12" x14ac:dyDescent="0.2">
      <c r="A2027" s="76">
        <v>1620</v>
      </c>
      <c r="B2027" s="76">
        <f t="shared" si="306"/>
        <v>1.62</v>
      </c>
      <c r="C2027" s="77">
        <f t="shared" si="301"/>
        <v>0.90077033090733971</v>
      </c>
      <c r="D2027" s="78">
        <f t="shared" si="302"/>
        <v>4.1403999639523919E-63</v>
      </c>
      <c r="E2027" s="78">
        <f t="shared" si="303"/>
        <v>1</v>
      </c>
      <c r="F2027" s="78">
        <f t="shared" si="304"/>
        <v>1</v>
      </c>
      <c r="G2027" s="77">
        <f t="shared" si="307"/>
        <v>3.7295494456181335E-63</v>
      </c>
      <c r="H2027" s="78">
        <f t="shared" si="305"/>
        <v>-1248.566872613696</v>
      </c>
      <c r="I2027" s="77">
        <f t="shared" si="308"/>
        <v>10</v>
      </c>
      <c r="J2027" s="77">
        <f t="shared" si="309"/>
        <v>6.0617182571512892E-10</v>
      </c>
      <c r="K2027" s="77">
        <f t="shared" si="310"/>
        <v>6.0617182571512894E-9</v>
      </c>
      <c r="L2027" s="82"/>
    </row>
    <row r="2028" spans="1:12" x14ac:dyDescent="0.2">
      <c r="A2028" s="76">
        <v>1630</v>
      </c>
      <c r="B2028" s="76">
        <f t="shared" si="306"/>
        <v>1.63</v>
      </c>
      <c r="C2028" s="77">
        <f t="shared" si="301"/>
        <v>0.89960037050954189</v>
      </c>
      <c r="D2028" s="78">
        <f t="shared" si="302"/>
        <v>1.2820481870249268E-9</v>
      </c>
      <c r="E2028" s="78">
        <f t="shared" si="303"/>
        <v>1</v>
      </c>
      <c r="F2028" s="78">
        <f t="shared" si="304"/>
        <v>1</v>
      </c>
      <c r="G2028" s="77">
        <f t="shared" si="307"/>
        <v>1.1533310240587105E-9</v>
      </c>
      <c r="H2028" s="78">
        <f t="shared" si="305"/>
        <v>-178.76092050997525</v>
      </c>
      <c r="I2028" s="77">
        <f t="shared" si="308"/>
        <v>10</v>
      </c>
      <c r="J2028" s="77">
        <f t="shared" si="309"/>
        <v>5.7666551202935527E-10</v>
      </c>
      <c r="K2028" s="77">
        <f t="shared" si="310"/>
        <v>5.7666551202935525E-9</v>
      </c>
      <c r="L2028" s="82"/>
    </row>
    <row r="2029" spans="1:12" x14ac:dyDescent="0.2">
      <c r="A2029" s="76">
        <v>1640</v>
      </c>
      <c r="B2029" s="76">
        <f t="shared" si="306"/>
        <v>1.64</v>
      </c>
      <c r="C2029" s="77">
        <f t="shared" si="301"/>
        <v>0.89842462050598826</v>
      </c>
      <c r="D2029" s="78">
        <f t="shared" si="302"/>
        <v>1.1271361486496582E-8</v>
      </c>
      <c r="E2029" s="78">
        <f t="shared" si="303"/>
        <v>1</v>
      </c>
      <c r="F2029" s="78">
        <f t="shared" si="304"/>
        <v>1</v>
      </c>
      <c r="G2029" s="77">
        <f t="shared" si="307"/>
        <v>1.0126468666091504E-8</v>
      </c>
      <c r="H2029" s="78">
        <f t="shared" si="305"/>
        <v>-159.89083953545344</v>
      </c>
      <c r="I2029" s="77">
        <f t="shared" si="308"/>
        <v>10</v>
      </c>
      <c r="J2029" s="77">
        <f t="shared" si="309"/>
        <v>5.6398998450751071E-9</v>
      </c>
      <c r="K2029" s="77">
        <f t="shared" si="310"/>
        <v>5.6398998450751071E-8</v>
      </c>
      <c r="L2029" s="82"/>
    </row>
    <row r="2030" spans="1:12" x14ac:dyDescent="0.2">
      <c r="A2030" s="76">
        <v>1650</v>
      </c>
      <c r="B2030" s="76">
        <f t="shared" si="306"/>
        <v>1.65</v>
      </c>
      <c r="C2030" s="77">
        <f t="shared" si="301"/>
        <v>0.89724310527415418</v>
      </c>
      <c r="D2030" s="78">
        <f t="shared" si="302"/>
        <v>1.9577209561639695E-8</v>
      </c>
      <c r="E2030" s="78">
        <f t="shared" si="303"/>
        <v>1</v>
      </c>
      <c r="F2030" s="78">
        <f t="shared" si="304"/>
        <v>1</v>
      </c>
      <c r="G2030" s="77">
        <f t="shared" si="307"/>
        <v>1.7565516299688464E-8</v>
      </c>
      <c r="H2030" s="78">
        <f t="shared" si="305"/>
        <v>-155.10678161107947</v>
      </c>
      <c r="I2030" s="77">
        <f t="shared" si="308"/>
        <v>10</v>
      </c>
      <c r="J2030" s="77">
        <f t="shared" si="309"/>
        <v>1.3845992482889984E-8</v>
      </c>
      <c r="K2030" s="77">
        <f t="shared" si="310"/>
        <v>1.3845992482889985E-7</v>
      </c>
      <c r="L2030" s="82"/>
    </row>
    <row r="2031" spans="1:12" x14ac:dyDescent="0.2">
      <c r="A2031" s="76">
        <v>1660</v>
      </c>
      <c r="B2031" s="76">
        <f t="shared" si="306"/>
        <v>1.66</v>
      </c>
      <c r="C2031" s="77">
        <f t="shared" si="301"/>
        <v>0.89605584929404292</v>
      </c>
      <c r="D2031" s="78">
        <f t="shared" si="302"/>
        <v>1.0760610039145073E-8</v>
      </c>
      <c r="E2031" s="78">
        <f t="shared" si="303"/>
        <v>1</v>
      </c>
      <c r="F2031" s="78">
        <f t="shared" si="304"/>
        <v>1</v>
      </c>
      <c r="G2031" s="77">
        <f t="shared" si="307"/>
        <v>9.642107567548142E-9</v>
      </c>
      <c r="H2031" s="78">
        <f t="shared" si="305"/>
        <v>-160.31656055655827</v>
      </c>
      <c r="I2031" s="77">
        <f t="shared" si="308"/>
        <v>10</v>
      </c>
      <c r="J2031" s="77">
        <f t="shared" si="309"/>
        <v>1.3603811933618303E-8</v>
      </c>
      <c r="K2031" s="77">
        <f t="shared" si="310"/>
        <v>1.3603811933618303E-7</v>
      </c>
      <c r="L2031" s="82"/>
    </row>
    <row r="2032" spans="1:12" x14ac:dyDescent="0.2">
      <c r="A2032" s="76">
        <v>1670</v>
      </c>
      <c r="B2032" s="76">
        <f t="shared" si="306"/>
        <v>1.67</v>
      </c>
      <c r="C2032" s="77">
        <f t="shared" si="301"/>
        <v>0.89486287714740465</v>
      </c>
      <c r="D2032" s="78">
        <f t="shared" si="302"/>
        <v>1.168486859777937E-9</v>
      </c>
      <c r="E2032" s="78">
        <f t="shared" si="303"/>
        <v>1</v>
      </c>
      <c r="F2032" s="78">
        <f t="shared" si="304"/>
        <v>1</v>
      </c>
      <c r="G2032" s="77">
        <f t="shared" si="307"/>
        <v>1.0456355132498208E-9</v>
      </c>
      <c r="H2032" s="78">
        <f t="shared" si="305"/>
        <v>-179.61239350192216</v>
      </c>
      <c r="I2032" s="77">
        <f t="shared" si="308"/>
        <v>10</v>
      </c>
      <c r="J2032" s="77">
        <f t="shared" si="309"/>
        <v>5.3438715403989818E-9</v>
      </c>
      <c r="K2032" s="77">
        <f t="shared" si="310"/>
        <v>5.3438715403989815E-8</v>
      </c>
      <c r="L2032" s="82"/>
    </row>
    <row r="2033" spans="1:12" x14ac:dyDescent="0.2">
      <c r="A2033" s="76">
        <v>1680</v>
      </c>
      <c r="B2033" s="76">
        <f t="shared" si="306"/>
        <v>1.68</v>
      </c>
      <c r="C2033" s="77">
        <f t="shared" si="301"/>
        <v>0.89366421351695025</v>
      </c>
      <c r="D2033" s="78">
        <f t="shared" si="302"/>
        <v>2.5306109205100004E-66</v>
      </c>
      <c r="E2033" s="78">
        <f t="shared" si="303"/>
        <v>1</v>
      </c>
      <c r="F2033" s="78">
        <f t="shared" si="304"/>
        <v>1</v>
      </c>
      <c r="G2033" s="77">
        <f t="shared" si="307"/>
        <v>2.261516417994975E-66</v>
      </c>
      <c r="H2033" s="78">
        <f t="shared" si="305"/>
        <v>-1312.9120051009327</v>
      </c>
      <c r="I2033" s="77">
        <f t="shared" si="308"/>
        <v>10</v>
      </c>
      <c r="J2033" s="77">
        <f t="shared" si="309"/>
        <v>5.2281775662491038E-10</v>
      </c>
      <c r="K2033" s="77">
        <f t="shared" si="310"/>
        <v>5.2281775662491038E-9</v>
      </c>
      <c r="L2033" s="82"/>
    </row>
    <row r="2034" spans="1:12" x14ac:dyDescent="0.2">
      <c r="A2034" s="76">
        <v>1690</v>
      </c>
      <c r="B2034" s="76">
        <f t="shared" si="306"/>
        <v>1.69</v>
      </c>
      <c r="C2034" s="77">
        <f t="shared" si="301"/>
        <v>0.89245988318556013</v>
      </c>
      <c r="D2034" s="78">
        <f t="shared" si="302"/>
        <v>1.1165478922593189E-9</v>
      </c>
      <c r="E2034" s="78">
        <f t="shared" si="303"/>
        <v>1</v>
      </c>
      <c r="F2034" s="78">
        <f t="shared" si="304"/>
        <v>1</v>
      </c>
      <c r="G2034" s="77">
        <f t="shared" si="307"/>
        <v>9.9647420149683509E-10</v>
      </c>
      <c r="H2034" s="78">
        <f t="shared" si="305"/>
        <v>-180.03067881217706</v>
      </c>
      <c r="I2034" s="77">
        <f t="shared" si="308"/>
        <v>10</v>
      </c>
      <c r="J2034" s="77">
        <f t="shared" si="309"/>
        <v>4.9823710074841754E-10</v>
      </c>
      <c r="K2034" s="77">
        <f t="shared" si="310"/>
        <v>4.982371007484175E-9</v>
      </c>
      <c r="L2034" s="82"/>
    </row>
    <row r="2035" spans="1:12" x14ac:dyDescent="0.2">
      <c r="A2035" s="76">
        <v>1700</v>
      </c>
      <c r="B2035" s="76">
        <f t="shared" si="306"/>
        <v>1.7</v>
      </c>
      <c r="C2035" s="77">
        <f t="shared" si="301"/>
        <v>0.89124991103549422</v>
      </c>
      <c r="D2035" s="78">
        <f t="shared" si="302"/>
        <v>9.8252243426750723E-9</v>
      </c>
      <c r="E2035" s="78">
        <f t="shared" si="303"/>
        <v>1</v>
      </c>
      <c r="F2035" s="78">
        <f t="shared" si="304"/>
        <v>1</v>
      </c>
      <c r="G2035" s="77">
        <f t="shared" si="307"/>
        <v>8.7567303213129308E-9</v>
      </c>
      <c r="H2035" s="78">
        <f t="shared" si="305"/>
        <v>-161.15316049875298</v>
      </c>
      <c r="I2035" s="77">
        <f t="shared" si="308"/>
        <v>10</v>
      </c>
      <c r="J2035" s="77">
        <f t="shared" si="309"/>
        <v>4.8766022614048828E-9</v>
      </c>
      <c r="K2035" s="77">
        <f t="shared" si="310"/>
        <v>4.8766022614048828E-8</v>
      </c>
      <c r="L2035" s="82"/>
    </row>
    <row r="2036" spans="1:12" x14ac:dyDescent="0.2">
      <c r="A2036" s="76">
        <v>1710</v>
      </c>
      <c r="B2036" s="76">
        <f t="shared" si="306"/>
        <v>1.71</v>
      </c>
      <c r="C2036" s="77">
        <f t="shared" si="301"/>
        <v>0.89003432204759769</v>
      </c>
      <c r="D2036" s="78">
        <f t="shared" si="302"/>
        <v>1.7080693648555906E-8</v>
      </c>
      <c r="E2036" s="78">
        <f t="shared" si="303"/>
        <v>1</v>
      </c>
      <c r="F2036" s="78">
        <f t="shared" si="304"/>
        <v>1</v>
      </c>
      <c r="G2036" s="77">
        <f t="shared" si="307"/>
        <v>1.5202403591595166E-8</v>
      </c>
      <c r="H2036" s="78">
        <f t="shared" si="305"/>
        <v>-156.3617548410501</v>
      </c>
      <c r="I2036" s="77">
        <f t="shared" si="308"/>
        <v>10</v>
      </c>
      <c r="J2036" s="77">
        <f t="shared" si="309"/>
        <v>1.1979566956454049E-8</v>
      </c>
      <c r="K2036" s="77">
        <f t="shared" si="310"/>
        <v>1.1979566956454048E-7</v>
      </c>
      <c r="L2036" s="82"/>
    </row>
    <row r="2037" spans="1:12" x14ac:dyDescent="0.2">
      <c r="A2037" s="76">
        <v>1720</v>
      </c>
      <c r="B2037" s="76">
        <f t="shared" si="306"/>
        <v>1.72</v>
      </c>
      <c r="C2037" s="77">
        <f t="shared" si="301"/>
        <v>0.88881314130050038</v>
      </c>
      <c r="D2037" s="78">
        <f t="shared" si="302"/>
        <v>9.396710120040993E-9</v>
      </c>
      <c r="E2037" s="78">
        <f t="shared" si="303"/>
        <v>1</v>
      </c>
      <c r="F2037" s="78">
        <f t="shared" si="304"/>
        <v>1</v>
      </c>
      <c r="G2037" s="77">
        <f t="shared" si="307"/>
        <v>8.3519194396838377E-9</v>
      </c>
      <c r="H2037" s="78">
        <f t="shared" si="305"/>
        <v>-161.56427406813296</v>
      </c>
      <c r="I2037" s="77">
        <f t="shared" si="308"/>
        <v>10</v>
      </c>
      <c r="J2037" s="77">
        <f t="shared" si="309"/>
        <v>1.1777161515639501E-8</v>
      </c>
      <c r="K2037" s="77">
        <f t="shared" si="310"/>
        <v>1.1777161515639501E-7</v>
      </c>
      <c r="L2037" s="82"/>
    </row>
    <row r="2038" spans="1:12" x14ac:dyDescent="0.2">
      <c r="A2038" s="76">
        <v>1730</v>
      </c>
      <c r="B2038" s="76">
        <f t="shared" si="306"/>
        <v>1.73</v>
      </c>
      <c r="C2038" s="77">
        <f t="shared" si="301"/>
        <v>0.8875863939698202</v>
      </c>
      <c r="D2038" s="78">
        <f t="shared" si="302"/>
        <v>1.0212749414447086E-9</v>
      </c>
      <c r="E2038" s="78">
        <f t="shared" si="303"/>
        <v>1</v>
      </c>
      <c r="F2038" s="78">
        <f t="shared" si="304"/>
        <v>1</v>
      </c>
      <c r="G2038" s="77">
        <f t="shared" si="307"/>
        <v>9.0646974252864817E-10</v>
      </c>
      <c r="H2038" s="78">
        <f t="shared" si="305"/>
        <v>-180.85293375684446</v>
      </c>
      <c r="I2038" s="77">
        <f t="shared" si="308"/>
        <v>10</v>
      </c>
      <c r="J2038" s="77">
        <f t="shared" si="309"/>
        <v>4.629194591106243E-9</v>
      </c>
      <c r="K2038" s="77">
        <f t="shared" si="310"/>
        <v>4.6291945911062432E-8</v>
      </c>
      <c r="L2038" s="82"/>
    </row>
    <row r="2039" spans="1:12" x14ac:dyDescent="0.2">
      <c r="A2039" s="76">
        <v>1740</v>
      </c>
      <c r="B2039" s="76">
        <f t="shared" si="306"/>
        <v>1.74</v>
      </c>
      <c r="C2039" s="77">
        <f t="shared" si="301"/>
        <v>0.8863541053273627</v>
      </c>
      <c r="D2039" s="78">
        <f t="shared" si="302"/>
        <v>3.5342231768539619E-83</v>
      </c>
      <c r="E2039" s="78">
        <f t="shared" si="303"/>
        <v>1</v>
      </c>
      <c r="F2039" s="78">
        <f t="shared" si="304"/>
        <v>1</v>
      </c>
      <c r="G2039" s="77">
        <f t="shared" si="307"/>
        <v>3.1325732219476231E-83</v>
      </c>
      <c r="H2039" s="78">
        <f t="shared" si="305"/>
        <v>-1650.081975377044</v>
      </c>
      <c r="I2039" s="77">
        <f t="shared" si="308"/>
        <v>10</v>
      </c>
      <c r="J2039" s="77">
        <f t="shared" si="309"/>
        <v>4.5323487126432409E-10</v>
      </c>
      <c r="K2039" s="77">
        <f t="shared" si="310"/>
        <v>4.5323487126432406E-9</v>
      </c>
      <c r="L2039" s="82"/>
    </row>
    <row r="2040" spans="1:12" x14ac:dyDescent="0.2">
      <c r="A2040" s="76">
        <v>1750</v>
      </c>
      <c r="B2040" s="76">
        <f t="shared" si="306"/>
        <v>1.75</v>
      </c>
      <c r="C2040" s="77">
        <f t="shared" si="301"/>
        <v>0.88511630074030911</v>
      </c>
      <c r="D2040" s="78">
        <f t="shared" si="302"/>
        <v>9.7755987155106014E-10</v>
      </c>
      <c r="E2040" s="78">
        <f t="shared" si="303"/>
        <v>1</v>
      </c>
      <c r="F2040" s="78">
        <f t="shared" si="304"/>
        <v>1</v>
      </c>
      <c r="G2040" s="77">
        <f t="shared" si="307"/>
        <v>8.6525417725944609E-10</v>
      </c>
      <c r="H2040" s="78">
        <f t="shared" si="305"/>
        <v>-181.25712590698473</v>
      </c>
      <c r="I2040" s="77">
        <f t="shared" si="308"/>
        <v>10</v>
      </c>
      <c r="J2040" s="77">
        <f t="shared" si="309"/>
        <v>4.3262708862972304E-10</v>
      </c>
      <c r="K2040" s="77">
        <f t="shared" si="310"/>
        <v>4.3262708862972309E-9</v>
      </c>
      <c r="L2040" s="82"/>
    </row>
    <row r="2041" spans="1:12" x14ac:dyDescent="0.2">
      <c r="A2041" s="76">
        <v>1760</v>
      </c>
      <c r="B2041" s="76">
        <f t="shared" si="306"/>
        <v>1.76</v>
      </c>
      <c r="C2041" s="77">
        <f t="shared" si="301"/>
        <v>0.88387300567041716</v>
      </c>
      <c r="D2041" s="78">
        <f t="shared" si="302"/>
        <v>8.6094595834060956E-9</v>
      </c>
      <c r="E2041" s="78">
        <f t="shared" si="303"/>
        <v>1</v>
      </c>
      <c r="F2041" s="78">
        <f t="shared" si="304"/>
        <v>1</v>
      </c>
      <c r="G2041" s="77">
        <f t="shared" si="307"/>
        <v>7.6096689191831227E-9</v>
      </c>
      <c r="H2041" s="78">
        <f t="shared" si="305"/>
        <v>-162.37268476130265</v>
      </c>
      <c r="I2041" s="77">
        <f t="shared" si="308"/>
        <v>10</v>
      </c>
      <c r="J2041" s="77">
        <f t="shared" si="309"/>
        <v>4.2374615482212846E-9</v>
      </c>
      <c r="K2041" s="77">
        <f t="shared" si="310"/>
        <v>4.2374615482212846E-8</v>
      </c>
      <c r="L2041" s="82"/>
    </row>
    <row r="2042" spans="1:12" x14ac:dyDescent="0.2">
      <c r="A2042" s="76">
        <v>1770</v>
      </c>
      <c r="B2042" s="76">
        <f t="shared" si="306"/>
        <v>1.77</v>
      </c>
      <c r="C2042" s="77">
        <f t="shared" si="301"/>
        <v>0.88262424567320397</v>
      </c>
      <c r="D2042" s="78">
        <f t="shared" si="302"/>
        <v>1.4979671964846565E-8</v>
      </c>
      <c r="E2042" s="78">
        <f t="shared" si="303"/>
        <v>1</v>
      </c>
      <c r="F2042" s="78">
        <f t="shared" si="304"/>
        <v>1</v>
      </c>
      <c r="G2042" s="77">
        <f t="shared" si="307"/>
        <v>1.322142166840474E-8</v>
      </c>
      <c r="H2042" s="78">
        <f t="shared" si="305"/>
        <v>-157.57443687348703</v>
      </c>
      <c r="I2042" s="77">
        <f t="shared" si="308"/>
        <v>10</v>
      </c>
      <c r="J2042" s="77">
        <f t="shared" si="309"/>
        <v>1.0415545293793931E-8</v>
      </c>
      <c r="K2042" s="77">
        <f t="shared" si="310"/>
        <v>1.0415545293793931E-7</v>
      </c>
      <c r="L2042" s="82"/>
    </row>
    <row r="2043" spans="1:12" x14ac:dyDescent="0.2">
      <c r="A2043" s="76">
        <v>1780</v>
      </c>
      <c r="B2043" s="76">
        <f t="shared" si="306"/>
        <v>1.78</v>
      </c>
      <c r="C2043" s="77">
        <f t="shared" si="301"/>
        <v>0.88137004639713912</v>
      </c>
      <c r="D2043" s="78">
        <f t="shared" si="302"/>
        <v>8.247684864383E-9</v>
      </c>
      <c r="E2043" s="78">
        <f t="shared" si="303"/>
        <v>1</v>
      </c>
      <c r="F2043" s="78">
        <f t="shared" si="304"/>
        <v>1</v>
      </c>
      <c r="G2043" s="77">
        <f t="shared" si="307"/>
        <v>7.2692623915902265E-9</v>
      </c>
      <c r="H2043" s="78">
        <f t="shared" si="305"/>
        <v>-162.77019309097315</v>
      </c>
      <c r="I2043" s="77">
        <f t="shared" si="308"/>
        <v>10</v>
      </c>
      <c r="J2043" s="77">
        <f t="shared" si="309"/>
        <v>1.0245342029997483E-8</v>
      </c>
      <c r="K2043" s="77">
        <f t="shared" si="310"/>
        <v>1.0245342029997482E-7</v>
      </c>
      <c r="L2043" s="82"/>
    </row>
    <row r="2044" spans="1:12" x14ac:dyDescent="0.2">
      <c r="A2044" s="76">
        <v>1790</v>
      </c>
      <c r="B2044" s="76">
        <f t="shared" si="306"/>
        <v>1.79</v>
      </c>
      <c r="C2044" s="77">
        <f t="shared" si="301"/>
        <v>0.88011043358282548</v>
      </c>
      <c r="D2044" s="78">
        <f t="shared" si="302"/>
        <v>8.971280762940248E-10</v>
      </c>
      <c r="E2044" s="78">
        <f t="shared" si="303"/>
        <v>1</v>
      </c>
      <c r="F2044" s="78">
        <f t="shared" si="304"/>
        <v>1</v>
      </c>
      <c r="G2044" s="77">
        <f t="shared" si="307"/>
        <v>7.8957178020646031E-10</v>
      </c>
      <c r="H2044" s="78">
        <f t="shared" si="305"/>
        <v>-182.05216764039619</v>
      </c>
      <c r="I2044" s="77">
        <f t="shared" si="308"/>
        <v>10</v>
      </c>
      <c r="J2044" s="77">
        <f t="shared" si="309"/>
        <v>4.029417085898343E-9</v>
      </c>
      <c r="K2044" s="77">
        <f t="shared" si="310"/>
        <v>4.0294170858983429E-8</v>
      </c>
      <c r="L2044" s="82"/>
    </row>
    <row r="2045" spans="1:12" x14ac:dyDescent="0.2">
      <c r="A2045" s="76">
        <v>1800</v>
      </c>
      <c r="B2045" s="76">
        <f t="shared" si="306"/>
        <v>1.8</v>
      </c>
      <c r="C2045" s="77">
        <f t="shared" si="301"/>
        <v>0.87884543306218643</v>
      </c>
      <c r="D2045" s="78">
        <f t="shared" si="302"/>
        <v>1.9451977160671141E-66</v>
      </c>
      <c r="E2045" s="78">
        <f t="shared" si="303"/>
        <v>1</v>
      </c>
      <c r="F2045" s="78">
        <f t="shared" si="304"/>
        <v>1</v>
      </c>
      <c r="G2045" s="77">
        <f t="shared" si="307"/>
        <v>1.7095281291685788E-66</v>
      </c>
      <c r="H2045" s="78">
        <f t="shared" si="305"/>
        <v>-1315.3424749755322</v>
      </c>
      <c r="I2045" s="77">
        <f t="shared" si="308"/>
        <v>10</v>
      </c>
      <c r="J2045" s="77">
        <f t="shared" si="309"/>
        <v>3.9478589010323016E-10</v>
      </c>
      <c r="K2045" s="77">
        <f t="shared" si="310"/>
        <v>3.9478589010323013E-9</v>
      </c>
      <c r="L2045" s="82"/>
    </row>
    <row r="2046" spans="1:12" x14ac:dyDescent="0.2">
      <c r="A2046" s="76">
        <v>1810</v>
      </c>
      <c r="B2046" s="76">
        <f t="shared" si="306"/>
        <v>1.81</v>
      </c>
      <c r="C2046" s="77">
        <f t="shared" si="301"/>
        <v>0.87757507075764174</v>
      </c>
      <c r="D2046" s="78">
        <f t="shared" si="302"/>
        <v>8.6011164690044635E-10</v>
      </c>
      <c r="E2046" s="78">
        <f t="shared" si="303"/>
        <v>1</v>
      </c>
      <c r="F2046" s="78">
        <f t="shared" si="304"/>
        <v>1</v>
      </c>
      <c r="G2046" s="77">
        <f t="shared" si="307"/>
        <v>7.5481253938813093E-10</v>
      </c>
      <c r="H2046" s="78">
        <f t="shared" si="305"/>
        <v>-182.44321787385604</v>
      </c>
      <c r="I2046" s="77">
        <f t="shared" si="308"/>
        <v>10</v>
      </c>
      <c r="J2046" s="77">
        <f t="shared" si="309"/>
        <v>3.7740626969406546E-10</v>
      </c>
      <c r="K2046" s="77">
        <f t="shared" si="310"/>
        <v>3.7740626969406549E-9</v>
      </c>
      <c r="L2046" s="82"/>
    </row>
    <row r="2047" spans="1:12" x14ac:dyDescent="0.2">
      <c r="A2047" s="76">
        <v>1820</v>
      </c>
      <c r="B2047" s="76">
        <f t="shared" si="306"/>
        <v>1.82</v>
      </c>
      <c r="C2047" s="77">
        <f t="shared" si="301"/>
        <v>0.87629937268129054</v>
      </c>
      <c r="D2047" s="78">
        <f t="shared" si="302"/>
        <v>7.5810895944173587E-9</v>
      </c>
      <c r="E2047" s="78">
        <f t="shared" si="303"/>
        <v>1</v>
      </c>
      <c r="F2047" s="78">
        <f t="shared" si="304"/>
        <v>1</v>
      </c>
      <c r="G2047" s="77">
        <f t="shared" si="307"/>
        <v>6.6433040558285905E-9</v>
      </c>
      <c r="H2047" s="78">
        <f t="shared" si="305"/>
        <v>-163.55231739962113</v>
      </c>
      <c r="I2047" s="77">
        <f t="shared" si="308"/>
        <v>10</v>
      </c>
      <c r="J2047" s="77">
        <f t="shared" si="309"/>
        <v>3.6990582976083608E-9</v>
      </c>
      <c r="K2047" s="77">
        <f t="shared" si="310"/>
        <v>3.6990582976083607E-8</v>
      </c>
      <c r="L2047" s="82"/>
    </row>
    <row r="2048" spans="1:12" x14ac:dyDescent="0.2">
      <c r="A2048" s="76">
        <v>1830</v>
      </c>
      <c r="B2048" s="76">
        <f t="shared" si="306"/>
        <v>1.83</v>
      </c>
      <c r="C2048" s="77">
        <f t="shared" si="301"/>
        <v>0.87501836493408292</v>
      </c>
      <c r="D2048" s="78">
        <f t="shared" si="302"/>
        <v>1.3200752373214061E-8</v>
      </c>
      <c r="E2048" s="78">
        <f t="shared" si="303"/>
        <v>1</v>
      </c>
      <c r="F2048" s="78">
        <f t="shared" si="304"/>
        <v>1</v>
      </c>
      <c r="G2048" s="77">
        <f t="shared" si="307"/>
        <v>1.1550900757509482E-8</v>
      </c>
      <c r="H2048" s="78">
        <f t="shared" si="305"/>
        <v>-158.74768294961416</v>
      </c>
      <c r="I2048" s="77">
        <f t="shared" si="308"/>
        <v>10</v>
      </c>
      <c r="J2048" s="77">
        <f t="shared" si="309"/>
        <v>9.097102406669036E-9</v>
      </c>
      <c r="K2048" s="77">
        <f t="shared" si="310"/>
        <v>9.0971024066690354E-8</v>
      </c>
      <c r="L2048" s="82"/>
    </row>
    <row r="2049" spans="1:12" x14ac:dyDescent="0.2">
      <c r="A2049" s="76">
        <v>1840</v>
      </c>
      <c r="B2049" s="76">
        <f t="shared" si="306"/>
        <v>1.84</v>
      </c>
      <c r="C2049" s="77">
        <f t="shared" si="301"/>
        <v>0.87373207370499628</v>
      </c>
      <c r="D2049" s="78">
        <f t="shared" si="302"/>
        <v>7.2738696361679422E-9</v>
      </c>
      <c r="E2049" s="78">
        <f t="shared" si="303"/>
        <v>1</v>
      </c>
      <c r="F2049" s="78">
        <f t="shared" si="304"/>
        <v>1</v>
      </c>
      <c r="G2049" s="77">
        <f t="shared" si="307"/>
        <v>6.3554132010688231E-9</v>
      </c>
      <c r="H2049" s="78">
        <f t="shared" si="305"/>
        <v>-163.93712416542394</v>
      </c>
      <c r="I2049" s="77">
        <f t="shared" si="308"/>
        <v>10</v>
      </c>
      <c r="J2049" s="77">
        <f t="shared" si="309"/>
        <v>8.9531569792891523E-9</v>
      </c>
      <c r="K2049" s="77">
        <f t="shared" si="310"/>
        <v>8.9531569792891523E-8</v>
      </c>
      <c r="L2049" s="82"/>
    </row>
    <row r="2050" spans="1:12" x14ac:dyDescent="0.2">
      <c r="A2050" s="76">
        <v>1850</v>
      </c>
      <c r="B2050" s="76">
        <f t="shared" si="306"/>
        <v>1.85</v>
      </c>
      <c r="C2050" s="77">
        <f t="shared" ref="C2050:C2113" si="311">ABS(SIN(((8*PI()*$A2050*VLOOKUP($D$8,$C$16:$D$31,2,FALSE))/($D$14*1000000)))/(VLOOKUP($D$8,$C$16:$D$31,2,FALSE)*SIN(((8*PI()*$A2050)/($D$14*1000000)))))^5</f>
        <v>0.87244052527020577</v>
      </c>
      <c r="D2050" s="78">
        <f t="shared" ref="D2050:D2113" si="312">ABS(SIN(((512*PI()*$A2050*VLOOKUP($D$8,$C$16:$E$31,3,FALSE))/($D$14*1000000)))/(VLOOKUP($D$8,$C$16:$E$31,3,FALSE)*SIN(((512*PI()*$A2050)/($D$14*1000000)))))^$D$9</f>
        <v>7.9181087959429249E-10</v>
      </c>
      <c r="E2050" s="78">
        <f t="shared" ref="E2050:E2113" si="313">IF($D$10="OFF",1,ABS(SIN(8*VLOOKUP($D$8,$C$16:$D$31,2,FALSE)*VLOOKUP($D$8,$C$16:$E$31,3,FALSE)*2*PI()*A2050/($D$14*1000000))/(2*SIN((8*VLOOKUP($D$8,$C$16:$D$31,2,FALSE)*VLOOKUP($D$8,$C$16:$E$31,3,FALSE))*PI()*A2050/($D$14*1000000)))))</f>
        <v>1</v>
      </c>
      <c r="F2050" s="78">
        <f t="shared" ref="F2050:F2113" si="314">IF($D$11="OFF",1,ABS(SIN(8*VLOOKUP($D$8,$C$16:$D$31,2,FALSE)*VLOOKUP($D$8,$C$16:$E$31,3,FALSE)*IF($D$10="ON",4,2)*PI()*A2050/($D$14*1000000))/(2*SIN((8*VLOOKUP($D$8,$C$16:$D$31,2,FALSE)*VLOOKUP($D$8,$C$16:$E$31,3,FALSE)*IF($D$10="ON",2,1))*PI()*A2050/($D$14*1000000)))))</f>
        <v>1</v>
      </c>
      <c r="G2050" s="77">
        <f t="shared" si="307"/>
        <v>6.9080789970790822E-10</v>
      </c>
      <c r="H2050" s="78">
        <f t="shared" ref="H2050:H2113" si="315">20*LOG10(G2050)</f>
        <v>-183.21285409435745</v>
      </c>
      <c r="I2050" s="77">
        <f t="shared" si="308"/>
        <v>10</v>
      </c>
      <c r="J2050" s="77">
        <f t="shared" si="309"/>
        <v>3.5231105503883655E-9</v>
      </c>
      <c r="K2050" s="77">
        <f t="shared" si="310"/>
        <v>3.5231105503883651E-8</v>
      </c>
      <c r="L2050" s="82"/>
    </row>
    <row r="2051" spans="1:12" x14ac:dyDescent="0.2">
      <c r="A2051" s="76">
        <v>1860</v>
      </c>
      <c r="B2051" s="76">
        <f t="shared" ref="B2051:B2114" si="316">A2051/1000</f>
        <v>1.86</v>
      </c>
      <c r="C2051" s="77">
        <f t="shared" si="311"/>
        <v>0.87114374599225342</v>
      </c>
      <c r="D2051" s="78">
        <f t="shared" si="312"/>
        <v>3.6241164008800229E-65</v>
      </c>
      <c r="E2051" s="78">
        <f t="shared" si="313"/>
        <v>1</v>
      </c>
      <c r="F2051" s="78">
        <f t="shared" si="314"/>
        <v>1</v>
      </c>
      <c r="G2051" s="77">
        <f t="shared" ref="G2051:G2114" si="317">C2051*D2051*E2051*F2051</f>
        <v>3.1571263373745862E-65</v>
      </c>
      <c r="H2051" s="78">
        <f t="shared" si="315"/>
        <v>-1290.0141607756698</v>
      </c>
      <c r="I2051" s="77">
        <f t="shared" ref="I2051:I2114" si="318">A2051-A2050</f>
        <v>10</v>
      </c>
      <c r="J2051" s="77">
        <f t="shared" ref="J2051:J2114" si="319">((G2051+G2050)/2)</f>
        <v>3.4540394985395411E-10</v>
      </c>
      <c r="K2051" s="77">
        <f t="shared" si="310"/>
        <v>3.4540394985395411E-9</v>
      </c>
      <c r="L2051" s="82"/>
    </row>
    <row r="2052" spans="1:12" x14ac:dyDescent="0.2">
      <c r="A2052" s="76">
        <v>1870</v>
      </c>
      <c r="B2052" s="76">
        <f t="shared" si="316"/>
        <v>1.87</v>
      </c>
      <c r="C2052" s="77">
        <f t="shared" si="311"/>
        <v>0.86984176231921684</v>
      </c>
      <c r="D2052" s="78">
        <f t="shared" si="312"/>
        <v>7.6028892286093961E-10</v>
      </c>
      <c r="E2052" s="78">
        <f t="shared" si="313"/>
        <v>1</v>
      </c>
      <c r="F2052" s="78">
        <f t="shared" si="314"/>
        <v>1</v>
      </c>
      <c r="G2052" s="77">
        <f t="shared" si="317"/>
        <v>6.6133105653313881E-10</v>
      </c>
      <c r="H2052" s="78">
        <f t="shared" si="315"/>
        <v>-183.59162164136058</v>
      </c>
      <c r="I2052" s="77">
        <f t="shared" si="318"/>
        <v>10</v>
      </c>
      <c r="J2052" s="77">
        <f t="shared" si="319"/>
        <v>3.3066552826656941E-10</v>
      </c>
      <c r="K2052" s="77">
        <f t="shared" ref="K2052:K2115" si="320">I2052*J2052</f>
        <v>3.3066552826656941E-9</v>
      </c>
      <c r="L2052" s="82"/>
    </row>
    <row r="2053" spans="1:12" x14ac:dyDescent="0.2">
      <c r="A2053" s="76">
        <v>1880</v>
      </c>
      <c r="B2053" s="76">
        <f t="shared" si="316"/>
        <v>1.88</v>
      </c>
      <c r="C2053" s="77">
        <f t="shared" si="311"/>
        <v>0.86853460078387046</v>
      </c>
      <c r="D2053" s="78">
        <f t="shared" si="312"/>
        <v>6.7062359890225942E-9</v>
      </c>
      <c r="E2053" s="78">
        <f t="shared" si="313"/>
        <v>1</v>
      </c>
      <c r="F2053" s="78">
        <f t="shared" si="314"/>
        <v>1</v>
      </c>
      <c r="G2053" s="77">
        <f t="shared" si="317"/>
        <v>5.8245979974881636E-9</v>
      </c>
      <c r="H2053" s="78">
        <f t="shared" si="315"/>
        <v>-164.69468086869057</v>
      </c>
      <c r="I2053" s="77">
        <f t="shared" si="318"/>
        <v>10</v>
      </c>
      <c r="J2053" s="77">
        <f t="shared" si="319"/>
        <v>3.2429645270106514E-9</v>
      </c>
      <c r="K2053" s="77">
        <f t="shared" si="320"/>
        <v>3.2429645270106514E-8</v>
      </c>
      <c r="L2053" s="82"/>
    </row>
    <row r="2054" spans="1:12" x14ac:dyDescent="0.2">
      <c r="A2054" s="76">
        <v>1890</v>
      </c>
      <c r="B2054" s="76">
        <f t="shared" si="316"/>
        <v>1.89</v>
      </c>
      <c r="C2054" s="77">
        <f t="shared" si="311"/>
        <v>0.86722228800285495</v>
      </c>
      <c r="D2054" s="78">
        <f t="shared" si="312"/>
        <v>1.1686002297038687E-8</v>
      </c>
      <c r="E2054" s="78">
        <f t="shared" si="313"/>
        <v>1</v>
      </c>
      <c r="F2054" s="78">
        <f t="shared" si="314"/>
        <v>1</v>
      </c>
      <c r="G2054" s="77">
        <f t="shared" si="317"/>
        <v>1.0134361649644509E-8</v>
      </c>
      <c r="H2054" s="78">
        <f t="shared" si="315"/>
        <v>-159.88407203516286</v>
      </c>
      <c r="I2054" s="77">
        <f t="shared" si="318"/>
        <v>10</v>
      </c>
      <c r="J2054" s="77">
        <f t="shared" si="319"/>
        <v>7.9794798235663365E-9</v>
      </c>
      <c r="K2054" s="77">
        <f t="shared" si="320"/>
        <v>7.9794798235663362E-8</v>
      </c>
      <c r="L2054" s="82"/>
    </row>
    <row r="2055" spans="1:12" x14ac:dyDescent="0.2">
      <c r="A2055" s="76">
        <v>1900</v>
      </c>
      <c r="B2055" s="76">
        <f t="shared" si="316"/>
        <v>1.9</v>
      </c>
      <c r="C2055" s="77">
        <f t="shared" si="311"/>
        <v>0.86590485067582945</v>
      </c>
      <c r="D2055" s="78">
        <f t="shared" si="312"/>
        <v>6.4439125979770892E-9</v>
      </c>
      <c r="E2055" s="78">
        <f t="shared" si="313"/>
        <v>1</v>
      </c>
      <c r="F2055" s="78">
        <f t="shared" si="314"/>
        <v>1</v>
      </c>
      <c r="G2055" s="77">
        <f t="shared" si="317"/>
        <v>5.579815175919448E-9</v>
      </c>
      <c r="H2055" s="78">
        <f t="shared" si="315"/>
        <v>-165.06760372521859</v>
      </c>
      <c r="I2055" s="77">
        <f t="shared" si="318"/>
        <v>10</v>
      </c>
      <c r="J2055" s="77">
        <f t="shared" si="319"/>
        <v>7.8570884127819792E-9</v>
      </c>
      <c r="K2055" s="77">
        <f t="shared" si="320"/>
        <v>7.8570884127819785E-8</v>
      </c>
      <c r="L2055" s="82"/>
    </row>
    <row r="2056" spans="1:12" x14ac:dyDescent="0.2">
      <c r="A2056" s="76">
        <v>1910</v>
      </c>
      <c r="B2056" s="76">
        <f t="shared" si="316"/>
        <v>1.91</v>
      </c>
      <c r="C2056" s="77">
        <f t="shared" si="311"/>
        <v>0.8645823155846396</v>
      </c>
      <c r="D2056" s="78">
        <f t="shared" si="312"/>
        <v>7.0197113496596162E-10</v>
      </c>
      <c r="E2056" s="78">
        <f t="shared" si="313"/>
        <v>1</v>
      </c>
      <c r="F2056" s="78">
        <f t="shared" si="314"/>
        <v>1</v>
      </c>
      <c r="G2056" s="77">
        <f t="shared" si="317"/>
        <v>6.0691182934244871E-10</v>
      </c>
      <c r="H2056" s="78">
        <f t="shared" si="315"/>
        <v>-184.33748795152258</v>
      </c>
      <c r="I2056" s="77">
        <f t="shared" si="318"/>
        <v>10</v>
      </c>
      <c r="J2056" s="77">
        <f t="shared" si="319"/>
        <v>3.0933635026309485E-9</v>
      </c>
      <c r="K2056" s="77">
        <f t="shared" si="320"/>
        <v>3.0933635026309482E-8</v>
      </c>
      <c r="L2056" s="82"/>
    </row>
    <row r="2057" spans="1:12" x14ac:dyDescent="0.2">
      <c r="A2057" s="76">
        <v>1920</v>
      </c>
      <c r="B2057" s="76">
        <f t="shared" si="316"/>
        <v>1.92</v>
      </c>
      <c r="C2057" s="77">
        <f t="shared" si="311"/>
        <v>0.86325470959246764</v>
      </c>
      <c r="D2057" s="78">
        <f t="shared" si="312"/>
        <v>2.6016963836257948E-66</v>
      </c>
      <c r="E2057" s="78">
        <f t="shared" si="313"/>
        <v>1</v>
      </c>
      <c r="F2057" s="78">
        <f t="shared" si="314"/>
        <v>1</v>
      </c>
      <c r="G2057" s="77">
        <f t="shared" si="317"/>
        <v>2.2459266560946588E-66</v>
      </c>
      <c r="H2057" s="78">
        <f t="shared" si="315"/>
        <v>-1312.9720886068471</v>
      </c>
      <c r="I2057" s="77">
        <f t="shared" si="318"/>
        <v>10</v>
      </c>
      <c r="J2057" s="77">
        <f t="shared" si="319"/>
        <v>3.0345591467122435E-10</v>
      </c>
      <c r="K2057" s="77">
        <f t="shared" si="320"/>
        <v>3.0345591467122437E-9</v>
      </c>
      <c r="L2057" s="82"/>
    </row>
    <row r="2058" spans="1:12" x14ac:dyDescent="0.2">
      <c r="A2058" s="76">
        <v>1930</v>
      </c>
      <c r="B2058" s="76">
        <f t="shared" si="316"/>
        <v>1.93</v>
      </c>
      <c r="C2058" s="77">
        <f t="shared" si="311"/>
        <v>0.86192205964299129</v>
      </c>
      <c r="D2058" s="78">
        <f t="shared" si="312"/>
        <v>6.7498547500128499E-10</v>
      </c>
      <c r="E2058" s="78">
        <f t="shared" si="313"/>
        <v>1</v>
      </c>
      <c r="F2058" s="78">
        <f t="shared" si="314"/>
        <v>1</v>
      </c>
      <c r="G2058" s="77">
        <f t="shared" si="317"/>
        <v>5.8178487084221039E-10</v>
      </c>
      <c r="H2058" s="78">
        <f t="shared" si="315"/>
        <v>-184.70475153304682</v>
      </c>
      <c r="I2058" s="77">
        <f t="shared" si="318"/>
        <v>10</v>
      </c>
      <c r="J2058" s="77">
        <f t="shared" si="319"/>
        <v>2.908924354211052E-10</v>
      </c>
      <c r="K2058" s="77">
        <f t="shared" si="320"/>
        <v>2.9089243542110521E-9</v>
      </c>
      <c r="L2058" s="82"/>
    </row>
    <row r="2059" spans="1:12" x14ac:dyDescent="0.2">
      <c r="A2059" s="76">
        <v>1940</v>
      </c>
      <c r="B2059" s="76">
        <f t="shared" si="316"/>
        <v>1.94</v>
      </c>
      <c r="C2059" s="77">
        <f t="shared" si="311"/>
        <v>0.86058439275953447</v>
      </c>
      <c r="D2059" s="78">
        <f t="shared" si="312"/>
        <v>5.9579795416225493E-9</v>
      </c>
      <c r="E2059" s="78">
        <f t="shared" si="313"/>
        <v>1</v>
      </c>
      <c r="F2059" s="78">
        <f t="shared" si="314"/>
        <v>1</v>
      </c>
      <c r="G2059" s="77">
        <f t="shared" si="317"/>
        <v>5.1273442059009707E-9</v>
      </c>
      <c r="H2059" s="78">
        <f t="shared" si="315"/>
        <v>-165.80215053550762</v>
      </c>
      <c r="I2059" s="77">
        <f t="shared" si="318"/>
        <v>10</v>
      </c>
      <c r="J2059" s="77">
        <f t="shared" si="319"/>
        <v>2.8545645383715904E-9</v>
      </c>
      <c r="K2059" s="77">
        <f t="shared" si="320"/>
        <v>2.8545645383715903E-8</v>
      </c>
      <c r="L2059" s="82"/>
    </row>
    <row r="2060" spans="1:12" x14ac:dyDescent="0.2">
      <c r="A2060" s="76">
        <v>1950</v>
      </c>
      <c r="B2060" s="76">
        <f t="shared" si="316"/>
        <v>1.95</v>
      </c>
      <c r="C2060" s="77">
        <f t="shared" si="311"/>
        <v>0.85924173604421961</v>
      </c>
      <c r="D2060" s="78">
        <f t="shared" si="312"/>
        <v>1.0389330626870457E-8</v>
      </c>
      <c r="E2060" s="78">
        <f t="shared" si="313"/>
        <v>1</v>
      </c>
      <c r="F2060" s="78">
        <f t="shared" si="314"/>
        <v>1</v>
      </c>
      <c r="G2060" s="77">
        <f t="shared" si="317"/>
        <v>8.9269464841695521E-9</v>
      </c>
      <c r="H2060" s="78">
        <f t="shared" si="315"/>
        <v>-160.98594137509411</v>
      </c>
      <c r="I2060" s="77">
        <f t="shared" si="318"/>
        <v>10</v>
      </c>
      <c r="J2060" s="77">
        <f t="shared" si="319"/>
        <v>7.0271453450352618E-9</v>
      </c>
      <c r="K2060" s="77">
        <f t="shared" si="320"/>
        <v>7.0271453450352618E-8</v>
      </c>
      <c r="L2060" s="82"/>
    </row>
    <row r="2061" spans="1:12" x14ac:dyDescent="0.2">
      <c r="A2061" s="76">
        <v>1960</v>
      </c>
      <c r="B2061" s="76">
        <f t="shared" si="316"/>
        <v>1.96</v>
      </c>
      <c r="C2061" s="77">
        <f t="shared" si="311"/>
        <v>0.85789411667711735</v>
      </c>
      <c r="D2061" s="78">
        <f t="shared" si="312"/>
        <v>5.7328387349261701E-9</v>
      </c>
      <c r="E2061" s="78">
        <f t="shared" si="313"/>
        <v>1</v>
      </c>
      <c r="F2061" s="78">
        <f t="shared" si="314"/>
        <v>1</v>
      </c>
      <c r="G2061" s="77">
        <f t="shared" si="317"/>
        <v>4.91816862255185E-9</v>
      </c>
      <c r="H2061" s="78">
        <f t="shared" si="315"/>
        <v>-166.1639317055679</v>
      </c>
      <c r="I2061" s="77">
        <f t="shared" si="318"/>
        <v>10</v>
      </c>
      <c r="J2061" s="77">
        <f t="shared" si="319"/>
        <v>6.9225575533607014E-9</v>
      </c>
      <c r="K2061" s="77">
        <f t="shared" si="320"/>
        <v>6.9225575533607021E-8</v>
      </c>
      <c r="L2061" s="82"/>
    </row>
    <row r="2062" spans="1:12" x14ac:dyDescent="0.2">
      <c r="A2062" s="76">
        <v>1970</v>
      </c>
      <c r="B2062" s="76">
        <f t="shared" si="316"/>
        <v>1.97</v>
      </c>
      <c r="C2062" s="77">
        <f t="shared" si="311"/>
        <v>0.85654156191539454</v>
      </c>
      <c r="D2062" s="78">
        <f t="shared" si="312"/>
        <v>6.249351139184974E-10</v>
      </c>
      <c r="E2062" s="78">
        <f t="shared" si="313"/>
        <v>1</v>
      </c>
      <c r="F2062" s="78">
        <f t="shared" si="314"/>
        <v>1</v>
      </c>
      <c r="G2062" s="77">
        <f t="shared" si="317"/>
        <v>5.3528289857152477E-10</v>
      </c>
      <c r="H2062" s="78">
        <f t="shared" si="315"/>
        <v>-185.42833262811538</v>
      </c>
      <c r="I2062" s="77">
        <f t="shared" si="318"/>
        <v>10</v>
      </c>
      <c r="J2062" s="77">
        <f t="shared" si="319"/>
        <v>2.7267257605616874E-9</v>
      </c>
      <c r="K2062" s="77">
        <f t="shared" si="320"/>
        <v>2.7267257605616872E-8</v>
      </c>
      <c r="L2062" s="82"/>
    </row>
    <row r="2063" spans="1:12" x14ac:dyDescent="0.2">
      <c r="A2063" s="76">
        <v>1980</v>
      </c>
      <c r="B2063" s="76">
        <f t="shared" si="316"/>
        <v>1.98</v>
      </c>
      <c r="C2063" s="77">
        <f t="shared" si="311"/>
        <v>0.85518409909245885</v>
      </c>
      <c r="D2063" s="78">
        <f t="shared" si="312"/>
        <v>5.6685707370470025E-70</v>
      </c>
      <c r="E2063" s="78">
        <f t="shared" si="313"/>
        <v>1</v>
      </c>
      <c r="F2063" s="78">
        <f t="shared" si="314"/>
        <v>1</v>
      </c>
      <c r="G2063" s="77">
        <f t="shared" si="317"/>
        <v>4.8476715589034161E-70</v>
      </c>
      <c r="H2063" s="78">
        <f t="shared" si="315"/>
        <v>-1386.2893362462573</v>
      </c>
      <c r="I2063" s="77">
        <f t="shared" si="318"/>
        <v>10</v>
      </c>
      <c r="J2063" s="77">
        <f t="shared" si="319"/>
        <v>2.6764144928576239E-10</v>
      </c>
      <c r="K2063" s="77">
        <f t="shared" si="320"/>
        <v>2.6764144928576239E-9</v>
      </c>
      <c r="L2063" s="82"/>
    </row>
    <row r="2064" spans="1:12" x14ac:dyDescent="0.2">
      <c r="A2064" s="76">
        <v>1990</v>
      </c>
      <c r="B2064" s="76">
        <f t="shared" si="316"/>
        <v>1.99</v>
      </c>
      <c r="C2064" s="77">
        <f t="shared" si="311"/>
        <v>0.85382175561710261</v>
      </c>
      <c r="D2064" s="78">
        <f t="shared" si="312"/>
        <v>6.017176803463377E-10</v>
      </c>
      <c r="E2064" s="78">
        <f t="shared" si="313"/>
        <v>1</v>
      </c>
      <c r="F2064" s="78">
        <f t="shared" si="314"/>
        <v>1</v>
      </c>
      <c r="G2064" s="77">
        <f t="shared" si="317"/>
        <v>5.1375964621916058E-10</v>
      </c>
      <c r="H2064" s="78">
        <f t="shared" si="315"/>
        <v>-185.78480021675352</v>
      </c>
      <c r="I2064" s="77">
        <f t="shared" si="318"/>
        <v>10</v>
      </c>
      <c r="J2064" s="77">
        <f t="shared" si="319"/>
        <v>2.5687982310958029E-10</v>
      </c>
      <c r="K2064" s="77">
        <f t="shared" si="320"/>
        <v>2.5687982310958028E-9</v>
      </c>
      <c r="L2064" s="82"/>
    </row>
    <row r="2065" spans="1:12" x14ac:dyDescent="0.2">
      <c r="A2065" s="76">
        <v>2000</v>
      </c>
      <c r="B2065" s="76">
        <f t="shared" si="316"/>
        <v>2</v>
      </c>
      <c r="C2065" s="77">
        <f t="shared" si="311"/>
        <v>0.85245455897264744</v>
      </c>
      <c r="D2065" s="78">
        <f t="shared" si="312"/>
        <v>5.3147705803623299E-9</v>
      </c>
      <c r="E2065" s="78">
        <f t="shared" si="313"/>
        <v>1</v>
      </c>
      <c r="F2065" s="78">
        <f t="shared" si="314"/>
        <v>1</v>
      </c>
      <c r="G2065" s="77">
        <f t="shared" si="317"/>
        <v>4.530600411123571E-9</v>
      </c>
      <c r="H2065" s="78">
        <f t="shared" si="315"/>
        <v>-166.87688479877659</v>
      </c>
      <c r="I2065" s="77">
        <f t="shared" si="318"/>
        <v>10</v>
      </c>
      <c r="J2065" s="77">
        <f t="shared" si="319"/>
        <v>2.522180028671366E-9</v>
      </c>
      <c r="K2065" s="77">
        <f t="shared" si="320"/>
        <v>2.522180028671366E-8</v>
      </c>
      <c r="L2065" s="82"/>
    </row>
    <row r="2066" spans="1:12" x14ac:dyDescent="0.2">
      <c r="A2066" s="76">
        <v>2010</v>
      </c>
      <c r="B2066" s="76">
        <f t="shared" si="316"/>
        <v>2.0099999999999998</v>
      </c>
      <c r="C2066" s="77">
        <f t="shared" si="311"/>
        <v>0.85108253671608247</v>
      </c>
      <c r="D2066" s="78">
        <f t="shared" si="312"/>
        <v>9.2737958258206565E-9</v>
      </c>
      <c r="E2066" s="78">
        <f t="shared" si="313"/>
        <v>1</v>
      </c>
      <c r="F2066" s="78">
        <f t="shared" si="314"/>
        <v>1</v>
      </c>
      <c r="G2066" s="77">
        <f t="shared" si="317"/>
        <v>7.8927656764264607E-9</v>
      </c>
      <c r="H2066" s="78">
        <f t="shared" si="315"/>
        <v>-162.05541581021876</v>
      </c>
      <c r="I2066" s="77">
        <f t="shared" si="318"/>
        <v>10</v>
      </c>
      <c r="J2066" s="77">
        <f t="shared" si="319"/>
        <v>6.2116830437750163E-9</v>
      </c>
      <c r="K2066" s="77">
        <f t="shared" si="320"/>
        <v>6.2116830437750166E-8</v>
      </c>
      <c r="L2066" s="82"/>
    </row>
    <row r="2067" spans="1:12" x14ac:dyDescent="0.2">
      <c r="A2067" s="76">
        <v>2020</v>
      </c>
      <c r="B2067" s="76">
        <f t="shared" si="316"/>
        <v>2.02</v>
      </c>
      <c r="C2067" s="77">
        <f t="shared" si="311"/>
        <v>0.8497057164772065</v>
      </c>
      <c r="D2067" s="78">
        <f t="shared" si="312"/>
        <v>5.1206071213809269E-9</v>
      </c>
      <c r="E2067" s="78">
        <f t="shared" si="313"/>
        <v>1</v>
      </c>
      <c r="F2067" s="78">
        <f t="shared" si="314"/>
        <v>1</v>
      </c>
      <c r="G2067" s="77">
        <f t="shared" si="317"/>
        <v>4.3510091428712665E-9</v>
      </c>
      <c r="H2067" s="78">
        <f t="shared" si="315"/>
        <v>-167.22820008227544</v>
      </c>
      <c r="I2067" s="77">
        <f t="shared" si="318"/>
        <v>10</v>
      </c>
      <c r="J2067" s="77">
        <f t="shared" si="319"/>
        <v>6.121887409648864E-9</v>
      </c>
      <c r="K2067" s="77">
        <f t="shared" si="320"/>
        <v>6.121887409648864E-8</v>
      </c>
      <c r="L2067" s="82"/>
    </row>
    <row r="2068" spans="1:12" x14ac:dyDescent="0.2">
      <c r="A2068" s="76">
        <v>2030</v>
      </c>
      <c r="B2068" s="76">
        <f t="shared" si="316"/>
        <v>2.0299999999999998</v>
      </c>
      <c r="C2068" s="77">
        <f t="shared" si="311"/>
        <v>0.84832412595776263</v>
      </c>
      <c r="D2068" s="78">
        <f t="shared" si="312"/>
        <v>5.5855479724868394E-10</v>
      </c>
      <c r="E2068" s="78">
        <f t="shared" si="313"/>
        <v>1</v>
      </c>
      <c r="F2068" s="78">
        <f t="shared" si="314"/>
        <v>1</v>
      </c>
      <c r="G2068" s="77">
        <f t="shared" si="317"/>
        <v>4.7383551017550513E-10</v>
      </c>
      <c r="H2068" s="78">
        <f t="shared" si="315"/>
        <v>-186.48744791002844</v>
      </c>
      <c r="I2068" s="77">
        <f t="shared" si="318"/>
        <v>10</v>
      </c>
      <c r="J2068" s="77">
        <f t="shared" si="319"/>
        <v>2.412422326523386E-9</v>
      </c>
      <c r="K2068" s="77">
        <f t="shared" si="320"/>
        <v>2.4124223265233862E-8</v>
      </c>
      <c r="L2068" s="82"/>
    </row>
    <row r="2069" spans="1:12" x14ac:dyDescent="0.2">
      <c r="A2069" s="76">
        <v>2040</v>
      </c>
      <c r="B2069" s="76">
        <f t="shared" si="316"/>
        <v>2.04</v>
      </c>
      <c r="C2069" s="77">
        <f t="shared" si="311"/>
        <v>0.84693779293057492</v>
      </c>
      <c r="D2069" s="78">
        <f t="shared" si="312"/>
        <v>1.4159795023296279E-64</v>
      </c>
      <c r="E2069" s="78">
        <f t="shared" si="313"/>
        <v>1</v>
      </c>
      <c r="F2069" s="78">
        <f t="shared" si="314"/>
        <v>1</v>
      </c>
      <c r="G2069" s="77">
        <f t="shared" si="317"/>
        <v>1.1992465545379889E-64</v>
      </c>
      <c r="H2069" s="78">
        <f t="shared" si="315"/>
        <v>-1278.4218304119595</v>
      </c>
      <c r="I2069" s="77">
        <f t="shared" si="318"/>
        <v>10</v>
      </c>
      <c r="J2069" s="77">
        <f t="shared" si="319"/>
        <v>2.3691775508775256E-10</v>
      </c>
      <c r="K2069" s="77">
        <f t="shared" si="320"/>
        <v>2.3691775508775256E-9</v>
      </c>
      <c r="L2069" s="82"/>
    </row>
    <row r="2070" spans="1:12" x14ac:dyDescent="0.2">
      <c r="A2070" s="76">
        <v>2050</v>
      </c>
      <c r="B2070" s="76">
        <f t="shared" si="316"/>
        <v>2.0499999999999998</v>
      </c>
      <c r="C2070" s="77">
        <f t="shared" si="311"/>
        <v>0.84554674523868423</v>
      </c>
      <c r="D2070" s="78">
        <f t="shared" si="312"/>
        <v>5.3848563849641683E-10</v>
      </c>
      <c r="E2070" s="78">
        <f t="shared" si="313"/>
        <v>1</v>
      </c>
      <c r="F2070" s="78">
        <f t="shared" si="314"/>
        <v>1</v>
      </c>
      <c r="G2070" s="77">
        <f t="shared" si="317"/>
        <v>4.5531477898841999E-10</v>
      </c>
      <c r="H2070" s="78">
        <f t="shared" si="315"/>
        <v>-186.83376505538021</v>
      </c>
      <c r="I2070" s="77">
        <f t="shared" si="318"/>
        <v>10</v>
      </c>
      <c r="J2070" s="77">
        <f t="shared" si="319"/>
        <v>2.2765738949421E-10</v>
      </c>
      <c r="K2070" s="77">
        <f t="shared" si="320"/>
        <v>2.2765738949421001E-9</v>
      </c>
      <c r="L2070" s="82"/>
    </row>
    <row r="2071" spans="1:12" x14ac:dyDescent="0.2">
      <c r="A2071" s="76">
        <v>2060</v>
      </c>
      <c r="B2071" s="76">
        <f t="shared" si="316"/>
        <v>2.06</v>
      </c>
      <c r="C2071" s="77">
        <f t="shared" si="311"/>
        <v>0.84415101079448029</v>
      </c>
      <c r="D2071" s="78">
        <f t="shared" si="312"/>
        <v>4.7592368367914493E-9</v>
      </c>
      <c r="E2071" s="78">
        <f t="shared" si="313"/>
        <v>1</v>
      </c>
      <c r="F2071" s="78">
        <f t="shared" si="314"/>
        <v>1</v>
      </c>
      <c r="G2071" s="77">
        <f t="shared" si="317"/>
        <v>4.0175145863878273E-9</v>
      </c>
      <c r="H2071" s="78">
        <f t="shared" si="315"/>
        <v>-167.92085075538074</v>
      </c>
      <c r="I2071" s="77">
        <f t="shared" si="318"/>
        <v>10</v>
      </c>
      <c r="J2071" s="77">
        <f t="shared" si="319"/>
        <v>2.2364146826881235E-9</v>
      </c>
      <c r="K2071" s="77">
        <f t="shared" si="320"/>
        <v>2.2364146826881234E-8</v>
      </c>
      <c r="L2071" s="82"/>
    </row>
    <row r="2072" spans="1:12" x14ac:dyDescent="0.2">
      <c r="A2072" s="76">
        <v>2070</v>
      </c>
      <c r="B2072" s="76">
        <f t="shared" si="316"/>
        <v>2.0699999999999998</v>
      </c>
      <c r="C2072" s="77">
        <f t="shared" si="311"/>
        <v>0.84275061757883452</v>
      </c>
      <c r="D2072" s="78">
        <f t="shared" si="312"/>
        <v>8.3095839834488482E-9</v>
      </c>
      <c r="E2072" s="78">
        <f t="shared" si="313"/>
        <v>1</v>
      </c>
      <c r="F2072" s="78">
        <f t="shared" si="314"/>
        <v>1</v>
      </c>
      <c r="G2072" s="77">
        <f t="shared" si="317"/>
        <v>7.0029070338747088E-9</v>
      </c>
      <c r="H2072" s="78">
        <f t="shared" si="315"/>
        <v>-163.09443278060326</v>
      </c>
      <c r="I2072" s="77">
        <f t="shared" si="318"/>
        <v>10</v>
      </c>
      <c r="J2072" s="77">
        <f t="shared" si="319"/>
        <v>5.510210810131268E-9</v>
      </c>
      <c r="K2072" s="77">
        <f t="shared" si="320"/>
        <v>5.5102108101312678E-8</v>
      </c>
      <c r="L2072" s="82"/>
    </row>
    <row r="2073" spans="1:12" x14ac:dyDescent="0.2">
      <c r="A2073" s="76">
        <v>2080</v>
      </c>
      <c r="B2073" s="76">
        <f t="shared" si="316"/>
        <v>2.08</v>
      </c>
      <c r="C2073" s="77">
        <f t="shared" si="311"/>
        <v>0.84134559364022621</v>
      </c>
      <c r="D2073" s="78">
        <f t="shared" si="312"/>
        <v>4.5910255934660526E-9</v>
      </c>
      <c r="E2073" s="78">
        <f t="shared" si="313"/>
        <v>1</v>
      </c>
      <c r="F2073" s="78">
        <f t="shared" si="314"/>
        <v>1</v>
      </c>
      <c r="G2073" s="77">
        <f t="shared" si="317"/>
        <v>3.862639153352168E-9</v>
      </c>
      <c r="H2073" s="78">
        <f t="shared" si="315"/>
        <v>-168.26231723253625</v>
      </c>
      <c r="I2073" s="77">
        <f t="shared" si="318"/>
        <v>10</v>
      </c>
      <c r="J2073" s="77">
        <f t="shared" si="319"/>
        <v>5.432773093613438E-9</v>
      </c>
      <c r="K2073" s="77">
        <f t="shared" si="320"/>
        <v>5.4327730936134376E-8</v>
      </c>
      <c r="L2073" s="82"/>
    </row>
    <row r="2074" spans="1:12" x14ac:dyDescent="0.2">
      <c r="A2074" s="76">
        <v>2090</v>
      </c>
      <c r="B2074" s="76">
        <f t="shared" si="316"/>
        <v>2.09</v>
      </c>
      <c r="C2074" s="77">
        <f t="shared" si="311"/>
        <v>0.83993596709387708</v>
      </c>
      <c r="D2074" s="78">
        <f t="shared" si="312"/>
        <v>5.0109277022520975E-10</v>
      </c>
      <c r="E2074" s="78">
        <f t="shared" si="313"/>
        <v>1</v>
      </c>
      <c r="F2074" s="78">
        <f t="shared" si="314"/>
        <v>1</v>
      </c>
      <c r="G2074" s="77">
        <f t="shared" si="317"/>
        <v>4.2088584056286147E-10</v>
      </c>
      <c r="H2074" s="78">
        <f t="shared" si="315"/>
        <v>-187.51671369073466</v>
      </c>
      <c r="I2074" s="77">
        <f t="shared" si="318"/>
        <v>10</v>
      </c>
      <c r="J2074" s="77">
        <f t="shared" si="319"/>
        <v>2.1417624969575145E-9</v>
      </c>
      <c r="K2074" s="77">
        <f t="shared" si="320"/>
        <v>2.1417624969575145E-8</v>
      </c>
      <c r="L2074" s="82"/>
    </row>
    <row r="2075" spans="1:12" x14ac:dyDescent="0.2">
      <c r="A2075" s="76">
        <v>2100</v>
      </c>
      <c r="B2075" s="76">
        <f t="shared" si="316"/>
        <v>2.1</v>
      </c>
      <c r="C2075" s="77">
        <f t="shared" si="311"/>
        <v>0.83852176612087503</v>
      </c>
      <c r="D2075" s="78">
        <f t="shared" si="312"/>
        <v>2.9768600445388763E-65</v>
      </c>
      <c r="E2075" s="78">
        <f t="shared" si="313"/>
        <v>1</v>
      </c>
      <c r="F2075" s="78">
        <f t="shared" si="314"/>
        <v>1</v>
      </c>
      <c r="G2075" s="77">
        <f t="shared" si="317"/>
        <v>2.4961619420414051E-65</v>
      </c>
      <c r="H2075" s="78">
        <f t="shared" si="315"/>
        <v>-1292.0545448521198</v>
      </c>
      <c r="I2075" s="77">
        <f t="shared" si="318"/>
        <v>10</v>
      </c>
      <c r="J2075" s="77">
        <f t="shared" si="319"/>
        <v>2.1044292028143073E-10</v>
      </c>
      <c r="K2075" s="77">
        <f t="shared" si="320"/>
        <v>2.1044292028143072E-9</v>
      </c>
      <c r="L2075" s="82"/>
    </row>
    <row r="2076" spans="1:12" x14ac:dyDescent="0.2">
      <c r="A2076" s="76">
        <v>2110</v>
      </c>
      <c r="B2076" s="76">
        <f t="shared" si="316"/>
        <v>2.11</v>
      </c>
      <c r="C2076" s="77">
        <f t="shared" si="311"/>
        <v>0.83710301896730166</v>
      </c>
      <c r="D2076" s="78">
        <f t="shared" si="312"/>
        <v>4.8366822729578116E-10</v>
      </c>
      <c r="E2076" s="78">
        <f t="shared" si="313"/>
        <v>1</v>
      </c>
      <c r="F2076" s="78">
        <f t="shared" si="314"/>
        <v>1</v>
      </c>
      <c r="G2076" s="77">
        <f t="shared" si="317"/>
        <v>4.0488013324786146E-10</v>
      </c>
      <c r="H2076" s="78">
        <f t="shared" si="315"/>
        <v>-187.85347065541981</v>
      </c>
      <c r="I2076" s="77">
        <f t="shared" si="318"/>
        <v>10</v>
      </c>
      <c r="J2076" s="77">
        <f t="shared" si="319"/>
        <v>2.0244006662393073E-10</v>
      </c>
      <c r="K2076" s="77">
        <f t="shared" si="320"/>
        <v>2.0244006662393074E-9</v>
      </c>
      <c r="L2076" s="82"/>
    </row>
    <row r="2077" spans="1:12" x14ac:dyDescent="0.2">
      <c r="A2077" s="76">
        <v>2120</v>
      </c>
      <c r="B2077" s="76">
        <f t="shared" si="316"/>
        <v>2.12</v>
      </c>
      <c r="C2077" s="77">
        <f t="shared" si="311"/>
        <v>0.83567975394335503</v>
      </c>
      <c r="D2077" s="78">
        <f t="shared" si="312"/>
        <v>4.2772812732652401E-9</v>
      </c>
      <c r="E2077" s="78">
        <f t="shared" si="313"/>
        <v>1</v>
      </c>
      <c r="F2077" s="78">
        <f t="shared" si="314"/>
        <v>1</v>
      </c>
      <c r="G2077" s="77">
        <f t="shared" si="317"/>
        <v>3.5744373619888161E-9</v>
      </c>
      <c r="H2077" s="78">
        <f t="shared" si="315"/>
        <v>-168.9358461811108</v>
      </c>
      <c r="I2077" s="77">
        <f t="shared" si="318"/>
        <v>10</v>
      </c>
      <c r="J2077" s="77">
        <f t="shared" si="319"/>
        <v>1.9896587476183389E-9</v>
      </c>
      <c r="K2077" s="77">
        <f t="shared" si="320"/>
        <v>1.9896587476183388E-8</v>
      </c>
      <c r="L2077" s="82"/>
    </row>
    <row r="2078" spans="1:12" x14ac:dyDescent="0.2">
      <c r="A2078" s="76">
        <v>2130</v>
      </c>
      <c r="B2078" s="76">
        <f t="shared" si="316"/>
        <v>2.13</v>
      </c>
      <c r="C2078" s="77">
        <f t="shared" si="311"/>
        <v>0.8342519994224753</v>
      </c>
      <c r="D2078" s="78">
        <f t="shared" si="312"/>
        <v>7.472476467717166E-9</v>
      </c>
      <c r="E2078" s="78">
        <f t="shared" si="313"/>
        <v>1</v>
      </c>
      <c r="F2078" s="78">
        <f t="shared" si="314"/>
        <v>1</v>
      </c>
      <c r="G2078" s="77">
        <f t="shared" si="317"/>
        <v>6.2339284338304414E-9</v>
      </c>
      <c r="H2078" s="78">
        <f t="shared" si="315"/>
        <v>-164.10476375555936</v>
      </c>
      <c r="I2078" s="77">
        <f t="shared" si="318"/>
        <v>10</v>
      </c>
      <c r="J2078" s="77">
        <f t="shared" si="319"/>
        <v>4.9041828979096286E-9</v>
      </c>
      <c r="K2078" s="77">
        <f t="shared" si="320"/>
        <v>4.9041828979096284E-8</v>
      </c>
      <c r="L2078" s="82"/>
    </row>
    <row r="2079" spans="1:12" x14ac:dyDescent="0.2">
      <c r="A2079" s="76">
        <v>2140</v>
      </c>
      <c r="B2079" s="76">
        <f t="shared" si="316"/>
        <v>2.14</v>
      </c>
      <c r="C2079" s="77">
        <f t="shared" si="311"/>
        <v>0.83281978384046884</v>
      </c>
      <c r="D2079" s="78">
        <f t="shared" si="312"/>
        <v>4.1309270446375194E-9</v>
      </c>
      <c r="E2079" s="78">
        <f t="shared" si="313"/>
        <v>1</v>
      </c>
      <c r="F2079" s="78">
        <f t="shared" si="314"/>
        <v>1</v>
      </c>
      <c r="G2079" s="77">
        <f t="shared" si="317"/>
        <v>3.4403177683757657E-9</v>
      </c>
      <c r="H2079" s="78">
        <f t="shared" si="315"/>
        <v>-169.26802883067151</v>
      </c>
      <c r="I2079" s="77">
        <f t="shared" si="318"/>
        <v>10</v>
      </c>
      <c r="J2079" s="77">
        <f t="shared" si="319"/>
        <v>4.8371231011031033E-9</v>
      </c>
      <c r="K2079" s="77">
        <f t="shared" si="320"/>
        <v>4.8371231011031037E-8</v>
      </c>
      <c r="L2079" s="82"/>
    </row>
    <row r="2080" spans="1:12" x14ac:dyDescent="0.2">
      <c r="A2080" s="76">
        <v>2150</v>
      </c>
      <c r="B2080" s="76">
        <f t="shared" si="316"/>
        <v>2.15</v>
      </c>
      <c r="C2080" s="77">
        <f t="shared" si="311"/>
        <v>0.83138313569462496</v>
      </c>
      <c r="D2080" s="78">
        <f t="shared" si="312"/>
        <v>4.5113474023350202E-10</v>
      </c>
      <c r="E2080" s="78">
        <f t="shared" si="313"/>
        <v>1</v>
      </c>
      <c r="F2080" s="78">
        <f t="shared" si="314"/>
        <v>1</v>
      </c>
      <c r="G2080" s="77">
        <f t="shared" si="317"/>
        <v>3.7506581495610897E-10</v>
      </c>
      <c r="H2080" s="78">
        <f t="shared" si="315"/>
        <v>-188.51785034868297</v>
      </c>
      <c r="I2080" s="77">
        <f t="shared" si="318"/>
        <v>10</v>
      </c>
      <c r="J2080" s="77">
        <f t="shared" si="319"/>
        <v>1.9076917916659372E-9</v>
      </c>
      <c r="K2080" s="77">
        <f t="shared" si="320"/>
        <v>1.9076917916659373E-8</v>
      </c>
      <c r="L2080" s="82"/>
    </row>
    <row r="2081" spans="1:12" x14ac:dyDescent="0.2">
      <c r="A2081" s="76">
        <v>2160</v>
      </c>
      <c r="B2081" s="76">
        <f t="shared" si="316"/>
        <v>2.16</v>
      </c>
      <c r="C2081" s="77">
        <f t="shared" si="311"/>
        <v>0.82994208354283938</v>
      </c>
      <c r="D2081" s="78">
        <f t="shared" si="312"/>
        <v>2.6849292329143909E-66</v>
      </c>
      <c r="E2081" s="78">
        <f t="shared" si="313"/>
        <v>1</v>
      </c>
      <c r="F2081" s="78">
        <f t="shared" si="314"/>
        <v>1</v>
      </c>
      <c r="G2081" s="77">
        <f t="shared" si="317"/>
        <v>2.2283357617300471E-66</v>
      </c>
      <c r="H2081" s="78">
        <f t="shared" si="315"/>
        <v>-1313.0403873967155</v>
      </c>
      <c r="I2081" s="77">
        <f t="shared" si="318"/>
        <v>10</v>
      </c>
      <c r="J2081" s="77">
        <f t="shared" si="319"/>
        <v>1.8753290747805448E-10</v>
      </c>
      <c r="K2081" s="77">
        <f t="shared" si="320"/>
        <v>1.8753290747805449E-9</v>
      </c>
      <c r="L2081" s="82"/>
    </row>
    <row r="2082" spans="1:12" x14ac:dyDescent="0.2">
      <c r="A2082" s="76">
        <v>2170</v>
      </c>
      <c r="B2082" s="76">
        <f t="shared" si="316"/>
        <v>2.17</v>
      </c>
      <c r="C2082" s="77">
        <f t="shared" si="311"/>
        <v>0.82849665600273359</v>
      </c>
      <c r="D2082" s="78">
        <f t="shared" si="312"/>
        <v>4.3594311941483304E-10</v>
      </c>
      <c r="E2082" s="78">
        <f t="shared" si="313"/>
        <v>1</v>
      </c>
      <c r="F2082" s="78">
        <f t="shared" si="314"/>
        <v>1</v>
      </c>
      <c r="G2082" s="77">
        <f t="shared" si="317"/>
        <v>3.6117741664258952E-10</v>
      </c>
      <c r="H2082" s="78">
        <f t="shared" si="315"/>
        <v>-188.84558825322418</v>
      </c>
      <c r="I2082" s="77">
        <f t="shared" si="318"/>
        <v>10</v>
      </c>
      <c r="J2082" s="77">
        <f t="shared" si="319"/>
        <v>1.8058870832129476E-10</v>
      </c>
      <c r="K2082" s="77">
        <f t="shared" si="320"/>
        <v>1.8058870832129476E-9</v>
      </c>
      <c r="L2082" s="82"/>
    </row>
    <row r="2083" spans="1:12" x14ac:dyDescent="0.2">
      <c r="A2083" s="76">
        <v>2180</v>
      </c>
      <c r="B2083" s="76">
        <f t="shared" si="316"/>
        <v>2.1800000000000002</v>
      </c>
      <c r="C2083" s="77">
        <f t="shared" si="311"/>
        <v>0.82704688175076935</v>
      </c>
      <c r="D2083" s="78">
        <f t="shared" si="312"/>
        <v>3.857393544156361E-9</v>
      </c>
      <c r="E2083" s="78">
        <f t="shared" si="313"/>
        <v>1</v>
      </c>
      <c r="F2083" s="78">
        <f t="shared" si="314"/>
        <v>1</v>
      </c>
      <c r="G2083" s="77">
        <f t="shared" si="317"/>
        <v>3.190245302380067E-9</v>
      </c>
      <c r="H2083" s="78">
        <f t="shared" si="315"/>
        <v>-169.92351844309337</v>
      </c>
      <c r="I2083" s="77">
        <f t="shared" si="318"/>
        <v>10</v>
      </c>
      <c r="J2083" s="77">
        <f t="shared" si="319"/>
        <v>1.7757113595113283E-9</v>
      </c>
      <c r="K2083" s="77">
        <f t="shared" si="320"/>
        <v>1.7757113595113283E-8</v>
      </c>
      <c r="L2083" s="82"/>
    </row>
    <row r="2084" spans="1:12" x14ac:dyDescent="0.2">
      <c r="A2084" s="76">
        <v>2190</v>
      </c>
      <c r="B2084" s="76">
        <f t="shared" si="316"/>
        <v>2.19</v>
      </c>
      <c r="C2084" s="77">
        <f t="shared" si="311"/>
        <v>0.82559278952136972</v>
      </c>
      <c r="D2084" s="78">
        <f t="shared" si="312"/>
        <v>6.7426788410863991E-9</v>
      </c>
      <c r="E2084" s="78">
        <f t="shared" si="313"/>
        <v>1</v>
      </c>
      <c r="F2084" s="78">
        <f t="shared" si="314"/>
        <v>1</v>
      </c>
      <c r="G2084" s="77">
        <f t="shared" si="317"/>
        <v>5.5667070332592363E-9</v>
      </c>
      <c r="H2084" s="78">
        <f t="shared" si="315"/>
        <v>-165.08803268608287</v>
      </c>
      <c r="I2084" s="77">
        <f t="shared" si="318"/>
        <v>10</v>
      </c>
      <c r="J2084" s="77">
        <f t="shared" si="319"/>
        <v>4.3784761678196516E-9</v>
      </c>
      <c r="K2084" s="77">
        <f t="shared" si="320"/>
        <v>4.3784761678196515E-8</v>
      </c>
      <c r="L2084" s="82"/>
    </row>
    <row r="2085" spans="1:12" x14ac:dyDescent="0.2">
      <c r="A2085" s="76">
        <v>2200</v>
      </c>
      <c r="B2085" s="76">
        <f t="shared" si="316"/>
        <v>2.2000000000000002</v>
      </c>
      <c r="C2085" s="77">
        <f t="shared" si="311"/>
        <v>0.824134408106034</v>
      </c>
      <c r="D2085" s="78">
        <f t="shared" si="312"/>
        <v>3.7295390667719369E-9</v>
      </c>
      <c r="E2085" s="78">
        <f t="shared" si="313"/>
        <v>1</v>
      </c>
      <c r="F2085" s="78">
        <f t="shared" si="314"/>
        <v>1</v>
      </c>
      <c r="G2085" s="77">
        <f t="shared" si="317"/>
        <v>3.0736414713024206E-9</v>
      </c>
      <c r="H2085" s="78">
        <f t="shared" si="315"/>
        <v>-170.24693585394036</v>
      </c>
      <c r="I2085" s="77">
        <f t="shared" si="318"/>
        <v>10</v>
      </c>
      <c r="J2085" s="77">
        <f t="shared" si="319"/>
        <v>4.3201742522808282E-9</v>
      </c>
      <c r="K2085" s="77">
        <f t="shared" si="320"/>
        <v>4.3201742522808279E-8</v>
      </c>
      <c r="L2085" s="82"/>
    </row>
    <row r="2086" spans="1:12" x14ac:dyDescent="0.2">
      <c r="A2086" s="76">
        <v>2210</v>
      </c>
      <c r="B2086" s="76">
        <f t="shared" si="316"/>
        <v>2.21</v>
      </c>
      <c r="C2086" s="77">
        <f t="shared" si="311"/>
        <v>0.82267176635244976</v>
      </c>
      <c r="D2086" s="78">
        <f t="shared" si="312"/>
        <v>4.0752249939457568E-10</v>
      </c>
      <c r="E2086" s="78">
        <f t="shared" si="313"/>
        <v>1</v>
      </c>
      <c r="F2086" s="78">
        <f t="shared" si="314"/>
        <v>1</v>
      </c>
      <c r="G2086" s="77">
        <f t="shared" si="317"/>
        <v>3.3525725440530073E-10</v>
      </c>
      <c r="H2086" s="78">
        <f t="shared" si="315"/>
        <v>-189.49243631939424</v>
      </c>
      <c r="I2086" s="77">
        <f t="shared" si="318"/>
        <v>10</v>
      </c>
      <c r="J2086" s="77">
        <f t="shared" si="319"/>
        <v>1.7044493628538607E-9</v>
      </c>
      <c r="K2086" s="77">
        <f t="shared" si="320"/>
        <v>1.7044493628538607E-8</v>
      </c>
      <c r="L2086" s="82"/>
    </row>
    <row r="2087" spans="1:12" x14ac:dyDescent="0.2">
      <c r="A2087" s="76">
        <v>2220</v>
      </c>
      <c r="B2087" s="76">
        <f t="shared" si="316"/>
        <v>2.2200000000000002</v>
      </c>
      <c r="C2087" s="77">
        <f t="shared" si="311"/>
        <v>0.821204893163611</v>
      </c>
      <c r="D2087" s="78">
        <f t="shared" si="312"/>
        <v>5.9230864964632126E-69</v>
      </c>
      <c r="E2087" s="78">
        <f t="shared" si="313"/>
        <v>1</v>
      </c>
      <c r="F2087" s="78">
        <f t="shared" si="314"/>
        <v>1</v>
      </c>
      <c r="G2087" s="77">
        <f t="shared" si="317"/>
        <v>4.8640676135268997E-69</v>
      </c>
      <c r="H2087" s="78">
        <f t="shared" si="315"/>
        <v>-1366.2600079346671</v>
      </c>
      <c r="I2087" s="77">
        <f t="shared" si="318"/>
        <v>10</v>
      </c>
      <c r="J2087" s="77">
        <f t="shared" si="319"/>
        <v>1.6762862720265037E-10</v>
      </c>
      <c r="K2087" s="77">
        <f t="shared" si="320"/>
        <v>1.6762862720265037E-9</v>
      </c>
      <c r="L2087" s="82"/>
    </row>
    <row r="2088" spans="1:12" x14ac:dyDescent="0.2">
      <c r="A2088" s="76">
        <v>2230</v>
      </c>
      <c r="B2088" s="76">
        <f t="shared" si="316"/>
        <v>2.23</v>
      </c>
      <c r="C2088" s="77">
        <f t="shared" si="311"/>
        <v>0.81973381749692908</v>
      </c>
      <c r="D2088" s="78">
        <f t="shared" si="312"/>
        <v>3.9422532984777899E-10</v>
      </c>
      <c r="E2088" s="78">
        <f t="shared" si="313"/>
        <v>1</v>
      </c>
      <c r="F2088" s="78">
        <f t="shared" si="314"/>
        <v>1</v>
      </c>
      <c r="G2088" s="77">
        <f t="shared" si="317"/>
        <v>3.2315983459010594E-10</v>
      </c>
      <c r="H2088" s="78">
        <f t="shared" si="315"/>
        <v>-189.81165245670309</v>
      </c>
      <c r="I2088" s="77">
        <f t="shared" si="318"/>
        <v>10</v>
      </c>
      <c r="J2088" s="77">
        <f t="shared" si="319"/>
        <v>1.6157991729505297E-10</v>
      </c>
      <c r="K2088" s="77">
        <f t="shared" si="320"/>
        <v>1.6157991729505296E-9</v>
      </c>
      <c r="L2088" s="82"/>
    </row>
    <row r="2089" spans="1:12" x14ac:dyDescent="0.2">
      <c r="A2089" s="76">
        <v>2240</v>
      </c>
      <c r="B2089" s="76">
        <f t="shared" si="316"/>
        <v>2.2400000000000002</v>
      </c>
      <c r="C2089" s="77">
        <f t="shared" si="311"/>
        <v>0.81825856836334654</v>
      </c>
      <c r="D2089" s="78">
        <f t="shared" si="312"/>
        <v>3.4901202944085068E-9</v>
      </c>
      <c r="E2089" s="78">
        <f t="shared" si="313"/>
        <v>1</v>
      </c>
      <c r="F2089" s="78">
        <f t="shared" si="314"/>
        <v>1</v>
      </c>
      <c r="G2089" s="77">
        <f t="shared" si="317"/>
        <v>2.8558208355185664E-9</v>
      </c>
      <c r="H2089" s="78">
        <f t="shared" si="315"/>
        <v>-170.88538084398422</v>
      </c>
      <c r="I2089" s="77">
        <f t="shared" si="318"/>
        <v>10</v>
      </c>
      <c r="J2089" s="77">
        <f t="shared" si="319"/>
        <v>1.5894903350543363E-9</v>
      </c>
      <c r="K2089" s="77">
        <f t="shared" si="320"/>
        <v>1.5894903350543364E-8</v>
      </c>
      <c r="L2089" s="82"/>
    </row>
    <row r="2090" spans="1:12" x14ac:dyDescent="0.2">
      <c r="A2090" s="76">
        <v>2250</v>
      </c>
      <c r="B2090" s="76">
        <f t="shared" si="316"/>
        <v>2.25</v>
      </c>
      <c r="C2090" s="77">
        <f t="shared" si="311"/>
        <v>0.81677917482644569</v>
      </c>
      <c r="D2090" s="78">
        <f t="shared" si="312"/>
        <v>6.1039187735605856E-9</v>
      </c>
      <c r="E2090" s="78">
        <f t="shared" si="313"/>
        <v>1</v>
      </c>
      <c r="F2090" s="78">
        <f t="shared" si="314"/>
        <v>1</v>
      </c>
      <c r="G2090" s="77">
        <f t="shared" si="317"/>
        <v>4.9855537390764654E-9</v>
      </c>
      <c r="H2090" s="78">
        <f t="shared" si="315"/>
        <v>-166.04573196281541</v>
      </c>
      <c r="I2090" s="77">
        <f t="shared" si="318"/>
        <v>10</v>
      </c>
      <c r="J2090" s="77">
        <f t="shared" si="319"/>
        <v>3.9206872872975155E-9</v>
      </c>
      <c r="K2090" s="77">
        <f t="shared" si="320"/>
        <v>3.9206872872975158E-8</v>
      </c>
      <c r="L2090" s="82"/>
    </row>
    <row r="2091" spans="1:12" x14ac:dyDescent="0.2">
      <c r="A2091" s="76">
        <v>2260</v>
      </c>
      <c r="B2091" s="76">
        <f t="shared" si="316"/>
        <v>2.2599999999999998</v>
      </c>
      <c r="C2091" s="77">
        <f t="shared" si="311"/>
        <v>0.815295666001565</v>
      </c>
      <c r="D2091" s="78">
        <f t="shared" si="312"/>
        <v>3.3779977663153561E-9</v>
      </c>
      <c r="E2091" s="78">
        <f t="shared" si="313"/>
        <v>1</v>
      </c>
      <c r="F2091" s="78">
        <f t="shared" si="314"/>
        <v>1</v>
      </c>
      <c r="G2091" s="77">
        <f t="shared" si="317"/>
        <v>2.7540669386398771E-9</v>
      </c>
      <c r="H2091" s="78">
        <f t="shared" si="315"/>
        <v>-171.20051016517937</v>
      </c>
      <c r="I2091" s="77">
        <f t="shared" si="318"/>
        <v>10</v>
      </c>
      <c r="J2091" s="77">
        <f t="shared" si="319"/>
        <v>3.8698103388581708E-9</v>
      </c>
      <c r="K2091" s="77">
        <f t="shared" si="320"/>
        <v>3.8698103388581708E-8</v>
      </c>
      <c r="L2091" s="82"/>
    </row>
    <row r="2092" spans="1:12" x14ac:dyDescent="0.2">
      <c r="A2092" s="76">
        <v>2270</v>
      </c>
      <c r="B2092" s="76">
        <f t="shared" si="316"/>
        <v>2.27</v>
      </c>
      <c r="C2092" s="77">
        <f t="shared" si="311"/>
        <v>0.81380807105490327</v>
      </c>
      <c r="D2092" s="78">
        <f t="shared" si="312"/>
        <v>3.6930215475245037E-10</v>
      </c>
      <c r="E2092" s="78">
        <f t="shared" si="313"/>
        <v>1</v>
      </c>
      <c r="F2092" s="78">
        <f t="shared" si="314"/>
        <v>1</v>
      </c>
      <c r="G2092" s="77">
        <f t="shared" si="317"/>
        <v>3.0054107419551103E-10</v>
      </c>
      <c r="H2092" s="78">
        <f t="shared" si="315"/>
        <v>-190.44192331332826</v>
      </c>
      <c r="I2092" s="77">
        <f t="shared" si="318"/>
        <v>10</v>
      </c>
      <c r="J2092" s="77">
        <f t="shared" si="319"/>
        <v>1.5273040064176939E-9</v>
      </c>
      <c r="K2092" s="77">
        <f t="shared" si="320"/>
        <v>1.527304006417694E-8</v>
      </c>
      <c r="L2092" s="82"/>
    </row>
    <row r="2093" spans="1:12" x14ac:dyDescent="0.2">
      <c r="A2093" s="76">
        <v>2280</v>
      </c>
      <c r="B2093" s="76">
        <f t="shared" si="316"/>
        <v>2.2799999999999998</v>
      </c>
      <c r="C2093" s="77">
        <f t="shared" si="311"/>
        <v>0.81231641920263187</v>
      </c>
      <c r="D2093" s="78">
        <f t="shared" si="312"/>
        <v>2.0944537946865088E-67</v>
      </c>
      <c r="E2093" s="78">
        <f t="shared" si="313"/>
        <v>1</v>
      </c>
      <c r="F2093" s="78">
        <f t="shared" si="314"/>
        <v>1</v>
      </c>
      <c r="G2093" s="77">
        <f t="shared" si="317"/>
        <v>1.7013592066851091E-67</v>
      </c>
      <c r="H2093" s="78">
        <f t="shared" si="315"/>
        <v>-1335.3840796888089</v>
      </c>
      <c r="I2093" s="77">
        <f t="shared" si="318"/>
        <v>10</v>
      </c>
      <c r="J2093" s="77">
        <f t="shared" si="319"/>
        <v>1.5027053709775551E-10</v>
      </c>
      <c r="K2093" s="77">
        <f t="shared" si="320"/>
        <v>1.5027053709775551E-9</v>
      </c>
      <c r="L2093" s="82"/>
    </row>
    <row r="2094" spans="1:12" x14ac:dyDescent="0.2">
      <c r="A2094" s="76">
        <v>2290</v>
      </c>
      <c r="B2094" s="76">
        <f t="shared" si="316"/>
        <v>2.29</v>
      </c>
      <c r="C2094" s="77">
        <f t="shared" si="311"/>
        <v>0.81082073971000335</v>
      </c>
      <c r="D2094" s="78">
        <f t="shared" si="312"/>
        <v>3.5761964107869015E-10</v>
      </c>
      <c r="E2094" s="78">
        <f t="shared" si="313"/>
        <v>1</v>
      </c>
      <c r="F2094" s="78">
        <f t="shared" si="314"/>
        <v>1</v>
      </c>
      <c r="G2094" s="77">
        <f t="shared" si="317"/>
        <v>2.8996542191424943E-10</v>
      </c>
      <c r="H2094" s="78">
        <f t="shared" si="315"/>
        <v>-190.75307576389577</v>
      </c>
      <c r="I2094" s="77">
        <f t="shared" si="318"/>
        <v>10</v>
      </c>
      <c r="J2094" s="77">
        <f t="shared" si="319"/>
        <v>1.4498271095712472E-10</v>
      </c>
      <c r="K2094" s="77">
        <f t="shared" si="320"/>
        <v>1.4498271095712472E-9</v>
      </c>
      <c r="L2094" s="82"/>
    </row>
    <row r="2095" spans="1:12" x14ac:dyDescent="0.2">
      <c r="A2095" s="76">
        <v>2300</v>
      </c>
      <c r="B2095" s="76">
        <f t="shared" si="316"/>
        <v>2.2999999999999998</v>
      </c>
      <c r="C2095" s="77">
        <f t="shared" si="311"/>
        <v>0.80932106189045994</v>
      </c>
      <c r="D2095" s="78">
        <f t="shared" si="312"/>
        <v>3.1676545771932435E-9</v>
      </c>
      <c r="E2095" s="78">
        <f t="shared" si="313"/>
        <v>1</v>
      </c>
      <c r="F2095" s="78">
        <f t="shared" si="314"/>
        <v>1</v>
      </c>
      <c r="G2095" s="77">
        <f t="shared" si="317"/>
        <v>2.5636495661162115E-9</v>
      </c>
      <c r="H2095" s="78">
        <f t="shared" si="315"/>
        <v>-171.82282680539913</v>
      </c>
      <c r="I2095" s="77">
        <f t="shared" si="318"/>
        <v>10</v>
      </c>
      <c r="J2095" s="77">
        <f t="shared" si="319"/>
        <v>1.4268074940152304E-9</v>
      </c>
      <c r="K2095" s="77">
        <f t="shared" si="320"/>
        <v>1.4268074940152305E-8</v>
      </c>
      <c r="L2095" s="82"/>
    </row>
    <row r="2096" spans="1:12" x14ac:dyDescent="0.2">
      <c r="A2096" s="76">
        <v>2310</v>
      </c>
      <c r="B2096" s="76">
        <f t="shared" si="316"/>
        <v>2.31</v>
      </c>
      <c r="C2096" s="77">
        <f t="shared" si="311"/>
        <v>0.80781741510473903</v>
      </c>
      <c r="D2096" s="78">
        <f t="shared" si="312"/>
        <v>5.5427459687868695E-9</v>
      </c>
      <c r="E2096" s="78">
        <f t="shared" si="313"/>
        <v>1</v>
      </c>
      <c r="F2096" s="78">
        <f t="shared" si="314"/>
        <v>1</v>
      </c>
      <c r="G2096" s="77">
        <f t="shared" si="317"/>
        <v>4.4775267210876215E-9</v>
      </c>
      <c r="H2096" s="78">
        <f t="shared" si="315"/>
        <v>-166.97923627357068</v>
      </c>
      <c r="I2096" s="77">
        <f t="shared" si="318"/>
        <v>10</v>
      </c>
      <c r="J2096" s="77">
        <f t="shared" si="319"/>
        <v>3.5205881436019167E-9</v>
      </c>
      <c r="K2096" s="77">
        <f t="shared" si="320"/>
        <v>3.5205881436019166E-8</v>
      </c>
      <c r="L2096" s="82"/>
    </row>
    <row r="2097" spans="1:12" x14ac:dyDescent="0.2">
      <c r="A2097" s="76">
        <v>2320</v>
      </c>
      <c r="B2097" s="76">
        <f t="shared" si="316"/>
        <v>2.3199999999999998</v>
      </c>
      <c r="C2097" s="77">
        <f t="shared" si="311"/>
        <v>0.80630982875998158</v>
      </c>
      <c r="D2097" s="78">
        <f t="shared" si="312"/>
        <v>3.0689700030137838E-9</v>
      </c>
      <c r="E2097" s="78">
        <f t="shared" si="313"/>
        <v>1</v>
      </c>
      <c r="F2097" s="78">
        <f t="shared" si="314"/>
        <v>1</v>
      </c>
      <c r="G2097" s="77">
        <f t="shared" si="317"/>
        <v>2.4745406775995642E-9</v>
      </c>
      <c r="H2097" s="78">
        <f t="shared" si="315"/>
        <v>-172.1301080533683</v>
      </c>
      <c r="I2097" s="77">
        <f t="shared" si="318"/>
        <v>10</v>
      </c>
      <c r="J2097" s="77">
        <f t="shared" si="319"/>
        <v>3.4760336993435929E-9</v>
      </c>
      <c r="K2097" s="77">
        <f t="shared" si="320"/>
        <v>3.4760336993435931E-8</v>
      </c>
      <c r="L2097" s="82"/>
    </row>
    <row r="2098" spans="1:12" x14ac:dyDescent="0.2">
      <c r="A2098" s="76">
        <v>2330</v>
      </c>
      <c r="B2098" s="76">
        <f t="shared" si="316"/>
        <v>2.33</v>
      </c>
      <c r="C2098" s="77">
        <f t="shared" si="311"/>
        <v>0.80479833230883857</v>
      </c>
      <c r="D2098" s="78">
        <f t="shared" si="312"/>
        <v>3.3568385564145952E-10</v>
      </c>
      <c r="E2098" s="78">
        <f t="shared" si="313"/>
        <v>1</v>
      </c>
      <c r="F2098" s="78">
        <f t="shared" si="314"/>
        <v>1</v>
      </c>
      <c r="G2098" s="77">
        <f t="shared" si="317"/>
        <v>2.7015780720324754E-10</v>
      </c>
      <c r="H2098" s="78">
        <f t="shared" si="315"/>
        <v>-191.36764954814836</v>
      </c>
      <c r="I2098" s="77">
        <f t="shared" si="318"/>
        <v>10</v>
      </c>
      <c r="J2098" s="77">
        <f t="shared" si="319"/>
        <v>1.3723492424014059E-9</v>
      </c>
      <c r="K2098" s="77">
        <f t="shared" si="320"/>
        <v>1.3723492424014059E-8</v>
      </c>
      <c r="L2098" s="82"/>
    </row>
    <row r="2099" spans="1:12" x14ac:dyDescent="0.2">
      <c r="A2099" s="76">
        <v>2340</v>
      </c>
      <c r="B2099" s="76">
        <f t="shared" si="316"/>
        <v>2.34</v>
      </c>
      <c r="C2099" s="77">
        <f t="shared" si="311"/>
        <v>0.80328295524857785</v>
      </c>
      <c r="D2099" s="78">
        <f t="shared" si="312"/>
        <v>6.3211093247845957E-66</v>
      </c>
      <c r="E2099" s="78">
        <f t="shared" si="313"/>
        <v>1</v>
      </c>
      <c r="F2099" s="78">
        <f t="shared" si="314"/>
        <v>1</v>
      </c>
      <c r="G2099" s="77">
        <f t="shared" si="317"/>
        <v>5.0776393788623121E-66</v>
      </c>
      <c r="H2099" s="78">
        <f t="shared" si="315"/>
        <v>-1305.8867629315207</v>
      </c>
      <c r="I2099" s="77">
        <f t="shared" si="318"/>
        <v>10</v>
      </c>
      <c r="J2099" s="77">
        <f t="shared" si="319"/>
        <v>1.3507890360162377E-10</v>
      </c>
      <c r="K2099" s="77">
        <f t="shared" si="320"/>
        <v>1.3507890360162377E-9</v>
      </c>
      <c r="L2099" s="82"/>
    </row>
    <row r="2100" spans="1:12" x14ac:dyDescent="0.2">
      <c r="A2100" s="76">
        <v>2350</v>
      </c>
      <c r="B2100" s="76">
        <f t="shared" si="316"/>
        <v>2.35</v>
      </c>
      <c r="C2100" s="77">
        <f t="shared" si="311"/>
        <v>0.80176372712018562</v>
      </c>
      <c r="D2100" s="78">
        <f t="shared" si="312"/>
        <v>3.2538350688193362E-10</v>
      </c>
      <c r="E2100" s="78">
        <f t="shared" si="313"/>
        <v>1</v>
      </c>
      <c r="F2100" s="78">
        <f t="shared" si="314"/>
        <v>1</v>
      </c>
      <c r="G2100" s="77">
        <f t="shared" si="317"/>
        <v>2.6088069322109565E-10</v>
      </c>
      <c r="H2100" s="78">
        <f t="shared" si="315"/>
        <v>-191.67116120356849</v>
      </c>
      <c r="I2100" s="77">
        <f t="shared" si="318"/>
        <v>10</v>
      </c>
      <c r="J2100" s="77">
        <f t="shared" si="319"/>
        <v>1.3044034661054782E-10</v>
      </c>
      <c r="K2100" s="77">
        <f t="shared" si="320"/>
        <v>1.3044034661054783E-9</v>
      </c>
      <c r="L2100" s="82"/>
    </row>
    <row r="2101" spans="1:12" x14ac:dyDescent="0.2">
      <c r="A2101" s="76">
        <v>2360</v>
      </c>
      <c r="B2101" s="76">
        <f t="shared" si="316"/>
        <v>2.36</v>
      </c>
      <c r="C2101" s="77">
        <f t="shared" si="311"/>
        <v>0.80024067750747652</v>
      </c>
      <c r="D2101" s="78">
        <f t="shared" si="312"/>
        <v>2.8835153342414654E-9</v>
      </c>
      <c r="E2101" s="78">
        <f t="shared" si="313"/>
        <v>1</v>
      </c>
      <c r="F2101" s="78">
        <f t="shared" si="314"/>
        <v>1</v>
      </c>
      <c r="G2101" s="77">
        <f t="shared" si="317"/>
        <v>2.3075062646765879E-9</v>
      </c>
      <c r="H2101" s="78">
        <f t="shared" si="315"/>
        <v>-172.73714222458244</v>
      </c>
      <c r="I2101" s="77">
        <f t="shared" si="318"/>
        <v>10</v>
      </c>
      <c r="J2101" s="77">
        <f t="shared" si="319"/>
        <v>1.2841934789488417E-9</v>
      </c>
      <c r="K2101" s="77">
        <f t="shared" si="320"/>
        <v>1.2841934789488416E-8</v>
      </c>
      <c r="L2101" s="82"/>
    </row>
    <row r="2102" spans="1:12" x14ac:dyDescent="0.2">
      <c r="A2102" s="76">
        <v>2370</v>
      </c>
      <c r="B2102" s="76">
        <f t="shared" si="316"/>
        <v>2.37</v>
      </c>
      <c r="C2102" s="77">
        <f t="shared" si="311"/>
        <v>0.79871383603619317</v>
      </c>
      <c r="D2102" s="78">
        <f t="shared" si="312"/>
        <v>5.0479850271956911E-9</v>
      </c>
      <c r="E2102" s="78">
        <f t="shared" si="313"/>
        <v>1</v>
      </c>
      <c r="F2102" s="78">
        <f t="shared" si="314"/>
        <v>1</v>
      </c>
      <c r="G2102" s="77">
        <f t="shared" si="317"/>
        <v>4.0318954853247372E-9</v>
      </c>
      <c r="H2102" s="78">
        <f t="shared" si="315"/>
        <v>-167.88981468370619</v>
      </c>
      <c r="I2102" s="77">
        <f t="shared" si="318"/>
        <v>10</v>
      </c>
      <c r="J2102" s="77">
        <f t="shared" si="319"/>
        <v>3.1697008750006624E-9</v>
      </c>
      <c r="K2102" s="77">
        <f t="shared" si="320"/>
        <v>3.1697008750006625E-8</v>
      </c>
      <c r="L2102" s="82"/>
    </row>
    <row r="2103" spans="1:12" x14ac:dyDescent="0.2">
      <c r="A2103" s="76">
        <v>2380</v>
      </c>
      <c r="B2103" s="76">
        <f t="shared" si="316"/>
        <v>2.38</v>
      </c>
      <c r="C2103" s="77">
        <f t="shared" si="311"/>
        <v>0.79718323237311772</v>
      </c>
      <c r="D2103" s="78">
        <f t="shared" si="312"/>
        <v>2.796357818357483E-9</v>
      </c>
      <c r="E2103" s="78">
        <f t="shared" si="313"/>
        <v>1</v>
      </c>
      <c r="F2103" s="78">
        <f t="shared" si="314"/>
        <v>1</v>
      </c>
      <c r="G2103" s="77">
        <f t="shared" si="317"/>
        <v>2.2292095645100581E-9</v>
      </c>
      <c r="H2103" s="78">
        <f t="shared" si="315"/>
        <v>-173.03698204509058</v>
      </c>
      <c r="I2103" s="77">
        <f t="shared" si="318"/>
        <v>10</v>
      </c>
      <c r="J2103" s="77">
        <f t="shared" si="319"/>
        <v>3.1305525249173978E-9</v>
      </c>
      <c r="K2103" s="77">
        <f t="shared" si="320"/>
        <v>3.1305525249173978E-8</v>
      </c>
      <c r="L2103" s="82"/>
    </row>
    <row r="2104" spans="1:12" x14ac:dyDescent="0.2">
      <c r="A2104" s="76">
        <v>2390</v>
      </c>
      <c r="B2104" s="76">
        <f t="shared" si="316"/>
        <v>2.39</v>
      </c>
      <c r="C2104" s="77">
        <f t="shared" si="311"/>
        <v>0.7956488962251661</v>
      </c>
      <c r="D2104" s="78">
        <f t="shared" si="312"/>
        <v>3.0601024771791202E-10</v>
      </c>
      <c r="E2104" s="78">
        <f t="shared" si="313"/>
        <v>1</v>
      </c>
      <c r="F2104" s="78">
        <f t="shared" si="314"/>
        <v>1</v>
      </c>
      <c r="G2104" s="77">
        <f t="shared" si="317"/>
        <v>2.4347671583034635E-10</v>
      </c>
      <c r="H2104" s="78">
        <f t="shared" si="315"/>
        <v>-192.27085129842476</v>
      </c>
      <c r="I2104" s="77">
        <f t="shared" si="318"/>
        <v>10</v>
      </c>
      <c r="J2104" s="77">
        <f t="shared" si="319"/>
        <v>1.2363431401702022E-9</v>
      </c>
      <c r="K2104" s="77">
        <f t="shared" si="320"/>
        <v>1.2363431401702022E-8</v>
      </c>
      <c r="L2104" s="82"/>
    </row>
    <row r="2105" spans="1:12" x14ac:dyDescent="0.2">
      <c r="A2105" s="76">
        <v>2400</v>
      </c>
      <c r="B2105" s="76">
        <f t="shared" si="316"/>
        <v>2.4</v>
      </c>
      <c r="C2105" s="77">
        <f t="shared" si="311"/>
        <v>0.7941108573385004</v>
      </c>
      <c r="D2105" s="78">
        <f t="shared" si="312"/>
        <v>6.4335315760879237E-64</v>
      </c>
      <c r="E2105" s="78">
        <f t="shared" si="313"/>
        <v>1</v>
      </c>
      <c r="F2105" s="78">
        <f t="shared" si="314"/>
        <v>1</v>
      </c>
      <c r="G2105" s="77">
        <f t="shared" si="317"/>
        <v>5.1089372756014948E-64</v>
      </c>
      <c r="H2105" s="78">
        <f t="shared" si="315"/>
        <v>-1265.833388585726</v>
      </c>
      <c r="I2105" s="77">
        <f t="shared" si="318"/>
        <v>10</v>
      </c>
      <c r="J2105" s="77">
        <f t="shared" si="319"/>
        <v>1.2173835791517318E-10</v>
      </c>
      <c r="K2105" s="77">
        <f t="shared" si="320"/>
        <v>1.2173835791517317E-9</v>
      </c>
      <c r="L2105" s="82"/>
    </row>
    <row r="2106" spans="1:12" x14ac:dyDescent="0.2">
      <c r="A2106" s="76">
        <v>2410</v>
      </c>
      <c r="B2106" s="76">
        <f t="shared" si="316"/>
        <v>2.41</v>
      </c>
      <c r="C2106" s="77">
        <f t="shared" si="311"/>
        <v>0.79256914549762691</v>
      </c>
      <c r="D2106" s="78">
        <f t="shared" si="312"/>
        <v>2.9689792991490215E-10</v>
      </c>
      <c r="E2106" s="78">
        <f t="shared" si="313"/>
        <v>1</v>
      </c>
      <c r="F2106" s="78">
        <f t="shared" si="314"/>
        <v>1</v>
      </c>
      <c r="G2106" s="77">
        <f t="shared" si="317"/>
        <v>2.353121386126683E-10</v>
      </c>
      <c r="H2106" s="78">
        <f t="shared" si="315"/>
        <v>-192.56711338197672</v>
      </c>
      <c r="I2106" s="77">
        <f t="shared" si="318"/>
        <v>10</v>
      </c>
      <c r="J2106" s="77">
        <f t="shared" si="319"/>
        <v>1.1765606930633415E-10</v>
      </c>
      <c r="K2106" s="77">
        <f t="shared" si="320"/>
        <v>1.1765606930633415E-9</v>
      </c>
      <c r="L2106" s="82"/>
    </row>
    <row r="2107" spans="1:12" x14ac:dyDescent="0.2">
      <c r="A2107" s="76">
        <v>2420</v>
      </c>
      <c r="B2107" s="76">
        <f t="shared" si="316"/>
        <v>2.42</v>
      </c>
      <c r="C2107" s="77">
        <f t="shared" si="311"/>
        <v>0.79102379052450267</v>
      </c>
      <c r="D2107" s="78">
        <f t="shared" si="312"/>
        <v>2.6322954958997177E-9</v>
      </c>
      <c r="E2107" s="78">
        <f t="shared" si="313"/>
        <v>1</v>
      </c>
      <c r="F2107" s="78">
        <f t="shared" si="314"/>
        <v>1</v>
      </c>
      <c r="G2107" s="77">
        <f t="shared" si="317"/>
        <v>2.0822083609471703E-9</v>
      </c>
      <c r="H2107" s="78">
        <f t="shared" si="315"/>
        <v>-173.62951627958455</v>
      </c>
      <c r="I2107" s="77">
        <f t="shared" si="318"/>
        <v>10</v>
      </c>
      <c r="J2107" s="77">
        <f t="shared" si="319"/>
        <v>1.1587602497799194E-9</v>
      </c>
      <c r="K2107" s="77">
        <f t="shared" si="320"/>
        <v>1.1587602497799195E-8</v>
      </c>
      <c r="L2107" s="82"/>
    </row>
    <row r="2108" spans="1:12" x14ac:dyDescent="0.2">
      <c r="A2108" s="76">
        <v>2430</v>
      </c>
      <c r="B2108" s="76">
        <f t="shared" si="316"/>
        <v>2.4300000000000002</v>
      </c>
      <c r="C2108" s="77">
        <f t="shared" si="311"/>
        <v>0.78947482227763544</v>
      </c>
      <c r="D2108" s="78">
        <f t="shared" si="312"/>
        <v>4.6103049782416137E-9</v>
      </c>
      <c r="E2108" s="78">
        <f t="shared" si="313"/>
        <v>1</v>
      </c>
      <c r="F2108" s="78">
        <f t="shared" si="314"/>
        <v>1</v>
      </c>
      <c r="G2108" s="77">
        <f t="shared" si="317"/>
        <v>3.6397197033429961E-9</v>
      </c>
      <c r="H2108" s="78">
        <f t="shared" si="315"/>
        <v>-168.77864120602223</v>
      </c>
      <c r="I2108" s="77">
        <f t="shared" si="318"/>
        <v>10</v>
      </c>
      <c r="J2108" s="77">
        <f t="shared" si="319"/>
        <v>2.8609640321450832E-9</v>
      </c>
      <c r="K2108" s="77">
        <f t="shared" si="320"/>
        <v>2.860964032145083E-8</v>
      </c>
      <c r="L2108" s="82"/>
    </row>
    <row r="2109" spans="1:12" x14ac:dyDescent="0.2">
      <c r="A2109" s="76">
        <v>2440</v>
      </c>
      <c r="B2109" s="76">
        <f t="shared" si="316"/>
        <v>2.44</v>
      </c>
      <c r="C2109" s="77">
        <f t="shared" si="311"/>
        <v>0.78792227065118947</v>
      </c>
      <c r="D2109" s="78">
        <f t="shared" si="312"/>
        <v>2.5550656401947452E-9</v>
      </c>
      <c r="E2109" s="78">
        <f t="shared" si="313"/>
        <v>1</v>
      </c>
      <c r="F2109" s="78">
        <f t="shared" si="314"/>
        <v>1</v>
      </c>
      <c r="G2109" s="77">
        <f t="shared" si="317"/>
        <v>2.0131931208850787E-9</v>
      </c>
      <c r="H2109" s="78">
        <f t="shared" si="315"/>
        <v>-173.92229124527893</v>
      </c>
      <c r="I2109" s="77">
        <f t="shared" si="318"/>
        <v>10</v>
      </c>
      <c r="J2109" s="77">
        <f t="shared" si="319"/>
        <v>2.8264564121140376E-9</v>
      </c>
      <c r="K2109" s="77">
        <f t="shared" si="320"/>
        <v>2.8264564121140378E-8</v>
      </c>
      <c r="L2109" s="82"/>
    </row>
    <row r="2110" spans="1:12" x14ac:dyDescent="0.2">
      <c r="A2110" s="76">
        <v>2450</v>
      </c>
      <c r="B2110" s="76">
        <f t="shared" si="316"/>
        <v>2.4500000000000002</v>
      </c>
      <c r="C2110" s="77">
        <f t="shared" si="311"/>
        <v>0.78636616557408767</v>
      </c>
      <c r="D2110" s="78">
        <f t="shared" si="312"/>
        <v>2.7973160051194903E-10</v>
      </c>
      <c r="E2110" s="78">
        <f t="shared" si="313"/>
        <v>1</v>
      </c>
      <c r="F2110" s="78">
        <f t="shared" si="314"/>
        <v>1</v>
      </c>
      <c r="G2110" s="77">
        <f t="shared" si="317"/>
        <v>2.1997146608448386E-10</v>
      </c>
      <c r="H2110" s="78">
        <f t="shared" si="315"/>
        <v>-193.15267301316968</v>
      </c>
      <c r="I2110" s="77">
        <f t="shared" si="318"/>
        <v>10</v>
      </c>
      <c r="J2110" s="77">
        <f t="shared" si="319"/>
        <v>1.1165822934847812E-9</v>
      </c>
      <c r="K2110" s="77">
        <f t="shared" si="320"/>
        <v>1.1165822934847813E-8</v>
      </c>
      <c r="L2110" s="82"/>
    </row>
    <row r="2111" spans="1:12" x14ac:dyDescent="0.2">
      <c r="A2111" s="76">
        <v>2460</v>
      </c>
      <c r="B2111" s="76">
        <f t="shared" si="316"/>
        <v>2.46</v>
      </c>
      <c r="C2111" s="77">
        <f t="shared" si="311"/>
        <v>0.78480653700911318</v>
      </c>
      <c r="D2111" s="78">
        <f t="shared" si="312"/>
        <v>2.6668465951767517E-64</v>
      </c>
      <c r="E2111" s="78">
        <f t="shared" si="313"/>
        <v>1</v>
      </c>
      <c r="F2111" s="78">
        <f t="shared" si="314"/>
        <v>1</v>
      </c>
      <c r="G2111" s="77">
        <f t="shared" si="317"/>
        <v>2.092958641095211E-64</v>
      </c>
      <c r="H2111" s="78">
        <f t="shared" si="315"/>
        <v>-1273.5847870731843</v>
      </c>
      <c r="I2111" s="77">
        <f t="shared" si="318"/>
        <v>10</v>
      </c>
      <c r="J2111" s="77">
        <f t="shared" si="319"/>
        <v>1.0998573304224193E-10</v>
      </c>
      <c r="K2111" s="77">
        <f t="shared" si="320"/>
        <v>1.0998573304224193E-9</v>
      </c>
      <c r="L2111" s="82"/>
    </row>
    <row r="2112" spans="1:12" x14ac:dyDescent="0.2">
      <c r="A2112" s="76">
        <v>2470</v>
      </c>
      <c r="B2112" s="76">
        <f t="shared" si="316"/>
        <v>2.4700000000000002</v>
      </c>
      <c r="C2112" s="77">
        <f t="shared" si="311"/>
        <v>0.78324341495201133</v>
      </c>
      <c r="D2112" s="78">
        <f t="shared" si="312"/>
        <v>2.7164445177071646E-10</v>
      </c>
      <c r="E2112" s="78">
        <f t="shared" si="313"/>
        <v>1</v>
      </c>
      <c r="F2112" s="78">
        <f t="shared" si="314"/>
        <v>1</v>
      </c>
      <c r="G2112" s="77">
        <f t="shared" si="317"/>
        <v>2.1276372805766289E-10</v>
      </c>
      <c r="H2112" s="78">
        <f t="shared" si="315"/>
        <v>-193.44204817106313</v>
      </c>
      <c r="I2112" s="77">
        <f t="shared" si="318"/>
        <v>10</v>
      </c>
      <c r="J2112" s="77">
        <f t="shared" si="319"/>
        <v>1.0638186402883145E-10</v>
      </c>
      <c r="K2112" s="77">
        <f t="shared" si="320"/>
        <v>1.0638186402883145E-9</v>
      </c>
      <c r="L2112" s="82"/>
    </row>
    <row r="2113" spans="1:12" x14ac:dyDescent="0.2">
      <c r="A2113" s="76">
        <v>2480</v>
      </c>
      <c r="B2113" s="76">
        <f t="shared" si="316"/>
        <v>2.48</v>
      </c>
      <c r="C2113" s="77">
        <f t="shared" si="311"/>
        <v>0.78167682943059491</v>
      </c>
      <c r="D2113" s="78">
        <f t="shared" si="312"/>
        <v>2.4094627453815803E-9</v>
      </c>
      <c r="E2113" s="78">
        <f t="shared" si="313"/>
        <v>1</v>
      </c>
      <c r="F2113" s="78">
        <f t="shared" si="314"/>
        <v>1</v>
      </c>
      <c r="G2113" s="77">
        <f t="shared" si="317"/>
        <v>1.8834211994410104E-9</v>
      </c>
      <c r="H2113" s="78">
        <f t="shared" si="315"/>
        <v>-174.50105091100724</v>
      </c>
      <c r="I2113" s="77">
        <f t="shared" si="318"/>
        <v>10</v>
      </c>
      <c r="J2113" s="77">
        <f t="shared" si="319"/>
        <v>1.0480924637493366E-9</v>
      </c>
      <c r="K2113" s="77">
        <f t="shared" si="320"/>
        <v>1.0480924637493366E-8</v>
      </c>
      <c r="L2113" s="82"/>
    </row>
    <row r="2114" spans="1:12" x14ac:dyDescent="0.2">
      <c r="A2114" s="76">
        <v>2490</v>
      </c>
      <c r="B2114" s="76">
        <f t="shared" si="316"/>
        <v>2.4900000000000002</v>
      </c>
      <c r="C2114" s="77">
        <f t="shared" ref="C2114:C2177" si="321">ABS(SIN(((8*PI()*$A2114*VLOOKUP($D$8,$C$16:$D$31,2,FALSE))/($D$14*1000000)))/(VLOOKUP($D$8,$C$16:$D$31,2,FALSE)*SIN(((8*PI()*$A2114)/($D$14*1000000)))))^5</f>
        <v>0.78010681050384689</v>
      </c>
      <c r="D2114" s="78">
        <f t="shared" ref="D2114:D2177" si="322">ABS(SIN(((512*PI()*$A2114*VLOOKUP($D$8,$C$16:$E$31,3,FALSE))/($D$14*1000000)))/(VLOOKUP($D$8,$C$16:$E$31,3,FALSE)*SIN(((512*PI()*$A2114)/($D$14*1000000)))))^$D$9</f>
        <v>4.2218784590836779E-9</v>
      </c>
      <c r="E2114" s="78">
        <f t="shared" ref="E2114:E2177" si="323">IF($D$10="OFF",1,ABS(SIN(8*VLOOKUP($D$8,$C$16:$D$31,2,FALSE)*VLOOKUP($D$8,$C$16:$E$31,3,FALSE)*2*PI()*A2114/($D$14*1000000))/(2*SIN((8*VLOOKUP($D$8,$C$16:$D$31,2,FALSE)*VLOOKUP($D$8,$C$16:$E$31,3,FALSE))*PI()*A2114/($D$14*1000000)))))</f>
        <v>1</v>
      </c>
      <c r="F2114" s="78">
        <f t="shared" ref="F2114:F2177" si="324">IF($D$11="OFF",1,ABS(SIN(8*VLOOKUP($D$8,$C$16:$D$31,2,FALSE)*VLOOKUP($D$8,$C$16:$E$31,3,FALSE)*IF($D$10="ON",4,2)*PI()*A2114/($D$14*1000000))/(2*SIN((8*VLOOKUP($D$8,$C$16:$D$31,2,FALSE)*VLOOKUP($D$8,$C$16:$E$31,3,FALSE)*IF($D$10="ON",2,1))*PI()*A2114/($D$14*1000000)))))</f>
        <v>1</v>
      </c>
      <c r="G2114" s="77">
        <f t="shared" si="317"/>
        <v>3.293516139050664E-9</v>
      </c>
      <c r="H2114" s="78">
        <f t="shared" ref="H2114:H2177" si="325">20*LOG10(G2114)</f>
        <v>-169.64680408131912</v>
      </c>
      <c r="I2114" s="77">
        <f t="shared" si="318"/>
        <v>10</v>
      </c>
      <c r="J2114" s="77">
        <f t="shared" si="319"/>
        <v>2.588468669245837E-9</v>
      </c>
      <c r="K2114" s="77">
        <f t="shared" si="320"/>
        <v>2.588468669245837E-8</v>
      </c>
      <c r="L2114" s="82"/>
    </row>
    <row r="2115" spans="1:12" x14ac:dyDescent="0.2">
      <c r="A2115" s="76">
        <v>2500</v>
      </c>
      <c r="B2115" s="76">
        <f t="shared" ref="B2115:B2178" si="326">A2115/1000</f>
        <v>2.5</v>
      </c>
      <c r="C2115" s="77">
        <f t="shared" si="321"/>
        <v>0.77853338826102103</v>
      </c>
      <c r="D2115" s="78">
        <f t="shared" si="322"/>
        <v>2.3408157796841713E-9</v>
      </c>
      <c r="E2115" s="78">
        <f t="shared" si="323"/>
        <v>1</v>
      </c>
      <c r="F2115" s="78">
        <f t="shared" si="324"/>
        <v>1</v>
      </c>
      <c r="G2115" s="77">
        <f t="shared" ref="G2115:G2178" si="327">C2115*D2115*E2115*F2115</f>
        <v>1.8224032402523817E-9</v>
      </c>
      <c r="H2115" s="78">
        <f t="shared" si="325"/>
        <v>-174.78711042168143</v>
      </c>
      <c r="I2115" s="77">
        <f t="shared" ref="I2115:I2178" si="328">A2115-A2114</f>
        <v>10</v>
      </c>
      <c r="J2115" s="77">
        <f t="shared" ref="J2115:J2178" si="329">((G2115+G2114)/2)</f>
        <v>2.5579596896515231E-9</v>
      </c>
      <c r="K2115" s="77">
        <f t="shared" si="320"/>
        <v>2.5579596896515231E-8</v>
      </c>
      <c r="L2115" s="82"/>
    </row>
    <row r="2116" spans="1:12" x14ac:dyDescent="0.2">
      <c r="A2116" s="76">
        <v>2510</v>
      </c>
      <c r="B2116" s="76">
        <f t="shared" si="326"/>
        <v>2.5099999999999998</v>
      </c>
      <c r="C2116" s="77">
        <f t="shared" si="321"/>
        <v>0.77695659282074681</v>
      </c>
      <c r="D2116" s="78">
        <f t="shared" si="322"/>
        <v>2.5638607470856501E-10</v>
      </c>
      <c r="E2116" s="78">
        <f t="shared" si="323"/>
        <v>1</v>
      </c>
      <c r="F2116" s="78">
        <f t="shared" si="324"/>
        <v>1</v>
      </c>
      <c r="G2116" s="77">
        <f t="shared" si="327"/>
        <v>1.9920085105225212E-10</v>
      </c>
      <c r="H2116" s="78">
        <f t="shared" si="325"/>
        <v>-194.01417620915933</v>
      </c>
      <c r="I2116" s="77">
        <f t="shared" si="328"/>
        <v>10</v>
      </c>
      <c r="J2116" s="77">
        <f t="shared" si="329"/>
        <v>1.0108020456523169E-9</v>
      </c>
      <c r="K2116" s="77">
        <f t="shared" ref="K2116:K2179" si="330">I2116*J2116</f>
        <v>1.0108020456523169E-8</v>
      </c>
      <c r="L2116" s="82"/>
    </row>
    <row r="2117" spans="1:12" x14ac:dyDescent="0.2">
      <c r="A2117" s="76">
        <v>2520</v>
      </c>
      <c r="B2117" s="76">
        <f t="shared" si="326"/>
        <v>2.52</v>
      </c>
      <c r="C2117" s="77">
        <f t="shared" si="321"/>
        <v>0.77537645433012914</v>
      </c>
      <c r="D2117" s="78">
        <f t="shared" si="322"/>
        <v>5.965749991425304E-68</v>
      </c>
      <c r="E2117" s="78">
        <f t="shared" si="323"/>
        <v>1</v>
      </c>
      <c r="F2117" s="78">
        <f t="shared" si="324"/>
        <v>1</v>
      </c>
      <c r="G2117" s="77">
        <f t="shared" si="327"/>
        <v>4.6257020757713508E-68</v>
      </c>
      <c r="H2117" s="78">
        <f t="shared" si="325"/>
        <v>-1346.6964468390688</v>
      </c>
      <c r="I2117" s="77">
        <f t="shared" si="328"/>
        <v>10</v>
      </c>
      <c r="J2117" s="77">
        <f t="shared" si="329"/>
        <v>9.9600425526126061E-11</v>
      </c>
      <c r="K2117" s="77">
        <f t="shared" si="330"/>
        <v>9.9600425526126056E-10</v>
      </c>
      <c r="L2117" s="82"/>
    </row>
    <row r="2118" spans="1:12" x14ac:dyDescent="0.2">
      <c r="A2118" s="76">
        <v>2530</v>
      </c>
      <c r="B2118" s="76">
        <f t="shared" si="326"/>
        <v>2.5299999999999998</v>
      </c>
      <c r="C2118" s="77">
        <f t="shared" si="321"/>
        <v>0.77379300296385967</v>
      </c>
      <c r="D2118" s="78">
        <f t="shared" si="322"/>
        <v>2.4918686139758091E-10</v>
      </c>
      <c r="E2118" s="78">
        <f t="shared" si="323"/>
        <v>1</v>
      </c>
      <c r="F2118" s="78">
        <f t="shared" si="324"/>
        <v>1</v>
      </c>
      <c r="G2118" s="77">
        <f t="shared" si="327"/>
        <v>1.9281904977997321E-10</v>
      </c>
      <c r="H2118" s="78">
        <f t="shared" si="325"/>
        <v>-194.29700123380593</v>
      </c>
      <c r="I2118" s="77">
        <f t="shared" si="328"/>
        <v>10</v>
      </c>
      <c r="J2118" s="77">
        <f t="shared" si="329"/>
        <v>9.6409524889986604E-11</v>
      </c>
      <c r="K2118" s="77">
        <f t="shared" si="330"/>
        <v>9.6409524889986607E-10</v>
      </c>
      <c r="L2118" s="82"/>
    </row>
    <row r="2119" spans="1:12" x14ac:dyDescent="0.2">
      <c r="A2119" s="76">
        <v>2540</v>
      </c>
      <c r="B2119" s="76">
        <f t="shared" si="326"/>
        <v>2.54</v>
      </c>
      <c r="C2119" s="77">
        <f t="shared" si="321"/>
        <v>0.7722062689233069</v>
      </c>
      <c r="D2119" s="78">
        <f t="shared" si="322"/>
        <v>2.2112009816581334E-9</v>
      </c>
      <c r="E2119" s="78">
        <f t="shared" si="323"/>
        <v>1</v>
      </c>
      <c r="F2119" s="78">
        <f t="shared" si="324"/>
        <v>1</v>
      </c>
      <c r="G2119" s="77">
        <f t="shared" si="327"/>
        <v>1.7075032598857808E-9</v>
      </c>
      <c r="H2119" s="78">
        <f t="shared" si="325"/>
        <v>-175.35276917021639</v>
      </c>
      <c r="I2119" s="77">
        <f t="shared" si="328"/>
        <v>10</v>
      </c>
      <c r="J2119" s="77">
        <f t="shared" si="329"/>
        <v>9.5016115483287708E-10</v>
      </c>
      <c r="K2119" s="77">
        <f t="shared" si="330"/>
        <v>9.50161154832877E-9</v>
      </c>
      <c r="L2119" s="82"/>
    </row>
    <row r="2120" spans="1:12" x14ac:dyDescent="0.2">
      <c r="A2120" s="76">
        <v>2550</v>
      </c>
      <c r="B2120" s="76">
        <f t="shared" si="326"/>
        <v>2.5499999999999998</v>
      </c>
      <c r="C2120" s="77">
        <f t="shared" si="321"/>
        <v>0.77061628243563574</v>
      </c>
      <c r="D2120" s="78">
        <f t="shared" si="322"/>
        <v>3.8761102489581725E-9</v>
      </c>
      <c r="E2120" s="78">
        <f t="shared" si="323"/>
        <v>1</v>
      </c>
      <c r="F2120" s="78">
        <f t="shared" si="324"/>
        <v>1</v>
      </c>
      <c r="G2120" s="77">
        <f t="shared" si="327"/>
        <v>2.9869936703628133E-9</v>
      </c>
      <c r="H2120" s="78">
        <f t="shared" si="325"/>
        <v>-170.49531395387265</v>
      </c>
      <c r="I2120" s="77">
        <f t="shared" si="328"/>
        <v>10</v>
      </c>
      <c r="J2120" s="77">
        <f t="shared" si="329"/>
        <v>2.3472484651242969E-9</v>
      </c>
      <c r="K2120" s="77">
        <f t="shared" si="330"/>
        <v>2.3472484651242971E-8</v>
      </c>
      <c r="L2120" s="82"/>
    </row>
    <row r="2121" spans="1:12" x14ac:dyDescent="0.2">
      <c r="A2121" s="76">
        <v>2560</v>
      </c>
      <c r="B2121" s="76">
        <f t="shared" si="326"/>
        <v>2.56</v>
      </c>
      <c r="C2121" s="77">
        <f t="shared" si="321"/>
        <v>0.76902307375289858</v>
      </c>
      <c r="D2121" s="78">
        <f t="shared" si="322"/>
        <v>2.1500013313570441E-9</v>
      </c>
      <c r="E2121" s="78">
        <f t="shared" si="323"/>
        <v>1</v>
      </c>
      <c r="F2121" s="78">
        <f t="shared" si="324"/>
        <v>1</v>
      </c>
      <c r="G2121" s="77">
        <f t="shared" si="327"/>
        <v>1.6534006324130182E-9</v>
      </c>
      <c r="H2121" s="78">
        <f t="shared" si="325"/>
        <v>-175.63243801187838</v>
      </c>
      <c r="I2121" s="77">
        <f t="shared" si="328"/>
        <v>10</v>
      </c>
      <c r="J2121" s="77">
        <f t="shared" si="329"/>
        <v>2.3201971513879158E-9</v>
      </c>
      <c r="K2121" s="77">
        <f t="shared" si="330"/>
        <v>2.3201971513879158E-8</v>
      </c>
      <c r="L2121" s="82"/>
    </row>
    <row r="2122" spans="1:12" x14ac:dyDescent="0.2">
      <c r="A2122" s="76">
        <v>2570</v>
      </c>
      <c r="B2122" s="76">
        <f t="shared" si="326"/>
        <v>2.57</v>
      </c>
      <c r="C2122" s="77">
        <f t="shared" si="321"/>
        <v>0.76742667315114654</v>
      </c>
      <c r="D2122" s="78">
        <f t="shared" si="322"/>
        <v>2.3558397459022372E-10</v>
      </c>
      <c r="E2122" s="78">
        <f t="shared" si="323"/>
        <v>1</v>
      </c>
      <c r="F2122" s="78">
        <f t="shared" si="324"/>
        <v>1</v>
      </c>
      <c r="G2122" s="77">
        <f t="shared" si="327"/>
        <v>1.8079342586749963E-10</v>
      </c>
      <c r="H2122" s="78">
        <f t="shared" si="325"/>
        <v>-194.85634731364866</v>
      </c>
      <c r="I2122" s="77">
        <f t="shared" si="328"/>
        <v>10</v>
      </c>
      <c r="J2122" s="77">
        <f t="shared" si="329"/>
        <v>9.1709702914025894E-10</v>
      </c>
      <c r="K2122" s="77">
        <f t="shared" si="330"/>
        <v>9.1709702914025894E-9</v>
      </c>
      <c r="L2122" s="82"/>
    </row>
    <row r="2123" spans="1:12" x14ac:dyDescent="0.2">
      <c r="A2123" s="76">
        <v>2580</v>
      </c>
      <c r="B2123" s="76">
        <f t="shared" si="326"/>
        <v>2.58</v>
      </c>
      <c r="C2123" s="77">
        <f t="shared" si="321"/>
        <v>0.76582711092953126</v>
      </c>
      <c r="D2123" s="78">
        <f t="shared" si="322"/>
        <v>2.250539504938577E-65</v>
      </c>
      <c r="E2123" s="78">
        <f t="shared" si="323"/>
        <v>1</v>
      </c>
      <c r="F2123" s="78">
        <f t="shared" si="324"/>
        <v>1</v>
      </c>
      <c r="G2123" s="77">
        <f t="shared" si="327"/>
        <v>1.7235241670998879E-65</v>
      </c>
      <c r="H2123" s="78">
        <f t="shared" si="325"/>
        <v>-1295.2716524515083</v>
      </c>
      <c r="I2123" s="77">
        <f t="shared" si="328"/>
        <v>10</v>
      </c>
      <c r="J2123" s="77">
        <f t="shared" si="329"/>
        <v>9.0396712933749814E-11</v>
      </c>
      <c r="K2123" s="77">
        <f t="shared" si="330"/>
        <v>9.0396712933749819E-10</v>
      </c>
      <c r="L2123" s="82"/>
    </row>
    <row r="2124" spans="1:12" x14ac:dyDescent="0.2">
      <c r="A2124" s="76">
        <v>2590</v>
      </c>
      <c r="B2124" s="76">
        <f t="shared" si="326"/>
        <v>2.59</v>
      </c>
      <c r="C2124" s="77">
        <f t="shared" si="321"/>
        <v>0.76422441740941194</v>
      </c>
      <c r="D2124" s="78">
        <f t="shared" si="322"/>
        <v>2.2915656990405171E-10</v>
      </c>
      <c r="E2124" s="78">
        <f t="shared" si="323"/>
        <v>1</v>
      </c>
      <c r="F2124" s="78">
        <f t="shared" si="324"/>
        <v>1</v>
      </c>
      <c r="G2124" s="77">
        <f t="shared" si="327"/>
        <v>1.7512704613046309E-10</v>
      </c>
      <c r="H2124" s="78">
        <f t="shared" si="325"/>
        <v>-195.13293555027147</v>
      </c>
      <c r="I2124" s="77">
        <f t="shared" si="328"/>
        <v>10</v>
      </c>
      <c r="J2124" s="77">
        <f t="shared" si="329"/>
        <v>8.7563523065231544E-11</v>
      </c>
      <c r="K2124" s="77">
        <f t="shared" si="330"/>
        <v>8.7563523065231539E-10</v>
      </c>
      <c r="L2124" s="82"/>
    </row>
    <row r="2125" spans="1:12" x14ac:dyDescent="0.2">
      <c r="A2125" s="76">
        <v>2600</v>
      </c>
      <c r="B2125" s="76">
        <f t="shared" si="326"/>
        <v>2.6</v>
      </c>
      <c r="C2125" s="77">
        <f t="shared" si="321"/>
        <v>0.76261862293345983</v>
      </c>
      <c r="D2125" s="78">
        <f t="shared" si="322"/>
        <v>2.0342834408711326E-9</v>
      </c>
      <c r="E2125" s="78">
        <f t="shared" si="323"/>
        <v>1</v>
      </c>
      <c r="F2125" s="78">
        <f t="shared" si="324"/>
        <v>1</v>
      </c>
      <c r="G2125" s="77">
        <f t="shared" si="327"/>
        <v>1.5513824363334835E-9</v>
      </c>
      <c r="H2125" s="78">
        <f t="shared" si="325"/>
        <v>-176.18562259284542</v>
      </c>
      <c r="I2125" s="77">
        <f t="shared" si="328"/>
        <v>10</v>
      </c>
      <c r="J2125" s="77">
        <f t="shared" si="329"/>
        <v>8.6325474123197325E-10</v>
      </c>
      <c r="K2125" s="77">
        <f t="shared" si="330"/>
        <v>8.6325474123197318E-9</v>
      </c>
      <c r="L2125" s="82"/>
    </row>
    <row r="2126" spans="1:12" x14ac:dyDescent="0.2">
      <c r="A2126" s="76">
        <v>2610</v>
      </c>
      <c r="B2126" s="76">
        <f t="shared" si="326"/>
        <v>2.61</v>
      </c>
      <c r="C2126" s="77">
        <f t="shared" si="321"/>
        <v>0.76100975786476266</v>
      </c>
      <c r="D2126" s="78">
        <f t="shared" si="322"/>
        <v>3.5674198109459619E-9</v>
      </c>
      <c r="E2126" s="78">
        <f t="shared" si="323"/>
        <v>1</v>
      </c>
      <c r="F2126" s="78">
        <f t="shared" si="324"/>
        <v>1</v>
      </c>
      <c r="G2126" s="77">
        <f t="shared" si="327"/>
        <v>2.7148412865299437E-9</v>
      </c>
      <c r="H2126" s="78">
        <f t="shared" si="325"/>
        <v>-171.3251110960812</v>
      </c>
      <c r="I2126" s="77">
        <f t="shared" si="328"/>
        <v>10</v>
      </c>
      <c r="J2126" s="77">
        <f t="shared" si="329"/>
        <v>2.1331118614317135E-9</v>
      </c>
      <c r="K2126" s="77">
        <f t="shared" si="330"/>
        <v>2.1331118614317136E-8</v>
      </c>
      <c r="L2126" s="82"/>
    </row>
    <row r="2127" spans="1:12" x14ac:dyDescent="0.2">
      <c r="A2127" s="76">
        <v>2620</v>
      </c>
      <c r="B2127" s="76">
        <f t="shared" si="326"/>
        <v>2.62</v>
      </c>
      <c r="C2127" s="77">
        <f t="shared" si="321"/>
        <v>0.75939785258593495</v>
      </c>
      <c r="D2127" s="78">
        <f t="shared" si="322"/>
        <v>1.9795682296813773E-9</v>
      </c>
      <c r="E2127" s="78">
        <f t="shared" si="323"/>
        <v>1</v>
      </c>
      <c r="F2127" s="78">
        <f t="shared" si="324"/>
        <v>1</v>
      </c>
      <c r="G2127" s="77">
        <f t="shared" si="327"/>
        <v>1.5032798626673787E-9</v>
      </c>
      <c r="H2127" s="78">
        <f t="shared" si="325"/>
        <v>-176.45920320266322</v>
      </c>
      <c r="I2127" s="77">
        <f t="shared" si="328"/>
        <v>10</v>
      </c>
      <c r="J2127" s="77">
        <f t="shared" si="329"/>
        <v>2.109060574598661E-9</v>
      </c>
      <c r="K2127" s="77">
        <f t="shared" si="330"/>
        <v>2.1090605745986612E-8</v>
      </c>
      <c r="L2127" s="82"/>
    </row>
    <row r="2128" spans="1:12" x14ac:dyDescent="0.2">
      <c r="A2128" s="76">
        <v>2630</v>
      </c>
      <c r="B2128" s="76">
        <f t="shared" si="326"/>
        <v>2.63</v>
      </c>
      <c r="C2128" s="77">
        <f t="shared" si="321"/>
        <v>0.75778293749822045</v>
      </c>
      <c r="D2128" s="78">
        <f t="shared" si="322"/>
        <v>2.1699511023715034E-10</v>
      </c>
      <c r="E2128" s="78">
        <f t="shared" si="323"/>
        <v>1</v>
      </c>
      <c r="F2128" s="78">
        <f t="shared" si="324"/>
        <v>1</v>
      </c>
      <c r="G2128" s="77">
        <f t="shared" si="327"/>
        <v>1.6443519205825796E-10</v>
      </c>
      <c r="H2128" s="78">
        <f t="shared" si="325"/>
        <v>-195.68010460196587</v>
      </c>
      <c r="I2128" s="77">
        <f t="shared" si="328"/>
        <v>10</v>
      </c>
      <c r="J2128" s="77">
        <f t="shared" si="329"/>
        <v>8.3385752736281835E-10</v>
      </c>
      <c r="K2128" s="77">
        <f t="shared" si="330"/>
        <v>8.3385752736281831E-9</v>
      </c>
      <c r="L2128" s="82"/>
    </row>
    <row r="2129" spans="1:12" x14ac:dyDescent="0.2">
      <c r="A2129" s="76">
        <v>2640</v>
      </c>
      <c r="B2129" s="76">
        <f t="shared" si="326"/>
        <v>2.64</v>
      </c>
      <c r="C2129" s="77">
        <f t="shared" si="321"/>
        <v>0.75616504302060239</v>
      </c>
      <c r="D2129" s="78">
        <f t="shared" si="322"/>
        <v>5.0568247629993112E-64</v>
      </c>
      <c r="E2129" s="78">
        <f t="shared" si="323"/>
        <v>1</v>
      </c>
      <c r="F2129" s="78">
        <f t="shared" si="324"/>
        <v>1</v>
      </c>
      <c r="G2129" s="77">
        <f t="shared" si="327"/>
        <v>3.8237941144610217E-64</v>
      </c>
      <c r="H2129" s="78">
        <f t="shared" si="325"/>
        <v>-1268.3501099919388</v>
      </c>
      <c r="I2129" s="77">
        <f t="shared" si="328"/>
        <v>10</v>
      </c>
      <c r="J2129" s="77">
        <f t="shared" si="329"/>
        <v>8.2217596029128981E-11</v>
      </c>
      <c r="K2129" s="77">
        <f t="shared" si="330"/>
        <v>8.2217596029128984E-10</v>
      </c>
      <c r="L2129" s="82"/>
    </row>
    <row r="2130" spans="1:12" x14ac:dyDescent="0.2">
      <c r="A2130" s="76">
        <v>2650</v>
      </c>
      <c r="B2130" s="76">
        <f t="shared" si="326"/>
        <v>2.65</v>
      </c>
      <c r="C2130" s="77">
        <f t="shared" si="321"/>
        <v>0.75454419958891239</v>
      </c>
      <c r="D2130" s="78">
        <f t="shared" si="322"/>
        <v>2.1124085226564441E-10</v>
      </c>
      <c r="E2130" s="78">
        <f t="shared" si="323"/>
        <v>1</v>
      </c>
      <c r="F2130" s="78">
        <f t="shared" si="324"/>
        <v>1</v>
      </c>
      <c r="G2130" s="77">
        <f t="shared" si="327"/>
        <v>1.5939055979326036E-10</v>
      </c>
      <c r="H2130" s="78">
        <f t="shared" si="325"/>
        <v>-195.95074808177213</v>
      </c>
      <c r="I2130" s="77">
        <f t="shared" si="328"/>
        <v>10</v>
      </c>
      <c r="J2130" s="77">
        <f t="shared" si="329"/>
        <v>7.9695279896630182E-11</v>
      </c>
      <c r="K2130" s="77">
        <f t="shared" si="330"/>
        <v>7.9695279896630184E-10</v>
      </c>
      <c r="L2130" s="82"/>
    </row>
    <row r="2131" spans="1:12" x14ac:dyDescent="0.2">
      <c r="A2131" s="76">
        <v>2660</v>
      </c>
      <c r="B2131" s="76">
        <f t="shared" si="326"/>
        <v>2.66</v>
      </c>
      <c r="C2131" s="77">
        <f t="shared" si="321"/>
        <v>0.7529204376549361</v>
      </c>
      <c r="D2131" s="78">
        <f t="shared" si="322"/>
        <v>1.875970598071391E-9</v>
      </c>
      <c r="E2131" s="78">
        <f t="shared" si="323"/>
        <v>1</v>
      </c>
      <c r="F2131" s="78">
        <f t="shared" si="324"/>
        <v>1</v>
      </c>
      <c r="G2131" s="77">
        <f t="shared" si="327"/>
        <v>1.412456603727704E-9</v>
      </c>
      <c r="H2131" s="78">
        <f t="shared" si="325"/>
        <v>-177.00049773107122</v>
      </c>
      <c r="I2131" s="77">
        <f t="shared" si="328"/>
        <v>10</v>
      </c>
      <c r="J2131" s="77">
        <f t="shared" si="329"/>
        <v>7.8592358176048212E-10</v>
      </c>
      <c r="K2131" s="77">
        <f t="shared" si="330"/>
        <v>7.8592358176048206E-9</v>
      </c>
      <c r="L2131" s="82"/>
    </row>
    <row r="2132" spans="1:12" x14ac:dyDescent="0.2">
      <c r="A2132" s="76">
        <v>2670</v>
      </c>
      <c r="B2132" s="76">
        <f t="shared" si="326"/>
        <v>2.67</v>
      </c>
      <c r="C2132" s="77">
        <f t="shared" si="321"/>
        <v>0.75129378768552602</v>
      </c>
      <c r="D2132" s="78">
        <f t="shared" si="322"/>
        <v>3.2910661500395631E-9</v>
      </c>
      <c r="E2132" s="78">
        <f t="shared" si="323"/>
        <v>1</v>
      </c>
      <c r="F2132" s="78">
        <f t="shared" si="324"/>
        <v>1</v>
      </c>
      <c r="G2132" s="77">
        <f t="shared" si="327"/>
        <v>2.4725575533868451E-9</v>
      </c>
      <c r="H2132" s="78">
        <f t="shared" si="325"/>
        <v>-172.13707181198743</v>
      </c>
      <c r="I2132" s="77">
        <f t="shared" si="328"/>
        <v>10</v>
      </c>
      <c r="J2132" s="77">
        <f t="shared" si="329"/>
        <v>1.9425070785572746E-9</v>
      </c>
      <c r="K2132" s="77">
        <f t="shared" si="330"/>
        <v>1.9425070785572746E-8</v>
      </c>
      <c r="L2132" s="82"/>
    </row>
    <row r="2133" spans="1:12" x14ac:dyDescent="0.2">
      <c r="A2133" s="76">
        <v>2680</v>
      </c>
      <c r="B2133" s="76">
        <f t="shared" si="326"/>
        <v>2.68</v>
      </c>
      <c r="C2133" s="77">
        <f t="shared" si="321"/>
        <v>0.74966428016170927</v>
      </c>
      <c r="D2133" s="78">
        <f t="shared" si="322"/>
        <v>1.8269201734241103E-9</v>
      </c>
      <c r="E2133" s="78">
        <f t="shared" si="323"/>
        <v>1</v>
      </c>
      <c r="F2133" s="78">
        <f t="shared" si="324"/>
        <v>1</v>
      </c>
      <c r="G2133" s="77">
        <f t="shared" si="327"/>
        <v>1.3695767967228907E-9</v>
      </c>
      <c r="H2133" s="78">
        <f t="shared" si="325"/>
        <v>-177.26827220784446</v>
      </c>
      <c r="I2133" s="77">
        <f t="shared" si="328"/>
        <v>10</v>
      </c>
      <c r="J2133" s="77">
        <f t="shared" si="329"/>
        <v>1.9210671750548679E-9</v>
      </c>
      <c r="K2133" s="77">
        <f t="shared" si="330"/>
        <v>1.9210671750548678E-8</v>
      </c>
      <c r="L2133" s="82"/>
    </row>
    <row r="2134" spans="1:12" x14ac:dyDescent="0.2">
      <c r="A2134" s="76">
        <v>2690</v>
      </c>
      <c r="B2134" s="76">
        <f t="shared" si="326"/>
        <v>2.69</v>
      </c>
      <c r="C2134" s="77">
        <f t="shared" si="321"/>
        <v>0.74803194557779695</v>
      </c>
      <c r="D2134" s="78">
        <f t="shared" si="322"/>
        <v>2.0033860116843609E-10</v>
      </c>
      <c r="E2134" s="78">
        <f t="shared" si="323"/>
        <v>1</v>
      </c>
      <c r="F2134" s="78">
        <f t="shared" si="324"/>
        <v>1</v>
      </c>
      <c r="G2134" s="77">
        <f t="shared" si="327"/>
        <v>1.4985967360635955E-10</v>
      </c>
      <c r="H2134" s="78">
        <f t="shared" si="325"/>
        <v>-196.48630435256314</v>
      </c>
      <c r="I2134" s="77">
        <f t="shared" si="328"/>
        <v>10</v>
      </c>
      <c r="J2134" s="77">
        <f t="shared" si="329"/>
        <v>7.5971823516462511E-10</v>
      </c>
      <c r="K2134" s="77">
        <f t="shared" si="330"/>
        <v>7.5971823516462511E-9</v>
      </c>
      <c r="L2134" s="82"/>
    </row>
    <row r="2135" spans="1:12" x14ac:dyDescent="0.2">
      <c r="A2135" s="76">
        <v>2700</v>
      </c>
      <c r="B2135" s="76">
        <f t="shared" si="326"/>
        <v>2.7</v>
      </c>
      <c r="C2135" s="77">
        <f t="shared" si="321"/>
        <v>0.74639681444049966</v>
      </c>
      <c r="D2135" s="78">
        <f t="shared" si="322"/>
        <v>4.6733263636933465E-68</v>
      </c>
      <c r="E2135" s="78">
        <f t="shared" si="323"/>
        <v>1</v>
      </c>
      <c r="F2135" s="78">
        <f t="shared" si="324"/>
        <v>1</v>
      </c>
      <c r="G2135" s="77">
        <f t="shared" si="327"/>
        <v>3.4881559107015176E-68</v>
      </c>
      <c r="H2135" s="78">
        <f t="shared" si="325"/>
        <v>-1349.1480822314174</v>
      </c>
      <c r="I2135" s="77">
        <f t="shared" si="328"/>
        <v>10</v>
      </c>
      <c r="J2135" s="77">
        <f t="shared" si="329"/>
        <v>7.4929836803179775E-11</v>
      </c>
      <c r="K2135" s="77">
        <f t="shared" si="330"/>
        <v>7.4929836803179773E-10</v>
      </c>
      <c r="L2135" s="82"/>
    </row>
    <row r="2136" spans="1:12" x14ac:dyDescent="0.2">
      <c r="A2136" s="76">
        <v>2710</v>
      </c>
      <c r="B2136" s="76">
        <f t="shared" si="326"/>
        <v>2.71</v>
      </c>
      <c r="C2136" s="77">
        <f t="shared" si="321"/>
        <v>0.74475891726804022</v>
      </c>
      <c r="D2136" s="78">
        <f t="shared" si="322"/>
        <v>1.9517334422752629E-10</v>
      </c>
      <c r="E2136" s="78">
        <f t="shared" si="323"/>
        <v>1</v>
      </c>
      <c r="F2136" s="78">
        <f t="shared" si="324"/>
        <v>1</v>
      </c>
      <c r="G2136" s="77">
        <f t="shared" si="327"/>
        <v>1.45357088526475E-10</v>
      </c>
      <c r="H2136" s="78">
        <f t="shared" si="325"/>
        <v>-196.75127568889712</v>
      </c>
      <c r="I2136" s="77">
        <f t="shared" si="328"/>
        <v>10</v>
      </c>
      <c r="J2136" s="77">
        <f t="shared" si="329"/>
        <v>7.26785442632375E-11</v>
      </c>
      <c r="K2136" s="77">
        <f t="shared" si="330"/>
        <v>7.26785442632375E-10</v>
      </c>
      <c r="L2136" s="82"/>
    </row>
    <row r="2137" spans="1:12" x14ac:dyDescent="0.2">
      <c r="A2137" s="76">
        <v>2720</v>
      </c>
      <c r="B2137" s="76">
        <f t="shared" si="326"/>
        <v>2.72</v>
      </c>
      <c r="C2137" s="77">
        <f t="shared" si="321"/>
        <v>0.74311828458926166</v>
      </c>
      <c r="D2137" s="78">
        <f t="shared" si="322"/>
        <v>1.7339275808299726E-9</v>
      </c>
      <c r="E2137" s="78">
        <f t="shared" si="323"/>
        <v>1</v>
      </c>
      <c r="F2137" s="78">
        <f t="shared" si="324"/>
        <v>1</v>
      </c>
      <c r="G2137" s="77">
        <f t="shared" si="327"/>
        <v>1.2885132894683775E-9</v>
      </c>
      <c r="H2137" s="78">
        <f t="shared" si="325"/>
        <v>-177.79822195727093</v>
      </c>
      <c r="I2137" s="77">
        <f t="shared" si="328"/>
        <v>10</v>
      </c>
      <c r="J2137" s="77">
        <f t="shared" si="329"/>
        <v>7.1693518899742627E-10</v>
      </c>
      <c r="K2137" s="77">
        <f t="shared" si="330"/>
        <v>7.1693518899742625E-9</v>
      </c>
      <c r="L2137" s="82"/>
    </row>
    <row r="2138" spans="1:12" x14ac:dyDescent="0.2">
      <c r="A2138" s="76">
        <v>2730</v>
      </c>
      <c r="B2138" s="76">
        <f t="shared" si="326"/>
        <v>2.73</v>
      </c>
      <c r="C2138" s="77">
        <f t="shared" si="321"/>
        <v>0.74147494694274318</v>
      </c>
      <c r="D2138" s="78">
        <f t="shared" si="322"/>
        <v>3.0430060228214344E-9</v>
      </c>
      <c r="E2138" s="78">
        <f t="shared" si="323"/>
        <v>1</v>
      </c>
      <c r="F2138" s="78">
        <f t="shared" si="324"/>
        <v>1</v>
      </c>
      <c r="G2138" s="77">
        <f t="shared" si="327"/>
        <v>2.256312729317971E-9</v>
      </c>
      <c r="H2138" s="78">
        <f t="shared" si="325"/>
        <v>-172.9320141291953</v>
      </c>
      <c r="I2138" s="77">
        <f t="shared" si="328"/>
        <v>10</v>
      </c>
      <c r="J2138" s="77">
        <f t="shared" si="329"/>
        <v>1.7724130093931742E-9</v>
      </c>
      <c r="K2138" s="77">
        <f t="shared" si="330"/>
        <v>1.7724130093931741E-8</v>
      </c>
      <c r="L2138" s="82"/>
    </row>
    <row r="2139" spans="1:12" x14ac:dyDescent="0.2">
      <c r="A2139" s="76">
        <v>2740</v>
      </c>
      <c r="B2139" s="76">
        <f t="shared" si="326"/>
        <v>2.74</v>
      </c>
      <c r="C2139" s="77">
        <f t="shared" si="321"/>
        <v>0.7398289348759215</v>
      </c>
      <c r="D2139" s="78">
        <f t="shared" si="322"/>
        <v>1.6898415904623324E-9</v>
      </c>
      <c r="E2139" s="78">
        <f t="shared" si="323"/>
        <v>1</v>
      </c>
      <c r="F2139" s="78">
        <f t="shared" si="324"/>
        <v>1</v>
      </c>
      <c r="G2139" s="77">
        <f t="shared" si="327"/>
        <v>1.2501937039807806E-9</v>
      </c>
      <c r="H2139" s="78">
        <f t="shared" si="325"/>
        <v>-178.06045385099819</v>
      </c>
      <c r="I2139" s="77">
        <f t="shared" si="328"/>
        <v>10</v>
      </c>
      <c r="J2139" s="77">
        <f t="shared" si="329"/>
        <v>1.7532532166493757E-9</v>
      </c>
      <c r="K2139" s="77">
        <f t="shared" si="330"/>
        <v>1.7532532166493758E-8</v>
      </c>
      <c r="L2139" s="82"/>
    </row>
    <row r="2140" spans="1:12" x14ac:dyDescent="0.2">
      <c r="A2140" s="76">
        <v>2750</v>
      </c>
      <c r="B2140" s="76">
        <f t="shared" si="326"/>
        <v>2.75</v>
      </c>
      <c r="C2140" s="77">
        <f t="shared" si="321"/>
        <v>0.73818027894419735</v>
      </c>
      <c r="D2140" s="78">
        <f t="shared" si="322"/>
        <v>1.8537460786369196E-10</v>
      </c>
      <c r="E2140" s="78">
        <f t="shared" si="323"/>
        <v>1</v>
      </c>
      <c r="F2140" s="78">
        <f t="shared" si="324"/>
        <v>1</v>
      </c>
      <c r="G2140" s="77">
        <f t="shared" si="327"/>
        <v>1.3683987974199133E-10</v>
      </c>
      <c r="H2140" s="78">
        <f t="shared" si="325"/>
        <v>-197.27574632309415</v>
      </c>
      <c r="I2140" s="77">
        <f t="shared" si="328"/>
        <v>10</v>
      </c>
      <c r="J2140" s="77">
        <f t="shared" si="329"/>
        <v>6.9351679186138599E-10</v>
      </c>
      <c r="K2140" s="77">
        <f t="shared" si="330"/>
        <v>6.9351679186138595E-9</v>
      </c>
      <c r="L2140" s="82"/>
    </row>
    <row r="2141" spans="1:12" x14ac:dyDescent="0.2">
      <c r="A2141" s="76">
        <v>2760</v>
      </c>
      <c r="B2141" s="76">
        <f t="shared" si="326"/>
        <v>2.76</v>
      </c>
      <c r="C2141" s="77">
        <f t="shared" si="321"/>
        <v>0.73652900971005553</v>
      </c>
      <c r="D2141" s="78">
        <f t="shared" si="322"/>
        <v>1.7704902542715547E-64</v>
      </c>
      <c r="E2141" s="78">
        <f t="shared" si="323"/>
        <v>1</v>
      </c>
      <c r="F2141" s="78">
        <f t="shared" si="324"/>
        <v>1</v>
      </c>
      <c r="G2141" s="77">
        <f t="shared" si="327"/>
        <v>1.3040174336799326E-64</v>
      </c>
      <c r="H2141" s="78">
        <f t="shared" si="325"/>
        <v>-1277.6943320478429</v>
      </c>
      <c r="I2141" s="77">
        <f t="shared" si="328"/>
        <v>10</v>
      </c>
      <c r="J2141" s="77">
        <f t="shared" si="329"/>
        <v>6.8419939870995664E-11</v>
      </c>
      <c r="K2141" s="77">
        <f t="shared" si="330"/>
        <v>6.8419939870995661E-10</v>
      </c>
      <c r="L2141" s="82"/>
    </row>
    <row r="2142" spans="1:12" x14ac:dyDescent="0.2">
      <c r="A2142" s="76">
        <v>2770</v>
      </c>
      <c r="B2142" s="76">
        <f t="shared" si="326"/>
        <v>2.77</v>
      </c>
      <c r="C2142" s="77">
        <f t="shared" si="321"/>
        <v>0.73487515774218981</v>
      </c>
      <c r="D2142" s="78">
        <f t="shared" si="322"/>
        <v>1.8072632334886335E-10</v>
      </c>
      <c r="E2142" s="78">
        <f t="shared" si="323"/>
        <v>1</v>
      </c>
      <c r="F2142" s="78">
        <f t="shared" si="324"/>
        <v>1</v>
      </c>
      <c r="G2142" s="77">
        <f t="shared" si="327"/>
        <v>1.3281128537916195E-10</v>
      </c>
      <c r="H2142" s="78">
        <f t="shared" si="325"/>
        <v>-197.5353004015202</v>
      </c>
      <c r="I2142" s="77">
        <f t="shared" si="328"/>
        <v>10</v>
      </c>
      <c r="J2142" s="77">
        <f t="shared" si="329"/>
        <v>6.6405642689580977E-11</v>
      </c>
      <c r="K2142" s="77">
        <f t="shared" si="330"/>
        <v>6.6405642689580974E-10</v>
      </c>
      <c r="L2142" s="82"/>
    </row>
    <row r="2143" spans="1:12" x14ac:dyDescent="0.2">
      <c r="A2143" s="76">
        <v>2780</v>
      </c>
      <c r="B2143" s="76">
        <f t="shared" si="326"/>
        <v>2.78</v>
      </c>
      <c r="C2143" s="77">
        <f t="shared" si="321"/>
        <v>0.73321875361460853</v>
      </c>
      <c r="D2143" s="78">
        <f t="shared" si="322"/>
        <v>1.6061570334457767E-9</v>
      </c>
      <c r="E2143" s="78">
        <f t="shared" si="323"/>
        <v>1</v>
      </c>
      <c r="F2143" s="78">
        <f t="shared" si="324"/>
        <v>1</v>
      </c>
      <c r="G2143" s="77">
        <f t="shared" si="327"/>
        <v>1.1776644581724496E-9</v>
      </c>
      <c r="H2143" s="78">
        <f t="shared" si="325"/>
        <v>-178.57956863447785</v>
      </c>
      <c r="I2143" s="77">
        <f t="shared" si="328"/>
        <v>10</v>
      </c>
      <c r="J2143" s="77">
        <f t="shared" si="329"/>
        <v>6.5523787177580574E-10</v>
      </c>
      <c r="K2143" s="77">
        <f t="shared" si="330"/>
        <v>6.552378717758057E-9</v>
      </c>
      <c r="L2143" s="82"/>
    </row>
    <row r="2144" spans="1:12" x14ac:dyDescent="0.2">
      <c r="A2144" s="76">
        <v>2790</v>
      </c>
      <c r="B2144" s="76">
        <f t="shared" si="326"/>
        <v>2.79</v>
      </c>
      <c r="C2144" s="77">
        <f t="shared" si="321"/>
        <v>0.73155982790576679</v>
      </c>
      <c r="D2144" s="78">
        <f t="shared" si="322"/>
        <v>2.8197785810302086E-9</v>
      </c>
      <c r="E2144" s="78">
        <f t="shared" si="323"/>
        <v>1</v>
      </c>
      <c r="F2144" s="78">
        <f t="shared" si="324"/>
        <v>1</v>
      </c>
      <c r="G2144" s="77">
        <f t="shared" si="327"/>
        <v>2.0628367334708267E-9</v>
      </c>
      <c r="H2144" s="78">
        <f t="shared" si="325"/>
        <v>-173.71070287203094</v>
      </c>
      <c r="I2144" s="77">
        <f t="shared" si="328"/>
        <v>10</v>
      </c>
      <c r="J2144" s="77">
        <f t="shared" si="329"/>
        <v>1.620250595821638E-9</v>
      </c>
      <c r="K2144" s="77">
        <f t="shared" si="330"/>
        <v>1.6202505958216378E-8</v>
      </c>
      <c r="L2144" s="82"/>
    </row>
    <row r="2145" spans="1:12" x14ac:dyDescent="0.2">
      <c r="A2145" s="76">
        <v>2800</v>
      </c>
      <c r="B2145" s="76">
        <f t="shared" si="326"/>
        <v>2.8</v>
      </c>
      <c r="C2145" s="77">
        <f t="shared" si="321"/>
        <v>0.72989841119768151</v>
      </c>
      <c r="D2145" s="78">
        <f t="shared" si="322"/>
        <v>1.5664349141377341E-9</v>
      </c>
      <c r="E2145" s="78">
        <f t="shared" si="323"/>
        <v>1</v>
      </c>
      <c r="F2145" s="78">
        <f t="shared" si="324"/>
        <v>1</v>
      </c>
      <c r="G2145" s="77">
        <f t="shared" si="327"/>
        <v>1.1433383550737087E-9</v>
      </c>
      <c r="H2145" s="78">
        <f t="shared" si="325"/>
        <v>-178.83650454352016</v>
      </c>
      <c r="I2145" s="77">
        <f t="shared" si="328"/>
        <v>10</v>
      </c>
      <c r="J2145" s="77">
        <f t="shared" si="329"/>
        <v>1.6030875442722678E-9</v>
      </c>
      <c r="K2145" s="77">
        <f t="shared" si="330"/>
        <v>1.6030875442722677E-8</v>
      </c>
      <c r="L2145" s="82"/>
    </row>
    <row r="2146" spans="1:12" x14ac:dyDescent="0.2">
      <c r="A2146" s="76">
        <v>2810</v>
      </c>
      <c r="B2146" s="76">
        <f t="shared" si="326"/>
        <v>2.81</v>
      </c>
      <c r="C2146" s="77">
        <f t="shared" si="321"/>
        <v>0.72823453407505334</v>
      </c>
      <c r="D2146" s="78">
        <f t="shared" si="322"/>
        <v>1.7189759405743173E-10</v>
      </c>
      <c r="E2146" s="78">
        <f t="shared" si="323"/>
        <v>1</v>
      </c>
      <c r="F2146" s="78">
        <f t="shared" si="324"/>
        <v>1</v>
      </c>
      <c r="G2146" s="77">
        <f t="shared" si="327"/>
        <v>1.2518176431703645E-10</v>
      </c>
      <c r="H2146" s="78">
        <f t="shared" si="325"/>
        <v>-198.04917863549889</v>
      </c>
      <c r="I2146" s="77">
        <f t="shared" si="328"/>
        <v>10</v>
      </c>
      <c r="J2146" s="77">
        <f t="shared" si="329"/>
        <v>6.3426005969537264E-10</v>
      </c>
      <c r="K2146" s="77">
        <f t="shared" si="330"/>
        <v>6.3426005969537264E-9</v>
      </c>
      <c r="L2146" s="82"/>
    </row>
    <row r="2147" spans="1:12" x14ac:dyDescent="0.2">
      <c r="A2147" s="76">
        <v>2820</v>
      </c>
      <c r="B2147" s="76">
        <f t="shared" si="326"/>
        <v>2.82</v>
      </c>
      <c r="C2147" s="77">
        <f t="shared" si="321"/>
        <v>0.72656822712439328</v>
      </c>
      <c r="D2147" s="78">
        <f t="shared" si="322"/>
        <v>1.5659537409434548E-66</v>
      </c>
      <c r="E2147" s="78">
        <f t="shared" si="323"/>
        <v>1</v>
      </c>
      <c r="F2147" s="78">
        <f t="shared" si="324"/>
        <v>1</v>
      </c>
      <c r="G2147" s="77">
        <f t="shared" si="327"/>
        <v>1.1377722333160974E-66</v>
      </c>
      <c r="H2147" s="78">
        <f t="shared" si="325"/>
        <v>-1318.8788933829724</v>
      </c>
      <c r="I2147" s="77">
        <f t="shared" si="328"/>
        <v>10</v>
      </c>
      <c r="J2147" s="77">
        <f t="shared" si="329"/>
        <v>6.2590882158518223E-11</v>
      </c>
      <c r="K2147" s="77">
        <f t="shared" si="330"/>
        <v>6.2590882158518223E-10</v>
      </c>
      <c r="L2147" s="82"/>
    </row>
    <row r="2148" spans="1:12" x14ac:dyDescent="0.2">
      <c r="A2148" s="76">
        <v>2830</v>
      </c>
      <c r="B2148" s="76">
        <f t="shared" si="326"/>
        <v>2.83</v>
      </c>
      <c r="C2148" s="77">
        <f t="shared" si="321"/>
        <v>0.72489952093314414</v>
      </c>
      <c r="D2148" s="78">
        <f t="shared" si="322"/>
        <v>1.6770440921833999E-10</v>
      </c>
      <c r="E2148" s="78">
        <f t="shared" si="323"/>
        <v>1</v>
      </c>
      <c r="F2148" s="78">
        <f t="shared" si="324"/>
        <v>1</v>
      </c>
      <c r="G2148" s="77">
        <f t="shared" si="327"/>
        <v>1.2156884590075062E-10</v>
      </c>
      <c r="H2148" s="78">
        <f t="shared" si="325"/>
        <v>-198.30355412411083</v>
      </c>
      <c r="I2148" s="77">
        <f t="shared" si="328"/>
        <v>10</v>
      </c>
      <c r="J2148" s="77">
        <f t="shared" si="329"/>
        <v>6.0784422950375312E-11</v>
      </c>
      <c r="K2148" s="77">
        <f t="shared" si="330"/>
        <v>6.0784422950375312E-10</v>
      </c>
      <c r="L2148" s="82"/>
    </row>
    <row r="2149" spans="1:12" x14ac:dyDescent="0.2">
      <c r="A2149" s="76">
        <v>2840</v>
      </c>
      <c r="B2149" s="76">
        <f t="shared" si="326"/>
        <v>2.84</v>
      </c>
      <c r="C2149" s="77">
        <f t="shared" si="321"/>
        <v>0.7232284460888081</v>
      </c>
      <c r="D2149" s="78">
        <f t="shared" si="322"/>
        <v>1.4909442819525175E-9</v>
      </c>
      <c r="E2149" s="78">
        <f t="shared" si="323"/>
        <v>1</v>
      </c>
      <c r="F2149" s="78">
        <f t="shared" si="324"/>
        <v>1</v>
      </c>
      <c r="G2149" s="77">
        <f t="shared" si="327"/>
        <v>1.0782933162415131E-9</v>
      </c>
      <c r="H2149" s="78">
        <f t="shared" si="325"/>
        <v>-179.34526173478676</v>
      </c>
      <c r="I2149" s="77">
        <f t="shared" si="328"/>
        <v>10</v>
      </c>
      <c r="J2149" s="77">
        <f t="shared" si="329"/>
        <v>5.9993108107113186E-10</v>
      </c>
      <c r="K2149" s="77">
        <f t="shared" si="330"/>
        <v>5.9993108107113184E-9</v>
      </c>
      <c r="L2149" s="82"/>
    </row>
    <row r="2150" spans="1:12" x14ac:dyDescent="0.2">
      <c r="A2150" s="76">
        <v>2850</v>
      </c>
      <c r="B2150" s="76">
        <f t="shared" si="326"/>
        <v>2.85</v>
      </c>
      <c r="C2150" s="77">
        <f t="shared" si="321"/>
        <v>0.72155503317807301</v>
      </c>
      <c r="D2150" s="78">
        <f t="shared" si="322"/>
        <v>2.6184110785542667E-9</v>
      </c>
      <c r="E2150" s="78">
        <f t="shared" si="323"/>
        <v>1</v>
      </c>
      <c r="F2150" s="78">
        <f t="shared" si="324"/>
        <v>1</v>
      </c>
      <c r="G2150" s="77">
        <f t="shared" si="327"/>
        <v>1.8893276926600577E-9</v>
      </c>
      <c r="H2150" s="78">
        <f t="shared" si="325"/>
        <v>-174.47385419496243</v>
      </c>
      <c r="I2150" s="77">
        <f t="shared" si="328"/>
        <v>10</v>
      </c>
      <c r="J2150" s="77">
        <f t="shared" si="329"/>
        <v>1.4838105044507853E-9</v>
      </c>
      <c r="K2150" s="77">
        <f t="shared" si="330"/>
        <v>1.4838105044507853E-8</v>
      </c>
      <c r="L2150" s="82"/>
    </row>
    <row r="2151" spans="1:12" x14ac:dyDescent="0.2">
      <c r="A2151" s="76">
        <v>2860</v>
      </c>
      <c r="B2151" s="76">
        <f t="shared" si="326"/>
        <v>2.86</v>
      </c>
      <c r="C2151" s="77">
        <f t="shared" si="321"/>
        <v>0.71987931278594075</v>
      </c>
      <c r="D2151" s="78">
        <f t="shared" si="322"/>
        <v>1.4550692734414447E-9</v>
      </c>
      <c r="E2151" s="78">
        <f t="shared" si="323"/>
        <v>1</v>
      </c>
      <c r="F2151" s="78">
        <f t="shared" si="324"/>
        <v>1</v>
      </c>
      <c r="G2151" s="77">
        <f t="shared" si="327"/>
        <v>1.0474742686209653E-9</v>
      </c>
      <c r="H2151" s="78">
        <f t="shared" si="325"/>
        <v>-179.59713273493136</v>
      </c>
      <c r="I2151" s="77">
        <f t="shared" si="328"/>
        <v>10</v>
      </c>
      <c r="J2151" s="77">
        <f t="shared" si="329"/>
        <v>1.4684009806405114E-9</v>
      </c>
      <c r="K2151" s="77">
        <f t="shared" si="330"/>
        <v>1.4684009806405115E-8</v>
      </c>
      <c r="L2151" s="82"/>
    </row>
    <row r="2152" spans="1:12" x14ac:dyDescent="0.2">
      <c r="A2152" s="76">
        <v>2870</v>
      </c>
      <c r="B2152" s="76">
        <f t="shared" si="326"/>
        <v>2.87</v>
      </c>
      <c r="C2152" s="77">
        <f t="shared" si="321"/>
        <v>0.71820131549485777</v>
      </c>
      <c r="D2152" s="78">
        <f t="shared" si="322"/>
        <v>1.5973081091784161E-10</v>
      </c>
      <c r="E2152" s="78">
        <f t="shared" si="323"/>
        <v>1</v>
      </c>
      <c r="F2152" s="78">
        <f t="shared" si="324"/>
        <v>1</v>
      </c>
      <c r="G2152" s="77">
        <f t="shared" si="327"/>
        <v>1.1471887852625424E-10</v>
      </c>
      <c r="H2152" s="78">
        <f t="shared" si="325"/>
        <v>-198.80730214500389</v>
      </c>
      <c r="I2152" s="77">
        <f t="shared" si="328"/>
        <v>10</v>
      </c>
      <c r="J2152" s="77">
        <f t="shared" si="329"/>
        <v>5.8109657357360979E-10</v>
      </c>
      <c r="K2152" s="77">
        <f t="shared" si="330"/>
        <v>5.8109657357360981E-9</v>
      </c>
      <c r="L2152" s="82"/>
    </row>
    <row r="2153" spans="1:12" x14ac:dyDescent="0.2">
      <c r="A2153" s="76">
        <v>2880</v>
      </c>
      <c r="B2153" s="76">
        <f t="shared" si="326"/>
        <v>2.88</v>
      </c>
      <c r="C2153" s="77">
        <f t="shared" si="321"/>
        <v>0.71652107188384517</v>
      </c>
      <c r="D2153" s="78">
        <f t="shared" si="322"/>
        <v>3.019952472000708E-66</v>
      </c>
      <c r="E2153" s="78">
        <f t="shared" si="323"/>
        <v>1</v>
      </c>
      <c r="F2153" s="78">
        <f t="shared" si="324"/>
        <v>1</v>
      </c>
      <c r="G2153" s="77">
        <f t="shared" si="327"/>
        <v>2.1638595822762151E-66</v>
      </c>
      <c r="H2153" s="78">
        <f t="shared" si="325"/>
        <v>-1313.2954184999712</v>
      </c>
      <c r="I2153" s="77">
        <f t="shared" si="328"/>
        <v>10</v>
      </c>
      <c r="J2153" s="77">
        <f t="shared" si="329"/>
        <v>5.7359439263127118E-11</v>
      </c>
      <c r="K2153" s="77">
        <f t="shared" si="330"/>
        <v>5.7359439263127114E-10</v>
      </c>
      <c r="L2153" s="82"/>
    </row>
    <row r="2154" spans="1:12" x14ac:dyDescent="0.2">
      <c r="A2154" s="76">
        <v>2890</v>
      </c>
      <c r="B2154" s="76">
        <f t="shared" si="326"/>
        <v>2.89</v>
      </c>
      <c r="C2154" s="77">
        <f t="shared" si="321"/>
        <v>0.71483861252763126</v>
      </c>
      <c r="D2154" s="78">
        <f t="shared" si="322"/>
        <v>1.5593939840311074E-10</v>
      </c>
      <c r="E2154" s="78">
        <f t="shared" si="323"/>
        <v>1</v>
      </c>
      <c r="F2154" s="78">
        <f t="shared" si="324"/>
        <v>1</v>
      </c>
      <c r="G2154" s="77">
        <f t="shared" si="327"/>
        <v>1.114715031928732E-10</v>
      </c>
      <c r="H2154" s="78">
        <f t="shared" si="325"/>
        <v>-199.05672284744938</v>
      </c>
      <c r="I2154" s="77">
        <f t="shared" si="328"/>
        <v>10</v>
      </c>
      <c r="J2154" s="77">
        <f t="shared" si="329"/>
        <v>5.5735751596436599E-11</v>
      </c>
      <c r="K2154" s="77">
        <f t="shared" si="330"/>
        <v>5.5735751596436595E-10</v>
      </c>
      <c r="L2154" s="82"/>
    </row>
    <row r="2155" spans="1:12" x14ac:dyDescent="0.2">
      <c r="A2155" s="76">
        <v>2900</v>
      </c>
      <c r="B2155" s="76">
        <f t="shared" si="326"/>
        <v>2.9</v>
      </c>
      <c r="C2155" s="77">
        <f t="shared" si="321"/>
        <v>0.71315396799578445</v>
      </c>
      <c r="D2155" s="78">
        <f t="shared" si="322"/>
        <v>1.3868123428220493E-9</v>
      </c>
      <c r="E2155" s="78">
        <f t="shared" si="323"/>
        <v>1</v>
      </c>
      <c r="F2155" s="78">
        <f t="shared" si="324"/>
        <v>1</v>
      </c>
      <c r="G2155" s="77">
        <f t="shared" si="327"/>
        <v>9.890107251490746E-10</v>
      </c>
      <c r="H2155" s="78">
        <f t="shared" si="325"/>
        <v>-180.09597997497644</v>
      </c>
      <c r="I2155" s="77">
        <f t="shared" si="328"/>
        <v>10</v>
      </c>
      <c r="J2155" s="77">
        <f t="shared" si="329"/>
        <v>5.502411141709739E-10</v>
      </c>
      <c r="K2155" s="77">
        <f t="shared" si="330"/>
        <v>5.5024111417097392E-9</v>
      </c>
      <c r="L2155" s="82"/>
    </row>
    <row r="2156" spans="1:12" x14ac:dyDescent="0.2">
      <c r="A2156" s="76">
        <v>2910</v>
      </c>
      <c r="B2156" s="76">
        <f t="shared" si="326"/>
        <v>2.91</v>
      </c>
      <c r="C2156" s="77">
        <f t="shared" si="321"/>
        <v>0.71146716885185279</v>
      </c>
      <c r="D2156" s="78">
        <f t="shared" si="322"/>
        <v>2.4363414484987147E-9</v>
      </c>
      <c r="E2156" s="78">
        <f t="shared" si="323"/>
        <v>1</v>
      </c>
      <c r="F2156" s="78">
        <f t="shared" si="324"/>
        <v>1</v>
      </c>
      <c r="G2156" s="77">
        <f t="shared" si="327"/>
        <v>1.7333769527198027E-9</v>
      </c>
      <c r="H2156" s="78">
        <f t="shared" si="325"/>
        <v>-175.22213964376849</v>
      </c>
      <c r="I2156" s="77">
        <f t="shared" si="328"/>
        <v>10</v>
      </c>
      <c r="J2156" s="77">
        <f t="shared" si="329"/>
        <v>1.3611938389344386E-9</v>
      </c>
      <c r="K2156" s="77">
        <f t="shared" si="330"/>
        <v>1.3611938389344387E-8</v>
      </c>
      <c r="L2156" s="82"/>
    </row>
    <row r="2157" spans="1:12" x14ac:dyDescent="0.2">
      <c r="A2157" s="76">
        <v>2920</v>
      </c>
      <c r="B2157" s="76">
        <f t="shared" si="326"/>
        <v>2.92</v>
      </c>
      <c r="C2157" s="77">
        <f t="shared" si="321"/>
        <v>0.7097782456524937</v>
      </c>
      <c r="D2157" s="78">
        <f t="shared" si="322"/>
        <v>1.3543383323273302E-9</v>
      </c>
      <c r="E2157" s="78">
        <f t="shared" si="323"/>
        <v>1</v>
      </c>
      <c r="F2157" s="78">
        <f t="shared" si="324"/>
        <v>1</v>
      </c>
      <c r="G2157" s="77">
        <f t="shared" si="327"/>
        <v>9.6127988553921652E-10</v>
      </c>
      <c r="H2157" s="78">
        <f t="shared" si="325"/>
        <v>-180.34300290119882</v>
      </c>
      <c r="I2157" s="77">
        <f t="shared" si="328"/>
        <v>10</v>
      </c>
      <c r="J2157" s="77">
        <f t="shared" si="329"/>
        <v>1.3473284191295096E-9</v>
      </c>
      <c r="K2157" s="77">
        <f t="shared" si="330"/>
        <v>1.3473284191295096E-8</v>
      </c>
      <c r="L2157" s="82"/>
    </row>
    <row r="2158" spans="1:12" x14ac:dyDescent="0.2">
      <c r="A2158" s="76">
        <v>2930</v>
      </c>
      <c r="B2158" s="76">
        <f t="shared" si="326"/>
        <v>2.93</v>
      </c>
      <c r="C2158" s="77">
        <f t="shared" si="321"/>
        <v>0.70808722894661991</v>
      </c>
      <c r="D2158" s="78">
        <f t="shared" si="322"/>
        <v>1.4872176147275885E-10</v>
      </c>
      <c r="E2158" s="78">
        <f t="shared" si="323"/>
        <v>1</v>
      </c>
      <c r="F2158" s="78">
        <f t="shared" si="324"/>
        <v>1</v>
      </c>
      <c r="G2158" s="77">
        <f t="shared" si="327"/>
        <v>1.05307979965306E-10</v>
      </c>
      <c r="H2158" s="78">
        <f t="shared" si="325"/>
        <v>-199.55077435718567</v>
      </c>
      <c r="I2158" s="77">
        <f t="shared" si="328"/>
        <v>10</v>
      </c>
      <c r="J2158" s="77">
        <f t="shared" si="329"/>
        <v>5.3329393275226126E-10</v>
      </c>
      <c r="K2158" s="77">
        <f t="shared" si="330"/>
        <v>5.3329393275226128E-9</v>
      </c>
      <c r="L2158" s="82"/>
    </row>
    <row r="2159" spans="1:12" x14ac:dyDescent="0.2">
      <c r="A2159" s="76">
        <v>2940</v>
      </c>
      <c r="B2159" s="76">
        <f t="shared" si="326"/>
        <v>2.94</v>
      </c>
      <c r="C2159" s="77">
        <f t="shared" si="321"/>
        <v>0.7063941492745337</v>
      </c>
      <c r="D2159" s="78">
        <f t="shared" si="322"/>
        <v>1.812384212825923E-64</v>
      </c>
      <c r="E2159" s="78">
        <f t="shared" si="323"/>
        <v>1</v>
      </c>
      <c r="F2159" s="78">
        <f t="shared" si="324"/>
        <v>1</v>
      </c>
      <c r="G2159" s="77">
        <f t="shared" si="327"/>
        <v>1.2802576041777633E-64</v>
      </c>
      <c r="H2159" s="78">
        <f t="shared" si="325"/>
        <v>-1277.8540527192813</v>
      </c>
      <c r="I2159" s="77">
        <f t="shared" si="328"/>
        <v>10</v>
      </c>
      <c r="J2159" s="77">
        <f t="shared" si="329"/>
        <v>5.2653989982652998E-11</v>
      </c>
      <c r="K2159" s="77">
        <f t="shared" si="330"/>
        <v>5.2653989982652998E-10</v>
      </c>
      <c r="L2159" s="82"/>
    </row>
    <row r="2160" spans="1:12" x14ac:dyDescent="0.2">
      <c r="A2160" s="76">
        <v>2950</v>
      </c>
      <c r="B2160" s="76">
        <f t="shared" si="326"/>
        <v>2.95</v>
      </c>
      <c r="C2160" s="77">
        <f t="shared" si="321"/>
        <v>0.70469903716707005</v>
      </c>
      <c r="D2160" s="78">
        <f t="shared" si="322"/>
        <v>1.45286011214331E-10</v>
      </c>
      <c r="E2160" s="78">
        <f t="shared" si="323"/>
        <v>1</v>
      </c>
      <c r="F2160" s="78">
        <f t="shared" si="324"/>
        <v>1</v>
      </c>
      <c r="G2160" s="77">
        <f t="shared" si="327"/>
        <v>1.0238291221658319E-10</v>
      </c>
      <c r="H2160" s="78">
        <f t="shared" si="325"/>
        <v>-199.79545042761538</v>
      </c>
      <c r="I2160" s="77">
        <f t="shared" si="328"/>
        <v>10</v>
      </c>
      <c r="J2160" s="77">
        <f t="shared" si="329"/>
        <v>5.1191456108291597E-11</v>
      </c>
      <c r="K2160" s="77">
        <f t="shared" si="330"/>
        <v>5.11914561082916E-10</v>
      </c>
      <c r="L2160" s="82"/>
    </row>
    <row r="2161" spans="1:12" x14ac:dyDescent="0.2">
      <c r="A2161" s="76">
        <v>2960</v>
      </c>
      <c r="B2161" s="76">
        <f t="shared" si="326"/>
        <v>2.96</v>
      </c>
      <c r="C2161" s="77">
        <f t="shared" si="321"/>
        <v>0.70300192314474053</v>
      </c>
      <c r="D2161" s="78">
        <f t="shared" si="322"/>
        <v>1.2924848479599532E-9</v>
      </c>
      <c r="E2161" s="78">
        <f t="shared" si="323"/>
        <v>1</v>
      </c>
      <c r="F2161" s="78">
        <f t="shared" si="324"/>
        <v>1</v>
      </c>
      <c r="G2161" s="77">
        <f t="shared" si="327"/>
        <v>9.0861933375128468E-10</v>
      </c>
      <c r="H2161" s="78">
        <f t="shared" si="325"/>
        <v>-180.83236052867647</v>
      </c>
      <c r="I2161" s="77">
        <f t="shared" si="328"/>
        <v>10</v>
      </c>
      <c r="J2161" s="77">
        <f t="shared" si="329"/>
        <v>5.055011229839339E-10</v>
      </c>
      <c r="K2161" s="77">
        <f t="shared" si="330"/>
        <v>5.0550112298393394E-9</v>
      </c>
      <c r="L2161" s="82"/>
    </row>
    <row r="2162" spans="1:12" x14ac:dyDescent="0.2">
      <c r="A2162" s="76">
        <v>2970</v>
      </c>
      <c r="B2162" s="76">
        <f t="shared" si="326"/>
        <v>2.97</v>
      </c>
      <c r="C2162" s="77">
        <f t="shared" si="321"/>
        <v>0.70130283771687851</v>
      </c>
      <c r="D2162" s="78">
        <f t="shared" si="322"/>
        <v>2.271354458004268E-9</v>
      </c>
      <c r="E2162" s="78">
        <f t="shared" si="323"/>
        <v>1</v>
      </c>
      <c r="F2162" s="78">
        <f t="shared" si="324"/>
        <v>1</v>
      </c>
      <c r="G2162" s="77">
        <f t="shared" si="327"/>
        <v>1.5929073268592758E-9</v>
      </c>
      <c r="H2162" s="78">
        <f t="shared" si="325"/>
        <v>-175.95618980229983</v>
      </c>
      <c r="I2162" s="77">
        <f t="shared" si="328"/>
        <v>10</v>
      </c>
      <c r="J2162" s="77">
        <f t="shared" si="329"/>
        <v>1.2507633303052802E-9</v>
      </c>
      <c r="K2162" s="77">
        <f t="shared" si="330"/>
        <v>1.2507633303052802E-8</v>
      </c>
      <c r="L2162" s="82"/>
    </row>
    <row r="2163" spans="1:12" x14ac:dyDescent="0.2">
      <c r="A2163" s="76">
        <v>2980</v>
      </c>
      <c r="B2163" s="76">
        <f t="shared" si="326"/>
        <v>2.98</v>
      </c>
      <c r="C2163" s="77">
        <f t="shared" si="321"/>
        <v>0.69960181138078192</v>
      </c>
      <c r="D2163" s="78">
        <f t="shared" si="322"/>
        <v>1.2630254984823438E-9</v>
      </c>
      <c r="E2163" s="78">
        <f t="shared" si="323"/>
        <v>1</v>
      </c>
      <c r="F2163" s="78">
        <f t="shared" si="324"/>
        <v>1</v>
      </c>
      <c r="G2163" s="77">
        <f t="shared" si="327"/>
        <v>8.8361492655836271E-10</v>
      </c>
      <c r="H2163" s="78">
        <f t="shared" si="325"/>
        <v>-181.0747391274657</v>
      </c>
      <c r="I2163" s="77">
        <f t="shared" si="328"/>
        <v>10</v>
      </c>
      <c r="J2163" s="77">
        <f t="shared" si="329"/>
        <v>1.2382611267088192E-9</v>
      </c>
      <c r="K2163" s="77">
        <f t="shared" si="330"/>
        <v>1.2382611267088193E-8</v>
      </c>
      <c r="L2163" s="82"/>
    </row>
    <row r="2164" spans="1:12" x14ac:dyDescent="0.2">
      <c r="A2164" s="76">
        <v>2990</v>
      </c>
      <c r="B2164" s="76">
        <f t="shared" si="326"/>
        <v>2.99</v>
      </c>
      <c r="C2164" s="77">
        <f t="shared" si="321"/>
        <v>0.69789887462086642</v>
      </c>
      <c r="D2164" s="78">
        <f t="shared" si="322"/>
        <v>1.3873845523151888E-10</v>
      </c>
      <c r="E2164" s="78">
        <f t="shared" si="323"/>
        <v>1</v>
      </c>
      <c r="F2164" s="78">
        <f t="shared" si="324"/>
        <v>1</v>
      </c>
      <c r="G2164" s="77">
        <f t="shared" si="327"/>
        <v>9.6825411772714489E-11</v>
      </c>
      <c r="H2164" s="78">
        <f t="shared" si="325"/>
        <v>-200.2802129479814</v>
      </c>
      <c r="I2164" s="77">
        <f t="shared" si="328"/>
        <v>10</v>
      </c>
      <c r="J2164" s="77">
        <f t="shared" si="329"/>
        <v>4.9022016916553857E-10</v>
      </c>
      <c r="K2164" s="77">
        <f t="shared" si="330"/>
        <v>4.9022016916553859E-9</v>
      </c>
      <c r="L2164" s="82"/>
    </row>
    <row r="2165" spans="1:12" x14ac:dyDescent="0.2">
      <c r="A2165" s="76">
        <v>3000</v>
      </c>
      <c r="B2165" s="76">
        <f t="shared" si="326"/>
        <v>3</v>
      </c>
      <c r="C2165" s="77">
        <f t="shared" si="321"/>
        <v>0.6961940579078123</v>
      </c>
      <c r="D2165" s="78">
        <f t="shared" si="322"/>
        <v>2.021680413188936E-69</v>
      </c>
      <c r="E2165" s="78">
        <f t="shared" si="323"/>
        <v>1</v>
      </c>
      <c r="F2165" s="78">
        <f t="shared" si="324"/>
        <v>1</v>
      </c>
      <c r="G2165" s="77">
        <f t="shared" si="327"/>
        <v>1.4074818906507481E-69</v>
      </c>
      <c r="H2165" s="78">
        <f t="shared" si="325"/>
        <v>-1377.0311436857105</v>
      </c>
      <c r="I2165" s="77">
        <f t="shared" si="328"/>
        <v>10</v>
      </c>
      <c r="J2165" s="77">
        <f t="shared" si="329"/>
        <v>4.8412705886357244E-11</v>
      </c>
      <c r="K2165" s="77">
        <f t="shared" si="330"/>
        <v>4.8412705886357243E-10</v>
      </c>
      <c r="L2165" s="82"/>
    </row>
    <row r="2166" spans="1:12" x14ac:dyDescent="0.2">
      <c r="A2166" s="76">
        <v>3010</v>
      </c>
      <c r="B2166" s="76">
        <f t="shared" si="326"/>
        <v>3.01</v>
      </c>
      <c r="C2166" s="77">
        <f t="shared" si="321"/>
        <v>0.69448739169771456</v>
      </c>
      <c r="D2166" s="78">
        <f t="shared" si="322"/>
        <v>1.3561837465029651E-10</v>
      </c>
      <c r="E2166" s="78">
        <f t="shared" si="323"/>
        <v>1</v>
      </c>
      <c r="F2166" s="78">
        <f t="shared" si="324"/>
        <v>1</v>
      </c>
      <c r="G2166" s="77">
        <f t="shared" si="327"/>
        <v>9.4185251277167885E-11</v>
      </c>
      <c r="H2166" s="78">
        <f t="shared" si="325"/>
        <v>-200.52034198457253</v>
      </c>
      <c r="I2166" s="77">
        <f t="shared" si="328"/>
        <v>10</v>
      </c>
      <c r="J2166" s="77">
        <f t="shared" si="329"/>
        <v>4.7092625638583942E-11</v>
      </c>
      <c r="K2166" s="77">
        <f t="shared" si="330"/>
        <v>4.7092625638583939E-10</v>
      </c>
      <c r="L2166" s="82"/>
    </row>
    <row r="2167" spans="1:12" x14ac:dyDescent="0.2">
      <c r="A2167" s="76">
        <v>3020</v>
      </c>
      <c r="B2167" s="76">
        <f t="shared" si="326"/>
        <v>3.02</v>
      </c>
      <c r="C2167" s="77">
        <f t="shared" si="321"/>
        <v>0.69277890643124174</v>
      </c>
      <c r="D2167" s="78">
        <f t="shared" si="322"/>
        <v>1.2068553660487906E-9</v>
      </c>
      <c r="E2167" s="78">
        <f t="shared" si="323"/>
        <v>1</v>
      </c>
      <c r="F2167" s="78">
        <f t="shared" si="324"/>
        <v>1</v>
      </c>
      <c r="G2167" s="77">
        <f t="shared" si="327"/>
        <v>8.3608394071195709E-10</v>
      </c>
      <c r="H2167" s="78">
        <f t="shared" si="325"/>
        <v>-181.55500236610112</v>
      </c>
      <c r="I2167" s="77">
        <f t="shared" si="328"/>
        <v>10</v>
      </c>
      <c r="J2167" s="77">
        <f t="shared" si="329"/>
        <v>4.6513459599456249E-10</v>
      </c>
      <c r="K2167" s="77">
        <f t="shared" si="330"/>
        <v>4.6513459599456251E-9</v>
      </c>
      <c r="L2167" s="82"/>
    </row>
    <row r="2168" spans="1:12" x14ac:dyDescent="0.2">
      <c r="A2168" s="76">
        <v>3030</v>
      </c>
      <c r="B2168" s="76">
        <f t="shared" si="326"/>
        <v>3.03</v>
      </c>
      <c r="C2168" s="77">
        <f t="shared" si="321"/>
        <v>0.69106863253278383</v>
      </c>
      <c r="D2168" s="78">
        <f t="shared" si="322"/>
        <v>2.1215288422740113E-9</v>
      </c>
      <c r="E2168" s="78">
        <f t="shared" si="323"/>
        <v>1</v>
      </c>
      <c r="F2168" s="78">
        <f t="shared" si="324"/>
        <v>1</v>
      </c>
      <c r="G2168" s="77">
        <f t="shared" si="327"/>
        <v>1.466122035909161E-9</v>
      </c>
      <c r="H2168" s="78">
        <f t="shared" si="325"/>
        <v>-176.67659757457838</v>
      </c>
      <c r="I2168" s="77">
        <f t="shared" si="328"/>
        <v>10</v>
      </c>
      <c r="J2168" s="77">
        <f t="shared" si="329"/>
        <v>1.151102988310559E-9</v>
      </c>
      <c r="K2168" s="77">
        <f t="shared" si="330"/>
        <v>1.1511029883105591E-8</v>
      </c>
      <c r="L2168" s="82"/>
    </row>
    <row r="2169" spans="1:12" x14ac:dyDescent="0.2">
      <c r="A2169" s="76">
        <v>3040</v>
      </c>
      <c r="B2169" s="76">
        <f t="shared" si="326"/>
        <v>3.04</v>
      </c>
      <c r="C2169" s="77">
        <f t="shared" si="321"/>
        <v>0.68935660040961677</v>
      </c>
      <c r="D2169" s="78">
        <f t="shared" si="322"/>
        <v>1.1800750957030463E-9</v>
      </c>
      <c r="E2169" s="78">
        <f t="shared" si="323"/>
        <v>1</v>
      </c>
      <c r="F2169" s="78">
        <f t="shared" si="324"/>
        <v>1</v>
      </c>
      <c r="G2169" s="77">
        <f t="shared" si="327"/>
        <v>8.1349255620190517E-10</v>
      </c>
      <c r="H2169" s="78">
        <f t="shared" si="325"/>
        <v>-181.79292833371215</v>
      </c>
      <c r="I2169" s="77">
        <f t="shared" si="328"/>
        <v>10</v>
      </c>
      <c r="J2169" s="77">
        <f t="shared" si="329"/>
        <v>1.139807296055533E-9</v>
      </c>
      <c r="K2169" s="77">
        <f t="shared" si="330"/>
        <v>1.1398072960555331E-8</v>
      </c>
      <c r="L2169" s="82"/>
    </row>
    <row r="2170" spans="1:12" x14ac:dyDescent="0.2">
      <c r="A2170" s="76">
        <v>3050</v>
      </c>
      <c r="B2170" s="76">
        <f t="shared" si="326"/>
        <v>3.05</v>
      </c>
      <c r="C2170" s="77">
        <f t="shared" si="321"/>
        <v>0.68764284045105617</v>
      </c>
      <c r="D2170" s="78">
        <f t="shared" si="322"/>
        <v>1.2966630274024833E-10</v>
      </c>
      <c r="E2170" s="78">
        <f t="shared" si="323"/>
        <v>1</v>
      </c>
      <c r="F2170" s="78">
        <f t="shared" si="324"/>
        <v>1</v>
      </c>
      <c r="G2170" s="77">
        <f t="shared" si="327"/>
        <v>8.9164104727090928E-11</v>
      </c>
      <c r="H2170" s="78">
        <f t="shared" si="325"/>
        <v>-200.99619893409806</v>
      </c>
      <c r="I2170" s="77">
        <f t="shared" si="328"/>
        <v>10</v>
      </c>
      <c r="J2170" s="77">
        <f t="shared" si="329"/>
        <v>4.5132833046449804E-10</v>
      </c>
      <c r="K2170" s="77">
        <f t="shared" si="330"/>
        <v>4.5132833046449804E-9</v>
      </c>
      <c r="L2170" s="82"/>
    </row>
    <row r="2171" spans="1:12" x14ac:dyDescent="0.2">
      <c r="A2171" s="76">
        <v>3060</v>
      </c>
      <c r="B2171" s="76">
        <f t="shared" si="326"/>
        <v>3.06</v>
      </c>
      <c r="C2171" s="77">
        <f t="shared" si="321"/>
        <v>0.68592738302762157</v>
      </c>
      <c r="D2171" s="78">
        <f t="shared" si="322"/>
        <v>1.8932378407773354E-65</v>
      </c>
      <c r="E2171" s="78">
        <f t="shared" si="323"/>
        <v>1</v>
      </c>
      <c r="F2171" s="78">
        <f t="shared" si="324"/>
        <v>1</v>
      </c>
      <c r="G2171" s="77">
        <f t="shared" si="327"/>
        <v>1.2986236775732626E-65</v>
      </c>
      <c r="H2171" s="78">
        <f t="shared" si="325"/>
        <v>-1297.7303336595492</v>
      </c>
      <c r="I2171" s="77">
        <f t="shared" si="328"/>
        <v>10</v>
      </c>
      <c r="J2171" s="77">
        <f t="shared" si="329"/>
        <v>4.4582052363545464E-11</v>
      </c>
      <c r="K2171" s="77">
        <f t="shared" si="330"/>
        <v>4.4582052363545461E-10</v>
      </c>
      <c r="L2171" s="82"/>
    </row>
    <row r="2172" spans="1:12" x14ac:dyDescent="0.2">
      <c r="A2172" s="76">
        <v>3070</v>
      </c>
      <c r="B2172" s="76">
        <f t="shared" si="326"/>
        <v>3.07</v>
      </c>
      <c r="C2172" s="77">
        <f t="shared" si="321"/>
        <v>0.68421025849019534</v>
      </c>
      <c r="D2172" s="78">
        <f t="shared" si="322"/>
        <v>1.268271024209362E-10</v>
      </c>
      <c r="E2172" s="78">
        <f t="shared" si="323"/>
        <v>1</v>
      </c>
      <c r="F2172" s="78">
        <f t="shared" si="324"/>
        <v>1</v>
      </c>
      <c r="G2172" s="77">
        <f t="shared" si="327"/>
        <v>8.6776404530991238E-11</v>
      </c>
      <c r="H2172" s="78">
        <f t="shared" si="325"/>
        <v>-201.23196696537588</v>
      </c>
      <c r="I2172" s="77">
        <f t="shared" si="328"/>
        <v>10</v>
      </c>
      <c r="J2172" s="77">
        <f t="shared" si="329"/>
        <v>4.3388202265495619E-11</v>
      </c>
      <c r="K2172" s="77">
        <f t="shared" si="330"/>
        <v>4.3388202265495618E-10</v>
      </c>
      <c r="L2172" s="82"/>
    </row>
    <row r="2173" spans="1:12" x14ac:dyDescent="0.2">
      <c r="A2173" s="76">
        <v>3080</v>
      </c>
      <c r="B2173" s="76">
        <f t="shared" si="326"/>
        <v>3.08</v>
      </c>
      <c r="C2173" s="77">
        <f t="shared" si="321"/>
        <v>0.68249149716919222</v>
      </c>
      <c r="D2173" s="78">
        <f t="shared" si="322"/>
        <v>1.1289619155238259E-9</v>
      </c>
      <c r="E2173" s="78">
        <f t="shared" si="323"/>
        <v>1</v>
      </c>
      <c r="F2173" s="78">
        <f t="shared" si="324"/>
        <v>1</v>
      </c>
      <c r="G2173" s="77">
        <f t="shared" si="327"/>
        <v>7.7050690797285509E-10</v>
      </c>
      <c r="H2173" s="78">
        <f t="shared" si="325"/>
        <v>-182.26446926529559</v>
      </c>
      <c r="I2173" s="77">
        <f t="shared" si="328"/>
        <v>10</v>
      </c>
      <c r="J2173" s="77">
        <f t="shared" si="329"/>
        <v>4.2864165625192319E-10</v>
      </c>
      <c r="K2173" s="77">
        <f t="shared" si="330"/>
        <v>4.2864165625192321E-9</v>
      </c>
      <c r="L2173" s="82"/>
    </row>
    <row r="2174" spans="1:12" x14ac:dyDescent="0.2">
      <c r="A2174" s="76">
        <v>3090</v>
      </c>
      <c r="B2174" s="76">
        <f t="shared" si="326"/>
        <v>3.09</v>
      </c>
      <c r="C2174" s="77">
        <f t="shared" si="321"/>
        <v>0.68077112937372353</v>
      </c>
      <c r="D2174" s="78">
        <f t="shared" si="322"/>
        <v>1.9851933564751939E-9</v>
      </c>
      <c r="E2174" s="78">
        <f t="shared" si="323"/>
        <v>1</v>
      </c>
      <c r="F2174" s="78">
        <f t="shared" si="324"/>
        <v>1</v>
      </c>
      <c r="G2174" s="77">
        <f t="shared" si="327"/>
        <v>1.3514623233128306E-9</v>
      </c>
      <c r="H2174" s="78">
        <f t="shared" si="325"/>
        <v>-177.38392114514923</v>
      </c>
      <c r="I2174" s="77">
        <f t="shared" si="328"/>
        <v>10</v>
      </c>
      <c r="J2174" s="77">
        <f t="shared" si="329"/>
        <v>1.0609846156428428E-9</v>
      </c>
      <c r="K2174" s="77">
        <f t="shared" si="330"/>
        <v>1.0609846156428428E-8</v>
      </c>
      <c r="L2174" s="82"/>
    </row>
    <row r="2175" spans="1:12" x14ac:dyDescent="0.2">
      <c r="A2175" s="76">
        <v>3100</v>
      </c>
      <c r="B2175" s="76">
        <f t="shared" si="326"/>
        <v>3.1</v>
      </c>
      <c r="C2175" s="77">
        <f t="shared" si="321"/>
        <v>0.67904918539076631</v>
      </c>
      <c r="D2175" s="78">
        <f t="shared" si="322"/>
        <v>1.1045683837508129E-9</v>
      </c>
      <c r="E2175" s="78">
        <f t="shared" si="323"/>
        <v>1</v>
      </c>
      <c r="F2175" s="78">
        <f t="shared" si="324"/>
        <v>1</v>
      </c>
      <c r="G2175" s="77">
        <f t="shared" si="327"/>
        <v>7.5005626119438488E-10</v>
      </c>
      <c r="H2175" s="78">
        <f t="shared" si="325"/>
        <v>-182.49812318523647</v>
      </c>
      <c r="I2175" s="77">
        <f t="shared" si="328"/>
        <v>10</v>
      </c>
      <c r="J2175" s="77">
        <f t="shared" si="329"/>
        <v>1.0507592922536078E-9</v>
      </c>
      <c r="K2175" s="77">
        <f t="shared" si="330"/>
        <v>1.0507592922536077E-8</v>
      </c>
      <c r="L2175" s="82"/>
    </row>
    <row r="2176" spans="1:12" x14ac:dyDescent="0.2">
      <c r="A2176" s="76">
        <v>3110</v>
      </c>
      <c r="B2176" s="76">
        <f t="shared" si="326"/>
        <v>3.11</v>
      </c>
      <c r="C2176" s="77">
        <f t="shared" si="321"/>
        <v>0.67732569548433486</v>
      </c>
      <c r="D2176" s="78">
        <f t="shared" si="322"/>
        <v>1.214055306812875E-10</v>
      </c>
      <c r="E2176" s="78">
        <f t="shared" si="323"/>
        <v>1</v>
      </c>
      <c r="F2176" s="78">
        <f t="shared" si="324"/>
        <v>1</v>
      </c>
      <c r="G2176" s="77">
        <f t="shared" si="327"/>
        <v>8.223108550434781E-11</v>
      </c>
      <c r="H2176" s="78">
        <f t="shared" si="325"/>
        <v>-201.69927953461084</v>
      </c>
      <c r="I2176" s="77">
        <f t="shared" si="328"/>
        <v>10</v>
      </c>
      <c r="J2176" s="77">
        <f t="shared" si="329"/>
        <v>4.1614367334936637E-10</v>
      </c>
      <c r="K2176" s="77">
        <f t="shared" si="330"/>
        <v>4.1614367334936632E-9</v>
      </c>
      <c r="L2176" s="82"/>
    </row>
    <row r="2177" spans="1:12" x14ac:dyDescent="0.2">
      <c r="A2177" s="76">
        <v>3120</v>
      </c>
      <c r="B2177" s="76">
        <f t="shared" si="326"/>
        <v>3.12</v>
      </c>
      <c r="C2177" s="77">
        <f t="shared" si="321"/>
        <v>0.67560068989465272</v>
      </c>
      <c r="D2177" s="78">
        <f t="shared" si="322"/>
        <v>3.4481536019295598E-64</v>
      </c>
      <c r="E2177" s="78">
        <f t="shared" si="323"/>
        <v>1</v>
      </c>
      <c r="F2177" s="78">
        <f t="shared" si="324"/>
        <v>1</v>
      </c>
      <c r="G2177" s="77">
        <f t="shared" si="327"/>
        <v>2.3295749523263422E-64</v>
      </c>
      <c r="H2177" s="78">
        <f t="shared" si="325"/>
        <v>-1272.6544662378367</v>
      </c>
      <c r="I2177" s="77">
        <f t="shared" si="328"/>
        <v>10</v>
      </c>
      <c r="J2177" s="77">
        <f t="shared" si="329"/>
        <v>4.1115542752173905E-11</v>
      </c>
      <c r="K2177" s="77">
        <f t="shared" si="330"/>
        <v>4.1115542752173904E-10</v>
      </c>
      <c r="L2177" s="82"/>
    </row>
    <row r="2178" spans="1:12" x14ac:dyDescent="0.2">
      <c r="A2178" s="76">
        <v>3130</v>
      </c>
      <c r="B2178" s="76">
        <f t="shared" si="326"/>
        <v>3.13</v>
      </c>
      <c r="C2178" s="77">
        <f t="shared" ref="C2178:C2241" si="331">ABS(SIN(((8*PI()*$A2178*VLOOKUP($D$8,$C$16:$D$31,2,FALSE))/($D$14*1000000)))/(VLOOKUP($D$8,$C$16:$D$31,2,FALSE)*SIN(((8*PI()*$A2178)/($D$14*1000000)))))^5</f>
        <v>0.67387419883733157</v>
      </c>
      <c r="D2178" s="78">
        <f t="shared" ref="D2178:D2241" si="332">ABS(SIN(((512*PI()*$A2178*VLOOKUP($D$8,$C$16:$E$31,3,FALSE))/($D$14*1000000)))/(VLOOKUP($D$8,$C$16:$E$31,3,FALSE)*SIN(((512*PI()*$A2178)/($D$14*1000000)))))^$D$9</f>
        <v>1.1881686135408552E-10</v>
      </c>
      <c r="E2178" s="78">
        <f t="shared" ref="E2178:E2241" si="333">IF($D$10="OFF",1,ABS(SIN(8*VLOOKUP($D$8,$C$16:$D$31,2,FALSE)*VLOOKUP($D$8,$C$16:$E$31,3,FALSE)*2*PI()*A2178/($D$14*1000000))/(2*SIN((8*VLOOKUP($D$8,$C$16:$D$31,2,FALSE)*VLOOKUP($D$8,$C$16:$E$31,3,FALSE))*PI()*A2178/($D$14*1000000)))))</f>
        <v>1</v>
      </c>
      <c r="F2178" s="78">
        <f t="shared" ref="F2178:F2241" si="334">IF($D$11="OFF",1,ABS(SIN(8*VLOOKUP($D$8,$C$16:$D$31,2,FALSE)*VLOOKUP($D$8,$C$16:$E$31,3,FALSE)*IF($D$10="ON",4,2)*PI()*A2178/($D$14*1000000))/(2*SIN((8*VLOOKUP($D$8,$C$16:$D$31,2,FALSE)*VLOOKUP($D$8,$C$16:$E$31,3,FALSE)*IF($D$10="ON",2,1))*PI()*A2178/($D$14*1000000)))))</f>
        <v>1</v>
      </c>
      <c r="G2178" s="77">
        <f t="shared" si="327"/>
        <v>8.0067617253350677E-11</v>
      </c>
      <c r="H2178" s="78">
        <f t="shared" ref="H2178:H2241" si="335">20*LOG10(G2178)</f>
        <v>-201.93086191096538</v>
      </c>
      <c r="I2178" s="77">
        <f t="shared" si="328"/>
        <v>10</v>
      </c>
      <c r="J2178" s="77">
        <f t="shared" si="329"/>
        <v>4.0033808626675338E-11</v>
      </c>
      <c r="K2178" s="77">
        <f t="shared" si="330"/>
        <v>4.0033808626675337E-10</v>
      </c>
      <c r="L2178" s="82"/>
    </row>
    <row r="2179" spans="1:12" x14ac:dyDescent="0.2">
      <c r="A2179" s="76">
        <v>3140</v>
      </c>
      <c r="B2179" s="76">
        <f t="shared" ref="B2179:B2242" si="336">A2179/1000</f>
        <v>3.14</v>
      </c>
      <c r="C2179" s="77">
        <f t="shared" si="331"/>
        <v>0.67214625250254267</v>
      </c>
      <c r="D2179" s="78">
        <f t="shared" si="332"/>
        <v>1.0579657096447403E-9</v>
      </c>
      <c r="E2179" s="78">
        <f t="shared" si="333"/>
        <v>1</v>
      </c>
      <c r="F2179" s="78">
        <f t="shared" si="334"/>
        <v>1</v>
      </c>
      <c r="G2179" s="77">
        <f t="shared" ref="G2179:G2242" si="337">C2179*D2179*E2179*F2179</f>
        <v>7.1110768701390537E-10</v>
      </c>
      <c r="H2179" s="78">
        <f t="shared" si="335"/>
        <v>-182.96129253295535</v>
      </c>
      <c r="I2179" s="77">
        <f t="shared" ref="I2179:I2242" si="338">A2179-A2178</f>
        <v>10</v>
      </c>
      <c r="J2179" s="77">
        <f t="shared" ref="J2179:J2242" si="339">((G2179+G2178)/2)</f>
        <v>3.9558765213362802E-10</v>
      </c>
      <c r="K2179" s="77">
        <f t="shared" si="330"/>
        <v>3.9558765213362805E-9</v>
      </c>
      <c r="L2179" s="82"/>
    </row>
    <row r="2180" spans="1:12" x14ac:dyDescent="0.2">
      <c r="A2180" s="76">
        <v>3150</v>
      </c>
      <c r="B2180" s="76">
        <f t="shared" si="336"/>
        <v>3.15</v>
      </c>
      <c r="C2180" s="77">
        <f t="shared" si="331"/>
        <v>0.67041688105420227</v>
      </c>
      <c r="D2180" s="78">
        <f t="shared" si="332"/>
        <v>1.8608901024110547E-9</v>
      </c>
      <c r="E2180" s="78">
        <f t="shared" si="333"/>
        <v>1</v>
      </c>
      <c r="F2180" s="78">
        <f t="shared" si="334"/>
        <v>1</v>
      </c>
      <c r="G2180" s="77">
        <f t="shared" si="337"/>
        <v>1.2475721384430543E-9</v>
      </c>
      <c r="H2180" s="78">
        <f t="shared" si="335"/>
        <v>-178.07868665482161</v>
      </c>
      <c r="I2180" s="77">
        <f t="shared" si="338"/>
        <v>10</v>
      </c>
      <c r="J2180" s="77">
        <f t="shared" si="339"/>
        <v>9.7933991272847992E-10</v>
      </c>
      <c r="K2180" s="77">
        <f t="shared" ref="K2180:K2243" si="340">I2180*J2180</f>
        <v>9.7933991272847992E-9</v>
      </c>
      <c r="L2180" s="82"/>
    </row>
    <row r="2181" spans="1:12" x14ac:dyDescent="0.2">
      <c r="A2181" s="76">
        <v>3160</v>
      </c>
      <c r="B2181" s="76">
        <f t="shared" si="336"/>
        <v>3.16</v>
      </c>
      <c r="C2181" s="77">
        <f t="shared" si="331"/>
        <v>0.66868611462914906</v>
      </c>
      <c r="D2181" s="78">
        <f t="shared" si="332"/>
        <v>1.03570353531344E-9</v>
      </c>
      <c r="E2181" s="78">
        <f t="shared" si="333"/>
        <v>1</v>
      </c>
      <c r="F2181" s="78">
        <f t="shared" si="334"/>
        <v>1</v>
      </c>
      <c r="G2181" s="77">
        <f t="shared" si="337"/>
        <v>6.9256057293641786E-10</v>
      </c>
      <c r="H2181" s="78">
        <f t="shared" si="335"/>
        <v>-183.19084472421343</v>
      </c>
      <c r="I2181" s="77">
        <f t="shared" si="338"/>
        <v>10</v>
      </c>
      <c r="J2181" s="77">
        <f t="shared" si="339"/>
        <v>9.7006635568973601E-10</v>
      </c>
      <c r="K2181" s="77">
        <f t="shared" si="340"/>
        <v>9.7006635568973593E-9</v>
      </c>
      <c r="L2181" s="82"/>
    </row>
    <row r="2182" spans="1:12" x14ac:dyDescent="0.2">
      <c r="A2182" s="76">
        <v>3170</v>
      </c>
      <c r="B2182" s="76">
        <f t="shared" si="336"/>
        <v>3.17</v>
      </c>
      <c r="C2182" s="77">
        <f t="shared" si="331"/>
        <v>0.66695398333633116</v>
      </c>
      <c r="D2182" s="78">
        <f t="shared" si="332"/>
        <v>1.1386902219881232E-10</v>
      </c>
      <c r="E2182" s="78">
        <f t="shared" si="333"/>
        <v>1</v>
      </c>
      <c r="F2182" s="78">
        <f t="shared" si="334"/>
        <v>1</v>
      </c>
      <c r="G2182" s="77">
        <f t="shared" si="337"/>
        <v>7.5945397934110992E-11</v>
      </c>
      <c r="H2182" s="78">
        <f t="shared" si="335"/>
        <v>-202.38997075923021</v>
      </c>
      <c r="I2182" s="77">
        <f t="shared" si="338"/>
        <v>10</v>
      </c>
      <c r="J2182" s="77">
        <f t="shared" si="339"/>
        <v>3.842529854352644E-10</v>
      </c>
      <c r="K2182" s="77">
        <f t="shared" si="340"/>
        <v>3.8425298543526442E-9</v>
      </c>
      <c r="L2182" s="82"/>
    </row>
    <row r="2183" spans="1:12" x14ac:dyDescent="0.2">
      <c r="A2183" s="76">
        <v>3180</v>
      </c>
      <c r="B2183" s="76">
        <f t="shared" si="336"/>
        <v>3.18</v>
      </c>
      <c r="C2183" s="77">
        <f t="shared" si="331"/>
        <v>0.66522051725599163</v>
      </c>
      <c r="D2183" s="78">
        <f t="shared" si="332"/>
        <v>1.3479894209034549E-67</v>
      </c>
      <c r="E2183" s="78">
        <f t="shared" si="333"/>
        <v>1</v>
      </c>
      <c r="F2183" s="78">
        <f t="shared" si="334"/>
        <v>1</v>
      </c>
      <c r="G2183" s="77">
        <f t="shared" si="337"/>
        <v>8.9671021982900083E-68</v>
      </c>
      <c r="H2183" s="78">
        <f t="shared" si="335"/>
        <v>-1340.9469576109536</v>
      </c>
      <c r="I2183" s="77">
        <f t="shared" si="338"/>
        <v>10</v>
      </c>
      <c r="J2183" s="77">
        <f t="shared" si="339"/>
        <v>3.7972698967055496E-11</v>
      </c>
      <c r="K2183" s="77">
        <f t="shared" si="340"/>
        <v>3.7972698967055498E-10</v>
      </c>
      <c r="L2183" s="82"/>
    </row>
    <row r="2184" spans="1:12" x14ac:dyDescent="0.2">
      <c r="A2184" s="76">
        <v>3190</v>
      </c>
      <c r="B2184" s="76">
        <f t="shared" si="336"/>
        <v>3.19</v>
      </c>
      <c r="C2184" s="77">
        <f t="shared" si="331"/>
        <v>0.66348574643885516</v>
      </c>
      <c r="D2184" s="78">
        <f t="shared" si="332"/>
        <v>1.1150433566866486E-10</v>
      </c>
      <c r="E2184" s="78">
        <f t="shared" si="333"/>
        <v>1</v>
      </c>
      <c r="F2184" s="78">
        <f t="shared" si="334"/>
        <v>1</v>
      </c>
      <c r="G2184" s="77">
        <f t="shared" si="337"/>
        <v>7.3981537382292766E-11</v>
      </c>
      <c r="H2184" s="78">
        <f t="shared" si="335"/>
        <v>-202.61753296035602</v>
      </c>
      <c r="I2184" s="77">
        <f t="shared" si="338"/>
        <v>10</v>
      </c>
      <c r="J2184" s="77">
        <f t="shared" si="339"/>
        <v>3.6990768691146383E-11</v>
      </c>
      <c r="K2184" s="77">
        <f t="shared" si="340"/>
        <v>3.6990768691146384E-10</v>
      </c>
      <c r="L2184" s="82"/>
    </row>
    <row r="2185" spans="1:12" x14ac:dyDescent="0.2">
      <c r="A2185" s="76">
        <v>3200</v>
      </c>
      <c r="B2185" s="76">
        <f t="shared" si="336"/>
        <v>3.2</v>
      </c>
      <c r="C2185" s="77">
        <f t="shared" si="331"/>
        <v>0.66174970090532315</v>
      </c>
      <c r="D2185" s="78">
        <f t="shared" si="332"/>
        <v>9.931333658436972E-10</v>
      </c>
      <c r="E2185" s="78">
        <f t="shared" si="333"/>
        <v>1</v>
      </c>
      <c r="F2185" s="78">
        <f t="shared" si="334"/>
        <v>1</v>
      </c>
      <c r="G2185" s="77">
        <f t="shared" si="337"/>
        <v>6.5720570780616354E-10</v>
      </c>
      <c r="H2185" s="78">
        <f t="shared" si="335"/>
        <v>-183.64597346779624</v>
      </c>
      <c r="I2185" s="77">
        <f t="shared" si="338"/>
        <v>10</v>
      </c>
      <c r="J2185" s="77">
        <f t="shared" si="339"/>
        <v>3.6559362259422816E-10</v>
      </c>
      <c r="K2185" s="77">
        <f t="shared" si="340"/>
        <v>3.6559362259422817E-9</v>
      </c>
      <c r="L2185" s="82"/>
    </row>
    <row r="2186" spans="1:12" x14ac:dyDescent="0.2">
      <c r="A2186" s="76">
        <v>3210</v>
      </c>
      <c r="B2186" s="76">
        <f t="shared" si="336"/>
        <v>3.21</v>
      </c>
      <c r="C2186" s="77">
        <f t="shared" si="331"/>
        <v>0.6600124106446642</v>
      </c>
      <c r="D2186" s="78">
        <f t="shared" si="332"/>
        <v>1.7473438141425177E-9</v>
      </c>
      <c r="E2186" s="78">
        <f t="shared" si="333"/>
        <v>1</v>
      </c>
      <c r="F2186" s="78">
        <f t="shared" si="334"/>
        <v>1</v>
      </c>
      <c r="G2186" s="77">
        <f t="shared" si="337"/>
        <v>1.1532686029972452E-9</v>
      </c>
      <c r="H2186" s="78">
        <f t="shared" si="335"/>
        <v>-178.7613906240295</v>
      </c>
      <c r="I2186" s="77">
        <f t="shared" si="338"/>
        <v>10</v>
      </c>
      <c r="J2186" s="77">
        <f t="shared" si="339"/>
        <v>9.0523715540170435E-10</v>
      </c>
      <c r="K2186" s="77">
        <f t="shared" si="340"/>
        <v>9.0523715540170429E-9</v>
      </c>
      <c r="L2186" s="82"/>
    </row>
    <row r="2187" spans="1:12" x14ac:dyDescent="0.2">
      <c r="A2187" s="76">
        <v>3220</v>
      </c>
      <c r="B2187" s="76">
        <f t="shared" si="336"/>
        <v>3.22</v>
      </c>
      <c r="C2187" s="77">
        <f t="shared" si="331"/>
        <v>0.65827390561420907</v>
      </c>
      <c r="D2187" s="78">
        <f t="shared" si="332"/>
        <v>9.7277885651103935E-10</v>
      </c>
      <c r="E2187" s="78">
        <f t="shared" si="333"/>
        <v>1</v>
      </c>
      <c r="F2187" s="78">
        <f t="shared" si="334"/>
        <v>1</v>
      </c>
      <c r="G2187" s="77">
        <f t="shared" si="337"/>
        <v>6.403549371744461E-10</v>
      </c>
      <c r="H2187" s="78">
        <f t="shared" si="335"/>
        <v>-183.87158475382634</v>
      </c>
      <c r="I2187" s="77">
        <f t="shared" si="338"/>
        <v>10</v>
      </c>
      <c r="J2187" s="77">
        <f t="shared" si="339"/>
        <v>8.9681177008584558E-10</v>
      </c>
      <c r="K2187" s="77">
        <f t="shared" si="340"/>
        <v>8.9681177008584554E-9</v>
      </c>
      <c r="L2187" s="82"/>
    </row>
    <row r="2188" spans="1:12" x14ac:dyDescent="0.2">
      <c r="A2188" s="76">
        <v>3230</v>
      </c>
      <c r="B2188" s="76">
        <f t="shared" si="336"/>
        <v>3.23</v>
      </c>
      <c r="C2188" s="77">
        <f t="shared" si="331"/>
        <v>0.65653421573855175</v>
      </c>
      <c r="D2188" s="78">
        <f t="shared" si="332"/>
        <v>1.0698050600573282E-10</v>
      </c>
      <c r="E2188" s="78">
        <f t="shared" si="333"/>
        <v>1</v>
      </c>
      <c r="F2188" s="78">
        <f t="shared" si="334"/>
        <v>1</v>
      </c>
      <c r="G2188" s="77">
        <f t="shared" si="337"/>
        <v>7.0236362609787222E-11</v>
      </c>
      <c r="H2188" s="78">
        <f t="shared" si="335"/>
        <v>-203.06875975394163</v>
      </c>
      <c r="I2188" s="77">
        <f t="shared" si="338"/>
        <v>10</v>
      </c>
      <c r="J2188" s="77">
        <f t="shared" si="339"/>
        <v>3.5529564989211669E-10</v>
      </c>
      <c r="K2188" s="77">
        <f t="shared" si="340"/>
        <v>3.5529564989211669E-9</v>
      </c>
      <c r="L2188" s="82"/>
    </row>
    <row r="2189" spans="1:12" x14ac:dyDescent="0.2">
      <c r="A2189" s="76">
        <v>3240</v>
      </c>
      <c r="B2189" s="76">
        <f t="shared" si="336"/>
        <v>3.24</v>
      </c>
      <c r="C2189" s="77">
        <f t="shared" si="331"/>
        <v>0.65479337090874712</v>
      </c>
      <c r="D2189" s="78">
        <f t="shared" si="332"/>
        <v>5.3441252020773126E-63</v>
      </c>
      <c r="E2189" s="78">
        <f t="shared" si="333"/>
        <v>1</v>
      </c>
      <c r="F2189" s="78">
        <f t="shared" si="334"/>
        <v>1</v>
      </c>
      <c r="G2189" s="77">
        <f t="shared" si="337"/>
        <v>3.4992977556265931E-63</v>
      </c>
      <c r="H2189" s="78">
        <f t="shared" si="335"/>
        <v>-1249.1203820356018</v>
      </c>
      <c r="I2189" s="77">
        <f t="shared" si="338"/>
        <v>10</v>
      </c>
      <c r="J2189" s="77">
        <f t="shared" si="339"/>
        <v>3.5118181304893611E-11</v>
      </c>
      <c r="K2189" s="77">
        <f t="shared" si="340"/>
        <v>3.5118181304893611E-10</v>
      </c>
      <c r="L2189" s="82"/>
    </row>
    <row r="2190" spans="1:12" x14ac:dyDescent="0.2">
      <c r="A2190" s="76">
        <v>3250</v>
      </c>
      <c r="B2190" s="76">
        <f t="shared" si="336"/>
        <v>3.25</v>
      </c>
      <c r="C2190" s="77">
        <f t="shared" si="331"/>
        <v>0.65305140098151726</v>
      </c>
      <c r="D2190" s="78">
        <f t="shared" si="332"/>
        <v>1.0481651801975113E-10</v>
      </c>
      <c r="E2190" s="78">
        <f t="shared" si="333"/>
        <v>1</v>
      </c>
      <c r="F2190" s="78">
        <f t="shared" si="334"/>
        <v>1</v>
      </c>
      <c r="G2190" s="77">
        <f t="shared" si="337"/>
        <v>6.8450573938802931E-11</v>
      </c>
      <c r="H2190" s="78">
        <f t="shared" si="335"/>
        <v>-203.29245812155378</v>
      </c>
      <c r="I2190" s="77">
        <f t="shared" si="338"/>
        <v>10</v>
      </c>
      <c r="J2190" s="77">
        <f t="shared" si="339"/>
        <v>3.4225286969401466E-11</v>
      </c>
      <c r="K2190" s="77">
        <f t="shared" si="340"/>
        <v>3.4225286969401467E-10</v>
      </c>
      <c r="L2190" s="82"/>
    </row>
    <row r="2191" spans="1:12" x14ac:dyDescent="0.2">
      <c r="A2191" s="76">
        <v>3260</v>
      </c>
      <c r="B2191" s="76">
        <f t="shared" si="336"/>
        <v>3.26</v>
      </c>
      <c r="C2191" s="77">
        <f t="shared" si="331"/>
        <v>0.65130833577845493</v>
      </c>
      <c r="D2191" s="78">
        <f t="shared" si="332"/>
        <v>9.3382196217304093E-10</v>
      </c>
      <c r="E2191" s="78">
        <f t="shared" si="333"/>
        <v>1</v>
      </c>
      <c r="F2191" s="78">
        <f t="shared" si="334"/>
        <v>1</v>
      </c>
      <c r="G2191" s="77">
        <f t="shared" si="337"/>
        <v>6.082060280962946E-10</v>
      </c>
      <c r="H2191" s="78">
        <f t="shared" si="335"/>
        <v>-184.31898559518322</v>
      </c>
      <c r="I2191" s="77">
        <f t="shared" si="338"/>
        <v>10</v>
      </c>
      <c r="J2191" s="77">
        <f t="shared" si="339"/>
        <v>3.3832830101754877E-10</v>
      </c>
      <c r="K2191" s="77">
        <f t="shared" si="340"/>
        <v>3.3832830101754875E-9</v>
      </c>
      <c r="L2191" s="82"/>
    </row>
    <row r="2192" spans="1:12" x14ac:dyDescent="0.2">
      <c r="A2192" s="76">
        <v>3270</v>
      </c>
      <c r="B2192" s="76">
        <f t="shared" si="336"/>
        <v>3.27</v>
      </c>
      <c r="C2192" s="77">
        <f t="shared" si="331"/>
        <v>0.64956420508523127</v>
      </c>
      <c r="D2192" s="78">
        <f t="shared" si="332"/>
        <v>1.6434360441316528E-9</v>
      </c>
      <c r="E2192" s="78">
        <f t="shared" si="333"/>
        <v>1</v>
      </c>
      <c r="F2192" s="78">
        <f t="shared" si="334"/>
        <v>1</v>
      </c>
      <c r="G2192" s="77">
        <f t="shared" si="337"/>
        <v>1.067517227614794E-9</v>
      </c>
      <c r="H2192" s="78">
        <f t="shared" si="335"/>
        <v>-179.43250215186356</v>
      </c>
      <c r="I2192" s="77">
        <f t="shared" si="338"/>
        <v>10</v>
      </c>
      <c r="J2192" s="77">
        <f t="shared" si="339"/>
        <v>8.3786162785554425E-10</v>
      </c>
      <c r="K2192" s="77">
        <f t="shared" si="340"/>
        <v>8.3786162785554421E-9</v>
      </c>
      <c r="L2192" s="82"/>
    </row>
    <row r="2193" spans="1:12" x14ac:dyDescent="0.2">
      <c r="A2193" s="76">
        <v>3280</v>
      </c>
      <c r="B2193" s="76">
        <f t="shared" si="336"/>
        <v>3.28</v>
      </c>
      <c r="C2193" s="77">
        <f t="shared" si="331"/>
        <v>0.64781903865080859</v>
      </c>
      <c r="D2193" s="78">
        <f t="shared" si="332"/>
        <v>9.151786765531434E-10</v>
      </c>
      <c r="E2193" s="78">
        <f t="shared" si="333"/>
        <v>1</v>
      </c>
      <c r="F2193" s="78">
        <f t="shared" si="334"/>
        <v>1</v>
      </c>
      <c r="G2193" s="77">
        <f t="shared" si="337"/>
        <v>5.9287017043837664E-10</v>
      </c>
      <c r="H2193" s="78">
        <f t="shared" si="335"/>
        <v>-184.54080800237406</v>
      </c>
      <c r="I2193" s="77">
        <f t="shared" si="338"/>
        <v>10</v>
      </c>
      <c r="J2193" s="77">
        <f t="shared" si="339"/>
        <v>8.3019369902658538E-10</v>
      </c>
      <c r="K2193" s="77">
        <f t="shared" si="340"/>
        <v>8.3019369902658546E-9</v>
      </c>
      <c r="L2193" s="82"/>
    </row>
    <row r="2194" spans="1:12" x14ac:dyDescent="0.2">
      <c r="A2194" s="76">
        <v>3290</v>
      </c>
      <c r="B2194" s="76">
        <f t="shared" si="336"/>
        <v>3.29</v>
      </c>
      <c r="C2194" s="77">
        <f t="shared" si="331"/>
        <v>0.64607286618665194</v>
      </c>
      <c r="D2194" s="78">
        <f t="shared" si="332"/>
        <v>1.0067303269004097E-10</v>
      </c>
      <c r="E2194" s="78">
        <f t="shared" si="333"/>
        <v>1</v>
      </c>
      <c r="F2194" s="78">
        <f t="shared" si="334"/>
        <v>1</v>
      </c>
      <c r="G2194" s="77">
        <f t="shared" si="337"/>
        <v>6.5042114777757277E-11</v>
      </c>
      <c r="H2194" s="78">
        <f t="shared" si="335"/>
        <v>-203.73610693088148</v>
      </c>
      <c r="I2194" s="77">
        <f t="shared" si="338"/>
        <v>10</v>
      </c>
      <c r="J2194" s="77">
        <f t="shared" si="339"/>
        <v>3.2895614260806696E-10</v>
      </c>
      <c r="K2194" s="77">
        <f t="shared" si="340"/>
        <v>3.2895614260806697E-9</v>
      </c>
      <c r="L2194" s="82"/>
    </row>
    <row r="2195" spans="1:12" x14ac:dyDescent="0.2">
      <c r="A2195" s="76">
        <v>3300</v>
      </c>
      <c r="B2195" s="76">
        <f t="shared" si="336"/>
        <v>3.3</v>
      </c>
      <c r="C2195" s="77">
        <f t="shared" si="331"/>
        <v>0.64432571736594457</v>
      </c>
      <c r="D2195" s="78">
        <f t="shared" si="332"/>
        <v>3.7650307226825602E-67</v>
      </c>
      <c r="E2195" s="78">
        <f t="shared" si="333"/>
        <v>1</v>
      </c>
      <c r="F2195" s="78">
        <f t="shared" si="334"/>
        <v>1</v>
      </c>
      <c r="G2195" s="77">
        <f t="shared" si="337"/>
        <v>2.4259061212972613E-67</v>
      </c>
      <c r="H2195" s="78">
        <f t="shared" si="335"/>
        <v>-1332.3025201929786</v>
      </c>
      <c r="I2195" s="77">
        <f t="shared" si="338"/>
        <v>10</v>
      </c>
      <c r="J2195" s="77">
        <f t="shared" si="339"/>
        <v>3.2521057388878638E-11</v>
      </c>
      <c r="K2195" s="77">
        <f t="shared" si="340"/>
        <v>3.2521057388878638E-10</v>
      </c>
      <c r="L2195" s="82"/>
    </row>
    <row r="2196" spans="1:12" x14ac:dyDescent="0.2">
      <c r="A2196" s="76">
        <v>3310</v>
      </c>
      <c r="B2196" s="76">
        <f t="shared" si="336"/>
        <v>3.31</v>
      </c>
      <c r="C2196" s="77">
        <f t="shared" si="331"/>
        <v>0.64257762182280831</v>
      </c>
      <c r="D2196" s="78">
        <f t="shared" si="332"/>
        <v>9.8689269962262937E-11</v>
      </c>
      <c r="E2196" s="78">
        <f t="shared" si="333"/>
        <v>1</v>
      </c>
      <c r="F2196" s="78">
        <f t="shared" si="334"/>
        <v>1</v>
      </c>
      <c r="G2196" s="77">
        <f t="shared" si="337"/>
        <v>6.3415516391780031E-11</v>
      </c>
      <c r="H2196" s="78">
        <f t="shared" si="335"/>
        <v>-203.95608933483931</v>
      </c>
      <c r="I2196" s="77">
        <f t="shared" si="338"/>
        <v>10</v>
      </c>
      <c r="J2196" s="77">
        <f t="shared" si="339"/>
        <v>3.1707758195890015E-11</v>
      </c>
      <c r="K2196" s="77">
        <f t="shared" si="340"/>
        <v>3.1707758195890015E-10</v>
      </c>
      <c r="L2196" s="82"/>
    </row>
    <row r="2197" spans="1:12" x14ac:dyDescent="0.2">
      <c r="A2197" s="76">
        <v>3320</v>
      </c>
      <c r="B2197" s="76">
        <f t="shared" si="336"/>
        <v>3.32</v>
      </c>
      <c r="C2197" s="77">
        <f t="shared" si="331"/>
        <v>0.64082860915152529</v>
      </c>
      <c r="D2197" s="78">
        <f t="shared" si="332"/>
        <v>8.7946644262562701E-10</v>
      </c>
      <c r="E2197" s="78">
        <f t="shared" si="333"/>
        <v>1</v>
      </c>
      <c r="F2197" s="78">
        <f t="shared" si="334"/>
        <v>1</v>
      </c>
      <c r="G2197" s="77">
        <f t="shared" si="337"/>
        <v>5.6358725722322025E-10</v>
      </c>
      <c r="H2197" s="78">
        <f t="shared" si="335"/>
        <v>-184.98077669805997</v>
      </c>
      <c r="I2197" s="77">
        <f t="shared" si="338"/>
        <v>10</v>
      </c>
      <c r="J2197" s="77">
        <f t="shared" si="339"/>
        <v>3.1350138680750014E-10</v>
      </c>
      <c r="K2197" s="77">
        <f t="shared" si="340"/>
        <v>3.1350138680750014E-9</v>
      </c>
      <c r="L2197" s="82"/>
    </row>
    <row r="2198" spans="1:12" x14ac:dyDescent="0.2">
      <c r="A2198" s="76">
        <v>3330</v>
      </c>
      <c r="B2198" s="76">
        <f t="shared" si="336"/>
        <v>3.33</v>
      </c>
      <c r="C2198" s="77">
        <f t="shared" si="331"/>
        <v>0.63907870890575857</v>
      </c>
      <c r="D2198" s="78">
        <f t="shared" si="332"/>
        <v>1.5481833948708664E-9</v>
      </c>
      <c r="E2198" s="78">
        <f t="shared" si="333"/>
        <v>1</v>
      </c>
      <c r="F2198" s="78">
        <f t="shared" si="334"/>
        <v>1</v>
      </c>
      <c r="G2198" s="77">
        <f t="shared" si="337"/>
        <v>9.8941104514340748E-10</v>
      </c>
      <c r="H2198" s="78">
        <f t="shared" si="335"/>
        <v>-180.09246491525522</v>
      </c>
      <c r="I2198" s="77">
        <f t="shared" si="338"/>
        <v>10</v>
      </c>
      <c r="J2198" s="77">
        <f t="shared" si="339"/>
        <v>7.7649915118331381E-10</v>
      </c>
      <c r="K2198" s="77">
        <f t="shared" si="340"/>
        <v>7.7649915118331389E-9</v>
      </c>
      <c r="L2198" s="82"/>
    </row>
    <row r="2199" spans="1:12" x14ac:dyDescent="0.2">
      <c r="A2199" s="76">
        <v>3340</v>
      </c>
      <c r="B2199" s="76">
        <f t="shared" si="336"/>
        <v>3.34</v>
      </c>
      <c r="C2199" s="77">
        <f t="shared" si="331"/>
        <v>0.63732795059778213</v>
      </c>
      <c r="D2199" s="78">
        <f t="shared" si="332"/>
        <v>8.6236144220417537E-10</v>
      </c>
      <c r="E2199" s="78">
        <f t="shared" si="333"/>
        <v>1</v>
      </c>
      <c r="F2199" s="78">
        <f t="shared" si="334"/>
        <v>1</v>
      </c>
      <c r="G2199" s="77">
        <f t="shared" si="337"/>
        <v>5.4960705063453482E-10</v>
      </c>
      <c r="H2199" s="78">
        <f t="shared" si="335"/>
        <v>-185.19895409131249</v>
      </c>
      <c r="I2199" s="77">
        <f t="shared" si="338"/>
        <v>10</v>
      </c>
      <c r="J2199" s="77">
        <f t="shared" si="339"/>
        <v>7.6950904788897115E-10</v>
      </c>
      <c r="K2199" s="77">
        <f t="shared" si="340"/>
        <v>7.6950904788897117E-9</v>
      </c>
      <c r="L2199" s="82"/>
    </row>
    <row r="2200" spans="1:12" x14ac:dyDescent="0.2">
      <c r="A2200" s="76">
        <v>3350</v>
      </c>
      <c r="B2200" s="76">
        <f t="shared" si="336"/>
        <v>3.35</v>
      </c>
      <c r="C2200" s="77">
        <f t="shared" si="331"/>
        <v>0.63557636369770876</v>
      </c>
      <c r="D2200" s="78">
        <f t="shared" si="332"/>
        <v>9.4887688405080302E-11</v>
      </c>
      <c r="E2200" s="78">
        <f t="shared" si="333"/>
        <v>1</v>
      </c>
      <c r="F2200" s="78">
        <f t="shared" si="334"/>
        <v>1</v>
      </c>
      <c r="G2200" s="77">
        <f t="shared" si="337"/>
        <v>6.0308371956182175E-11</v>
      </c>
      <c r="H2200" s="78">
        <f t="shared" si="335"/>
        <v>-204.39244790578897</v>
      </c>
      <c r="I2200" s="77">
        <f t="shared" si="338"/>
        <v>10</v>
      </c>
      <c r="J2200" s="77">
        <f t="shared" si="339"/>
        <v>3.0495771129535851E-10</v>
      </c>
      <c r="K2200" s="77">
        <f t="shared" si="340"/>
        <v>3.0495771129535851E-9</v>
      </c>
      <c r="L2200" s="82"/>
    </row>
    <row r="2201" spans="1:12" x14ac:dyDescent="0.2">
      <c r="A2201" s="76">
        <v>3360</v>
      </c>
      <c r="B2201" s="76">
        <f t="shared" si="336"/>
        <v>3.36</v>
      </c>
      <c r="C2201" s="77">
        <f t="shared" si="331"/>
        <v>0.63382397763272103</v>
      </c>
      <c r="D2201" s="78">
        <f t="shared" si="332"/>
        <v>3.3313359160892866E-66</v>
      </c>
      <c r="E2201" s="78">
        <f t="shared" si="333"/>
        <v>1</v>
      </c>
      <c r="F2201" s="78">
        <f t="shared" si="334"/>
        <v>1</v>
      </c>
      <c r="G2201" s="77">
        <f t="shared" si="337"/>
        <v>2.1114805811664562E-66</v>
      </c>
      <c r="H2201" s="78">
        <f t="shared" si="335"/>
        <v>-1313.5082581666761</v>
      </c>
      <c r="I2201" s="77">
        <f t="shared" si="338"/>
        <v>10</v>
      </c>
      <c r="J2201" s="77">
        <f t="shared" si="339"/>
        <v>3.0154185978091088E-11</v>
      </c>
      <c r="K2201" s="77">
        <f t="shared" si="340"/>
        <v>3.0154185978091086E-10</v>
      </c>
      <c r="L2201" s="82"/>
    </row>
    <row r="2202" spans="1:12" x14ac:dyDescent="0.2">
      <c r="A2202" s="76">
        <v>3370</v>
      </c>
      <c r="B2202" s="76">
        <f t="shared" si="336"/>
        <v>3.37</v>
      </c>
      <c r="C2202" s="77">
        <f t="shared" si="331"/>
        <v>0.63207082178630902</v>
      </c>
      <c r="D2202" s="78">
        <f t="shared" si="332"/>
        <v>9.3066105373880818E-11</v>
      </c>
      <c r="E2202" s="78">
        <f t="shared" si="333"/>
        <v>1</v>
      </c>
      <c r="F2202" s="78">
        <f t="shared" si="334"/>
        <v>1</v>
      </c>
      <c r="G2202" s="77">
        <f t="shared" si="337"/>
        <v>5.8824369704120079E-11</v>
      </c>
      <c r="H2202" s="78">
        <f t="shared" si="335"/>
        <v>-204.60885435077842</v>
      </c>
      <c r="I2202" s="77">
        <f t="shared" si="338"/>
        <v>10</v>
      </c>
      <c r="J2202" s="77">
        <f t="shared" si="339"/>
        <v>2.941218485206004E-11</v>
      </c>
      <c r="K2202" s="77">
        <f t="shared" si="340"/>
        <v>2.9412184852060038E-10</v>
      </c>
      <c r="L2202" s="82"/>
    </row>
    <row r="2203" spans="1:12" x14ac:dyDescent="0.2">
      <c r="A2203" s="76">
        <v>3380</v>
      </c>
      <c r="B2203" s="76">
        <f t="shared" si="336"/>
        <v>3.38</v>
      </c>
      <c r="C2203" s="77">
        <f t="shared" si="331"/>
        <v>0.63031692549750606</v>
      </c>
      <c r="D2203" s="78">
        <f t="shared" si="332"/>
        <v>8.2956896745597265E-10</v>
      </c>
      <c r="E2203" s="78">
        <f t="shared" si="333"/>
        <v>1</v>
      </c>
      <c r="F2203" s="78">
        <f t="shared" si="334"/>
        <v>1</v>
      </c>
      <c r="G2203" s="77">
        <f t="shared" si="337"/>
        <v>5.2289136105498936E-10</v>
      </c>
      <c r="H2203" s="78">
        <f t="shared" si="335"/>
        <v>-185.63177066607051</v>
      </c>
      <c r="I2203" s="77">
        <f t="shared" si="338"/>
        <v>10</v>
      </c>
      <c r="J2203" s="77">
        <f t="shared" si="339"/>
        <v>2.9085786537955474E-10</v>
      </c>
      <c r="K2203" s="77">
        <f t="shared" si="340"/>
        <v>2.9085786537955475E-9</v>
      </c>
      <c r="L2203" s="82"/>
    </row>
    <row r="2204" spans="1:12" x14ac:dyDescent="0.2">
      <c r="A2204" s="76">
        <v>3390</v>
      </c>
      <c r="B2204" s="76">
        <f t="shared" si="336"/>
        <v>3.39</v>
      </c>
      <c r="C2204" s="77">
        <f t="shared" si="331"/>
        <v>0.62856231806013074</v>
      </c>
      <c r="D2204" s="78">
        <f t="shared" si="332"/>
        <v>1.4607191024209536E-9</v>
      </c>
      <c r="E2204" s="78">
        <f t="shared" si="333"/>
        <v>1</v>
      </c>
      <c r="F2204" s="78">
        <f t="shared" si="334"/>
        <v>1</v>
      </c>
      <c r="G2204" s="77">
        <f t="shared" si="337"/>
        <v>9.1815298505242809E-10</v>
      </c>
      <c r="H2204" s="78">
        <f t="shared" si="335"/>
        <v>-180.74169898973278</v>
      </c>
      <c r="I2204" s="77">
        <f t="shared" si="338"/>
        <v>10</v>
      </c>
      <c r="J2204" s="77">
        <f t="shared" si="339"/>
        <v>7.2052217305370873E-10</v>
      </c>
      <c r="K2204" s="77">
        <f t="shared" si="340"/>
        <v>7.2052217305370873E-9</v>
      </c>
      <c r="L2204" s="82"/>
    </row>
    <row r="2205" spans="1:12" x14ac:dyDescent="0.2">
      <c r="A2205" s="76">
        <v>3400</v>
      </c>
      <c r="B2205" s="76">
        <f t="shared" si="336"/>
        <v>3.4</v>
      </c>
      <c r="C2205" s="77">
        <f t="shared" si="331"/>
        <v>0.62680702872202898</v>
      </c>
      <c r="D2205" s="78">
        <f t="shared" si="332"/>
        <v>8.1384964015017721E-10</v>
      </c>
      <c r="E2205" s="78">
        <f t="shared" si="333"/>
        <v>1</v>
      </c>
      <c r="F2205" s="78">
        <f t="shared" si="334"/>
        <v>1</v>
      </c>
      <c r="G2205" s="77">
        <f t="shared" si="337"/>
        <v>5.1012667476902507E-10</v>
      </c>
      <c r="H2205" s="78">
        <f t="shared" si="335"/>
        <v>-185.84643932815678</v>
      </c>
      <c r="I2205" s="77">
        <f t="shared" si="338"/>
        <v>10</v>
      </c>
      <c r="J2205" s="77">
        <f t="shared" si="339"/>
        <v>7.1413982991072658E-10</v>
      </c>
      <c r="K2205" s="77">
        <f t="shared" si="340"/>
        <v>7.1413982991072658E-9</v>
      </c>
      <c r="L2205" s="82"/>
    </row>
    <row r="2206" spans="1:12" x14ac:dyDescent="0.2">
      <c r="A2206" s="76">
        <v>3410</v>
      </c>
      <c r="B2206" s="76">
        <f t="shared" si="336"/>
        <v>3.41</v>
      </c>
      <c r="C2206" s="77">
        <f t="shared" si="331"/>
        <v>0.62505108668432197</v>
      </c>
      <c r="D2206" s="78">
        <f t="shared" si="332"/>
        <v>8.9572505479656342E-11</v>
      </c>
      <c r="E2206" s="78">
        <f t="shared" si="333"/>
        <v>1</v>
      </c>
      <c r="F2206" s="78">
        <f t="shared" si="334"/>
        <v>1</v>
      </c>
      <c r="G2206" s="77">
        <f t="shared" si="337"/>
        <v>5.5987391887096579E-11</v>
      </c>
      <c r="H2206" s="78">
        <f t="shared" si="335"/>
        <v>-205.03819526357569</v>
      </c>
      <c r="I2206" s="77">
        <f t="shared" si="338"/>
        <v>10</v>
      </c>
      <c r="J2206" s="77">
        <f t="shared" si="339"/>
        <v>2.830570333280608E-10</v>
      </c>
      <c r="K2206" s="77">
        <f t="shared" si="340"/>
        <v>2.8305703332806079E-9</v>
      </c>
      <c r="L2206" s="82"/>
    </row>
    <row r="2207" spans="1:12" x14ac:dyDescent="0.2">
      <c r="A2207" s="76">
        <v>3420</v>
      </c>
      <c r="B2207" s="76">
        <f t="shared" si="336"/>
        <v>3.42</v>
      </c>
      <c r="C2207" s="77">
        <f t="shared" si="331"/>
        <v>0.62329452110065298</v>
      </c>
      <c r="D2207" s="78">
        <f t="shared" si="332"/>
        <v>1.9173289992726353E-65</v>
      </c>
      <c r="E2207" s="78">
        <f t="shared" si="333"/>
        <v>1</v>
      </c>
      <c r="F2207" s="78">
        <f t="shared" si="334"/>
        <v>1</v>
      </c>
      <c r="G2207" s="77">
        <f t="shared" si="337"/>
        <v>1.1950606603940314E-65</v>
      </c>
      <c r="H2207" s="78">
        <f t="shared" si="335"/>
        <v>-1298.4522009938019</v>
      </c>
      <c r="I2207" s="77">
        <f t="shared" si="338"/>
        <v>10</v>
      </c>
      <c r="J2207" s="77">
        <f t="shared" si="339"/>
        <v>2.799369594354829E-11</v>
      </c>
      <c r="K2207" s="77">
        <f t="shared" si="340"/>
        <v>2.7993695943548291E-10</v>
      </c>
      <c r="L2207" s="82"/>
    </row>
    <row r="2208" spans="1:12" x14ac:dyDescent="0.2">
      <c r="A2208" s="76">
        <v>3430</v>
      </c>
      <c r="B2208" s="76">
        <f t="shared" si="336"/>
        <v>3.43</v>
      </c>
      <c r="C2208" s="77">
        <f t="shared" si="331"/>
        <v>0.62153736107644442</v>
      </c>
      <c r="D2208" s="78">
        <f t="shared" si="332"/>
        <v>8.7897159049830429E-11</v>
      </c>
      <c r="E2208" s="78">
        <f t="shared" si="333"/>
        <v>1</v>
      </c>
      <c r="F2208" s="78">
        <f t="shared" si="334"/>
        <v>1</v>
      </c>
      <c r="G2208" s="77">
        <f t="shared" si="337"/>
        <v>5.4631368281948122E-11</v>
      </c>
      <c r="H2208" s="78">
        <f t="shared" si="335"/>
        <v>-205.25115844262501</v>
      </c>
      <c r="I2208" s="77">
        <f t="shared" si="338"/>
        <v>10</v>
      </c>
      <c r="J2208" s="77">
        <f t="shared" si="339"/>
        <v>2.7315684140974061E-11</v>
      </c>
      <c r="K2208" s="77">
        <f t="shared" si="340"/>
        <v>2.731568414097406E-10</v>
      </c>
      <c r="L2208" s="82"/>
    </row>
    <row r="2209" spans="1:12" x14ac:dyDescent="0.2">
      <c r="A2209" s="76">
        <v>3440</v>
      </c>
      <c r="B2209" s="76">
        <f t="shared" si="336"/>
        <v>3.44</v>
      </c>
      <c r="C2209" s="77">
        <f t="shared" si="331"/>
        <v>0.61977963566814742</v>
      </c>
      <c r="D2209" s="78">
        <f t="shared" si="332"/>
        <v>7.8368987980728025E-10</v>
      </c>
      <c r="E2209" s="78">
        <f t="shared" si="333"/>
        <v>1</v>
      </c>
      <c r="F2209" s="78">
        <f t="shared" si="334"/>
        <v>1</v>
      </c>
      <c r="G2209" s="77">
        <f t="shared" si="337"/>
        <v>4.8571502818377043E-10</v>
      </c>
      <c r="H2209" s="78">
        <f t="shared" si="335"/>
        <v>-186.27236918208075</v>
      </c>
      <c r="I2209" s="77">
        <f t="shared" si="338"/>
        <v>10</v>
      </c>
      <c r="J2209" s="77">
        <f t="shared" si="339"/>
        <v>2.7017319823285926E-10</v>
      </c>
      <c r="K2209" s="77">
        <f t="shared" si="340"/>
        <v>2.7017319823285925E-9</v>
      </c>
      <c r="L2209" s="82"/>
    </row>
    <row r="2210" spans="1:12" x14ac:dyDescent="0.2">
      <c r="A2210" s="76">
        <v>3450</v>
      </c>
      <c r="B2210" s="76">
        <f t="shared" si="336"/>
        <v>3.45</v>
      </c>
      <c r="C2210" s="77">
        <f t="shared" si="331"/>
        <v>0.61802137388250311</v>
      </c>
      <c r="D2210" s="78">
        <f t="shared" si="332"/>
        <v>1.380277407018979E-9</v>
      </c>
      <c r="E2210" s="78">
        <f t="shared" si="333"/>
        <v>1</v>
      </c>
      <c r="F2210" s="78">
        <f t="shared" si="334"/>
        <v>1</v>
      </c>
      <c r="G2210" s="77">
        <f t="shared" si="337"/>
        <v>8.5304093942484833E-10</v>
      </c>
      <c r="H2210" s="78">
        <f t="shared" si="335"/>
        <v>-181.38060251053815</v>
      </c>
      <c r="I2210" s="77">
        <f t="shared" si="338"/>
        <v>10</v>
      </c>
      <c r="J2210" s="77">
        <f t="shared" si="339"/>
        <v>6.6937798380430943E-10</v>
      </c>
      <c r="K2210" s="77">
        <f t="shared" si="340"/>
        <v>6.6937798380430947E-9</v>
      </c>
      <c r="L2210" s="82"/>
    </row>
    <row r="2211" spans="1:12" x14ac:dyDescent="0.2">
      <c r="A2211" s="76">
        <v>3460</v>
      </c>
      <c r="B2211" s="76">
        <f t="shared" si="336"/>
        <v>3.46</v>
      </c>
      <c r="C2211" s="77">
        <f t="shared" si="331"/>
        <v>0.61626260467580485</v>
      </c>
      <c r="D2211" s="78">
        <f t="shared" si="332"/>
        <v>7.692212401151879E-10</v>
      </c>
      <c r="E2211" s="78">
        <f t="shared" si="333"/>
        <v>1</v>
      </c>
      <c r="F2211" s="78">
        <f t="shared" si="334"/>
        <v>1</v>
      </c>
      <c r="G2211" s="77">
        <f t="shared" si="337"/>
        <v>4.7404228500533841E-10</v>
      </c>
      <c r="H2211" s="78">
        <f t="shared" si="335"/>
        <v>-186.48365834266127</v>
      </c>
      <c r="I2211" s="77">
        <f t="shared" si="338"/>
        <v>10</v>
      </c>
      <c r="J2211" s="77">
        <f t="shared" si="339"/>
        <v>6.6354161221509342E-10</v>
      </c>
      <c r="K2211" s="77">
        <f t="shared" si="340"/>
        <v>6.6354161221509338E-9</v>
      </c>
      <c r="L2211" s="82"/>
    </row>
    <row r="2212" spans="1:12" x14ac:dyDescent="0.2">
      <c r="A2212" s="76">
        <v>3470</v>
      </c>
      <c r="B2212" s="76">
        <f t="shared" si="336"/>
        <v>3.47</v>
      </c>
      <c r="C2212" s="77">
        <f t="shared" si="331"/>
        <v>0.61450335695316194</v>
      </c>
      <c r="D2212" s="78">
        <f t="shared" si="332"/>
        <v>8.4681536952531194E-11</v>
      </c>
      <c r="E2212" s="78">
        <f t="shared" si="333"/>
        <v>1</v>
      </c>
      <c r="F2212" s="78">
        <f t="shared" si="334"/>
        <v>1</v>
      </c>
      <c r="G2212" s="77">
        <f t="shared" si="337"/>
        <v>5.2037088729283653E-11</v>
      </c>
      <c r="H2212" s="78">
        <f t="shared" si="335"/>
        <v>-205.67374017002396</v>
      </c>
      <c r="I2212" s="77">
        <f t="shared" si="338"/>
        <v>10</v>
      </c>
      <c r="J2212" s="77">
        <f t="shared" si="339"/>
        <v>2.6303968686731101E-10</v>
      </c>
      <c r="K2212" s="77">
        <f t="shared" si="340"/>
        <v>2.6303968686731103E-9</v>
      </c>
      <c r="L2212" s="82"/>
    </row>
    <row r="2213" spans="1:12" x14ac:dyDescent="0.2">
      <c r="A2213" s="76">
        <v>3480</v>
      </c>
      <c r="B2213" s="76">
        <f t="shared" si="336"/>
        <v>3.48</v>
      </c>
      <c r="C2213" s="77">
        <f t="shared" si="331"/>
        <v>0.61274365956776422</v>
      </c>
      <c r="D2213" s="78">
        <f t="shared" si="332"/>
        <v>4.7488371480953957E-83</v>
      </c>
      <c r="E2213" s="78">
        <f t="shared" si="333"/>
        <v>1</v>
      </c>
      <c r="F2213" s="78">
        <f t="shared" si="334"/>
        <v>1</v>
      </c>
      <c r="G2213" s="77">
        <f t="shared" si="337"/>
        <v>2.9098198528153174E-83</v>
      </c>
      <c r="H2213" s="78">
        <f t="shared" si="335"/>
        <v>-1650.7226779477733</v>
      </c>
      <c r="I2213" s="77">
        <f t="shared" si="338"/>
        <v>10</v>
      </c>
      <c r="J2213" s="77">
        <f t="shared" si="339"/>
        <v>2.6018544364641826E-11</v>
      </c>
      <c r="K2213" s="77">
        <f t="shared" si="340"/>
        <v>2.6018544364641828E-10</v>
      </c>
      <c r="L2213" s="82"/>
    </row>
    <row r="2214" spans="1:12" x14ac:dyDescent="0.2">
      <c r="A2214" s="76">
        <v>3490</v>
      </c>
      <c r="B2214" s="76">
        <f t="shared" si="336"/>
        <v>3.49</v>
      </c>
      <c r="C2214" s="77">
        <f t="shared" si="331"/>
        <v>0.61098354132015753</v>
      </c>
      <c r="D2214" s="78">
        <f t="shared" si="332"/>
        <v>8.31383096181051E-11</v>
      </c>
      <c r="E2214" s="78">
        <f t="shared" si="333"/>
        <v>1</v>
      </c>
      <c r="F2214" s="78">
        <f t="shared" si="334"/>
        <v>1</v>
      </c>
      <c r="G2214" s="77">
        <f t="shared" si="337"/>
        <v>5.079613882984157E-11</v>
      </c>
      <c r="H2214" s="78">
        <f t="shared" si="335"/>
        <v>-205.88338597031549</v>
      </c>
      <c r="I2214" s="77">
        <f t="shared" si="338"/>
        <v>10</v>
      </c>
      <c r="J2214" s="77">
        <f t="shared" si="339"/>
        <v>2.5398069414920785E-11</v>
      </c>
      <c r="K2214" s="77">
        <f t="shared" si="340"/>
        <v>2.5398069414920786E-10</v>
      </c>
      <c r="L2214" s="82"/>
    </row>
    <row r="2215" spans="1:12" x14ac:dyDescent="0.2">
      <c r="A2215" s="76">
        <v>3500</v>
      </c>
      <c r="B2215" s="76">
        <f t="shared" si="336"/>
        <v>3.5</v>
      </c>
      <c r="C2215" s="77">
        <f t="shared" si="331"/>
        <v>0.60922303095751162</v>
      </c>
      <c r="D2215" s="78">
        <f t="shared" si="332"/>
        <v>7.4144002010647754E-10</v>
      </c>
      <c r="E2215" s="78">
        <f t="shared" si="333"/>
        <v>1</v>
      </c>
      <c r="F2215" s="78">
        <f t="shared" si="334"/>
        <v>1</v>
      </c>
      <c r="G2215" s="77">
        <f t="shared" si="337"/>
        <v>4.517023363224666E-10</v>
      </c>
      <c r="H2215" s="78">
        <f t="shared" si="335"/>
        <v>-186.90295326296598</v>
      </c>
      <c r="I2215" s="77">
        <f t="shared" si="338"/>
        <v>10</v>
      </c>
      <c r="J2215" s="77">
        <f t="shared" si="339"/>
        <v>2.5124923757615407E-10</v>
      </c>
      <c r="K2215" s="77">
        <f t="shared" si="340"/>
        <v>2.5124923757615407E-9</v>
      </c>
      <c r="L2215" s="82"/>
    </row>
    <row r="2216" spans="1:12" x14ac:dyDescent="0.2">
      <c r="A2216" s="76">
        <v>3510</v>
      </c>
      <c r="B2216" s="76">
        <f t="shared" si="336"/>
        <v>3.51</v>
      </c>
      <c r="C2216" s="77">
        <f t="shared" si="331"/>
        <v>0.60746215717290297</v>
      </c>
      <c r="D2216" s="78">
        <f t="shared" si="332"/>
        <v>1.306180249001202E-9</v>
      </c>
      <c r="E2216" s="78">
        <f t="shared" si="333"/>
        <v>1</v>
      </c>
      <c r="F2216" s="78">
        <f t="shared" si="334"/>
        <v>1</v>
      </c>
      <c r="G2216" s="77">
        <f t="shared" si="337"/>
        <v>7.9345507171490963E-10</v>
      </c>
      <c r="H2216" s="78">
        <f t="shared" si="335"/>
        <v>-182.00955319062646</v>
      </c>
      <c r="I2216" s="77">
        <f t="shared" si="338"/>
        <v>10</v>
      </c>
      <c r="J2216" s="77">
        <f t="shared" si="339"/>
        <v>6.2257870401868809E-10</v>
      </c>
      <c r="K2216" s="77">
        <f t="shared" si="340"/>
        <v>6.2257870401868807E-9</v>
      </c>
      <c r="L2216" s="82"/>
    </row>
    <row r="2217" spans="1:12" x14ac:dyDescent="0.2">
      <c r="A2217" s="76">
        <v>3520</v>
      </c>
      <c r="B2217" s="76">
        <f t="shared" si="336"/>
        <v>3.52</v>
      </c>
      <c r="C2217" s="77">
        <f t="shared" si="331"/>
        <v>0.60570094860459112</v>
      </c>
      <c r="D2217" s="78">
        <f t="shared" si="332"/>
        <v>7.2810240748049397E-10</v>
      </c>
      <c r="E2217" s="78">
        <f t="shared" si="333"/>
        <v>1</v>
      </c>
      <c r="F2217" s="78">
        <f t="shared" si="334"/>
        <v>1</v>
      </c>
      <c r="G2217" s="77">
        <f t="shared" si="337"/>
        <v>4.4101231889222174E-10</v>
      </c>
      <c r="H2217" s="78">
        <f t="shared" si="335"/>
        <v>-187.11098558242585</v>
      </c>
      <c r="I2217" s="77">
        <f t="shared" si="338"/>
        <v>10</v>
      </c>
      <c r="J2217" s="77">
        <f t="shared" si="339"/>
        <v>6.1723369530356574E-10</v>
      </c>
      <c r="K2217" s="77">
        <f t="shared" si="340"/>
        <v>6.1723369530356574E-9</v>
      </c>
      <c r="L2217" s="82"/>
    </row>
    <row r="2218" spans="1:12" x14ac:dyDescent="0.2">
      <c r="A2218" s="76">
        <v>3530</v>
      </c>
      <c r="B2218" s="76">
        <f t="shared" si="336"/>
        <v>3.53</v>
      </c>
      <c r="C2218" s="77">
        <f t="shared" si="331"/>
        <v>0.60393943383530246</v>
      </c>
      <c r="D2218" s="78">
        <f t="shared" si="332"/>
        <v>8.0174068024911347E-11</v>
      </c>
      <c r="E2218" s="78">
        <f t="shared" si="333"/>
        <v>1</v>
      </c>
      <c r="F2218" s="78">
        <f t="shared" si="334"/>
        <v>1</v>
      </c>
      <c r="G2218" s="77">
        <f t="shared" si="337"/>
        <v>4.8420281251237984E-11</v>
      </c>
      <c r="H2218" s="78">
        <f t="shared" si="335"/>
        <v>-206.29945384538431</v>
      </c>
      <c r="I2218" s="77">
        <f t="shared" si="338"/>
        <v>10</v>
      </c>
      <c r="J2218" s="77">
        <f t="shared" si="339"/>
        <v>2.4471630007172986E-10</v>
      </c>
      <c r="K2218" s="77">
        <f t="shared" si="340"/>
        <v>2.4471630007172985E-9</v>
      </c>
      <c r="L2218" s="82"/>
    </row>
    <row r="2219" spans="1:12" x14ac:dyDescent="0.2">
      <c r="A2219" s="76">
        <v>3540</v>
      </c>
      <c r="B2219" s="76">
        <f t="shared" si="336"/>
        <v>3.54</v>
      </c>
      <c r="C2219" s="77">
        <f t="shared" si="331"/>
        <v>0.60217764139151531</v>
      </c>
      <c r="D2219" s="78">
        <f t="shared" si="332"/>
        <v>1.7175347742079044E-65</v>
      </c>
      <c r="E2219" s="78">
        <f t="shared" si="333"/>
        <v>1</v>
      </c>
      <c r="F2219" s="78">
        <f t="shared" si="334"/>
        <v>1</v>
      </c>
      <c r="G2219" s="77">
        <f t="shared" si="337"/>
        <v>1.0342610393404246E-65</v>
      </c>
      <c r="H2219" s="78">
        <f t="shared" si="335"/>
        <v>-1299.7073966980076</v>
      </c>
      <c r="I2219" s="77">
        <f t="shared" si="338"/>
        <v>10</v>
      </c>
      <c r="J2219" s="77">
        <f t="shared" si="339"/>
        <v>2.4210140625618992E-11</v>
      </c>
      <c r="K2219" s="77">
        <f t="shared" si="340"/>
        <v>2.421014062561899E-10</v>
      </c>
      <c r="L2219" s="82"/>
    </row>
    <row r="2220" spans="1:12" x14ac:dyDescent="0.2">
      <c r="A2220" s="76">
        <v>3550</v>
      </c>
      <c r="B2220" s="76">
        <f t="shared" si="336"/>
        <v>3.55</v>
      </c>
      <c r="C2220" s="77">
        <f t="shared" si="331"/>
        <v>0.60041559974275349</v>
      </c>
      <c r="D2220" s="78">
        <f t="shared" si="332"/>
        <v>7.8750431491344892E-11</v>
      </c>
      <c r="E2220" s="78">
        <f t="shared" si="333"/>
        <v>1</v>
      </c>
      <c r="F2220" s="78">
        <f t="shared" si="334"/>
        <v>1</v>
      </c>
      <c r="G2220" s="77">
        <f t="shared" si="337"/>
        <v>4.7282987553876464E-11</v>
      </c>
      <c r="H2220" s="78">
        <f t="shared" si="335"/>
        <v>-206.50590181124505</v>
      </c>
      <c r="I2220" s="77">
        <f t="shared" si="338"/>
        <v>10</v>
      </c>
      <c r="J2220" s="77">
        <f t="shared" si="339"/>
        <v>2.3641493776938232E-11</v>
      </c>
      <c r="K2220" s="77">
        <f t="shared" si="340"/>
        <v>2.3641493776938231E-10</v>
      </c>
      <c r="L2220" s="82"/>
    </row>
    <row r="2221" spans="1:12" x14ac:dyDescent="0.2">
      <c r="A2221" s="76">
        <v>3560</v>
      </c>
      <c r="B2221" s="76">
        <f t="shared" si="336"/>
        <v>3.56</v>
      </c>
      <c r="C2221" s="77">
        <f t="shared" si="331"/>
        <v>0.59865333730087578</v>
      </c>
      <c r="D2221" s="78">
        <f t="shared" si="332"/>
        <v>7.0247416802026358E-10</v>
      </c>
      <c r="E2221" s="78">
        <f t="shared" si="333"/>
        <v>1</v>
      </c>
      <c r="F2221" s="78">
        <f t="shared" si="334"/>
        <v>1</v>
      </c>
      <c r="G2221" s="77">
        <f t="shared" si="337"/>
        <v>4.2053850505298695E-10</v>
      </c>
      <c r="H2221" s="78">
        <f t="shared" si="335"/>
        <v>-187.5238846695475</v>
      </c>
      <c r="I2221" s="77">
        <f t="shared" si="338"/>
        <v>10</v>
      </c>
      <c r="J2221" s="77">
        <f t="shared" si="339"/>
        <v>2.3391074630343169E-10</v>
      </c>
      <c r="K2221" s="77">
        <f t="shared" si="340"/>
        <v>2.3391074630343169E-9</v>
      </c>
      <c r="L2221" s="82"/>
    </row>
    <row r="2222" spans="1:12" x14ac:dyDescent="0.2">
      <c r="A2222" s="76">
        <v>3570</v>
      </c>
      <c r="B2222" s="76">
        <f t="shared" si="336"/>
        <v>3.57</v>
      </c>
      <c r="C2222" s="77">
        <f t="shared" si="331"/>
        <v>0.59689088241937249</v>
      </c>
      <c r="D2222" s="78">
        <f t="shared" si="332"/>
        <v>1.2378259111670146E-9</v>
      </c>
      <c r="E2222" s="78">
        <f t="shared" si="333"/>
        <v>1</v>
      </c>
      <c r="F2222" s="78">
        <f t="shared" si="334"/>
        <v>1</v>
      </c>
      <c r="G2222" s="77">
        <f t="shared" si="337"/>
        <v>7.388470003980431E-10</v>
      </c>
      <c r="H2222" s="78">
        <f t="shared" si="335"/>
        <v>-182.62890971010785</v>
      </c>
      <c r="I2222" s="77">
        <f t="shared" si="338"/>
        <v>10</v>
      </c>
      <c r="J2222" s="77">
        <f t="shared" si="339"/>
        <v>5.7969275272551497E-10</v>
      </c>
      <c r="K2222" s="77">
        <f t="shared" si="340"/>
        <v>5.7969275272551502E-9</v>
      </c>
      <c r="L2222" s="82"/>
    </row>
    <row r="2223" spans="1:12" x14ac:dyDescent="0.2">
      <c r="A2223" s="76">
        <v>3580</v>
      </c>
      <c r="B2223" s="76">
        <f t="shared" si="336"/>
        <v>3.58</v>
      </c>
      <c r="C2223" s="77">
        <f t="shared" si="331"/>
        <v>0.59512826339266578</v>
      </c>
      <c r="D2223" s="78">
        <f t="shared" si="332"/>
        <v>6.9016127912877578E-10</v>
      </c>
      <c r="E2223" s="78">
        <f t="shared" si="333"/>
        <v>1</v>
      </c>
      <c r="F2223" s="78">
        <f t="shared" si="334"/>
        <v>1</v>
      </c>
      <c r="G2223" s="77">
        <f t="shared" si="337"/>
        <v>4.1073448350876919E-10</v>
      </c>
      <c r="H2223" s="78">
        <f t="shared" si="335"/>
        <v>-187.72877668220639</v>
      </c>
      <c r="I2223" s="77">
        <f t="shared" si="338"/>
        <v>10</v>
      </c>
      <c r="J2223" s="77">
        <f t="shared" si="339"/>
        <v>5.7479074195340617E-10</v>
      </c>
      <c r="K2223" s="77">
        <f t="shared" si="340"/>
        <v>5.7479074195340619E-9</v>
      </c>
      <c r="L2223" s="82"/>
    </row>
    <row r="2224" spans="1:12" x14ac:dyDescent="0.2">
      <c r="A2224" s="76">
        <v>3590</v>
      </c>
      <c r="B2224" s="76">
        <f t="shared" si="336"/>
        <v>3.59</v>
      </c>
      <c r="C2224" s="77">
        <f t="shared" si="331"/>
        <v>0.59336550845541303</v>
      </c>
      <c r="D2224" s="78">
        <f t="shared" si="332"/>
        <v>7.6013942244003409E-11</v>
      </c>
      <c r="E2224" s="78">
        <f t="shared" si="333"/>
        <v>1</v>
      </c>
      <c r="F2224" s="78">
        <f t="shared" si="334"/>
        <v>1</v>
      </c>
      <c r="G2224" s="77">
        <f t="shared" si="337"/>
        <v>4.510405148931348E-11</v>
      </c>
      <c r="H2224" s="78">
        <f t="shared" si="335"/>
        <v>-206.91568891391563</v>
      </c>
      <c r="I2224" s="77">
        <f t="shared" si="338"/>
        <v>10</v>
      </c>
      <c r="J2224" s="77">
        <f t="shared" si="339"/>
        <v>2.2791926749904134E-10</v>
      </c>
      <c r="K2224" s="77">
        <f t="shared" si="340"/>
        <v>2.2791926749904133E-9</v>
      </c>
      <c r="L2224" s="82"/>
    </row>
    <row r="2225" spans="1:12" x14ac:dyDescent="0.2">
      <c r="A2225" s="76">
        <v>3600</v>
      </c>
      <c r="B2225" s="76">
        <f t="shared" si="336"/>
        <v>3.6</v>
      </c>
      <c r="C2225" s="77">
        <f t="shared" si="331"/>
        <v>0.5916026457818111</v>
      </c>
      <c r="D2225" s="78">
        <f t="shared" si="332"/>
        <v>2.6699453206622331E-66</v>
      </c>
      <c r="E2225" s="78">
        <f t="shared" si="333"/>
        <v>1</v>
      </c>
      <c r="F2225" s="78">
        <f t="shared" si="334"/>
        <v>1</v>
      </c>
      <c r="G2225" s="77">
        <f t="shared" si="337"/>
        <v>1.5795467157965431E-66</v>
      </c>
      <c r="H2225" s="78">
        <f t="shared" si="335"/>
        <v>-1316.029350502329</v>
      </c>
      <c r="I2225" s="77">
        <f t="shared" si="338"/>
        <v>10</v>
      </c>
      <c r="J2225" s="77">
        <f t="shared" si="339"/>
        <v>2.255202574465674E-11</v>
      </c>
      <c r="K2225" s="77">
        <f t="shared" si="340"/>
        <v>2.2552025744656741E-10</v>
      </c>
      <c r="L2225" s="82"/>
    </row>
    <row r="2226" spans="1:12" x14ac:dyDescent="0.2">
      <c r="A2226" s="76">
        <v>3610</v>
      </c>
      <c r="B2226" s="76">
        <f t="shared" si="336"/>
        <v>3.61</v>
      </c>
      <c r="C2226" s="77">
        <f t="shared" si="331"/>
        <v>0.58983970348490822</v>
      </c>
      <c r="D2226" s="78">
        <f t="shared" si="332"/>
        <v>7.4698755060191513E-11</v>
      </c>
      <c r="E2226" s="78">
        <f t="shared" si="333"/>
        <v>1</v>
      </c>
      <c r="F2226" s="78">
        <f t="shared" si="334"/>
        <v>1</v>
      </c>
      <c r="G2226" s="77">
        <f t="shared" si="337"/>
        <v>4.4060291535395147E-11</v>
      </c>
      <c r="H2226" s="78">
        <f t="shared" si="335"/>
        <v>-207.11905267126085</v>
      </c>
      <c r="I2226" s="77">
        <f t="shared" si="338"/>
        <v>10</v>
      </c>
      <c r="J2226" s="77">
        <f t="shared" si="339"/>
        <v>2.2030145767697573E-11</v>
      </c>
      <c r="K2226" s="77">
        <f t="shared" si="340"/>
        <v>2.2030145767697574E-10</v>
      </c>
      <c r="L2226" s="82"/>
    </row>
    <row r="2227" spans="1:12" x14ac:dyDescent="0.2">
      <c r="A2227" s="76">
        <v>3620</v>
      </c>
      <c r="B2227" s="76">
        <f t="shared" si="336"/>
        <v>3.62</v>
      </c>
      <c r="C2227" s="77">
        <f t="shared" si="331"/>
        <v>0.58807670961591363</v>
      </c>
      <c r="D2227" s="78">
        <f t="shared" si="332"/>
        <v>6.664854307567634E-10</v>
      </c>
      <c r="E2227" s="78">
        <f t="shared" si="333"/>
        <v>1</v>
      </c>
      <c r="F2227" s="78">
        <f t="shared" si="334"/>
        <v>1</v>
      </c>
      <c r="G2227" s="77">
        <f t="shared" si="337"/>
        <v>3.9194455912638228E-10</v>
      </c>
      <c r="H2227" s="78">
        <f t="shared" si="335"/>
        <v>-188.13550719879015</v>
      </c>
      <c r="I2227" s="77">
        <f t="shared" si="338"/>
        <v>10</v>
      </c>
      <c r="J2227" s="77">
        <f t="shared" si="339"/>
        <v>2.1800242533088871E-10</v>
      </c>
      <c r="K2227" s="77">
        <f t="shared" si="340"/>
        <v>2.1800242533088868E-9</v>
      </c>
      <c r="L2227" s="82"/>
    </row>
    <row r="2228" spans="1:12" x14ac:dyDescent="0.2">
      <c r="A2228" s="76">
        <v>3630</v>
      </c>
      <c r="B2228" s="76">
        <f t="shared" si="336"/>
        <v>3.63</v>
      </c>
      <c r="C2228" s="77">
        <f t="shared" si="331"/>
        <v>0.58631369216351881</v>
      </c>
      <c r="D2228" s="78">
        <f t="shared" si="332"/>
        <v>1.1746792956100794E-9</v>
      </c>
      <c r="E2228" s="78">
        <f t="shared" si="333"/>
        <v>1</v>
      </c>
      <c r="F2228" s="78">
        <f t="shared" si="334"/>
        <v>1</v>
      </c>
      <c r="G2228" s="77">
        <f t="shared" si="337"/>
        <v>6.8873055491718717E-10</v>
      </c>
      <c r="H2228" s="78">
        <f t="shared" si="335"/>
        <v>-183.2390129899938</v>
      </c>
      <c r="I2228" s="77">
        <f t="shared" si="338"/>
        <v>10</v>
      </c>
      <c r="J2228" s="77">
        <f t="shared" si="339"/>
        <v>5.403375570217847E-10</v>
      </c>
      <c r="K2228" s="77">
        <f t="shared" si="340"/>
        <v>5.403375570217847E-9</v>
      </c>
      <c r="L2228" s="82"/>
    </row>
    <row r="2229" spans="1:12" x14ac:dyDescent="0.2">
      <c r="A2229" s="76">
        <v>3640</v>
      </c>
      <c r="B2229" s="76">
        <f t="shared" si="336"/>
        <v>3.64</v>
      </c>
      <c r="C2229" s="77">
        <f t="shared" si="331"/>
        <v>0.58455067905321223</v>
      </c>
      <c r="D2229" s="78">
        <f t="shared" si="332"/>
        <v>6.5510263256281344E-10</v>
      </c>
      <c r="E2229" s="78">
        <f t="shared" si="333"/>
        <v>1</v>
      </c>
      <c r="F2229" s="78">
        <f t="shared" si="334"/>
        <v>1</v>
      </c>
      <c r="G2229" s="77">
        <f t="shared" si="337"/>
        <v>3.8294068871413957E-10</v>
      </c>
      <c r="H2229" s="78">
        <f t="shared" si="335"/>
        <v>-188.33736971952322</v>
      </c>
      <c r="I2229" s="77">
        <f t="shared" si="338"/>
        <v>10</v>
      </c>
      <c r="J2229" s="77">
        <f t="shared" si="339"/>
        <v>5.3583562181566332E-10</v>
      </c>
      <c r="K2229" s="77">
        <f t="shared" si="340"/>
        <v>5.3583562181566328E-9</v>
      </c>
      <c r="L2229" s="82"/>
    </row>
    <row r="2230" spans="1:12" x14ac:dyDescent="0.2">
      <c r="A2230" s="76">
        <v>3650</v>
      </c>
      <c r="B2230" s="76">
        <f t="shared" si="336"/>
        <v>3.65</v>
      </c>
      <c r="C2230" s="77">
        <f t="shared" si="331"/>
        <v>0.58278769814660591</v>
      </c>
      <c r="D2230" s="78">
        <f t="shared" si="332"/>
        <v>7.2168984128665155E-11</v>
      </c>
      <c r="E2230" s="78">
        <f t="shared" si="333"/>
        <v>1</v>
      </c>
      <c r="F2230" s="78">
        <f t="shared" si="334"/>
        <v>1</v>
      </c>
      <c r="G2230" s="77">
        <f t="shared" si="337"/>
        <v>4.2059196137923704E-11</v>
      </c>
      <c r="H2230" s="78">
        <f t="shared" si="335"/>
        <v>-207.52278064164835</v>
      </c>
      <c r="I2230" s="77">
        <f t="shared" si="338"/>
        <v>10</v>
      </c>
      <c r="J2230" s="77">
        <f t="shared" si="339"/>
        <v>2.1249994242603164E-10</v>
      </c>
      <c r="K2230" s="77">
        <f t="shared" si="340"/>
        <v>2.1249994242603163E-9</v>
      </c>
      <c r="L2230" s="82"/>
    </row>
    <row r="2231" spans="1:12" x14ac:dyDescent="0.2">
      <c r="A2231" s="76">
        <v>3660</v>
      </c>
      <c r="B2231" s="76">
        <f t="shared" si="336"/>
        <v>3.66</v>
      </c>
      <c r="C2231" s="77">
        <f t="shared" si="331"/>
        <v>0.5810247772407604</v>
      </c>
      <c r="D2231" s="78">
        <f t="shared" si="332"/>
        <v>1.2527360135000635E-63</v>
      </c>
      <c r="E2231" s="78">
        <f t="shared" si="333"/>
        <v>1</v>
      </c>
      <c r="F2231" s="78">
        <f t="shared" si="334"/>
        <v>1</v>
      </c>
      <c r="G2231" s="77">
        <f t="shared" si="337"/>
        <v>7.2787066318535252E-64</v>
      </c>
      <c r="H2231" s="78">
        <f t="shared" si="335"/>
        <v>-1262.7589156899787</v>
      </c>
      <c r="I2231" s="77">
        <f t="shared" si="338"/>
        <v>10</v>
      </c>
      <c r="J2231" s="77">
        <f t="shared" si="339"/>
        <v>2.1029598068961852E-11</v>
      </c>
      <c r="K2231" s="77">
        <f t="shared" si="340"/>
        <v>2.1029598068961853E-10</v>
      </c>
      <c r="L2231" s="82"/>
    </row>
    <row r="2232" spans="1:12" x14ac:dyDescent="0.2">
      <c r="A2232" s="76">
        <v>3670</v>
      </c>
      <c r="B2232" s="76">
        <f t="shared" si="336"/>
        <v>3.67</v>
      </c>
      <c r="C2232" s="77">
        <f t="shared" si="331"/>
        <v>0.57926194406751608</v>
      </c>
      <c r="D2232" s="78">
        <f t="shared" si="332"/>
        <v>7.0952317966388736E-11</v>
      </c>
      <c r="E2232" s="78">
        <f t="shared" si="333"/>
        <v>1</v>
      </c>
      <c r="F2232" s="78">
        <f t="shared" si="334"/>
        <v>1</v>
      </c>
      <c r="G2232" s="77">
        <f t="shared" si="337"/>
        <v>4.1099977641306885E-11</v>
      </c>
      <c r="H2232" s="78">
        <f t="shared" si="335"/>
        <v>-207.7231682876658</v>
      </c>
      <c r="I2232" s="77">
        <f t="shared" si="338"/>
        <v>10</v>
      </c>
      <c r="J2232" s="77">
        <f t="shared" si="339"/>
        <v>2.0549988820653442E-11</v>
      </c>
      <c r="K2232" s="77">
        <f t="shared" si="340"/>
        <v>2.0549988820653444E-10</v>
      </c>
      <c r="L2232" s="82"/>
    </row>
    <row r="2233" spans="1:12" x14ac:dyDescent="0.2">
      <c r="A2233" s="76">
        <v>3680</v>
      </c>
      <c r="B2233" s="76">
        <f t="shared" si="336"/>
        <v>3.68</v>
      </c>
      <c r="C2233" s="77">
        <f t="shared" si="331"/>
        <v>0.57749922629282591</v>
      </c>
      <c r="D2233" s="78">
        <f t="shared" si="332"/>
        <v>6.3320042806604159E-10</v>
      </c>
      <c r="E2233" s="78">
        <f t="shared" si="333"/>
        <v>1</v>
      </c>
      <c r="F2233" s="78">
        <f t="shared" si="334"/>
        <v>1</v>
      </c>
      <c r="G2233" s="77">
        <f t="shared" si="337"/>
        <v>3.6567275729642518E-10</v>
      </c>
      <c r="H2233" s="78">
        <f t="shared" si="335"/>
        <v>-188.73814786988899</v>
      </c>
      <c r="I2233" s="77">
        <f t="shared" si="338"/>
        <v>10</v>
      </c>
      <c r="J2233" s="77">
        <f t="shared" si="339"/>
        <v>2.0338636746886604E-10</v>
      </c>
      <c r="K2233" s="77">
        <f t="shared" si="340"/>
        <v>2.0338636746886606E-9</v>
      </c>
      <c r="L2233" s="82"/>
    </row>
    <row r="2234" spans="1:12" x14ac:dyDescent="0.2">
      <c r="A2234" s="76">
        <v>3690</v>
      </c>
      <c r="B2234" s="76">
        <f t="shared" si="336"/>
        <v>3.69</v>
      </c>
      <c r="C2234" s="77">
        <f t="shared" si="331"/>
        <v>0.5757366515160961</v>
      </c>
      <c r="D2234" s="78">
        <f t="shared" si="332"/>
        <v>1.1162635772493809E-9</v>
      </c>
      <c r="E2234" s="78">
        <f t="shared" si="333"/>
        <v>1</v>
      </c>
      <c r="F2234" s="78">
        <f t="shared" si="334"/>
        <v>1</v>
      </c>
      <c r="G2234" s="77">
        <f t="shared" si="337"/>
        <v>6.4267385417493761E-10</v>
      </c>
      <c r="H2234" s="78">
        <f t="shared" si="335"/>
        <v>-183.84018736163401</v>
      </c>
      <c r="I2234" s="77">
        <f t="shared" si="338"/>
        <v>10</v>
      </c>
      <c r="J2234" s="77">
        <f t="shared" si="339"/>
        <v>5.0417330573568137E-10</v>
      </c>
      <c r="K2234" s="77">
        <f t="shared" si="340"/>
        <v>5.0417330573568135E-9</v>
      </c>
      <c r="L2234" s="82"/>
    </row>
    <row r="2235" spans="1:12" x14ac:dyDescent="0.2">
      <c r="A2235" s="76">
        <v>3700</v>
      </c>
      <c r="B2235" s="76">
        <f t="shared" si="336"/>
        <v>3.7</v>
      </c>
      <c r="C2235" s="77">
        <f t="shared" si="331"/>
        <v>0.57397424726952018</v>
      </c>
      <c r="D2235" s="78">
        <f t="shared" si="332"/>
        <v>6.2266330779899508E-10</v>
      </c>
      <c r="E2235" s="78">
        <f t="shared" si="333"/>
        <v>1</v>
      </c>
      <c r="F2235" s="78">
        <f t="shared" si="334"/>
        <v>1</v>
      </c>
      <c r="G2235" s="77">
        <f t="shared" si="337"/>
        <v>3.5739270339627774E-10</v>
      </c>
      <c r="H2235" s="78">
        <f t="shared" si="335"/>
        <v>-188.93708636772561</v>
      </c>
      <c r="I2235" s="77">
        <f t="shared" si="338"/>
        <v>10</v>
      </c>
      <c r="J2235" s="77">
        <f t="shared" si="339"/>
        <v>5.0003327878560767E-10</v>
      </c>
      <c r="K2235" s="77">
        <f t="shared" si="340"/>
        <v>5.0003327878560765E-9</v>
      </c>
      <c r="L2235" s="82"/>
    </row>
    <row r="2236" spans="1:12" x14ac:dyDescent="0.2">
      <c r="A2236" s="76">
        <v>3710</v>
      </c>
      <c r="B2236" s="76">
        <f t="shared" si="336"/>
        <v>3.71</v>
      </c>
      <c r="C2236" s="77">
        <f t="shared" si="331"/>
        <v>0.57221204101743017</v>
      </c>
      <c r="D2236" s="78">
        <f t="shared" si="332"/>
        <v>6.8610503107931711E-11</v>
      </c>
      <c r="E2236" s="78">
        <f t="shared" si="333"/>
        <v>1</v>
      </c>
      <c r="F2236" s="78">
        <f t="shared" si="334"/>
        <v>1</v>
      </c>
      <c r="G2236" s="77">
        <f t="shared" si="337"/>
        <v>3.925975601862234E-11</v>
      </c>
      <c r="H2236" s="78">
        <f t="shared" si="335"/>
        <v>-208.12104807337295</v>
      </c>
      <c r="I2236" s="77">
        <f t="shared" si="338"/>
        <v>10</v>
      </c>
      <c r="J2236" s="77">
        <f t="shared" si="339"/>
        <v>1.9832622970745003E-10</v>
      </c>
      <c r="K2236" s="77">
        <f t="shared" si="340"/>
        <v>1.9832622970745003E-9</v>
      </c>
      <c r="L2236" s="82"/>
    </row>
    <row r="2237" spans="1:12" x14ac:dyDescent="0.2">
      <c r="A2237" s="76">
        <v>3720</v>
      </c>
      <c r="B2237" s="76">
        <f t="shared" si="336"/>
        <v>3.72</v>
      </c>
      <c r="C2237" s="77">
        <f t="shared" si="331"/>
        <v>0.5704500601556407</v>
      </c>
      <c r="D2237" s="78">
        <f t="shared" si="332"/>
        <v>5.0855134945869327E-65</v>
      </c>
      <c r="E2237" s="78">
        <f t="shared" si="333"/>
        <v>1</v>
      </c>
      <c r="F2237" s="78">
        <f t="shared" si="334"/>
        <v>1</v>
      </c>
      <c r="G2237" s="77">
        <f t="shared" si="337"/>
        <v>2.9010314789094384E-65</v>
      </c>
      <c r="H2237" s="78">
        <f t="shared" si="335"/>
        <v>-1290.7489511733954</v>
      </c>
      <c r="I2237" s="77">
        <f t="shared" si="338"/>
        <v>10</v>
      </c>
      <c r="J2237" s="77">
        <f t="shared" si="339"/>
        <v>1.962987800931117E-11</v>
      </c>
      <c r="K2237" s="77">
        <f t="shared" si="340"/>
        <v>1.9629878009311169E-10</v>
      </c>
      <c r="L2237" s="82"/>
    </row>
    <row r="2238" spans="1:12" x14ac:dyDescent="0.2">
      <c r="A2238" s="76">
        <v>3730</v>
      </c>
      <c r="B2238" s="76">
        <f t="shared" si="336"/>
        <v>3.73</v>
      </c>
      <c r="C2238" s="77">
        <f t="shared" si="331"/>
        <v>0.56868833201080349</v>
      </c>
      <c r="D2238" s="78">
        <f t="shared" si="332"/>
        <v>6.7483493243130628E-11</v>
      </c>
      <c r="E2238" s="78">
        <f t="shared" si="333"/>
        <v>1</v>
      </c>
      <c r="F2238" s="78">
        <f t="shared" si="334"/>
        <v>1</v>
      </c>
      <c r="G2238" s="77">
        <f t="shared" si="337"/>
        <v>3.8377075210698281E-11</v>
      </c>
      <c r="H2238" s="78">
        <f t="shared" si="335"/>
        <v>-208.31856253482289</v>
      </c>
      <c r="I2238" s="77">
        <f t="shared" si="338"/>
        <v>10</v>
      </c>
      <c r="J2238" s="77">
        <f t="shared" si="339"/>
        <v>1.9188537605349141E-11</v>
      </c>
      <c r="K2238" s="77">
        <f t="shared" si="340"/>
        <v>1.9188537605349141E-10</v>
      </c>
      <c r="L2238" s="82"/>
    </row>
    <row r="2239" spans="1:12" x14ac:dyDescent="0.2">
      <c r="A2239" s="76">
        <v>3740</v>
      </c>
      <c r="B2239" s="76">
        <f t="shared" si="336"/>
        <v>3.74</v>
      </c>
      <c r="C2239" s="77">
        <f t="shared" si="331"/>
        <v>0.56692688383975887</v>
      </c>
      <c r="D2239" s="78">
        <f t="shared" si="332"/>
        <v>6.0237514995293699E-10</v>
      </c>
      <c r="E2239" s="78">
        <f t="shared" si="333"/>
        <v>1</v>
      </c>
      <c r="F2239" s="78">
        <f t="shared" si="334"/>
        <v>1</v>
      </c>
      <c r="G2239" s="77">
        <f t="shared" si="337"/>
        <v>3.4150266666532601E-10</v>
      </c>
      <c r="H2239" s="78">
        <f t="shared" si="335"/>
        <v>-189.33211801455298</v>
      </c>
      <c r="I2239" s="77">
        <f t="shared" si="338"/>
        <v>10</v>
      </c>
      <c r="J2239" s="77">
        <f t="shared" si="339"/>
        <v>1.8993987093801215E-10</v>
      </c>
      <c r="K2239" s="77">
        <f t="shared" si="340"/>
        <v>1.8993987093801213E-9</v>
      </c>
      <c r="L2239" s="82"/>
    </row>
    <row r="2240" spans="1:12" x14ac:dyDescent="0.2">
      <c r="A2240" s="76">
        <v>3750</v>
      </c>
      <c r="B2240" s="76">
        <f t="shared" si="336"/>
        <v>3.75</v>
      </c>
      <c r="C2240" s="77">
        <f t="shared" si="331"/>
        <v>0.56516574282889931</v>
      </c>
      <c r="D2240" s="78">
        <f t="shared" si="332"/>
        <v>1.0621530203759425E-9</v>
      </c>
      <c r="E2240" s="78">
        <f t="shared" si="333"/>
        <v>1</v>
      </c>
      <c r="F2240" s="78">
        <f t="shared" si="334"/>
        <v>1</v>
      </c>
      <c r="G2240" s="77">
        <f t="shared" si="337"/>
        <v>6.002925007587286E-10</v>
      </c>
      <c r="H2240" s="78">
        <f t="shared" si="335"/>
        <v>-184.43274164194287</v>
      </c>
      <c r="I2240" s="77">
        <f t="shared" si="338"/>
        <v>10</v>
      </c>
      <c r="J2240" s="77">
        <f t="shared" si="339"/>
        <v>4.7089758371202725E-10</v>
      </c>
      <c r="K2240" s="77">
        <f t="shared" si="340"/>
        <v>4.7089758371202725E-9</v>
      </c>
      <c r="L2240" s="82"/>
    </row>
    <row r="2241" spans="1:12" x14ac:dyDescent="0.2">
      <c r="A2241" s="76">
        <v>3760</v>
      </c>
      <c r="B2241" s="76">
        <f t="shared" si="336"/>
        <v>3.76</v>
      </c>
      <c r="C2241" s="77">
        <f t="shared" si="331"/>
        <v>0.56340493609352804</v>
      </c>
      <c r="D2241" s="78">
        <f t="shared" si="332"/>
        <v>5.9260826550040737E-10</v>
      </c>
      <c r="E2241" s="78">
        <f t="shared" si="333"/>
        <v>1</v>
      </c>
      <c r="F2241" s="78">
        <f t="shared" si="334"/>
        <v>1</v>
      </c>
      <c r="G2241" s="77">
        <f t="shared" si="337"/>
        <v>3.3387842195275353E-10</v>
      </c>
      <c r="H2241" s="78">
        <f t="shared" si="335"/>
        <v>-189.52823295641883</v>
      </c>
      <c r="I2241" s="77">
        <f t="shared" si="338"/>
        <v>10</v>
      </c>
      <c r="J2241" s="77">
        <f t="shared" si="339"/>
        <v>4.6708546135574109E-10</v>
      </c>
      <c r="K2241" s="77">
        <f t="shared" si="340"/>
        <v>4.6708546135574109E-9</v>
      </c>
      <c r="L2241" s="82"/>
    </row>
    <row r="2242" spans="1:12" x14ac:dyDescent="0.2">
      <c r="A2242" s="76">
        <v>3770</v>
      </c>
      <c r="B2242" s="76">
        <f t="shared" si="336"/>
        <v>3.77</v>
      </c>
      <c r="C2242" s="77">
        <f t="shared" ref="C2242:C2305" si="341">ABS(SIN(((8*PI()*$A2242*VLOOKUP($D$8,$C$16:$D$31,2,FALSE))/($D$14*1000000)))/(VLOOKUP($D$8,$C$16:$D$31,2,FALSE)*SIN(((8*PI()*$A2242)/($D$14*1000000)))))^5</f>
        <v>0.56164449067722821</v>
      </c>
      <c r="D2242" s="78">
        <f t="shared" ref="D2242:D2305" si="342">ABS(SIN(((512*PI()*$A2242*VLOOKUP($D$8,$C$16:$E$31,3,FALSE))/($D$14*1000000)))/(VLOOKUP($D$8,$C$16:$E$31,3,FALSE)*SIN(((512*PI()*$A2242)/($D$14*1000000)))))^$D$9</f>
        <v>6.5312866218183755E-11</v>
      </c>
      <c r="E2242" s="78">
        <f t="shared" ref="E2242:E2305" si="343">IF($D$10="OFF",1,ABS(SIN(8*VLOOKUP($D$8,$C$16:$D$31,2,FALSE)*VLOOKUP($D$8,$C$16:$E$31,3,FALSE)*2*PI()*A2242/($D$14*1000000))/(2*SIN((8*VLOOKUP($D$8,$C$16:$D$31,2,FALSE)*VLOOKUP($D$8,$C$16:$E$31,3,FALSE))*PI()*A2242/($D$14*1000000)))))</f>
        <v>1</v>
      </c>
      <c r="F2242" s="78">
        <f t="shared" ref="F2242:F2305" si="344">IF($D$11="OFF",1,ABS(SIN(8*VLOOKUP($D$8,$C$16:$D$31,2,FALSE)*VLOOKUP($D$8,$C$16:$E$31,3,FALSE)*IF($D$10="ON",4,2)*PI()*A2242/($D$14*1000000))/(2*SIN((8*VLOOKUP($D$8,$C$16:$D$31,2,FALSE)*VLOOKUP($D$8,$C$16:$E$31,3,FALSE)*IF($D$10="ON",2,1))*PI()*A2242/($D$14*1000000)))))</f>
        <v>1</v>
      </c>
      <c r="G2242" s="77">
        <f t="shared" si="337"/>
        <v>3.6682611481781762E-11</v>
      </c>
      <c r="H2242" s="78">
        <f t="shared" ref="H2242:H2305" si="345">20*LOG10(G2242)</f>
        <v>-208.71079507849419</v>
      </c>
      <c r="I2242" s="77">
        <f t="shared" si="338"/>
        <v>10</v>
      </c>
      <c r="J2242" s="77">
        <f t="shared" si="339"/>
        <v>1.8528051671726764E-10</v>
      </c>
      <c r="K2242" s="77">
        <f t="shared" si="340"/>
        <v>1.8528051671726763E-9</v>
      </c>
      <c r="L2242" s="82"/>
    </row>
    <row r="2243" spans="1:12" x14ac:dyDescent="0.2">
      <c r="A2243" s="76">
        <v>3780</v>
      </c>
      <c r="B2243" s="76">
        <f t="shared" ref="B2243:B2306" si="346">A2243/1000</f>
        <v>3.78</v>
      </c>
      <c r="C2243" s="77">
        <f t="shared" si="341"/>
        <v>0.55988443355123141</v>
      </c>
      <c r="D2243" s="78">
        <f t="shared" si="342"/>
        <v>4.3706090854898303E-64</v>
      </c>
      <c r="E2243" s="78">
        <f t="shared" si="343"/>
        <v>1</v>
      </c>
      <c r="F2243" s="78">
        <f t="shared" si="344"/>
        <v>1</v>
      </c>
      <c r="G2243" s="77">
        <f t="shared" ref="G2243:G2306" si="347">C2243*D2243*E2243*F2243</f>
        <v>2.4470359921033391E-64</v>
      </c>
      <c r="H2243" s="78">
        <f t="shared" si="345"/>
        <v>-1272.2271928560626</v>
      </c>
      <c r="I2243" s="77">
        <f t="shared" ref="I2243:I2306" si="348">A2243-A2242</f>
        <v>10</v>
      </c>
      <c r="J2243" s="77">
        <f t="shared" ref="J2243:J2306" si="349">((G2243+G2242)/2)</f>
        <v>1.8341305740890881E-11</v>
      </c>
      <c r="K2243" s="77">
        <f t="shared" si="340"/>
        <v>1.8341305740890882E-10</v>
      </c>
      <c r="L2243" s="82"/>
    </row>
    <row r="2244" spans="1:12" x14ac:dyDescent="0.2">
      <c r="A2244" s="76">
        <v>3790</v>
      </c>
      <c r="B2244" s="76">
        <f t="shared" si="346"/>
        <v>3.79</v>
      </c>
      <c r="C2244" s="77">
        <f t="shared" si="341"/>
        <v>0.55812479161379125</v>
      </c>
      <c r="D2244" s="78">
        <f t="shared" si="342"/>
        <v>6.4267582516908423E-11</v>
      </c>
      <c r="E2244" s="78">
        <f t="shared" si="343"/>
        <v>1</v>
      </c>
      <c r="F2244" s="78">
        <f t="shared" si="344"/>
        <v>1</v>
      </c>
      <c r="G2244" s="77">
        <f t="shared" si="347"/>
        <v>3.5869331099771646E-11</v>
      </c>
      <c r="H2244" s="78">
        <f t="shared" si="345"/>
        <v>-208.90553444160571</v>
      </c>
      <c r="I2244" s="77">
        <f t="shared" si="348"/>
        <v>10</v>
      </c>
      <c r="J2244" s="77">
        <f t="shared" si="349"/>
        <v>1.7934665549885823E-11</v>
      </c>
      <c r="K2244" s="77">
        <f t="shared" ref="K2244:K2307" si="350">I2244*J2244</f>
        <v>1.7934665549885822E-10</v>
      </c>
      <c r="L2244" s="82"/>
    </row>
    <row r="2245" spans="1:12" x14ac:dyDescent="0.2">
      <c r="A2245" s="76">
        <v>3800</v>
      </c>
      <c r="B2245" s="76">
        <f t="shared" si="346"/>
        <v>3.8</v>
      </c>
      <c r="C2245" s="77">
        <f t="shared" si="341"/>
        <v>0.55636559168956323</v>
      </c>
      <c r="D2245" s="78">
        <f t="shared" si="342"/>
        <v>5.7379138404716125E-10</v>
      </c>
      <c r="E2245" s="78">
        <f t="shared" si="343"/>
        <v>1</v>
      </c>
      <c r="F2245" s="78">
        <f t="shared" si="344"/>
        <v>1</v>
      </c>
      <c r="G2245" s="77">
        <f t="shared" si="347"/>
        <v>3.192377828917723E-10</v>
      </c>
      <c r="H2245" s="78">
        <f t="shared" si="345"/>
        <v>-189.91771428061514</v>
      </c>
      <c r="I2245" s="77">
        <f t="shared" si="348"/>
        <v>10</v>
      </c>
      <c r="J2245" s="77">
        <f t="shared" si="349"/>
        <v>1.7755355699577197E-10</v>
      </c>
      <c r="K2245" s="77">
        <f t="shared" si="350"/>
        <v>1.7755355699577197E-9</v>
      </c>
      <c r="L2245" s="82"/>
    </row>
    <row r="2246" spans="1:12" x14ac:dyDescent="0.2">
      <c r="A2246" s="76">
        <v>3810</v>
      </c>
      <c r="B2246" s="76">
        <f t="shared" si="346"/>
        <v>3.81</v>
      </c>
      <c r="C2246" s="77">
        <f t="shared" si="341"/>
        <v>0.55460686052898389</v>
      </c>
      <c r="D2246" s="78">
        <f t="shared" si="342"/>
        <v>1.0119667805082749E-9</v>
      </c>
      <c r="E2246" s="78">
        <f t="shared" si="343"/>
        <v>1</v>
      </c>
      <c r="F2246" s="78">
        <f t="shared" si="344"/>
        <v>1</v>
      </c>
      <c r="G2246" s="77">
        <f t="shared" si="347"/>
        <v>5.612437190973177E-10</v>
      </c>
      <c r="H2246" s="78">
        <f t="shared" si="345"/>
        <v>-185.01697012339432</v>
      </c>
      <c r="I2246" s="77">
        <f t="shared" si="348"/>
        <v>10</v>
      </c>
      <c r="J2246" s="77">
        <f t="shared" si="349"/>
        <v>4.40240750994545E-10</v>
      </c>
      <c r="K2246" s="77">
        <f t="shared" si="350"/>
        <v>4.4024075099454501E-9</v>
      </c>
      <c r="L2246" s="82"/>
    </row>
    <row r="2247" spans="1:12" x14ac:dyDescent="0.2">
      <c r="A2247" s="76">
        <v>3820</v>
      </c>
      <c r="B2247" s="76">
        <f t="shared" si="346"/>
        <v>3.82</v>
      </c>
      <c r="C2247" s="77">
        <f t="shared" si="341"/>
        <v>0.55284862480765518</v>
      </c>
      <c r="D2247" s="78">
        <f t="shared" si="342"/>
        <v>5.6472718438531045E-10</v>
      </c>
      <c r="E2247" s="78">
        <f t="shared" si="343"/>
        <v>1</v>
      </c>
      <c r="F2247" s="78">
        <f t="shared" si="344"/>
        <v>1</v>
      </c>
      <c r="G2247" s="77">
        <f t="shared" si="347"/>
        <v>3.1220864727891801E-10</v>
      </c>
      <c r="H2247" s="78">
        <f t="shared" si="345"/>
        <v>-190.11110144805312</v>
      </c>
      <c r="I2247" s="77">
        <f t="shared" si="348"/>
        <v>10</v>
      </c>
      <c r="J2247" s="77">
        <f t="shared" si="349"/>
        <v>4.3672618318811786E-10</v>
      </c>
      <c r="K2247" s="77">
        <f t="shared" si="350"/>
        <v>4.3672618318811789E-9</v>
      </c>
      <c r="L2247" s="82"/>
    </row>
    <row r="2248" spans="1:12" x14ac:dyDescent="0.2">
      <c r="A2248" s="76">
        <v>3830</v>
      </c>
      <c r="B2248" s="76">
        <f t="shared" si="346"/>
        <v>3.83</v>
      </c>
      <c r="C2248" s="77">
        <f t="shared" si="341"/>
        <v>0.55109091112573672</v>
      </c>
      <c r="D2248" s="78">
        <f t="shared" si="342"/>
        <v>6.2253129106600001E-11</v>
      </c>
      <c r="E2248" s="78">
        <f t="shared" si="343"/>
        <v>1</v>
      </c>
      <c r="F2248" s="78">
        <f t="shared" si="344"/>
        <v>1</v>
      </c>
      <c r="G2248" s="77">
        <f t="shared" si="347"/>
        <v>3.4307133639784313E-11</v>
      </c>
      <c r="H2248" s="78">
        <f t="shared" si="345"/>
        <v>-209.29231131443859</v>
      </c>
      <c r="I2248" s="77">
        <f t="shared" si="348"/>
        <v>10</v>
      </c>
      <c r="J2248" s="77">
        <f t="shared" si="349"/>
        <v>1.7325789045935117E-10</v>
      </c>
      <c r="K2248" s="77">
        <f t="shared" si="350"/>
        <v>1.7325789045935117E-9</v>
      </c>
      <c r="L2248" s="82"/>
    </row>
    <row r="2249" spans="1:12" x14ac:dyDescent="0.2">
      <c r="A2249" s="76">
        <v>3840</v>
      </c>
      <c r="B2249" s="76">
        <f t="shared" si="346"/>
        <v>3.84</v>
      </c>
      <c r="C2249" s="77">
        <f t="shared" si="341"/>
        <v>0.5493337460073352</v>
      </c>
      <c r="D2249" s="78">
        <f t="shared" si="342"/>
        <v>3.7353900973914305E-66</v>
      </c>
      <c r="E2249" s="78">
        <f t="shared" si="343"/>
        <v>1</v>
      </c>
      <c r="F2249" s="78">
        <f t="shared" si="344"/>
        <v>1</v>
      </c>
      <c r="G2249" s="77">
        <f t="shared" si="347"/>
        <v>2.0519758349987392E-66</v>
      </c>
      <c r="H2249" s="78">
        <f t="shared" si="345"/>
        <v>-1313.7565551595912</v>
      </c>
      <c r="I2249" s="77">
        <f t="shared" si="348"/>
        <v>10</v>
      </c>
      <c r="J2249" s="77">
        <f t="shared" si="349"/>
        <v>1.7153566819892157E-11</v>
      </c>
      <c r="K2249" s="77">
        <f t="shared" si="350"/>
        <v>1.7153566819892157E-10</v>
      </c>
      <c r="L2249" s="82"/>
    </row>
    <row r="2250" spans="1:12" x14ac:dyDescent="0.2">
      <c r="A2250" s="76">
        <v>3850</v>
      </c>
      <c r="B2250" s="76">
        <f t="shared" si="346"/>
        <v>3.85</v>
      </c>
      <c r="C2250" s="77">
        <f t="shared" si="341"/>
        <v>0.54757715589990308</v>
      </c>
      <c r="D2250" s="78">
        <f t="shared" si="342"/>
        <v>6.128246443112958E-11</v>
      </c>
      <c r="E2250" s="78">
        <f t="shared" si="343"/>
        <v>1</v>
      </c>
      <c r="F2250" s="78">
        <f t="shared" si="344"/>
        <v>1</v>
      </c>
      <c r="G2250" s="77">
        <f t="shared" si="347"/>
        <v>3.3556877579734908E-11</v>
      </c>
      <c r="H2250" s="78">
        <f t="shared" si="345"/>
        <v>-209.48436912908284</v>
      </c>
      <c r="I2250" s="77">
        <f t="shared" si="348"/>
        <v>10</v>
      </c>
      <c r="J2250" s="77">
        <f t="shared" si="349"/>
        <v>1.6778438789867454E-11</v>
      </c>
      <c r="K2250" s="77">
        <f t="shared" si="350"/>
        <v>1.6778438789867455E-10</v>
      </c>
      <c r="L2250" s="82"/>
    </row>
    <row r="2251" spans="1:12" x14ac:dyDescent="0.2">
      <c r="A2251" s="76">
        <v>3860</v>
      </c>
      <c r="B2251" s="76">
        <f t="shared" si="346"/>
        <v>3.86</v>
      </c>
      <c r="C2251" s="77">
        <f t="shared" si="341"/>
        <v>0.5458211671736376</v>
      </c>
      <c r="D2251" s="78">
        <f t="shared" si="342"/>
        <v>5.472536267011518E-10</v>
      </c>
      <c r="E2251" s="78">
        <f t="shared" si="343"/>
        <v>1</v>
      </c>
      <c r="F2251" s="78">
        <f t="shared" si="344"/>
        <v>1</v>
      </c>
      <c r="G2251" s="77">
        <f t="shared" si="347"/>
        <v>2.9870261326602882E-10</v>
      </c>
      <c r="H2251" s="78">
        <f t="shared" si="345"/>
        <v>-190.49521955715403</v>
      </c>
      <c r="I2251" s="77">
        <f t="shared" si="348"/>
        <v>10</v>
      </c>
      <c r="J2251" s="77">
        <f t="shared" si="349"/>
        <v>1.6612974542288187E-10</v>
      </c>
      <c r="K2251" s="77">
        <f t="shared" si="350"/>
        <v>1.6612974542288187E-9</v>
      </c>
      <c r="L2251" s="82"/>
    </row>
    <row r="2252" spans="1:12" x14ac:dyDescent="0.2">
      <c r="A2252" s="76">
        <v>3870</v>
      </c>
      <c r="B2252" s="76">
        <f t="shared" si="346"/>
        <v>3.87</v>
      </c>
      <c r="C2252" s="77">
        <f t="shared" si="341"/>
        <v>0.54406580612088629</v>
      </c>
      <c r="D2252" s="78">
        <f t="shared" si="342"/>
        <v>9.6536354331264051E-10</v>
      </c>
      <c r="E2252" s="78">
        <f t="shared" si="343"/>
        <v>1</v>
      </c>
      <c r="F2252" s="78">
        <f t="shared" si="344"/>
        <v>1</v>
      </c>
      <c r="G2252" s="77">
        <f t="shared" si="347"/>
        <v>5.2522129439210688E-10</v>
      </c>
      <c r="H2252" s="78">
        <f t="shared" si="345"/>
        <v>-185.59315348678024</v>
      </c>
      <c r="I2252" s="77">
        <f t="shared" si="348"/>
        <v>10</v>
      </c>
      <c r="J2252" s="77">
        <f t="shared" si="349"/>
        <v>4.1196195382906785E-10</v>
      </c>
      <c r="K2252" s="77">
        <f t="shared" si="350"/>
        <v>4.1196195382906787E-9</v>
      </c>
      <c r="L2252" s="82"/>
    </row>
    <row r="2253" spans="1:12" x14ac:dyDescent="0.2">
      <c r="A2253" s="76">
        <v>3880</v>
      </c>
      <c r="B2253" s="76">
        <f t="shared" si="346"/>
        <v>3.88</v>
      </c>
      <c r="C2253" s="77">
        <f t="shared" si="341"/>
        <v>0.54231109895555496</v>
      </c>
      <c r="D2253" s="78">
        <f t="shared" si="342"/>
        <v>5.3883151698104919E-10</v>
      </c>
      <c r="E2253" s="78">
        <f t="shared" si="343"/>
        <v>1</v>
      </c>
      <c r="F2253" s="78">
        <f t="shared" si="344"/>
        <v>1</v>
      </c>
      <c r="G2253" s="77">
        <f t="shared" si="347"/>
        <v>2.9221431212588156E-10</v>
      </c>
      <c r="H2253" s="78">
        <f t="shared" si="345"/>
        <v>-190.68597033852888</v>
      </c>
      <c r="I2253" s="77">
        <f t="shared" si="348"/>
        <v>10</v>
      </c>
      <c r="J2253" s="77">
        <f t="shared" si="349"/>
        <v>4.0871780325899425E-10</v>
      </c>
      <c r="K2253" s="77">
        <f t="shared" si="350"/>
        <v>4.0871780325899427E-9</v>
      </c>
      <c r="L2253" s="82"/>
    </row>
    <row r="2254" spans="1:12" x14ac:dyDescent="0.2">
      <c r="A2254" s="76">
        <v>3890</v>
      </c>
      <c r="B2254" s="76">
        <f t="shared" si="346"/>
        <v>3.89</v>
      </c>
      <c r="C2254" s="77">
        <f t="shared" si="341"/>
        <v>0.54055707181251955</v>
      </c>
      <c r="D2254" s="78">
        <f t="shared" si="342"/>
        <v>5.9410716613198208E-11</v>
      </c>
      <c r="E2254" s="78">
        <f t="shared" si="343"/>
        <v>1</v>
      </c>
      <c r="F2254" s="78">
        <f t="shared" si="344"/>
        <v>1</v>
      </c>
      <c r="G2254" s="77">
        <f t="shared" si="347"/>
        <v>3.2114883006713832E-11</v>
      </c>
      <c r="H2254" s="78">
        <f t="shared" si="345"/>
        <v>-209.86587311530255</v>
      </c>
      <c r="I2254" s="77">
        <f t="shared" si="348"/>
        <v>10</v>
      </c>
      <c r="J2254" s="77">
        <f t="shared" si="349"/>
        <v>1.6216459756629769E-10</v>
      </c>
      <c r="K2254" s="77">
        <f t="shared" si="350"/>
        <v>1.621645975662977E-9</v>
      </c>
      <c r="L2254" s="82"/>
    </row>
    <row r="2255" spans="1:12" x14ac:dyDescent="0.2">
      <c r="A2255" s="76">
        <v>3900</v>
      </c>
      <c r="B2255" s="76">
        <f t="shared" si="346"/>
        <v>3.9</v>
      </c>
      <c r="C2255" s="77">
        <f t="shared" si="341"/>
        <v>0.53880375074704123</v>
      </c>
      <c r="D2255" s="78">
        <f t="shared" si="342"/>
        <v>8.7011449902810529E-66</v>
      </c>
      <c r="E2255" s="78">
        <f t="shared" si="343"/>
        <v>1</v>
      </c>
      <c r="F2255" s="78">
        <f t="shared" si="344"/>
        <v>1</v>
      </c>
      <c r="G2255" s="77">
        <f t="shared" si="347"/>
        <v>4.6882095565572588E-66</v>
      </c>
      <c r="H2255" s="78">
        <f t="shared" si="345"/>
        <v>-1306.5798596837308</v>
      </c>
      <c r="I2255" s="77">
        <f t="shared" si="348"/>
        <v>10</v>
      </c>
      <c r="J2255" s="77">
        <f t="shared" si="349"/>
        <v>1.6057441503356916E-11</v>
      </c>
      <c r="K2255" s="77">
        <f t="shared" si="350"/>
        <v>1.6057441503356915E-10</v>
      </c>
      <c r="L2255" s="82"/>
    </row>
    <row r="2256" spans="1:12" x14ac:dyDescent="0.2">
      <c r="A2256" s="76">
        <v>3910</v>
      </c>
      <c r="B2256" s="76">
        <f t="shared" si="346"/>
        <v>3.91</v>
      </c>
      <c r="C2256" s="77">
        <f t="shared" si="341"/>
        <v>0.53705116173418921</v>
      </c>
      <c r="D2256" s="78">
        <f t="shared" si="342"/>
        <v>5.8508290067720936E-11</v>
      </c>
      <c r="E2256" s="78">
        <f t="shared" si="343"/>
        <v>1</v>
      </c>
      <c r="F2256" s="78">
        <f t="shared" si="344"/>
        <v>1</v>
      </c>
      <c r="G2256" s="77">
        <f t="shared" si="347"/>
        <v>3.1421945151950453E-11</v>
      </c>
      <c r="H2256" s="78">
        <f t="shared" si="345"/>
        <v>-210.05533867579319</v>
      </c>
      <c r="I2256" s="77">
        <f t="shared" si="348"/>
        <v>10</v>
      </c>
      <c r="J2256" s="77">
        <f t="shared" si="349"/>
        <v>1.5710972575975226E-11</v>
      </c>
      <c r="K2256" s="77">
        <f t="shared" si="350"/>
        <v>1.5710972575975226E-10</v>
      </c>
      <c r="L2256" s="82"/>
    </row>
    <row r="2257" spans="1:12" x14ac:dyDescent="0.2">
      <c r="A2257" s="76">
        <v>3920</v>
      </c>
      <c r="B2257" s="76">
        <f t="shared" si="346"/>
        <v>3.92</v>
      </c>
      <c r="C2257" s="77">
        <f t="shared" si="341"/>
        <v>0.53529933066826141</v>
      </c>
      <c r="D2257" s="78">
        <f t="shared" si="342"/>
        <v>5.2258640595803848E-10</v>
      </c>
      <c r="E2257" s="78">
        <f t="shared" si="343"/>
        <v>1</v>
      </c>
      <c r="F2257" s="78">
        <f t="shared" si="344"/>
        <v>1</v>
      </c>
      <c r="G2257" s="77">
        <f t="shared" si="347"/>
        <v>2.7974015332567035E-10</v>
      </c>
      <c r="H2257" s="78">
        <f t="shared" si="345"/>
        <v>-191.06490382836671</v>
      </c>
      <c r="I2257" s="77">
        <f t="shared" si="348"/>
        <v>10</v>
      </c>
      <c r="J2257" s="77">
        <f t="shared" si="349"/>
        <v>1.555810492388104E-10</v>
      </c>
      <c r="K2257" s="77">
        <f t="shared" si="350"/>
        <v>1.5558104923881041E-9</v>
      </c>
      <c r="L2257" s="82"/>
    </row>
    <row r="2258" spans="1:12" x14ac:dyDescent="0.2">
      <c r="A2258" s="76">
        <v>3930</v>
      </c>
      <c r="B2258" s="76">
        <f t="shared" si="346"/>
        <v>3.93</v>
      </c>
      <c r="C2258" s="77">
        <f t="shared" si="341"/>
        <v>0.53354828336221527</v>
      </c>
      <c r="D2258" s="78">
        <f t="shared" si="342"/>
        <v>9.22036876552396E-10</v>
      </c>
      <c r="E2258" s="78">
        <f t="shared" si="343"/>
        <v>1</v>
      </c>
      <c r="F2258" s="78">
        <f t="shared" si="344"/>
        <v>1</v>
      </c>
      <c r="G2258" s="77">
        <f t="shared" si="347"/>
        <v>4.919511926811897E-10</v>
      </c>
      <c r="H2258" s="78">
        <f t="shared" si="345"/>
        <v>-186.16155964386761</v>
      </c>
      <c r="I2258" s="77">
        <f t="shared" si="348"/>
        <v>10</v>
      </c>
      <c r="J2258" s="77">
        <f t="shared" si="349"/>
        <v>3.8584567300343005E-10</v>
      </c>
      <c r="K2258" s="77">
        <f t="shared" si="350"/>
        <v>3.8584567300343007E-9</v>
      </c>
      <c r="L2258" s="82"/>
    </row>
    <row r="2259" spans="1:12" x14ac:dyDescent="0.2">
      <c r="A2259" s="76">
        <v>3940</v>
      </c>
      <c r="B2259" s="76">
        <f t="shared" si="346"/>
        <v>3.94</v>
      </c>
      <c r="C2259" s="77">
        <f t="shared" si="341"/>
        <v>0.53179804554709698</v>
      </c>
      <c r="D2259" s="78">
        <f t="shared" si="342"/>
        <v>5.1475193597783982E-10</v>
      </c>
      <c r="E2259" s="78">
        <f t="shared" si="343"/>
        <v>1</v>
      </c>
      <c r="F2259" s="78">
        <f t="shared" si="344"/>
        <v>1</v>
      </c>
      <c r="G2259" s="77">
        <f t="shared" si="347"/>
        <v>2.7374407349459961E-10</v>
      </c>
      <c r="H2259" s="78">
        <f t="shared" si="345"/>
        <v>-191.25310548880481</v>
      </c>
      <c r="I2259" s="77">
        <f t="shared" si="348"/>
        <v>10</v>
      </c>
      <c r="J2259" s="77">
        <f t="shared" si="349"/>
        <v>3.8284763308789466E-10</v>
      </c>
      <c r="K2259" s="77">
        <f t="shared" si="350"/>
        <v>3.8284763308789468E-9</v>
      </c>
      <c r="L2259" s="82"/>
    </row>
    <row r="2260" spans="1:12" x14ac:dyDescent="0.2">
      <c r="A2260" s="76">
        <v>3950</v>
      </c>
      <c r="B2260" s="76">
        <f t="shared" si="346"/>
        <v>3.95</v>
      </c>
      <c r="C2260" s="77">
        <f t="shared" si="341"/>
        <v>0.53004864287147979</v>
      </c>
      <c r="D2260" s="78">
        <f t="shared" si="342"/>
        <v>5.6767145622014134E-11</v>
      </c>
      <c r="E2260" s="78">
        <f t="shared" si="343"/>
        <v>1</v>
      </c>
      <c r="F2260" s="78">
        <f t="shared" si="344"/>
        <v>1</v>
      </c>
      <c r="G2260" s="77">
        <f t="shared" si="347"/>
        <v>3.0089348496636255E-11</v>
      </c>
      <c r="H2260" s="78">
        <f t="shared" si="345"/>
        <v>-210.43174431258223</v>
      </c>
      <c r="I2260" s="77">
        <f t="shared" si="348"/>
        <v>10</v>
      </c>
      <c r="J2260" s="77">
        <f t="shared" si="349"/>
        <v>1.5191671099561793E-10</v>
      </c>
      <c r="K2260" s="77">
        <f t="shared" si="350"/>
        <v>1.5191671099561793E-9</v>
      </c>
      <c r="L2260" s="82"/>
    </row>
    <row r="2261" spans="1:12" x14ac:dyDescent="0.2">
      <c r="A2261" s="76">
        <v>3960</v>
      </c>
      <c r="B2261" s="76">
        <f t="shared" si="346"/>
        <v>3.96</v>
      </c>
      <c r="C2261" s="77">
        <f t="shared" si="341"/>
        <v>0.52830010090090296</v>
      </c>
      <c r="D2261" s="78">
        <f t="shared" si="342"/>
        <v>8.3340534037460496E-70</v>
      </c>
      <c r="E2261" s="78">
        <f t="shared" si="343"/>
        <v>1</v>
      </c>
      <c r="F2261" s="78">
        <f t="shared" si="344"/>
        <v>1</v>
      </c>
      <c r="G2261" s="77">
        <f t="shared" si="347"/>
        <v>4.4028812541125519E-70</v>
      </c>
      <c r="H2261" s="78">
        <f t="shared" si="345"/>
        <v>-1387.1252605464492</v>
      </c>
      <c r="I2261" s="77">
        <f t="shared" si="348"/>
        <v>10</v>
      </c>
      <c r="J2261" s="77">
        <f t="shared" si="349"/>
        <v>1.5044674248318128E-11</v>
      </c>
      <c r="K2261" s="77">
        <f t="shared" si="350"/>
        <v>1.5044674248318127E-10</v>
      </c>
      <c r="L2261" s="82"/>
    </row>
    <row r="2262" spans="1:12" x14ac:dyDescent="0.2">
      <c r="A2262" s="76">
        <v>3970</v>
      </c>
      <c r="B2262" s="76">
        <f t="shared" si="346"/>
        <v>3.97</v>
      </c>
      <c r="C2262" s="77">
        <f t="shared" si="341"/>
        <v>0.52655244511731514</v>
      </c>
      <c r="D2262" s="78">
        <f t="shared" si="342"/>
        <v>5.5927218471989837E-11</v>
      </c>
      <c r="E2262" s="78">
        <f t="shared" si="343"/>
        <v>1</v>
      </c>
      <c r="F2262" s="78">
        <f t="shared" si="344"/>
        <v>1</v>
      </c>
      <c r="G2262" s="77">
        <f t="shared" si="347"/>
        <v>2.9448613635036521E-11</v>
      </c>
      <c r="H2262" s="78">
        <f t="shared" si="345"/>
        <v>-210.61870291724946</v>
      </c>
      <c r="I2262" s="77">
        <f t="shared" si="348"/>
        <v>10</v>
      </c>
      <c r="J2262" s="77">
        <f t="shared" si="349"/>
        <v>1.472430681751826E-11</v>
      </c>
      <c r="K2262" s="77">
        <f t="shared" si="350"/>
        <v>1.472430681751826E-10</v>
      </c>
      <c r="L2262" s="82"/>
    </row>
    <row r="2263" spans="1:12" x14ac:dyDescent="0.2">
      <c r="A2263" s="76">
        <v>3980</v>
      </c>
      <c r="B2263" s="76">
        <f t="shared" si="346"/>
        <v>3.98</v>
      </c>
      <c r="C2263" s="77">
        <f t="shared" si="341"/>
        <v>0.52480570091852397</v>
      </c>
      <c r="D2263" s="78">
        <f t="shared" si="342"/>
        <v>4.9963195611767267E-10</v>
      </c>
      <c r="E2263" s="78">
        <f t="shared" si="343"/>
        <v>1</v>
      </c>
      <c r="F2263" s="78">
        <f t="shared" si="344"/>
        <v>1</v>
      </c>
      <c r="G2263" s="77">
        <f t="shared" si="347"/>
        <v>2.6220969893162844E-10</v>
      </c>
      <c r="H2263" s="78">
        <f t="shared" si="345"/>
        <v>-191.62702496271405</v>
      </c>
      <c r="I2263" s="77">
        <f t="shared" si="348"/>
        <v>10</v>
      </c>
      <c r="J2263" s="77">
        <f t="shared" si="349"/>
        <v>1.4582915628333248E-10</v>
      </c>
      <c r="K2263" s="77">
        <f t="shared" si="350"/>
        <v>1.4582915628333246E-9</v>
      </c>
      <c r="L2263" s="82"/>
    </row>
    <row r="2264" spans="1:12" x14ac:dyDescent="0.2">
      <c r="A2264" s="76">
        <v>3990</v>
      </c>
      <c r="B2264" s="76">
        <f t="shared" si="346"/>
        <v>3.99</v>
      </c>
      <c r="C2264" s="77">
        <f t="shared" si="341"/>
        <v>0.52305989361764627</v>
      </c>
      <c r="D2264" s="78">
        <f t="shared" si="342"/>
        <v>8.8171119098527662E-10</v>
      </c>
      <c r="E2264" s="78">
        <f t="shared" si="343"/>
        <v>1</v>
      </c>
      <c r="F2264" s="78">
        <f t="shared" si="344"/>
        <v>1</v>
      </c>
      <c r="G2264" s="77">
        <f t="shared" si="347"/>
        <v>4.6118776175824698E-10</v>
      </c>
      <c r="H2264" s="78">
        <f t="shared" si="345"/>
        <v>-186.72244451633173</v>
      </c>
      <c r="I2264" s="77">
        <f t="shared" si="348"/>
        <v>10</v>
      </c>
      <c r="J2264" s="77">
        <f t="shared" si="349"/>
        <v>3.6169873034493771E-10</v>
      </c>
      <c r="K2264" s="77">
        <f t="shared" si="350"/>
        <v>3.616987303449377E-9</v>
      </c>
      <c r="L2264" s="82"/>
    </row>
    <row r="2265" spans="1:12" x14ac:dyDescent="0.2">
      <c r="A2265" s="76">
        <v>4000</v>
      </c>
      <c r="B2265" s="76">
        <f t="shared" si="346"/>
        <v>4</v>
      </c>
      <c r="C2265" s="77">
        <f t="shared" si="341"/>
        <v>0.52131504844256504</v>
      </c>
      <c r="D2265" s="78">
        <f t="shared" si="342"/>
        <v>4.9233611430674007E-10</v>
      </c>
      <c r="E2265" s="78">
        <f t="shared" si="343"/>
        <v>1</v>
      </c>
      <c r="F2265" s="78">
        <f t="shared" si="344"/>
        <v>1</v>
      </c>
      <c r="G2265" s="77">
        <f t="shared" si="347"/>
        <v>2.5666222527984245E-10</v>
      </c>
      <c r="H2265" s="78">
        <f t="shared" si="345"/>
        <v>-191.81276089378611</v>
      </c>
      <c r="I2265" s="77">
        <f t="shared" si="348"/>
        <v>10</v>
      </c>
      <c r="J2265" s="77">
        <f t="shared" si="349"/>
        <v>3.5892499351904474E-10</v>
      </c>
      <c r="K2265" s="77">
        <f t="shared" si="350"/>
        <v>3.5892499351904472E-9</v>
      </c>
      <c r="L2265" s="82"/>
    </row>
    <row r="2266" spans="1:12" x14ac:dyDescent="0.2">
      <c r="A2266" s="76">
        <v>4010</v>
      </c>
      <c r="B2266" s="76">
        <f t="shared" si="346"/>
        <v>4.01</v>
      </c>
      <c r="C2266" s="77">
        <f t="shared" si="341"/>
        <v>0.51957119053539158</v>
      </c>
      <c r="D2266" s="78">
        <f t="shared" si="342"/>
        <v>5.4305784041615677E-11</v>
      </c>
      <c r="E2266" s="78">
        <f t="shared" si="343"/>
        <v>1</v>
      </c>
      <c r="F2266" s="78">
        <f t="shared" si="344"/>
        <v>1</v>
      </c>
      <c r="G2266" s="77">
        <f t="shared" si="347"/>
        <v>2.8215720867460126E-11</v>
      </c>
      <c r="H2266" s="78">
        <f t="shared" si="345"/>
        <v>-210.99017699417271</v>
      </c>
      <c r="I2266" s="77">
        <f t="shared" si="348"/>
        <v>10</v>
      </c>
      <c r="J2266" s="77">
        <f t="shared" si="349"/>
        <v>1.4243897307365128E-10</v>
      </c>
      <c r="K2266" s="77">
        <f t="shared" si="350"/>
        <v>1.4243897307365128E-9</v>
      </c>
      <c r="L2266" s="82"/>
    </row>
    <row r="2267" spans="1:12" x14ac:dyDescent="0.2">
      <c r="A2267" s="76">
        <v>4020</v>
      </c>
      <c r="B2267" s="76">
        <f t="shared" si="346"/>
        <v>4.0199999999999996</v>
      </c>
      <c r="C2267" s="77">
        <f t="shared" si="341"/>
        <v>0.51782834495192687</v>
      </c>
      <c r="D2267" s="78">
        <f t="shared" si="342"/>
        <v>1.6504971711975759E-65</v>
      </c>
      <c r="E2267" s="78">
        <f t="shared" si="343"/>
        <v>1</v>
      </c>
      <c r="F2267" s="78">
        <f t="shared" si="344"/>
        <v>1</v>
      </c>
      <c r="G2267" s="77">
        <f t="shared" si="347"/>
        <v>8.5467421850907783E-66</v>
      </c>
      <c r="H2267" s="78">
        <f t="shared" si="345"/>
        <v>-1301.3639879291973</v>
      </c>
      <c r="I2267" s="77">
        <f t="shared" si="348"/>
        <v>10</v>
      </c>
      <c r="J2267" s="77">
        <f t="shared" si="349"/>
        <v>1.4107860433730063E-11</v>
      </c>
      <c r="K2267" s="77">
        <f t="shared" si="350"/>
        <v>1.4107860433730062E-10</v>
      </c>
      <c r="L2267" s="82"/>
    </row>
    <row r="2268" spans="1:12" x14ac:dyDescent="0.2">
      <c r="A2268" s="76">
        <v>4030</v>
      </c>
      <c r="B2268" s="76">
        <f t="shared" si="346"/>
        <v>4.03</v>
      </c>
      <c r="C2268" s="77">
        <f t="shared" si="341"/>
        <v>0.51608653666113169</v>
      </c>
      <c r="D2268" s="78">
        <f t="shared" si="342"/>
        <v>5.3523186484378281E-11</v>
      </c>
      <c r="E2268" s="78">
        <f t="shared" si="343"/>
        <v>1</v>
      </c>
      <c r="F2268" s="78">
        <f t="shared" si="344"/>
        <v>1</v>
      </c>
      <c r="G2268" s="77">
        <f t="shared" si="347"/>
        <v>2.762259594379068E-11</v>
      </c>
      <c r="H2268" s="78">
        <f t="shared" si="345"/>
        <v>-211.1747101856142</v>
      </c>
      <c r="I2268" s="77">
        <f t="shared" si="348"/>
        <v>10</v>
      </c>
      <c r="J2268" s="77">
        <f t="shared" si="349"/>
        <v>1.381129797189534E-11</v>
      </c>
      <c r="K2268" s="77">
        <f t="shared" si="350"/>
        <v>1.3811297971895341E-10</v>
      </c>
      <c r="L2268" s="82"/>
    </row>
    <row r="2269" spans="1:12" x14ac:dyDescent="0.2">
      <c r="A2269" s="76">
        <v>4040</v>
      </c>
      <c r="B2269" s="76">
        <f t="shared" si="346"/>
        <v>4.04</v>
      </c>
      <c r="C2269" s="77">
        <f t="shared" si="341"/>
        <v>0.51434579054459928</v>
      </c>
      <c r="D2269" s="78">
        <f t="shared" si="342"/>
        <v>4.7824819320904985E-10</v>
      </c>
      <c r="E2269" s="78">
        <f t="shared" si="343"/>
        <v>1</v>
      </c>
      <c r="F2269" s="78">
        <f t="shared" si="344"/>
        <v>1</v>
      </c>
      <c r="G2269" s="77">
        <f t="shared" si="347"/>
        <v>2.4598494501263499E-10</v>
      </c>
      <c r="H2269" s="78">
        <f t="shared" si="345"/>
        <v>-192.18182944313691</v>
      </c>
      <c r="I2269" s="77">
        <f t="shared" si="348"/>
        <v>10</v>
      </c>
      <c r="J2269" s="77">
        <f t="shared" si="349"/>
        <v>1.3680377047821284E-10</v>
      </c>
      <c r="K2269" s="77">
        <f t="shared" si="350"/>
        <v>1.3680377047821283E-9</v>
      </c>
      <c r="L2269" s="82"/>
    </row>
    <row r="2270" spans="1:12" x14ac:dyDescent="0.2">
      <c r="A2270" s="76">
        <v>4050</v>
      </c>
      <c r="B2270" s="76">
        <f t="shared" si="346"/>
        <v>4.05</v>
      </c>
      <c r="C2270" s="77">
        <f t="shared" si="341"/>
        <v>0.51260613139603095</v>
      </c>
      <c r="D2270" s="78">
        <f t="shared" si="342"/>
        <v>8.441382226268638E-10</v>
      </c>
      <c r="E2270" s="78">
        <f t="shared" si="343"/>
        <v>1</v>
      </c>
      <c r="F2270" s="78">
        <f t="shared" si="344"/>
        <v>1</v>
      </c>
      <c r="G2270" s="77">
        <f t="shared" si="347"/>
        <v>4.3271042866427816E-10</v>
      </c>
      <c r="H2270" s="78">
        <f t="shared" si="345"/>
        <v>-187.27605275667855</v>
      </c>
      <c r="I2270" s="77">
        <f t="shared" si="348"/>
        <v>10</v>
      </c>
      <c r="J2270" s="77">
        <f t="shared" si="349"/>
        <v>3.3934768683845658E-10</v>
      </c>
      <c r="K2270" s="77">
        <f t="shared" si="350"/>
        <v>3.3934768683845655E-9</v>
      </c>
      <c r="L2270" s="82"/>
    </row>
    <row r="2271" spans="1:12" x14ac:dyDescent="0.2">
      <c r="A2271" s="76">
        <v>4060</v>
      </c>
      <c r="B2271" s="76">
        <f t="shared" si="346"/>
        <v>4.0599999999999996</v>
      </c>
      <c r="C2271" s="77">
        <f t="shared" si="341"/>
        <v>0.51086758392071852</v>
      </c>
      <c r="D2271" s="78">
        <f t="shared" si="342"/>
        <v>4.7144679106204079E-10</v>
      </c>
      <c r="E2271" s="78">
        <f t="shared" si="343"/>
        <v>1</v>
      </c>
      <c r="F2271" s="78">
        <f t="shared" si="344"/>
        <v>1</v>
      </c>
      <c r="G2271" s="77">
        <f t="shared" si="347"/>
        <v>2.4084688309704058E-10</v>
      </c>
      <c r="H2271" s="78">
        <f t="shared" si="345"/>
        <v>-192.36517939409202</v>
      </c>
      <c r="I2271" s="77">
        <f t="shared" si="348"/>
        <v>10</v>
      </c>
      <c r="J2271" s="77">
        <f t="shared" si="349"/>
        <v>3.3677865588065934E-10</v>
      </c>
      <c r="K2271" s="77">
        <f t="shared" si="350"/>
        <v>3.3677865588065934E-9</v>
      </c>
      <c r="L2271" s="82"/>
    </row>
    <row r="2272" spans="1:12" x14ac:dyDescent="0.2">
      <c r="A2272" s="76">
        <v>4070</v>
      </c>
      <c r="B2272" s="76">
        <f t="shared" si="346"/>
        <v>4.07</v>
      </c>
      <c r="C2272" s="77">
        <f t="shared" si="341"/>
        <v>0.50913017273502936</v>
      </c>
      <c r="D2272" s="78">
        <f t="shared" si="342"/>
        <v>5.2011640744221467E-11</v>
      </c>
      <c r="E2272" s="78">
        <f t="shared" si="343"/>
        <v>1</v>
      </c>
      <c r="F2272" s="78">
        <f t="shared" si="344"/>
        <v>1</v>
      </c>
      <c r="G2272" s="77">
        <f t="shared" si="347"/>
        <v>2.6480695636337766E-11</v>
      </c>
      <c r="H2272" s="78">
        <f t="shared" si="345"/>
        <v>-211.54141220711298</v>
      </c>
      <c r="I2272" s="77">
        <f t="shared" si="348"/>
        <v>10</v>
      </c>
      <c r="J2272" s="77">
        <f t="shared" si="349"/>
        <v>1.3366378936668918E-10</v>
      </c>
      <c r="K2272" s="77">
        <f t="shared" si="350"/>
        <v>1.3366378936668918E-9</v>
      </c>
      <c r="L2272" s="82"/>
    </row>
    <row r="2273" spans="1:12" x14ac:dyDescent="0.2">
      <c r="A2273" s="76">
        <v>4080</v>
      </c>
      <c r="B2273" s="76">
        <f t="shared" si="346"/>
        <v>4.08</v>
      </c>
      <c r="C2273" s="77">
        <f t="shared" si="341"/>
        <v>0.50739392236589442</v>
      </c>
      <c r="D2273" s="78">
        <f t="shared" si="342"/>
        <v>2.1335556363155024E-64</v>
      </c>
      <c r="E2273" s="78">
        <f t="shared" si="343"/>
        <v>1</v>
      </c>
      <c r="F2273" s="78">
        <f t="shared" si="344"/>
        <v>1</v>
      </c>
      <c r="G2273" s="77">
        <f t="shared" si="347"/>
        <v>1.0825531628959846E-64</v>
      </c>
      <c r="H2273" s="78">
        <f t="shared" si="345"/>
        <v>-1279.3110153353268</v>
      </c>
      <c r="I2273" s="77">
        <f t="shared" si="348"/>
        <v>10</v>
      </c>
      <c r="J2273" s="77">
        <f t="shared" si="349"/>
        <v>1.3240347818168883E-11</v>
      </c>
      <c r="K2273" s="77">
        <f t="shared" si="350"/>
        <v>1.3240347818168883E-10</v>
      </c>
      <c r="L2273" s="82"/>
    </row>
    <row r="2274" spans="1:12" x14ac:dyDescent="0.2">
      <c r="A2274" s="76">
        <v>4090</v>
      </c>
      <c r="B2274" s="76">
        <f t="shared" si="346"/>
        <v>4.09</v>
      </c>
      <c r="C2274" s="77">
        <f t="shared" si="341"/>
        <v>0.50565885725030268</v>
      </c>
      <c r="D2274" s="78">
        <f t="shared" si="342"/>
        <v>5.1281707993187741E-11</v>
      </c>
      <c r="E2274" s="78">
        <f t="shared" si="343"/>
        <v>1</v>
      </c>
      <c r="F2274" s="78">
        <f t="shared" si="344"/>
        <v>1</v>
      </c>
      <c r="G2274" s="77">
        <f t="shared" si="347"/>
        <v>2.5931049861679026E-11</v>
      </c>
      <c r="H2274" s="78">
        <f t="shared" si="345"/>
        <v>-211.72359799480662</v>
      </c>
      <c r="I2274" s="77">
        <f t="shared" si="348"/>
        <v>10</v>
      </c>
      <c r="J2274" s="77">
        <f t="shared" si="349"/>
        <v>1.2965524930839513E-11</v>
      </c>
      <c r="K2274" s="77">
        <f t="shared" si="350"/>
        <v>1.2965524930839512E-10</v>
      </c>
      <c r="L2274" s="82"/>
    </row>
    <row r="2275" spans="1:12" x14ac:dyDescent="0.2">
      <c r="A2275" s="76">
        <v>4100</v>
      </c>
      <c r="B2275" s="76">
        <f t="shared" si="346"/>
        <v>4.0999999999999996</v>
      </c>
      <c r="C2275" s="77">
        <f t="shared" si="341"/>
        <v>0.50392500173479771</v>
      </c>
      <c r="D2275" s="78">
        <f t="shared" si="342"/>
        <v>4.5830694861491952E-10</v>
      </c>
      <c r="E2275" s="78">
        <f t="shared" si="343"/>
        <v>1</v>
      </c>
      <c r="F2275" s="78">
        <f t="shared" si="344"/>
        <v>1</v>
      </c>
      <c r="G2275" s="77">
        <f t="shared" si="347"/>
        <v>2.3095232987584316E-10</v>
      </c>
      <c r="H2275" s="78">
        <f t="shared" si="345"/>
        <v>-192.72955304357117</v>
      </c>
      <c r="I2275" s="77">
        <f t="shared" si="348"/>
        <v>10</v>
      </c>
      <c r="J2275" s="77">
        <f t="shared" si="349"/>
        <v>1.2844168986876111E-10</v>
      </c>
      <c r="K2275" s="77">
        <f t="shared" si="350"/>
        <v>1.284416898687611E-9</v>
      </c>
      <c r="L2275" s="82"/>
    </row>
    <row r="2276" spans="1:12" x14ac:dyDescent="0.2">
      <c r="A2276" s="76">
        <v>4110</v>
      </c>
      <c r="B2276" s="76">
        <f t="shared" si="346"/>
        <v>4.1100000000000003</v>
      </c>
      <c r="C2276" s="77">
        <f t="shared" si="341"/>
        <v>0.50219238007498301</v>
      </c>
      <c r="D2276" s="78">
        <f t="shared" si="342"/>
        <v>8.0909396248223399E-10</v>
      </c>
      <c r="E2276" s="78">
        <f t="shared" si="343"/>
        <v>1</v>
      </c>
      <c r="F2276" s="78">
        <f t="shared" si="344"/>
        <v>1</v>
      </c>
      <c r="G2276" s="77">
        <f t="shared" si="347"/>
        <v>4.0632082272325211E-10</v>
      </c>
      <c r="H2276" s="78">
        <f t="shared" si="345"/>
        <v>-187.82261841627837</v>
      </c>
      <c r="I2276" s="77">
        <f t="shared" si="348"/>
        <v>10</v>
      </c>
      <c r="J2276" s="77">
        <f t="shared" si="349"/>
        <v>3.1863657629954762E-10</v>
      </c>
      <c r="K2276" s="77">
        <f t="shared" si="350"/>
        <v>3.1863657629954764E-9</v>
      </c>
      <c r="L2276" s="82"/>
    </row>
    <row r="2277" spans="1:12" x14ac:dyDescent="0.2">
      <c r="A2277" s="76">
        <v>4120</v>
      </c>
      <c r="B2277" s="76">
        <f t="shared" si="346"/>
        <v>4.12</v>
      </c>
      <c r="C2277" s="77">
        <f t="shared" si="341"/>
        <v>0.50046101643502305</v>
      </c>
      <c r="D2277" s="78">
        <f t="shared" si="342"/>
        <v>4.5196008285075153E-10</v>
      </c>
      <c r="E2277" s="78">
        <f t="shared" si="343"/>
        <v>1</v>
      </c>
      <c r="F2277" s="78">
        <f t="shared" si="344"/>
        <v>1</v>
      </c>
      <c r="G2277" s="77">
        <f t="shared" si="347"/>
        <v>2.2618840245154434E-10</v>
      </c>
      <c r="H2277" s="78">
        <f t="shared" si="345"/>
        <v>-192.91059333572875</v>
      </c>
      <c r="I2277" s="77">
        <f t="shared" si="348"/>
        <v>10</v>
      </c>
      <c r="J2277" s="77">
        <f t="shared" si="349"/>
        <v>3.1625461258739824E-10</v>
      </c>
      <c r="K2277" s="77">
        <f t="shared" si="350"/>
        <v>3.1625461258739825E-9</v>
      </c>
      <c r="L2277" s="82"/>
    </row>
    <row r="2278" spans="1:12" x14ac:dyDescent="0.2">
      <c r="A2278" s="76">
        <v>4130</v>
      </c>
      <c r="B2278" s="76">
        <f t="shared" si="346"/>
        <v>4.13</v>
      </c>
      <c r="C2278" s="77">
        <f t="shared" si="341"/>
        <v>0.49873093488715764</v>
      </c>
      <c r="D2278" s="78">
        <f t="shared" si="342"/>
        <v>4.9871182096315529E-11</v>
      </c>
      <c r="E2278" s="78">
        <f t="shared" si="343"/>
        <v>1</v>
      </c>
      <c r="F2278" s="78">
        <f t="shared" si="344"/>
        <v>1</v>
      </c>
      <c r="G2278" s="77">
        <f t="shared" si="347"/>
        <v>2.4872301270823121E-11</v>
      </c>
      <c r="H2278" s="78">
        <f t="shared" si="345"/>
        <v>-212.08568060904994</v>
      </c>
      <c r="I2278" s="77">
        <f t="shared" si="348"/>
        <v>10</v>
      </c>
      <c r="J2278" s="77">
        <f t="shared" si="349"/>
        <v>1.2553035186118374E-10</v>
      </c>
      <c r="K2278" s="77">
        <f t="shared" si="350"/>
        <v>1.2553035186118375E-9</v>
      </c>
      <c r="L2278" s="82"/>
    </row>
    <row r="2279" spans="1:12" x14ac:dyDescent="0.2">
      <c r="A2279" s="76">
        <v>4140</v>
      </c>
      <c r="B2279" s="76">
        <f t="shared" si="346"/>
        <v>4.1399999999999997</v>
      </c>
      <c r="C2279" s="77">
        <f t="shared" si="341"/>
        <v>0.49700215941121528</v>
      </c>
      <c r="D2279" s="78">
        <f t="shared" si="342"/>
        <v>4.5713754023080398E-67</v>
      </c>
      <c r="E2279" s="78">
        <f t="shared" si="343"/>
        <v>1</v>
      </c>
      <c r="F2279" s="78">
        <f t="shared" si="344"/>
        <v>1</v>
      </c>
      <c r="G2279" s="77">
        <f t="shared" si="347"/>
        <v>2.2719834464264089E-67</v>
      </c>
      <c r="H2279" s="78">
        <f t="shared" si="345"/>
        <v>-1332.8718967440079</v>
      </c>
      <c r="I2279" s="77">
        <f t="shared" si="348"/>
        <v>10</v>
      </c>
      <c r="J2279" s="77">
        <f t="shared" si="349"/>
        <v>1.243615063541156E-11</v>
      </c>
      <c r="K2279" s="77">
        <f t="shared" si="350"/>
        <v>1.2436150635411561E-10</v>
      </c>
      <c r="L2279" s="82"/>
    </row>
    <row r="2280" spans="1:12" x14ac:dyDescent="0.2">
      <c r="A2280" s="76">
        <v>4150</v>
      </c>
      <c r="B2280" s="76">
        <f t="shared" si="346"/>
        <v>4.1500000000000004</v>
      </c>
      <c r="C2280" s="77">
        <f t="shared" si="341"/>
        <v>0.49527471389413119</v>
      </c>
      <c r="D2280" s="78">
        <f t="shared" si="342"/>
        <v>4.9189698477646495E-11</v>
      </c>
      <c r="E2280" s="78">
        <f t="shared" si="343"/>
        <v>1</v>
      </c>
      <c r="F2280" s="78">
        <f t="shared" si="344"/>
        <v>1</v>
      </c>
      <c r="G2280" s="77">
        <f t="shared" si="347"/>
        <v>2.4362413840054949E-11</v>
      </c>
      <c r="H2280" s="78">
        <f t="shared" si="345"/>
        <v>-212.26559367588962</v>
      </c>
      <c r="I2280" s="77">
        <f t="shared" si="348"/>
        <v>10</v>
      </c>
      <c r="J2280" s="77">
        <f t="shared" si="349"/>
        <v>1.2181206920027475E-11</v>
      </c>
      <c r="K2280" s="77">
        <f t="shared" si="350"/>
        <v>1.2181206920027474E-10</v>
      </c>
      <c r="L2280" s="82"/>
    </row>
    <row r="2281" spans="1:12" x14ac:dyDescent="0.2">
      <c r="A2281" s="76">
        <v>4160</v>
      </c>
      <c r="B2281" s="76">
        <f t="shared" si="346"/>
        <v>4.16</v>
      </c>
      <c r="C2281" s="77">
        <f t="shared" si="341"/>
        <v>0.4935486221294727</v>
      </c>
      <c r="D2281" s="78">
        <f t="shared" si="342"/>
        <v>4.3969242469536024E-10</v>
      </c>
      <c r="E2281" s="78">
        <f t="shared" si="343"/>
        <v>1</v>
      </c>
      <c r="F2281" s="78">
        <f t="shared" si="344"/>
        <v>1</v>
      </c>
      <c r="G2281" s="77">
        <f t="shared" si="347"/>
        <v>2.1700959036916199E-10</v>
      </c>
      <c r="H2281" s="78">
        <f t="shared" si="345"/>
        <v>-193.27042145645137</v>
      </c>
      <c r="I2281" s="77">
        <f t="shared" si="348"/>
        <v>10</v>
      </c>
      <c r="J2281" s="77">
        <f t="shared" si="349"/>
        <v>1.2068600210460847E-10</v>
      </c>
      <c r="K2281" s="77">
        <f t="shared" si="350"/>
        <v>1.2068600210460846E-9</v>
      </c>
      <c r="L2281" s="82"/>
    </row>
    <row r="2282" spans="1:12" x14ac:dyDescent="0.2">
      <c r="A2282" s="76">
        <v>4170</v>
      </c>
      <c r="B2282" s="76">
        <f t="shared" si="346"/>
        <v>4.17</v>
      </c>
      <c r="C2282" s="77">
        <f t="shared" si="341"/>
        <v>0.49182390781696467</v>
      </c>
      <c r="D2282" s="78">
        <f t="shared" si="342"/>
        <v>7.7637597122930909E-10</v>
      </c>
      <c r="E2282" s="78">
        <f t="shared" si="343"/>
        <v>1</v>
      </c>
      <c r="F2282" s="78">
        <f t="shared" si="344"/>
        <v>1</v>
      </c>
      <c r="G2282" s="77">
        <f t="shared" si="347"/>
        <v>3.8184026410519012E-10</v>
      </c>
      <c r="H2282" s="78">
        <f t="shared" si="345"/>
        <v>-188.36236556511642</v>
      </c>
      <c r="I2282" s="77">
        <f t="shared" si="348"/>
        <v>10</v>
      </c>
      <c r="J2282" s="77">
        <f t="shared" si="349"/>
        <v>2.9942492723717604E-10</v>
      </c>
      <c r="K2282" s="77">
        <f t="shared" si="350"/>
        <v>2.9942492723717604E-9</v>
      </c>
      <c r="L2282" s="82"/>
    </row>
    <row r="2283" spans="1:12" x14ac:dyDescent="0.2">
      <c r="A2283" s="76">
        <v>4180</v>
      </c>
      <c r="B2283" s="76">
        <f t="shared" si="346"/>
        <v>4.18</v>
      </c>
      <c r="C2283" s="77">
        <f t="shared" si="341"/>
        <v>0.49010059456202265</v>
      </c>
      <c r="D2283" s="78">
        <f t="shared" si="342"/>
        <v>4.3376400636044117E-10</v>
      </c>
      <c r="E2283" s="78">
        <f t="shared" si="343"/>
        <v>1</v>
      </c>
      <c r="F2283" s="78">
        <f t="shared" si="344"/>
        <v>1</v>
      </c>
      <c r="G2283" s="77">
        <f t="shared" si="347"/>
        <v>2.1258799741685719E-10</v>
      </c>
      <c r="H2283" s="78">
        <f t="shared" si="345"/>
        <v>-193.44922518221648</v>
      </c>
      <c r="I2283" s="77">
        <f t="shared" si="348"/>
        <v>10</v>
      </c>
      <c r="J2283" s="77">
        <f t="shared" si="349"/>
        <v>2.9721413076102368E-10</v>
      </c>
      <c r="K2283" s="77">
        <f t="shared" si="350"/>
        <v>2.9721413076102366E-9</v>
      </c>
      <c r="L2283" s="82"/>
    </row>
    <row r="2284" spans="1:12" x14ac:dyDescent="0.2">
      <c r="A2284" s="76">
        <v>4190</v>
      </c>
      <c r="B2284" s="76">
        <f t="shared" si="346"/>
        <v>4.1900000000000004</v>
      </c>
      <c r="C2284" s="77">
        <f t="shared" si="341"/>
        <v>0.48837870587528748</v>
      </c>
      <c r="D2284" s="78">
        <f t="shared" si="342"/>
        <v>4.7872171383514521E-11</v>
      </c>
      <c r="E2284" s="78">
        <f t="shared" si="343"/>
        <v>1</v>
      </c>
      <c r="F2284" s="78">
        <f t="shared" si="344"/>
        <v>1</v>
      </c>
      <c r="G2284" s="77">
        <f t="shared" si="347"/>
        <v>2.3379749107720792E-11</v>
      </c>
      <c r="H2284" s="78">
        <f t="shared" si="345"/>
        <v>-212.62320307282238</v>
      </c>
      <c r="I2284" s="77">
        <f t="shared" si="348"/>
        <v>10</v>
      </c>
      <c r="J2284" s="77">
        <f t="shared" si="349"/>
        <v>1.1798387326228899E-10</v>
      </c>
      <c r="K2284" s="77">
        <f t="shared" si="350"/>
        <v>1.1798387326228899E-9</v>
      </c>
      <c r="L2284" s="82"/>
    </row>
    <row r="2285" spans="1:12" x14ac:dyDescent="0.2">
      <c r="A2285" s="76">
        <v>4200</v>
      </c>
      <c r="B2285" s="76">
        <f t="shared" si="346"/>
        <v>4.2</v>
      </c>
      <c r="C2285" s="77">
        <f t="shared" si="341"/>
        <v>0.48665826517216815</v>
      </c>
      <c r="D2285" s="78">
        <f t="shared" si="342"/>
        <v>4.6008186793762214E-65</v>
      </c>
      <c r="E2285" s="78">
        <f t="shared" si="343"/>
        <v>1</v>
      </c>
      <c r="F2285" s="78">
        <f t="shared" si="344"/>
        <v>1</v>
      </c>
      <c r="G2285" s="77">
        <f t="shared" si="347"/>
        <v>2.2390264368769374E-65</v>
      </c>
      <c r="H2285" s="78">
        <f t="shared" si="345"/>
        <v>-1292.9988155708313</v>
      </c>
      <c r="I2285" s="77">
        <f t="shared" si="348"/>
        <v>10</v>
      </c>
      <c r="J2285" s="77">
        <f t="shared" si="349"/>
        <v>1.1689874553860396E-11</v>
      </c>
      <c r="K2285" s="77">
        <f t="shared" si="350"/>
        <v>1.1689874553860397E-10</v>
      </c>
      <c r="L2285" s="82"/>
    </row>
    <row r="2286" spans="1:12" x14ac:dyDescent="0.2">
      <c r="A2286" s="76">
        <v>4210</v>
      </c>
      <c r="B2286" s="76">
        <f t="shared" si="346"/>
        <v>4.21</v>
      </c>
      <c r="C2286" s="77">
        <f t="shared" si="341"/>
        <v>0.48493929577238359</v>
      </c>
      <c r="D2286" s="78">
        <f t="shared" si="342"/>
        <v>4.7235321341887825E-11</v>
      </c>
      <c r="E2286" s="78">
        <f t="shared" si="343"/>
        <v>1</v>
      </c>
      <c r="F2286" s="78">
        <f t="shared" si="344"/>
        <v>1</v>
      </c>
      <c r="G2286" s="77">
        <f t="shared" si="347"/>
        <v>2.2906263467117325E-11</v>
      </c>
      <c r="H2286" s="78">
        <f t="shared" si="345"/>
        <v>-212.80091496694044</v>
      </c>
      <c r="I2286" s="77">
        <f t="shared" si="348"/>
        <v>10</v>
      </c>
      <c r="J2286" s="77">
        <f t="shared" si="349"/>
        <v>1.1453131733558662E-11</v>
      </c>
      <c r="K2286" s="77">
        <f t="shared" si="350"/>
        <v>1.1453131733558663E-10</v>
      </c>
      <c r="L2286" s="82"/>
    </row>
    <row r="2287" spans="1:12" x14ac:dyDescent="0.2">
      <c r="A2287" s="76">
        <v>4220</v>
      </c>
      <c r="B2287" s="76">
        <f t="shared" si="346"/>
        <v>4.22</v>
      </c>
      <c r="C2287" s="77">
        <f t="shared" si="341"/>
        <v>0.48322182089951415</v>
      </c>
      <c r="D2287" s="78">
        <f t="shared" si="342"/>
        <v>4.2229984176114698E-10</v>
      </c>
      <c r="E2287" s="78">
        <f t="shared" si="343"/>
        <v>1</v>
      </c>
      <c r="F2287" s="78">
        <f t="shared" si="344"/>
        <v>1</v>
      </c>
      <c r="G2287" s="77">
        <f t="shared" si="347"/>
        <v>2.0406449850139813E-10</v>
      </c>
      <c r="H2287" s="78">
        <f t="shared" si="345"/>
        <v>-193.80465087540159</v>
      </c>
      <c r="I2287" s="77">
        <f t="shared" si="348"/>
        <v>10</v>
      </c>
      <c r="J2287" s="77">
        <f t="shared" si="349"/>
        <v>1.1348538098425772E-10</v>
      </c>
      <c r="K2287" s="77">
        <f t="shared" si="350"/>
        <v>1.1348538098425773E-9</v>
      </c>
      <c r="L2287" s="82"/>
    </row>
    <row r="2288" spans="1:12" x14ac:dyDescent="0.2">
      <c r="A2288" s="76">
        <v>4230</v>
      </c>
      <c r="B2288" s="76">
        <f t="shared" si="346"/>
        <v>4.2300000000000004</v>
      </c>
      <c r="C2288" s="77">
        <f t="shared" si="341"/>
        <v>0.48150586368055409</v>
      </c>
      <c r="D2288" s="78">
        <f t="shared" si="342"/>
        <v>7.458010258310493E-10</v>
      </c>
      <c r="E2288" s="78">
        <f t="shared" si="343"/>
        <v>1</v>
      </c>
      <c r="F2288" s="78">
        <f t="shared" si="344"/>
        <v>1</v>
      </c>
      <c r="G2288" s="77">
        <f t="shared" si="347"/>
        <v>3.5910756707662263E-10</v>
      </c>
      <c r="H2288" s="78">
        <f t="shared" si="345"/>
        <v>-188.89550886740355</v>
      </c>
      <c r="I2288" s="77">
        <f t="shared" si="348"/>
        <v>10</v>
      </c>
      <c r="J2288" s="77">
        <f t="shared" si="349"/>
        <v>2.8158603278901041E-10</v>
      </c>
      <c r="K2288" s="77">
        <f t="shared" si="350"/>
        <v>2.8158603278901041E-9</v>
      </c>
      <c r="L2288" s="82"/>
    </row>
    <row r="2289" spans="1:12" x14ac:dyDescent="0.2">
      <c r="A2289" s="76">
        <v>4240</v>
      </c>
      <c r="B2289" s="76">
        <f t="shared" si="346"/>
        <v>4.24</v>
      </c>
      <c r="C2289" s="77">
        <f t="shared" si="341"/>
        <v>0.47979144714546945</v>
      </c>
      <c r="D2289" s="78">
        <f t="shared" si="342"/>
        <v>4.167571831225344E-10</v>
      </c>
      <c r="E2289" s="78">
        <f t="shared" si="343"/>
        <v>1</v>
      </c>
      <c r="F2289" s="78">
        <f t="shared" si="344"/>
        <v>1</v>
      </c>
      <c r="G2289" s="77">
        <f t="shared" si="347"/>
        <v>1.999565319986302E-10</v>
      </c>
      <c r="H2289" s="78">
        <f t="shared" si="345"/>
        <v>-193.98128808320985</v>
      </c>
      <c r="I2289" s="77">
        <f t="shared" si="348"/>
        <v>10</v>
      </c>
      <c r="J2289" s="77">
        <f t="shared" si="349"/>
        <v>2.795320495376264E-10</v>
      </c>
      <c r="K2289" s="77">
        <f t="shared" si="350"/>
        <v>2.7953204953762638E-9</v>
      </c>
      <c r="L2289" s="82"/>
    </row>
    <row r="2290" spans="1:12" x14ac:dyDescent="0.2">
      <c r="A2290" s="76">
        <v>4250</v>
      </c>
      <c r="B2290" s="76">
        <f t="shared" si="346"/>
        <v>4.25</v>
      </c>
      <c r="C2290" s="77">
        <f t="shared" si="341"/>
        <v>0.47807859422676041</v>
      </c>
      <c r="D2290" s="78">
        <f t="shared" si="342"/>
        <v>4.60035279907976E-11</v>
      </c>
      <c r="E2290" s="78">
        <f t="shared" si="343"/>
        <v>1</v>
      </c>
      <c r="F2290" s="78">
        <f t="shared" si="344"/>
        <v>1</v>
      </c>
      <c r="G2290" s="77">
        <f t="shared" si="347"/>
        <v>2.1993301991311941E-11</v>
      </c>
      <c r="H2290" s="78">
        <f t="shared" si="345"/>
        <v>-213.15419124820917</v>
      </c>
      <c r="I2290" s="77">
        <f t="shared" si="348"/>
        <v>10</v>
      </c>
      <c r="J2290" s="77">
        <f t="shared" si="349"/>
        <v>1.1097491699497107E-10</v>
      </c>
      <c r="K2290" s="77">
        <f t="shared" si="350"/>
        <v>1.1097491699497108E-9</v>
      </c>
      <c r="L2290" s="82"/>
    </row>
    <row r="2291" spans="1:12" x14ac:dyDescent="0.2">
      <c r="A2291" s="76">
        <v>4260</v>
      </c>
      <c r="B2291" s="76">
        <f t="shared" si="346"/>
        <v>4.26</v>
      </c>
      <c r="C2291" s="77">
        <f t="shared" si="341"/>
        <v>0.47636732775902735</v>
      </c>
      <c r="D2291" s="78">
        <f t="shared" si="342"/>
        <v>1.0782831068179562E-68</v>
      </c>
      <c r="E2291" s="78">
        <f t="shared" si="343"/>
        <v>1</v>
      </c>
      <c r="F2291" s="78">
        <f t="shared" si="344"/>
        <v>1</v>
      </c>
      <c r="G2291" s="77">
        <f t="shared" si="347"/>
        <v>5.1365884216257161E-69</v>
      </c>
      <c r="H2291" s="78">
        <f t="shared" si="345"/>
        <v>-1365.7865046301415</v>
      </c>
      <c r="I2291" s="77">
        <f t="shared" si="348"/>
        <v>10</v>
      </c>
      <c r="J2291" s="77">
        <f t="shared" si="349"/>
        <v>1.099665099565597E-11</v>
      </c>
      <c r="K2291" s="77">
        <f t="shared" si="350"/>
        <v>1.099665099565597E-10</v>
      </c>
      <c r="L2291" s="82"/>
    </row>
    <row r="2292" spans="1:12" x14ac:dyDescent="0.2">
      <c r="A2292" s="76">
        <v>4270</v>
      </c>
      <c r="B2292" s="76">
        <f t="shared" si="346"/>
        <v>4.2699999999999996</v>
      </c>
      <c r="C2292" s="77">
        <f t="shared" si="341"/>
        <v>0.47465767047854296</v>
      </c>
      <c r="D2292" s="78">
        <f t="shared" si="342"/>
        <v>4.5407853066000195E-11</v>
      </c>
      <c r="E2292" s="78">
        <f t="shared" si="343"/>
        <v>1</v>
      </c>
      <c r="F2292" s="78">
        <f t="shared" si="344"/>
        <v>1</v>
      </c>
      <c r="G2292" s="77">
        <f t="shared" si="347"/>
        <v>2.1553185757739617E-11</v>
      </c>
      <c r="H2292" s="78">
        <f t="shared" si="345"/>
        <v>-213.32977056134038</v>
      </c>
      <c r="I2292" s="77">
        <f t="shared" si="348"/>
        <v>10</v>
      </c>
      <c r="J2292" s="77">
        <f t="shared" si="349"/>
        <v>1.0776592878869808E-11</v>
      </c>
      <c r="K2292" s="77">
        <f t="shared" si="350"/>
        <v>1.0776592878869808E-10</v>
      </c>
      <c r="L2292" s="82"/>
    </row>
    <row r="2293" spans="1:12" x14ac:dyDescent="0.2">
      <c r="A2293" s="76">
        <v>4280</v>
      </c>
      <c r="B2293" s="76">
        <f t="shared" si="346"/>
        <v>4.28</v>
      </c>
      <c r="C2293" s="77">
        <f t="shared" si="341"/>
        <v>0.47294964502282499</v>
      </c>
      <c r="D2293" s="78">
        <f t="shared" si="342"/>
        <v>4.0603425034621572E-10</v>
      </c>
      <c r="E2293" s="78">
        <f t="shared" si="343"/>
        <v>1</v>
      </c>
      <c r="F2293" s="78">
        <f t="shared" si="344"/>
        <v>1</v>
      </c>
      <c r="G2293" s="77">
        <f t="shared" si="347"/>
        <v>1.9203375456835158E-10</v>
      </c>
      <c r="H2293" s="78">
        <f t="shared" si="345"/>
        <v>-194.33244853693682</v>
      </c>
      <c r="I2293" s="77">
        <f t="shared" si="348"/>
        <v>10</v>
      </c>
      <c r="J2293" s="77">
        <f t="shared" si="349"/>
        <v>1.067934701630456E-10</v>
      </c>
      <c r="K2293" s="77">
        <f t="shared" si="350"/>
        <v>1.067934701630456E-9</v>
      </c>
      <c r="L2293" s="82"/>
    </row>
    <row r="2294" spans="1:12" x14ac:dyDescent="0.2">
      <c r="A2294" s="76">
        <v>4290</v>
      </c>
      <c r="B2294" s="76">
        <f t="shared" si="346"/>
        <v>4.29</v>
      </c>
      <c r="C2294" s="77">
        <f t="shared" si="341"/>
        <v>0.47124327393021992</v>
      </c>
      <c r="D2294" s="78">
        <f t="shared" si="342"/>
        <v>7.1720305299408001E-10</v>
      </c>
      <c r="E2294" s="78">
        <f t="shared" si="343"/>
        <v>1</v>
      </c>
      <c r="F2294" s="78">
        <f t="shared" si="344"/>
        <v>1</v>
      </c>
      <c r="G2294" s="77">
        <f t="shared" si="347"/>
        <v>3.379771147656793E-10</v>
      </c>
      <c r="H2294" s="78">
        <f t="shared" si="345"/>
        <v>-189.42225411678237</v>
      </c>
      <c r="I2294" s="77">
        <f t="shared" si="348"/>
        <v>10</v>
      </c>
      <c r="J2294" s="77">
        <f t="shared" si="349"/>
        <v>2.6500543466701543E-10</v>
      </c>
      <c r="K2294" s="77">
        <f t="shared" si="350"/>
        <v>2.6500543466701544E-9</v>
      </c>
      <c r="L2294" s="82"/>
    </row>
    <row r="2295" spans="1:12" x14ac:dyDescent="0.2">
      <c r="A2295" s="76">
        <v>4300</v>
      </c>
      <c r="B2295" s="76">
        <f t="shared" si="346"/>
        <v>4.3</v>
      </c>
      <c r="C2295" s="77">
        <f t="shared" si="341"/>
        <v>0.46953857963948342</v>
      </c>
      <c r="D2295" s="78">
        <f t="shared" si="342"/>
        <v>4.0084770178127747E-10</v>
      </c>
      <c r="E2295" s="78">
        <f t="shared" si="343"/>
        <v>1</v>
      </c>
      <c r="F2295" s="78">
        <f t="shared" si="344"/>
        <v>1</v>
      </c>
      <c r="G2295" s="77">
        <f t="shared" si="347"/>
        <v>1.8821346054613224E-10</v>
      </c>
      <c r="H2295" s="78">
        <f t="shared" si="345"/>
        <v>-194.50698640331194</v>
      </c>
      <c r="I2295" s="77">
        <f t="shared" si="348"/>
        <v>10</v>
      </c>
      <c r="J2295" s="77">
        <f t="shared" si="349"/>
        <v>2.6309528765590576E-10</v>
      </c>
      <c r="K2295" s="77">
        <f t="shared" si="350"/>
        <v>2.6309528765590576E-9</v>
      </c>
      <c r="L2295" s="82"/>
    </row>
    <row r="2296" spans="1:12" x14ac:dyDescent="0.2">
      <c r="A2296" s="76">
        <v>4310</v>
      </c>
      <c r="B2296" s="76">
        <f t="shared" si="346"/>
        <v>4.3099999999999996</v>
      </c>
      <c r="C2296" s="77">
        <f t="shared" si="341"/>
        <v>0.46783558448937107</v>
      </c>
      <c r="D2296" s="78">
        <f t="shared" si="342"/>
        <v>4.4255203667401495E-11</v>
      </c>
      <c r="E2296" s="78">
        <f t="shared" si="343"/>
        <v>1</v>
      </c>
      <c r="F2296" s="78">
        <f t="shared" si="344"/>
        <v>1</v>
      </c>
      <c r="G2296" s="77">
        <f t="shared" si="347"/>
        <v>2.0704159074434937E-11</v>
      </c>
      <c r="H2296" s="78">
        <f t="shared" si="345"/>
        <v>-213.67884808444359</v>
      </c>
      <c r="I2296" s="77">
        <f t="shared" si="348"/>
        <v>10</v>
      </c>
      <c r="J2296" s="77">
        <f t="shared" si="349"/>
        <v>1.0445880981028359E-10</v>
      </c>
      <c r="K2296" s="77">
        <f t="shared" si="350"/>
        <v>1.0445880981028359E-9</v>
      </c>
      <c r="L2296" s="82"/>
    </row>
    <row r="2297" spans="1:12" x14ac:dyDescent="0.2">
      <c r="A2297" s="76">
        <v>4320</v>
      </c>
      <c r="B2297" s="76">
        <f t="shared" si="346"/>
        <v>4.32</v>
      </c>
      <c r="C2297" s="77">
        <f t="shared" si="341"/>
        <v>0.46613431071823103</v>
      </c>
      <c r="D2297" s="78">
        <f t="shared" si="342"/>
        <v>4.2599971361848067E-66</v>
      </c>
      <c r="E2297" s="78">
        <f t="shared" si="343"/>
        <v>1</v>
      </c>
      <c r="F2297" s="78">
        <f t="shared" si="344"/>
        <v>1</v>
      </c>
      <c r="G2297" s="77">
        <f t="shared" si="347"/>
        <v>1.9857308287371431E-66</v>
      </c>
      <c r="H2297" s="78">
        <f t="shared" si="345"/>
        <v>-1314.0415924331955</v>
      </c>
      <c r="I2297" s="77">
        <f t="shared" si="348"/>
        <v>10</v>
      </c>
      <c r="J2297" s="77">
        <f t="shared" si="349"/>
        <v>1.0352079537217468E-11</v>
      </c>
      <c r="K2297" s="77">
        <f t="shared" si="350"/>
        <v>1.0352079537217469E-10</v>
      </c>
      <c r="L2297" s="82"/>
    </row>
    <row r="2298" spans="1:12" x14ac:dyDescent="0.2">
      <c r="A2298" s="76">
        <v>4330</v>
      </c>
      <c r="B2298" s="76">
        <f t="shared" si="346"/>
        <v>4.33</v>
      </c>
      <c r="C2298" s="77">
        <f t="shared" si="341"/>
        <v>0.46443478046360015</v>
      </c>
      <c r="D2298" s="78">
        <f t="shared" si="342"/>
        <v>4.3697564642131686E-11</v>
      </c>
      <c r="E2298" s="78">
        <f t="shared" si="343"/>
        <v>1</v>
      </c>
      <c r="F2298" s="78">
        <f t="shared" si="344"/>
        <v>1</v>
      </c>
      <c r="G2298" s="77">
        <f t="shared" si="347"/>
        <v>2.0294668841362406E-11</v>
      </c>
      <c r="H2298" s="78">
        <f t="shared" si="345"/>
        <v>-213.85236061794384</v>
      </c>
      <c r="I2298" s="77">
        <f t="shared" si="348"/>
        <v>10</v>
      </c>
      <c r="J2298" s="77">
        <f t="shared" si="349"/>
        <v>1.0147334420681203E-11</v>
      </c>
      <c r="K2298" s="77">
        <f t="shared" si="350"/>
        <v>1.0147334420681204E-10</v>
      </c>
      <c r="L2298" s="82"/>
    </row>
    <row r="2299" spans="1:12" x14ac:dyDescent="0.2">
      <c r="A2299" s="76">
        <v>4340</v>
      </c>
      <c r="B2299" s="76">
        <f t="shared" si="346"/>
        <v>4.34</v>
      </c>
      <c r="C2299" s="77">
        <f t="shared" si="341"/>
        <v>0.46273701576180726</v>
      </c>
      <c r="D2299" s="78">
        <f t="shared" si="342"/>
        <v>3.9080948658729125E-10</v>
      </c>
      <c r="E2299" s="78">
        <f t="shared" si="343"/>
        <v>1</v>
      </c>
      <c r="F2299" s="78">
        <f t="shared" si="344"/>
        <v>1</v>
      </c>
      <c r="G2299" s="77">
        <f t="shared" si="347"/>
        <v>1.808420155548072E-10</v>
      </c>
      <c r="H2299" s="78">
        <f t="shared" si="345"/>
        <v>-194.85401322458713</v>
      </c>
      <c r="I2299" s="77">
        <f t="shared" si="348"/>
        <v>10</v>
      </c>
      <c r="J2299" s="77">
        <f t="shared" si="349"/>
        <v>1.0056834219808481E-10</v>
      </c>
      <c r="K2299" s="77">
        <f t="shared" si="350"/>
        <v>1.0056834219808481E-9</v>
      </c>
      <c r="L2299" s="82"/>
    </row>
    <row r="2300" spans="1:12" x14ac:dyDescent="0.2">
      <c r="A2300" s="76">
        <v>4350</v>
      </c>
      <c r="B2300" s="76">
        <f t="shared" si="346"/>
        <v>4.3499999999999996</v>
      </c>
      <c r="C2300" s="77">
        <f t="shared" si="341"/>
        <v>0.46104103854758022</v>
      </c>
      <c r="D2300" s="78">
        <f t="shared" si="342"/>
        <v>6.904313110505867E-10</v>
      </c>
      <c r="E2300" s="78">
        <f t="shared" si="343"/>
        <v>1</v>
      </c>
      <c r="F2300" s="78">
        <f t="shared" si="344"/>
        <v>1</v>
      </c>
      <c r="G2300" s="77">
        <f t="shared" si="347"/>
        <v>3.1831716869252989E-10</v>
      </c>
      <c r="H2300" s="78">
        <f t="shared" si="345"/>
        <v>-189.94279873450148</v>
      </c>
      <c r="I2300" s="77">
        <f t="shared" si="348"/>
        <v>10</v>
      </c>
      <c r="J2300" s="77">
        <f t="shared" si="349"/>
        <v>2.4957959212366857E-10</v>
      </c>
      <c r="K2300" s="77">
        <f t="shared" si="350"/>
        <v>2.4957959212366859E-9</v>
      </c>
      <c r="L2300" s="82"/>
    </row>
    <row r="2301" spans="1:12" x14ac:dyDescent="0.2">
      <c r="A2301" s="76">
        <v>4360</v>
      </c>
      <c r="B2301" s="76">
        <f t="shared" si="346"/>
        <v>4.3600000000000003</v>
      </c>
      <c r="C2301" s="77">
        <f t="shared" si="341"/>
        <v>0.45934687065365376</v>
      </c>
      <c r="D2301" s="78">
        <f t="shared" si="342"/>
        <v>3.8595211681980149E-10</v>
      </c>
      <c r="E2301" s="78">
        <f t="shared" si="343"/>
        <v>1</v>
      </c>
      <c r="F2301" s="78">
        <f t="shared" si="344"/>
        <v>1</v>
      </c>
      <c r="G2301" s="77">
        <f t="shared" si="347"/>
        <v>1.7728589708332921E-10</v>
      </c>
      <c r="H2301" s="78">
        <f t="shared" si="345"/>
        <v>-195.02651621437693</v>
      </c>
      <c r="I2301" s="77">
        <f t="shared" si="348"/>
        <v>10</v>
      </c>
      <c r="J2301" s="77">
        <f t="shared" si="349"/>
        <v>2.4780153288792958E-10</v>
      </c>
      <c r="K2301" s="77">
        <f t="shared" si="350"/>
        <v>2.4780153288792958E-9</v>
      </c>
      <c r="L2301" s="82"/>
    </row>
    <row r="2302" spans="1:12" x14ac:dyDescent="0.2">
      <c r="A2302" s="76">
        <v>4370</v>
      </c>
      <c r="B2302" s="76">
        <f t="shared" si="346"/>
        <v>4.37</v>
      </c>
      <c r="C2302" s="77">
        <f t="shared" si="341"/>
        <v>0.45765453381038679</v>
      </c>
      <c r="D2302" s="78">
        <f t="shared" si="342"/>
        <v>4.2618073598513631E-11</v>
      </c>
      <c r="E2302" s="78">
        <f t="shared" si="343"/>
        <v>1</v>
      </c>
      <c r="F2302" s="78">
        <f t="shared" si="344"/>
        <v>1</v>
      </c>
      <c r="G2302" s="77">
        <f t="shared" si="347"/>
        <v>1.9504354604624509E-11</v>
      </c>
      <c r="H2302" s="78">
        <f t="shared" si="345"/>
        <v>-214.19736831672085</v>
      </c>
      <c r="I2302" s="77">
        <f t="shared" si="348"/>
        <v>10</v>
      </c>
      <c r="J2302" s="77">
        <f t="shared" si="349"/>
        <v>9.8395125843976865E-11</v>
      </c>
      <c r="K2302" s="77">
        <f t="shared" si="350"/>
        <v>9.8395125843976854E-10</v>
      </c>
      <c r="L2302" s="82"/>
    </row>
    <row r="2303" spans="1:12" x14ac:dyDescent="0.2">
      <c r="A2303" s="76">
        <v>4380</v>
      </c>
      <c r="B2303" s="76">
        <f t="shared" si="346"/>
        <v>4.38</v>
      </c>
      <c r="C2303" s="77">
        <f t="shared" si="341"/>
        <v>0.45596404964538284</v>
      </c>
      <c r="D2303" s="78">
        <f t="shared" si="342"/>
        <v>3.6044747335138896E-63</v>
      </c>
      <c r="E2303" s="78">
        <f t="shared" si="343"/>
        <v>1</v>
      </c>
      <c r="F2303" s="78">
        <f t="shared" si="344"/>
        <v>1</v>
      </c>
      <c r="G2303" s="77">
        <f t="shared" si="347"/>
        <v>1.6435108963374553E-63</v>
      </c>
      <c r="H2303" s="78">
        <f t="shared" si="345"/>
        <v>-1255.6845482447468</v>
      </c>
      <c r="I2303" s="77">
        <f t="shared" si="348"/>
        <v>10</v>
      </c>
      <c r="J2303" s="77">
        <f t="shared" si="349"/>
        <v>9.7521773023122544E-12</v>
      </c>
      <c r="K2303" s="77">
        <f t="shared" si="350"/>
        <v>9.752177302312254E-11</v>
      </c>
      <c r="L2303" s="82"/>
    </row>
    <row r="2304" spans="1:12" x14ac:dyDescent="0.2">
      <c r="A2304" s="76">
        <v>4390</v>
      </c>
      <c r="B2304" s="76">
        <f t="shared" si="346"/>
        <v>4.3899999999999997</v>
      </c>
      <c r="C2304" s="77">
        <f t="shared" si="341"/>
        <v>0.45427543968311146</v>
      </c>
      <c r="D2304" s="78">
        <f t="shared" si="342"/>
        <v>4.2095617134192236E-11</v>
      </c>
      <c r="E2304" s="78">
        <f t="shared" si="343"/>
        <v>1</v>
      </c>
      <c r="F2304" s="78">
        <f t="shared" si="344"/>
        <v>1</v>
      </c>
      <c r="G2304" s="77">
        <f t="shared" si="347"/>
        <v>1.9123004982367098E-11</v>
      </c>
      <c r="H2304" s="78">
        <f t="shared" si="345"/>
        <v>-214.3688772362637</v>
      </c>
      <c r="I2304" s="77">
        <f t="shared" si="348"/>
        <v>10</v>
      </c>
      <c r="J2304" s="77">
        <f t="shared" si="349"/>
        <v>9.561502491183549E-12</v>
      </c>
      <c r="K2304" s="77">
        <f t="shared" si="350"/>
        <v>9.561502491183549E-11</v>
      </c>
      <c r="L2304" s="82"/>
    </row>
    <row r="2305" spans="1:12" x14ac:dyDescent="0.2">
      <c r="A2305" s="76">
        <v>4400</v>
      </c>
      <c r="B2305" s="76">
        <f t="shared" si="346"/>
        <v>4.4000000000000004</v>
      </c>
      <c r="C2305" s="77">
        <f t="shared" si="341"/>
        <v>0.45258872534454042</v>
      </c>
      <c r="D2305" s="78">
        <f t="shared" si="342"/>
        <v>3.7654725175850524E-10</v>
      </c>
      <c r="E2305" s="78">
        <f t="shared" si="343"/>
        <v>1</v>
      </c>
      <c r="F2305" s="78">
        <f t="shared" si="344"/>
        <v>1</v>
      </c>
      <c r="G2305" s="77">
        <f t="shared" si="347"/>
        <v>1.7042104070537165E-10</v>
      </c>
      <c r="H2305" s="78">
        <f t="shared" si="345"/>
        <v>-195.3695357385553</v>
      </c>
      <c r="I2305" s="77">
        <f t="shared" si="348"/>
        <v>10</v>
      </c>
      <c r="J2305" s="77">
        <f t="shared" si="349"/>
        <v>9.4772022843869373E-11</v>
      </c>
      <c r="K2305" s="77">
        <f t="shared" si="350"/>
        <v>9.477202284386938E-10</v>
      </c>
      <c r="L2305" s="82"/>
    </row>
    <row r="2306" spans="1:12" x14ac:dyDescent="0.2">
      <c r="A2306" s="76">
        <v>4410</v>
      </c>
      <c r="B2306" s="76">
        <f t="shared" si="346"/>
        <v>4.41</v>
      </c>
      <c r="C2306" s="77">
        <f t="shared" ref="C2306:C2369" si="351">ABS(SIN(((8*PI()*$A2306*VLOOKUP($D$8,$C$16:$D$31,2,FALSE))/($D$14*1000000)))/(VLOOKUP($D$8,$C$16:$D$31,2,FALSE)*SIN(((8*PI()*$A2306)/($D$14*1000000)))))^5</f>
        <v>0.45090392794676576</v>
      </c>
      <c r="D2306" s="78">
        <f t="shared" ref="D2306:D2369" si="352">ABS(SIN(((512*PI()*$A2306*VLOOKUP($D$8,$C$16:$E$31,3,FALSE))/($D$14*1000000)))/(VLOOKUP($D$8,$C$16:$E$31,3,FALSE)*SIN(((512*PI()*$A2306)/($D$14*1000000)))))^$D$9</f>
        <v>6.6534878743934989E-10</v>
      </c>
      <c r="E2306" s="78">
        <f t="shared" ref="E2306:E2369" si="353">IF($D$10="OFF",1,ABS(SIN(8*VLOOKUP($D$8,$C$16:$D$31,2,FALSE)*VLOOKUP($D$8,$C$16:$E$31,3,FALSE)*2*PI()*A2306/($D$14*1000000))/(2*SIN((8*VLOOKUP($D$8,$C$16:$D$31,2,FALSE)*VLOOKUP($D$8,$C$16:$E$31,3,FALSE))*PI()*A2306/($D$14*1000000)))))</f>
        <v>1</v>
      </c>
      <c r="F2306" s="78">
        <f t="shared" ref="F2306:F2369" si="354">IF($D$11="OFF",1,ABS(SIN(8*VLOOKUP($D$8,$C$16:$D$31,2,FALSE)*VLOOKUP($D$8,$C$16:$E$31,3,FALSE)*IF($D$10="ON",4,2)*PI()*A2306/($D$14*1000000))/(2*SIN((8*VLOOKUP($D$8,$C$16:$D$31,2,FALSE)*VLOOKUP($D$8,$C$16:$E$31,3,FALSE)*IF($D$10="ON",2,1))*PI()*A2306/($D$14*1000000)))))</f>
        <v>1</v>
      </c>
      <c r="G2306" s="77">
        <f t="shared" si="347"/>
        <v>3.0000838171102057E-10</v>
      </c>
      <c r="H2306" s="78">
        <f t="shared" ref="H2306:H2369" si="355">20*LOG10(G2306)</f>
        <v>-190.45733223360708</v>
      </c>
      <c r="I2306" s="77">
        <f t="shared" si="348"/>
        <v>10</v>
      </c>
      <c r="J2306" s="77">
        <f t="shared" si="349"/>
        <v>2.3521471120819608E-10</v>
      </c>
      <c r="K2306" s="77">
        <f t="shared" si="350"/>
        <v>2.3521471120819608E-9</v>
      </c>
      <c r="L2306" s="82"/>
    </row>
    <row r="2307" spans="1:12" x14ac:dyDescent="0.2">
      <c r="A2307" s="76">
        <v>4420</v>
      </c>
      <c r="B2307" s="76">
        <f t="shared" ref="B2307:B2370" si="356">A2307/1000</f>
        <v>4.42</v>
      </c>
      <c r="C2307" s="77">
        <f t="shared" si="351"/>
        <v>0.44922106870264972</v>
      </c>
      <c r="D2307" s="78">
        <f t="shared" si="352"/>
        <v>3.7199456575322642E-10</v>
      </c>
      <c r="E2307" s="78">
        <f t="shared" si="353"/>
        <v>1</v>
      </c>
      <c r="F2307" s="78">
        <f t="shared" si="354"/>
        <v>1</v>
      </c>
      <c r="G2307" s="77">
        <f t="shared" ref="G2307:G2370" si="357">C2307*D2307*E2307*F2307</f>
        <v>1.6710779637924248E-10</v>
      </c>
      <c r="H2307" s="78">
        <f t="shared" si="355"/>
        <v>-195.54006575431674</v>
      </c>
      <c r="I2307" s="77">
        <f t="shared" ref="I2307:I2370" si="358">A2307-A2306</f>
        <v>10</v>
      </c>
      <c r="J2307" s="77">
        <f t="shared" ref="J2307:J2370" si="359">((G2307+G2306)/2)</f>
        <v>2.3355808904513154E-10</v>
      </c>
      <c r="K2307" s="77">
        <f t="shared" si="350"/>
        <v>2.3355808904513155E-9</v>
      </c>
      <c r="L2307" s="82"/>
    </row>
    <row r="2308" spans="1:12" x14ac:dyDescent="0.2">
      <c r="A2308" s="76">
        <v>4430</v>
      </c>
      <c r="B2308" s="76">
        <f t="shared" si="356"/>
        <v>4.43</v>
      </c>
      <c r="C2308" s="77">
        <f t="shared" si="351"/>
        <v>0.44754016872046631</v>
      </c>
      <c r="D2308" s="78">
        <f t="shared" si="352"/>
        <v>4.1083840335870906E-11</v>
      </c>
      <c r="E2308" s="78">
        <f t="shared" si="353"/>
        <v>1</v>
      </c>
      <c r="F2308" s="78">
        <f t="shared" si="354"/>
        <v>1</v>
      </c>
      <c r="G2308" s="77">
        <f t="shared" si="357"/>
        <v>1.8386668835600364E-11</v>
      </c>
      <c r="H2308" s="78">
        <f t="shared" si="355"/>
        <v>-214.70993891970946</v>
      </c>
      <c r="I2308" s="77">
        <f t="shared" si="358"/>
        <v>10</v>
      </c>
      <c r="J2308" s="77">
        <f t="shared" si="359"/>
        <v>9.2747232607421427E-11</v>
      </c>
      <c r="K2308" s="77">
        <f t="shared" ref="K2308:K2371" si="360">I2308*J2308</f>
        <v>9.274723260742143E-10</v>
      </c>
      <c r="L2308" s="82"/>
    </row>
    <row r="2309" spans="1:12" x14ac:dyDescent="0.2">
      <c r="A2309" s="76">
        <v>4440</v>
      </c>
      <c r="B2309" s="76">
        <f t="shared" si="356"/>
        <v>4.4400000000000004</v>
      </c>
      <c r="C2309" s="77">
        <f t="shared" si="351"/>
        <v>0.4458612490035424</v>
      </c>
      <c r="D2309" s="78">
        <f t="shared" si="352"/>
        <v>9.6560445050117486E-69</v>
      </c>
      <c r="E2309" s="78">
        <f t="shared" si="353"/>
        <v>1</v>
      </c>
      <c r="F2309" s="78">
        <f t="shared" si="354"/>
        <v>1</v>
      </c>
      <c r="G2309" s="77">
        <f t="shared" si="357"/>
        <v>4.3052560634383307E-69</v>
      </c>
      <c r="H2309" s="78">
        <f t="shared" si="355"/>
        <v>-1367.3200202587427</v>
      </c>
      <c r="I2309" s="77">
        <f t="shared" si="358"/>
        <v>10</v>
      </c>
      <c r="J2309" s="77">
        <f t="shared" si="359"/>
        <v>9.1933344178001821E-12</v>
      </c>
      <c r="K2309" s="77">
        <f t="shared" si="360"/>
        <v>9.1933344178001827E-11</v>
      </c>
      <c r="L2309" s="82"/>
    </row>
    <row r="2310" spans="1:12" x14ac:dyDescent="0.2">
      <c r="A2310" s="76">
        <v>4450</v>
      </c>
      <c r="B2310" s="76">
        <f t="shared" si="356"/>
        <v>4.45</v>
      </c>
      <c r="C2310" s="77">
        <f t="shared" si="351"/>
        <v>0.44418433044991307</v>
      </c>
      <c r="D2310" s="78">
        <f t="shared" si="352"/>
        <v>4.0593969511517061E-11</v>
      </c>
      <c r="E2310" s="78">
        <f t="shared" si="353"/>
        <v>1</v>
      </c>
      <c r="F2310" s="78">
        <f t="shared" si="354"/>
        <v>1</v>
      </c>
      <c r="G2310" s="77">
        <f t="shared" si="357"/>
        <v>1.8031205167777392E-11</v>
      </c>
      <c r="H2310" s="78">
        <f t="shared" si="355"/>
        <v>-214.87950489958001</v>
      </c>
      <c r="I2310" s="77">
        <f t="shared" si="358"/>
        <v>10</v>
      </c>
      <c r="J2310" s="77">
        <f t="shared" si="359"/>
        <v>9.0156025838886958E-12</v>
      </c>
      <c r="K2310" s="77">
        <f t="shared" si="360"/>
        <v>9.0156025838886952E-11</v>
      </c>
      <c r="L2310" s="82"/>
    </row>
    <row r="2311" spans="1:12" x14ac:dyDescent="0.2">
      <c r="A2311" s="76">
        <v>4460</v>
      </c>
      <c r="B2311" s="76">
        <f t="shared" si="356"/>
        <v>4.46</v>
      </c>
      <c r="C2311" s="77">
        <f t="shared" si="351"/>
        <v>0.44250943385197633</v>
      </c>
      <c r="D2311" s="78">
        <f t="shared" si="352"/>
        <v>3.6317629974082399E-10</v>
      </c>
      <c r="E2311" s="78">
        <f t="shared" si="353"/>
        <v>1</v>
      </c>
      <c r="F2311" s="78">
        <f t="shared" si="354"/>
        <v>1</v>
      </c>
      <c r="G2311" s="77">
        <f t="shared" si="357"/>
        <v>1.6070893878676767E-10</v>
      </c>
      <c r="H2311" s="78">
        <f t="shared" si="355"/>
        <v>-195.87919933370586</v>
      </c>
      <c r="I2311" s="77">
        <f t="shared" si="358"/>
        <v>10</v>
      </c>
      <c r="J2311" s="77">
        <f t="shared" si="359"/>
        <v>8.9370071977272528E-11</v>
      </c>
      <c r="K2311" s="77">
        <f t="shared" si="360"/>
        <v>8.9370071977272533E-10</v>
      </c>
      <c r="L2311" s="82"/>
    </row>
    <row r="2312" spans="1:12" x14ac:dyDescent="0.2">
      <c r="A2312" s="76">
        <v>4470</v>
      </c>
      <c r="B2312" s="76">
        <f t="shared" si="356"/>
        <v>4.47</v>
      </c>
      <c r="C2312" s="77">
        <f t="shared" si="351"/>
        <v>0.44083657989615238</v>
      </c>
      <c r="D2312" s="78">
        <f t="shared" si="352"/>
        <v>6.4183078368143918E-10</v>
      </c>
      <c r="E2312" s="78">
        <f t="shared" si="353"/>
        <v>1</v>
      </c>
      <c r="F2312" s="78">
        <f t="shared" si="354"/>
        <v>1</v>
      </c>
      <c r="G2312" s="77">
        <f t="shared" si="357"/>
        <v>2.8294248755019288E-10</v>
      </c>
      <c r="H2312" s="78">
        <f t="shared" si="355"/>
        <v>-190.9660366519125</v>
      </c>
      <c r="I2312" s="77">
        <f t="shared" si="358"/>
        <v>10</v>
      </c>
      <c r="J2312" s="77">
        <f t="shared" si="359"/>
        <v>2.2182571316848027E-10</v>
      </c>
      <c r="K2312" s="77">
        <f t="shared" si="360"/>
        <v>2.2182571316848027E-9</v>
      </c>
      <c r="L2312" s="82"/>
    </row>
    <row r="2313" spans="1:12" x14ac:dyDescent="0.2">
      <c r="A2313" s="76">
        <v>4480</v>
      </c>
      <c r="B2313" s="76">
        <f t="shared" si="356"/>
        <v>4.4800000000000004</v>
      </c>
      <c r="C2313" s="77">
        <f t="shared" si="351"/>
        <v>0.43916578916254789</v>
      </c>
      <c r="D2313" s="78">
        <f t="shared" si="352"/>
        <v>3.5890598938098759E-10</v>
      </c>
      <c r="E2313" s="78">
        <f t="shared" si="353"/>
        <v>1</v>
      </c>
      <c r="F2313" s="78">
        <f t="shared" si="354"/>
        <v>1</v>
      </c>
      <c r="G2313" s="77">
        <f t="shared" si="357"/>
        <v>1.5761923206166643E-10</v>
      </c>
      <c r="H2313" s="78">
        <f t="shared" si="355"/>
        <v>-196.04781585511773</v>
      </c>
      <c r="I2313" s="77">
        <f t="shared" si="358"/>
        <v>10</v>
      </c>
      <c r="J2313" s="77">
        <f t="shared" si="359"/>
        <v>2.2028085980592967E-10</v>
      </c>
      <c r="K2313" s="77">
        <f t="shared" si="360"/>
        <v>2.2028085980592967E-9</v>
      </c>
      <c r="L2313" s="82"/>
    </row>
    <row r="2314" spans="1:12" x14ac:dyDescent="0.2">
      <c r="A2314" s="76">
        <v>4490</v>
      </c>
      <c r="B2314" s="76">
        <f t="shared" si="356"/>
        <v>4.49</v>
      </c>
      <c r="C2314" s="77">
        <f t="shared" si="351"/>
        <v>0.43749708212462685</v>
      </c>
      <c r="D2314" s="78">
        <f t="shared" si="352"/>
        <v>3.9644948918901796E-11</v>
      </c>
      <c r="E2314" s="78">
        <f t="shared" si="353"/>
        <v>1</v>
      </c>
      <c r="F2314" s="78">
        <f t="shared" si="354"/>
        <v>1</v>
      </c>
      <c r="G2314" s="77">
        <f t="shared" si="357"/>
        <v>1.7344549472999417E-11</v>
      </c>
      <c r="H2314" s="78">
        <f t="shared" si="355"/>
        <v>-215.21673953065743</v>
      </c>
      <c r="I2314" s="77">
        <f t="shared" si="358"/>
        <v>10</v>
      </c>
      <c r="J2314" s="77">
        <f t="shared" si="359"/>
        <v>8.7481890767332929E-11</v>
      </c>
      <c r="K2314" s="77">
        <f t="shared" si="360"/>
        <v>8.7481890767332932E-10</v>
      </c>
      <c r="L2314" s="82"/>
    </row>
    <row r="2315" spans="1:12" x14ac:dyDescent="0.2">
      <c r="A2315" s="76">
        <v>4500</v>
      </c>
      <c r="B2315" s="76">
        <f t="shared" si="356"/>
        <v>4.5</v>
      </c>
      <c r="C2315" s="77">
        <f t="shared" si="351"/>
        <v>0.43583047914888312</v>
      </c>
      <c r="D2315" s="78">
        <f t="shared" si="352"/>
        <v>1.6619890800562535E-65</v>
      </c>
      <c r="E2315" s="78">
        <f t="shared" si="353"/>
        <v>1</v>
      </c>
      <c r="F2315" s="78">
        <f t="shared" si="354"/>
        <v>1</v>
      </c>
      <c r="G2315" s="77">
        <f t="shared" si="357"/>
        <v>7.243454971011284E-66</v>
      </c>
      <c r="H2315" s="78">
        <f t="shared" si="355"/>
        <v>-1302.8010847066057</v>
      </c>
      <c r="I2315" s="77">
        <f t="shared" si="358"/>
        <v>10</v>
      </c>
      <c r="J2315" s="77">
        <f t="shared" si="359"/>
        <v>8.6722747364997085E-12</v>
      </c>
      <c r="K2315" s="77">
        <f t="shared" si="360"/>
        <v>8.6722747364997091E-11</v>
      </c>
      <c r="L2315" s="82"/>
    </row>
    <row r="2316" spans="1:12" x14ac:dyDescent="0.2">
      <c r="A2316" s="76">
        <v>4510</v>
      </c>
      <c r="B2316" s="76">
        <f t="shared" si="356"/>
        <v>4.51</v>
      </c>
      <c r="C2316" s="77">
        <f t="shared" si="351"/>
        <v>0.43416600049451887</v>
      </c>
      <c r="D2316" s="78">
        <f t="shared" si="352"/>
        <v>3.9185297171152388E-11</v>
      </c>
      <c r="E2316" s="78">
        <f t="shared" si="353"/>
        <v>1</v>
      </c>
      <c r="F2316" s="78">
        <f t="shared" si="354"/>
        <v>1</v>
      </c>
      <c r="G2316" s="77">
        <f t="shared" si="357"/>
        <v>1.7012923750988417E-11</v>
      </c>
      <c r="H2316" s="78">
        <f t="shared" si="355"/>
        <v>-215.38442088846983</v>
      </c>
      <c r="I2316" s="77">
        <f t="shared" si="358"/>
        <v>10</v>
      </c>
      <c r="J2316" s="77">
        <f t="shared" si="359"/>
        <v>8.5064618754942085E-12</v>
      </c>
      <c r="K2316" s="77">
        <f t="shared" si="360"/>
        <v>8.5064618754942081E-11</v>
      </c>
      <c r="L2316" s="82"/>
    </row>
    <row r="2317" spans="1:12" x14ac:dyDescent="0.2">
      <c r="A2317" s="76">
        <v>4520</v>
      </c>
      <c r="B2317" s="76">
        <f t="shared" si="356"/>
        <v>4.5199999999999996</v>
      </c>
      <c r="C2317" s="77">
        <f t="shared" si="351"/>
        <v>0.43250366631312714</v>
      </c>
      <c r="D2317" s="78">
        <f t="shared" si="352"/>
        <v>3.5063171851174411E-10</v>
      </c>
      <c r="E2317" s="78">
        <f t="shared" si="353"/>
        <v>1</v>
      </c>
      <c r="F2317" s="78">
        <f t="shared" si="354"/>
        <v>1</v>
      </c>
      <c r="G2317" s="77">
        <f t="shared" si="357"/>
        <v>1.5164950378200171E-10</v>
      </c>
      <c r="H2317" s="78">
        <f t="shared" si="355"/>
        <v>-196.38318012844334</v>
      </c>
      <c r="I2317" s="77">
        <f t="shared" si="358"/>
        <v>10</v>
      </c>
      <c r="J2317" s="77">
        <f t="shared" si="359"/>
        <v>8.4331213766495066E-11</v>
      </c>
      <c r="K2317" s="77">
        <f t="shared" si="360"/>
        <v>8.4331213766495069E-10</v>
      </c>
      <c r="L2317" s="82"/>
    </row>
    <row r="2318" spans="1:12" x14ac:dyDescent="0.2">
      <c r="A2318" s="76">
        <v>4530</v>
      </c>
      <c r="B2318" s="76">
        <f t="shared" si="356"/>
        <v>4.53</v>
      </c>
      <c r="C2318" s="77">
        <f t="shared" si="351"/>
        <v>0.43084349664837979</v>
      </c>
      <c r="D2318" s="78">
        <f t="shared" si="352"/>
        <v>6.1976366373399638E-10</v>
      </c>
      <c r="E2318" s="78">
        <f t="shared" si="353"/>
        <v>1</v>
      </c>
      <c r="F2318" s="78">
        <f t="shared" si="354"/>
        <v>1</v>
      </c>
      <c r="G2318" s="77">
        <f t="shared" si="357"/>
        <v>2.6702114397876567E-10</v>
      </c>
      <c r="H2318" s="78">
        <f t="shared" si="355"/>
        <v>-191.46908695624941</v>
      </c>
      <c r="I2318" s="77">
        <f t="shared" si="358"/>
        <v>10</v>
      </c>
      <c r="J2318" s="77">
        <f t="shared" si="359"/>
        <v>2.0933532388038367E-10</v>
      </c>
      <c r="K2318" s="77">
        <f t="shared" si="360"/>
        <v>2.0933532388038368E-9</v>
      </c>
      <c r="L2318" s="82"/>
    </row>
    <row r="2319" spans="1:12" x14ac:dyDescent="0.2">
      <c r="A2319" s="76">
        <v>4540</v>
      </c>
      <c r="B2319" s="76">
        <f t="shared" si="356"/>
        <v>4.54</v>
      </c>
      <c r="C2319" s="77">
        <f t="shared" si="351"/>
        <v>0.42918551143571865</v>
      </c>
      <c r="D2319" s="78">
        <f t="shared" si="352"/>
        <v>3.4662344187176338E-10</v>
      </c>
      <c r="E2319" s="78">
        <f t="shared" si="353"/>
        <v>1</v>
      </c>
      <c r="F2319" s="78">
        <f t="shared" si="354"/>
        <v>1</v>
      </c>
      <c r="G2319" s="77">
        <f t="shared" si="357"/>
        <v>1.4876575917534185E-10</v>
      </c>
      <c r="H2319" s="78">
        <f t="shared" si="355"/>
        <v>-196.5499403425269</v>
      </c>
      <c r="I2319" s="77">
        <f t="shared" si="358"/>
        <v>10</v>
      </c>
      <c r="J2319" s="77">
        <f t="shared" si="359"/>
        <v>2.0789345157705376E-10</v>
      </c>
      <c r="K2319" s="77">
        <f t="shared" si="360"/>
        <v>2.0789345157705377E-9</v>
      </c>
      <c r="L2319" s="82"/>
    </row>
    <row r="2320" spans="1:12" x14ac:dyDescent="0.2">
      <c r="A2320" s="76">
        <v>4550</v>
      </c>
      <c r="B2320" s="76">
        <f t="shared" si="356"/>
        <v>4.55</v>
      </c>
      <c r="C2320" s="77">
        <f t="shared" si="351"/>
        <v>0.42752973050205145</v>
      </c>
      <c r="D2320" s="78">
        <f t="shared" si="352"/>
        <v>3.8294511752955858E-11</v>
      </c>
      <c r="E2320" s="78">
        <f t="shared" si="353"/>
        <v>1</v>
      </c>
      <c r="F2320" s="78">
        <f t="shared" si="354"/>
        <v>1</v>
      </c>
      <c r="G2320" s="77">
        <f t="shared" si="357"/>
        <v>1.6372042289448859E-11</v>
      </c>
      <c r="H2320" s="78">
        <f t="shared" si="355"/>
        <v>-215.71794284460748</v>
      </c>
      <c r="I2320" s="77">
        <f t="shared" si="358"/>
        <v>10</v>
      </c>
      <c r="J2320" s="77">
        <f t="shared" si="359"/>
        <v>8.256890073239536E-11</v>
      </c>
      <c r="K2320" s="77">
        <f t="shared" si="360"/>
        <v>8.2568900732395357E-10</v>
      </c>
      <c r="L2320" s="82"/>
    </row>
    <row r="2321" spans="1:12" x14ac:dyDescent="0.2">
      <c r="A2321" s="76">
        <v>4560</v>
      </c>
      <c r="B2321" s="76">
        <f t="shared" si="356"/>
        <v>4.5599999999999996</v>
      </c>
      <c r="C2321" s="77">
        <f t="shared" si="351"/>
        <v>0.42587617356545482</v>
      </c>
      <c r="D2321" s="78">
        <f t="shared" si="352"/>
        <v>3.5113713685275155E-67</v>
      </c>
      <c r="E2321" s="78">
        <f t="shared" si="353"/>
        <v>1</v>
      </c>
      <c r="F2321" s="78">
        <f t="shared" si="354"/>
        <v>1</v>
      </c>
      <c r="G2321" s="77">
        <f t="shared" si="357"/>
        <v>1.4954094023957927E-67</v>
      </c>
      <c r="H2321" s="78">
        <f t="shared" si="355"/>
        <v>-1336.5047978610305</v>
      </c>
      <c r="I2321" s="77">
        <f t="shared" si="358"/>
        <v>10</v>
      </c>
      <c r="J2321" s="77">
        <f t="shared" si="359"/>
        <v>8.1860211447244296E-12</v>
      </c>
      <c r="K2321" s="77">
        <f t="shared" si="360"/>
        <v>8.1860211447244293E-11</v>
      </c>
      <c r="L2321" s="82"/>
    </row>
    <row r="2322" spans="1:12" x14ac:dyDescent="0.2">
      <c r="A2322" s="76">
        <v>4570</v>
      </c>
      <c r="B2322" s="76">
        <f t="shared" si="356"/>
        <v>4.57</v>
      </c>
      <c r="C2322" s="77">
        <f t="shared" si="351"/>
        <v>0.42422486023487721</v>
      </c>
      <c r="D2322" s="78">
        <f t="shared" si="352"/>
        <v>3.7862919785483935E-11</v>
      </c>
      <c r="E2322" s="78">
        <f t="shared" si="353"/>
        <v>1</v>
      </c>
      <c r="F2322" s="78">
        <f t="shared" si="354"/>
        <v>1</v>
      </c>
      <c r="G2322" s="77">
        <f t="shared" si="357"/>
        <v>1.606239185408129E-11</v>
      </c>
      <c r="H2322" s="78">
        <f t="shared" si="355"/>
        <v>-215.88379566721957</v>
      </c>
      <c r="I2322" s="77">
        <f t="shared" si="358"/>
        <v>10</v>
      </c>
      <c r="J2322" s="77">
        <f t="shared" si="359"/>
        <v>8.0311959270406449E-12</v>
      </c>
      <c r="K2322" s="77">
        <f t="shared" si="360"/>
        <v>8.0311959270406446E-11</v>
      </c>
      <c r="L2322" s="82"/>
    </row>
    <row r="2323" spans="1:12" x14ac:dyDescent="0.2">
      <c r="A2323" s="76">
        <v>4580</v>
      </c>
      <c r="B2323" s="76">
        <f t="shared" si="356"/>
        <v>4.58</v>
      </c>
      <c r="C2323" s="77">
        <f t="shared" si="351"/>
        <v>0.42257581000984989</v>
      </c>
      <c r="D2323" s="78">
        <f t="shared" si="352"/>
        <v>3.3885429369495749E-10</v>
      </c>
      <c r="E2323" s="78">
        <f t="shared" si="353"/>
        <v>1</v>
      </c>
      <c r="F2323" s="78">
        <f t="shared" si="354"/>
        <v>1</v>
      </c>
      <c r="G2323" s="77">
        <f t="shared" si="357"/>
        <v>1.4319162763346224E-10</v>
      </c>
      <c r="H2323" s="78">
        <f t="shared" si="355"/>
        <v>-196.88164748677636</v>
      </c>
      <c r="I2323" s="77">
        <f t="shared" si="358"/>
        <v>10</v>
      </c>
      <c r="J2323" s="77">
        <f t="shared" si="359"/>
        <v>7.9627009743771764E-11</v>
      </c>
      <c r="K2323" s="77">
        <f t="shared" si="360"/>
        <v>7.962700974377177E-10</v>
      </c>
      <c r="L2323" s="82"/>
    </row>
    <row r="2324" spans="1:12" x14ac:dyDescent="0.2">
      <c r="A2324" s="76">
        <v>4590</v>
      </c>
      <c r="B2324" s="76">
        <f t="shared" si="356"/>
        <v>4.59</v>
      </c>
      <c r="C2324" s="77">
        <f t="shared" si="351"/>
        <v>0.42092904228020278</v>
      </c>
      <c r="D2324" s="78">
        <f t="shared" si="352"/>
        <v>5.9904374498332256E-10</v>
      </c>
      <c r="E2324" s="78">
        <f t="shared" si="353"/>
        <v>1</v>
      </c>
      <c r="F2324" s="78">
        <f t="shared" si="354"/>
        <v>1</v>
      </c>
      <c r="G2324" s="77">
        <f t="shared" si="357"/>
        <v>2.5215490985977599E-10</v>
      </c>
      <c r="H2324" s="78">
        <f t="shared" si="355"/>
        <v>-191.96665142027365</v>
      </c>
      <c r="I2324" s="77">
        <f t="shared" si="358"/>
        <v>10</v>
      </c>
      <c r="J2324" s="77">
        <f t="shared" si="359"/>
        <v>1.9767326874661911E-10</v>
      </c>
      <c r="K2324" s="77">
        <f t="shared" si="360"/>
        <v>1.9767326874661914E-9</v>
      </c>
      <c r="L2324" s="82"/>
    </row>
    <row r="2325" spans="1:12" x14ac:dyDescent="0.2">
      <c r="A2325" s="76">
        <v>4600</v>
      </c>
      <c r="B2325" s="76">
        <f t="shared" si="356"/>
        <v>4.5999999999999996</v>
      </c>
      <c r="C2325" s="77">
        <f t="shared" si="351"/>
        <v>0.41928457632578126</v>
      </c>
      <c r="D2325" s="78">
        <f t="shared" si="352"/>
        <v>3.3508947930209948E-10</v>
      </c>
      <c r="E2325" s="78">
        <f t="shared" si="353"/>
        <v>1</v>
      </c>
      <c r="F2325" s="78">
        <f t="shared" si="354"/>
        <v>1</v>
      </c>
      <c r="G2325" s="77">
        <f t="shared" si="357"/>
        <v>1.4049785036040742E-10</v>
      </c>
      <c r="H2325" s="78">
        <f t="shared" si="355"/>
        <v>-197.04660640966273</v>
      </c>
      <c r="I2325" s="77">
        <f t="shared" si="358"/>
        <v>10</v>
      </c>
      <c r="J2325" s="77">
        <f t="shared" si="359"/>
        <v>1.963263801100917E-10</v>
      </c>
      <c r="K2325" s="77">
        <f t="shared" si="360"/>
        <v>1.9632638011009171E-9</v>
      </c>
      <c r="L2325" s="82"/>
    </row>
    <row r="2326" spans="1:12" x14ac:dyDescent="0.2">
      <c r="A2326" s="76">
        <v>4610</v>
      </c>
      <c r="B2326" s="76">
        <f t="shared" si="356"/>
        <v>4.6100000000000003</v>
      </c>
      <c r="C2326" s="77">
        <f t="shared" si="351"/>
        <v>0.41764243131617113</v>
      </c>
      <c r="D2326" s="78">
        <f t="shared" si="352"/>
        <v>3.7026242011841009E-11</v>
      </c>
      <c r="E2326" s="78">
        <f t="shared" si="353"/>
        <v>1</v>
      </c>
      <c r="F2326" s="78">
        <f t="shared" si="354"/>
        <v>1</v>
      </c>
      <c r="G2326" s="77">
        <f t="shared" si="357"/>
        <v>1.5463729736326239E-11</v>
      </c>
      <c r="H2326" s="78">
        <f t="shared" si="355"/>
        <v>-216.21371498384235</v>
      </c>
      <c r="I2326" s="77">
        <f t="shared" si="358"/>
        <v>10</v>
      </c>
      <c r="J2326" s="77">
        <f t="shared" si="359"/>
        <v>7.7980790048366829E-11</v>
      </c>
      <c r="K2326" s="77">
        <f t="shared" si="360"/>
        <v>7.7980790048366829E-10</v>
      </c>
      <c r="L2326" s="82"/>
    </row>
    <row r="2327" spans="1:12" x14ac:dyDescent="0.2">
      <c r="A2327" s="76">
        <v>4620</v>
      </c>
      <c r="B2327" s="76">
        <f t="shared" si="356"/>
        <v>4.62</v>
      </c>
      <c r="C2327" s="77">
        <f t="shared" si="351"/>
        <v>0.41600262631042711</v>
      </c>
      <c r="D2327" s="78">
        <f t="shared" si="352"/>
        <v>7.0471973309003029E-67</v>
      </c>
      <c r="E2327" s="78">
        <f t="shared" si="353"/>
        <v>1</v>
      </c>
      <c r="F2327" s="78">
        <f t="shared" si="354"/>
        <v>1</v>
      </c>
      <c r="G2327" s="77">
        <f t="shared" si="357"/>
        <v>2.9316525977823581E-67</v>
      </c>
      <c r="H2327" s="78">
        <f t="shared" si="355"/>
        <v>-1330.657749901663</v>
      </c>
      <c r="I2327" s="77">
        <f t="shared" si="358"/>
        <v>10</v>
      </c>
      <c r="J2327" s="77">
        <f t="shared" si="359"/>
        <v>7.7318648681631197E-12</v>
      </c>
      <c r="K2327" s="77">
        <f t="shared" si="360"/>
        <v>7.7318648681631197E-11</v>
      </c>
      <c r="L2327" s="82"/>
    </row>
    <row r="2328" spans="1:12" x14ac:dyDescent="0.2">
      <c r="A2328" s="76">
        <v>4630</v>
      </c>
      <c r="B2328" s="76">
        <f t="shared" si="356"/>
        <v>4.63</v>
      </c>
      <c r="C2328" s="77">
        <f t="shared" si="351"/>
        <v>0.41436518025680502</v>
      </c>
      <c r="D2328" s="78">
        <f t="shared" si="352"/>
        <v>3.6620737302263264E-11</v>
      </c>
      <c r="E2328" s="78">
        <f t="shared" si="353"/>
        <v>1</v>
      </c>
      <c r="F2328" s="78">
        <f t="shared" si="354"/>
        <v>1</v>
      </c>
      <c r="G2328" s="77">
        <f t="shared" si="357"/>
        <v>1.5174358413389421E-11</v>
      </c>
      <c r="H2328" s="78">
        <f t="shared" si="355"/>
        <v>-216.37779324513988</v>
      </c>
      <c r="I2328" s="77">
        <f t="shared" si="358"/>
        <v>10</v>
      </c>
      <c r="J2328" s="77">
        <f t="shared" si="359"/>
        <v>7.5871792066947103E-12</v>
      </c>
      <c r="K2328" s="77">
        <f t="shared" si="360"/>
        <v>7.5871792066947106E-11</v>
      </c>
      <c r="L2328" s="82"/>
    </row>
    <row r="2329" spans="1:12" x14ac:dyDescent="0.2">
      <c r="A2329" s="76">
        <v>4640</v>
      </c>
      <c r="B2329" s="76">
        <f t="shared" si="356"/>
        <v>4.6399999999999997</v>
      </c>
      <c r="C2329" s="77">
        <f t="shared" si="351"/>
        <v>0.41273011199249837</v>
      </c>
      <c r="D2329" s="78">
        <f t="shared" si="352"/>
        <v>3.2778994386627786E-10</v>
      </c>
      <c r="E2329" s="78">
        <f t="shared" si="353"/>
        <v>1</v>
      </c>
      <c r="F2329" s="78">
        <f t="shared" si="354"/>
        <v>1</v>
      </c>
      <c r="G2329" s="77">
        <f t="shared" si="357"/>
        <v>1.3528878024194361E-10</v>
      </c>
      <c r="H2329" s="78">
        <f t="shared" si="355"/>
        <v>-197.37476437566866</v>
      </c>
      <c r="I2329" s="77">
        <f t="shared" si="358"/>
        <v>10</v>
      </c>
      <c r="J2329" s="77">
        <f t="shared" si="359"/>
        <v>7.5231569327666509E-11</v>
      </c>
      <c r="K2329" s="77">
        <f t="shared" si="360"/>
        <v>7.5231569327666504E-10</v>
      </c>
      <c r="L2329" s="82"/>
    </row>
    <row r="2330" spans="1:12" x14ac:dyDescent="0.2">
      <c r="A2330" s="76">
        <v>4650</v>
      </c>
      <c r="B2330" s="76">
        <f t="shared" si="356"/>
        <v>4.6500000000000004</v>
      </c>
      <c r="C2330" s="77">
        <f t="shared" si="351"/>
        <v>0.41109744024338296</v>
      </c>
      <c r="D2330" s="78">
        <f t="shared" si="352"/>
        <v>5.7957631400599588E-10</v>
      </c>
      <c r="E2330" s="78">
        <f t="shared" si="353"/>
        <v>1</v>
      </c>
      <c r="F2330" s="78">
        <f t="shared" si="354"/>
        <v>1</v>
      </c>
      <c r="G2330" s="77">
        <f t="shared" si="357"/>
        <v>2.3826233911356006E-10</v>
      </c>
      <c r="H2330" s="78">
        <f t="shared" si="355"/>
        <v>-192.45889197789199</v>
      </c>
      <c r="I2330" s="77">
        <f t="shared" si="358"/>
        <v>10</v>
      </c>
      <c r="J2330" s="77">
        <f t="shared" si="359"/>
        <v>1.8677555967775183E-10</v>
      </c>
      <c r="K2330" s="77">
        <f t="shared" si="360"/>
        <v>1.8677555967775182E-9</v>
      </c>
      <c r="L2330" s="82"/>
    </row>
    <row r="2331" spans="1:12" x14ac:dyDescent="0.2">
      <c r="A2331" s="76">
        <v>4660</v>
      </c>
      <c r="B2331" s="76">
        <f t="shared" si="356"/>
        <v>4.66</v>
      </c>
      <c r="C2331" s="77">
        <f t="shared" si="351"/>
        <v>0.40946718362375895</v>
      </c>
      <c r="D2331" s="78">
        <f t="shared" si="352"/>
        <v>3.2425161684140579E-10</v>
      </c>
      <c r="E2331" s="78">
        <f t="shared" si="353"/>
        <v>1</v>
      </c>
      <c r="F2331" s="78">
        <f t="shared" si="354"/>
        <v>1</v>
      </c>
      <c r="G2331" s="77">
        <f t="shared" si="357"/>
        <v>1.3277039633350063E-10</v>
      </c>
      <c r="H2331" s="78">
        <f t="shared" si="355"/>
        <v>-197.53797496656202</v>
      </c>
      <c r="I2331" s="77">
        <f t="shared" si="358"/>
        <v>10</v>
      </c>
      <c r="J2331" s="77">
        <f t="shared" si="359"/>
        <v>1.8551636772353036E-10</v>
      </c>
      <c r="K2331" s="77">
        <f t="shared" si="360"/>
        <v>1.8551636772353036E-9</v>
      </c>
      <c r="L2331" s="82"/>
    </row>
    <row r="2332" spans="1:12" x14ac:dyDescent="0.2">
      <c r="A2332" s="76">
        <v>4670</v>
      </c>
      <c r="B2332" s="76">
        <f t="shared" si="356"/>
        <v>4.67</v>
      </c>
      <c r="C2332" s="77">
        <f t="shared" si="351"/>
        <v>0.40783936063610698</v>
      </c>
      <c r="D2332" s="78">
        <f t="shared" si="352"/>
        <v>3.5834394501030435E-11</v>
      </c>
      <c r="E2332" s="78">
        <f t="shared" si="353"/>
        <v>1</v>
      </c>
      <c r="F2332" s="78">
        <f t="shared" si="354"/>
        <v>1</v>
      </c>
      <c r="G2332" s="77">
        <f t="shared" si="357"/>
        <v>1.4614676542082281E-11</v>
      </c>
      <c r="H2332" s="78">
        <f t="shared" si="355"/>
        <v>-216.70421584361748</v>
      </c>
      <c r="I2332" s="77">
        <f t="shared" si="358"/>
        <v>10</v>
      </c>
      <c r="J2332" s="77">
        <f t="shared" si="359"/>
        <v>7.3692536437791462E-11</v>
      </c>
      <c r="K2332" s="77">
        <f t="shared" si="360"/>
        <v>7.3692536437791467E-10</v>
      </c>
      <c r="L2332" s="82"/>
    </row>
    <row r="2333" spans="1:12" x14ac:dyDescent="0.2">
      <c r="A2333" s="76">
        <v>4680</v>
      </c>
      <c r="B2333" s="76">
        <f t="shared" si="356"/>
        <v>4.68</v>
      </c>
      <c r="C2333" s="77">
        <f t="shared" si="351"/>
        <v>0.40621398967083894</v>
      </c>
      <c r="D2333" s="78">
        <f t="shared" si="352"/>
        <v>1.0907858842597075E-65</v>
      </c>
      <c r="E2333" s="78">
        <f t="shared" si="353"/>
        <v>1</v>
      </c>
      <c r="F2333" s="78">
        <f t="shared" si="354"/>
        <v>1</v>
      </c>
      <c r="G2333" s="77">
        <f t="shared" si="357"/>
        <v>4.4309248592176972E-66</v>
      </c>
      <c r="H2333" s="78">
        <f t="shared" si="355"/>
        <v>-1307.0701122957064</v>
      </c>
      <c r="I2333" s="77">
        <f t="shared" si="358"/>
        <v>10</v>
      </c>
      <c r="J2333" s="77">
        <f t="shared" si="359"/>
        <v>7.3073382710411403E-12</v>
      </c>
      <c r="K2333" s="77">
        <f t="shared" si="360"/>
        <v>7.3073382710411403E-11</v>
      </c>
      <c r="L2333" s="82"/>
    </row>
    <row r="2334" spans="1:12" x14ac:dyDescent="0.2">
      <c r="A2334" s="76">
        <v>4690</v>
      </c>
      <c r="B2334" s="76">
        <f t="shared" si="356"/>
        <v>4.6900000000000004</v>
      </c>
      <c r="C2334" s="77">
        <f t="shared" si="351"/>
        <v>0.40459108900606106</v>
      </c>
      <c r="D2334" s="78">
        <f t="shared" si="352"/>
        <v>3.545317308405244E-11</v>
      </c>
      <c r="E2334" s="78">
        <f t="shared" si="353"/>
        <v>1</v>
      </c>
      <c r="F2334" s="78">
        <f t="shared" si="354"/>
        <v>1</v>
      </c>
      <c r="G2334" s="77">
        <f t="shared" si="357"/>
        <v>1.4344037906797149E-11</v>
      </c>
      <c r="H2334" s="78">
        <f t="shared" si="355"/>
        <v>-216.86657151480276</v>
      </c>
      <c r="I2334" s="77">
        <f t="shared" si="358"/>
        <v>10</v>
      </c>
      <c r="J2334" s="77">
        <f t="shared" si="359"/>
        <v>7.1720189533985743E-12</v>
      </c>
      <c r="K2334" s="77">
        <f t="shared" si="360"/>
        <v>7.1720189533985745E-11</v>
      </c>
      <c r="L2334" s="82"/>
    </row>
    <row r="2335" spans="1:12" x14ac:dyDescent="0.2">
      <c r="A2335" s="76">
        <v>4700</v>
      </c>
      <c r="B2335" s="76">
        <f t="shared" si="356"/>
        <v>4.7</v>
      </c>
      <c r="C2335" s="77">
        <f t="shared" si="351"/>
        <v>0.40297067680733861</v>
      </c>
      <c r="D2335" s="78">
        <f t="shared" si="352"/>
        <v>3.1738921872148335E-10</v>
      </c>
      <c r="E2335" s="78">
        <f t="shared" si="353"/>
        <v>1</v>
      </c>
      <c r="F2335" s="78">
        <f t="shared" si="354"/>
        <v>1</v>
      </c>
      <c r="G2335" s="77">
        <f t="shared" si="357"/>
        <v>1.2789854827954856E-10</v>
      </c>
      <c r="H2335" s="78">
        <f t="shared" si="355"/>
        <v>-197.86268769959963</v>
      </c>
      <c r="I2335" s="77">
        <f t="shared" si="358"/>
        <v>10</v>
      </c>
      <c r="J2335" s="77">
        <f t="shared" si="359"/>
        <v>7.1121293093172861E-11</v>
      </c>
      <c r="K2335" s="77">
        <f t="shared" si="360"/>
        <v>7.1121293093172858E-10</v>
      </c>
      <c r="L2335" s="82"/>
    </row>
    <row r="2336" spans="1:12" x14ac:dyDescent="0.2">
      <c r="A2336" s="76">
        <v>4710</v>
      </c>
      <c r="B2336" s="76">
        <f t="shared" si="356"/>
        <v>4.71</v>
      </c>
      <c r="C2336" s="77">
        <f t="shared" si="351"/>
        <v>0.40135277112746226</v>
      </c>
      <c r="D2336" s="78">
        <f t="shared" si="352"/>
        <v>5.6127475166660136E-10</v>
      </c>
      <c r="E2336" s="78">
        <f t="shared" si="353"/>
        <v>1</v>
      </c>
      <c r="F2336" s="78">
        <f t="shared" si="354"/>
        <v>1</v>
      </c>
      <c r="G2336" s="77">
        <f t="shared" si="357"/>
        <v>2.2526917694526866E-10</v>
      </c>
      <c r="H2336" s="78">
        <f t="shared" si="355"/>
        <v>-192.94596455419185</v>
      </c>
      <c r="I2336" s="77">
        <f t="shared" si="358"/>
        <v>10</v>
      </c>
      <c r="J2336" s="77">
        <f t="shared" si="359"/>
        <v>1.7658386261240861E-10</v>
      </c>
      <c r="K2336" s="77">
        <f t="shared" si="360"/>
        <v>1.7658386261240861E-9</v>
      </c>
      <c r="L2336" s="82"/>
    </row>
    <row r="2337" spans="1:12" x14ac:dyDescent="0.2">
      <c r="A2337" s="76">
        <v>4720</v>
      </c>
      <c r="B2337" s="76">
        <f t="shared" si="356"/>
        <v>4.72</v>
      </c>
      <c r="C2337" s="77">
        <f t="shared" si="351"/>
        <v>0.39973738990622548</v>
      </c>
      <c r="D2337" s="78">
        <f t="shared" si="352"/>
        <v>3.1406184611055139E-10</v>
      </c>
      <c r="E2337" s="78">
        <f t="shared" si="353"/>
        <v>1</v>
      </c>
      <c r="F2337" s="78">
        <f t="shared" si="354"/>
        <v>1</v>
      </c>
      <c r="G2337" s="77">
        <f t="shared" si="357"/>
        <v>1.2554226263336246E-10</v>
      </c>
      <c r="H2337" s="78">
        <f t="shared" si="355"/>
        <v>-198.02420096753303</v>
      </c>
      <c r="I2337" s="77">
        <f t="shared" si="358"/>
        <v>10</v>
      </c>
      <c r="J2337" s="77">
        <f t="shared" si="359"/>
        <v>1.7540571978931558E-10</v>
      </c>
      <c r="K2337" s="77">
        <f t="shared" si="360"/>
        <v>1.7540571978931557E-9</v>
      </c>
      <c r="L2337" s="82"/>
    </row>
    <row r="2338" spans="1:12" x14ac:dyDescent="0.2">
      <c r="A2338" s="76">
        <v>4730</v>
      </c>
      <c r="B2338" s="76">
        <f t="shared" si="356"/>
        <v>4.7300000000000004</v>
      </c>
      <c r="C2338" s="77">
        <f t="shared" si="351"/>
        <v>0.39812455097020139</v>
      </c>
      <c r="D2338" s="78">
        <f t="shared" si="352"/>
        <v>3.4713713062820975E-11</v>
      </c>
      <c r="E2338" s="78">
        <f t="shared" si="353"/>
        <v>1</v>
      </c>
      <c r="F2338" s="78">
        <f t="shared" si="354"/>
        <v>1</v>
      </c>
      <c r="G2338" s="77">
        <f t="shared" si="357"/>
        <v>1.3820381425644015E-11</v>
      </c>
      <c r="H2338" s="78">
        <f t="shared" si="355"/>
        <v>-217.18959941598527</v>
      </c>
      <c r="I2338" s="77">
        <f t="shared" si="358"/>
        <v>10</v>
      </c>
      <c r="J2338" s="77">
        <f t="shared" si="359"/>
        <v>6.9681322029503244E-11</v>
      </c>
      <c r="K2338" s="77">
        <f t="shared" si="360"/>
        <v>6.9681322029503244E-10</v>
      </c>
      <c r="L2338" s="82"/>
    </row>
    <row r="2339" spans="1:12" x14ac:dyDescent="0.2">
      <c r="A2339" s="76">
        <v>4740</v>
      </c>
      <c r="B2339" s="76">
        <f t="shared" si="356"/>
        <v>4.74</v>
      </c>
      <c r="C2339" s="77">
        <f t="shared" si="351"/>
        <v>0.39651427203252382</v>
      </c>
      <c r="D2339" s="78">
        <f t="shared" si="352"/>
        <v>5.0853648078639861E-70</v>
      </c>
      <c r="E2339" s="78">
        <f t="shared" si="353"/>
        <v>1</v>
      </c>
      <c r="F2339" s="78">
        <f t="shared" si="354"/>
        <v>1</v>
      </c>
      <c r="G2339" s="77">
        <f t="shared" si="357"/>
        <v>2.0164197248100037E-70</v>
      </c>
      <c r="H2339" s="78">
        <f t="shared" si="355"/>
        <v>-1393.9083812580616</v>
      </c>
      <c r="I2339" s="77">
        <f t="shared" si="358"/>
        <v>10</v>
      </c>
      <c r="J2339" s="77">
        <f t="shared" si="359"/>
        <v>6.9101907128220076E-12</v>
      </c>
      <c r="K2339" s="77">
        <f t="shared" si="360"/>
        <v>6.9101907128220073E-11</v>
      </c>
      <c r="L2339" s="82"/>
    </row>
    <row r="2340" spans="1:12" x14ac:dyDescent="0.2">
      <c r="A2340" s="76">
        <v>4750</v>
      </c>
      <c r="B2340" s="76">
        <f t="shared" si="356"/>
        <v>4.75</v>
      </c>
      <c r="C2340" s="77">
        <f t="shared" si="351"/>
        <v>0.39490657069267759</v>
      </c>
      <c r="D2340" s="78">
        <f t="shared" si="352"/>
        <v>3.4355123311709644E-11</v>
      </c>
      <c r="E2340" s="78">
        <f t="shared" si="353"/>
        <v>1</v>
      </c>
      <c r="F2340" s="78">
        <f t="shared" si="354"/>
        <v>1</v>
      </c>
      <c r="G2340" s="77">
        <f t="shared" si="357"/>
        <v>1.3567063932751321E-11</v>
      </c>
      <c r="H2340" s="78">
        <f t="shared" si="355"/>
        <v>-217.35028256894182</v>
      </c>
      <c r="I2340" s="77">
        <f t="shared" si="358"/>
        <v>10</v>
      </c>
      <c r="J2340" s="77">
        <f t="shared" si="359"/>
        <v>6.7835319663756604E-12</v>
      </c>
      <c r="K2340" s="77">
        <f t="shared" si="360"/>
        <v>6.7835319663756608E-11</v>
      </c>
      <c r="L2340" s="82"/>
    </row>
    <row r="2341" spans="1:12" x14ac:dyDescent="0.2">
      <c r="A2341" s="76">
        <v>4760</v>
      </c>
      <c r="B2341" s="76">
        <f t="shared" si="356"/>
        <v>4.76</v>
      </c>
      <c r="C2341" s="77">
        <f t="shared" si="351"/>
        <v>0.39330146443628883</v>
      </c>
      <c r="D2341" s="78">
        <f t="shared" si="352"/>
        <v>3.0760685241440767E-10</v>
      </c>
      <c r="E2341" s="78">
        <f t="shared" si="353"/>
        <v>1</v>
      </c>
      <c r="F2341" s="78">
        <f t="shared" si="354"/>
        <v>1</v>
      </c>
      <c r="G2341" s="77">
        <f t="shared" si="357"/>
        <v>1.209822255252239E-10</v>
      </c>
      <c r="H2341" s="78">
        <f t="shared" si="355"/>
        <v>-198.34556861405821</v>
      </c>
      <c r="I2341" s="77">
        <f t="shared" si="358"/>
        <v>10</v>
      </c>
      <c r="J2341" s="77">
        <f t="shared" si="359"/>
        <v>6.7274644728987614E-11</v>
      </c>
      <c r="K2341" s="77">
        <f t="shared" si="360"/>
        <v>6.7274644728987619E-10</v>
      </c>
      <c r="L2341" s="82"/>
    </row>
    <row r="2342" spans="1:12" x14ac:dyDescent="0.2">
      <c r="A2342" s="76">
        <v>4770</v>
      </c>
      <c r="B2342" s="76">
        <f t="shared" si="356"/>
        <v>4.7699999999999996</v>
      </c>
      <c r="C2342" s="77">
        <f t="shared" si="351"/>
        <v>0.39169897063492265</v>
      </c>
      <c r="D2342" s="78">
        <f t="shared" si="352"/>
        <v>5.4405975420113918E-10</v>
      </c>
      <c r="E2342" s="78">
        <f t="shared" si="353"/>
        <v>1</v>
      </c>
      <c r="F2342" s="78">
        <f t="shared" si="354"/>
        <v>1</v>
      </c>
      <c r="G2342" s="77">
        <f t="shared" si="357"/>
        <v>2.1310764568447526E-10</v>
      </c>
      <c r="H2342" s="78">
        <f t="shared" si="355"/>
        <v>-193.42801937558806</v>
      </c>
      <c r="I2342" s="77">
        <f t="shared" si="358"/>
        <v>10</v>
      </c>
      <c r="J2342" s="77">
        <f t="shared" si="359"/>
        <v>1.670449356048496E-10</v>
      </c>
      <c r="K2342" s="77">
        <f t="shared" si="360"/>
        <v>1.670449356048496E-9</v>
      </c>
      <c r="L2342" s="82"/>
    </row>
    <row r="2343" spans="1:12" x14ac:dyDescent="0.2">
      <c r="A2343" s="76">
        <v>4780</v>
      </c>
      <c r="B2343" s="76">
        <f t="shared" si="356"/>
        <v>4.78</v>
      </c>
      <c r="C2343" s="77">
        <f t="shared" si="351"/>
        <v>0.39009910654588309</v>
      </c>
      <c r="D2343" s="78">
        <f t="shared" si="352"/>
        <v>3.0447620538233076E-10</v>
      </c>
      <c r="E2343" s="78">
        <f t="shared" si="353"/>
        <v>1</v>
      </c>
      <c r="F2343" s="78">
        <f t="shared" si="354"/>
        <v>1</v>
      </c>
      <c r="G2343" s="77">
        <f t="shared" si="357"/>
        <v>1.1877589568412801E-10</v>
      </c>
      <c r="H2343" s="78">
        <f t="shared" si="355"/>
        <v>-198.50543371799284</v>
      </c>
      <c r="I2343" s="77">
        <f t="shared" si="358"/>
        <v>10</v>
      </c>
      <c r="J2343" s="77">
        <f t="shared" si="359"/>
        <v>1.6594177068430163E-10</v>
      </c>
      <c r="K2343" s="77">
        <f t="shared" si="360"/>
        <v>1.6594177068430164E-9</v>
      </c>
      <c r="L2343" s="82"/>
    </row>
    <row r="2344" spans="1:12" x14ac:dyDescent="0.2">
      <c r="A2344" s="76">
        <v>4790</v>
      </c>
      <c r="B2344" s="76">
        <f t="shared" si="356"/>
        <v>4.79</v>
      </c>
      <c r="C2344" s="77">
        <f t="shared" si="351"/>
        <v>0.38850188931201901</v>
      </c>
      <c r="D2344" s="78">
        <f t="shared" si="352"/>
        <v>3.3659383728065831E-11</v>
      </c>
      <c r="E2344" s="78">
        <f t="shared" si="353"/>
        <v>1</v>
      </c>
      <c r="F2344" s="78">
        <f t="shared" si="354"/>
        <v>1</v>
      </c>
      <c r="G2344" s="77">
        <f t="shared" si="357"/>
        <v>1.3076734171431806E-11</v>
      </c>
      <c r="H2344" s="78">
        <f t="shared" si="355"/>
        <v>-217.67001409335541</v>
      </c>
      <c r="I2344" s="77">
        <f t="shared" si="358"/>
        <v>10</v>
      </c>
      <c r="J2344" s="77">
        <f t="shared" si="359"/>
        <v>6.5926314927779905E-11</v>
      </c>
      <c r="K2344" s="77">
        <f t="shared" si="360"/>
        <v>6.5926314927779908E-10</v>
      </c>
      <c r="L2344" s="82"/>
    </row>
    <row r="2345" spans="1:12" x14ac:dyDescent="0.2">
      <c r="A2345" s="76">
        <v>4800</v>
      </c>
      <c r="B2345" s="76">
        <f t="shared" si="356"/>
        <v>4.8</v>
      </c>
      <c r="C2345" s="77">
        <f t="shared" si="351"/>
        <v>0.38690733596153443</v>
      </c>
      <c r="D2345" s="78">
        <f t="shared" si="352"/>
        <v>1.1437389468600758E-63</v>
      </c>
      <c r="E2345" s="78">
        <f t="shared" si="353"/>
        <v>1</v>
      </c>
      <c r="F2345" s="78">
        <f t="shared" si="354"/>
        <v>1</v>
      </c>
      <c r="G2345" s="77">
        <f t="shared" si="357"/>
        <v>4.4252098896508292E-64</v>
      </c>
      <c r="H2345" s="78">
        <f t="shared" si="355"/>
        <v>-1267.081322513988</v>
      </c>
      <c r="I2345" s="77">
        <f t="shared" si="358"/>
        <v>10</v>
      </c>
      <c r="J2345" s="77">
        <f t="shared" si="359"/>
        <v>6.5383670857159028E-12</v>
      </c>
      <c r="K2345" s="77">
        <f t="shared" si="360"/>
        <v>6.5383670857159031E-11</v>
      </c>
      <c r="L2345" s="82"/>
    </row>
    <row r="2346" spans="1:12" x14ac:dyDescent="0.2">
      <c r="A2346" s="76">
        <v>4810</v>
      </c>
      <c r="B2346" s="76">
        <f t="shared" si="356"/>
        <v>4.8099999999999996</v>
      </c>
      <c r="C2346" s="77">
        <f t="shared" si="351"/>
        <v>0.38531546340780382</v>
      </c>
      <c r="D2346" s="78">
        <f t="shared" si="352"/>
        <v>3.3321911893567581E-11</v>
      </c>
      <c r="E2346" s="78">
        <f t="shared" si="353"/>
        <v>1</v>
      </c>
      <c r="F2346" s="78">
        <f t="shared" si="354"/>
        <v>1</v>
      </c>
      <c r="G2346" s="77">
        <f t="shared" si="357"/>
        <v>1.2839447922904002E-11</v>
      </c>
      <c r="H2346" s="78">
        <f t="shared" si="355"/>
        <v>-217.82907299760353</v>
      </c>
      <c r="I2346" s="77">
        <f t="shared" si="358"/>
        <v>10</v>
      </c>
      <c r="J2346" s="77">
        <f t="shared" si="359"/>
        <v>6.4197239614520008E-12</v>
      </c>
      <c r="K2346" s="77">
        <f t="shared" si="360"/>
        <v>6.419723961452001E-11</v>
      </c>
      <c r="L2346" s="82"/>
    </row>
    <row r="2347" spans="1:12" x14ac:dyDescent="0.2">
      <c r="A2347" s="76">
        <v>4820</v>
      </c>
      <c r="B2347" s="76">
        <f t="shared" si="356"/>
        <v>4.82</v>
      </c>
      <c r="C2347" s="77">
        <f t="shared" si="351"/>
        <v>0.38372628844918966</v>
      </c>
      <c r="D2347" s="78">
        <f t="shared" si="352"/>
        <v>2.9840136539881159E-10</v>
      </c>
      <c r="E2347" s="78">
        <f t="shared" si="353"/>
        <v>1</v>
      </c>
      <c r="F2347" s="78">
        <f t="shared" si="354"/>
        <v>1</v>
      </c>
      <c r="G2347" s="77">
        <f t="shared" si="357"/>
        <v>1.1450444841265642E-10</v>
      </c>
      <c r="H2347" s="78">
        <f t="shared" si="355"/>
        <v>-198.82355281957487</v>
      </c>
      <c r="I2347" s="77">
        <f t="shared" si="358"/>
        <v>10</v>
      </c>
      <c r="J2347" s="77">
        <f t="shared" si="359"/>
        <v>6.3671948167780209E-11</v>
      </c>
      <c r="K2347" s="77">
        <f t="shared" si="360"/>
        <v>6.3671948167780209E-10</v>
      </c>
      <c r="L2347" s="82"/>
    </row>
    <row r="2348" spans="1:12" x14ac:dyDescent="0.2">
      <c r="A2348" s="76">
        <v>4830</v>
      </c>
      <c r="B2348" s="76">
        <f t="shared" si="356"/>
        <v>4.83</v>
      </c>
      <c r="C2348" s="77">
        <f t="shared" si="351"/>
        <v>0.38213982776886846</v>
      </c>
      <c r="D2348" s="78">
        <f t="shared" si="352"/>
        <v>5.2785863871308297E-10</v>
      </c>
      <c r="E2348" s="78">
        <f t="shared" si="353"/>
        <v>1</v>
      </c>
      <c r="F2348" s="78">
        <f t="shared" si="354"/>
        <v>1</v>
      </c>
      <c r="G2348" s="77">
        <f t="shared" si="357"/>
        <v>2.0171580928412688E-10</v>
      </c>
      <c r="H2348" s="78">
        <f t="shared" si="355"/>
        <v>-193.90520126075228</v>
      </c>
      <c r="I2348" s="77">
        <f t="shared" si="358"/>
        <v>10</v>
      </c>
      <c r="J2348" s="77">
        <f t="shared" si="359"/>
        <v>1.5811012884839165E-10</v>
      </c>
      <c r="K2348" s="77">
        <f t="shared" si="360"/>
        <v>1.5811012884839165E-9</v>
      </c>
      <c r="L2348" s="82"/>
    </row>
    <row r="2349" spans="1:12" x14ac:dyDescent="0.2">
      <c r="A2349" s="76">
        <v>4840</v>
      </c>
      <c r="B2349" s="76">
        <f t="shared" si="356"/>
        <v>4.84</v>
      </c>
      <c r="C2349" s="77">
        <f t="shared" si="351"/>
        <v>0.38055609793465783</v>
      </c>
      <c r="D2349" s="78">
        <f t="shared" si="352"/>
        <v>2.9545439626564872E-10</v>
      </c>
      <c r="E2349" s="78">
        <f t="shared" si="353"/>
        <v>1</v>
      </c>
      <c r="F2349" s="78">
        <f t="shared" si="354"/>
        <v>1</v>
      </c>
      <c r="G2349" s="77">
        <f t="shared" si="357"/>
        <v>1.1243697216049542E-10</v>
      </c>
      <c r="H2349" s="78">
        <f t="shared" si="355"/>
        <v>-198.98181716234038</v>
      </c>
      <c r="I2349" s="77">
        <f t="shared" si="358"/>
        <v>10</v>
      </c>
      <c r="J2349" s="77">
        <f t="shared" si="359"/>
        <v>1.5707639072231116E-10</v>
      </c>
      <c r="K2349" s="77">
        <f t="shared" si="360"/>
        <v>1.5707639072231116E-9</v>
      </c>
      <c r="L2349" s="82"/>
    </row>
    <row r="2350" spans="1:12" x14ac:dyDescent="0.2">
      <c r="A2350" s="76">
        <v>4850</v>
      </c>
      <c r="B2350" s="76">
        <f t="shared" si="356"/>
        <v>4.8499999999999996</v>
      </c>
      <c r="C2350" s="77">
        <f t="shared" si="351"/>
        <v>0.37897511539884804</v>
      </c>
      <c r="D2350" s="78">
        <f t="shared" si="352"/>
        <v>3.2666992924311621E-11</v>
      </c>
      <c r="E2350" s="78">
        <f t="shared" si="353"/>
        <v>1</v>
      </c>
      <c r="F2350" s="78">
        <f t="shared" si="354"/>
        <v>1</v>
      </c>
      <c r="G2350" s="77">
        <f t="shared" si="357"/>
        <v>1.237997741322435E-11</v>
      </c>
      <c r="H2350" s="78">
        <f t="shared" si="355"/>
        <v>-218.14560295336321</v>
      </c>
      <c r="I2350" s="77">
        <f t="shared" si="358"/>
        <v>10</v>
      </c>
      <c r="J2350" s="77">
        <f t="shared" si="359"/>
        <v>6.240847478685988E-11</v>
      </c>
      <c r="K2350" s="77">
        <f t="shared" si="360"/>
        <v>6.240847478685988E-10</v>
      </c>
      <c r="L2350" s="82"/>
    </row>
    <row r="2351" spans="1:12" x14ac:dyDescent="0.2">
      <c r="A2351" s="76">
        <v>4860</v>
      </c>
      <c r="B2351" s="76">
        <f t="shared" si="356"/>
        <v>4.8600000000000003</v>
      </c>
      <c r="C2351" s="77">
        <f t="shared" si="351"/>
        <v>0.3773968964980412</v>
      </c>
      <c r="D2351" s="78">
        <f t="shared" si="352"/>
        <v>9.3333666923096836E-65</v>
      </c>
      <c r="E2351" s="78">
        <f t="shared" si="353"/>
        <v>1</v>
      </c>
      <c r="F2351" s="78">
        <f t="shared" si="354"/>
        <v>1</v>
      </c>
      <c r="G2351" s="77">
        <f t="shared" si="357"/>
        <v>3.5223836235558629E-65</v>
      </c>
      <c r="H2351" s="78">
        <f t="shared" si="355"/>
        <v>-1289.0632669337542</v>
      </c>
      <c r="I2351" s="77">
        <f t="shared" si="358"/>
        <v>10</v>
      </c>
      <c r="J2351" s="77">
        <f t="shared" si="359"/>
        <v>6.1899887066121749E-12</v>
      </c>
      <c r="K2351" s="77">
        <f t="shared" si="360"/>
        <v>6.1899887066121749E-11</v>
      </c>
      <c r="L2351" s="82"/>
    </row>
    <row r="2352" spans="1:12" x14ac:dyDescent="0.2">
      <c r="A2352" s="76">
        <v>4870</v>
      </c>
      <c r="B2352" s="76">
        <f t="shared" si="356"/>
        <v>4.87</v>
      </c>
      <c r="C2352" s="77">
        <f t="shared" si="351"/>
        <v>0.37582145745299422</v>
      </c>
      <c r="D2352" s="78">
        <f t="shared" si="352"/>
        <v>3.234925022175939E-11</v>
      </c>
      <c r="E2352" s="78">
        <f t="shared" si="353"/>
        <v>1</v>
      </c>
      <c r="F2352" s="78">
        <f t="shared" si="354"/>
        <v>1</v>
      </c>
      <c r="G2352" s="77">
        <f t="shared" si="357"/>
        <v>1.215754236585321E-11</v>
      </c>
      <c r="H2352" s="78">
        <f t="shared" si="355"/>
        <v>-218.30308416709087</v>
      </c>
      <c r="I2352" s="77">
        <f t="shared" si="358"/>
        <v>10</v>
      </c>
      <c r="J2352" s="77">
        <f t="shared" si="359"/>
        <v>6.0787711829266051E-12</v>
      </c>
      <c r="K2352" s="77">
        <f t="shared" si="360"/>
        <v>6.0787711829266046E-11</v>
      </c>
      <c r="L2352" s="82"/>
    </row>
    <row r="2353" spans="1:12" x14ac:dyDescent="0.2">
      <c r="A2353" s="76">
        <v>4880</v>
      </c>
      <c r="B2353" s="76">
        <f t="shared" si="356"/>
        <v>4.88</v>
      </c>
      <c r="C2353" s="77">
        <f t="shared" si="351"/>
        <v>0.37424881436846158</v>
      </c>
      <c r="D2353" s="78">
        <f t="shared" si="352"/>
        <v>2.8973470898718986E-10</v>
      </c>
      <c r="E2353" s="78">
        <f t="shared" si="353"/>
        <v>1</v>
      </c>
      <c r="F2353" s="78">
        <f t="shared" si="354"/>
        <v>1</v>
      </c>
      <c r="G2353" s="77">
        <f t="shared" si="357"/>
        <v>1.0843287131984706E-10</v>
      </c>
      <c r="H2353" s="78">
        <f t="shared" si="355"/>
        <v>-199.29678083773283</v>
      </c>
      <c r="I2353" s="77">
        <f t="shared" si="358"/>
        <v>10</v>
      </c>
      <c r="J2353" s="77">
        <f t="shared" si="359"/>
        <v>6.0295206842850127E-11</v>
      </c>
      <c r="K2353" s="77">
        <f t="shared" si="360"/>
        <v>6.0295206842850127E-10</v>
      </c>
      <c r="L2353" s="82"/>
    </row>
    <row r="2354" spans="1:12" x14ac:dyDescent="0.2">
      <c r="A2354" s="76">
        <v>4890</v>
      </c>
      <c r="B2354" s="76">
        <f t="shared" si="356"/>
        <v>4.8899999999999997</v>
      </c>
      <c r="C2354" s="77">
        <f t="shared" si="351"/>
        <v>0.37267898323304871</v>
      </c>
      <c r="D2354" s="78">
        <f t="shared" si="352"/>
        <v>5.1260472303142122E-10</v>
      </c>
      <c r="E2354" s="78">
        <f t="shared" si="353"/>
        <v>1</v>
      </c>
      <c r="F2354" s="78">
        <f t="shared" si="354"/>
        <v>1</v>
      </c>
      <c r="G2354" s="77">
        <f t="shared" si="357"/>
        <v>1.910370069798086E-10</v>
      </c>
      <c r="H2354" s="78">
        <f t="shared" si="355"/>
        <v>-194.37764989375484</v>
      </c>
      <c r="I2354" s="77">
        <f t="shared" si="358"/>
        <v>10</v>
      </c>
      <c r="J2354" s="77">
        <f t="shared" si="359"/>
        <v>1.4973493914982784E-10</v>
      </c>
      <c r="K2354" s="77">
        <f t="shared" si="360"/>
        <v>1.4973493914982784E-9</v>
      </c>
      <c r="L2354" s="82"/>
    </row>
    <row r="2355" spans="1:12" x14ac:dyDescent="0.2">
      <c r="A2355" s="76">
        <v>4900</v>
      </c>
      <c r="B2355" s="76">
        <f t="shared" si="356"/>
        <v>4.9000000000000004</v>
      </c>
      <c r="C2355" s="77">
        <f t="shared" si="351"/>
        <v>0.37111197991906791</v>
      </c>
      <c r="D2355" s="78">
        <f t="shared" si="352"/>
        <v>2.8695944135082275E-10</v>
      </c>
      <c r="E2355" s="78">
        <f t="shared" si="353"/>
        <v>1</v>
      </c>
      <c r="F2355" s="78">
        <f t="shared" si="354"/>
        <v>1</v>
      </c>
      <c r="G2355" s="77">
        <f t="shared" si="357"/>
        <v>1.0649408643617348E-10</v>
      </c>
      <c r="H2355" s="78">
        <f t="shared" si="355"/>
        <v>-199.45349015425944</v>
      </c>
      <c r="I2355" s="77">
        <f t="shared" si="358"/>
        <v>10</v>
      </c>
      <c r="J2355" s="77">
        <f t="shared" si="359"/>
        <v>1.4876554670799104E-10</v>
      </c>
      <c r="K2355" s="77">
        <f t="shared" si="360"/>
        <v>1.4876554670799105E-9</v>
      </c>
      <c r="L2355" s="82"/>
    </row>
    <row r="2356" spans="1:12" x14ac:dyDescent="0.2">
      <c r="A2356" s="76">
        <v>4910</v>
      </c>
      <c r="B2356" s="76">
        <f t="shared" si="356"/>
        <v>4.91</v>
      </c>
      <c r="C2356" s="77">
        <f t="shared" si="351"/>
        <v>0.36954782018239524</v>
      </c>
      <c r="D2356" s="78">
        <f t="shared" si="352"/>
        <v>3.1732490141088933E-11</v>
      </c>
      <c r="E2356" s="78">
        <f t="shared" si="353"/>
        <v>1</v>
      </c>
      <c r="F2356" s="78">
        <f t="shared" si="354"/>
        <v>1</v>
      </c>
      <c r="G2356" s="77">
        <f t="shared" si="357"/>
        <v>1.1726672560598763E-11</v>
      </c>
      <c r="H2356" s="78">
        <f t="shared" si="355"/>
        <v>-218.61650402635632</v>
      </c>
      <c r="I2356" s="77">
        <f t="shared" si="358"/>
        <v>10</v>
      </c>
      <c r="J2356" s="77">
        <f t="shared" si="359"/>
        <v>5.9110379498386125E-11</v>
      </c>
      <c r="K2356" s="77">
        <f t="shared" si="360"/>
        <v>5.911037949838613E-10</v>
      </c>
      <c r="L2356" s="82"/>
    </row>
    <row r="2357" spans="1:12" x14ac:dyDescent="0.2">
      <c r="A2357" s="76">
        <v>4920</v>
      </c>
      <c r="B2357" s="76">
        <f t="shared" si="356"/>
        <v>4.92</v>
      </c>
      <c r="C2357" s="77">
        <f t="shared" si="351"/>
        <v>0.36798651966233858</v>
      </c>
      <c r="D2357" s="78">
        <f t="shared" si="352"/>
        <v>4.8888158311709466E-64</v>
      </c>
      <c r="E2357" s="78">
        <f t="shared" si="353"/>
        <v>1</v>
      </c>
      <c r="F2357" s="78">
        <f t="shared" si="354"/>
        <v>1</v>
      </c>
      <c r="G2357" s="77">
        <f t="shared" si="357"/>
        <v>1.7990183229827398E-64</v>
      </c>
      <c r="H2357" s="78">
        <f t="shared" si="355"/>
        <v>-1274.8992882669436</v>
      </c>
      <c r="I2357" s="77">
        <f t="shared" si="358"/>
        <v>10</v>
      </c>
      <c r="J2357" s="77">
        <f t="shared" si="359"/>
        <v>5.8633362802993817E-12</v>
      </c>
      <c r="K2357" s="77">
        <f t="shared" si="360"/>
        <v>5.8633362802993823E-11</v>
      </c>
      <c r="L2357" s="82"/>
    </row>
    <row r="2358" spans="1:12" x14ac:dyDescent="0.2">
      <c r="A2358" s="76">
        <v>4930</v>
      </c>
      <c r="B2358" s="76">
        <f t="shared" si="356"/>
        <v>4.93</v>
      </c>
      <c r="C2358" s="77">
        <f t="shared" si="351"/>
        <v>0.36642809388150444</v>
      </c>
      <c r="D2358" s="78">
        <f t="shared" si="352"/>
        <v>3.1433201203685188E-11</v>
      </c>
      <c r="E2358" s="78">
        <f t="shared" si="353"/>
        <v>1</v>
      </c>
      <c r="F2358" s="78">
        <f t="shared" si="354"/>
        <v>1</v>
      </c>
      <c r="G2358" s="77">
        <f t="shared" si="357"/>
        <v>1.1518008001660174E-11</v>
      </c>
      <c r="H2358" s="78">
        <f t="shared" si="355"/>
        <v>-218.7724524819572</v>
      </c>
      <c r="I2358" s="77">
        <f t="shared" si="358"/>
        <v>10</v>
      </c>
      <c r="J2358" s="77">
        <f t="shared" si="359"/>
        <v>5.7590040008300869E-12</v>
      </c>
      <c r="K2358" s="77">
        <f t="shared" si="360"/>
        <v>5.7590040008300869E-11</v>
      </c>
      <c r="L2358" s="82"/>
    </row>
    <row r="2359" spans="1:12" x14ac:dyDescent="0.2">
      <c r="A2359" s="76">
        <v>4940</v>
      </c>
      <c r="B2359" s="76">
        <f t="shared" si="356"/>
        <v>4.9400000000000004</v>
      </c>
      <c r="C2359" s="77">
        <f t="shared" si="351"/>
        <v>0.36487255824567177</v>
      </c>
      <c r="D2359" s="78">
        <f t="shared" si="352"/>
        <v>2.8157194759275071E-10</v>
      </c>
      <c r="E2359" s="78">
        <f t="shared" si="353"/>
        <v>1</v>
      </c>
      <c r="F2359" s="78">
        <f t="shared" si="354"/>
        <v>1</v>
      </c>
      <c r="G2359" s="77">
        <f t="shared" si="357"/>
        <v>1.0273787684838318E-10</v>
      </c>
      <c r="H2359" s="78">
        <f t="shared" si="355"/>
        <v>-199.76538827049313</v>
      </c>
      <c r="I2359" s="77">
        <f t="shared" si="358"/>
        <v>10</v>
      </c>
      <c r="J2359" s="77">
        <f t="shared" si="359"/>
        <v>5.7127942425021673E-11</v>
      </c>
      <c r="K2359" s="77">
        <f t="shared" si="360"/>
        <v>5.7127942425021675E-10</v>
      </c>
      <c r="L2359" s="82"/>
    </row>
    <row r="2360" spans="1:12" x14ac:dyDescent="0.2">
      <c r="A2360" s="76">
        <v>4950</v>
      </c>
      <c r="B2360" s="76">
        <f t="shared" si="356"/>
        <v>4.95</v>
      </c>
      <c r="C2360" s="77">
        <f t="shared" si="351"/>
        <v>0.36331992804366936</v>
      </c>
      <c r="D2360" s="78">
        <f t="shared" si="352"/>
        <v>4.9823677118636437E-10</v>
      </c>
      <c r="E2360" s="78">
        <f t="shared" si="353"/>
        <v>1</v>
      </c>
      <c r="F2360" s="78">
        <f t="shared" si="354"/>
        <v>1</v>
      </c>
      <c r="G2360" s="77">
        <f t="shared" si="357"/>
        <v>1.8101934785614005E-10</v>
      </c>
      <c r="H2360" s="78">
        <f t="shared" si="355"/>
        <v>-194.8455000807277</v>
      </c>
      <c r="I2360" s="77">
        <f t="shared" si="358"/>
        <v>10</v>
      </c>
      <c r="J2360" s="77">
        <f t="shared" si="359"/>
        <v>1.4187861235226162E-10</v>
      </c>
      <c r="K2360" s="77">
        <f t="shared" si="360"/>
        <v>1.4187861235226162E-9</v>
      </c>
      <c r="L2360" s="82"/>
    </row>
    <row r="2361" spans="1:12" x14ac:dyDescent="0.2">
      <c r="A2361" s="76">
        <v>4960</v>
      </c>
      <c r="B2361" s="76">
        <f t="shared" si="356"/>
        <v>4.96</v>
      </c>
      <c r="C2361" s="77">
        <f t="shared" si="351"/>
        <v>0.36177021844725898</v>
      </c>
      <c r="D2361" s="78">
        <f t="shared" si="352"/>
        <v>2.7895737800880375E-10</v>
      </c>
      <c r="E2361" s="78">
        <f t="shared" si="353"/>
        <v>1</v>
      </c>
      <c r="F2361" s="78">
        <f t="shared" si="354"/>
        <v>1</v>
      </c>
      <c r="G2361" s="77">
        <f t="shared" si="357"/>
        <v>1.0091847157971953E-10</v>
      </c>
      <c r="H2361" s="78">
        <f t="shared" si="355"/>
        <v>-199.9205867107548</v>
      </c>
      <c r="I2361" s="77">
        <f t="shared" si="358"/>
        <v>10</v>
      </c>
      <c r="J2361" s="77">
        <f t="shared" si="359"/>
        <v>1.4096890971792979E-10</v>
      </c>
      <c r="K2361" s="77">
        <f t="shared" si="360"/>
        <v>1.409689097179298E-9</v>
      </c>
      <c r="L2361" s="82"/>
    </row>
    <row r="2362" spans="1:12" x14ac:dyDescent="0.2">
      <c r="A2362" s="76">
        <v>4970</v>
      </c>
      <c r="B2362" s="76">
        <f t="shared" si="356"/>
        <v>4.97</v>
      </c>
      <c r="C2362" s="77">
        <f t="shared" si="351"/>
        <v>0.36022344451102128</v>
      </c>
      <c r="D2362" s="78">
        <f t="shared" si="352"/>
        <v>3.0852154530109118E-11</v>
      </c>
      <c r="E2362" s="78">
        <f t="shared" si="353"/>
        <v>1</v>
      </c>
      <c r="F2362" s="78">
        <f t="shared" si="354"/>
        <v>1</v>
      </c>
      <c r="G2362" s="77">
        <f t="shared" si="357"/>
        <v>1.1113669375422216E-11</v>
      </c>
      <c r="H2362" s="78">
        <f t="shared" si="355"/>
        <v>-219.08285054684782</v>
      </c>
      <c r="I2362" s="77">
        <f t="shared" si="358"/>
        <v>10</v>
      </c>
      <c r="J2362" s="77">
        <f t="shared" si="359"/>
        <v>5.6016070477570876E-11</v>
      </c>
      <c r="K2362" s="77">
        <f t="shared" si="360"/>
        <v>5.6016070477570873E-10</v>
      </c>
      <c r="L2362" s="82"/>
    </row>
    <row r="2363" spans="1:12" x14ac:dyDescent="0.2">
      <c r="A2363" s="76">
        <v>4980</v>
      </c>
      <c r="B2363" s="76">
        <f t="shared" si="356"/>
        <v>4.9800000000000004</v>
      </c>
      <c r="C2363" s="77">
        <f t="shared" si="351"/>
        <v>0.35867962117224844</v>
      </c>
      <c r="D2363" s="78">
        <f t="shared" si="352"/>
        <v>1.5499383021038529E-63</v>
      </c>
      <c r="E2363" s="78">
        <f t="shared" si="353"/>
        <v>1</v>
      </c>
      <c r="F2363" s="78">
        <f t="shared" si="354"/>
        <v>1</v>
      </c>
      <c r="G2363" s="77">
        <f t="shared" si="357"/>
        <v>5.5593128303896791E-64</v>
      </c>
      <c r="H2363" s="78">
        <f t="shared" si="355"/>
        <v>-1265.0995777381913</v>
      </c>
      <c r="I2363" s="77">
        <f t="shared" si="358"/>
        <v>10</v>
      </c>
      <c r="J2363" s="77">
        <f t="shared" si="359"/>
        <v>5.5568346877111081E-12</v>
      </c>
      <c r="K2363" s="77">
        <f t="shared" si="360"/>
        <v>5.5568346877111079E-11</v>
      </c>
      <c r="L2363" s="82"/>
    </row>
    <row r="2364" spans="1:12" x14ac:dyDescent="0.2">
      <c r="A2364" s="76">
        <v>4990</v>
      </c>
      <c r="B2364" s="76">
        <f t="shared" si="356"/>
        <v>4.99</v>
      </c>
      <c r="C2364" s="77">
        <f t="shared" si="351"/>
        <v>0.35713876325083832</v>
      </c>
      <c r="D2364" s="78">
        <f t="shared" si="352"/>
        <v>3.0570147069650448E-11</v>
      </c>
      <c r="E2364" s="78">
        <f t="shared" si="353"/>
        <v>1</v>
      </c>
      <c r="F2364" s="78">
        <f t="shared" si="354"/>
        <v>1</v>
      </c>
      <c r="G2364" s="77">
        <f t="shared" si="357"/>
        <v>1.0917784516851201E-11</v>
      </c>
      <c r="H2364" s="78">
        <f t="shared" si="355"/>
        <v>-219.23730963138698</v>
      </c>
      <c r="I2364" s="77">
        <f t="shared" si="358"/>
        <v>10</v>
      </c>
      <c r="J2364" s="77">
        <f t="shared" si="359"/>
        <v>5.4588922584256004E-12</v>
      </c>
      <c r="K2364" s="77">
        <f t="shared" si="360"/>
        <v>5.4588922584256007E-11</v>
      </c>
      <c r="L2364" s="82"/>
    </row>
    <row r="2365" spans="1:12" x14ac:dyDescent="0.2">
      <c r="A2365" s="76">
        <v>5000</v>
      </c>
      <c r="B2365" s="76">
        <f t="shared" si="356"/>
        <v>5</v>
      </c>
      <c r="C2365" s="77">
        <f t="shared" si="351"/>
        <v>0.35560088544919477</v>
      </c>
      <c r="D2365" s="78">
        <f t="shared" si="352"/>
        <v>2.7388097426898491E-10</v>
      </c>
      <c r="E2365" s="78">
        <f t="shared" si="353"/>
        <v>1</v>
      </c>
      <c r="F2365" s="78">
        <f t="shared" si="354"/>
        <v>1</v>
      </c>
      <c r="G2365" s="77">
        <f t="shared" si="357"/>
        <v>9.7392316957739161E-11</v>
      </c>
      <c r="H2365" s="78">
        <f t="shared" si="355"/>
        <v>-200.22950604404303</v>
      </c>
      <c r="I2365" s="77">
        <f t="shared" si="358"/>
        <v>10</v>
      </c>
      <c r="J2365" s="77">
        <f t="shared" si="359"/>
        <v>5.4155050737295182E-11</v>
      </c>
      <c r="K2365" s="77">
        <f t="shared" si="360"/>
        <v>5.4155050737295177E-10</v>
      </c>
      <c r="L2365" s="82"/>
    </row>
    <row r="2366" spans="1:12" x14ac:dyDescent="0.2">
      <c r="A2366" s="76">
        <v>5010</v>
      </c>
      <c r="B2366" s="76">
        <f t="shared" si="356"/>
        <v>5.01</v>
      </c>
      <c r="C2366" s="77">
        <f t="shared" si="351"/>
        <v>0.35406600235213448</v>
      </c>
      <c r="D2366" s="78">
        <f t="shared" si="352"/>
        <v>4.846984968814737E-10</v>
      </c>
      <c r="E2366" s="78">
        <f t="shared" si="353"/>
        <v>1</v>
      </c>
      <c r="F2366" s="78">
        <f t="shared" si="354"/>
        <v>1</v>
      </c>
      <c r="G2366" s="77">
        <f t="shared" si="357"/>
        <v>1.7161525913691192E-10</v>
      </c>
      <c r="H2366" s="78">
        <f t="shared" si="355"/>
        <v>-195.30888199124587</v>
      </c>
      <c r="I2366" s="77">
        <f t="shared" si="358"/>
        <v>10</v>
      </c>
      <c r="J2366" s="77">
        <f t="shared" si="359"/>
        <v>1.3450378804732553E-10</v>
      </c>
      <c r="K2366" s="77">
        <f t="shared" si="360"/>
        <v>1.3450378804732553E-9</v>
      </c>
      <c r="L2366" s="82"/>
    </row>
    <row r="2367" spans="1:12" x14ac:dyDescent="0.2">
      <c r="A2367" s="76">
        <v>5020</v>
      </c>
      <c r="B2367" s="76">
        <f t="shared" si="356"/>
        <v>5.0199999999999996</v>
      </c>
      <c r="C2367" s="77">
        <f t="shared" si="351"/>
        <v>0.35253412842679244</v>
      </c>
      <c r="D2367" s="78">
        <f t="shared" si="352"/>
        <v>2.7141698415389736E-10</v>
      </c>
      <c r="E2367" s="78">
        <f t="shared" si="353"/>
        <v>1</v>
      </c>
      <c r="F2367" s="78">
        <f t="shared" si="354"/>
        <v>1</v>
      </c>
      <c r="G2367" s="77">
        <f t="shared" si="357"/>
        <v>9.568374994892274E-11</v>
      </c>
      <c r="H2367" s="78">
        <f t="shared" si="355"/>
        <v>-200.38323625109925</v>
      </c>
      <c r="I2367" s="77">
        <f t="shared" si="358"/>
        <v>10</v>
      </c>
      <c r="J2367" s="77">
        <f t="shared" si="359"/>
        <v>1.3364950454291733E-10</v>
      </c>
      <c r="K2367" s="77">
        <f t="shared" si="360"/>
        <v>1.3364950454291734E-9</v>
      </c>
      <c r="L2367" s="82"/>
    </row>
    <row r="2368" spans="1:12" x14ac:dyDescent="0.2">
      <c r="A2368" s="76">
        <v>5030</v>
      </c>
      <c r="B2368" s="76">
        <f t="shared" si="356"/>
        <v>5.03</v>
      </c>
      <c r="C2368" s="77">
        <f t="shared" si="351"/>
        <v>0.35100527802253878</v>
      </c>
      <c r="D2368" s="78">
        <f t="shared" si="352"/>
        <v>3.0022564985377338E-11</v>
      </c>
      <c r="E2368" s="78">
        <f t="shared" si="353"/>
        <v>1</v>
      </c>
      <c r="F2368" s="78">
        <f t="shared" si="354"/>
        <v>1</v>
      </c>
      <c r="G2368" s="77">
        <f t="shared" si="357"/>
        <v>1.053807876964211E-11</v>
      </c>
      <c r="H2368" s="78">
        <f t="shared" si="355"/>
        <v>-219.54477119005477</v>
      </c>
      <c r="I2368" s="77">
        <f t="shared" si="358"/>
        <v>10</v>
      </c>
      <c r="J2368" s="77">
        <f t="shared" si="359"/>
        <v>5.3110914359282425E-11</v>
      </c>
      <c r="K2368" s="77">
        <f t="shared" si="360"/>
        <v>5.3110914359282428E-10</v>
      </c>
      <c r="L2368" s="82"/>
    </row>
    <row r="2369" spans="1:12" x14ac:dyDescent="0.2">
      <c r="A2369" s="76">
        <v>5040</v>
      </c>
      <c r="B2369" s="76">
        <f t="shared" si="356"/>
        <v>5.04</v>
      </c>
      <c r="C2369" s="77">
        <f t="shared" si="351"/>
        <v>0.34947946537089436</v>
      </c>
      <c r="D2369" s="78">
        <f t="shared" si="352"/>
        <v>1.1287607588551856E-67</v>
      </c>
      <c r="E2369" s="78">
        <f t="shared" si="353"/>
        <v>1</v>
      </c>
      <c r="F2369" s="78">
        <f t="shared" si="354"/>
        <v>1</v>
      </c>
      <c r="G2369" s="77">
        <f t="shared" si="357"/>
        <v>3.9447870653635531E-68</v>
      </c>
      <c r="H2369" s="78">
        <f t="shared" si="355"/>
        <v>-1348.0795286898185</v>
      </c>
      <c r="I2369" s="77">
        <f t="shared" si="358"/>
        <v>10</v>
      </c>
      <c r="J2369" s="77">
        <f t="shared" si="359"/>
        <v>5.2690393848210552E-12</v>
      </c>
      <c r="K2369" s="77">
        <f t="shared" si="360"/>
        <v>5.269039384821055E-11</v>
      </c>
      <c r="L2369" s="82"/>
    </row>
    <row r="2370" spans="1:12" x14ac:dyDescent="0.2">
      <c r="A2370" s="76">
        <v>5050</v>
      </c>
      <c r="B2370" s="76">
        <f t="shared" si="356"/>
        <v>5.05</v>
      </c>
      <c r="C2370" s="77">
        <f t="shared" ref="C2370:C2433" si="361">ABS(SIN(((8*PI()*$A2370*VLOOKUP($D$8,$C$16:$D$31,2,FALSE))/($D$14*1000000)))/(VLOOKUP($D$8,$C$16:$D$31,2,FALSE)*SIN(((8*PI()*$A2370)/($D$14*1000000)))))^5</f>
        <v>0.34795670458545425</v>
      </c>
      <c r="D2370" s="78">
        <f t="shared" ref="D2370:D2433" si="362">ABS(SIN(((512*PI()*$A2370*VLOOKUP($D$8,$C$16:$E$31,3,FALSE))/($D$14*1000000)))/(VLOOKUP($D$8,$C$16:$E$31,3,FALSE)*SIN(((512*PI()*$A2370)/($D$14*1000000)))))^$D$9</f>
        <v>2.97567605221477E-11</v>
      </c>
      <c r="E2370" s="78">
        <f t="shared" ref="E2370:E2433" si="363">IF($D$10="OFF",1,ABS(SIN(8*VLOOKUP($D$8,$C$16:$D$31,2,FALSE)*VLOOKUP($D$8,$C$16:$E$31,3,FALSE)*2*PI()*A2370/($D$14*1000000))/(2*SIN((8*VLOOKUP($D$8,$C$16:$D$31,2,FALSE)*VLOOKUP($D$8,$C$16:$E$31,3,FALSE))*PI()*A2370/($D$14*1000000)))))</f>
        <v>1</v>
      </c>
      <c r="F2370" s="78">
        <f t="shared" ref="F2370:F2433" si="364">IF($D$11="OFF",1,ABS(SIN(8*VLOOKUP($D$8,$C$16:$D$31,2,FALSE)*VLOOKUP($D$8,$C$16:$E$31,3,FALSE)*IF($D$10="ON",4,2)*PI()*A2370/($D$14*1000000))/(2*SIN((8*VLOOKUP($D$8,$C$16:$D$31,2,FALSE)*VLOOKUP($D$8,$C$16:$E$31,3,FALSE)*IF($D$10="ON",2,1))*PI()*A2370/($D$14*1000000)))))</f>
        <v>1</v>
      </c>
      <c r="G2370" s="77">
        <f t="shared" si="357"/>
        <v>1.0354064330425054E-11</v>
      </c>
      <c r="H2370" s="78">
        <f t="shared" ref="H2370:H2433" si="365">20*LOG10(G2370)</f>
        <v>-219.69778282096033</v>
      </c>
      <c r="I2370" s="77">
        <f t="shared" si="358"/>
        <v>10</v>
      </c>
      <c r="J2370" s="77">
        <f t="shared" si="359"/>
        <v>5.177032165212527E-12</v>
      </c>
      <c r="K2370" s="77">
        <f t="shared" si="360"/>
        <v>5.1770321652125269E-11</v>
      </c>
      <c r="L2370" s="82"/>
    </row>
    <row r="2371" spans="1:12" x14ac:dyDescent="0.2">
      <c r="A2371" s="76">
        <v>5060</v>
      </c>
      <c r="B2371" s="76">
        <f t="shared" ref="B2371:B2434" si="366">A2371/1000</f>
        <v>5.0599999999999996</v>
      </c>
      <c r="C2371" s="77">
        <f t="shared" si="361"/>
        <v>0.34643700966181451</v>
      </c>
      <c r="D2371" s="78">
        <f t="shared" si="362"/>
        <v>2.6663225571877265E-10</v>
      </c>
      <c r="E2371" s="78">
        <f t="shared" si="363"/>
        <v>1</v>
      </c>
      <c r="F2371" s="78">
        <f t="shared" si="364"/>
        <v>1</v>
      </c>
      <c r="G2371" s="77">
        <f t="shared" ref="G2371:G2434" si="367">C2371*D2371*E2371*F2371</f>
        <v>9.2371281350595833E-11</v>
      </c>
      <c r="H2371" s="78">
        <f t="shared" si="365"/>
        <v>-200.68926063828582</v>
      </c>
      <c r="I2371" s="77">
        <f t="shared" ref="I2371:I2434" si="368">A2371-A2370</f>
        <v>10</v>
      </c>
      <c r="J2371" s="77">
        <f t="shared" ref="J2371:J2434" si="369">((G2371+G2370)/2)</f>
        <v>5.1362672840510443E-11</v>
      </c>
      <c r="K2371" s="77">
        <f t="shared" si="360"/>
        <v>5.136267284051044E-10</v>
      </c>
      <c r="L2371" s="82"/>
    </row>
    <row r="2372" spans="1:12" x14ac:dyDescent="0.2">
      <c r="A2372" s="76">
        <v>5070</v>
      </c>
      <c r="B2372" s="76">
        <f t="shared" si="366"/>
        <v>5.07</v>
      </c>
      <c r="C2372" s="77">
        <f t="shared" si="361"/>
        <v>0.34492039447750267</v>
      </c>
      <c r="D2372" s="78">
        <f t="shared" si="362"/>
        <v>4.7193811830841536E-10</v>
      </c>
      <c r="E2372" s="78">
        <f t="shared" si="363"/>
        <v>1</v>
      </c>
      <c r="F2372" s="78">
        <f t="shared" si="364"/>
        <v>1</v>
      </c>
      <c r="G2372" s="77">
        <f t="shared" si="367"/>
        <v>1.6278108193590896E-10</v>
      </c>
      <c r="H2372" s="78">
        <f t="shared" si="365"/>
        <v>-195.76792138552702</v>
      </c>
      <c r="I2372" s="77">
        <f t="shared" si="368"/>
        <v>10</v>
      </c>
      <c r="J2372" s="77">
        <f t="shared" si="369"/>
        <v>1.275761816432524E-10</v>
      </c>
      <c r="K2372" s="77">
        <f t="shared" ref="K2372:K2435" si="370">I2372*J2372</f>
        <v>1.2757618164325241E-9</v>
      </c>
      <c r="L2372" s="82"/>
    </row>
    <row r="2373" spans="1:12" x14ac:dyDescent="0.2">
      <c r="A2373" s="76">
        <v>5080</v>
      </c>
      <c r="B2373" s="76">
        <f t="shared" si="366"/>
        <v>5.08</v>
      </c>
      <c r="C2373" s="77">
        <f t="shared" si="361"/>
        <v>0.34340687279191345</v>
      </c>
      <c r="D2373" s="78">
        <f t="shared" si="362"/>
        <v>2.6430953231059293E-10</v>
      </c>
      <c r="E2373" s="78">
        <f t="shared" si="363"/>
        <v>1</v>
      </c>
      <c r="F2373" s="78">
        <f t="shared" si="364"/>
        <v>1</v>
      </c>
      <c r="G2373" s="77">
        <f t="shared" si="367"/>
        <v>9.0765709939873927E-11</v>
      </c>
      <c r="H2373" s="78">
        <f t="shared" si="365"/>
        <v>-200.84156382176729</v>
      </c>
      <c r="I2373" s="77">
        <f t="shared" si="368"/>
        <v>10</v>
      </c>
      <c r="J2373" s="77">
        <f t="shared" si="369"/>
        <v>1.2677339593789144E-10</v>
      </c>
      <c r="K2373" s="77">
        <f t="shared" si="370"/>
        <v>1.2677339593789143E-9</v>
      </c>
      <c r="L2373" s="82"/>
    </row>
    <row r="2374" spans="1:12" x14ac:dyDescent="0.2">
      <c r="A2374" s="76">
        <v>5090</v>
      </c>
      <c r="B2374" s="76">
        <f t="shared" si="366"/>
        <v>5.09</v>
      </c>
      <c r="C2374" s="77">
        <f t="shared" si="361"/>
        <v>0.34189645824624876</v>
      </c>
      <c r="D2374" s="78">
        <f t="shared" si="362"/>
        <v>2.9240573305591223E-11</v>
      </c>
      <c r="E2374" s="78">
        <f t="shared" si="363"/>
        <v>1</v>
      </c>
      <c r="F2374" s="78">
        <f t="shared" si="364"/>
        <v>1</v>
      </c>
      <c r="G2374" s="77">
        <f t="shared" si="367"/>
        <v>9.9972484502714452E-12</v>
      </c>
      <c r="H2374" s="78">
        <f t="shared" si="365"/>
        <v>-220.0023902945934</v>
      </c>
      <c r="I2374" s="77">
        <f t="shared" si="368"/>
        <v>10</v>
      </c>
      <c r="J2374" s="77">
        <f t="shared" si="369"/>
        <v>5.0381479195072684E-11</v>
      </c>
      <c r="K2374" s="77">
        <f t="shared" si="370"/>
        <v>5.0381479195072688E-10</v>
      </c>
      <c r="L2374" s="82"/>
    </row>
    <row r="2375" spans="1:12" x14ac:dyDescent="0.2">
      <c r="A2375" s="76">
        <v>5100</v>
      </c>
      <c r="B2375" s="76">
        <f t="shared" si="366"/>
        <v>5.0999999999999996</v>
      </c>
      <c r="C2375" s="77">
        <f t="shared" si="361"/>
        <v>0.34038916436346306</v>
      </c>
      <c r="D2375" s="78">
        <f t="shared" si="362"/>
        <v>1.0322707279156519E-66</v>
      </c>
      <c r="E2375" s="78">
        <f t="shared" si="363"/>
        <v>1</v>
      </c>
      <c r="F2375" s="78">
        <f t="shared" si="364"/>
        <v>1</v>
      </c>
      <c r="G2375" s="77">
        <f t="shared" si="367"/>
        <v>3.5137377047207246E-67</v>
      </c>
      <c r="H2375" s="78">
        <f t="shared" si="365"/>
        <v>-1329.0846132213223</v>
      </c>
      <c r="I2375" s="77">
        <f t="shared" si="368"/>
        <v>10</v>
      </c>
      <c r="J2375" s="77">
        <f t="shared" si="369"/>
        <v>4.9986242251357226E-12</v>
      </c>
      <c r="K2375" s="77">
        <f t="shared" si="370"/>
        <v>4.9986242251357223E-11</v>
      </c>
      <c r="L2375" s="82"/>
    </row>
    <row r="2376" spans="1:12" x14ac:dyDescent="0.2">
      <c r="A2376" s="76">
        <v>5110</v>
      </c>
      <c r="B2376" s="76">
        <f t="shared" si="366"/>
        <v>5.1100000000000003</v>
      </c>
      <c r="C2376" s="77">
        <f t="shared" si="361"/>
        <v>0.3388850045482098</v>
      </c>
      <c r="D2376" s="78">
        <f t="shared" si="362"/>
        <v>2.8989978845954965E-11</v>
      </c>
      <c r="E2376" s="78">
        <f t="shared" si="363"/>
        <v>1</v>
      </c>
      <c r="F2376" s="78">
        <f t="shared" si="364"/>
        <v>1</v>
      </c>
      <c r="G2376" s="77">
        <f t="shared" si="367"/>
        <v>9.8242691130639546E-12</v>
      </c>
      <c r="H2376" s="78">
        <f t="shared" si="365"/>
        <v>-220.1539949910005</v>
      </c>
      <c r="I2376" s="77">
        <f t="shared" si="368"/>
        <v>10</v>
      </c>
      <c r="J2376" s="77">
        <f t="shared" si="369"/>
        <v>4.9121345565319773E-12</v>
      </c>
      <c r="K2376" s="77">
        <f t="shared" si="370"/>
        <v>4.9121345565319776E-11</v>
      </c>
      <c r="L2376" s="82"/>
    </row>
    <row r="2377" spans="1:12" x14ac:dyDescent="0.2">
      <c r="A2377" s="76">
        <v>5120</v>
      </c>
      <c r="B2377" s="76">
        <f t="shared" si="366"/>
        <v>5.12</v>
      </c>
      <c r="C2377" s="77">
        <f t="shared" si="361"/>
        <v>0.33738399208679604</v>
      </c>
      <c r="D2377" s="78">
        <f t="shared" si="362"/>
        <v>2.5979860342623766E-10</v>
      </c>
      <c r="E2377" s="78">
        <f t="shared" si="363"/>
        <v>1</v>
      </c>
      <c r="F2377" s="78">
        <f t="shared" si="364"/>
        <v>1</v>
      </c>
      <c r="G2377" s="77">
        <f t="shared" si="367"/>
        <v>8.7651889962518425E-11</v>
      </c>
      <c r="H2377" s="78">
        <f t="shared" si="365"/>
        <v>-201.14477430299675</v>
      </c>
      <c r="I2377" s="77">
        <f t="shared" si="368"/>
        <v>10</v>
      </c>
      <c r="J2377" s="77">
        <f t="shared" si="369"/>
        <v>4.8738079537791191E-11</v>
      </c>
      <c r="K2377" s="77">
        <f t="shared" si="370"/>
        <v>4.8738079537791189E-10</v>
      </c>
      <c r="L2377" s="82"/>
    </row>
    <row r="2378" spans="1:12" x14ac:dyDescent="0.2">
      <c r="A2378" s="76">
        <v>5130</v>
      </c>
      <c r="B2378" s="76">
        <f t="shared" si="366"/>
        <v>5.13</v>
      </c>
      <c r="C2378" s="77">
        <f t="shared" si="361"/>
        <v>0.33588614014713974</v>
      </c>
      <c r="D2378" s="78">
        <f t="shared" si="362"/>
        <v>4.5990795848547984E-10</v>
      </c>
      <c r="E2378" s="78">
        <f t="shared" si="363"/>
        <v>1</v>
      </c>
      <c r="F2378" s="78">
        <f t="shared" si="364"/>
        <v>1</v>
      </c>
      <c r="G2378" s="77">
        <f t="shared" si="367"/>
        <v>1.544767089986388E-10</v>
      </c>
      <c r="H2378" s="78">
        <f t="shared" si="365"/>
        <v>-196.22273982845667</v>
      </c>
      <c r="I2378" s="77">
        <f t="shared" si="368"/>
        <v>10</v>
      </c>
      <c r="J2378" s="77">
        <f t="shared" si="369"/>
        <v>1.2106429948057862E-10</v>
      </c>
      <c r="K2378" s="77">
        <f t="shared" si="370"/>
        <v>1.2106429948057863E-9</v>
      </c>
      <c r="L2378" s="82"/>
    </row>
    <row r="2379" spans="1:12" x14ac:dyDescent="0.2">
      <c r="A2379" s="76">
        <v>5140</v>
      </c>
      <c r="B2379" s="76">
        <f t="shared" si="366"/>
        <v>5.14</v>
      </c>
      <c r="C2379" s="77">
        <f t="shared" si="361"/>
        <v>0.33439146177873114</v>
      </c>
      <c r="D2379" s="78">
        <f t="shared" si="362"/>
        <v>2.5760856878291353E-10</v>
      </c>
      <c r="E2379" s="78">
        <f t="shared" si="363"/>
        <v>1</v>
      </c>
      <c r="F2379" s="78">
        <f t="shared" si="364"/>
        <v>1</v>
      </c>
      <c r="G2379" s="77">
        <f t="shared" si="367"/>
        <v>8.614210588204526E-11</v>
      </c>
      <c r="H2379" s="78">
        <f t="shared" si="365"/>
        <v>-201.29569030835887</v>
      </c>
      <c r="I2379" s="77">
        <f t="shared" si="368"/>
        <v>10</v>
      </c>
      <c r="J2379" s="77">
        <f t="shared" si="369"/>
        <v>1.2030940744034202E-10</v>
      </c>
      <c r="K2379" s="77">
        <f t="shared" si="370"/>
        <v>1.2030940744034203E-9</v>
      </c>
      <c r="L2379" s="82"/>
    </row>
    <row r="2380" spans="1:12" x14ac:dyDescent="0.2">
      <c r="A2380" s="76">
        <v>5150</v>
      </c>
      <c r="B2380" s="76">
        <f t="shared" si="366"/>
        <v>5.15</v>
      </c>
      <c r="C2380" s="77">
        <f t="shared" si="361"/>
        <v>0.33289996991259863</v>
      </c>
      <c r="D2380" s="78">
        <f t="shared" si="362"/>
        <v>2.8503280090856561E-11</v>
      </c>
      <c r="E2380" s="78">
        <f t="shared" si="363"/>
        <v>1</v>
      </c>
      <c r="F2380" s="78">
        <f t="shared" si="364"/>
        <v>1</v>
      </c>
      <c r="G2380" s="77">
        <f t="shared" si="367"/>
        <v>9.4887410846565198E-12</v>
      </c>
      <c r="H2380" s="78">
        <f t="shared" si="365"/>
        <v>-220.45582807232773</v>
      </c>
      <c r="I2380" s="77">
        <f t="shared" si="368"/>
        <v>10</v>
      </c>
      <c r="J2380" s="77">
        <f t="shared" si="369"/>
        <v>4.7815423483350891E-11</v>
      </c>
      <c r="K2380" s="77">
        <f t="shared" si="370"/>
        <v>4.7815423483350891E-10</v>
      </c>
      <c r="L2380" s="82"/>
    </row>
    <row r="2381" spans="1:12" x14ac:dyDescent="0.2">
      <c r="A2381" s="76">
        <v>5160</v>
      </c>
      <c r="B2381" s="76">
        <f t="shared" si="366"/>
        <v>5.16</v>
      </c>
      <c r="C2381" s="77">
        <f t="shared" si="361"/>
        <v>0.33141167736128019</v>
      </c>
      <c r="D2381" s="78">
        <f t="shared" si="362"/>
        <v>4.3991033982009273E-65</v>
      </c>
      <c r="E2381" s="78">
        <f t="shared" si="363"/>
        <v>1</v>
      </c>
      <c r="F2381" s="78">
        <f t="shared" si="364"/>
        <v>1</v>
      </c>
      <c r="G2381" s="77">
        <f t="shared" si="367"/>
        <v>1.457914236083477E-65</v>
      </c>
      <c r="H2381" s="78">
        <f t="shared" si="365"/>
        <v>-1296.7253604653706</v>
      </c>
      <c r="I2381" s="77">
        <f t="shared" si="368"/>
        <v>10</v>
      </c>
      <c r="J2381" s="77">
        <f t="shared" si="369"/>
        <v>4.7443705423282599E-12</v>
      </c>
      <c r="K2381" s="77">
        <f t="shared" si="370"/>
        <v>4.7443705423282601E-11</v>
      </c>
      <c r="L2381" s="82"/>
    </row>
    <row r="2382" spans="1:12" x14ac:dyDescent="0.2">
      <c r="A2382" s="76">
        <v>5170</v>
      </c>
      <c r="B2382" s="76">
        <f t="shared" si="366"/>
        <v>5.17</v>
      </c>
      <c r="C2382" s="77">
        <f t="shared" si="361"/>
        <v>0.32992659681879621</v>
      </c>
      <c r="D2382" s="78">
        <f t="shared" si="362"/>
        <v>2.8266980646634984E-11</v>
      </c>
      <c r="E2382" s="78">
        <f t="shared" si="363"/>
        <v>1</v>
      </c>
      <c r="F2382" s="78">
        <f t="shared" si="364"/>
        <v>1</v>
      </c>
      <c r="G2382" s="77">
        <f t="shared" si="367"/>
        <v>9.3260287270870551E-12</v>
      </c>
      <c r="H2382" s="78">
        <f t="shared" si="365"/>
        <v>-220.60606502233099</v>
      </c>
      <c r="I2382" s="77">
        <f t="shared" si="368"/>
        <v>10</v>
      </c>
      <c r="J2382" s="77">
        <f t="shared" si="369"/>
        <v>4.6630143635435276E-12</v>
      </c>
      <c r="K2382" s="77">
        <f t="shared" si="370"/>
        <v>4.6630143635435277E-11</v>
      </c>
      <c r="L2382" s="82"/>
    </row>
    <row r="2383" spans="1:12" x14ac:dyDescent="0.2">
      <c r="A2383" s="76">
        <v>5180</v>
      </c>
      <c r="B2383" s="76">
        <f t="shared" si="366"/>
        <v>5.18</v>
      </c>
      <c r="C2383" s="77">
        <f t="shared" si="361"/>
        <v>0.32844474086063019</v>
      </c>
      <c r="D2383" s="78">
        <f t="shared" si="362"/>
        <v>2.5335496798084713E-10</v>
      </c>
      <c r="E2383" s="78">
        <f t="shared" si="363"/>
        <v>1</v>
      </c>
      <c r="F2383" s="78">
        <f t="shared" si="364"/>
        <v>1</v>
      </c>
      <c r="G2383" s="77">
        <f t="shared" si="367"/>
        <v>8.3213106804222602E-11</v>
      </c>
      <c r="H2383" s="78">
        <f t="shared" si="365"/>
        <v>-201.59616526158007</v>
      </c>
      <c r="I2383" s="77">
        <f t="shared" si="368"/>
        <v>10</v>
      </c>
      <c r="J2383" s="77">
        <f t="shared" si="369"/>
        <v>4.6269567765654829E-11</v>
      </c>
      <c r="K2383" s="77">
        <f t="shared" si="370"/>
        <v>4.6269567765654827E-10</v>
      </c>
      <c r="L2383" s="82"/>
    </row>
    <row r="2384" spans="1:12" x14ac:dyDescent="0.2">
      <c r="A2384" s="76">
        <v>5190</v>
      </c>
      <c r="B2384" s="76">
        <f t="shared" si="366"/>
        <v>5.19</v>
      </c>
      <c r="C2384" s="77">
        <f t="shared" si="361"/>
        <v>0.32696612194371183</v>
      </c>
      <c r="D2384" s="78">
        <f t="shared" si="362"/>
        <v>4.4856408602291667E-10</v>
      </c>
      <c r="E2384" s="78">
        <f t="shared" si="363"/>
        <v>1</v>
      </c>
      <c r="F2384" s="78">
        <f t="shared" si="364"/>
        <v>1</v>
      </c>
      <c r="G2384" s="77">
        <f t="shared" si="367"/>
        <v>1.4666525965013861E-10</v>
      </c>
      <c r="H2384" s="78">
        <f t="shared" si="365"/>
        <v>-196.67345489136659</v>
      </c>
      <c r="I2384" s="77">
        <f t="shared" si="368"/>
        <v>10</v>
      </c>
      <c r="J2384" s="77">
        <f t="shared" si="369"/>
        <v>1.149391832271806E-10</v>
      </c>
      <c r="K2384" s="77">
        <f t="shared" si="370"/>
        <v>1.149391832271806E-9</v>
      </c>
      <c r="L2384" s="82"/>
    </row>
    <row r="2385" spans="1:12" x14ac:dyDescent="0.2">
      <c r="A2385" s="76">
        <v>5200</v>
      </c>
      <c r="B2385" s="76">
        <f t="shared" si="366"/>
        <v>5.2</v>
      </c>
      <c r="C2385" s="77">
        <f t="shared" si="361"/>
        <v>0.32549075240640285</v>
      </c>
      <c r="D2385" s="78">
        <f t="shared" si="362"/>
        <v>2.5128971512174505E-10</v>
      </c>
      <c r="E2385" s="78">
        <f t="shared" si="363"/>
        <v>1</v>
      </c>
      <c r="F2385" s="78">
        <f t="shared" si="364"/>
        <v>1</v>
      </c>
      <c r="G2385" s="77">
        <f t="shared" si="367"/>
        <v>8.1792478446967424E-11</v>
      </c>
      <c r="H2385" s="78">
        <f t="shared" si="365"/>
        <v>-201.74573263541657</v>
      </c>
      <c r="I2385" s="77">
        <f t="shared" si="368"/>
        <v>10</v>
      </c>
      <c r="J2385" s="77">
        <f t="shared" si="369"/>
        <v>1.1422886904855301E-10</v>
      </c>
      <c r="K2385" s="77">
        <f t="shared" si="370"/>
        <v>1.1422886904855302E-9</v>
      </c>
      <c r="L2385" s="82"/>
    </row>
    <row r="2386" spans="1:12" x14ac:dyDescent="0.2">
      <c r="A2386" s="76">
        <v>5210</v>
      </c>
      <c r="B2386" s="76">
        <f t="shared" si="366"/>
        <v>5.21</v>
      </c>
      <c r="C2386" s="77">
        <f t="shared" si="361"/>
        <v>0.3240186444684921</v>
      </c>
      <c r="D2386" s="78">
        <f t="shared" si="362"/>
        <v>2.7808013068911178E-11</v>
      </c>
      <c r="E2386" s="78">
        <f t="shared" si="363"/>
        <v>1</v>
      </c>
      <c r="F2386" s="78">
        <f t="shared" si="364"/>
        <v>1</v>
      </c>
      <c r="G2386" s="77">
        <f t="shared" si="367"/>
        <v>9.0103146999507122E-12</v>
      </c>
      <c r="H2386" s="78">
        <f t="shared" si="365"/>
        <v>-220.90520080624501</v>
      </c>
      <c r="I2386" s="77">
        <f t="shared" si="368"/>
        <v>10</v>
      </c>
      <c r="J2386" s="77">
        <f t="shared" si="369"/>
        <v>4.5401396573459068E-11</v>
      </c>
      <c r="K2386" s="77">
        <f t="shared" si="370"/>
        <v>4.5401396573459067E-10</v>
      </c>
      <c r="L2386" s="82"/>
    </row>
    <row r="2387" spans="1:12" x14ac:dyDescent="0.2">
      <c r="A2387" s="76">
        <v>5220</v>
      </c>
      <c r="B2387" s="76">
        <f t="shared" si="366"/>
        <v>5.22</v>
      </c>
      <c r="C2387" s="77">
        <f t="shared" si="361"/>
        <v>0.32254981023118806</v>
      </c>
      <c r="D2387" s="78">
        <f t="shared" si="362"/>
        <v>2.8918667813501144E-64</v>
      </c>
      <c r="E2387" s="78">
        <f t="shared" si="363"/>
        <v>1</v>
      </c>
      <c r="F2387" s="78">
        <f t="shared" si="364"/>
        <v>1</v>
      </c>
      <c r="G2387" s="77">
        <f t="shared" si="367"/>
        <v>9.3277108153835606E-65</v>
      </c>
      <c r="H2387" s="78">
        <f t="shared" si="365"/>
        <v>-1280.6044985339267</v>
      </c>
      <c r="I2387" s="77">
        <f t="shared" si="368"/>
        <v>10</v>
      </c>
      <c r="J2387" s="77">
        <f t="shared" si="369"/>
        <v>4.5051573499753561E-12</v>
      </c>
      <c r="K2387" s="77">
        <f t="shared" si="370"/>
        <v>4.5051573499753561E-11</v>
      </c>
      <c r="L2387" s="82"/>
    </row>
    <row r="2388" spans="1:12" x14ac:dyDescent="0.2">
      <c r="A2388" s="76">
        <v>5230</v>
      </c>
      <c r="B2388" s="76">
        <f t="shared" si="366"/>
        <v>5.23</v>
      </c>
      <c r="C2388" s="77">
        <f t="shared" si="361"/>
        <v>0.32108426167712245</v>
      </c>
      <c r="D2388" s="78">
        <f t="shared" si="362"/>
        <v>2.7585164925419725E-11</v>
      </c>
      <c r="E2388" s="78">
        <f t="shared" si="363"/>
        <v>1</v>
      </c>
      <c r="F2388" s="78">
        <f t="shared" si="364"/>
        <v>1</v>
      </c>
      <c r="G2388" s="77">
        <f t="shared" si="367"/>
        <v>8.8571623133200465E-12</v>
      </c>
      <c r="H2388" s="78">
        <f t="shared" si="365"/>
        <v>-221.0541079303498</v>
      </c>
      <c r="I2388" s="77">
        <f t="shared" si="368"/>
        <v>10</v>
      </c>
      <c r="J2388" s="77">
        <f t="shared" si="369"/>
        <v>4.4285811566600233E-12</v>
      </c>
      <c r="K2388" s="77">
        <f t="shared" si="370"/>
        <v>4.4285811566600233E-11</v>
      </c>
      <c r="L2388" s="82"/>
    </row>
    <row r="2389" spans="1:12" x14ac:dyDescent="0.2">
      <c r="A2389" s="76">
        <v>5240</v>
      </c>
      <c r="B2389" s="76">
        <f t="shared" si="366"/>
        <v>5.24</v>
      </c>
      <c r="C2389" s="77">
        <f t="shared" si="361"/>
        <v>0.31962201067035279</v>
      </c>
      <c r="D2389" s="78">
        <f t="shared" si="362"/>
        <v>2.4727825402295564E-10</v>
      </c>
      <c r="E2389" s="78">
        <f t="shared" si="363"/>
        <v>1</v>
      </c>
      <c r="F2389" s="78">
        <f t="shared" si="364"/>
        <v>1</v>
      </c>
      <c r="G2389" s="77">
        <f t="shared" si="367"/>
        <v>7.9035572745871339E-11</v>
      </c>
      <c r="H2389" s="78">
        <f t="shared" si="365"/>
        <v>-202.04354790329947</v>
      </c>
      <c r="I2389" s="77">
        <f t="shared" si="368"/>
        <v>10</v>
      </c>
      <c r="J2389" s="77">
        <f t="shared" si="369"/>
        <v>4.3946367529595696E-11</v>
      </c>
      <c r="K2389" s="77">
        <f t="shared" si="370"/>
        <v>4.3946367529595693E-10</v>
      </c>
      <c r="L2389" s="82"/>
    </row>
    <row r="2390" spans="1:12" x14ac:dyDescent="0.2">
      <c r="A2390" s="76">
        <v>5250</v>
      </c>
      <c r="B2390" s="76">
        <f t="shared" si="366"/>
        <v>5.25</v>
      </c>
      <c r="C2390" s="77">
        <f t="shared" si="361"/>
        <v>0.31816306895637092</v>
      </c>
      <c r="D2390" s="78">
        <f t="shared" si="362"/>
        <v>4.378659918434352E-10</v>
      </c>
      <c r="E2390" s="78">
        <f t="shared" si="363"/>
        <v>1</v>
      </c>
      <c r="F2390" s="78">
        <f t="shared" si="364"/>
        <v>1</v>
      </c>
      <c r="G2390" s="77">
        <f t="shared" si="367"/>
        <v>1.3931278775653261E-10</v>
      </c>
      <c r="H2390" s="78">
        <f t="shared" si="365"/>
        <v>-197.12018034241797</v>
      </c>
      <c r="I2390" s="77">
        <f t="shared" si="368"/>
        <v>10</v>
      </c>
      <c r="J2390" s="77">
        <f t="shared" si="369"/>
        <v>1.0917418025120197E-10</v>
      </c>
      <c r="K2390" s="77">
        <f t="shared" si="370"/>
        <v>1.0917418025120197E-9</v>
      </c>
      <c r="L2390" s="82"/>
    </row>
    <row r="2391" spans="1:12" x14ac:dyDescent="0.2">
      <c r="A2391" s="76">
        <v>5260</v>
      </c>
      <c r="B2391" s="76">
        <f t="shared" si="366"/>
        <v>5.26</v>
      </c>
      <c r="C2391" s="77">
        <f t="shared" si="361"/>
        <v>0.31670744816211938</v>
      </c>
      <c r="D2391" s="78">
        <f t="shared" si="362"/>
        <v>2.4533048942821231E-10</v>
      </c>
      <c r="E2391" s="78">
        <f t="shared" si="363"/>
        <v>1</v>
      </c>
      <c r="F2391" s="78">
        <f t="shared" si="364"/>
        <v>1</v>
      </c>
      <c r="G2391" s="77">
        <f t="shared" si="367"/>
        <v>7.7697993263172926E-11</v>
      </c>
      <c r="H2391" s="78">
        <f t="shared" si="365"/>
        <v>-202.19180395499461</v>
      </c>
      <c r="I2391" s="77">
        <f t="shared" si="368"/>
        <v>10</v>
      </c>
      <c r="J2391" s="77">
        <f t="shared" si="369"/>
        <v>1.0850539050985276E-10</v>
      </c>
      <c r="K2391" s="77">
        <f t="shared" si="370"/>
        <v>1.0850539050985276E-9</v>
      </c>
      <c r="L2391" s="82"/>
    </row>
    <row r="2392" spans="1:12" x14ac:dyDescent="0.2">
      <c r="A2392" s="76">
        <v>5270</v>
      </c>
      <c r="B2392" s="76">
        <f t="shared" si="366"/>
        <v>5.27</v>
      </c>
      <c r="C2392" s="77">
        <f t="shared" si="361"/>
        <v>0.31525515979600394</v>
      </c>
      <c r="D2392" s="78">
        <f t="shared" si="362"/>
        <v>2.7152307583043627E-11</v>
      </c>
      <c r="E2392" s="78">
        <f t="shared" si="363"/>
        <v>1</v>
      </c>
      <c r="F2392" s="78">
        <f t="shared" si="364"/>
        <v>1</v>
      </c>
      <c r="G2392" s="77">
        <f t="shared" si="367"/>
        <v>8.5599050659226686E-12</v>
      </c>
      <c r="H2392" s="78">
        <f t="shared" si="365"/>
        <v>-221.35062103723862</v>
      </c>
      <c r="I2392" s="77">
        <f t="shared" si="368"/>
        <v>10</v>
      </c>
      <c r="J2392" s="77">
        <f t="shared" si="369"/>
        <v>4.31289491645478E-11</v>
      </c>
      <c r="K2392" s="77">
        <f t="shared" si="370"/>
        <v>4.31289491645478E-10</v>
      </c>
      <c r="L2392" s="82"/>
    </row>
    <row r="2393" spans="1:12" x14ac:dyDescent="0.2">
      <c r="A2393" s="76">
        <v>5280</v>
      </c>
      <c r="B2393" s="76">
        <f t="shared" si="366"/>
        <v>5.28</v>
      </c>
      <c r="C2393" s="77">
        <f t="shared" si="361"/>
        <v>0.31380621524791896</v>
      </c>
      <c r="D2393" s="78">
        <f t="shared" si="362"/>
        <v>1.0221444971694606E-63</v>
      </c>
      <c r="E2393" s="78">
        <f t="shared" si="363"/>
        <v>1</v>
      </c>
      <c r="F2393" s="78">
        <f t="shared" si="364"/>
        <v>1</v>
      </c>
      <c r="G2393" s="77">
        <f t="shared" si="367"/>
        <v>3.2075529609323563E-64</v>
      </c>
      <c r="H2393" s="78">
        <f t="shared" si="365"/>
        <v>-1269.876523282376</v>
      </c>
      <c r="I2393" s="77">
        <f t="shared" si="368"/>
        <v>10</v>
      </c>
      <c r="J2393" s="77">
        <f t="shared" si="369"/>
        <v>4.2799525329613343E-12</v>
      </c>
      <c r="K2393" s="77">
        <f t="shared" si="370"/>
        <v>4.2799525329613341E-11</v>
      </c>
      <c r="L2393" s="82"/>
    </row>
    <row r="2394" spans="1:12" x14ac:dyDescent="0.2">
      <c r="A2394" s="76">
        <v>5290</v>
      </c>
      <c r="B2394" s="76">
        <f t="shared" si="366"/>
        <v>5.29</v>
      </c>
      <c r="C2394" s="77">
        <f t="shared" si="361"/>
        <v>0.31236062578927104</v>
      </c>
      <c r="D2394" s="78">
        <f t="shared" si="362"/>
        <v>2.6942132234008441E-11</v>
      </c>
      <c r="E2394" s="78">
        <f t="shared" si="363"/>
        <v>1</v>
      </c>
      <c r="F2394" s="78">
        <f t="shared" si="364"/>
        <v>1</v>
      </c>
      <c r="G2394" s="77">
        <f t="shared" si="367"/>
        <v>8.4156612847121671E-12</v>
      </c>
      <c r="H2394" s="78">
        <f t="shared" si="365"/>
        <v>-221.49823504826657</v>
      </c>
      <c r="I2394" s="77">
        <f t="shared" si="368"/>
        <v>10</v>
      </c>
      <c r="J2394" s="77">
        <f t="shared" si="369"/>
        <v>4.2078306423560836E-12</v>
      </c>
      <c r="K2394" s="77">
        <f t="shared" si="370"/>
        <v>4.2078306423560834E-11</v>
      </c>
      <c r="L2394" s="82"/>
    </row>
    <row r="2395" spans="1:12" x14ac:dyDescent="0.2">
      <c r="A2395" s="76">
        <v>5300</v>
      </c>
      <c r="B2395" s="76">
        <f t="shared" si="366"/>
        <v>5.3</v>
      </c>
      <c r="C2395" s="77">
        <f t="shared" si="361"/>
        <v>0.31091840257301051</v>
      </c>
      <c r="D2395" s="78">
        <f t="shared" si="362"/>
        <v>2.4154715355329606E-10</v>
      </c>
      <c r="E2395" s="78">
        <f t="shared" si="363"/>
        <v>1</v>
      </c>
      <c r="F2395" s="78">
        <f t="shared" si="364"/>
        <v>1</v>
      </c>
      <c r="G2395" s="77">
        <f t="shared" si="367"/>
        <v>7.5101455128848487E-11</v>
      </c>
      <c r="H2395" s="78">
        <f t="shared" si="365"/>
        <v>-202.48703296476162</v>
      </c>
      <c r="I2395" s="77">
        <f t="shared" si="368"/>
        <v>10</v>
      </c>
      <c r="J2395" s="77">
        <f t="shared" si="369"/>
        <v>4.175855820678033E-11</v>
      </c>
      <c r="K2395" s="77">
        <f t="shared" si="370"/>
        <v>4.1758558206780332E-10</v>
      </c>
      <c r="L2395" s="82"/>
    </row>
    <row r="2396" spans="1:12" x14ac:dyDescent="0.2">
      <c r="A2396" s="76">
        <v>5310</v>
      </c>
      <c r="B2396" s="76">
        <f t="shared" si="366"/>
        <v>5.31</v>
      </c>
      <c r="C2396" s="77">
        <f t="shared" si="361"/>
        <v>0.30947955663366339</v>
      </c>
      <c r="D2396" s="78">
        <f t="shared" si="362"/>
        <v>4.2777629792881766E-10</v>
      </c>
      <c r="E2396" s="78">
        <f t="shared" si="363"/>
        <v>1</v>
      </c>
      <c r="F2396" s="78">
        <f t="shared" si="364"/>
        <v>1</v>
      </c>
      <c r="G2396" s="77">
        <f t="shared" si="367"/>
        <v>1.323880190214004E-10</v>
      </c>
      <c r="H2396" s="78">
        <f t="shared" si="365"/>
        <v>-197.56302632637531</v>
      </c>
      <c r="I2396" s="77">
        <f t="shared" si="368"/>
        <v>10</v>
      </c>
      <c r="J2396" s="77">
        <f t="shared" si="369"/>
        <v>1.0374473707512445E-10</v>
      </c>
      <c r="K2396" s="77">
        <f t="shared" si="370"/>
        <v>1.0374473707512444E-9</v>
      </c>
      <c r="L2396" s="82"/>
    </row>
    <row r="2397" spans="1:12" x14ac:dyDescent="0.2">
      <c r="A2397" s="76">
        <v>5320</v>
      </c>
      <c r="B2397" s="76">
        <f t="shared" si="366"/>
        <v>5.32</v>
      </c>
      <c r="C2397" s="77">
        <f t="shared" si="361"/>
        <v>0.30804409888737128</v>
      </c>
      <c r="D2397" s="78">
        <f t="shared" si="362"/>
        <v>2.3971014533048835E-10</v>
      </c>
      <c r="E2397" s="78">
        <f t="shared" si="363"/>
        <v>1</v>
      </c>
      <c r="F2397" s="78">
        <f t="shared" si="364"/>
        <v>1</v>
      </c>
      <c r="G2397" s="77">
        <f t="shared" si="367"/>
        <v>7.3841295712491095E-11</v>
      </c>
      <c r="H2397" s="78">
        <f t="shared" si="365"/>
        <v>-202.63401382473285</v>
      </c>
      <c r="I2397" s="77">
        <f t="shared" si="368"/>
        <v>10</v>
      </c>
      <c r="J2397" s="77">
        <f t="shared" si="369"/>
        <v>1.0311465736694575E-10</v>
      </c>
      <c r="K2397" s="77">
        <f t="shared" si="370"/>
        <v>1.0311465736694575E-9</v>
      </c>
      <c r="L2397" s="82"/>
    </row>
    <row r="2398" spans="1:12" x14ac:dyDescent="0.2">
      <c r="A2398" s="76">
        <v>5330</v>
      </c>
      <c r="B2398" s="76">
        <f t="shared" si="366"/>
        <v>5.33</v>
      </c>
      <c r="C2398" s="77">
        <f t="shared" si="361"/>
        <v>0.30661204013193222</v>
      </c>
      <c r="D2398" s="78">
        <f t="shared" si="362"/>
        <v>2.6533889006652281E-11</v>
      </c>
      <c r="E2398" s="78">
        <f t="shared" si="363"/>
        <v>1</v>
      </c>
      <c r="F2398" s="78">
        <f t="shared" si="364"/>
        <v>1</v>
      </c>
      <c r="G2398" s="77">
        <f t="shared" si="367"/>
        <v>8.1356098409639043E-12</v>
      </c>
      <c r="H2398" s="78">
        <f t="shared" si="365"/>
        <v>-221.79219774049528</v>
      </c>
      <c r="I2398" s="77">
        <f t="shared" si="368"/>
        <v>10</v>
      </c>
      <c r="J2398" s="77">
        <f t="shared" si="369"/>
        <v>4.0988452776727497E-11</v>
      </c>
      <c r="K2398" s="77">
        <f t="shared" si="370"/>
        <v>4.0988452776727497E-10</v>
      </c>
      <c r="L2398" s="82"/>
    </row>
    <row r="2399" spans="1:12" x14ac:dyDescent="0.2">
      <c r="A2399" s="76">
        <v>5340</v>
      </c>
      <c r="B2399" s="76">
        <f t="shared" si="366"/>
        <v>5.34</v>
      </c>
      <c r="C2399" s="77">
        <f t="shared" si="361"/>
        <v>0.30518339104684911</v>
      </c>
      <c r="D2399" s="78">
        <f t="shared" si="362"/>
        <v>2.6399781239416602E-63</v>
      </c>
      <c r="E2399" s="78">
        <f t="shared" si="363"/>
        <v>1</v>
      </c>
      <c r="F2399" s="78">
        <f t="shared" si="364"/>
        <v>1</v>
      </c>
      <c r="G2399" s="77">
        <f t="shared" si="367"/>
        <v>8.0567747615401482E-64</v>
      </c>
      <c r="H2399" s="78">
        <f t="shared" si="365"/>
        <v>-1261.876775549975</v>
      </c>
      <c r="I2399" s="77">
        <f t="shared" si="368"/>
        <v>10</v>
      </c>
      <c r="J2399" s="77">
        <f t="shared" si="369"/>
        <v>4.0678049204819521E-12</v>
      </c>
      <c r="K2399" s="77">
        <f t="shared" si="370"/>
        <v>4.0678049204819523E-11</v>
      </c>
      <c r="L2399" s="82"/>
    </row>
    <row r="2400" spans="1:12" x14ac:dyDescent="0.2">
      <c r="A2400" s="76">
        <v>5350</v>
      </c>
      <c r="B2400" s="76">
        <f t="shared" si="366"/>
        <v>5.35</v>
      </c>
      <c r="C2400" s="77">
        <f t="shared" si="361"/>
        <v>0.30375816219337864</v>
      </c>
      <c r="D2400" s="78">
        <f t="shared" si="362"/>
        <v>2.6335667683904745E-11</v>
      </c>
      <c r="E2400" s="78">
        <f t="shared" si="363"/>
        <v>1</v>
      </c>
      <c r="F2400" s="78">
        <f t="shared" si="364"/>
        <v>1</v>
      </c>
      <c r="G2400" s="77">
        <f t="shared" si="367"/>
        <v>7.9996740157984589E-12</v>
      </c>
      <c r="H2400" s="78">
        <f t="shared" si="365"/>
        <v>-221.93855420022214</v>
      </c>
      <c r="I2400" s="77">
        <f t="shared" si="368"/>
        <v>10</v>
      </c>
      <c r="J2400" s="77">
        <f t="shared" si="369"/>
        <v>3.9998370078992295E-12</v>
      </c>
      <c r="K2400" s="77">
        <f t="shared" si="370"/>
        <v>3.9998370078992291E-11</v>
      </c>
      <c r="L2400" s="82"/>
    </row>
    <row r="2401" spans="1:12" x14ac:dyDescent="0.2">
      <c r="A2401" s="76">
        <v>5360</v>
      </c>
      <c r="B2401" s="76">
        <f t="shared" si="366"/>
        <v>5.36</v>
      </c>
      <c r="C2401" s="77">
        <f t="shared" si="361"/>
        <v>0.3023363640145868</v>
      </c>
      <c r="D2401" s="78">
        <f t="shared" si="362"/>
        <v>2.3614199561924599E-10</v>
      </c>
      <c r="E2401" s="78">
        <f t="shared" si="363"/>
        <v>1</v>
      </c>
      <c r="F2401" s="78">
        <f t="shared" si="364"/>
        <v>1</v>
      </c>
      <c r="G2401" s="77">
        <f t="shared" si="367"/>
        <v>7.139431234667131E-11</v>
      </c>
      <c r="H2401" s="78">
        <f t="shared" si="365"/>
        <v>-202.92672770140771</v>
      </c>
      <c r="I2401" s="77">
        <f t="shared" si="368"/>
        <v>10</v>
      </c>
      <c r="J2401" s="77">
        <f t="shared" si="369"/>
        <v>3.9696993181234883E-11</v>
      </c>
      <c r="K2401" s="77">
        <f t="shared" si="370"/>
        <v>3.9696993181234882E-10</v>
      </c>
      <c r="L2401" s="82"/>
    </row>
    <row r="2402" spans="1:12" x14ac:dyDescent="0.2">
      <c r="A2402" s="76">
        <v>5370</v>
      </c>
      <c r="B2402" s="76">
        <f t="shared" si="366"/>
        <v>5.37</v>
      </c>
      <c r="C2402" s="77">
        <f t="shared" si="361"/>
        <v>0.30091800683540637</v>
      </c>
      <c r="D2402" s="78">
        <f t="shared" si="362"/>
        <v>4.1826049463520642E-10</v>
      </c>
      <c r="E2402" s="78">
        <f t="shared" si="363"/>
        <v>1</v>
      </c>
      <c r="F2402" s="78">
        <f t="shared" si="364"/>
        <v>1</v>
      </c>
      <c r="G2402" s="77">
        <f t="shared" si="367"/>
        <v>1.2586211438361751E-10</v>
      </c>
      <c r="H2402" s="78">
        <f t="shared" si="365"/>
        <v>-198.0020995344936</v>
      </c>
      <c r="I2402" s="77">
        <f t="shared" si="368"/>
        <v>10</v>
      </c>
      <c r="J2402" s="77">
        <f t="shared" si="369"/>
        <v>9.8628213365144401E-11</v>
      </c>
      <c r="K2402" s="77">
        <f t="shared" si="370"/>
        <v>9.8628213365144406E-10</v>
      </c>
      <c r="L2402" s="82"/>
    </row>
    <row r="2403" spans="1:12" x14ac:dyDescent="0.2">
      <c r="A2403" s="76">
        <v>5380</v>
      </c>
      <c r="B2403" s="76">
        <f t="shared" si="366"/>
        <v>5.38</v>
      </c>
      <c r="C2403" s="77">
        <f t="shared" si="361"/>
        <v>0.29950310086270271</v>
      </c>
      <c r="D2403" s="78">
        <f t="shared" si="362"/>
        <v>2.3440952672967806E-10</v>
      </c>
      <c r="E2403" s="78">
        <f t="shared" si="363"/>
        <v>1</v>
      </c>
      <c r="F2403" s="78">
        <f t="shared" si="364"/>
        <v>1</v>
      </c>
      <c r="G2403" s="77">
        <f t="shared" si="367"/>
        <v>7.0206380127297177E-11</v>
      </c>
      <c r="H2403" s="78">
        <f t="shared" si="365"/>
        <v>-203.07246837615827</v>
      </c>
      <c r="I2403" s="77">
        <f t="shared" si="368"/>
        <v>10</v>
      </c>
      <c r="J2403" s="77">
        <f t="shared" si="369"/>
        <v>9.8034247255457334E-11</v>
      </c>
      <c r="K2403" s="77">
        <f t="shared" si="370"/>
        <v>9.803424725545734E-10</v>
      </c>
      <c r="L2403" s="82"/>
    </row>
    <row r="2404" spans="1:12" x14ac:dyDescent="0.2">
      <c r="A2404" s="76">
        <v>5390</v>
      </c>
      <c r="B2404" s="76">
        <f t="shared" si="366"/>
        <v>5.39</v>
      </c>
      <c r="C2404" s="77">
        <f t="shared" si="361"/>
        <v>0.29809165618533634</v>
      </c>
      <c r="D2404" s="78">
        <f t="shared" si="362"/>
        <v>2.595065687713569E-11</v>
      </c>
      <c r="E2404" s="78">
        <f t="shared" si="363"/>
        <v>1</v>
      </c>
      <c r="F2404" s="78">
        <f t="shared" si="364"/>
        <v>1</v>
      </c>
      <c r="G2404" s="77">
        <f t="shared" si="367"/>
        <v>7.7356742876027658E-12</v>
      </c>
      <c r="H2404" s="78">
        <f t="shared" si="365"/>
        <v>-222.23003649224142</v>
      </c>
      <c r="I2404" s="77">
        <f t="shared" si="368"/>
        <v>10</v>
      </c>
      <c r="J2404" s="77">
        <f t="shared" si="369"/>
        <v>3.897102720744997E-11</v>
      </c>
      <c r="K2404" s="77">
        <f t="shared" si="370"/>
        <v>3.897102720744997E-10</v>
      </c>
      <c r="L2404" s="82"/>
    </row>
    <row r="2405" spans="1:12" x14ac:dyDescent="0.2">
      <c r="A2405" s="76">
        <v>5400</v>
      </c>
      <c r="B2405" s="76">
        <f t="shared" si="366"/>
        <v>5.4</v>
      </c>
      <c r="C2405" s="77">
        <f t="shared" si="361"/>
        <v>0.29668368277423873</v>
      </c>
      <c r="D2405" s="78">
        <f t="shared" si="362"/>
        <v>9.7777872724809294E-68</v>
      </c>
      <c r="E2405" s="78">
        <f t="shared" si="363"/>
        <v>1</v>
      </c>
      <c r="F2405" s="78">
        <f t="shared" si="364"/>
        <v>1</v>
      </c>
      <c r="G2405" s="77">
        <f t="shared" si="367"/>
        <v>2.9009099373827212E-68</v>
      </c>
      <c r="H2405" s="78">
        <f t="shared" si="365"/>
        <v>-1350.749315084787</v>
      </c>
      <c r="I2405" s="77">
        <f t="shared" si="368"/>
        <v>10</v>
      </c>
      <c r="J2405" s="77">
        <f t="shared" si="369"/>
        <v>3.8678371438013829E-12</v>
      </c>
      <c r="K2405" s="77">
        <f t="shared" si="370"/>
        <v>3.8678371438013828E-11</v>
      </c>
      <c r="L2405" s="82"/>
    </row>
    <row r="2406" spans="1:12" x14ac:dyDescent="0.2">
      <c r="A2406" s="76">
        <v>5410</v>
      </c>
      <c r="B2406" s="76">
        <f t="shared" si="366"/>
        <v>5.41</v>
      </c>
      <c r="C2406" s="77">
        <f t="shared" si="361"/>
        <v>0.29527919048248275</v>
      </c>
      <c r="D2406" s="78">
        <f t="shared" si="362"/>
        <v>2.5763725611864816E-11</v>
      </c>
      <c r="E2406" s="78">
        <f t="shared" si="363"/>
        <v>1</v>
      </c>
      <c r="F2406" s="78">
        <f t="shared" si="364"/>
        <v>1</v>
      </c>
      <c r="G2406" s="77">
        <f t="shared" si="367"/>
        <v>7.6074920424842498E-12</v>
      </c>
      <c r="H2406" s="78">
        <f t="shared" si="365"/>
        <v>-222.37516986492199</v>
      </c>
      <c r="I2406" s="77">
        <f t="shared" si="368"/>
        <v>10</v>
      </c>
      <c r="J2406" s="77">
        <f t="shared" si="369"/>
        <v>3.8037460212421249E-12</v>
      </c>
      <c r="K2406" s="77">
        <f t="shared" si="370"/>
        <v>3.8037460212421247E-11</v>
      </c>
      <c r="L2406" s="82"/>
    </row>
    <row r="2407" spans="1:12" x14ac:dyDescent="0.2">
      <c r="A2407" s="76">
        <v>5420</v>
      </c>
      <c r="B2407" s="76">
        <f t="shared" si="366"/>
        <v>5.42</v>
      </c>
      <c r="C2407" s="77">
        <f t="shared" si="361"/>
        <v>0.2938781890453655</v>
      </c>
      <c r="D2407" s="78">
        <f t="shared" si="362"/>
        <v>2.3104461062823046E-10</v>
      </c>
      <c r="E2407" s="78">
        <f t="shared" si="363"/>
        <v>1</v>
      </c>
      <c r="F2407" s="78">
        <f t="shared" si="364"/>
        <v>1</v>
      </c>
      <c r="G2407" s="77">
        <f t="shared" si="367"/>
        <v>6.7898971760115975E-11</v>
      </c>
      <c r="H2407" s="78">
        <f t="shared" si="365"/>
        <v>-203.36273604967388</v>
      </c>
      <c r="I2407" s="77">
        <f t="shared" si="368"/>
        <v>10</v>
      </c>
      <c r="J2407" s="77">
        <f t="shared" si="369"/>
        <v>3.7753231901300115E-11</v>
      </c>
      <c r="K2407" s="77">
        <f t="shared" si="370"/>
        <v>3.7753231901300115E-10</v>
      </c>
      <c r="L2407" s="82"/>
    </row>
    <row r="2408" spans="1:12" x14ac:dyDescent="0.2">
      <c r="A2408" s="76">
        <v>5430</v>
      </c>
      <c r="B2408" s="76">
        <f t="shared" si="366"/>
        <v>5.43</v>
      </c>
      <c r="C2408" s="77">
        <f t="shared" si="361"/>
        <v>0.29248068808048877</v>
      </c>
      <c r="D2408" s="78">
        <f t="shared" si="362"/>
        <v>4.0928670353029237E-10</v>
      </c>
      <c r="E2408" s="78">
        <f t="shared" si="363"/>
        <v>1</v>
      </c>
      <c r="F2408" s="78">
        <f t="shared" si="364"/>
        <v>1</v>
      </c>
      <c r="G2408" s="77">
        <f t="shared" si="367"/>
        <v>1.1970845667073492E-10</v>
      </c>
      <c r="H2408" s="78">
        <f t="shared" si="365"/>
        <v>-198.43750336518741</v>
      </c>
      <c r="I2408" s="77">
        <f t="shared" si="368"/>
        <v>10</v>
      </c>
      <c r="J2408" s="77">
        <f t="shared" si="369"/>
        <v>9.3803714215425452E-11</v>
      </c>
      <c r="K2408" s="77">
        <f t="shared" si="370"/>
        <v>9.3803714215425447E-10</v>
      </c>
      <c r="L2408" s="82"/>
    </row>
    <row r="2409" spans="1:12" x14ac:dyDescent="0.2">
      <c r="A2409" s="76">
        <v>5440</v>
      </c>
      <c r="B2409" s="76">
        <f t="shared" si="366"/>
        <v>5.44</v>
      </c>
      <c r="C2409" s="77">
        <f t="shared" si="361"/>
        <v>0.29108669708784712</v>
      </c>
      <c r="D2409" s="78">
        <f t="shared" si="362"/>
        <v>2.2941093663598522E-10</v>
      </c>
      <c r="E2409" s="78">
        <f t="shared" si="363"/>
        <v>1</v>
      </c>
      <c r="F2409" s="78">
        <f t="shared" si="364"/>
        <v>1</v>
      </c>
      <c r="G2409" s="77">
        <f t="shared" si="367"/>
        <v>6.6778471821198317E-11</v>
      </c>
      <c r="H2409" s="78">
        <f t="shared" si="365"/>
        <v>-203.50727047389137</v>
      </c>
      <c r="I2409" s="77">
        <f t="shared" si="368"/>
        <v>10</v>
      </c>
      <c r="J2409" s="77">
        <f t="shared" si="369"/>
        <v>9.3243464245966616E-11</v>
      </c>
      <c r="K2409" s="77">
        <f t="shared" si="370"/>
        <v>9.3243464245966606E-10</v>
      </c>
      <c r="L2409" s="82"/>
    </row>
    <row r="2410" spans="1:12" x14ac:dyDescent="0.2">
      <c r="A2410" s="76">
        <v>5450</v>
      </c>
      <c r="B2410" s="76">
        <f t="shared" si="366"/>
        <v>5.45</v>
      </c>
      <c r="C2410" s="77">
        <f t="shared" si="361"/>
        <v>0.2896962254499193</v>
      </c>
      <c r="D2410" s="78">
        <f t="shared" si="362"/>
        <v>2.5400670566560733E-11</v>
      </c>
      <c r="E2410" s="78">
        <f t="shared" si="363"/>
        <v>1</v>
      </c>
      <c r="F2410" s="78">
        <f t="shared" si="364"/>
        <v>1</v>
      </c>
      <c r="G2410" s="77">
        <f t="shared" si="367"/>
        <v>7.3584783870295073E-12</v>
      </c>
      <c r="H2410" s="78">
        <f t="shared" si="365"/>
        <v>-222.66423962747879</v>
      </c>
      <c r="I2410" s="77">
        <f t="shared" si="368"/>
        <v>10</v>
      </c>
      <c r="J2410" s="77">
        <f t="shared" si="369"/>
        <v>3.7068475104113915E-11</v>
      </c>
      <c r="K2410" s="77">
        <f t="shared" si="370"/>
        <v>3.7068475104113912E-10</v>
      </c>
      <c r="L2410" s="82"/>
    </row>
    <row r="2411" spans="1:12" x14ac:dyDescent="0.2">
      <c r="A2411" s="76">
        <v>5460</v>
      </c>
      <c r="B2411" s="76">
        <f t="shared" si="366"/>
        <v>5.46</v>
      </c>
      <c r="C2411" s="77">
        <f t="shared" si="361"/>
        <v>0.28830928243176179</v>
      </c>
      <c r="D2411" s="78">
        <f t="shared" si="362"/>
        <v>1.8919191260638636E-65</v>
      </c>
      <c r="E2411" s="78">
        <f t="shared" si="363"/>
        <v>1</v>
      </c>
      <c r="F2411" s="78">
        <f t="shared" si="364"/>
        <v>1</v>
      </c>
      <c r="G2411" s="77">
        <f t="shared" si="367"/>
        <v>5.4545784565439845E-66</v>
      </c>
      <c r="H2411" s="78">
        <f t="shared" si="365"/>
        <v>-1305.2647761428357</v>
      </c>
      <c r="I2411" s="77">
        <f t="shared" si="368"/>
        <v>10</v>
      </c>
      <c r="J2411" s="77">
        <f t="shared" si="369"/>
        <v>3.6792391935147537E-12</v>
      </c>
      <c r="K2411" s="77">
        <f t="shared" si="370"/>
        <v>3.6792391935147535E-11</v>
      </c>
      <c r="L2411" s="82"/>
    </row>
    <row r="2412" spans="1:12" x14ac:dyDescent="0.2">
      <c r="A2412" s="76">
        <v>5470</v>
      </c>
      <c r="B2412" s="76">
        <f t="shared" si="366"/>
        <v>5.47</v>
      </c>
      <c r="C2412" s="77">
        <f t="shared" si="361"/>
        <v>0.28692587718111001</v>
      </c>
      <c r="D2412" s="78">
        <f t="shared" si="362"/>
        <v>2.5224415725861021E-11</v>
      </c>
      <c r="E2412" s="78">
        <f t="shared" si="363"/>
        <v>1</v>
      </c>
      <c r="F2412" s="78">
        <f t="shared" si="364"/>
        <v>1</v>
      </c>
      <c r="G2412" s="77">
        <f t="shared" si="367"/>
        <v>7.2375376085236593E-12</v>
      </c>
      <c r="H2412" s="78">
        <f t="shared" si="365"/>
        <v>-222.80818333055618</v>
      </c>
      <c r="I2412" s="77">
        <f t="shared" si="368"/>
        <v>10</v>
      </c>
      <c r="J2412" s="77">
        <f t="shared" si="369"/>
        <v>3.6187688042618297E-12</v>
      </c>
      <c r="K2412" s="77">
        <f t="shared" si="370"/>
        <v>3.61876880426183E-11</v>
      </c>
      <c r="L2412" s="82"/>
    </row>
    <row r="2413" spans="1:12" x14ac:dyDescent="0.2">
      <c r="A2413" s="76">
        <v>5480</v>
      </c>
      <c r="B2413" s="76">
        <f t="shared" si="366"/>
        <v>5.48</v>
      </c>
      <c r="C2413" s="77">
        <f t="shared" si="361"/>
        <v>0.28554601872847851</v>
      </c>
      <c r="D2413" s="78">
        <f t="shared" si="362"/>
        <v>2.2623820774399684E-10</v>
      </c>
      <c r="E2413" s="78">
        <f t="shared" si="363"/>
        <v>1</v>
      </c>
      <c r="F2413" s="78">
        <f t="shared" si="364"/>
        <v>1</v>
      </c>
      <c r="G2413" s="77">
        <f t="shared" si="367"/>
        <v>6.4601419505564739E-11</v>
      </c>
      <c r="H2413" s="78">
        <f t="shared" si="365"/>
        <v>-203.79515878045106</v>
      </c>
      <c r="I2413" s="77">
        <f t="shared" si="368"/>
        <v>10</v>
      </c>
      <c r="J2413" s="77">
        <f t="shared" si="369"/>
        <v>3.5919478557044201E-11</v>
      </c>
      <c r="K2413" s="77">
        <f t="shared" si="370"/>
        <v>3.5919478557044199E-10</v>
      </c>
      <c r="L2413" s="82"/>
    </row>
    <row r="2414" spans="1:12" x14ac:dyDescent="0.2">
      <c r="A2414" s="76">
        <v>5490</v>
      </c>
      <c r="B2414" s="76">
        <f t="shared" si="366"/>
        <v>5.49</v>
      </c>
      <c r="C2414" s="77">
        <f t="shared" si="361"/>
        <v>0.28416971598727059</v>
      </c>
      <c r="D2414" s="78">
        <f t="shared" si="362"/>
        <v>4.0082546306376071E-10</v>
      </c>
      <c r="E2414" s="78">
        <f t="shared" si="363"/>
        <v>1</v>
      </c>
      <c r="F2414" s="78">
        <f t="shared" si="364"/>
        <v>1</v>
      </c>
      <c r="G2414" s="77">
        <f t="shared" si="367"/>
        <v>1.139024579992951E-10</v>
      </c>
      <c r="H2414" s="78">
        <f t="shared" si="365"/>
        <v>-198.86933807609805</v>
      </c>
      <c r="I2414" s="77">
        <f t="shared" si="368"/>
        <v>10</v>
      </c>
      <c r="J2414" s="77">
        <f t="shared" si="369"/>
        <v>8.9251938752429925E-11</v>
      </c>
      <c r="K2414" s="77">
        <f t="shared" si="370"/>
        <v>8.925193875242992E-10</v>
      </c>
      <c r="L2414" s="82"/>
    </row>
    <row r="2415" spans="1:12" x14ac:dyDescent="0.2">
      <c r="A2415" s="76">
        <v>5500</v>
      </c>
      <c r="B2415" s="76">
        <f t="shared" si="366"/>
        <v>5.5</v>
      </c>
      <c r="C2415" s="77">
        <f t="shared" si="361"/>
        <v>0.28279697775388662</v>
      </c>
      <c r="D2415" s="78">
        <f t="shared" si="362"/>
        <v>2.2469801861508464E-10</v>
      </c>
      <c r="E2415" s="78">
        <f t="shared" si="363"/>
        <v>1</v>
      </c>
      <c r="F2415" s="78">
        <f t="shared" si="364"/>
        <v>1</v>
      </c>
      <c r="G2415" s="77">
        <f t="shared" si="367"/>
        <v>6.354392057163249E-11</v>
      </c>
      <c r="H2415" s="78">
        <f t="shared" si="365"/>
        <v>-203.93851986631901</v>
      </c>
      <c r="I2415" s="77">
        <f t="shared" si="368"/>
        <v>10</v>
      </c>
      <c r="J2415" s="77">
        <f t="shared" si="369"/>
        <v>8.8723189285463794E-11</v>
      </c>
      <c r="K2415" s="77">
        <f t="shared" si="370"/>
        <v>8.8723189285463792E-10</v>
      </c>
      <c r="L2415" s="82"/>
    </row>
    <row r="2416" spans="1:12" x14ac:dyDescent="0.2">
      <c r="A2416" s="76">
        <v>5510</v>
      </c>
      <c r="B2416" s="76">
        <f t="shared" si="366"/>
        <v>5.51</v>
      </c>
      <c r="C2416" s="77">
        <f t="shared" si="361"/>
        <v>0.28142781270784023</v>
      </c>
      <c r="D2416" s="78">
        <f t="shared" si="362"/>
        <v>2.4882136327860161E-11</v>
      </c>
      <c r="E2416" s="78">
        <f t="shared" si="363"/>
        <v>1</v>
      </c>
      <c r="F2416" s="78">
        <f t="shared" si="364"/>
        <v>1</v>
      </c>
      <c r="G2416" s="77">
        <f t="shared" si="367"/>
        <v>7.0025252022479769E-12</v>
      </c>
      <c r="H2416" s="78">
        <f t="shared" si="365"/>
        <v>-223.09490638931663</v>
      </c>
      <c r="I2416" s="77">
        <f t="shared" si="368"/>
        <v>10</v>
      </c>
      <c r="J2416" s="77">
        <f t="shared" si="369"/>
        <v>3.5273222886940234E-11</v>
      </c>
      <c r="K2416" s="77">
        <f t="shared" si="370"/>
        <v>3.5273222886940234E-10</v>
      </c>
      <c r="L2416" s="82"/>
    </row>
    <row r="2417" spans="1:12" x14ac:dyDescent="0.2">
      <c r="A2417" s="76">
        <v>5520</v>
      </c>
      <c r="B2417" s="76">
        <f t="shared" si="366"/>
        <v>5.52</v>
      </c>
      <c r="C2417" s="77">
        <f t="shared" si="361"/>
        <v>0.28006222941187575</v>
      </c>
      <c r="D2417" s="78">
        <f t="shared" si="362"/>
        <v>3.838121158081258E-64</v>
      </c>
      <c r="E2417" s="78">
        <f t="shared" si="363"/>
        <v>1</v>
      </c>
      <c r="F2417" s="78">
        <f t="shared" si="364"/>
        <v>1</v>
      </c>
      <c r="G2417" s="77">
        <f t="shared" si="367"/>
        <v>1.0749127682851275E-64</v>
      </c>
      <c r="H2417" s="78">
        <f t="shared" si="365"/>
        <v>-1279.3725355668666</v>
      </c>
      <c r="I2417" s="77">
        <f t="shared" si="368"/>
        <v>10</v>
      </c>
      <c r="J2417" s="77">
        <f t="shared" si="369"/>
        <v>3.5012626011239885E-12</v>
      </c>
      <c r="K2417" s="77">
        <f t="shared" si="370"/>
        <v>3.5012626011239886E-11</v>
      </c>
      <c r="L2417" s="82"/>
    </row>
    <row r="2418" spans="1:12" x14ac:dyDescent="0.2">
      <c r="A2418" s="76">
        <v>5530</v>
      </c>
      <c r="B2418" s="76">
        <f t="shared" si="366"/>
        <v>5.53</v>
      </c>
      <c r="C2418" s="77">
        <f t="shared" si="361"/>
        <v>0.27870023631209223</v>
      </c>
      <c r="D2418" s="78">
        <f t="shared" si="362"/>
        <v>2.4715990577440379E-11</v>
      </c>
      <c r="E2418" s="78">
        <f t="shared" si="363"/>
        <v>1</v>
      </c>
      <c r="F2418" s="78">
        <f t="shared" si="364"/>
        <v>1</v>
      </c>
      <c r="G2418" s="77">
        <f t="shared" si="367"/>
        <v>6.8883524146200785E-12</v>
      </c>
      <c r="H2418" s="78">
        <f t="shared" si="365"/>
        <v>-223.23769284139686</v>
      </c>
      <c r="I2418" s="77">
        <f t="shared" si="368"/>
        <v>10</v>
      </c>
      <c r="J2418" s="77">
        <f t="shared" si="369"/>
        <v>3.4441762073100392E-12</v>
      </c>
      <c r="K2418" s="77">
        <f t="shared" si="370"/>
        <v>3.4441762073100389E-11</v>
      </c>
      <c r="L2418" s="82"/>
    </row>
    <row r="2419" spans="1:12" x14ac:dyDescent="0.2">
      <c r="A2419" s="76">
        <v>5540</v>
      </c>
      <c r="B2419" s="76">
        <f t="shared" si="366"/>
        <v>5.54</v>
      </c>
      <c r="C2419" s="77">
        <f t="shared" si="361"/>
        <v>0.27734184173806686</v>
      </c>
      <c r="D2419" s="78">
        <f t="shared" si="362"/>
        <v>2.2170726400173933E-10</v>
      </c>
      <c r="E2419" s="78">
        <f t="shared" si="363"/>
        <v>1</v>
      </c>
      <c r="F2419" s="78">
        <f t="shared" si="364"/>
        <v>1</v>
      </c>
      <c r="G2419" s="77">
        <f t="shared" si="367"/>
        <v>6.1488700924950193E-11</v>
      </c>
      <c r="H2419" s="78">
        <f t="shared" si="365"/>
        <v>-204.22409364442021</v>
      </c>
      <c r="I2419" s="77">
        <f t="shared" si="368"/>
        <v>10</v>
      </c>
      <c r="J2419" s="77">
        <f t="shared" si="369"/>
        <v>3.4188526669785134E-11</v>
      </c>
      <c r="K2419" s="77">
        <f t="shared" si="370"/>
        <v>3.4188526669785133E-10</v>
      </c>
      <c r="L2419" s="82"/>
    </row>
    <row r="2420" spans="1:12" x14ac:dyDescent="0.2">
      <c r="A2420" s="76">
        <v>5550</v>
      </c>
      <c r="B2420" s="76">
        <f t="shared" si="366"/>
        <v>5.55</v>
      </c>
      <c r="C2420" s="77">
        <f t="shared" si="361"/>
        <v>0.2759870539029885</v>
      </c>
      <c r="D2420" s="78">
        <f t="shared" si="362"/>
        <v>3.92849534695233E-10</v>
      </c>
      <c r="E2420" s="78">
        <f t="shared" si="363"/>
        <v>1</v>
      </c>
      <c r="F2420" s="78">
        <f t="shared" si="364"/>
        <v>1</v>
      </c>
      <c r="G2420" s="77">
        <f t="shared" si="367"/>
        <v>1.0842138570769722E-10</v>
      </c>
      <c r="H2420" s="78">
        <f t="shared" si="365"/>
        <v>-199.29770092812925</v>
      </c>
      <c r="I2420" s="77">
        <f t="shared" si="368"/>
        <v>10</v>
      </c>
      <c r="J2420" s="77">
        <f t="shared" si="369"/>
        <v>8.4955043316323713E-11</v>
      </c>
      <c r="K2420" s="77">
        <f t="shared" si="370"/>
        <v>8.4955043316323718E-10</v>
      </c>
      <c r="L2420" s="82"/>
    </row>
    <row r="2421" spans="1:12" x14ac:dyDescent="0.2">
      <c r="A2421" s="76">
        <v>5560</v>
      </c>
      <c r="B2421" s="76">
        <f t="shared" si="366"/>
        <v>5.56</v>
      </c>
      <c r="C2421" s="77">
        <f t="shared" si="361"/>
        <v>0.27463588090378865</v>
      </c>
      <c r="D2421" s="78">
        <f t="shared" si="362"/>
        <v>2.2025564953367233E-10</v>
      </c>
      <c r="E2421" s="78">
        <f t="shared" si="363"/>
        <v>1</v>
      </c>
      <c r="F2421" s="78">
        <f t="shared" si="364"/>
        <v>1</v>
      </c>
      <c r="G2421" s="77">
        <f t="shared" si="367"/>
        <v>6.0490104333716245E-11</v>
      </c>
      <c r="H2421" s="78">
        <f t="shared" si="365"/>
        <v>-204.36631332836242</v>
      </c>
      <c r="I2421" s="77">
        <f t="shared" si="368"/>
        <v>10</v>
      </c>
      <c r="J2421" s="77">
        <f t="shared" si="369"/>
        <v>8.4455745020706739E-11</v>
      </c>
      <c r="K2421" s="77">
        <f t="shared" si="370"/>
        <v>8.4455745020706734E-10</v>
      </c>
      <c r="L2421" s="82"/>
    </row>
    <row r="2422" spans="1:12" x14ac:dyDescent="0.2">
      <c r="A2422" s="76">
        <v>5570</v>
      </c>
      <c r="B2422" s="76">
        <f t="shared" si="366"/>
        <v>5.57</v>
      </c>
      <c r="C2422" s="77">
        <f t="shared" si="361"/>
        <v>0.27328833072128084</v>
      </c>
      <c r="D2422" s="78">
        <f t="shared" si="362"/>
        <v>2.4393395574100181E-11</v>
      </c>
      <c r="E2422" s="78">
        <f t="shared" si="363"/>
        <v>1</v>
      </c>
      <c r="F2422" s="78">
        <f t="shared" si="364"/>
        <v>1</v>
      </c>
      <c r="G2422" s="77">
        <f t="shared" si="367"/>
        <v>6.6664303570697185E-12</v>
      </c>
      <c r="H2422" s="78">
        <f t="shared" si="365"/>
        <v>-223.52213307043235</v>
      </c>
      <c r="I2422" s="77">
        <f t="shared" si="368"/>
        <v>10</v>
      </c>
      <c r="J2422" s="77">
        <f t="shared" si="369"/>
        <v>3.3578267345392984E-11</v>
      </c>
      <c r="K2422" s="77">
        <f t="shared" si="370"/>
        <v>3.3578267345392983E-10</v>
      </c>
      <c r="L2422" s="82"/>
    </row>
    <row r="2423" spans="1:12" x14ac:dyDescent="0.2">
      <c r="A2423" s="76">
        <v>5580</v>
      </c>
      <c r="B2423" s="76">
        <f t="shared" si="366"/>
        <v>5.58</v>
      </c>
      <c r="C2423" s="77">
        <f t="shared" si="361"/>
        <v>0.27194441122030116</v>
      </c>
      <c r="D2423" s="78">
        <f t="shared" si="362"/>
        <v>6.9793766073372519E-65</v>
      </c>
      <c r="E2423" s="78">
        <f t="shared" si="363"/>
        <v>1</v>
      </c>
      <c r="F2423" s="78">
        <f t="shared" si="364"/>
        <v>1</v>
      </c>
      <c r="G2423" s="77">
        <f t="shared" si="367"/>
        <v>1.898002462167072E-65</v>
      </c>
      <c r="H2423" s="78">
        <f t="shared" si="365"/>
        <v>-1294.4340645704731</v>
      </c>
      <c r="I2423" s="77">
        <f t="shared" si="368"/>
        <v>10</v>
      </c>
      <c r="J2423" s="77">
        <f t="shared" si="369"/>
        <v>3.3332151785348593E-12</v>
      </c>
      <c r="K2423" s="77">
        <f t="shared" si="370"/>
        <v>3.3332151785348593E-11</v>
      </c>
      <c r="L2423" s="82"/>
    </row>
    <row r="2424" spans="1:12" x14ac:dyDescent="0.2">
      <c r="A2424" s="76">
        <v>5590</v>
      </c>
      <c r="B2424" s="76">
        <f t="shared" si="366"/>
        <v>5.59</v>
      </c>
      <c r="C2424" s="77">
        <f t="shared" si="361"/>
        <v>0.2706041301498544</v>
      </c>
      <c r="D2424" s="78">
        <f t="shared" si="362"/>
        <v>2.4236834223013606E-11</v>
      </c>
      <c r="E2424" s="78">
        <f t="shared" si="363"/>
        <v>1</v>
      </c>
      <c r="F2424" s="78">
        <f t="shared" si="364"/>
        <v>1</v>
      </c>
      <c r="G2424" s="77">
        <f t="shared" si="367"/>
        <v>6.5585874425048187E-12</v>
      </c>
      <c r="H2424" s="78">
        <f t="shared" si="365"/>
        <v>-223.66379373682665</v>
      </c>
      <c r="I2424" s="77">
        <f t="shared" si="368"/>
        <v>10</v>
      </c>
      <c r="J2424" s="77">
        <f t="shared" si="369"/>
        <v>3.2792937212524093E-12</v>
      </c>
      <c r="K2424" s="77">
        <f t="shared" si="370"/>
        <v>3.2792937212524096E-11</v>
      </c>
      <c r="L2424" s="82"/>
    </row>
    <row r="2425" spans="1:12" x14ac:dyDescent="0.2">
      <c r="A2425" s="76">
        <v>5600</v>
      </c>
      <c r="B2425" s="76">
        <f t="shared" si="366"/>
        <v>5.6</v>
      </c>
      <c r="C2425" s="77">
        <f t="shared" si="361"/>
        <v>0.26926749514326187</v>
      </c>
      <c r="D2425" s="78">
        <f t="shared" si="362"/>
        <v>2.1743742393525594E-10</v>
      </c>
      <c r="E2425" s="78">
        <f t="shared" si="363"/>
        <v>1</v>
      </c>
      <c r="F2425" s="78">
        <f t="shared" si="364"/>
        <v>1</v>
      </c>
      <c r="G2425" s="77">
        <f t="shared" si="367"/>
        <v>5.8548830493449907E-11</v>
      </c>
      <c r="H2425" s="78">
        <f t="shared" si="365"/>
        <v>-204.64963550980468</v>
      </c>
      <c r="I2425" s="77">
        <f t="shared" si="368"/>
        <v>10</v>
      </c>
      <c r="J2425" s="77">
        <f t="shared" si="369"/>
        <v>3.2553708967977365E-11</v>
      </c>
      <c r="K2425" s="77">
        <f t="shared" si="370"/>
        <v>3.2553708967977363E-10</v>
      </c>
      <c r="L2425" s="82"/>
    </row>
    <row r="2426" spans="1:12" x14ac:dyDescent="0.2">
      <c r="A2426" s="76">
        <v>5610</v>
      </c>
      <c r="B2426" s="76">
        <f t="shared" si="366"/>
        <v>5.61</v>
      </c>
      <c r="C2426" s="77">
        <f t="shared" si="361"/>
        <v>0.26793451371831595</v>
      </c>
      <c r="D2426" s="78">
        <f t="shared" si="362"/>
        <v>3.8533372737771268E-10</v>
      </c>
      <c r="E2426" s="78">
        <f t="shared" si="363"/>
        <v>1</v>
      </c>
      <c r="F2426" s="78">
        <f t="shared" si="364"/>
        <v>1</v>
      </c>
      <c r="G2426" s="77">
        <f t="shared" si="367"/>
        <v>1.0324420486421357E-10</v>
      </c>
      <c r="H2426" s="78">
        <f t="shared" si="365"/>
        <v>-199.72268632197881</v>
      </c>
      <c r="I2426" s="77">
        <f t="shared" si="368"/>
        <v>10</v>
      </c>
      <c r="J2426" s="77">
        <f t="shared" si="369"/>
        <v>8.089651767883174E-11</v>
      </c>
      <c r="K2426" s="77">
        <f t="shared" si="370"/>
        <v>8.089651767883174E-10</v>
      </c>
      <c r="L2426" s="82"/>
    </row>
    <row r="2427" spans="1:12" x14ac:dyDescent="0.2">
      <c r="A2427" s="76">
        <v>5620</v>
      </c>
      <c r="B2427" s="76">
        <f t="shared" si="366"/>
        <v>5.62</v>
      </c>
      <c r="C2427" s="77">
        <f t="shared" si="361"/>
        <v>0.26660519327743415</v>
      </c>
      <c r="D2427" s="78">
        <f t="shared" si="362"/>
        <v>2.1606984244743128E-10</v>
      </c>
      <c r="E2427" s="78">
        <f t="shared" si="363"/>
        <v>1</v>
      </c>
      <c r="F2427" s="78">
        <f t="shared" si="364"/>
        <v>1</v>
      </c>
      <c r="G2427" s="77">
        <f t="shared" si="367"/>
        <v>5.7605342107122165E-11</v>
      </c>
      <c r="H2427" s="78">
        <f t="shared" si="365"/>
        <v>-204.79074479679088</v>
      </c>
      <c r="I2427" s="77">
        <f t="shared" si="368"/>
        <v>10</v>
      </c>
      <c r="J2427" s="77">
        <f t="shared" si="369"/>
        <v>8.0424773485667866E-11</v>
      </c>
      <c r="K2427" s="77">
        <f t="shared" si="370"/>
        <v>8.0424773485667869E-10</v>
      </c>
      <c r="L2427" s="82"/>
    </row>
    <row r="2428" spans="1:12" x14ac:dyDescent="0.2">
      <c r="A2428" s="76">
        <v>5630</v>
      </c>
      <c r="B2428" s="76">
        <f t="shared" si="366"/>
        <v>5.63</v>
      </c>
      <c r="C2428" s="77">
        <f t="shared" si="361"/>
        <v>0.26527954110782209</v>
      </c>
      <c r="D2428" s="78">
        <f t="shared" si="362"/>
        <v>2.3932914264447535E-11</v>
      </c>
      <c r="E2428" s="78">
        <f t="shared" si="363"/>
        <v>1</v>
      </c>
      <c r="F2428" s="78">
        <f t="shared" si="364"/>
        <v>1</v>
      </c>
      <c r="G2428" s="77">
        <f t="shared" si="367"/>
        <v>6.3489125134454914E-12</v>
      </c>
      <c r="H2428" s="78">
        <f t="shared" si="365"/>
        <v>-223.94601314725023</v>
      </c>
      <c r="I2428" s="77">
        <f t="shared" si="368"/>
        <v>10</v>
      </c>
      <c r="J2428" s="77">
        <f t="shared" si="369"/>
        <v>3.1977127310283828E-11</v>
      </c>
      <c r="K2428" s="77">
        <f t="shared" si="370"/>
        <v>3.1977127310283828E-10</v>
      </c>
      <c r="L2428" s="82"/>
    </row>
    <row r="2429" spans="1:12" x14ac:dyDescent="0.2">
      <c r="A2429" s="76">
        <v>5640</v>
      </c>
      <c r="B2429" s="76">
        <f t="shared" si="366"/>
        <v>5.64</v>
      </c>
      <c r="C2429" s="77">
        <f t="shared" si="361"/>
        <v>0.26395756438163431</v>
      </c>
      <c r="D2429" s="78">
        <f t="shared" si="362"/>
        <v>3.5208946208473909E-66</v>
      </c>
      <c r="E2429" s="78">
        <f t="shared" si="363"/>
        <v>1</v>
      </c>
      <c r="F2429" s="78">
        <f t="shared" si="364"/>
        <v>1</v>
      </c>
      <c r="G2429" s="77">
        <f t="shared" si="367"/>
        <v>9.2936676856327513E-67</v>
      </c>
      <c r="H2429" s="78">
        <f t="shared" si="365"/>
        <v>-1320.6362572135927</v>
      </c>
      <c r="I2429" s="77">
        <f t="shared" si="368"/>
        <v>10</v>
      </c>
      <c r="J2429" s="77">
        <f t="shared" si="369"/>
        <v>3.1744562567227457E-12</v>
      </c>
      <c r="K2429" s="77">
        <f t="shared" si="370"/>
        <v>3.1744562567227455E-11</v>
      </c>
      <c r="L2429" s="82"/>
    </row>
    <row r="2430" spans="1:12" x14ac:dyDescent="0.2">
      <c r="A2430" s="76">
        <v>5650</v>
      </c>
      <c r="B2430" s="76">
        <f t="shared" si="366"/>
        <v>5.65</v>
      </c>
      <c r="C2430" s="77">
        <f t="shared" si="361"/>
        <v>0.26263927015614491</v>
      </c>
      <c r="D2430" s="78">
        <f t="shared" si="362"/>
        <v>2.3785451953490391E-11</v>
      </c>
      <c r="E2430" s="78">
        <f t="shared" si="363"/>
        <v>1</v>
      </c>
      <c r="F2430" s="78">
        <f t="shared" si="364"/>
        <v>1</v>
      </c>
      <c r="G2430" s="77">
        <f t="shared" si="367"/>
        <v>6.2469937413987675E-12</v>
      </c>
      <c r="H2430" s="78">
        <f t="shared" si="365"/>
        <v>-224.08657858310403</v>
      </c>
      <c r="I2430" s="77">
        <f t="shared" si="368"/>
        <v>10</v>
      </c>
      <c r="J2430" s="77">
        <f t="shared" si="369"/>
        <v>3.1234968706993838E-12</v>
      </c>
      <c r="K2430" s="77">
        <f t="shared" si="370"/>
        <v>3.1234968706993839E-11</v>
      </c>
      <c r="L2430" s="82"/>
    </row>
    <row r="2431" spans="1:12" x14ac:dyDescent="0.2">
      <c r="A2431" s="76">
        <v>5660</v>
      </c>
      <c r="B2431" s="76">
        <f t="shared" si="366"/>
        <v>5.66</v>
      </c>
      <c r="C2431" s="77">
        <f t="shared" si="361"/>
        <v>0.26132466537391569</v>
      </c>
      <c r="D2431" s="78">
        <f t="shared" si="362"/>
        <v>2.134154086479112E-10</v>
      </c>
      <c r="E2431" s="78">
        <f t="shared" si="363"/>
        <v>1</v>
      </c>
      <c r="F2431" s="78">
        <f t="shared" si="364"/>
        <v>1</v>
      </c>
      <c r="G2431" s="77">
        <f t="shared" si="367"/>
        <v>5.5770710250552867E-11</v>
      </c>
      <c r="H2431" s="78">
        <f t="shared" si="365"/>
        <v>-205.07187649301557</v>
      </c>
      <c r="I2431" s="77">
        <f t="shared" si="368"/>
        <v>10</v>
      </c>
      <c r="J2431" s="77">
        <f t="shared" si="369"/>
        <v>3.1008851995975819E-11</v>
      </c>
      <c r="K2431" s="77">
        <f t="shared" si="370"/>
        <v>3.1008851995975822E-10</v>
      </c>
      <c r="L2431" s="82"/>
    </row>
    <row r="2432" spans="1:12" x14ac:dyDescent="0.2">
      <c r="A2432" s="76">
        <v>5670</v>
      </c>
      <c r="B2432" s="76">
        <f t="shared" si="366"/>
        <v>5.67</v>
      </c>
      <c r="C2432" s="77">
        <f t="shared" si="361"/>
        <v>0.26001375686297395</v>
      </c>
      <c r="D2432" s="78">
        <f t="shared" si="362"/>
        <v>3.7825473853447039E-10</v>
      </c>
      <c r="E2432" s="78">
        <f t="shared" si="363"/>
        <v>1</v>
      </c>
      <c r="F2432" s="78">
        <f t="shared" si="364"/>
        <v>1</v>
      </c>
      <c r="G2432" s="77">
        <f t="shared" si="367"/>
        <v>9.8351435617569565E-11</v>
      </c>
      <c r="H2432" s="78">
        <f t="shared" si="365"/>
        <v>-200.14438592765586</v>
      </c>
      <c r="I2432" s="77">
        <f t="shared" si="368"/>
        <v>10</v>
      </c>
      <c r="J2432" s="77">
        <f t="shared" si="369"/>
        <v>7.7061072934061216E-11</v>
      </c>
      <c r="K2432" s="77">
        <f t="shared" si="370"/>
        <v>7.7061072934061218E-10</v>
      </c>
      <c r="L2432" s="82"/>
    </row>
    <row r="2433" spans="1:12" x14ac:dyDescent="0.2">
      <c r="A2433" s="76">
        <v>5680</v>
      </c>
      <c r="B2433" s="76">
        <f t="shared" si="366"/>
        <v>5.68</v>
      </c>
      <c r="C2433" s="77">
        <f t="shared" si="361"/>
        <v>0.25870655133698883</v>
      </c>
      <c r="D2433" s="78">
        <f t="shared" si="362"/>
        <v>2.1212765860328366E-10</v>
      </c>
      <c r="E2433" s="78">
        <f t="shared" si="363"/>
        <v>1</v>
      </c>
      <c r="F2433" s="78">
        <f t="shared" si="364"/>
        <v>1</v>
      </c>
      <c r="G2433" s="77">
        <f t="shared" si="367"/>
        <v>5.4878815000445647E-11</v>
      </c>
      <c r="H2433" s="78">
        <f t="shared" si="365"/>
        <v>-205.21190549862223</v>
      </c>
      <c r="I2433" s="77">
        <f t="shared" si="368"/>
        <v>10</v>
      </c>
      <c r="J2433" s="77">
        <f t="shared" si="369"/>
        <v>7.6615125309007599E-11</v>
      </c>
      <c r="K2433" s="77">
        <f t="shared" si="370"/>
        <v>7.6615125309007594E-10</v>
      </c>
      <c r="L2433" s="82"/>
    </row>
    <row r="2434" spans="1:12" x14ac:dyDescent="0.2">
      <c r="A2434" s="76">
        <v>5690</v>
      </c>
      <c r="B2434" s="76">
        <f t="shared" si="366"/>
        <v>5.69</v>
      </c>
      <c r="C2434" s="77">
        <f t="shared" ref="C2434:C2497" si="371">ABS(SIN(((8*PI()*$A2434*VLOOKUP($D$8,$C$16:$D$31,2,FALSE))/($D$14*1000000)))/(VLOOKUP($D$8,$C$16:$D$31,2,FALSE)*SIN(((8*PI()*$A2434)/($D$14*1000000)))))^5</f>
        <v>0.25740305539545449</v>
      </c>
      <c r="D2434" s="78">
        <f t="shared" ref="D2434:D2497" si="372">ABS(SIN(((512*PI()*$A2434*VLOOKUP($D$8,$C$16:$E$31,3,FALSE))/($D$14*1000000)))/(VLOOKUP($D$8,$C$16:$E$31,3,FALSE)*SIN(((512*PI()*$A2434)/($D$14*1000000)))))^$D$9</f>
        <v>2.3499273285435069E-11</v>
      </c>
      <c r="E2434" s="78">
        <f t="shared" ref="E2434:E2497" si="373">IF($D$10="OFF",1,ABS(SIN(8*VLOOKUP($D$8,$C$16:$D$31,2,FALSE)*VLOOKUP($D$8,$C$16:$E$31,3,FALSE)*2*PI()*A2434/($D$14*1000000))/(2*SIN((8*VLOOKUP($D$8,$C$16:$D$31,2,FALSE)*VLOOKUP($D$8,$C$16:$E$31,3,FALSE))*PI()*A2434/($D$14*1000000)))))</f>
        <v>1</v>
      </c>
      <c r="F2434" s="78">
        <f t="shared" ref="F2434:F2497" si="374">IF($D$11="OFF",1,ABS(SIN(8*VLOOKUP($D$8,$C$16:$D$31,2,FALSE)*VLOOKUP($D$8,$C$16:$E$31,3,FALSE)*IF($D$10="ON",4,2)*PI()*A2434/($D$14*1000000))/(2*SIN((8*VLOOKUP($D$8,$C$16:$D$31,2,FALSE)*VLOOKUP($D$8,$C$16:$E$31,3,FALSE)*IF($D$10="ON",2,1))*PI()*A2434/($D$14*1000000)))))</f>
        <v>1</v>
      </c>
      <c r="G2434" s="77">
        <f t="shared" si="367"/>
        <v>6.0487847432437672E-12</v>
      </c>
      <c r="H2434" s="78">
        <f t="shared" ref="H2434:H2497" si="375">20*LOG10(G2434)</f>
        <v>-224.36663740717424</v>
      </c>
      <c r="I2434" s="77">
        <f t="shared" si="368"/>
        <v>10</v>
      </c>
      <c r="J2434" s="77">
        <f t="shared" si="369"/>
        <v>3.0463799871844708E-11</v>
      </c>
      <c r="K2434" s="77">
        <f t="shared" si="370"/>
        <v>3.0463799871844709E-10</v>
      </c>
      <c r="L2434" s="82"/>
    </row>
    <row r="2435" spans="1:12" x14ac:dyDescent="0.2">
      <c r="A2435" s="76">
        <v>5700</v>
      </c>
      <c r="B2435" s="76">
        <f t="shared" ref="B2435:B2498" si="376">A2435/1000</f>
        <v>5.7</v>
      </c>
      <c r="C2435" s="77">
        <f t="shared" si="371"/>
        <v>0.25610327552387424</v>
      </c>
      <c r="D2435" s="78">
        <f t="shared" si="372"/>
        <v>4.1910367427124041E-63</v>
      </c>
      <c r="E2435" s="78">
        <f t="shared" si="373"/>
        <v>1</v>
      </c>
      <c r="F2435" s="78">
        <f t="shared" si="374"/>
        <v>1</v>
      </c>
      <c r="G2435" s="77">
        <f t="shared" ref="G2435:G2498" si="377">C2435*D2435*E2435*F2435</f>
        <v>1.0733382376495553E-63</v>
      </c>
      <c r="H2435" s="78">
        <f t="shared" si="375"/>
        <v>-1259.385267972664</v>
      </c>
      <c r="I2435" s="77">
        <f t="shared" ref="I2435:I2498" si="378">A2435-A2434</f>
        <v>10</v>
      </c>
      <c r="J2435" s="77">
        <f t="shared" ref="J2435:J2498" si="379">((G2435+G2434)/2)</f>
        <v>3.0243923716218836E-12</v>
      </c>
      <c r="K2435" s="77">
        <f t="shared" si="370"/>
        <v>3.0243923716218838E-11</v>
      </c>
      <c r="L2435" s="82"/>
    </row>
    <row r="2436" spans="1:12" x14ac:dyDescent="0.2">
      <c r="A2436" s="76">
        <v>5710</v>
      </c>
      <c r="B2436" s="76">
        <f t="shared" si="376"/>
        <v>5.71</v>
      </c>
      <c r="C2436" s="77">
        <f t="shared" si="371"/>
        <v>0.25480721809395246</v>
      </c>
      <c r="D2436" s="78">
        <f t="shared" si="372"/>
        <v>2.3360460984425222E-11</v>
      </c>
      <c r="E2436" s="78">
        <f t="shared" si="373"/>
        <v>1</v>
      </c>
      <c r="F2436" s="78">
        <f t="shared" si="374"/>
        <v>1</v>
      </c>
      <c r="G2436" s="77">
        <f t="shared" si="377"/>
        <v>5.9524140768337047E-12</v>
      </c>
      <c r="H2436" s="78">
        <f t="shared" si="375"/>
        <v>-224.50613729847447</v>
      </c>
      <c r="I2436" s="77">
        <f t="shared" si="378"/>
        <v>10</v>
      </c>
      <c r="J2436" s="77">
        <f t="shared" si="379"/>
        <v>2.9762070384168524E-12</v>
      </c>
      <c r="K2436" s="77">
        <f t="shared" ref="K2436:K2499" si="380">I2436*J2436</f>
        <v>2.9762070384168521E-11</v>
      </c>
      <c r="L2436" s="82"/>
    </row>
    <row r="2437" spans="1:12" x14ac:dyDescent="0.2">
      <c r="A2437" s="76">
        <v>5720</v>
      </c>
      <c r="B2437" s="76">
        <f t="shared" si="376"/>
        <v>5.72</v>
      </c>
      <c r="C2437" s="77">
        <f t="shared" si="371"/>
        <v>0.25351488936378519</v>
      </c>
      <c r="D2437" s="78">
        <f t="shared" si="372"/>
        <v>2.096289333790161E-10</v>
      </c>
      <c r="E2437" s="78">
        <f t="shared" si="373"/>
        <v>1</v>
      </c>
      <c r="F2437" s="78">
        <f t="shared" si="374"/>
        <v>1</v>
      </c>
      <c r="G2437" s="77">
        <f t="shared" si="377"/>
        <v>5.3144055853029559E-11</v>
      </c>
      <c r="H2437" s="78">
        <f t="shared" si="375"/>
        <v>-205.49090608267974</v>
      </c>
      <c r="I2437" s="77">
        <f t="shared" si="378"/>
        <v>10</v>
      </c>
      <c r="J2437" s="77">
        <f t="shared" si="379"/>
        <v>2.9548234964931632E-11</v>
      </c>
      <c r="K2437" s="77">
        <f t="shared" si="380"/>
        <v>2.9548234964931634E-10</v>
      </c>
      <c r="L2437" s="82"/>
    </row>
    <row r="2438" spans="1:12" x14ac:dyDescent="0.2">
      <c r="A2438" s="76">
        <v>5730</v>
      </c>
      <c r="B2438" s="76">
        <f t="shared" si="376"/>
        <v>5.73</v>
      </c>
      <c r="C2438" s="77">
        <f t="shared" si="371"/>
        <v>0.25222629547805658</v>
      </c>
      <c r="D2438" s="78">
        <f t="shared" si="372"/>
        <v>3.7159100987792443E-10</v>
      </c>
      <c r="E2438" s="78">
        <f t="shared" si="373"/>
        <v>1</v>
      </c>
      <c r="F2438" s="78">
        <f t="shared" si="374"/>
        <v>1</v>
      </c>
      <c r="G2438" s="77">
        <f t="shared" si="377"/>
        <v>9.3725023854458805E-11</v>
      </c>
      <c r="H2438" s="78">
        <f t="shared" si="375"/>
        <v>-200.56288880743557</v>
      </c>
      <c r="I2438" s="77">
        <f t="shared" si="378"/>
        <v>10</v>
      </c>
      <c r="J2438" s="77">
        <f t="shared" si="379"/>
        <v>7.3434539853744188E-11</v>
      </c>
      <c r="K2438" s="77">
        <f t="shared" si="380"/>
        <v>7.3434539853744194E-10</v>
      </c>
      <c r="L2438" s="82"/>
    </row>
    <row r="2439" spans="1:12" x14ac:dyDescent="0.2">
      <c r="A2439" s="76">
        <v>5740</v>
      </c>
      <c r="B2439" s="76">
        <f t="shared" si="376"/>
        <v>5.74</v>
      </c>
      <c r="C2439" s="77">
        <f t="shared" si="371"/>
        <v>0.25094144246823996</v>
      </c>
      <c r="D2439" s="78">
        <f t="shared" si="372"/>
        <v>2.0841712764614393E-10</v>
      </c>
      <c r="E2439" s="78">
        <f t="shared" si="373"/>
        <v>1</v>
      </c>
      <c r="F2439" s="78">
        <f t="shared" si="374"/>
        <v>1</v>
      </c>
      <c r="G2439" s="77">
        <f t="shared" si="377"/>
        <v>5.2300494646610649E-11</v>
      </c>
      <c r="H2439" s="78">
        <f t="shared" si="375"/>
        <v>-205.62988407302637</v>
      </c>
      <c r="I2439" s="77">
        <f t="shared" si="378"/>
        <v>10</v>
      </c>
      <c r="J2439" s="77">
        <f t="shared" si="379"/>
        <v>7.301275925053473E-11</v>
      </c>
      <c r="K2439" s="77">
        <f t="shared" si="380"/>
        <v>7.3012759250534733E-10</v>
      </c>
      <c r="L2439" s="82"/>
    </row>
    <row r="2440" spans="1:12" x14ac:dyDescent="0.2">
      <c r="A2440" s="76">
        <v>5750</v>
      </c>
      <c r="B2440" s="76">
        <f t="shared" si="376"/>
        <v>5.75</v>
      </c>
      <c r="C2440" s="77">
        <f t="shared" si="371"/>
        <v>0.24966033625280015</v>
      </c>
      <c r="D2440" s="78">
        <f t="shared" si="372"/>
        <v>2.30911597278403E-11</v>
      </c>
      <c r="E2440" s="78">
        <f t="shared" si="373"/>
        <v>1</v>
      </c>
      <c r="F2440" s="78">
        <f t="shared" si="374"/>
        <v>1</v>
      </c>
      <c r="G2440" s="77">
        <f t="shared" si="377"/>
        <v>5.7649467021197268E-12</v>
      </c>
      <c r="H2440" s="78">
        <f t="shared" si="375"/>
        <v>-224.78409406949251</v>
      </c>
      <c r="I2440" s="77">
        <f t="shared" si="378"/>
        <v>10</v>
      </c>
      <c r="J2440" s="77">
        <f t="shared" si="379"/>
        <v>2.9032720674365187E-11</v>
      </c>
      <c r="K2440" s="77">
        <f t="shared" si="380"/>
        <v>2.9032720674365189E-10</v>
      </c>
      <c r="L2440" s="82"/>
    </row>
    <row r="2441" spans="1:12" x14ac:dyDescent="0.2">
      <c r="A2441" s="76">
        <v>5760</v>
      </c>
      <c r="B2441" s="76">
        <f t="shared" si="376"/>
        <v>5.76</v>
      </c>
      <c r="C2441" s="77">
        <f t="shared" si="371"/>
        <v>0.24838298263740069</v>
      </c>
      <c r="D2441" s="78">
        <f t="shared" si="372"/>
        <v>7.0496820429489277E-66</v>
      </c>
      <c r="E2441" s="78">
        <f t="shared" si="373"/>
        <v>1</v>
      </c>
      <c r="F2441" s="78">
        <f t="shared" si="374"/>
        <v>1</v>
      </c>
      <c r="G2441" s="77">
        <f t="shared" si="377"/>
        <v>1.751021052472979E-66</v>
      </c>
      <c r="H2441" s="78">
        <f t="shared" si="375"/>
        <v>-1315.1341726475157</v>
      </c>
      <c r="I2441" s="77">
        <f t="shared" si="378"/>
        <v>10</v>
      </c>
      <c r="J2441" s="77">
        <f t="shared" si="379"/>
        <v>2.8824733510598634E-12</v>
      </c>
      <c r="K2441" s="77">
        <f t="shared" si="380"/>
        <v>2.8824733510598632E-11</v>
      </c>
      <c r="L2441" s="82"/>
    </row>
    <row r="2442" spans="1:12" x14ac:dyDescent="0.2">
      <c r="A2442" s="76">
        <v>5770</v>
      </c>
      <c r="B2442" s="76">
        <f t="shared" si="376"/>
        <v>5.77</v>
      </c>
      <c r="C2442" s="77">
        <f t="shared" si="371"/>
        <v>0.24710938731511353</v>
      </c>
      <c r="D2442" s="78">
        <f t="shared" si="372"/>
        <v>2.2960582011565414E-11</v>
      </c>
      <c r="E2442" s="78">
        <f t="shared" si="373"/>
        <v>1</v>
      </c>
      <c r="F2442" s="78">
        <f t="shared" si="374"/>
        <v>1</v>
      </c>
      <c r="G2442" s="77">
        <f t="shared" si="377"/>
        <v>5.6737753532763467E-12</v>
      </c>
      <c r="H2442" s="78">
        <f t="shared" si="375"/>
        <v>-224.92255727198022</v>
      </c>
      <c r="I2442" s="77">
        <f t="shared" si="378"/>
        <v>10</v>
      </c>
      <c r="J2442" s="77">
        <f t="shared" si="379"/>
        <v>2.8368876766381734E-12</v>
      </c>
      <c r="K2442" s="77">
        <f t="shared" si="380"/>
        <v>2.8368876766381734E-11</v>
      </c>
      <c r="L2442" s="82"/>
    </row>
    <row r="2443" spans="1:12" x14ac:dyDescent="0.2">
      <c r="A2443" s="76">
        <v>5780</v>
      </c>
      <c r="B2443" s="76">
        <f t="shared" si="376"/>
        <v>5.78</v>
      </c>
      <c r="C2443" s="77">
        <f t="shared" si="371"/>
        <v>0.24583955586663395</v>
      </c>
      <c r="D2443" s="78">
        <f t="shared" si="372"/>
        <v>2.060666327252356E-10</v>
      </c>
      <c r="E2443" s="78">
        <f t="shared" si="373"/>
        <v>1</v>
      </c>
      <c r="F2443" s="78">
        <f t="shared" si="374"/>
        <v>1</v>
      </c>
      <c r="G2443" s="77">
        <f t="shared" si="377"/>
        <v>5.0659329468104698E-11</v>
      </c>
      <c r="H2443" s="78">
        <f t="shared" si="375"/>
        <v>-205.90681125744288</v>
      </c>
      <c r="I2443" s="77">
        <f t="shared" si="378"/>
        <v>10</v>
      </c>
      <c r="J2443" s="77">
        <f t="shared" si="379"/>
        <v>2.8166552410690523E-11</v>
      </c>
      <c r="K2443" s="77">
        <f t="shared" si="380"/>
        <v>2.8166552410690523E-10</v>
      </c>
      <c r="L2443" s="82"/>
    </row>
    <row r="2444" spans="1:12" x14ac:dyDescent="0.2">
      <c r="A2444" s="76">
        <v>5790</v>
      </c>
      <c r="B2444" s="76">
        <f t="shared" si="376"/>
        <v>5.79</v>
      </c>
      <c r="C2444" s="77">
        <f t="shared" si="371"/>
        <v>0.24457349376049584</v>
      </c>
      <c r="D2444" s="78">
        <f t="shared" si="372"/>
        <v>3.653225966042555E-10</v>
      </c>
      <c r="E2444" s="78">
        <f t="shared" si="373"/>
        <v>1</v>
      </c>
      <c r="F2444" s="78">
        <f t="shared" si="374"/>
        <v>1</v>
      </c>
      <c r="G2444" s="77">
        <f t="shared" si="377"/>
        <v>8.9348223801159018E-11</v>
      </c>
      <c r="H2444" s="78">
        <f t="shared" si="375"/>
        <v>-200.9782815326738</v>
      </c>
      <c r="I2444" s="77">
        <f t="shared" si="378"/>
        <v>10</v>
      </c>
      <c r="J2444" s="77">
        <f t="shared" si="379"/>
        <v>7.0003776634631861E-11</v>
      </c>
      <c r="K2444" s="77">
        <f t="shared" si="380"/>
        <v>7.0003776634631861E-10</v>
      </c>
      <c r="L2444" s="82"/>
    </row>
    <row r="2445" spans="1:12" x14ac:dyDescent="0.2">
      <c r="A2445" s="76">
        <v>5800</v>
      </c>
      <c r="B2445" s="76">
        <f t="shared" si="376"/>
        <v>5.8</v>
      </c>
      <c r="C2445" s="77">
        <f t="shared" si="371"/>
        <v>0.24331120635329531</v>
      </c>
      <c r="D2445" s="78">
        <f t="shared" si="372"/>
        <v>2.0492717522125995E-10</v>
      </c>
      <c r="E2445" s="78">
        <f t="shared" si="373"/>
        <v>1</v>
      </c>
      <c r="F2445" s="78">
        <f t="shared" si="374"/>
        <v>1</v>
      </c>
      <c r="G2445" s="77">
        <f t="shared" si="377"/>
        <v>4.9861078217657888E-11</v>
      </c>
      <c r="H2445" s="78">
        <f t="shared" si="375"/>
        <v>-206.04476668715591</v>
      </c>
      <c r="I2445" s="77">
        <f t="shared" si="378"/>
        <v>10</v>
      </c>
      <c r="J2445" s="77">
        <f t="shared" si="379"/>
        <v>6.9604651009408456E-11</v>
      </c>
      <c r="K2445" s="77">
        <f t="shared" si="380"/>
        <v>6.9604651009408461E-10</v>
      </c>
      <c r="L2445" s="82"/>
    </row>
    <row r="2446" spans="1:12" x14ac:dyDescent="0.2">
      <c r="A2446" s="76">
        <v>5810</v>
      </c>
      <c r="B2446" s="76">
        <f t="shared" si="376"/>
        <v>5.81</v>
      </c>
      <c r="C2446" s="77">
        <f t="shared" si="371"/>
        <v>0.24205269888991046</v>
      </c>
      <c r="D2446" s="78">
        <f t="shared" si="372"/>
        <v>2.2707358971536262E-11</v>
      </c>
      <c r="E2446" s="78">
        <f t="shared" si="373"/>
        <v>1</v>
      </c>
      <c r="F2446" s="78">
        <f t="shared" si="374"/>
        <v>1</v>
      </c>
      <c r="G2446" s="77">
        <f t="shared" si="377"/>
        <v>5.4963775237223733E-12</v>
      </c>
      <c r="H2446" s="78">
        <f t="shared" si="375"/>
        <v>-225.19846890019818</v>
      </c>
      <c r="I2446" s="77">
        <f t="shared" si="378"/>
        <v>10</v>
      </c>
      <c r="J2446" s="77">
        <f t="shared" si="379"/>
        <v>2.7678727870690129E-11</v>
      </c>
      <c r="K2446" s="77">
        <f t="shared" si="380"/>
        <v>2.7678727870690129E-10</v>
      </c>
      <c r="L2446" s="82"/>
    </row>
    <row r="2447" spans="1:12" x14ac:dyDescent="0.2">
      <c r="A2447" s="76">
        <v>5820</v>
      </c>
      <c r="B2447" s="76">
        <f t="shared" si="376"/>
        <v>5.82</v>
      </c>
      <c r="C2447" s="77">
        <f t="shared" si="371"/>
        <v>0.24079797650373266</v>
      </c>
      <c r="D2447" s="78">
        <f t="shared" si="372"/>
        <v>1.4390305154273927E-62</v>
      </c>
      <c r="E2447" s="78">
        <f t="shared" si="373"/>
        <v>1</v>
      </c>
      <c r="F2447" s="78">
        <f t="shared" si="374"/>
        <v>1</v>
      </c>
      <c r="G2447" s="77">
        <f t="shared" si="377"/>
        <v>3.4651563624203962E-63</v>
      </c>
      <c r="H2447" s="78">
        <f t="shared" si="375"/>
        <v>-1249.2055432683496</v>
      </c>
      <c r="I2447" s="77">
        <f t="shared" si="378"/>
        <v>10</v>
      </c>
      <c r="J2447" s="77">
        <f t="shared" si="379"/>
        <v>2.7481887618611867E-12</v>
      </c>
      <c r="K2447" s="77">
        <f t="shared" si="380"/>
        <v>2.7481887618611867E-11</v>
      </c>
      <c r="L2447" s="82"/>
    </row>
    <row r="2448" spans="1:12" x14ac:dyDescent="0.2">
      <c r="A2448" s="76">
        <v>5830</v>
      </c>
      <c r="B2448" s="76">
        <f t="shared" si="376"/>
        <v>5.83</v>
      </c>
      <c r="C2448" s="77">
        <f t="shared" si="371"/>
        <v>0.23954704421689443</v>
      </c>
      <c r="D2448" s="78">
        <f t="shared" si="372"/>
        <v>2.2584631546972497E-11</v>
      </c>
      <c r="E2448" s="78">
        <f t="shared" si="373"/>
        <v>1</v>
      </c>
      <c r="F2448" s="78">
        <f t="shared" si="374"/>
        <v>1</v>
      </c>
      <c r="G2448" s="77">
        <f t="shared" si="377"/>
        <v>5.4100817318048895E-12</v>
      </c>
      <c r="H2448" s="78">
        <f t="shared" si="375"/>
        <v>-225.33592347641303</v>
      </c>
      <c r="I2448" s="77">
        <f t="shared" si="378"/>
        <v>10</v>
      </c>
      <c r="J2448" s="77">
        <f t="shared" si="379"/>
        <v>2.7050408659024447E-12</v>
      </c>
      <c r="K2448" s="77">
        <f t="shared" si="380"/>
        <v>2.7050408659024448E-11</v>
      </c>
      <c r="L2448" s="82"/>
    </row>
    <row r="2449" spans="1:12" x14ac:dyDescent="0.2">
      <c r="A2449" s="76">
        <v>5840</v>
      </c>
      <c r="B2449" s="76">
        <f t="shared" si="376"/>
        <v>5.84</v>
      </c>
      <c r="C2449" s="77">
        <f t="shared" si="371"/>
        <v>0.23829990694050512</v>
      </c>
      <c r="D2449" s="78">
        <f t="shared" si="372"/>
        <v>2.0271799276892774E-10</v>
      </c>
      <c r="E2449" s="78">
        <f t="shared" si="373"/>
        <v>1</v>
      </c>
      <c r="F2449" s="78">
        <f t="shared" si="374"/>
        <v>1</v>
      </c>
      <c r="G2449" s="77">
        <f t="shared" si="377"/>
        <v>4.830767881200147E-11</v>
      </c>
      <c r="H2449" s="78">
        <f t="shared" si="375"/>
        <v>-206.3196765979649</v>
      </c>
      <c r="I2449" s="77">
        <f t="shared" si="378"/>
        <v>10</v>
      </c>
      <c r="J2449" s="77">
        <f t="shared" si="379"/>
        <v>2.685888027190318E-11</v>
      </c>
      <c r="K2449" s="77">
        <f t="shared" si="380"/>
        <v>2.6858880271903178E-10</v>
      </c>
      <c r="L2449" s="82"/>
    </row>
    <row r="2450" spans="1:12" x14ac:dyDescent="0.2">
      <c r="A2450" s="76">
        <v>5850</v>
      </c>
      <c r="B2450" s="76">
        <f t="shared" si="376"/>
        <v>5.85</v>
      </c>
      <c r="C2450" s="77">
        <f t="shared" si="371"/>
        <v>0.2370565694748879</v>
      </c>
      <c r="D2450" s="78">
        <f t="shared" si="372"/>
        <v>3.5943104866054601E-10</v>
      </c>
      <c r="E2450" s="78">
        <f t="shared" si="373"/>
        <v>1</v>
      </c>
      <c r="F2450" s="78">
        <f t="shared" si="374"/>
        <v>1</v>
      </c>
      <c r="G2450" s="77">
        <f t="shared" si="377"/>
        <v>8.5205491358230543E-11</v>
      </c>
      <c r="H2450" s="78">
        <f t="shared" si="375"/>
        <v>-201.39064829487126</v>
      </c>
      <c r="I2450" s="77">
        <f t="shared" si="378"/>
        <v>10</v>
      </c>
      <c r="J2450" s="77">
        <f t="shared" si="379"/>
        <v>6.6756585085116003E-11</v>
      </c>
      <c r="K2450" s="77">
        <f t="shared" si="380"/>
        <v>6.6756585085116008E-10</v>
      </c>
      <c r="L2450" s="82"/>
    </row>
    <row r="2451" spans="1:12" x14ac:dyDescent="0.2">
      <c r="A2451" s="76">
        <v>5860</v>
      </c>
      <c r="B2451" s="76">
        <f t="shared" si="376"/>
        <v>5.86</v>
      </c>
      <c r="C2451" s="77">
        <f t="shared" si="371"/>
        <v>0.23581703650981911</v>
      </c>
      <c r="D2451" s="78">
        <f t="shared" si="372"/>
        <v>2.0164755725344638E-10</v>
      </c>
      <c r="E2451" s="78">
        <f t="shared" si="373"/>
        <v>1</v>
      </c>
      <c r="F2451" s="78">
        <f t="shared" si="374"/>
        <v>1</v>
      </c>
      <c r="G2451" s="77">
        <f t="shared" si="377"/>
        <v>4.7551929370951804E-11</v>
      </c>
      <c r="H2451" s="78">
        <f t="shared" si="375"/>
        <v>-206.45663714628367</v>
      </c>
      <c r="I2451" s="77">
        <f t="shared" si="378"/>
        <v>10</v>
      </c>
      <c r="J2451" s="77">
        <f t="shared" si="379"/>
        <v>6.6378710364591177E-11</v>
      </c>
      <c r="K2451" s="77">
        <f t="shared" si="380"/>
        <v>6.6378710364591182E-10</v>
      </c>
      <c r="L2451" s="82"/>
    </row>
    <row r="2452" spans="1:12" x14ac:dyDescent="0.2">
      <c r="A2452" s="76">
        <v>5870</v>
      </c>
      <c r="B2452" s="76">
        <f t="shared" si="376"/>
        <v>5.87</v>
      </c>
      <c r="C2452" s="77">
        <f t="shared" si="371"/>
        <v>0.23458131262477341</v>
      </c>
      <c r="D2452" s="78">
        <f t="shared" si="372"/>
        <v>2.234674749957466E-11</v>
      </c>
      <c r="E2452" s="78">
        <f t="shared" si="373"/>
        <v>1</v>
      </c>
      <c r="F2452" s="78">
        <f t="shared" si="374"/>
        <v>1</v>
      </c>
      <c r="G2452" s="77">
        <f t="shared" si="377"/>
        <v>5.2421293613445971E-12</v>
      </c>
      <c r="H2452" s="78">
        <f t="shared" si="375"/>
        <v>-225.60984532126059</v>
      </c>
      <c r="I2452" s="77">
        <f t="shared" si="378"/>
        <v>10</v>
      </c>
      <c r="J2452" s="77">
        <f t="shared" si="379"/>
        <v>2.63970293661482E-11</v>
      </c>
      <c r="K2452" s="77">
        <f t="shared" si="380"/>
        <v>2.6397029366148202E-10</v>
      </c>
      <c r="L2452" s="82"/>
    </row>
    <row r="2453" spans="1:12" x14ac:dyDescent="0.2">
      <c r="A2453" s="76">
        <v>5880</v>
      </c>
      <c r="B2453" s="76">
        <f t="shared" si="376"/>
        <v>5.88</v>
      </c>
      <c r="C2453" s="77">
        <f t="shared" si="371"/>
        <v>0.23334940228917153</v>
      </c>
      <c r="D2453" s="78">
        <f t="shared" si="372"/>
        <v>4.3971353516269084E-64</v>
      </c>
      <c r="E2453" s="78">
        <f t="shared" si="373"/>
        <v>1</v>
      </c>
      <c r="F2453" s="78">
        <f t="shared" si="374"/>
        <v>1</v>
      </c>
      <c r="G2453" s="77">
        <f t="shared" si="377"/>
        <v>1.0260689060867252E-64</v>
      </c>
      <c r="H2453" s="78">
        <f t="shared" si="375"/>
        <v>-1279.7764694603441</v>
      </c>
      <c r="I2453" s="77">
        <f t="shared" si="378"/>
        <v>10</v>
      </c>
      <c r="J2453" s="77">
        <f t="shared" si="379"/>
        <v>2.6210646806722986E-12</v>
      </c>
      <c r="K2453" s="77">
        <f t="shared" si="380"/>
        <v>2.6210646806722986E-11</v>
      </c>
      <c r="L2453" s="82"/>
    </row>
    <row r="2454" spans="1:12" x14ac:dyDescent="0.2">
      <c r="A2454" s="76">
        <v>5890</v>
      </c>
      <c r="B2454" s="76">
        <f t="shared" si="376"/>
        <v>5.89</v>
      </c>
      <c r="C2454" s="77">
        <f t="shared" si="371"/>
        <v>0.23212130986262836</v>
      </c>
      <c r="D2454" s="78">
        <f t="shared" si="372"/>
        <v>2.2231514960529118E-11</v>
      </c>
      <c r="E2454" s="78">
        <f t="shared" si="373"/>
        <v>1</v>
      </c>
      <c r="F2454" s="78">
        <f t="shared" si="374"/>
        <v>1</v>
      </c>
      <c r="G2454" s="77">
        <f t="shared" si="377"/>
        <v>5.1604083728686372E-12</v>
      </c>
      <c r="H2454" s="78">
        <f t="shared" si="375"/>
        <v>-225.74631857572825</v>
      </c>
      <c r="I2454" s="77">
        <f t="shared" si="378"/>
        <v>10</v>
      </c>
      <c r="J2454" s="77">
        <f t="shared" si="379"/>
        <v>2.5802041864343186E-12</v>
      </c>
      <c r="K2454" s="77">
        <f t="shared" si="380"/>
        <v>2.5802041864343187E-11</v>
      </c>
      <c r="L2454" s="82"/>
    </row>
    <row r="2455" spans="1:12" x14ac:dyDescent="0.2">
      <c r="A2455" s="76">
        <v>5900</v>
      </c>
      <c r="B2455" s="76">
        <f t="shared" si="376"/>
        <v>5.9</v>
      </c>
      <c r="C2455" s="77">
        <f t="shared" si="371"/>
        <v>0.23089703959520885</v>
      </c>
      <c r="D2455" s="78">
        <f t="shared" si="372"/>
        <v>1.9957328944833323E-10</v>
      </c>
      <c r="E2455" s="78">
        <f t="shared" si="373"/>
        <v>1</v>
      </c>
      <c r="F2455" s="78">
        <f t="shared" si="374"/>
        <v>1</v>
      </c>
      <c r="G2455" s="77">
        <f t="shared" si="377"/>
        <v>4.6080881715897874E-11</v>
      </c>
      <c r="H2455" s="78">
        <f t="shared" si="375"/>
        <v>-206.72958439348267</v>
      </c>
      <c r="I2455" s="77">
        <f t="shared" si="378"/>
        <v>10</v>
      </c>
      <c r="J2455" s="77">
        <f t="shared" si="379"/>
        <v>2.5620645044383256E-11</v>
      </c>
      <c r="K2455" s="77">
        <f t="shared" si="380"/>
        <v>2.5620645044383254E-10</v>
      </c>
      <c r="L2455" s="82"/>
    </row>
    <row r="2456" spans="1:12" x14ac:dyDescent="0.2">
      <c r="A2456" s="76">
        <v>5910</v>
      </c>
      <c r="B2456" s="76">
        <f t="shared" si="376"/>
        <v>5.91</v>
      </c>
      <c r="C2456" s="77">
        <f t="shared" si="371"/>
        <v>0.22967659562768322</v>
      </c>
      <c r="D2456" s="78">
        <f t="shared" si="372"/>
        <v>3.5389930292508433E-10</v>
      </c>
      <c r="E2456" s="78">
        <f t="shared" si="373"/>
        <v>1</v>
      </c>
      <c r="F2456" s="78">
        <f t="shared" si="374"/>
        <v>1</v>
      </c>
      <c r="G2456" s="77">
        <f t="shared" si="377"/>
        <v>8.1282387090843564E-11</v>
      </c>
      <c r="H2456" s="78">
        <f t="shared" si="375"/>
        <v>-201.80007101135121</v>
      </c>
      <c r="I2456" s="77">
        <f t="shared" si="378"/>
        <v>10</v>
      </c>
      <c r="J2456" s="77">
        <f t="shared" si="379"/>
        <v>6.3681634403370716E-11</v>
      </c>
      <c r="K2456" s="77">
        <f t="shared" si="380"/>
        <v>6.3681634403370718E-10</v>
      </c>
      <c r="L2456" s="82"/>
    </row>
    <row r="2457" spans="1:12" x14ac:dyDescent="0.2">
      <c r="A2457" s="76">
        <v>5920</v>
      </c>
      <c r="B2457" s="76">
        <f t="shared" si="376"/>
        <v>5.92</v>
      </c>
      <c r="C2457" s="77">
        <f t="shared" si="371"/>
        <v>0.22845998199178807</v>
      </c>
      <c r="D2457" s="78">
        <f t="shared" si="372"/>
        <v>1.9856880026334995E-10</v>
      </c>
      <c r="E2457" s="78">
        <f t="shared" si="373"/>
        <v>1</v>
      </c>
      <c r="F2457" s="78">
        <f t="shared" si="374"/>
        <v>1</v>
      </c>
      <c r="G2457" s="77">
        <f t="shared" si="377"/>
        <v>4.5365024532295892E-11</v>
      </c>
      <c r="H2457" s="78">
        <f t="shared" si="375"/>
        <v>-206.86557699861606</v>
      </c>
      <c r="I2457" s="77">
        <f t="shared" si="378"/>
        <v>10</v>
      </c>
      <c r="J2457" s="77">
        <f t="shared" si="379"/>
        <v>6.3323705811569731E-11</v>
      </c>
      <c r="K2457" s="77">
        <f t="shared" si="380"/>
        <v>6.3323705811569736E-10</v>
      </c>
      <c r="L2457" s="82"/>
    </row>
    <row r="2458" spans="1:12" x14ac:dyDescent="0.2">
      <c r="A2458" s="76">
        <v>5930</v>
      </c>
      <c r="B2458" s="76">
        <f t="shared" si="376"/>
        <v>5.93</v>
      </c>
      <c r="C2458" s="77">
        <f t="shared" si="371"/>
        <v>0.2272472026104887</v>
      </c>
      <c r="D2458" s="78">
        <f t="shared" si="372"/>
        <v>2.2008286372236245E-11</v>
      </c>
      <c r="E2458" s="78">
        <f t="shared" si="373"/>
        <v>1</v>
      </c>
      <c r="F2458" s="78">
        <f t="shared" si="374"/>
        <v>1</v>
      </c>
      <c r="G2458" s="77">
        <f t="shared" si="377"/>
        <v>5.001321512341227E-12</v>
      </c>
      <c r="H2458" s="78">
        <f t="shared" si="375"/>
        <v>-226.0183045145358</v>
      </c>
      <c r="I2458" s="77">
        <f t="shared" si="378"/>
        <v>10</v>
      </c>
      <c r="J2458" s="77">
        <f t="shared" si="379"/>
        <v>2.5183173022318561E-11</v>
      </c>
      <c r="K2458" s="77">
        <f t="shared" si="380"/>
        <v>2.5183173022318563E-10</v>
      </c>
      <c r="L2458" s="82"/>
    </row>
    <row r="2459" spans="1:12" x14ac:dyDescent="0.2">
      <c r="A2459" s="76">
        <v>5940</v>
      </c>
      <c r="B2459" s="76">
        <f t="shared" si="376"/>
        <v>5.94</v>
      </c>
      <c r="C2459" s="77">
        <f t="shared" si="371"/>
        <v>0.22603826129824534</v>
      </c>
      <c r="D2459" s="78">
        <f t="shared" si="372"/>
        <v>9.2536727746016809E-66</v>
      </c>
      <c r="E2459" s="78">
        <f t="shared" si="373"/>
        <v>1</v>
      </c>
      <c r="F2459" s="78">
        <f t="shared" si="374"/>
        <v>1</v>
      </c>
      <c r="G2459" s="77">
        <f t="shared" si="377"/>
        <v>2.0916841045938736E-66</v>
      </c>
      <c r="H2459" s="78">
        <f t="shared" si="375"/>
        <v>-1313.5900780786083</v>
      </c>
      <c r="I2459" s="77">
        <f t="shared" si="378"/>
        <v>10</v>
      </c>
      <c r="J2459" s="77">
        <f t="shared" si="379"/>
        <v>2.5006607561706135E-12</v>
      </c>
      <c r="K2459" s="77">
        <f t="shared" si="380"/>
        <v>2.5006607561706135E-11</v>
      </c>
      <c r="L2459" s="82"/>
    </row>
    <row r="2460" spans="1:12" x14ac:dyDescent="0.2">
      <c r="A2460" s="76">
        <v>5950</v>
      </c>
      <c r="B2460" s="76">
        <f t="shared" si="376"/>
        <v>5.95</v>
      </c>
      <c r="C2460" s="77">
        <f t="shared" si="371"/>
        <v>0.22483316176128318</v>
      </c>
      <c r="D2460" s="78">
        <f t="shared" si="372"/>
        <v>2.1900220159599233E-11</v>
      </c>
      <c r="E2460" s="78">
        <f t="shared" si="373"/>
        <v>1</v>
      </c>
      <c r="F2460" s="78">
        <f t="shared" si="374"/>
        <v>1</v>
      </c>
      <c r="G2460" s="77">
        <f t="shared" si="377"/>
        <v>4.9238957417508897E-12</v>
      </c>
      <c r="H2460" s="78">
        <f t="shared" si="375"/>
        <v>-226.15382302733124</v>
      </c>
      <c r="I2460" s="77">
        <f t="shared" si="378"/>
        <v>10</v>
      </c>
      <c r="J2460" s="77">
        <f t="shared" si="379"/>
        <v>2.4619478708754448E-12</v>
      </c>
      <c r="K2460" s="77">
        <f t="shared" si="380"/>
        <v>2.4619478708754448E-11</v>
      </c>
      <c r="L2460" s="82"/>
    </row>
    <row r="2461" spans="1:12" x14ac:dyDescent="0.2">
      <c r="A2461" s="76">
        <v>5960</v>
      </c>
      <c r="B2461" s="76">
        <f t="shared" si="376"/>
        <v>5.96</v>
      </c>
      <c r="C2461" s="77">
        <f t="shared" si="371"/>
        <v>0.22363190759786428</v>
      </c>
      <c r="D2461" s="78">
        <f t="shared" si="372"/>
        <v>1.9662353257858796E-10</v>
      </c>
      <c r="E2461" s="78">
        <f t="shared" si="373"/>
        <v>1</v>
      </c>
      <c r="F2461" s="78">
        <f t="shared" si="374"/>
        <v>1</v>
      </c>
      <c r="G2461" s="77">
        <f t="shared" si="377"/>
        <v>4.3971295669180439E-11</v>
      </c>
      <c r="H2461" s="78">
        <f t="shared" si="375"/>
        <v>-207.13661474324155</v>
      </c>
      <c r="I2461" s="77">
        <f t="shared" si="378"/>
        <v>10</v>
      </c>
      <c r="J2461" s="77">
        <f t="shared" si="379"/>
        <v>2.4447595705465665E-11</v>
      </c>
      <c r="K2461" s="77">
        <f t="shared" si="380"/>
        <v>2.4447595705465666E-10</v>
      </c>
      <c r="L2461" s="82"/>
    </row>
    <row r="2462" spans="1:12" x14ac:dyDescent="0.2">
      <c r="A2462" s="76">
        <v>5970</v>
      </c>
      <c r="B2462" s="76">
        <f t="shared" si="376"/>
        <v>5.97</v>
      </c>
      <c r="C2462" s="77">
        <f t="shared" si="371"/>
        <v>0.22243450229856321</v>
      </c>
      <c r="D2462" s="78">
        <f t="shared" si="372"/>
        <v>3.4871158526850702E-10</v>
      </c>
      <c r="E2462" s="78">
        <f t="shared" si="373"/>
        <v>1</v>
      </c>
      <c r="F2462" s="78">
        <f t="shared" si="374"/>
        <v>1</v>
      </c>
      <c r="G2462" s="77">
        <f t="shared" si="377"/>
        <v>7.7565487914943347E-11</v>
      </c>
      <c r="H2462" s="78">
        <f t="shared" si="375"/>
        <v>-202.2066294258891</v>
      </c>
      <c r="I2462" s="77">
        <f t="shared" si="378"/>
        <v>10</v>
      </c>
      <c r="J2462" s="77">
        <f t="shared" si="379"/>
        <v>6.0768391792061893E-11</v>
      </c>
      <c r="K2462" s="77">
        <f t="shared" si="380"/>
        <v>6.076839179206189E-10</v>
      </c>
      <c r="L2462" s="82"/>
    </row>
    <row r="2463" spans="1:12" x14ac:dyDescent="0.2">
      <c r="A2463" s="76">
        <v>5980</v>
      </c>
      <c r="B2463" s="76">
        <f t="shared" si="376"/>
        <v>5.98</v>
      </c>
      <c r="C2463" s="77">
        <f t="shared" si="371"/>
        <v>0.22124094924654564</v>
      </c>
      <c r="D2463" s="78">
        <f t="shared" si="372"/>
        <v>1.956821471511367E-10</v>
      </c>
      <c r="E2463" s="78">
        <f t="shared" si="373"/>
        <v>1</v>
      </c>
      <c r="F2463" s="78">
        <f t="shared" si="374"/>
        <v>1</v>
      </c>
      <c r="G2463" s="77">
        <f t="shared" si="377"/>
        <v>4.3292903986319708E-11</v>
      </c>
      <c r="H2463" s="78">
        <f t="shared" si="375"/>
        <v>-207.27166563511844</v>
      </c>
      <c r="I2463" s="77">
        <f t="shared" si="378"/>
        <v>10</v>
      </c>
      <c r="J2463" s="77">
        <f t="shared" si="379"/>
        <v>6.0429195950631528E-11</v>
      </c>
      <c r="K2463" s="77">
        <f t="shared" si="380"/>
        <v>6.0429195950631528E-10</v>
      </c>
      <c r="L2463" s="82"/>
    </row>
    <row r="2464" spans="1:12" x14ac:dyDescent="0.2">
      <c r="A2464" s="76">
        <v>5990</v>
      </c>
      <c r="B2464" s="76">
        <f t="shared" si="376"/>
        <v>5.99</v>
      </c>
      <c r="C2464" s="77">
        <f t="shared" si="371"/>
        <v>0.22005125171785034</v>
      </c>
      <c r="D2464" s="78">
        <f t="shared" si="372"/>
        <v>2.1691015298505546E-11</v>
      </c>
      <c r="E2464" s="78">
        <f t="shared" si="373"/>
        <v>1</v>
      </c>
      <c r="F2464" s="78">
        <f t="shared" si="374"/>
        <v>1</v>
      </c>
      <c r="G2464" s="77">
        <f t="shared" si="377"/>
        <v>4.7731350674671864E-12</v>
      </c>
      <c r="H2464" s="78">
        <f t="shared" si="375"/>
        <v>-226.42392552082211</v>
      </c>
      <c r="I2464" s="77">
        <f t="shared" si="378"/>
        <v>10</v>
      </c>
      <c r="J2464" s="77">
        <f t="shared" si="379"/>
        <v>2.4033019526893446E-11</v>
      </c>
      <c r="K2464" s="77">
        <f t="shared" si="380"/>
        <v>2.4033019526893449E-10</v>
      </c>
      <c r="L2464" s="82"/>
    </row>
    <row r="2465" spans="1:12" x14ac:dyDescent="0.2">
      <c r="A2465" s="76">
        <v>6000</v>
      </c>
      <c r="B2465" s="76">
        <f t="shared" si="376"/>
        <v>6</v>
      </c>
      <c r="C2465" s="77">
        <f t="shared" si="371"/>
        <v>0.21886541288167302</v>
      </c>
      <c r="D2465" s="78">
        <f t="shared" si="372"/>
        <v>5.1032387291016542E-69</v>
      </c>
      <c r="E2465" s="78">
        <f t="shared" si="373"/>
        <v>1</v>
      </c>
      <c r="F2465" s="78">
        <f t="shared" si="374"/>
        <v>1</v>
      </c>
      <c r="G2465" s="77">
        <f t="shared" si="377"/>
        <v>1.1169224514785779E-69</v>
      </c>
      <c r="H2465" s="78">
        <f t="shared" si="375"/>
        <v>-1379.0395395827027</v>
      </c>
      <c r="I2465" s="77">
        <f t="shared" si="378"/>
        <v>10</v>
      </c>
      <c r="J2465" s="77">
        <f t="shared" si="379"/>
        <v>2.3865675337335932E-12</v>
      </c>
      <c r="K2465" s="77">
        <f t="shared" si="380"/>
        <v>2.3865675337335933E-11</v>
      </c>
      <c r="L2465" s="82"/>
    </row>
    <row r="2466" spans="1:12" x14ac:dyDescent="0.2">
      <c r="A2466" s="76">
        <v>6010</v>
      </c>
      <c r="B2466" s="76">
        <f t="shared" si="376"/>
        <v>6.01</v>
      </c>
      <c r="C2466" s="77">
        <f t="shared" si="371"/>
        <v>0.21768343580065475</v>
      </c>
      <c r="D2466" s="78">
        <f t="shared" si="372"/>
        <v>2.1589811847186329E-11</v>
      </c>
      <c r="E2466" s="78">
        <f t="shared" si="373"/>
        <v>1</v>
      </c>
      <c r="F2466" s="78">
        <f t="shared" si="374"/>
        <v>1</v>
      </c>
      <c r="G2466" s="77">
        <f t="shared" si="377"/>
        <v>4.6997444211852006E-12</v>
      </c>
      <c r="H2466" s="78">
        <f t="shared" si="375"/>
        <v>-226.55851517952811</v>
      </c>
      <c r="I2466" s="77">
        <f t="shared" si="378"/>
        <v>10</v>
      </c>
      <c r="J2466" s="77">
        <f t="shared" si="379"/>
        <v>2.3498722105926003E-12</v>
      </c>
      <c r="K2466" s="77">
        <f t="shared" si="380"/>
        <v>2.3498722105926005E-11</v>
      </c>
      <c r="L2466" s="82"/>
    </row>
    <row r="2467" spans="1:12" x14ac:dyDescent="0.2">
      <c r="A2467" s="76">
        <v>6020</v>
      </c>
      <c r="B2467" s="76">
        <f t="shared" si="376"/>
        <v>6.02</v>
      </c>
      <c r="C2467" s="77">
        <f t="shared" si="371"/>
        <v>0.21650532343117201</v>
      </c>
      <c r="D2467" s="78">
        <f t="shared" si="372"/>
        <v>1.9386041499464535E-10</v>
      </c>
      <c r="E2467" s="78">
        <f t="shared" si="373"/>
        <v>1</v>
      </c>
      <c r="F2467" s="78">
        <f t="shared" si="374"/>
        <v>1</v>
      </c>
      <c r="G2467" s="77">
        <f t="shared" si="377"/>
        <v>4.1971811848916919E-11</v>
      </c>
      <c r="H2467" s="78">
        <f t="shared" si="375"/>
        <v>-207.54084565317672</v>
      </c>
      <c r="I2467" s="77">
        <f t="shared" si="378"/>
        <v>10</v>
      </c>
      <c r="J2467" s="77">
        <f t="shared" si="379"/>
        <v>2.3335778135051061E-11</v>
      </c>
      <c r="K2467" s="77">
        <f t="shared" si="380"/>
        <v>2.3335778135051059E-10</v>
      </c>
      <c r="L2467" s="82"/>
    </row>
    <row r="2468" spans="1:12" x14ac:dyDescent="0.2">
      <c r="A2468" s="76">
        <v>6030</v>
      </c>
      <c r="B2468" s="76">
        <f t="shared" si="376"/>
        <v>6.03</v>
      </c>
      <c r="C2468" s="77">
        <f t="shared" si="371"/>
        <v>0.21533107862363071</v>
      </c>
      <c r="D2468" s="78">
        <f t="shared" si="372"/>
        <v>3.4385332157591153E-10</v>
      </c>
      <c r="E2468" s="78">
        <f t="shared" si="373"/>
        <v>1</v>
      </c>
      <c r="F2468" s="78">
        <f t="shared" si="374"/>
        <v>1</v>
      </c>
      <c r="G2468" s="77">
        <f t="shared" si="377"/>
        <v>7.4042306623259185E-11</v>
      </c>
      <c r="H2468" s="78">
        <f t="shared" si="375"/>
        <v>-202.61040120460919</v>
      </c>
      <c r="I2468" s="77">
        <f t="shared" si="378"/>
        <v>10</v>
      </c>
      <c r="J2468" s="77">
        <f t="shared" si="379"/>
        <v>5.8007059236088052E-11</v>
      </c>
      <c r="K2468" s="77">
        <f t="shared" si="380"/>
        <v>5.8007059236088057E-10</v>
      </c>
      <c r="L2468" s="82"/>
    </row>
    <row r="2469" spans="1:12" x14ac:dyDescent="0.2">
      <c r="A2469" s="76">
        <v>6040</v>
      </c>
      <c r="B2469" s="76">
        <f t="shared" si="376"/>
        <v>6.04</v>
      </c>
      <c r="C2469" s="77">
        <f t="shared" si="371"/>
        <v>0.21416070412276231</v>
      </c>
      <c r="D2469" s="78">
        <f t="shared" si="372"/>
        <v>1.9297950794035435E-10</v>
      </c>
      <c r="E2469" s="78">
        <f t="shared" si="373"/>
        <v>1</v>
      </c>
      <c r="F2469" s="78">
        <f t="shared" si="374"/>
        <v>1</v>
      </c>
      <c r="G2469" s="77">
        <f t="shared" si="377"/>
        <v>4.132862730177049E-11</v>
      </c>
      <c r="H2469" s="78">
        <f t="shared" si="375"/>
        <v>-207.67498038464734</v>
      </c>
      <c r="I2469" s="77">
        <f t="shared" si="378"/>
        <v>10</v>
      </c>
      <c r="J2469" s="77">
        <f t="shared" si="379"/>
        <v>5.7685466962514834E-11</v>
      </c>
      <c r="K2469" s="77">
        <f t="shared" si="380"/>
        <v>5.7685466962514837E-10</v>
      </c>
      <c r="L2469" s="82"/>
    </row>
    <row r="2470" spans="1:12" x14ac:dyDescent="0.2">
      <c r="A2470" s="76">
        <v>6050</v>
      </c>
      <c r="B2470" s="76">
        <f t="shared" si="376"/>
        <v>6.05</v>
      </c>
      <c r="C2470" s="77">
        <f t="shared" si="371"/>
        <v>0.21299420256792345</v>
      </c>
      <c r="D2470" s="78">
        <f t="shared" si="372"/>
        <v>2.139404724999711E-11</v>
      </c>
      <c r="E2470" s="78">
        <f t="shared" si="373"/>
        <v>1</v>
      </c>
      <c r="F2470" s="78">
        <f t="shared" si="374"/>
        <v>1</v>
      </c>
      <c r="G2470" s="77">
        <f t="shared" si="377"/>
        <v>4.5568080337136102E-12</v>
      </c>
      <c r="H2470" s="78">
        <f t="shared" si="375"/>
        <v>-226.82678533423183</v>
      </c>
      <c r="I2470" s="77">
        <f t="shared" si="378"/>
        <v>10</v>
      </c>
      <c r="J2470" s="77">
        <f t="shared" si="379"/>
        <v>2.2942717667742049E-11</v>
      </c>
      <c r="K2470" s="77">
        <f t="shared" si="380"/>
        <v>2.2942717667742049E-10</v>
      </c>
      <c r="L2470" s="82"/>
    </row>
    <row r="2471" spans="1:12" x14ac:dyDescent="0.2">
      <c r="A2471" s="76">
        <v>6060</v>
      </c>
      <c r="B2471" s="76">
        <f t="shared" si="376"/>
        <v>6.06</v>
      </c>
      <c r="C2471" s="77">
        <f t="shared" si="371"/>
        <v>0.21183157649339834</v>
      </c>
      <c r="D2471" s="78">
        <f t="shared" si="372"/>
        <v>2.0681096707245314E-66</v>
      </c>
      <c r="E2471" s="78">
        <f t="shared" si="373"/>
        <v>1</v>
      </c>
      <c r="F2471" s="78">
        <f t="shared" si="374"/>
        <v>1</v>
      </c>
      <c r="G2471" s="77">
        <f t="shared" si="377"/>
        <v>4.3809093191082042E-67</v>
      </c>
      <c r="H2471" s="78">
        <f t="shared" si="375"/>
        <v>-1327.1687147246971</v>
      </c>
      <c r="I2471" s="77">
        <f t="shared" si="378"/>
        <v>10</v>
      </c>
      <c r="J2471" s="77">
        <f t="shared" si="379"/>
        <v>2.2784040168568051E-12</v>
      </c>
      <c r="K2471" s="77">
        <f t="shared" si="380"/>
        <v>2.2784040168568052E-11</v>
      </c>
      <c r="L2471" s="82"/>
    </row>
    <row r="2472" spans="1:12" x14ac:dyDescent="0.2">
      <c r="A2472" s="76">
        <v>6070</v>
      </c>
      <c r="B2472" s="76">
        <f t="shared" si="376"/>
        <v>6.07</v>
      </c>
      <c r="C2472" s="77">
        <f t="shared" si="371"/>
        <v>0.21067282832870338</v>
      </c>
      <c r="D2472" s="78">
        <f t="shared" si="372"/>
        <v>2.1299426305406024E-11</v>
      </c>
      <c r="E2472" s="78">
        <f t="shared" si="373"/>
        <v>1</v>
      </c>
      <c r="F2472" s="78">
        <f t="shared" si="374"/>
        <v>1</v>
      </c>
      <c r="G2472" s="77">
        <f t="shared" si="377"/>
        <v>4.4872103815386721E-12</v>
      </c>
      <c r="H2472" s="78">
        <f t="shared" si="375"/>
        <v>-226.96047136441123</v>
      </c>
      <c r="I2472" s="77">
        <f t="shared" si="378"/>
        <v>10</v>
      </c>
      <c r="J2472" s="77">
        <f t="shared" si="379"/>
        <v>2.2436051907693361E-12</v>
      </c>
      <c r="K2472" s="77">
        <f t="shared" si="380"/>
        <v>2.2436051907693362E-11</v>
      </c>
      <c r="L2472" s="82"/>
    </row>
    <row r="2473" spans="1:12" x14ac:dyDescent="0.2">
      <c r="A2473" s="76">
        <v>6080</v>
      </c>
      <c r="B2473" s="76">
        <f t="shared" si="376"/>
        <v>6.08</v>
      </c>
      <c r="C2473" s="77">
        <f t="shared" si="371"/>
        <v>0.2095179603988952</v>
      </c>
      <c r="D2473" s="78">
        <f t="shared" si="372"/>
        <v>1.9127626634732824E-10</v>
      </c>
      <c r="E2473" s="78">
        <f t="shared" si="373"/>
        <v>1</v>
      </c>
      <c r="F2473" s="78">
        <f t="shared" si="374"/>
        <v>1</v>
      </c>
      <c r="G2473" s="77">
        <f t="shared" si="377"/>
        <v>4.0075813197808048E-11</v>
      </c>
      <c r="H2473" s="78">
        <f t="shared" si="375"/>
        <v>-207.94235312807896</v>
      </c>
      <c r="I2473" s="77">
        <f t="shared" si="378"/>
        <v>10</v>
      </c>
      <c r="J2473" s="77">
        <f t="shared" si="379"/>
        <v>2.2281511789673361E-11</v>
      </c>
      <c r="K2473" s="77">
        <f t="shared" si="380"/>
        <v>2.2281511789673361E-10</v>
      </c>
      <c r="L2473" s="82"/>
    </row>
    <row r="2474" spans="1:12" x14ac:dyDescent="0.2">
      <c r="A2474" s="76">
        <v>6090</v>
      </c>
      <c r="B2474" s="76">
        <f t="shared" si="376"/>
        <v>6.09</v>
      </c>
      <c r="C2474" s="77">
        <f t="shared" si="371"/>
        <v>0.20836697492488296</v>
      </c>
      <c r="D2474" s="78">
        <f t="shared" si="372"/>
        <v>3.3931105690970592E-10</v>
      </c>
      <c r="E2474" s="78">
        <f t="shared" si="373"/>
        <v>1</v>
      </c>
      <c r="F2474" s="78">
        <f t="shared" si="374"/>
        <v>1</v>
      </c>
      <c r="G2474" s="77">
        <f t="shared" si="377"/>
        <v>7.070121848684023E-11</v>
      </c>
      <c r="H2474" s="78">
        <f t="shared" si="375"/>
        <v>-203.01146202744224</v>
      </c>
      <c r="I2474" s="77">
        <f t="shared" si="378"/>
        <v>10</v>
      </c>
      <c r="J2474" s="77">
        <f t="shared" si="379"/>
        <v>5.5388515842324135E-11</v>
      </c>
      <c r="K2474" s="77">
        <f t="shared" si="380"/>
        <v>5.5388515842324133E-10</v>
      </c>
      <c r="L2474" s="82"/>
    </row>
    <row r="2475" spans="1:12" x14ac:dyDescent="0.2">
      <c r="A2475" s="76">
        <v>6100</v>
      </c>
      <c r="B2475" s="76">
        <f t="shared" si="376"/>
        <v>6.1</v>
      </c>
      <c r="C2475" s="77">
        <f t="shared" si="371"/>
        <v>0.20721987402373923</v>
      </c>
      <c r="D2475" s="78">
        <f t="shared" si="372"/>
        <v>1.9045341502889917E-10</v>
      </c>
      <c r="E2475" s="78">
        <f t="shared" si="373"/>
        <v>1</v>
      </c>
      <c r="F2475" s="78">
        <f t="shared" si="374"/>
        <v>1</v>
      </c>
      <c r="G2475" s="77">
        <f t="shared" si="377"/>
        <v>3.9465732669679413E-11</v>
      </c>
      <c r="H2475" s="78">
        <f t="shared" si="375"/>
        <v>-208.07559660469786</v>
      </c>
      <c r="I2475" s="77">
        <f t="shared" si="378"/>
        <v>10</v>
      </c>
      <c r="J2475" s="77">
        <f t="shared" si="379"/>
        <v>5.5083475578259821E-11</v>
      </c>
      <c r="K2475" s="77">
        <f t="shared" si="380"/>
        <v>5.508347557825982E-10</v>
      </c>
      <c r="L2475" s="82"/>
    </row>
    <row r="2476" spans="1:12" x14ac:dyDescent="0.2">
      <c r="A2476" s="76">
        <v>6110</v>
      </c>
      <c r="B2476" s="76">
        <f t="shared" si="376"/>
        <v>6.11</v>
      </c>
      <c r="C2476" s="77">
        <f t="shared" si="371"/>
        <v>0.20607665970901934</v>
      </c>
      <c r="D2476" s="78">
        <f t="shared" si="372"/>
        <v>2.1116563567847949E-11</v>
      </c>
      <c r="E2476" s="78">
        <f t="shared" si="373"/>
        <v>1</v>
      </c>
      <c r="F2476" s="78">
        <f t="shared" si="374"/>
        <v>1</v>
      </c>
      <c r="G2476" s="77">
        <f t="shared" si="377"/>
        <v>4.3516308845952767E-12</v>
      </c>
      <c r="H2476" s="78">
        <f t="shared" si="375"/>
        <v>-227.22695899221765</v>
      </c>
      <c r="I2476" s="77">
        <f t="shared" si="378"/>
        <v>10</v>
      </c>
      <c r="J2476" s="77">
        <f t="shared" si="379"/>
        <v>2.1908681777137345E-11</v>
      </c>
      <c r="K2476" s="77">
        <f t="shared" si="380"/>
        <v>2.1908681777137346E-10</v>
      </c>
      <c r="L2476" s="82"/>
    </row>
    <row r="2477" spans="1:12" x14ac:dyDescent="0.2">
      <c r="A2477" s="76">
        <v>6120</v>
      </c>
      <c r="B2477" s="76">
        <f t="shared" si="376"/>
        <v>6.12</v>
      </c>
      <c r="C2477" s="77">
        <f t="shared" si="371"/>
        <v>0.20493733389107846</v>
      </c>
      <c r="D2477" s="78">
        <f t="shared" si="372"/>
        <v>4.9776612035087365E-65</v>
      </c>
      <c r="E2477" s="78">
        <f t="shared" si="373"/>
        <v>1</v>
      </c>
      <c r="F2477" s="78">
        <f t="shared" si="374"/>
        <v>1</v>
      </c>
      <c r="G2477" s="77">
        <f t="shared" si="377"/>
        <v>1.0201086160601374E-65</v>
      </c>
      <c r="H2477" s="78">
        <f t="shared" si="375"/>
        <v>-1299.8270716854636</v>
      </c>
      <c r="I2477" s="77">
        <f t="shared" si="378"/>
        <v>10</v>
      </c>
      <c r="J2477" s="77">
        <f t="shared" si="379"/>
        <v>2.1758154422976384E-12</v>
      </c>
      <c r="K2477" s="77">
        <f t="shared" si="380"/>
        <v>2.1758154422976384E-11</v>
      </c>
      <c r="L2477" s="82"/>
    </row>
    <row r="2478" spans="1:12" x14ac:dyDescent="0.2">
      <c r="A2478" s="76">
        <v>6130</v>
      </c>
      <c r="B2478" s="76">
        <f t="shared" si="376"/>
        <v>6.13</v>
      </c>
      <c r="C2478" s="77">
        <f t="shared" si="371"/>
        <v>0.20380189837739474</v>
      </c>
      <c r="D2478" s="78">
        <f t="shared" si="372"/>
        <v>2.1028266656595631E-11</v>
      </c>
      <c r="E2478" s="78">
        <f t="shared" si="373"/>
        <v>1</v>
      </c>
      <c r="F2478" s="78">
        <f t="shared" si="374"/>
        <v>1</v>
      </c>
      <c r="G2478" s="77">
        <f t="shared" si="377"/>
        <v>4.2856006642002611E-12</v>
      </c>
      <c r="H2478" s="78">
        <f t="shared" si="375"/>
        <v>-227.35976598652843</v>
      </c>
      <c r="I2478" s="77">
        <f t="shared" si="378"/>
        <v>10</v>
      </c>
      <c r="J2478" s="77">
        <f t="shared" si="379"/>
        <v>2.1428003321001305E-12</v>
      </c>
      <c r="K2478" s="77">
        <f t="shared" si="380"/>
        <v>2.1428003321001306E-11</v>
      </c>
      <c r="L2478" s="82"/>
    </row>
    <row r="2479" spans="1:12" x14ac:dyDescent="0.2">
      <c r="A2479" s="76">
        <v>6140</v>
      </c>
      <c r="B2479" s="76">
        <f t="shared" si="376"/>
        <v>6.14</v>
      </c>
      <c r="C2479" s="77">
        <f t="shared" si="371"/>
        <v>0.20267035487289292</v>
      </c>
      <c r="D2479" s="78">
        <f t="shared" si="372"/>
        <v>1.8886401113191287E-10</v>
      </c>
      <c r="E2479" s="78">
        <f t="shared" si="373"/>
        <v>1</v>
      </c>
      <c r="F2479" s="78">
        <f t="shared" si="374"/>
        <v>1</v>
      </c>
      <c r="G2479" s="77">
        <f t="shared" si="377"/>
        <v>3.8277136158822778E-11</v>
      </c>
      <c r="H2479" s="78">
        <f t="shared" si="375"/>
        <v>-208.34121125956898</v>
      </c>
      <c r="I2479" s="77">
        <f t="shared" si="378"/>
        <v>10</v>
      </c>
      <c r="J2479" s="77">
        <f t="shared" si="379"/>
        <v>2.1281368411511518E-11</v>
      </c>
      <c r="K2479" s="77">
        <f t="shared" si="380"/>
        <v>2.1281368411511518E-10</v>
      </c>
      <c r="L2479" s="82"/>
    </row>
    <row r="2480" spans="1:12" x14ac:dyDescent="0.2">
      <c r="A2480" s="76">
        <v>6150</v>
      </c>
      <c r="B2480" s="76">
        <f t="shared" si="376"/>
        <v>6.15</v>
      </c>
      <c r="C2480" s="77">
        <f t="shared" si="371"/>
        <v>0.20154270498027235</v>
      </c>
      <c r="D2480" s="78">
        <f t="shared" si="372"/>
        <v>3.3507238208145584E-10</v>
      </c>
      <c r="E2480" s="78">
        <f t="shared" si="373"/>
        <v>1</v>
      </c>
      <c r="F2480" s="78">
        <f t="shared" si="374"/>
        <v>1</v>
      </c>
      <c r="G2480" s="77">
        <f t="shared" si="377"/>
        <v>6.7531394248879946E-11</v>
      </c>
      <c r="H2480" s="78">
        <f t="shared" si="375"/>
        <v>-203.40988567541888</v>
      </c>
      <c r="I2480" s="77">
        <f t="shared" si="378"/>
        <v>10</v>
      </c>
      <c r="J2480" s="77">
        <f t="shared" si="379"/>
        <v>5.2904265203851365E-11</v>
      </c>
      <c r="K2480" s="77">
        <f t="shared" si="380"/>
        <v>5.2904265203851371E-10</v>
      </c>
      <c r="L2480" s="82"/>
    </row>
    <row r="2481" spans="1:12" x14ac:dyDescent="0.2">
      <c r="A2481" s="76">
        <v>6160</v>
      </c>
      <c r="B2481" s="76">
        <f t="shared" si="376"/>
        <v>6.16</v>
      </c>
      <c r="C2481" s="77">
        <f t="shared" si="371"/>
        <v>0.20041895020033673</v>
      </c>
      <c r="D2481" s="78">
        <f t="shared" si="372"/>
        <v>1.880969825435416E-10</v>
      </c>
      <c r="E2481" s="78">
        <f t="shared" si="373"/>
        <v>1</v>
      </c>
      <c r="F2481" s="78">
        <f t="shared" si="374"/>
        <v>1</v>
      </c>
      <c r="G2481" s="77">
        <f t="shared" si="377"/>
        <v>3.769819977722767E-11</v>
      </c>
      <c r="H2481" s="78">
        <f t="shared" si="375"/>
        <v>-208.47358776802389</v>
      </c>
      <c r="I2481" s="77">
        <f t="shared" si="378"/>
        <v>10</v>
      </c>
      <c r="J2481" s="77">
        <f t="shared" si="379"/>
        <v>5.2614797013053811E-11</v>
      </c>
      <c r="K2481" s="77">
        <f t="shared" si="380"/>
        <v>5.2614797013053814E-10</v>
      </c>
      <c r="L2481" s="82"/>
    </row>
    <row r="2482" spans="1:12" x14ac:dyDescent="0.2">
      <c r="A2482" s="76">
        <v>6170</v>
      </c>
      <c r="B2482" s="76">
        <f t="shared" si="376"/>
        <v>6.17</v>
      </c>
      <c r="C2482" s="77">
        <f t="shared" si="371"/>
        <v>0.19929909193232767</v>
      </c>
      <c r="D2482" s="78">
        <f t="shared" si="372"/>
        <v>2.0857809518422752E-11</v>
      </c>
      <c r="E2482" s="78">
        <f t="shared" si="373"/>
        <v>1</v>
      </c>
      <c r="F2482" s="78">
        <f t="shared" si="374"/>
        <v>1</v>
      </c>
      <c r="G2482" s="77">
        <f t="shared" si="377"/>
        <v>4.156942496719115E-12</v>
      </c>
      <c r="H2482" s="78">
        <f t="shared" si="375"/>
        <v>-227.62451966157312</v>
      </c>
      <c r="I2482" s="77">
        <f t="shared" si="378"/>
        <v>10</v>
      </c>
      <c r="J2482" s="77">
        <f t="shared" si="379"/>
        <v>2.0927571136973393E-11</v>
      </c>
      <c r="K2482" s="77">
        <f t="shared" si="380"/>
        <v>2.0927571136973393E-10</v>
      </c>
      <c r="L2482" s="82"/>
    </row>
    <row r="2483" spans="1:12" x14ac:dyDescent="0.2">
      <c r="A2483" s="76">
        <v>6180</v>
      </c>
      <c r="B2483" s="76">
        <f t="shared" si="376"/>
        <v>6.18</v>
      </c>
      <c r="C2483" s="77">
        <f t="shared" si="371"/>
        <v>0.19818313147425803</v>
      </c>
      <c r="D2483" s="78">
        <f t="shared" si="372"/>
        <v>1.6328265087306996E-64</v>
      </c>
      <c r="E2483" s="78">
        <f t="shared" si="373"/>
        <v>1</v>
      </c>
      <c r="F2483" s="78">
        <f t="shared" si="374"/>
        <v>1</v>
      </c>
      <c r="G2483" s="77">
        <f t="shared" si="377"/>
        <v>3.2359867065442997E-65</v>
      </c>
      <c r="H2483" s="78">
        <f t="shared" si="375"/>
        <v>-1289.7998654228168</v>
      </c>
      <c r="I2483" s="77">
        <f t="shared" si="378"/>
        <v>10</v>
      </c>
      <c r="J2483" s="77">
        <f t="shared" si="379"/>
        <v>2.0784712483595575E-12</v>
      </c>
      <c r="K2483" s="77">
        <f t="shared" si="380"/>
        <v>2.0784712483595575E-11</v>
      </c>
      <c r="L2483" s="82"/>
    </row>
    <row r="2484" spans="1:12" x14ac:dyDescent="0.2">
      <c r="A2484" s="76">
        <v>6190</v>
      </c>
      <c r="B2484" s="76">
        <f t="shared" si="376"/>
        <v>6.19</v>
      </c>
      <c r="C2484" s="77">
        <f t="shared" si="371"/>
        <v>0.19707107002325139</v>
      </c>
      <c r="D2484" s="78">
        <f t="shared" si="372"/>
        <v>2.0775598559857122E-11</v>
      </c>
      <c r="E2484" s="78">
        <f t="shared" si="373"/>
        <v>1</v>
      </c>
      <c r="F2484" s="78">
        <f t="shared" si="374"/>
        <v>1</v>
      </c>
      <c r="G2484" s="77">
        <f t="shared" si="377"/>
        <v>4.0942694385645638E-12</v>
      </c>
      <c r="H2484" s="78">
        <f t="shared" si="375"/>
        <v>-227.75647160752305</v>
      </c>
      <c r="I2484" s="77">
        <f t="shared" si="378"/>
        <v>10</v>
      </c>
      <c r="J2484" s="77">
        <f t="shared" si="379"/>
        <v>2.0471347192822819E-12</v>
      </c>
      <c r="K2484" s="77">
        <f t="shared" si="380"/>
        <v>2.0471347192822819E-11</v>
      </c>
      <c r="L2484" s="82"/>
    </row>
    <row r="2485" spans="1:12" x14ac:dyDescent="0.2">
      <c r="A2485" s="76">
        <v>6200</v>
      </c>
      <c r="B2485" s="76">
        <f t="shared" si="376"/>
        <v>6.2</v>
      </c>
      <c r="C2485" s="77">
        <f t="shared" si="371"/>
        <v>0.19596290867588223</v>
      </c>
      <c r="D2485" s="78">
        <f t="shared" si="372"/>
        <v>1.8661713057547757E-10</v>
      </c>
      <c r="E2485" s="78">
        <f t="shared" si="373"/>
        <v>1</v>
      </c>
      <c r="F2485" s="78">
        <f t="shared" si="374"/>
        <v>1</v>
      </c>
      <c r="G2485" s="77">
        <f t="shared" si="377"/>
        <v>3.6570035716317502E-11</v>
      </c>
      <c r="H2485" s="78">
        <f t="shared" si="375"/>
        <v>-208.73749231011521</v>
      </c>
      <c r="I2485" s="77">
        <f t="shared" si="378"/>
        <v>10</v>
      </c>
      <c r="J2485" s="77">
        <f t="shared" si="379"/>
        <v>2.0332152577441031E-11</v>
      </c>
      <c r="K2485" s="77">
        <f t="shared" si="380"/>
        <v>2.0332152577441031E-10</v>
      </c>
      <c r="L2485" s="82"/>
    </row>
    <row r="2486" spans="1:12" x14ac:dyDescent="0.2">
      <c r="A2486" s="76">
        <v>6210</v>
      </c>
      <c r="B2486" s="76">
        <f t="shared" si="376"/>
        <v>6.21</v>
      </c>
      <c r="C2486" s="77">
        <f t="shared" si="371"/>
        <v>0.19485864842851852</v>
      </c>
      <c r="D2486" s="78">
        <f t="shared" si="372"/>
        <v>3.311258669796937E-10</v>
      </c>
      <c r="E2486" s="78">
        <f t="shared" si="373"/>
        <v>1</v>
      </c>
      <c r="F2486" s="78">
        <f t="shared" si="374"/>
        <v>1</v>
      </c>
      <c r="G2486" s="77">
        <f t="shared" si="377"/>
        <v>6.4522738899384527E-11</v>
      </c>
      <c r="H2486" s="78">
        <f t="shared" si="375"/>
        <v>-203.80574411405496</v>
      </c>
      <c r="I2486" s="77">
        <f t="shared" si="378"/>
        <v>10</v>
      </c>
      <c r="J2486" s="77">
        <f t="shared" si="379"/>
        <v>5.0546387307851018E-11</v>
      </c>
      <c r="K2486" s="77">
        <f t="shared" si="380"/>
        <v>5.0546387307851013E-10</v>
      </c>
      <c r="L2486" s="82"/>
    </row>
    <row r="2487" spans="1:12" x14ac:dyDescent="0.2">
      <c r="A2487" s="76">
        <v>6220</v>
      </c>
      <c r="B2487" s="76">
        <f t="shared" si="376"/>
        <v>6.22</v>
      </c>
      <c r="C2487" s="77">
        <f t="shared" si="371"/>
        <v>0.19375829017766807</v>
      </c>
      <c r="D2487" s="78">
        <f t="shared" si="372"/>
        <v>1.8590386943715888E-10</v>
      </c>
      <c r="E2487" s="78">
        <f t="shared" si="373"/>
        <v>1</v>
      </c>
      <c r="F2487" s="78">
        <f t="shared" si="374"/>
        <v>1</v>
      </c>
      <c r="G2487" s="77">
        <f t="shared" si="377"/>
        <v>3.6020415879556347E-11</v>
      </c>
      <c r="H2487" s="78">
        <f t="shared" si="375"/>
        <v>-208.86902554540256</v>
      </c>
      <c r="I2487" s="77">
        <f t="shared" si="378"/>
        <v>10</v>
      </c>
      <c r="J2487" s="77">
        <f t="shared" si="379"/>
        <v>5.0271577389470441E-11</v>
      </c>
      <c r="K2487" s="77">
        <f t="shared" si="380"/>
        <v>5.0271577389470441E-10</v>
      </c>
      <c r="L2487" s="82"/>
    </row>
    <row r="2488" spans="1:12" x14ac:dyDescent="0.2">
      <c r="A2488" s="76">
        <v>6230</v>
      </c>
      <c r="B2488" s="76">
        <f t="shared" si="376"/>
        <v>6.23</v>
      </c>
      <c r="C2488" s="77">
        <f t="shared" si="371"/>
        <v>0.19266183472032555</v>
      </c>
      <c r="D2488" s="78">
        <f t="shared" si="372"/>
        <v>2.0617090258878312E-11</v>
      </c>
      <c r="E2488" s="78">
        <f t="shared" si="373"/>
        <v>1</v>
      </c>
      <c r="F2488" s="78">
        <f t="shared" si="374"/>
        <v>1</v>
      </c>
      <c r="G2488" s="77">
        <f t="shared" si="377"/>
        <v>3.9721264358700474E-12</v>
      </c>
      <c r="H2488" s="78">
        <f t="shared" si="375"/>
        <v>-228.01953872051828</v>
      </c>
      <c r="I2488" s="77">
        <f t="shared" si="378"/>
        <v>10</v>
      </c>
      <c r="J2488" s="77">
        <f t="shared" si="379"/>
        <v>1.9996271157713197E-11</v>
      </c>
      <c r="K2488" s="77">
        <f t="shared" si="380"/>
        <v>1.9996271157713197E-10</v>
      </c>
      <c r="L2488" s="82"/>
    </row>
    <row r="2489" spans="1:12" x14ac:dyDescent="0.2">
      <c r="A2489" s="76">
        <v>6240</v>
      </c>
      <c r="B2489" s="76">
        <f t="shared" si="376"/>
        <v>6.24</v>
      </c>
      <c r="C2489" s="77">
        <f t="shared" si="371"/>
        <v>0.19156928275432411</v>
      </c>
      <c r="D2489" s="78">
        <f t="shared" si="372"/>
        <v>9.453142960537407E-64</v>
      </c>
      <c r="E2489" s="78">
        <f t="shared" si="373"/>
        <v>1</v>
      </c>
      <c r="F2489" s="78">
        <f t="shared" si="374"/>
        <v>1</v>
      </c>
      <c r="G2489" s="77">
        <f t="shared" si="377"/>
        <v>1.8109318167242392E-64</v>
      </c>
      <c r="H2489" s="78">
        <f t="shared" si="375"/>
        <v>-1274.8419580194268</v>
      </c>
      <c r="I2489" s="77">
        <f t="shared" si="378"/>
        <v>10</v>
      </c>
      <c r="J2489" s="77">
        <f t="shared" si="379"/>
        <v>1.9860632179350237E-12</v>
      </c>
      <c r="K2489" s="77">
        <f t="shared" si="380"/>
        <v>1.9860632179350237E-11</v>
      </c>
      <c r="L2489" s="82"/>
    </row>
    <row r="2490" spans="1:12" x14ac:dyDescent="0.2">
      <c r="A2490" s="76">
        <v>6250</v>
      </c>
      <c r="B2490" s="76">
        <f t="shared" si="376"/>
        <v>6.25</v>
      </c>
      <c r="C2490" s="77">
        <f t="shared" si="371"/>
        <v>0.19048063487868827</v>
      </c>
      <c r="D2490" s="78">
        <f t="shared" si="372"/>
        <v>2.0540746304970653E-11</v>
      </c>
      <c r="E2490" s="78">
        <f t="shared" si="373"/>
        <v>1</v>
      </c>
      <c r="F2490" s="78">
        <f t="shared" si="374"/>
        <v>1</v>
      </c>
      <c r="G2490" s="77">
        <f t="shared" si="377"/>
        <v>3.9126143970528802E-12</v>
      </c>
      <c r="H2490" s="78">
        <f t="shared" si="375"/>
        <v>-228.15065902708241</v>
      </c>
      <c r="I2490" s="77">
        <f t="shared" si="378"/>
        <v>10</v>
      </c>
      <c r="J2490" s="77">
        <f t="shared" si="379"/>
        <v>1.9563071985264401E-12</v>
      </c>
      <c r="K2490" s="77">
        <f t="shared" si="380"/>
        <v>1.9563071985264402E-11</v>
      </c>
      <c r="L2490" s="82"/>
    </row>
    <row r="2491" spans="1:12" x14ac:dyDescent="0.2">
      <c r="A2491" s="76">
        <v>6260</v>
      </c>
      <c r="B2491" s="76">
        <f t="shared" si="376"/>
        <v>6.26</v>
      </c>
      <c r="C2491" s="77">
        <f t="shared" si="371"/>
        <v>0.18939589159398829</v>
      </c>
      <c r="D2491" s="78">
        <f t="shared" si="372"/>
        <v>1.8452962804854739E-10</v>
      </c>
      <c r="E2491" s="78">
        <f t="shared" si="373"/>
        <v>1</v>
      </c>
      <c r="F2491" s="78">
        <f t="shared" si="374"/>
        <v>1</v>
      </c>
      <c r="G2491" s="77">
        <f t="shared" si="377"/>
        <v>3.4949153429761663E-11</v>
      </c>
      <c r="H2491" s="78">
        <f t="shared" si="375"/>
        <v>-209.13126679335079</v>
      </c>
      <c r="I2491" s="77">
        <f t="shared" si="378"/>
        <v>10</v>
      </c>
      <c r="J2491" s="77">
        <f t="shared" si="379"/>
        <v>1.943088391340727E-11</v>
      </c>
      <c r="K2491" s="77">
        <f t="shared" si="380"/>
        <v>1.943088391340727E-10</v>
      </c>
      <c r="L2491" s="82"/>
    </row>
    <row r="2492" spans="1:12" x14ac:dyDescent="0.2">
      <c r="A2492" s="76">
        <v>6270</v>
      </c>
      <c r="B2492" s="76">
        <f t="shared" si="376"/>
        <v>6.27</v>
      </c>
      <c r="C2492" s="77">
        <f t="shared" si="371"/>
        <v>0.18831505330269971</v>
      </c>
      <c r="D2492" s="78">
        <f t="shared" si="372"/>
        <v>3.2746100007078684E-10</v>
      </c>
      <c r="E2492" s="78">
        <f t="shared" si="373"/>
        <v>1</v>
      </c>
      <c r="F2492" s="78">
        <f t="shared" si="374"/>
        <v>1</v>
      </c>
      <c r="G2492" s="77">
        <f t="shared" si="377"/>
        <v>6.1665835682885583E-11</v>
      </c>
      <c r="H2492" s="78">
        <f t="shared" si="375"/>
        <v>-204.19910757306883</v>
      </c>
      <c r="I2492" s="77">
        <f t="shared" si="378"/>
        <v>10</v>
      </c>
      <c r="J2492" s="77">
        <f t="shared" si="379"/>
        <v>4.8307494556323623E-11</v>
      </c>
      <c r="K2492" s="77">
        <f t="shared" si="380"/>
        <v>4.8307494556323625E-10</v>
      </c>
      <c r="L2492" s="82"/>
    </row>
    <row r="2493" spans="1:12" x14ac:dyDescent="0.2">
      <c r="A2493" s="76">
        <v>6280</v>
      </c>
      <c r="B2493" s="76">
        <f t="shared" si="376"/>
        <v>6.28</v>
      </c>
      <c r="C2493" s="77">
        <f t="shared" si="371"/>
        <v>0.18723812030956366</v>
      </c>
      <c r="D2493" s="78">
        <f t="shared" si="372"/>
        <v>1.8386824600742975E-10</v>
      </c>
      <c r="E2493" s="78">
        <f t="shared" si="373"/>
        <v>1</v>
      </c>
      <c r="F2493" s="78">
        <f t="shared" si="374"/>
        <v>1</v>
      </c>
      <c r="G2493" s="77">
        <f t="shared" si="377"/>
        <v>3.4427144767047577E-11</v>
      </c>
      <c r="H2493" s="78">
        <f t="shared" si="375"/>
        <v>-209.2619798847592</v>
      </c>
      <c r="I2493" s="77">
        <f t="shared" si="378"/>
        <v>10</v>
      </c>
      <c r="J2493" s="77">
        <f t="shared" si="379"/>
        <v>4.804649022496658E-11</v>
      </c>
      <c r="K2493" s="77">
        <f t="shared" si="380"/>
        <v>4.8046490224966577E-10</v>
      </c>
      <c r="L2493" s="82"/>
    </row>
    <row r="2494" spans="1:12" x14ac:dyDescent="0.2">
      <c r="A2494" s="76">
        <v>6290</v>
      </c>
      <c r="B2494" s="76">
        <f t="shared" si="376"/>
        <v>6.29</v>
      </c>
      <c r="C2494" s="77">
        <f t="shared" si="371"/>
        <v>0.18616509282194782</v>
      </c>
      <c r="D2494" s="78">
        <f t="shared" si="372"/>
        <v>2.0393767177033932E-11</v>
      </c>
      <c r="E2494" s="78">
        <f t="shared" si="373"/>
        <v>1</v>
      </c>
      <c r="F2494" s="78">
        <f t="shared" si="374"/>
        <v>1</v>
      </c>
      <c r="G2494" s="77">
        <f t="shared" si="377"/>
        <v>3.7966075595017144E-12</v>
      </c>
      <c r="H2494" s="78">
        <f t="shared" si="375"/>
        <v>-228.41208583729974</v>
      </c>
      <c r="I2494" s="77">
        <f t="shared" si="378"/>
        <v>10</v>
      </c>
      <c r="J2494" s="77">
        <f t="shared" si="379"/>
        <v>1.9111876163274644E-11</v>
      </c>
      <c r="K2494" s="77">
        <f t="shared" si="380"/>
        <v>1.9111876163274644E-10</v>
      </c>
      <c r="L2494" s="82"/>
    </row>
    <row r="2495" spans="1:12" x14ac:dyDescent="0.2">
      <c r="A2495" s="76">
        <v>6300</v>
      </c>
      <c r="B2495" s="76">
        <f t="shared" si="376"/>
        <v>6.3</v>
      </c>
      <c r="C2495" s="77">
        <f t="shared" si="371"/>
        <v>0.18509597095021352</v>
      </c>
      <c r="D2495" s="78">
        <f t="shared" si="372"/>
        <v>1.8770236030047706E-67</v>
      </c>
      <c r="E2495" s="78">
        <f t="shared" si="373"/>
        <v>1</v>
      </c>
      <c r="F2495" s="78">
        <f t="shared" si="374"/>
        <v>1</v>
      </c>
      <c r="G2495" s="77">
        <f t="shared" si="377"/>
        <v>3.4742950629463612E-68</v>
      </c>
      <c r="H2495" s="78">
        <f t="shared" si="375"/>
        <v>-1349.1826660161792</v>
      </c>
      <c r="I2495" s="77">
        <f t="shared" si="378"/>
        <v>10</v>
      </c>
      <c r="J2495" s="77">
        <f t="shared" si="379"/>
        <v>1.8983037797508572E-12</v>
      </c>
      <c r="K2495" s="77">
        <f t="shared" si="380"/>
        <v>1.8983037797508572E-11</v>
      </c>
      <c r="L2495" s="82"/>
    </row>
    <row r="2496" spans="1:12" x14ac:dyDescent="0.2">
      <c r="A2496" s="76">
        <v>6310</v>
      </c>
      <c r="B2496" s="76">
        <f t="shared" si="376"/>
        <v>6.31</v>
      </c>
      <c r="C2496" s="77">
        <f t="shared" si="371"/>
        <v>0.184030754708082</v>
      </c>
      <c r="D2496" s="78">
        <f t="shared" si="372"/>
        <v>2.0323089270203533E-11</v>
      </c>
      <c r="E2496" s="78">
        <f t="shared" si="373"/>
        <v>1</v>
      </c>
      <c r="F2496" s="78">
        <f t="shared" si="374"/>
        <v>1</v>
      </c>
      <c r="G2496" s="77">
        <f t="shared" si="377"/>
        <v>3.7400734563952793E-12</v>
      </c>
      <c r="H2496" s="78">
        <f t="shared" si="375"/>
        <v>-228.54239736030138</v>
      </c>
      <c r="I2496" s="77">
        <f t="shared" si="378"/>
        <v>10</v>
      </c>
      <c r="J2496" s="77">
        <f t="shared" si="379"/>
        <v>1.8700367281976396E-12</v>
      </c>
      <c r="K2496" s="77">
        <f t="shared" si="380"/>
        <v>1.8700367281976396E-11</v>
      </c>
      <c r="L2496" s="82"/>
    </row>
    <row r="2497" spans="1:12" x14ac:dyDescent="0.2">
      <c r="A2497" s="76">
        <v>6320</v>
      </c>
      <c r="B2497" s="76">
        <f t="shared" si="376"/>
        <v>6.32</v>
      </c>
      <c r="C2497" s="77">
        <f t="shared" si="371"/>
        <v>0.18296944401300511</v>
      </c>
      <c r="D2497" s="78">
        <f t="shared" si="372"/>
        <v>1.8259599770316745E-10</v>
      </c>
      <c r="E2497" s="78">
        <f t="shared" si="373"/>
        <v>1</v>
      </c>
      <c r="F2497" s="78">
        <f t="shared" si="374"/>
        <v>1</v>
      </c>
      <c r="G2497" s="77">
        <f t="shared" si="377"/>
        <v>3.3409488178748508E-11</v>
      </c>
      <c r="H2497" s="78">
        <f t="shared" si="375"/>
        <v>-209.5226035508997</v>
      </c>
      <c r="I2497" s="77">
        <f t="shared" si="378"/>
        <v>10</v>
      </c>
      <c r="J2497" s="77">
        <f t="shared" si="379"/>
        <v>1.8574780817571895E-11</v>
      </c>
      <c r="K2497" s="77">
        <f t="shared" si="380"/>
        <v>1.8574780817571894E-10</v>
      </c>
      <c r="L2497" s="82"/>
    </row>
    <row r="2498" spans="1:12" x14ac:dyDescent="0.2">
      <c r="A2498" s="76">
        <v>6330</v>
      </c>
      <c r="B2498" s="76">
        <f t="shared" si="376"/>
        <v>6.33</v>
      </c>
      <c r="C2498" s="77">
        <f t="shared" ref="C2498:C2561" si="381">ABS(SIN(((8*PI()*$A2498*VLOOKUP($D$8,$C$16:$D$31,2,FALSE))/($D$14*1000000)))/(VLOOKUP($D$8,$C$16:$D$31,2,FALSE)*SIN(((8*PI()*$A2498)/($D$14*1000000)))))^5</f>
        <v>0.18191203868653588</v>
      </c>
      <c r="D2498" s="78">
        <f t="shared" ref="D2498:D2561" si="382">ABS(SIN(((512*PI()*$A2498*VLOOKUP($D$8,$C$16:$E$31,3,FALSE))/($D$14*1000000)))/(VLOOKUP($D$8,$C$16:$E$31,3,FALSE)*SIN(((512*PI()*$A2498)/($D$14*1000000)))))^$D$9</f>
        <v>3.2406813355260046E-10</v>
      </c>
      <c r="E2498" s="78">
        <f t="shared" ref="E2498:E2561" si="383">IF($D$10="OFF",1,ABS(SIN(8*VLOOKUP($D$8,$C$16:$D$31,2,FALSE)*VLOOKUP($D$8,$C$16:$E$31,3,FALSE)*2*PI()*A2498/($D$14*1000000))/(2*SIN((8*VLOOKUP($D$8,$C$16:$D$31,2,FALSE)*VLOOKUP($D$8,$C$16:$E$31,3,FALSE))*PI()*A2498/($D$14*1000000)))))</f>
        <v>1</v>
      </c>
      <c r="F2498" s="78">
        <f t="shared" ref="F2498:F2561" si="384">IF($D$11="OFF",1,ABS(SIN(8*VLOOKUP($D$8,$C$16:$D$31,2,FALSE)*VLOOKUP($D$8,$C$16:$E$31,3,FALSE)*IF($D$10="ON",4,2)*PI()*A2498/($D$14*1000000))/(2*SIN((8*VLOOKUP($D$8,$C$16:$D$31,2,FALSE)*VLOOKUP($D$8,$C$16:$E$31,3,FALSE)*IF($D$10="ON",2,1))*PI()*A2498/($D$14*1000000)))))</f>
        <v>1</v>
      </c>
      <c r="G2498" s="77">
        <f t="shared" si="377"/>
        <v>5.8951894847894128E-11</v>
      </c>
      <c r="H2498" s="78">
        <f t="shared" ref="H2498:H2561" si="385">20*LOG10(G2498)</f>
        <v>-204.59004462265554</v>
      </c>
      <c r="I2498" s="77">
        <f t="shared" si="378"/>
        <v>10</v>
      </c>
      <c r="J2498" s="77">
        <f t="shared" si="379"/>
        <v>4.6180691513321321E-11</v>
      </c>
      <c r="K2498" s="77">
        <f t="shared" si="380"/>
        <v>4.6180691513321319E-10</v>
      </c>
      <c r="L2498" s="82"/>
    </row>
    <row r="2499" spans="1:12" x14ac:dyDescent="0.2">
      <c r="A2499" s="76">
        <v>6340</v>
      </c>
      <c r="B2499" s="76">
        <f t="shared" ref="B2499:B2562" si="386">A2499/1000</f>
        <v>6.34</v>
      </c>
      <c r="C2499" s="77">
        <f t="shared" si="381"/>
        <v>0.18085853845470493</v>
      </c>
      <c r="D2499" s="78">
        <f t="shared" si="382"/>
        <v>1.8198476354960048E-10</v>
      </c>
      <c r="E2499" s="78">
        <f t="shared" si="383"/>
        <v>1</v>
      </c>
      <c r="F2499" s="78">
        <f t="shared" si="384"/>
        <v>1</v>
      </c>
      <c r="G2499" s="77">
        <f t="shared" ref="G2499:G2562" si="387">C2499*D2499*E2499*F2499</f>
        <v>3.2913498356605804E-11</v>
      </c>
      <c r="H2499" s="78">
        <f t="shared" si="385"/>
        <v>-209.65251908688487</v>
      </c>
      <c r="I2499" s="77">
        <f t="shared" ref="I2499:I2562" si="388">A2499-A2498</f>
        <v>10</v>
      </c>
      <c r="J2499" s="77">
        <f t="shared" ref="J2499:J2562" si="389">((G2499+G2498)/2)</f>
        <v>4.5932696602249966E-11</v>
      </c>
      <c r="K2499" s="77">
        <f t="shared" si="380"/>
        <v>4.5932696602249965E-10</v>
      </c>
      <c r="L2499" s="82"/>
    </row>
    <row r="2500" spans="1:12" x14ac:dyDescent="0.2">
      <c r="A2500" s="76">
        <v>6350</v>
      </c>
      <c r="B2500" s="76">
        <f t="shared" si="386"/>
        <v>6.35</v>
      </c>
      <c r="C2500" s="77">
        <f t="shared" si="381"/>
        <v>0.17980894294839511</v>
      </c>
      <c r="D2500" s="78">
        <f t="shared" si="382"/>
        <v>2.018725457475516E-11</v>
      </c>
      <c r="E2500" s="78">
        <f t="shared" si="383"/>
        <v>1</v>
      </c>
      <c r="F2500" s="78">
        <f t="shared" si="384"/>
        <v>1</v>
      </c>
      <c r="G2500" s="77">
        <f t="shared" si="387"/>
        <v>3.6298489061168788E-12</v>
      </c>
      <c r="H2500" s="78">
        <f t="shared" si="385"/>
        <v>-228.80222904531291</v>
      </c>
      <c r="I2500" s="77">
        <f t="shared" si="388"/>
        <v>10</v>
      </c>
      <c r="J2500" s="77">
        <f t="shared" si="389"/>
        <v>1.827167363136134E-11</v>
      </c>
      <c r="K2500" s="77">
        <f t="shared" ref="K2500:K2563" si="390">I2500*J2500</f>
        <v>1.827167363136134E-10</v>
      </c>
      <c r="L2500" s="82"/>
    </row>
    <row r="2501" spans="1:12" x14ac:dyDescent="0.2">
      <c r="A2501" s="76">
        <v>6360</v>
      </c>
      <c r="B2501" s="76">
        <f t="shared" si="386"/>
        <v>6.36</v>
      </c>
      <c r="C2501" s="77">
        <f t="shared" si="381"/>
        <v>0.1787632517037219</v>
      </c>
      <c r="D2501" s="78">
        <f t="shared" si="382"/>
        <v>3.8577889443980894E-67</v>
      </c>
      <c r="E2501" s="78">
        <f t="shared" si="383"/>
        <v>1</v>
      </c>
      <c r="F2501" s="78">
        <f t="shared" si="384"/>
        <v>1</v>
      </c>
      <c r="G2501" s="77">
        <f t="shared" si="387"/>
        <v>6.8963089608727127E-68</v>
      </c>
      <c r="H2501" s="78">
        <f t="shared" si="385"/>
        <v>-1343.2276657992456</v>
      </c>
      <c r="I2501" s="77">
        <f t="shared" si="388"/>
        <v>10</v>
      </c>
      <c r="J2501" s="77">
        <f t="shared" si="389"/>
        <v>1.8149244530584394E-12</v>
      </c>
      <c r="K2501" s="77">
        <f t="shared" si="390"/>
        <v>1.8149244530584393E-11</v>
      </c>
      <c r="L2501" s="82"/>
    </row>
    <row r="2502" spans="1:12" x14ac:dyDescent="0.2">
      <c r="A2502" s="76">
        <v>6370</v>
      </c>
      <c r="B2502" s="76">
        <f t="shared" si="386"/>
        <v>6.37</v>
      </c>
      <c r="C2502" s="77">
        <f t="shared" si="381"/>
        <v>0.17772146416241286</v>
      </c>
      <c r="D2502" s="78">
        <f t="shared" si="382"/>
        <v>2.0122058713586131E-11</v>
      </c>
      <c r="E2502" s="78">
        <f t="shared" si="383"/>
        <v>1</v>
      </c>
      <c r="F2502" s="78">
        <f t="shared" si="384"/>
        <v>1</v>
      </c>
      <c r="G2502" s="77">
        <f t="shared" si="387"/>
        <v>3.5761217365405651E-12</v>
      </c>
      <c r="H2502" s="78">
        <f t="shared" si="385"/>
        <v>-228.93175411179578</v>
      </c>
      <c r="I2502" s="77">
        <f t="shared" si="388"/>
        <v>10</v>
      </c>
      <c r="J2502" s="77">
        <f t="shared" si="389"/>
        <v>1.7880608682702826E-12</v>
      </c>
      <c r="K2502" s="77">
        <f t="shared" si="390"/>
        <v>1.7880608682702826E-11</v>
      </c>
      <c r="L2502" s="82"/>
    </row>
    <row r="2503" spans="1:12" x14ac:dyDescent="0.2">
      <c r="A2503" s="76">
        <v>6380</v>
      </c>
      <c r="B2503" s="76">
        <f t="shared" si="386"/>
        <v>6.38</v>
      </c>
      <c r="C2503" s="77">
        <f t="shared" si="381"/>
        <v>0.17668357967219223</v>
      </c>
      <c r="D2503" s="78">
        <f t="shared" si="382"/>
        <v>1.8081119607080579E-10</v>
      </c>
      <c r="E2503" s="78">
        <f t="shared" si="383"/>
        <v>1</v>
      </c>
      <c r="F2503" s="78">
        <f t="shared" si="384"/>
        <v>1</v>
      </c>
      <c r="G2503" s="77">
        <f t="shared" si="387"/>
        <v>3.1946369366600587E-11</v>
      </c>
      <c r="H2503" s="78">
        <f t="shared" si="385"/>
        <v>-209.91156982594615</v>
      </c>
      <c r="I2503" s="77">
        <f t="shared" si="388"/>
        <v>10</v>
      </c>
      <c r="J2503" s="77">
        <f t="shared" si="389"/>
        <v>1.7761245551570576E-11</v>
      </c>
      <c r="K2503" s="77">
        <f t="shared" si="390"/>
        <v>1.7761245551570575E-10</v>
      </c>
      <c r="L2503" s="82"/>
    </row>
    <row r="2504" spans="1:12" x14ac:dyDescent="0.2">
      <c r="A2504" s="76">
        <v>6390</v>
      </c>
      <c r="B2504" s="76">
        <f t="shared" si="386"/>
        <v>6.39</v>
      </c>
      <c r="C2504" s="77">
        <f t="shared" si="381"/>
        <v>0.17564959748716549</v>
      </c>
      <c r="D2504" s="78">
        <f t="shared" si="382"/>
        <v>3.2093843369673438E-10</v>
      </c>
      <c r="E2504" s="78">
        <f t="shared" si="383"/>
        <v>1</v>
      </c>
      <c r="F2504" s="78">
        <f t="shared" si="384"/>
        <v>1</v>
      </c>
      <c r="G2504" s="77">
        <f t="shared" si="387"/>
        <v>5.6372706696992743E-11</v>
      </c>
      <c r="H2504" s="78">
        <f t="shared" si="385"/>
        <v>-204.97862224652789</v>
      </c>
      <c r="I2504" s="77">
        <f t="shared" si="388"/>
        <v>10</v>
      </c>
      <c r="J2504" s="77">
        <f t="shared" si="389"/>
        <v>4.4159538031796665E-11</v>
      </c>
      <c r="K2504" s="77">
        <f t="shared" si="390"/>
        <v>4.4159538031796668E-10</v>
      </c>
      <c r="L2504" s="82"/>
    </row>
    <row r="2505" spans="1:12" x14ac:dyDescent="0.2">
      <c r="A2505" s="76">
        <v>6400</v>
      </c>
      <c r="B2505" s="76">
        <f t="shared" si="386"/>
        <v>6.4</v>
      </c>
      <c r="C2505" s="77">
        <f t="shared" si="381"/>
        <v>0.17461951676820703</v>
      </c>
      <c r="D2505" s="78">
        <f t="shared" si="382"/>
        <v>1.802485268869192E-10</v>
      </c>
      <c r="E2505" s="78">
        <f t="shared" si="383"/>
        <v>1</v>
      </c>
      <c r="F2505" s="78">
        <f t="shared" si="384"/>
        <v>1</v>
      </c>
      <c r="G2505" s="77">
        <f t="shared" si="387"/>
        <v>3.1474910663175002E-11</v>
      </c>
      <c r="H2505" s="78">
        <f t="shared" si="385"/>
        <v>-210.04070987796527</v>
      </c>
      <c r="I2505" s="77">
        <f t="shared" si="388"/>
        <v>10</v>
      </c>
      <c r="J2505" s="77">
        <f t="shared" si="389"/>
        <v>4.3923808680083876E-11</v>
      </c>
      <c r="K2505" s="77">
        <f t="shared" si="390"/>
        <v>4.3923808680083876E-10</v>
      </c>
      <c r="L2505" s="82"/>
    </row>
    <row r="2506" spans="1:12" x14ac:dyDescent="0.2">
      <c r="A2506" s="76">
        <v>6410</v>
      </c>
      <c r="B2506" s="76">
        <f t="shared" si="386"/>
        <v>6.41</v>
      </c>
      <c r="C2506" s="77">
        <f t="shared" si="381"/>
        <v>0.17359333658334958</v>
      </c>
      <c r="D2506" s="78">
        <f t="shared" si="382"/>
        <v>1.9997016666454351E-11</v>
      </c>
      <c r="E2506" s="78">
        <f t="shared" si="383"/>
        <v>1</v>
      </c>
      <c r="F2506" s="78">
        <f t="shared" si="384"/>
        <v>1</v>
      </c>
      <c r="G2506" s="77">
        <f t="shared" si="387"/>
        <v>3.4713488448426612E-12</v>
      </c>
      <c r="H2506" s="78">
        <f t="shared" si="385"/>
        <v>-229.19003481514812</v>
      </c>
      <c r="I2506" s="77">
        <f t="shared" si="388"/>
        <v>10</v>
      </c>
      <c r="J2506" s="77">
        <f t="shared" si="389"/>
        <v>1.7473129754008832E-11</v>
      </c>
      <c r="K2506" s="77">
        <f t="shared" si="390"/>
        <v>1.7473129754008832E-10</v>
      </c>
      <c r="L2506" s="82"/>
    </row>
    <row r="2507" spans="1:12" x14ac:dyDescent="0.2">
      <c r="A2507" s="76">
        <v>6420</v>
      </c>
      <c r="B2507" s="76">
        <f t="shared" si="386"/>
        <v>6.42</v>
      </c>
      <c r="C2507" s="77">
        <f t="shared" si="381"/>
        <v>0.17257105590817642</v>
      </c>
      <c r="D2507" s="78">
        <f t="shared" si="382"/>
        <v>8.3279734280819748E-64</v>
      </c>
      <c r="E2507" s="78">
        <f t="shared" si="383"/>
        <v>1</v>
      </c>
      <c r="F2507" s="78">
        <f t="shared" si="384"/>
        <v>1</v>
      </c>
      <c r="G2507" s="77">
        <f t="shared" si="387"/>
        <v>1.4371671680593421E-64</v>
      </c>
      <c r="H2507" s="78">
        <f t="shared" si="385"/>
        <v>-1276.8498542553639</v>
      </c>
      <c r="I2507" s="77">
        <f t="shared" si="388"/>
        <v>10</v>
      </c>
      <c r="J2507" s="77">
        <f t="shared" si="389"/>
        <v>1.7356744224213306E-12</v>
      </c>
      <c r="K2507" s="77">
        <f t="shared" si="390"/>
        <v>1.7356744224213305E-11</v>
      </c>
      <c r="L2507" s="82"/>
    </row>
    <row r="2508" spans="1:12" x14ac:dyDescent="0.2">
      <c r="A2508" s="76">
        <v>6430</v>
      </c>
      <c r="B2508" s="76">
        <f t="shared" si="386"/>
        <v>6.43</v>
      </c>
      <c r="C2508" s="77">
        <f t="shared" si="381"/>
        <v>0.17155267362621435</v>
      </c>
      <c r="D2508" s="78">
        <f t="shared" si="382"/>
        <v>1.9937134870954646E-11</v>
      </c>
      <c r="E2508" s="78">
        <f t="shared" si="383"/>
        <v>1</v>
      </c>
      <c r="F2508" s="78">
        <f t="shared" si="384"/>
        <v>1</v>
      </c>
      <c r="G2508" s="77">
        <f t="shared" si="387"/>
        <v>3.4202687915586994E-12</v>
      </c>
      <c r="H2508" s="78">
        <f t="shared" si="385"/>
        <v>-229.31879524669228</v>
      </c>
      <c r="I2508" s="77">
        <f t="shared" si="388"/>
        <v>10</v>
      </c>
      <c r="J2508" s="77">
        <f t="shared" si="389"/>
        <v>1.7101343957793497E-12</v>
      </c>
      <c r="K2508" s="77">
        <f t="shared" si="390"/>
        <v>1.7101343957793498E-11</v>
      </c>
      <c r="L2508" s="82"/>
    </row>
    <row r="2509" spans="1:12" x14ac:dyDescent="0.2">
      <c r="A2509" s="76">
        <v>6440</v>
      </c>
      <c r="B2509" s="76">
        <f t="shared" si="386"/>
        <v>6.44</v>
      </c>
      <c r="C2509" s="77">
        <f t="shared" si="381"/>
        <v>0.17053818852933061</v>
      </c>
      <c r="D2509" s="78">
        <f t="shared" si="382"/>
        <v>1.7917061638295237E-10</v>
      </c>
      <c r="E2509" s="78">
        <f t="shared" si="383"/>
        <v>1</v>
      </c>
      <c r="F2509" s="78">
        <f t="shared" si="384"/>
        <v>1</v>
      </c>
      <c r="G2509" s="77">
        <f t="shared" si="387"/>
        <v>3.0555432355632302E-11</v>
      </c>
      <c r="H2509" s="78">
        <f t="shared" si="385"/>
        <v>-210.29823133373702</v>
      </c>
      <c r="I2509" s="77">
        <f t="shared" si="388"/>
        <v>10</v>
      </c>
      <c r="J2509" s="77">
        <f t="shared" si="389"/>
        <v>1.6987850573595501E-11</v>
      </c>
      <c r="K2509" s="77">
        <f t="shared" si="390"/>
        <v>1.6987850573595499E-10</v>
      </c>
      <c r="L2509" s="82"/>
    </row>
    <row r="2510" spans="1:12" x14ac:dyDescent="0.2">
      <c r="A2510" s="76">
        <v>6450</v>
      </c>
      <c r="B2510" s="76">
        <f t="shared" si="386"/>
        <v>6.45</v>
      </c>
      <c r="C2510" s="77">
        <f t="shared" si="381"/>
        <v>0.16952759931812914</v>
      </c>
      <c r="D2510" s="78">
        <f t="shared" si="382"/>
        <v>3.1806383596538255E-10</v>
      </c>
      <c r="E2510" s="78">
        <f t="shared" si="383"/>
        <v>1</v>
      </c>
      <c r="F2510" s="78">
        <f t="shared" si="384"/>
        <v>1</v>
      </c>
      <c r="G2510" s="77">
        <f t="shared" si="387"/>
        <v>5.3920598541126521E-11</v>
      </c>
      <c r="H2510" s="78">
        <f t="shared" si="385"/>
        <v>-205.36490591192293</v>
      </c>
      <c r="I2510" s="77">
        <f t="shared" si="388"/>
        <v>10</v>
      </c>
      <c r="J2510" s="77">
        <f t="shared" si="389"/>
        <v>4.2238015448379415E-11</v>
      </c>
      <c r="K2510" s="77">
        <f t="shared" si="390"/>
        <v>4.2238015448379412E-10</v>
      </c>
      <c r="L2510" s="82"/>
    </row>
    <row r="2511" spans="1:12" x14ac:dyDescent="0.2">
      <c r="A2511" s="76">
        <v>6460</v>
      </c>
      <c r="B2511" s="76">
        <f t="shared" si="386"/>
        <v>6.46</v>
      </c>
      <c r="C2511" s="77">
        <f t="shared" si="381"/>
        <v>0.16852090460235158</v>
      </c>
      <c r="D2511" s="78">
        <f t="shared" si="382"/>
        <v>1.786550695507977E-10</v>
      </c>
      <c r="E2511" s="78">
        <f t="shared" si="383"/>
        <v>1</v>
      </c>
      <c r="F2511" s="78">
        <f t="shared" si="384"/>
        <v>1</v>
      </c>
      <c r="G2511" s="77">
        <f t="shared" si="387"/>
        <v>3.0107113932496467E-11</v>
      </c>
      <c r="H2511" s="78">
        <f t="shared" si="385"/>
        <v>-210.42661747909378</v>
      </c>
      <c r="I2511" s="77">
        <f t="shared" si="388"/>
        <v>10</v>
      </c>
      <c r="J2511" s="77">
        <f t="shared" si="389"/>
        <v>4.2013856236811491E-11</v>
      </c>
      <c r="K2511" s="77">
        <f t="shared" si="390"/>
        <v>4.2013856236811491E-10</v>
      </c>
      <c r="L2511" s="82"/>
    </row>
    <row r="2512" spans="1:12" x14ac:dyDescent="0.2">
      <c r="A2512" s="76">
        <v>6470</v>
      </c>
      <c r="B2512" s="76">
        <f t="shared" si="386"/>
        <v>6.47</v>
      </c>
      <c r="C2512" s="77">
        <f t="shared" si="381"/>
        <v>0.16751810290127916</v>
      </c>
      <c r="D2512" s="78">
        <f t="shared" si="382"/>
        <v>1.9822564868153808E-11</v>
      </c>
      <c r="E2512" s="78">
        <f t="shared" si="383"/>
        <v>1</v>
      </c>
      <c r="F2512" s="78">
        <f t="shared" si="384"/>
        <v>1</v>
      </c>
      <c r="G2512" s="77">
        <f t="shared" si="387"/>
        <v>3.3206384613506707E-12</v>
      </c>
      <c r="H2512" s="78">
        <f t="shared" si="385"/>
        <v>-229.57556812360986</v>
      </c>
      <c r="I2512" s="77">
        <f t="shared" si="388"/>
        <v>10</v>
      </c>
      <c r="J2512" s="77">
        <f t="shared" si="389"/>
        <v>1.6713876196923568E-11</v>
      </c>
      <c r="K2512" s="77">
        <f t="shared" si="390"/>
        <v>1.6713876196923568E-10</v>
      </c>
      <c r="L2512" s="82"/>
    </row>
    <row r="2513" spans="1:12" x14ac:dyDescent="0.2">
      <c r="A2513" s="76">
        <v>6480</v>
      </c>
      <c r="B2513" s="76">
        <f t="shared" si="386"/>
        <v>6.48</v>
      </c>
      <c r="C2513" s="77">
        <f t="shared" si="381"/>
        <v>0.16651919264413476</v>
      </c>
      <c r="D2513" s="78">
        <f t="shared" si="382"/>
        <v>1.5984334625382594E-62</v>
      </c>
      <c r="E2513" s="78">
        <f t="shared" si="383"/>
        <v>1</v>
      </c>
      <c r="F2513" s="78">
        <f t="shared" si="384"/>
        <v>1</v>
      </c>
      <c r="G2513" s="77">
        <f t="shared" si="387"/>
        <v>2.6616984967723979E-63</v>
      </c>
      <c r="H2513" s="78">
        <f t="shared" si="385"/>
        <v>-1251.4968228134696</v>
      </c>
      <c r="I2513" s="77">
        <f t="shared" si="388"/>
        <v>10</v>
      </c>
      <c r="J2513" s="77">
        <f t="shared" si="389"/>
        <v>1.6603192306753354E-12</v>
      </c>
      <c r="K2513" s="77">
        <f t="shared" si="390"/>
        <v>1.6603192306753352E-11</v>
      </c>
      <c r="L2513" s="82"/>
    </row>
    <row r="2514" spans="1:12" x14ac:dyDescent="0.2">
      <c r="A2514" s="76">
        <v>6490</v>
      </c>
      <c r="B2514" s="76">
        <f t="shared" si="386"/>
        <v>6.49</v>
      </c>
      <c r="C2514" s="77">
        <f t="shared" si="381"/>
        <v>0.16552417217049104</v>
      </c>
      <c r="D2514" s="78">
        <f t="shared" si="382"/>
        <v>1.9767844336700191E-11</v>
      </c>
      <c r="E2514" s="78">
        <f t="shared" si="383"/>
        <v>1</v>
      </c>
      <c r="F2514" s="78">
        <f t="shared" si="384"/>
        <v>1</v>
      </c>
      <c r="G2514" s="77">
        <f t="shared" si="387"/>
        <v>3.2720560694274287E-12</v>
      </c>
      <c r="H2514" s="78">
        <f t="shared" si="385"/>
        <v>-229.70358525872882</v>
      </c>
      <c r="I2514" s="77">
        <f t="shared" si="388"/>
        <v>10</v>
      </c>
      <c r="J2514" s="77">
        <f t="shared" si="389"/>
        <v>1.6360280347137143E-12</v>
      </c>
      <c r="K2514" s="77">
        <f t="shared" si="390"/>
        <v>1.6360280347137145E-11</v>
      </c>
      <c r="L2514" s="82"/>
    </row>
    <row r="2515" spans="1:12" x14ac:dyDescent="0.2">
      <c r="A2515" s="76">
        <v>6500</v>
      </c>
      <c r="B2515" s="76">
        <f t="shared" si="386"/>
        <v>6.5</v>
      </c>
      <c r="C2515" s="77">
        <f t="shared" si="381"/>
        <v>0.16453303973067607</v>
      </c>
      <c r="D2515" s="78">
        <f t="shared" si="382"/>
        <v>1.7767006540318075E-10</v>
      </c>
      <c r="E2515" s="78">
        <f t="shared" si="383"/>
        <v>1</v>
      </c>
      <c r="F2515" s="78">
        <f t="shared" si="384"/>
        <v>1</v>
      </c>
      <c r="G2515" s="77">
        <f t="shared" si="387"/>
        <v>2.9232595929933354E-11</v>
      </c>
      <c r="H2515" s="78">
        <f t="shared" si="385"/>
        <v>-210.68265232919333</v>
      </c>
      <c r="I2515" s="77">
        <f t="shared" si="388"/>
        <v>10</v>
      </c>
      <c r="J2515" s="77">
        <f t="shared" si="389"/>
        <v>1.6252325999680392E-11</v>
      </c>
      <c r="K2515" s="77">
        <f t="shared" si="390"/>
        <v>1.6252325999680392E-10</v>
      </c>
      <c r="L2515" s="82"/>
    </row>
    <row r="2516" spans="1:12" x14ac:dyDescent="0.2">
      <c r="A2516" s="76">
        <v>6510</v>
      </c>
      <c r="B2516" s="76">
        <f t="shared" si="386"/>
        <v>6.51</v>
      </c>
      <c r="C2516" s="77">
        <f t="shared" si="381"/>
        <v>0.16354579348618314</v>
      </c>
      <c r="D2516" s="78">
        <f t="shared" si="382"/>
        <v>3.1543700453407945E-10</v>
      </c>
      <c r="E2516" s="78">
        <f t="shared" si="383"/>
        <v>1</v>
      </c>
      <c r="F2516" s="78">
        <f t="shared" si="384"/>
        <v>1</v>
      </c>
      <c r="G2516" s="77">
        <f t="shared" si="387"/>
        <v>5.1588395201430774E-11</v>
      </c>
      <c r="H2516" s="78">
        <f t="shared" si="385"/>
        <v>-205.74895963675885</v>
      </c>
      <c r="I2516" s="77">
        <f t="shared" si="388"/>
        <v>10</v>
      </c>
      <c r="J2516" s="77">
        <f t="shared" si="389"/>
        <v>4.0410495565682067E-11</v>
      </c>
      <c r="K2516" s="77">
        <f t="shared" si="390"/>
        <v>4.0410495565682067E-10</v>
      </c>
      <c r="L2516" s="82"/>
    </row>
    <row r="2517" spans="1:12" x14ac:dyDescent="0.2">
      <c r="A2517" s="76">
        <v>6520</v>
      </c>
      <c r="B2517" s="76">
        <f t="shared" si="386"/>
        <v>6.52</v>
      </c>
      <c r="C2517" s="77">
        <f t="shared" si="381"/>
        <v>0.16256243151008304</v>
      </c>
      <c r="D2517" s="78">
        <f t="shared" si="382"/>
        <v>1.7720033140674341E-10</v>
      </c>
      <c r="E2517" s="78">
        <f t="shared" si="383"/>
        <v>1</v>
      </c>
      <c r="F2517" s="78">
        <f t="shared" si="384"/>
        <v>1</v>
      </c>
      <c r="G2517" s="77">
        <f t="shared" si="387"/>
        <v>2.8806116737872742E-11</v>
      </c>
      <c r="H2517" s="78">
        <f t="shared" si="385"/>
        <v>-210.81030567297768</v>
      </c>
      <c r="I2517" s="77">
        <f t="shared" si="388"/>
        <v>10</v>
      </c>
      <c r="J2517" s="77">
        <f t="shared" si="389"/>
        <v>4.0197255969651758E-11</v>
      </c>
      <c r="K2517" s="77">
        <f t="shared" si="390"/>
        <v>4.0197255969651761E-10</v>
      </c>
      <c r="L2517" s="82"/>
    </row>
    <row r="2518" spans="1:12" x14ac:dyDescent="0.2">
      <c r="A2518" s="76">
        <v>6530</v>
      </c>
      <c r="B2518" s="76">
        <f t="shared" si="386"/>
        <v>6.53</v>
      </c>
      <c r="C2518" s="77">
        <f t="shared" si="381"/>
        <v>0.16158295178743565</v>
      </c>
      <c r="D2518" s="78">
        <f t="shared" si="382"/>
        <v>1.9663455354757021E-11</v>
      </c>
      <c r="E2518" s="78">
        <f t="shared" si="383"/>
        <v>1</v>
      </c>
      <c r="F2518" s="78">
        <f t="shared" si="384"/>
        <v>1</v>
      </c>
      <c r="G2518" s="77">
        <f t="shared" si="387"/>
        <v>3.1772791585620971E-12</v>
      </c>
      <c r="H2518" s="78">
        <f t="shared" si="385"/>
        <v>-229.95889251996985</v>
      </c>
      <c r="I2518" s="77">
        <f t="shared" si="388"/>
        <v>10</v>
      </c>
      <c r="J2518" s="77">
        <f t="shared" si="389"/>
        <v>1.599169794821742E-11</v>
      </c>
      <c r="K2518" s="77">
        <f t="shared" si="390"/>
        <v>1.599169794821742E-10</v>
      </c>
      <c r="L2518" s="82"/>
    </row>
    <row r="2519" spans="1:12" x14ac:dyDescent="0.2">
      <c r="A2519" s="76">
        <v>6540</v>
      </c>
      <c r="B2519" s="76">
        <f t="shared" si="386"/>
        <v>6.54</v>
      </c>
      <c r="C2519" s="77">
        <f t="shared" si="381"/>
        <v>0.1606073522157061</v>
      </c>
      <c r="D2519" s="78">
        <f t="shared" si="382"/>
        <v>6.7070314310671545E-64</v>
      </c>
      <c r="E2519" s="78">
        <f t="shared" si="383"/>
        <v>1</v>
      </c>
      <c r="F2519" s="78">
        <f t="shared" si="384"/>
        <v>1</v>
      </c>
      <c r="G2519" s="77">
        <f t="shared" si="387"/>
        <v>1.0771985593712138E-64</v>
      </c>
      <c r="H2519" s="78">
        <f t="shared" si="385"/>
        <v>-1279.3540847215781</v>
      </c>
      <c r="I2519" s="77">
        <f t="shared" si="388"/>
        <v>10</v>
      </c>
      <c r="J2519" s="77">
        <f t="shared" si="389"/>
        <v>1.5886395792810486E-12</v>
      </c>
      <c r="K2519" s="77">
        <f t="shared" si="390"/>
        <v>1.5886395792810485E-11</v>
      </c>
      <c r="L2519" s="82"/>
    </row>
    <row r="2520" spans="1:12" x14ac:dyDescent="0.2">
      <c r="A2520" s="76">
        <v>6550</v>
      </c>
      <c r="B2520" s="76">
        <f t="shared" si="386"/>
        <v>6.55</v>
      </c>
      <c r="C2520" s="77">
        <f t="shared" si="381"/>
        <v>0.15963563060518088</v>
      </c>
      <c r="D2520" s="78">
        <f t="shared" si="382"/>
        <v>1.9613757706031124E-11</v>
      </c>
      <c r="E2520" s="78">
        <f t="shared" si="383"/>
        <v>1</v>
      </c>
      <c r="F2520" s="78">
        <f t="shared" si="384"/>
        <v>1</v>
      </c>
      <c r="G2520" s="77">
        <f t="shared" si="387"/>
        <v>3.1310545799395045E-12</v>
      </c>
      <c r="H2520" s="78">
        <f t="shared" si="385"/>
        <v>-230.08618723558922</v>
      </c>
      <c r="I2520" s="77">
        <f t="shared" si="388"/>
        <v>10</v>
      </c>
      <c r="J2520" s="77">
        <f t="shared" si="389"/>
        <v>1.5655272899697522E-12</v>
      </c>
      <c r="K2520" s="77">
        <f t="shared" si="390"/>
        <v>1.5655272899697522E-11</v>
      </c>
      <c r="L2520" s="82"/>
    </row>
    <row r="2521" spans="1:12" x14ac:dyDescent="0.2">
      <c r="A2521" s="76">
        <v>6560</v>
      </c>
      <c r="B2521" s="76">
        <f t="shared" si="386"/>
        <v>6.56</v>
      </c>
      <c r="C2521" s="77">
        <f t="shared" si="381"/>
        <v>0.15866778467938633</v>
      </c>
      <c r="D2521" s="78">
        <f t="shared" si="382"/>
        <v>1.7630574258188348E-10</v>
      </c>
      <c r="E2521" s="78">
        <f t="shared" si="383"/>
        <v>1</v>
      </c>
      <c r="F2521" s="78">
        <f t="shared" si="384"/>
        <v>1</v>
      </c>
      <c r="G2521" s="77">
        <f t="shared" si="387"/>
        <v>2.79740416017216E-11</v>
      </c>
      <c r="H2521" s="78">
        <f t="shared" si="385"/>
        <v>-211.0648956718376</v>
      </c>
      <c r="I2521" s="77">
        <f t="shared" si="388"/>
        <v>10</v>
      </c>
      <c r="J2521" s="77">
        <f t="shared" si="389"/>
        <v>1.5552548090830552E-11</v>
      </c>
      <c r="K2521" s="77">
        <f t="shared" si="390"/>
        <v>1.5552548090830553E-10</v>
      </c>
      <c r="L2521" s="82"/>
    </row>
    <row r="2522" spans="1:12" x14ac:dyDescent="0.2">
      <c r="A2522" s="76">
        <v>6570</v>
      </c>
      <c r="B2522" s="76">
        <f t="shared" si="386"/>
        <v>6.57</v>
      </c>
      <c r="C2522" s="77">
        <f t="shared" si="381"/>
        <v>0.15770381207550935</v>
      </c>
      <c r="D2522" s="78">
        <f t="shared" si="382"/>
        <v>3.1305129589235407E-10</v>
      </c>
      <c r="E2522" s="78">
        <f t="shared" si="383"/>
        <v>1</v>
      </c>
      <c r="F2522" s="78">
        <f t="shared" si="384"/>
        <v>1</v>
      </c>
      <c r="G2522" s="77">
        <f t="shared" si="387"/>
        <v>4.9369382737402479E-11</v>
      </c>
      <c r="H2522" s="78">
        <f t="shared" si="385"/>
        <v>-206.13084605411689</v>
      </c>
      <c r="I2522" s="77">
        <f t="shared" si="388"/>
        <v>10</v>
      </c>
      <c r="J2522" s="77">
        <f t="shared" si="389"/>
        <v>3.8671712169562041E-11</v>
      </c>
      <c r="K2522" s="77">
        <f t="shared" si="390"/>
        <v>3.867171216956204E-10</v>
      </c>
      <c r="L2522" s="82"/>
    </row>
    <row r="2523" spans="1:12" x14ac:dyDescent="0.2">
      <c r="A2523" s="76">
        <v>6580</v>
      </c>
      <c r="B2523" s="76">
        <f t="shared" si="386"/>
        <v>6.58</v>
      </c>
      <c r="C2523" s="77">
        <f t="shared" si="381"/>
        <v>0.15674371034481815</v>
      </c>
      <c r="D2523" s="78">
        <f t="shared" si="382"/>
        <v>1.7588063854583957E-10</v>
      </c>
      <c r="E2523" s="78">
        <f t="shared" si="383"/>
        <v>1</v>
      </c>
      <c r="F2523" s="78">
        <f t="shared" si="384"/>
        <v>1</v>
      </c>
      <c r="G2523" s="77">
        <f t="shared" si="387"/>
        <v>2.7568183863490736E-11</v>
      </c>
      <c r="H2523" s="78">
        <f t="shared" si="385"/>
        <v>-211.19183686797811</v>
      </c>
      <c r="I2523" s="77">
        <f t="shared" si="388"/>
        <v>10</v>
      </c>
      <c r="J2523" s="77">
        <f t="shared" si="389"/>
        <v>3.8468783300446609E-11</v>
      </c>
      <c r="K2523" s="77">
        <f t="shared" si="390"/>
        <v>3.8468783300446608E-10</v>
      </c>
      <c r="L2523" s="82"/>
    </row>
    <row r="2524" spans="1:12" x14ac:dyDescent="0.2">
      <c r="A2524" s="76">
        <v>6590</v>
      </c>
      <c r="B2524" s="76">
        <f t="shared" si="386"/>
        <v>6.59</v>
      </c>
      <c r="C2524" s="77">
        <f t="shared" si="381"/>
        <v>0.15578747695308753</v>
      </c>
      <c r="D2524" s="78">
        <f t="shared" si="382"/>
        <v>1.9519286865926634E-11</v>
      </c>
      <c r="E2524" s="78">
        <f t="shared" si="383"/>
        <v>1</v>
      </c>
      <c r="F2524" s="78">
        <f t="shared" si="384"/>
        <v>1</v>
      </c>
      <c r="G2524" s="77">
        <f t="shared" si="387"/>
        <v>3.0408604527662498E-12</v>
      </c>
      <c r="H2524" s="78">
        <f t="shared" si="385"/>
        <v>-230.34007018958138</v>
      </c>
      <c r="I2524" s="77">
        <f t="shared" si="388"/>
        <v>10</v>
      </c>
      <c r="J2524" s="77">
        <f t="shared" si="389"/>
        <v>1.5304522158128493E-11</v>
      </c>
      <c r="K2524" s="77">
        <f t="shared" si="390"/>
        <v>1.5304522158128495E-10</v>
      </c>
      <c r="L2524" s="82"/>
    </row>
    <row r="2525" spans="1:12" x14ac:dyDescent="0.2">
      <c r="A2525" s="76">
        <v>6600</v>
      </c>
      <c r="B2525" s="76">
        <f t="shared" si="386"/>
        <v>6.6</v>
      </c>
      <c r="C2525" s="77">
        <f t="shared" si="381"/>
        <v>0.15483510928102279</v>
      </c>
      <c r="D2525" s="78">
        <f t="shared" si="382"/>
        <v>1.1783308781555145E-66</v>
      </c>
      <c r="E2525" s="78">
        <f t="shared" si="383"/>
        <v>1</v>
      </c>
      <c r="F2525" s="78">
        <f t="shared" si="384"/>
        <v>1</v>
      </c>
      <c r="G2525" s="77">
        <f t="shared" si="387"/>
        <v>1.8244699028841264E-67</v>
      </c>
      <c r="H2525" s="78">
        <f t="shared" si="385"/>
        <v>-1334.7772659303839</v>
      </c>
      <c r="I2525" s="77">
        <f t="shared" si="388"/>
        <v>10</v>
      </c>
      <c r="J2525" s="77">
        <f t="shared" si="389"/>
        <v>1.5204302263831249E-12</v>
      </c>
      <c r="K2525" s="77">
        <f t="shared" si="390"/>
        <v>1.5204302263831248E-11</v>
      </c>
      <c r="L2525" s="82"/>
    </row>
    <row r="2526" spans="1:12" x14ac:dyDescent="0.2">
      <c r="A2526" s="76">
        <v>6610</v>
      </c>
      <c r="B2526" s="76">
        <f t="shared" si="386"/>
        <v>6.61</v>
      </c>
      <c r="C2526" s="77">
        <f t="shared" si="381"/>
        <v>0.15388660462468728</v>
      </c>
      <c r="D2526" s="78">
        <f t="shared" si="382"/>
        <v>1.9474487459661924E-11</v>
      </c>
      <c r="E2526" s="78">
        <f t="shared" si="383"/>
        <v>1</v>
      </c>
      <c r="F2526" s="78">
        <f t="shared" si="384"/>
        <v>1</v>
      </c>
      <c r="G2526" s="77">
        <f t="shared" si="387"/>
        <v>2.9968627519734253E-12</v>
      </c>
      <c r="H2526" s="78">
        <f t="shared" si="385"/>
        <v>-230.46666292170417</v>
      </c>
      <c r="I2526" s="77">
        <f t="shared" si="388"/>
        <v>10</v>
      </c>
      <c r="J2526" s="77">
        <f t="shared" si="389"/>
        <v>1.4984313759867127E-12</v>
      </c>
      <c r="K2526" s="77">
        <f t="shared" si="390"/>
        <v>1.4984313759867127E-11</v>
      </c>
      <c r="L2526" s="82"/>
    </row>
    <row r="2527" spans="1:12" x14ac:dyDescent="0.2">
      <c r="A2527" s="76">
        <v>6620</v>
      </c>
      <c r="B2527" s="76">
        <f t="shared" si="386"/>
        <v>6.62</v>
      </c>
      <c r="C2527" s="77">
        <f t="shared" si="381"/>
        <v>0.1529419601959307</v>
      </c>
      <c r="D2527" s="78">
        <f t="shared" si="382"/>
        <v>1.7507422136762778E-10</v>
      </c>
      <c r="E2527" s="78">
        <f t="shared" si="383"/>
        <v>1</v>
      </c>
      <c r="F2527" s="78">
        <f t="shared" si="384"/>
        <v>1</v>
      </c>
      <c r="G2527" s="77">
        <f t="shared" si="387"/>
        <v>2.6776194595741287E-11</v>
      </c>
      <c r="H2527" s="78">
        <f t="shared" si="385"/>
        <v>-211.44502288815531</v>
      </c>
      <c r="I2527" s="77">
        <f t="shared" si="388"/>
        <v>10</v>
      </c>
      <c r="J2527" s="77">
        <f t="shared" si="389"/>
        <v>1.4886528673857357E-11</v>
      </c>
      <c r="K2527" s="77">
        <f t="shared" si="390"/>
        <v>1.4886528673857357E-10</v>
      </c>
      <c r="L2527" s="82"/>
    </row>
    <row r="2528" spans="1:12" x14ac:dyDescent="0.2">
      <c r="A2528" s="76">
        <v>6630</v>
      </c>
      <c r="B2528" s="76">
        <f t="shared" si="386"/>
        <v>6.63</v>
      </c>
      <c r="C2528" s="77">
        <f t="shared" si="381"/>
        <v>0.15200117312281947</v>
      </c>
      <c r="D2528" s="78">
        <f t="shared" si="382"/>
        <v>3.1090072623119057E-10</v>
      </c>
      <c r="E2528" s="78">
        <f t="shared" si="383"/>
        <v>1</v>
      </c>
      <c r="F2528" s="78">
        <f t="shared" si="384"/>
        <v>1</v>
      </c>
      <c r="G2528" s="77">
        <f t="shared" si="387"/>
        <v>4.72572751118775E-11</v>
      </c>
      <c r="H2528" s="78">
        <f t="shared" si="385"/>
        <v>-206.51062647421381</v>
      </c>
      <c r="I2528" s="77">
        <f t="shared" si="388"/>
        <v>10</v>
      </c>
      <c r="J2528" s="77">
        <f t="shared" si="389"/>
        <v>3.7016734853809392E-11</v>
      </c>
      <c r="K2528" s="77">
        <f t="shared" si="390"/>
        <v>3.7016734853809393E-10</v>
      </c>
      <c r="L2528" s="82"/>
    </row>
    <row r="2529" spans="1:12" x14ac:dyDescent="0.2">
      <c r="A2529" s="76">
        <v>6640</v>
      </c>
      <c r="B2529" s="76">
        <f t="shared" si="386"/>
        <v>6.64</v>
      </c>
      <c r="C2529" s="77">
        <f t="shared" si="381"/>
        <v>0.151064240450068</v>
      </c>
      <c r="D2529" s="78">
        <f t="shared" si="382"/>
        <v>1.7469268528028179E-10</v>
      </c>
      <c r="E2529" s="78">
        <f t="shared" si="383"/>
        <v>1</v>
      </c>
      <c r="F2529" s="78">
        <f t="shared" si="384"/>
        <v>1</v>
      </c>
      <c r="G2529" s="77">
        <f t="shared" si="387"/>
        <v>2.6389817814048542E-11</v>
      </c>
      <c r="H2529" s="78">
        <f t="shared" si="385"/>
        <v>-211.57127215969641</v>
      </c>
      <c r="I2529" s="77">
        <f t="shared" si="388"/>
        <v>10</v>
      </c>
      <c r="J2529" s="77">
        <f t="shared" si="389"/>
        <v>3.6823546462963024E-11</v>
      </c>
      <c r="K2529" s="77">
        <f t="shared" si="390"/>
        <v>3.6823546462963022E-10</v>
      </c>
      <c r="L2529" s="82"/>
    </row>
    <row r="2530" spans="1:12" x14ac:dyDescent="0.2">
      <c r="A2530" s="76">
        <v>6650</v>
      </c>
      <c r="B2530" s="76">
        <f t="shared" si="386"/>
        <v>6.65</v>
      </c>
      <c r="C2530" s="77">
        <f t="shared" si="381"/>
        <v>0.15013115913947281</v>
      </c>
      <c r="D2530" s="78">
        <f t="shared" si="382"/>
        <v>1.9389698742969866E-11</v>
      </c>
      <c r="E2530" s="78">
        <f t="shared" si="383"/>
        <v>1</v>
      </c>
      <c r="F2530" s="78">
        <f t="shared" si="384"/>
        <v>1</v>
      </c>
      <c r="G2530" s="77">
        <f t="shared" si="387"/>
        <v>2.9109979476472447E-12</v>
      </c>
      <c r="H2530" s="78">
        <f t="shared" si="385"/>
        <v>-230.71916201506983</v>
      </c>
      <c r="I2530" s="77">
        <f t="shared" si="388"/>
        <v>10</v>
      </c>
      <c r="J2530" s="77">
        <f t="shared" si="389"/>
        <v>1.4650407880847892E-11</v>
      </c>
      <c r="K2530" s="77">
        <f t="shared" si="390"/>
        <v>1.4650407880847891E-10</v>
      </c>
      <c r="L2530" s="82"/>
    </row>
    <row r="2531" spans="1:12" x14ac:dyDescent="0.2">
      <c r="A2531" s="76">
        <v>6660</v>
      </c>
      <c r="B2531" s="76">
        <f t="shared" si="386"/>
        <v>6.66</v>
      </c>
      <c r="C2531" s="77">
        <f t="shared" si="381"/>
        <v>0.1492019260703463</v>
      </c>
      <c r="D2531" s="78">
        <f t="shared" si="382"/>
        <v>3.9590458289256002E-63</v>
      </c>
      <c r="E2531" s="78">
        <f t="shared" si="383"/>
        <v>1</v>
      </c>
      <c r="F2531" s="78">
        <f t="shared" si="384"/>
        <v>1</v>
      </c>
      <c r="G2531" s="77">
        <f t="shared" si="387"/>
        <v>5.9069726307647027E-64</v>
      </c>
      <c r="H2531" s="78">
        <f t="shared" si="385"/>
        <v>-1264.5727008277586</v>
      </c>
      <c r="I2531" s="77">
        <f t="shared" si="388"/>
        <v>10</v>
      </c>
      <c r="J2531" s="77">
        <f t="shared" si="389"/>
        <v>1.4554989738236224E-12</v>
      </c>
      <c r="K2531" s="77">
        <f t="shared" si="390"/>
        <v>1.4554989738236222E-11</v>
      </c>
      <c r="L2531" s="82"/>
    </row>
    <row r="2532" spans="1:12" x14ac:dyDescent="0.2">
      <c r="A2532" s="76">
        <v>6670</v>
      </c>
      <c r="B2532" s="76">
        <f t="shared" si="386"/>
        <v>6.67</v>
      </c>
      <c r="C2532" s="77">
        <f t="shared" si="381"/>
        <v>0.14827653803995386</v>
      </c>
      <c r="D2532" s="78">
        <f t="shared" si="382"/>
        <v>1.9349686074223727E-11</v>
      </c>
      <c r="E2532" s="78">
        <f t="shared" si="383"/>
        <v>1</v>
      </c>
      <c r="F2532" s="78">
        <f t="shared" si="384"/>
        <v>1</v>
      </c>
      <c r="G2532" s="77">
        <f t="shared" si="387"/>
        <v>2.8691044632458E-12</v>
      </c>
      <c r="H2532" s="78">
        <f t="shared" si="385"/>
        <v>-230.84507277864719</v>
      </c>
      <c r="I2532" s="77">
        <f t="shared" si="388"/>
        <v>10</v>
      </c>
      <c r="J2532" s="77">
        <f t="shared" si="389"/>
        <v>1.4345522316229E-12</v>
      </c>
      <c r="K2532" s="77">
        <f t="shared" si="390"/>
        <v>1.4345522316229E-11</v>
      </c>
      <c r="L2532" s="82"/>
    </row>
    <row r="2533" spans="1:12" x14ac:dyDescent="0.2">
      <c r="A2533" s="76">
        <v>6680</v>
      </c>
      <c r="B2533" s="76">
        <f t="shared" si="386"/>
        <v>6.68</v>
      </c>
      <c r="C2533" s="77">
        <f t="shared" si="381"/>
        <v>0.14735499176395103</v>
      </c>
      <c r="D2533" s="78">
        <f t="shared" si="382"/>
        <v>1.7397243252575747E-10</v>
      </c>
      <c r="E2533" s="78">
        <f t="shared" si="383"/>
        <v>1</v>
      </c>
      <c r="F2533" s="78">
        <f t="shared" si="384"/>
        <v>1</v>
      </c>
      <c r="G2533" s="77">
        <f t="shared" si="387"/>
        <v>2.563570636198752E-11</v>
      </c>
      <c r="H2533" s="78">
        <f t="shared" si="385"/>
        <v>-211.82309423161652</v>
      </c>
      <c r="I2533" s="77">
        <f t="shared" si="388"/>
        <v>10</v>
      </c>
      <c r="J2533" s="77">
        <f t="shared" si="389"/>
        <v>1.425240541261666E-11</v>
      </c>
      <c r="K2533" s="77">
        <f t="shared" si="390"/>
        <v>1.4252405412616659E-10</v>
      </c>
      <c r="L2533" s="82"/>
    </row>
    <row r="2534" spans="1:12" x14ac:dyDescent="0.2">
      <c r="A2534" s="76">
        <v>6690</v>
      </c>
      <c r="B2534" s="76">
        <f t="shared" si="386"/>
        <v>6.69</v>
      </c>
      <c r="C2534" s="77">
        <f t="shared" si="381"/>
        <v>0.14643728387682303</v>
      </c>
      <c r="D2534" s="78">
        <f t="shared" si="382"/>
        <v>3.0897994235966752E-10</v>
      </c>
      <c r="E2534" s="78">
        <f t="shared" si="383"/>
        <v>1</v>
      </c>
      <c r="F2534" s="78">
        <f t="shared" si="384"/>
        <v>1</v>
      </c>
      <c r="G2534" s="77">
        <f t="shared" si="387"/>
        <v>4.524618353156705E-11</v>
      </c>
      <c r="H2534" s="78">
        <f t="shared" si="385"/>
        <v>-206.88836094401836</v>
      </c>
      <c r="I2534" s="77">
        <f t="shared" si="388"/>
        <v>10</v>
      </c>
      <c r="J2534" s="77">
        <f t="shared" si="389"/>
        <v>3.5440944946777285E-11</v>
      </c>
      <c r="K2534" s="77">
        <f t="shared" si="390"/>
        <v>3.5440944946777287E-10</v>
      </c>
      <c r="L2534" s="82"/>
    </row>
    <row r="2535" spans="1:12" x14ac:dyDescent="0.2">
      <c r="A2535" s="76">
        <v>6700</v>
      </c>
      <c r="B2535" s="76">
        <f t="shared" si="386"/>
        <v>6.7</v>
      </c>
      <c r="C2535" s="77">
        <f t="shared" si="381"/>
        <v>0.1455234109323256</v>
      </c>
      <c r="D2535" s="78">
        <f t="shared" si="382"/>
        <v>1.7363351810231221E-10</v>
      </c>
      <c r="E2535" s="78">
        <f t="shared" si="383"/>
        <v>1</v>
      </c>
      <c r="F2535" s="78">
        <f t="shared" si="384"/>
        <v>1</v>
      </c>
      <c r="G2535" s="77">
        <f t="shared" si="387"/>
        <v>2.5267741806428175E-11</v>
      </c>
      <c r="H2535" s="78">
        <f t="shared" si="385"/>
        <v>-211.94867139019675</v>
      </c>
      <c r="I2535" s="77">
        <f t="shared" si="388"/>
        <v>10</v>
      </c>
      <c r="J2535" s="77">
        <f t="shared" si="389"/>
        <v>3.5256962668997611E-11</v>
      </c>
      <c r="K2535" s="77">
        <f t="shared" si="390"/>
        <v>3.5256962668997609E-10</v>
      </c>
      <c r="L2535" s="82"/>
    </row>
    <row r="2536" spans="1:12" x14ac:dyDescent="0.2">
      <c r="A2536" s="76">
        <v>6710</v>
      </c>
      <c r="B2536" s="76">
        <f t="shared" si="386"/>
        <v>6.71</v>
      </c>
      <c r="C2536" s="77">
        <f t="shared" si="381"/>
        <v>0.14461336940392677</v>
      </c>
      <c r="D2536" s="78">
        <f t="shared" si="382"/>
        <v>1.9274369181432807E-11</v>
      </c>
      <c r="E2536" s="78">
        <f t="shared" si="383"/>
        <v>1</v>
      </c>
      <c r="F2536" s="78">
        <f t="shared" si="384"/>
        <v>1</v>
      </c>
      <c r="G2536" s="77">
        <f t="shared" si="387"/>
        <v>2.7873314704622043E-12</v>
      </c>
      <c r="H2536" s="78">
        <f t="shared" si="385"/>
        <v>-231.09622763518729</v>
      </c>
      <c r="I2536" s="77">
        <f t="shared" si="388"/>
        <v>10</v>
      </c>
      <c r="J2536" s="77">
        <f t="shared" si="389"/>
        <v>1.4027536638445189E-11</v>
      </c>
      <c r="K2536" s="77">
        <f t="shared" si="390"/>
        <v>1.4027536638445189E-10</v>
      </c>
      <c r="L2536" s="82"/>
    </row>
    <row r="2537" spans="1:12" x14ac:dyDescent="0.2">
      <c r="A2537" s="76">
        <v>6720</v>
      </c>
      <c r="B2537" s="76">
        <f t="shared" si="386"/>
        <v>6.72</v>
      </c>
      <c r="C2537" s="77">
        <f t="shared" si="381"/>
        <v>0.14370715568525047</v>
      </c>
      <c r="D2537" s="78">
        <f t="shared" si="382"/>
        <v>1.0922563909722257E-65</v>
      </c>
      <c r="E2537" s="78">
        <f t="shared" si="383"/>
        <v>1</v>
      </c>
      <c r="F2537" s="78">
        <f t="shared" si="384"/>
        <v>1</v>
      </c>
      <c r="G2537" s="77">
        <f t="shared" si="387"/>
        <v>1.5696505922565545E-66</v>
      </c>
      <c r="H2537" s="78">
        <f t="shared" si="385"/>
        <v>-1316.0839402351676</v>
      </c>
      <c r="I2537" s="77">
        <f t="shared" si="388"/>
        <v>10</v>
      </c>
      <c r="J2537" s="77">
        <f t="shared" si="389"/>
        <v>1.3936657352311022E-12</v>
      </c>
      <c r="K2537" s="77">
        <f t="shared" si="390"/>
        <v>1.3936657352311022E-11</v>
      </c>
      <c r="L2537" s="82"/>
    </row>
    <row r="2538" spans="1:12" x14ac:dyDescent="0.2">
      <c r="A2538" s="76">
        <v>6730</v>
      </c>
      <c r="B2538" s="76">
        <f t="shared" si="386"/>
        <v>6.73</v>
      </c>
      <c r="C2538" s="77">
        <f t="shared" si="381"/>
        <v>0.14280476609052131</v>
      </c>
      <c r="D2538" s="78">
        <f t="shared" si="382"/>
        <v>1.9239044343652225E-11</v>
      </c>
      <c r="E2538" s="78">
        <f t="shared" si="383"/>
        <v>1</v>
      </c>
      <c r="F2538" s="78">
        <f t="shared" si="384"/>
        <v>1</v>
      </c>
      <c r="G2538" s="77">
        <f t="shared" si="387"/>
        <v>2.747427227300423E-12</v>
      </c>
      <c r="H2538" s="78">
        <f t="shared" si="385"/>
        <v>-231.22147604324266</v>
      </c>
      <c r="I2538" s="77">
        <f t="shared" si="388"/>
        <v>10</v>
      </c>
      <c r="J2538" s="77">
        <f t="shared" si="389"/>
        <v>1.3737136136502115E-12</v>
      </c>
      <c r="K2538" s="77">
        <f t="shared" si="390"/>
        <v>1.3737136136502114E-11</v>
      </c>
      <c r="L2538" s="82"/>
    </row>
    <row r="2539" spans="1:12" x14ac:dyDescent="0.2">
      <c r="A2539" s="76">
        <v>6740</v>
      </c>
      <c r="B2539" s="76">
        <f t="shared" si="386"/>
        <v>6.74</v>
      </c>
      <c r="C2539" s="77">
        <f t="shared" si="381"/>
        <v>0.14190619685501021</v>
      </c>
      <c r="D2539" s="78">
        <f t="shared" si="382"/>
        <v>1.7299764933537252E-10</v>
      </c>
      <c r="E2539" s="78">
        <f t="shared" si="383"/>
        <v>1</v>
      </c>
      <c r="F2539" s="78">
        <f t="shared" si="384"/>
        <v>1</v>
      </c>
      <c r="G2539" s="77">
        <f t="shared" si="387"/>
        <v>2.4549438482039399E-11</v>
      </c>
      <c r="H2539" s="78">
        <f t="shared" si="385"/>
        <v>-212.1991687404257</v>
      </c>
      <c r="I2539" s="77">
        <f t="shared" si="388"/>
        <v>10</v>
      </c>
      <c r="J2539" s="77">
        <f t="shared" si="389"/>
        <v>1.3648432854669911E-11</v>
      </c>
      <c r="K2539" s="77">
        <f t="shared" si="390"/>
        <v>1.3648432854669912E-10</v>
      </c>
      <c r="L2539" s="82"/>
    </row>
    <row r="2540" spans="1:12" x14ac:dyDescent="0.2">
      <c r="A2540" s="76">
        <v>6750</v>
      </c>
      <c r="B2540" s="76">
        <f t="shared" si="386"/>
        <v>6.75</v>
      </c>
      <c r="C2540" s="77">
        <f t="shared" si="381"/>
        <v>0.14101144413548286</v>
      </c>
      <c r="D2540" s="78">
        <f t="shared" si="382"/>
        <v>3.0728419592364153E-10</v>
      </c>
      <c r="E2540" s="78">
        <f t="shared" si="383"/>
        <v>1</v>
      </c>
      <c r="F2540" s="78">
        <f t="shared" si="384"/>
        <v>1</v>
      </c>
      <c r="G2540" s="77">
        <f t="shared" si="387"/>
        <v>4.3330588227203344E-11</v>
      </c>
      <c r="H2540" s="78">
        <f t="shared" si="385"/>
        <v>-207.26410830466006</v>
      </c>
      <c r="I2540" s="77">
        <f t="shared" si="388"/>
        <v>10</v>
      </c>
      <c r="J2540" s="77">
        <f t="shared" si="389"/>
        <v>3.3940013354621372E-11</v>
      </c>
      <c r="K2540" s="77">
        <f t="shared" si="390"/>
        <v>3.394001335462137E-10</v>
      </c>
      <c r="L2540" s="82"/>
    </row>
    <row r="2541" spans="1:12" x14ac:dyDescent="0.2">
      <c r="A2541" s="76">
        <v>6760</v>
      </c>
      <c r="B2541" s="76">
        <f t="shared" si="386"/>
        <v>6.76</v>
      </c>
      <c r="C2541" s="77">
        <f t="shared" si="381"/>
        <v>0.14012050401064799</v>
      </c>
      <c r="D2541" s="78">
        <f t="shared" si="382"/>
        <v>1.7270052148033362E-10</v>
      </c>
      <c r="E2541" s="78">
        <f t="shared" si="383"/>
        <v>1</v>
      </c>
      <c r="F2541" s="78">
        <f t="shared" si="384"/>
        <v>1</v>
      </c>
      <c r="G2541" s="77">
        <f t="shared" si="387"/>
        <v>2.4198884112726086E-11</v>
      </c>
      <c r="H2541" s="78">
        <f t="shared" si="385"/>
        <v>-212.32409320506829</v>
      </c>
      <c r="I2541" s="77">
        <f t="shared" si="388"/>
        <v>10</v>
      </c>
      <c r="J2541" s="77">
        <f t="shared" si="389"/>
        <v>3.3764736169964719E-11</v>
      </c>
      <c r="K2541" s="77">
        <f t="shared" si="390"/>
        <v>3.3764736169964719E-10</v>
      </c>
      <c r="L2541" s="82"/>
    </row>
    <row r="2542" spans="1:12" x14ac:dyDescent="0.2">
      <c r="A2542" s="76">
        <v>6770</v>
      </c>
      <c r="B2542" s="76">
        <f t="shared" si="386"/>
        <v>6.77</v>
      </c>
      <c r="C2542" s="77">
        <f t="shared" si="381"/>
        <v>0.13923337248160697</v>
      </c>
      <c r="D2542" s="78">
        <f t="shared" si="382"/>
        <v>1.9173013685734548E-11</v>
      </c>
      <c r="E2542" s="78">
        <f t="shared" si="383"/>
        <v>1</v>
      </c>
      <c r="F2542" s="78">
        <f t="shared" si="384"/>
        <v>1</v>
      </c>
      <c r="G2542" s="77">
        <f t="shared" si="387"/>
        <v>2.6695233561008266E-12</v>
      </c>
      <c r="H2542" s="78">
        <f t="shared" si="385"/>
        <v>-231.47132550150573</v>
      </c>
      <c r="I2542" s="77">
        <f t="shared" si="388"/>
        <v>10</v>
      </c>
      <c r="J2542" s="77">
        <f t="shared" si="389"/>
        <v>1.3434203734413456E-11</v>
      </c>
      <c r="K2542" s="77">
        <f t="shared" si="390"/>
        <v>1.3434203734413457E-10</v>
      </c>
      <c r="L2542" s="82"/>
    </row>
    <row r="2543" spans="1:12" x14ac:dyDescent="0.2">
      <c r="A2543" s="76">
        <v>6780</v>
      </c>
      <c r="B2543" s="76">
        <f t="shared" si="386"/>
        <v>6.78</v>
      </c>
      <c r="C2543" s="77">
        <f t="shared" si="381"/>
        <v>0.13835004547230609</v>
      </c>
      <c r="D2543" s="78">
        <f t="shared" si="382"/>
        <v>1.1048076636525987E-64</v>
      </c>
      <c r="E2543" s="78">
        <f t="shared" si="383"/>
        <v>1</v>
      </c>
      <c r="F2543" s="78">
        <f t="shared" si="384"/>
        <v>1</v>
      </c>
      <c r="G2543" s="77">
        <f t="shared" si="387"/>
        <v>1.5285019050448927E-65</v>
      </c>
      <c r="H2543" s="78">
        <f t="shared" si="385"/>
        <v>-1296.3146803131121</v>
      </c>
      <c r="I2543" s="77">
        <f t="shared" si="388"/>
        <v>10</v>
      </c>
      <c r="J2543" s="77">
        <f t="shared" si="389"/>
        <v>1.3347616780504133E-12</v>
      </c>
      <c r="K2543" s="77">
        <f t="shared" si="390"/>
        <v>1.3347616780504133E-11</v>
      </c>
      <c r="L2543" s="82"/>
    </row>
    <row r="2544" spans="1:12" x14ac:dyDescent="0.2">
      <c r="A2544" s="76">
        <v>6790</v>
      </c>
      <c r="B2544" s="76">
        <f t="shared" si="386"/>
        <v>6.79</v>
      </c>
      <c r="C2544" s="77">
        <f t="shared" si="381"/>
        <v>0.13747051882998768</v>
      </c>
      <c r="D2544" s="78">
        <f t="shared" si="382"/>
        <v>1.9142289898390728E-11</v>
      </c>
      <c r="E2544" s="78">
        <f t="shared" si="383"/>
        <v>1</v>
      </c>
      <c r="F2544" s="78">
        <f t="shared" si="384"/>
        <v>1</v>
      </c>
      <c r="G2544" s="77">
        <f t="shared" si="387"/>
        <v>2.6315005239258056E-12</v>
      </c>
      <c r="H2544" s="78">
        <f t="shared" si="385"/>
        <v>-231.59593078359291</v>
      </c>
      <c r="I2544" s="77">
        <f t="shared" si="388"/>
        <v>10</v>
      </c>
      <c r="J2544" s="77">
        <f t="shared" si="389"/>
        <v>1.3157502619629028E-12</v>
      </c>
      <c r="K2544" s="77">
        <f t="shared" si="390"/>
        <v>1.3157502619629027E-11</v>
      </c>
      <c r="L2544" s="82"/>
    </row>
    <row r="2545" spans="1:12" x14ac:dyDescent="0.2">
      <c r="A2545" s="76">
        <v>6800</v>
      </c>
      <c r="B2545" s="76">
        <f t="shared" si="386"/>
        <v>6.8</v>
      </c>
      <c r="C2545" s="77">
        <f t="shared" si="381"/>
        <v>0.13659478832564545</v>
      </c>
      <c r="D2545" s="78">
        <f t="shared" si="382"/>
        <v>1.7214747454880647E-10</v>
      </c>
      <c r="E2545" s="78">
        <f t="shared" si="383"/>
        <v>1</v>
      </c>
      <c r="F2545" s="78">
        <f t="shared" si="384"/>
        <v>1</v>
      </c>
      <c r="G2545" s="77">
        <f t="shared" si="387"/>
        <v>2.3514447846788657E-11</v>
      </c>
      <c r="H2545" s="78">
        <f t="shared" si="385"/>
        <v>-212.57330429320237</v>
      </c>
      <c r="I2545" s="77">
        <f t="shared" si="388"/>
        <v>10</v>
      </c>
      <c r="J2545" s="77">
        <f t="shared" si="389"/>
        <v>1.3072974185357232E-11</v>
      </c>
      <c r="K2545" s="77">
        <f t="shared" si="390"/>
        <v>1.3072974185357232E-10</v>
      </c>
      <c r="L2545" s="82"/>
    </row>
    <row r="2546" spans="1:12" x14ac:dyDescent="0.2">
      <c r="A2546" s="76">
        <v>6810</v>
      </c>
      <c r="B2546" s="76">
        <f t="shared" si="386"/>
        <v>6.81</v>
      </c>
      <c r="C2546" s="77">
        <f t="shared" si="381"/>
        <v>0.13572284965447728</v>
      </c>
      <c r="D2546" s="78">
        <f t="shared" si="382"/>
        <v>3.058093207272614E-10</v>
      </c>
      <c r="E2546" s="78">
        <f t="shared" si="383"/>
        <v>1</v>
      </c>
      <c r="F2546" s="78">
        <f t="shared" si="384"/>
        <v>1</v>
      </c>
      <c r="G2546" s="77">
        <f t="shared" si="387"/>
        <v>4.1505312460003923E-11</v>
      </c>
      <c r="H2546" s="78">
        <f t="shared" si="385"/>
        <v>-207.63792624676739</v>
      </c>
      <c r="I2546" s="77">
        <f t="shared" si="388"/>
        <v>10</v>
      </c>
      <c r="J2546" s="77">
        <f t="shared" si="389"/>
        <v>3.250988015339629E-11</v>
      </c>
      <c r="K2546" s="77">
        <f t="shared" si="390"/>
        <v>3.2509880153396289E-10</v>
      </c>
      <c r="L2546" s="82"/>
    </row>
    <row r="2547" spans="1:12" x14ac:dyDescent="0.2">
      <c r="A2547" s="76">
        <v>6820</v>
      </c>
      <c r="B2547" s="76">
        <f t="shared" si="386"/>
        <v>6.82</v>
      </c>
      <c r="C2547" s="77">
        <f t="shared" si="381"/>
        <v>0.13485469843634382</v>
      </c>
      <c r="D2547" s="78">
        <f t="shared" si="382"/>
        <v>1.7189140538326454E-10</v>
      </c>
      <c r="E2547" s="78">
        <f t="shared" si="383"/>
        <v>1</v>
      </c>
      <c r="F2547" s="78">
        <f t="shared" si="384"/>
        <v>1</v>
      </c>
      <c r="G2547" s="77">
        <f t="shared" si="387"/>
        <v>2.3180363636759465E-11</v>
      </c>
      <c r="H2547" s="78">
        <f t="shared" si="385"/>
        <v>-212.69759510843267</v>
      </c>
      <c r="I2547" s="77">
        <f t="shared" si="388"/>
        <v>10</v>
      </c>
      <c r="J2547" s="77">
        <f t="shared" si="389"/>
        <v>3.2342838048381695E-11</v>
      </c>
      <c r="K2547" s="77">
        <f t="shared" si="390"/>
        <v>3.2342838048381697E-10</v>
      </c>
      <c r="L2547" s="82"/>
    </row>
    <row r="2548" spans="1:12" x14ac:dyDescent="0.2">
      <c r="A2548" s="76">
        <v>6830</v>
      </c>
      <c r="B2548" s="76">
        <f t="shared" si="386"/>
        <v>6.83</v>
      </c>
      <c r="C2548" s="77">
        <f t="shared" si="381"/>
        <v>0.13399033021622306</v>
      </c>
      <c r="D2548" s="78">
        <f t="shared" si="382"/>
        <v>1.908538371387229E-11</v>
      </c>
      <c r="E2548" s="78">
        <f t="shared" si="383"/>
        <v>1</v>
      </c>
      <c r="F2548" s="78">
        <f t="shared" si="384"/>
        <v>1</v>
      </c>
      <c r="G2548" s="77">
        <f t="shared" si="387"/>
        <v>2.557256866125074E-12</v>
      </c>
      <c r="H2548" s="78">
        <f t="shared" si="385"/>
        <v>-231.84451293311531</v>
      </c>
      <c r="I2548" s="77">
        <f t="shared" si="388"/>
        <v>10</v>
      </c>
      <c r="J2548" s="77">
        <f t="shared" si="389"/>
        <v>1.286881025144227E-11</v>
      </c>
      <c r="K2548" s="77">
        <f t="shared" si="390"/>
        <v>1.2868810251442269E-10</v>
      </c>
      <c r="L2548" s="82"/>
    </row>
    <row r="2549" spans="1:12" x14ac:dyDescent="0.2">
      <c r="A2549" s="76">
        <v>6840</v>
      </c>
      <c r="B2549" s="76">
        <f t="shared" si="386"/>
        <v>6.84</v>
      </c>
      <c r="C2549" s="77">
        <f t="shared" si="381"/>
        <v>0.13312974046467033</v>
      </c>
      <c r="D2549" s="78">
        <f t="shared" si="382"/>
        <v>6.5940050741171951E-65</v>
      </c>
      <c r="E2549" s="78">
        <f t="shared" si="383"/>
        <v>1</v>
      </c>
      <c r="F2549" s="78">
        <f t="shared" si="384"/>
        <v>1</v>
      </c>
      <c r="G2549" s="77">
        <f t="shared" si="387"/>
        <v>8.7785818413994135E-66</v>
      </c>
      <c r="H2549" s="78">
        <f t="shared" si="385"/>
        <v>-1301.1315127529497</v>
      </c>
      <c r="I2549" s="77">
        <f t="shared" si="388"/>
        <v>10</v>
      </c>
      <c r="J2549" s="77">
        <f t="shared" si="389"/>
        <v>1.278628433062537E-12</v>
      </c>
      <c r="K2549" s="77">
        <f t="shared" si="390"/>
        <v>1.2786284330625369E-11</v>
      </c>
      <c r="L2549" s="82"/>
    </row>
    <row r="2550" spans="1:12" x14ac:dyDescent="0.2">
      <c r="A2550" s="76">
        <v>6850</v>
      </c>
      <c r="B2550" s="76">
        <f t="shared" si="386"/>
        <v>6.85</v>
      </c>
      <c r="C2550" s="77">
        <f t="shared" si="381"/>
        <v>0.13227292457827661</v>
      </c>
      <c r="D2550" s="78">
        <f t="shared" si="382"/>
        <v>1.9059185911164846E-11</v>
      </c>
      <c r="E2550" s="78">
        <f t="shared" si="383"/>
        <v>1</v>
      </c>
      <c r="F2550" s="78">
        <f t="shared" si="384"/>
        <v>1</v>
      </c>
      <c r="G2550" s="77">
        <f t="shared" si="387"/>
        <v>2.52101426055086E-12</v>
      </c>
      <c r="H2550" s="78">
        <f t="shared" si="385"/>
        <v>-231.96849395310312</v>
      </c>
      <c r="I2550" s="77">
        <f t="shared" si="388"/>
        <v>10</v>
      </c>
      <c r="J2550" s="77">
        <f t="shared" si="389"/>
        <v>1.26050713027543E-12</v>
      </c>
      <c r="K2550" s="77">
        <f t="shared" si="390"/>
        <v>1.26050713027543E-11</v>
      </c>
      <c r="L2550" s="82"/>
    </row>
    <row r="2551" spans="1:12" x14ac:dyDescent="0.2">
      <c r="A2551" s="76">
        <v>6860</v>
      </c>
      <c r="B2551" s="76">
        <f t="shared" si="386"/>
        <v>6.86</v>
      </c>
      <c r="C2551" s="77">
        <f t="shared" si="381"/>
        <v>0.13141987788012954</v>
      </c>
      <c r="D2551" s="78">
        <f t="shared" si="382"/>
        <v>1.7141982901432355E-10</v>
      </c>
      <c r="E2551" s="78">
        <f t="shared" si="383"/>
        <v>1</v>
      </c>
      <c r="F2551" s="78">
        <f t="shared" si="384"/>
        <v>1</v>
      </c>
      <c r="G2551" s="77">
        <f t="shared" si="387"/>
        <v>2.2527972995295089E-11</v>
      </c>
      <c r="H2551" s="78">
        <f t="shared" si="385"/>
        <v>-212.94555766269266</v>
      </c>
      <c r="I2551" s="77">
        <f t="shared" si="388"/>
        <v>10</v>
      </c>
      <c r="J2551" s="77">
        <f t="shared" si="389"/>
        <v>1.2524493627922975E-11</v>
      </c>
      <c r="K2551" s="77">
        <f t="shared" si="390"/>
        <v>1.2524493627922974E-10</v>
      </c>
      <c r="L2551" s="82"/>
    </row>
    <row r="2552" spans="1:12" x14ac:dyDescent="0.2">
      <c r="A2552" s="76">
        <v>6870</v>
      </c>
      <c r="B2552" s="76">
        <f t="shared" si="386"/>
        <v>6.87</v>
      </c>
      <c r="C2552" s="77">
        <f t="shared" si="381"/>
        <v>0.13057059562027443</v>
      </c>
      <c r="D2552" s="78">
        <f t="shared" si="382"/>
        <v>3.0455171298376074E-10</v>
      </c>
      <c r="E2552" s="78">
        <f t="shared" si="383"/>
        <v>1</v>
      </c>
      <c r="F2552" s="78">
        <f t="shared" si="384"/>
        <v>1</v>
      </c>
      <c r="G2552" s="77">
        <f t="shared" si="387"/>
        <v>3.9765498561464507E-11</v>
      </c>
      <c r="H2552" s="78">
        <f t="shared" si="385"/>
        <v>-208.00987136386712</v>
      </c>
      <c r="I2552" s="77">
        <f t="shared" si="388"/>
        <v>10</v>
      </c>
      <c r="J2552" s="77">
        <f t="shared" si="389"/>
        <v>3.1146735778379799E-11</v>
      </c>
      <c r="K2552" s="77">
        <f t="shared" si="390"/>
        <v>3.1146735778379799E-10</v>
      </c>
      <c r="L2552" s="82"/>
    </row>
    <row r="2553" spans="1:12" x14ac:dyDescent="0.2">
      <c r="A2553" s="76">
        <v>6880</v>
      </c>
      <c r="B2553" s="76">
        <f t="shared" si="386"/>
        <v>6.88</v>
      </c>
      <c r="C2553" s="77">
        <f t="shared" si="381"/>
        <v>0.129725072976177</v>
      </c>
      <c r="D2553" s="78">
        <f t="shared" si="382"/>
        <v>1.712041944377608E-10</v>
      </c>
      <c r="E2553" s="78">
        <f t="shared" si="383"/>
        <v>1</v>
      </c>
      <c r="F2553" s="78">
        <f t="shared" si="384"/>
        <v>1</v>
      </c>
      <c r="G2553" s="77">
        <f t="shared" si="387"/>
        <v>2.2209476617266114E-11</v>
      </c>
      <c r="H2553" s="78">
        <f t="shared" si="385"/>
        <v>-213.06923351602873</v>
      </c>
      <c r="I2553" s="77">
        <f t="shared" si="388"/>
        <v>10</v>
      </c>
      <c r="J2553" s="77">
        <f t="shared" si="389"/>
        <v>3.0987487589365312E-11</v>
      </c>
      <c r="K2553" s="77">
        <f t="shared" si="390"/>
        <v>3.0987487589365315E-10</v>
      </c>
      <c r="L2553" s="82"/>
    </row>
    <row r="2554" spans="1:12" x14ac:dyDescent="0.2">
      <c r="A2554" s="76">
        <v>6890</v>
      </c>
      <c r="B2554" s="76">
        <f t="shared" si="386"/>
        <v>6.89</v>
      </c>
      <c r="C2554" s="77">
        <f t="shared" si="381"/>
        <v>0.12888330505318635</v>
      </c>
      <c r="D2554" s="78">
        <f t="shared" si="382"/>
        <v>1.9011265502009979E-11</v>
      </c>
      <c r="E2554" s="78">
        <f t="shared" si="383"/>
        <v>1</v>
      </c>
      <c r="F2554" s="78">
        <f t="shared" si="384"/>
        <v>1</v>
      </c>
      <c r="G2554" s="77">
        <f t="shared" si="387"/>
        <v>2.4502347311426699E-12</v>
      </c>
      <c r="H2554" s="78">
        <f t="shared" si="385"/>
        <v>-232.21584616938833</v>
      </c>
      <c r="I2554" s="77">
        <f t="shared" si="388"/>
        <v>10</v>
      </c>
      <c r="J2554" s="77">
        <f t="shared" si="389"/>
        <v>1.2329855674204392E-11</v>
      </c>
      <c r="K2554" s="77">
        <f t="shared" si="390"/>
        <v>1.2329855674204392E-10</v>
      </c>
      <c r="L2554" s="82"/>
    </row>
    <row r="2555" spans="1:12" x14ac:dyDescent="0.2">
      <c r="A2555" s="76">
        <v>6900</v>
      </c>
      <c r="B2555" s="76">
        <f t="shared" si="386"/>
        <v>6.9</v>
      </c>
      <c r="C2555" s="77">
        <f t="shared" si="381"/>
        <v>0.1280452868849998</v>
      </c>
      <c r="D2555" s="78">
        <f t="shared" si="382"/>
        <v>1.368708931716177E-63</v>
      </c>
      <c r="E2555" s="78">
        <f t="shared" si="383"/>
        <v>1</v>
      </c>
      <c r="F2555" s="78">
        <f t="shared" si="384"/>
        <v>1</v>
      </c>
      <c r="G2555" s="77">
        <f t="shared" si="387"/>
        <v>1.7525672782365948E-64</v>
      </c>
      <c r="H2555" s="78">
        <f t="shared" si="385"/>
        <v>-1275.1265060235048</v>
      </c>
      <c r="I2555" s="77">
        <f t="shared" si="388"/>
        <v>10</v>
      </c>
      <c r="J2555" s="77">
        <f t="shared" si="389"/>
        <v>1.225117365571335E-12</v>
      </c>
      <c r="K2555" s="77">
        <f t="shared" si="390"/>
        <v>1.225117365571335E-11</v>
      </c>
      <c r="L2555" s="82"/>
    </row>
    <row r="2556" spans="1:12" x14ac:dyDescent="0.2">
      <c r="A2556" s="76">
        <v>6910</v>
      </c>
      <c r="B2556" s="76">
        <f t="shared" si="386"/>
        <v>6.91</v>
      </c>
      <c r="C2556" s="77">
        <f t="shared" si="381"/>
        <v>0.12721101343412777</v>
      </c>
      <c r="D2556" s="78">
        <f t="shared" si="382"/>
        <v>1.8989529979376472E-11</v>
      </c>
      <c r="E2556" s="78">
        <f t="shared" si="383"/>
        <v>1</v>
      </c>
      <c r="F2556" s="78">
        <f t="shared" si="384"/>
        <v>1</v>
      </c>
      <c r="G2556" s="77">
        <f t="shared" si="387"/>
        <v>2.4156773533142326E-12</v>
      </c>
      <c r="H2556" s="78">
        <f t="shared" si="385"/>
        <v>-232.33922144267814</v>
      </c>
      <c r="I2556" s="77">
        <f t="shared" si="388"/>
        <v>10</v>
      </c>
      <c r="J2556" s="77">
        <f t="shared" si="389"/>
        <v>1.2078386766571163E-12</v>
      </c>
      <c r="K2556" s="77">
        <f t="shared" si="390"/>
        <v>1.2078386766571162E-11</v>
      </c>
      <c r="L2556" s="82"/>
    </row>
    <row r="2557" spans="1:12" x14ac:dyDescent="0.2">
      <c r="A2557" s="76">
        <v>6920</v>
      </c>
      <c r="B2557" s="76">
        <f t="shared" si="386"/>
        <v>6.92</v>
      </c>
      <c r="C2557" s="77">
        <f t="shared" si="381"/>
        <v>0.1263804795923601</v>
      </c>
      <c r="D2557" s="78">
        <f t="shared" si="382"/>
        <v>1.7081294187529219E-10</v>
      </c>
      <c r="E2557" s="78">
        <f t="shared" si="383"/>
        <v>1</v>
      </c>
      <c r="F2557" s="78">
        <f t="shared" si="384"/>
        <v>1</v>
      </c>
      <c r="G2557" s="77">
        <f t="shared" si="387"/>
        <v>2.1587421514781357E-11</v>
      </c>
      <c r="H2557" s="78">
        <f t="shared" si="385"/>
        <v>-213.31598456765295</v>
      </c>
      <c r="I2557" s="77">
        <f t="shared" si="388"/>
        <v>10</v>
      </c>
      <c r="J2557" s="77">
        <f t="shared" si="389"/>
        <v>1.2001549434047794E-11</v>
      </c>
      <c r="K2557" s="77">
        <f t="shared" si="390"/>
        <v>1.2001549434047794E-10</v>
      </c>
      <c r="L2557" s="82"/>
    </row>
    <row r="2558" spans="1:12" x14ac:dyDescent="0.2">
      <c r="A2558" s="76">
        <v>6930</v>
      </c>
      <c r="B2558" s="76">
        <f t="shared" si="386"/>
        <v>6.93</v>
      </c>
      <c r="C2558" s="77">
        <f t="shared" si="381"/>
        <v>0.12555368018123372</v>
      </c>
      <c r="D2558" s="78">
        <f t="shared" si="382"/>
        <v>3.0350831434572563E-10</v>
      </c>
      <c r="E2558" s="78">
        <f t="shared" si="383"/>
        <v>1</v>
      </c>
      <c r="F2558" s="78">
        <f t="shared" si="384"/>
        <v>1</v>
      </c>
      <c r="G2558" s="77">
        <f t="shared" si="387"/>
        <v>3.8106585831708591E-11</v>
      </c>
      <c r="H2558" s="78">
        <f t="shared" si="385"/>
        <v>-208.37999920396948</v>
      </c>
      <c r="I2558" s="77">
        <f t="shared" si="388"/>
        <v>10</v>
      </c>
      <c r="J2558" s="77">
        <f t="shared" si="389"/>
        <v>2.9847003673244977E-11</v>
      </c>
      <c r="K2558" s="77">
        <f t="shared" si="390"/>
        <v>2.9847003673244977E-10</v>
      </c>
      <c r="L2558" s="82"/>
    </row>
    <row r="2559" spans="1:12" x14ac:dyDescent="0.2">
      <c r="A2559" s="76">
        <v>6940</v>
      </c>
      <c r="B2559" s="76">
        <f t="shared" si="386"/>
        <v>6.94</v>
      </c>
      <c r="C2559" s="77">
        <f t="shared" si="381"/>
        <v>0.12473060995249988</v>
      </c>
      <c r="D2559" s="78">
        <f t="shared" si="382"/>
        <v>1.7063721863596287E-10</v>
      </c>
      <c r="E2559" s="78">
        <f t="shared" si="383"/>
        <v>1</v>
      </c>
      <c r="F2559" s="78">
        <f t="shared" si="384"/>
        <v>1</v>
      </c>
      <c r="G2559" s="77">
        <f t="shared" si="387"/>
        <v>2.1283684361061727E-11</v>
      </c>
      <c r="H2559" s="78">
        <f t="shared" si="385"/>
        <v>-213.43906380650958</v>
      </c>
      <c r="I2559" s="77">
        <f t="shared" si="388"/>
        <v>10</v>
      </c>
      <c r="J2559" s="77">
        <f t="shared" si="389"/>
        <v>2.969513509638516E-11</v>
      </c>
      <c r="K2559" s="77">
        <f t="shared" si="390"/>
        <v>2.9695135096385159E-10</v>
      </c>
      <c r="L2559" s="82"/>
    </row>
    <row r="2560" spans="1:12" x14ac:dyDescent="0.2">
      <c r="A2560" s="76">
        <v>6950</v>
      </c>
      <c r="B2560" s="76">
        <f t="shared" si="386"/>
        <v>6.95</v>
      </c>
      <c r="C2560" s="77">
        <f t="shared" si="381"/>
        <v>0.12391126358859293</v>
      </c>
      <c r="D2560" s="78">
        <f t="shared" si="382"/>
        <v>1.8950479059891035E-11</v>
      </c>
      <c r="E2560" s="78">
        <f t="shared" si="383"/>
        <v>1</v>
      </c>
      <c r="F2560" s="78">
        <f t="shared" si="384"/>
        <v>1</v>
      </c>
      <c r="G2560" s="77">
        <f t="shared" si="387"/>
        <v>2.3481778059202687E-12</v>
      </c>
      <c r="H2560" s="78">
        <f t="shared" si="385"/>
        <v>-232.58538042100668</v>
      </c>
      <c r="I2560" s="77">
        <f t="shared" si="388"/>
        <v>10</v>
      </c>
      <c r="J2560" s="77">
        <f t="shared" si="389"/>
        <v>1.1815931083490998E-11</v>
      </c>
      <c r="K2560" s="77">
        <f t="shared" si="390"/>
        <v>1.1815931083490998E-10</v>
      </c>
      <c r="L2560" s="82"/>
    </row>
    <row r="2561" spans="1:12" x14ac:dyDescent="0.2">
      <c r="A2561" s="76">
        <v>6960</v>
      </c>
      <c r="B2561" s="76">
        <f t="shared" si="386"/>
        <v>6.96</v>
      </c>
      <c r="C2561" s="77">
        <f t="shared" si="381"/>
        <v>0.12309563570310079</v>
      </c>
      <c r="D2561" s="78">
        <f t="shared" si="382"/>
        <v>1.7152935266251526E-82</v>
      </c>
      <c r="E2561" s="78">
        <f t="shared" si="383"/>
        <v>1</v>
      </c>
      <c r="F2561" s="78">
        <f t="shared" si="384"/>
        <v>1</v>
      </c>
      <c r="G2561" s="77">
        <f t="shared" si="387"/>
        <v>2.111451470773368E-83</v>
      </c>
      <c r="H2561" s="78">
        <f t="shared" si="385"/>
        <v>-1653.5083779174363</v>
      </c>
      <c r="I2561" s="77">
        <f t="shared" si="388"/>
        <v>10</v>
      </c>
      <c r="J2561" s="77">
        <f t="shared" si="389"/>
        <v>1.1740889029601344E-12</v>
      </c>
      <c r="K2561" s="77">
        <f t="shared" si="390"/>
        <v>1.1740889029601344E-11</v>
      </c>
      <c r="L2561" s="82"/>
    </row>
    <row r="2562" spans="1:12" x14ac:dyDescent="0.2">
      <c r="A2562" s="76">
        <v>6970</v>
      </c>
      <c r="B2562" s="76">
        <f t="shared" si="386"/>
        <v>6.97</v>
      </c>
      <c r="C2562" s="77">
        <f t="shared" ref="C2562:C2625" si="391">ABS(SIN(((8*PI()*$A2562*VLOOKUP($D$8,$C$16:$D$31,2,FALSE))/($D$14*1000000)))/(VLOOKUP($D$8,$C$16:$D$31,2,FALSE)*SIN(((8*PI()*$A2562)/($D$14*1000000)))))^5</f>
        <v>0.12228372084123457</v>
      </c>
      <c r="D2562" s="78">
        <f t="shared" ref="D2562:D2625" si="392">ABS(SIN(((512*PI()*$A2562*VLOOKUP($D$8,$C$16:$E$31,3,FALSE))/($D$14*1000000)))/(VLOOKUP($D$8,$C$16:$E$31,3,FALSE)*SIN(((512*PI()*$A2562)/($D$14*1000000)))))^$D$9</f>
        <v>1.8933153175903218E-11</v>
      </c>
      <c r="E2562" s="78">
        <f t="shared" ref="E2562:E2625" si="393">IF($D$10="OFF",1,ABS(SIN(8*VLOOKUP($D$8,$C$16:$D$31,2,FALSE)*VLOOKUP($D$8,$C$16:$E$31,3,FALSE)*2*PI()*A2562/($D$14*1000000))/(2*SIN((8*VLOOKUP($D$8,$C$16:$D$31,2,FALSE)*VLOOKUP($D$8,$C$16:$E$31,3,FALSE))*PI()*A2562/($D$14*1000000)))))</f>
        <v>1</v>
      </c>
      <c r="F2562" s="78">
        <f t="shared" ref="F2562:F2625" si="394">IF($D$11="OFF",1,ABS(SIN(8*VLOOKUP($D$8,$C$16:$D$31,2,FALSE)*VLOOKUP($D$8,$C$16:$E$31,3,FALSE)*IF($D$10="ON",4,2)*PI()*A2562/($D$14*1000000))/(2*SIN((8*VLOOKUP($D$8,$C$16:$D$31,2,FALSE)*VLOOKUP($D$8,$C$16:$E$31,3,FALSE)*IF($D$10="ON",2,1))*PI()*A2562/($D$14*1000000)))))</f>
        <v>1</v>
      </c>
      <c r="G2562" s="77">
        <f t="shared" si="387"/>
        <v>2.3152164176064826E-12</v>
      </c>
      <c r="H2562" s="78">
        <f t="shared" ref="H2562:H2625" si="395">20*LOG10(G2562)</f>
        <v>-232.70816813111253</v>
      </c>
      <c r="I2562" s="77">
        <f t="shared" si="388"/>
        <v>10</v>
      </c>
      <c r="J2562" s="77">
        <f t="shared" si="389"/>
        <v>1.1576082088032413E-12</v>
      </c>
      <c r="K2562" s="77">
        <f t="shared" si="390"/>
        <v>1.1576082088032413E-11</v>
      </c>
      <c r="L2562" s="82"/>
    </row>
    <row r="2563" spans="1:12" x14ac:dyDescent="0.2">
      <c r="A2563" s="76">
        <v>6980</v>
      </c>
      <c r="B2563" s="76">
        <f t="shared" ref="B2563:B2626" si="396">A2563/1000</f>
        <v>6.98</v>
      </c>
      <c r="C2563" s="77">
        <f t="shared" si="391"/>
        <v>0.12147551348030043</v>
      </c>
      <c r="D2563" s="78">
        <f t="shared" si="392"/>
        <v>1.7032534227234069E-10</v>
      </c>
      <c r="E2563" s="78">
        <f t="shared" si="393"/>
        <v>1</v>
      </c>
      <c r="F2563" s="78">
        <f t="shared" si="394"/>
        <v>1</v>
      </c>
      <c r="G2563" s="77">
        <f t="shared" ref="G2563:G2626" si="397">C2563*D2563*E2563*F2563</f>
        <v>2.0690358411240507E-11</v>
      </c>
      <c r="H2563" s="78">
        <f t="shared" si="395"/>
        <v>-213.68463972300643</v>
      </c>
      <c r="I2563" s="77">
        <f t="shared" ref="I2563:I2626" si="398">A2563-A2562</f>
        <v>10</v>
      </c>
      <c r="J2563" s="77">
        <f t="shared" ref="J2563:J2626" si="399">((G2563+G2562)/2)</f>
        <v>1.1502787414423496E-11</v>
      </c>
      <c r="K2563" s="77">
        <f t="shared" si="390"/>
        <v>1.1502787414423496E-10</v>
      </c>
      <c r="L2563" s="82"/>
    </row>
    <row r="2564" spans="1:12" x14ac:dyDescent="0.2">
      <c r="A2564" s="76">
        <v>6990</v>
      </c>
      <c r="B2564" s="76">
        <f t="shared" si="396"/>
        <v>6.99</v>
      </c>
      <c r="C2564" s="77">
        <f t="shared" si="391"/>
        <v>0.12067100803017093</v>
      </c>
      <c r="D2564" s="78">
        <f t="shared" si="392"/>
        <v>3.0267659758711512E-10</v>
      </c>
      <c r="E2564" s="78">
        <f t="shared" si="393"/>
        <v>1</v>
      </c>
      <c r="F2564" s="78">
        <f t="shared" si="394"/>
        <v>1</v>
      </c>
      <c r="G2564" s="77">
        <f t="shared" si="397"/>
        <v>3.6524290137979583E-11</v>
      </c>
      <c r="H2564" s="78">
        <f t="shared" si="395"/>
        <v>-208.74836431945675</v>
      </c>
      <c r="I2564" s="77">
        <f t="shared" si="398"/>
        <v>10</v>
      </c>
      <c r="J2564" s="77">
        <f t="shared" si="399"/>
        <v>2.8607324274610045E-11</v>
      </c>
      <c r="K2564" s="77">
        <f t="shared" ref="K2564:K2627" si="400">I2564*J2564</f>
        <v>2.8607324274610044E-10</v>
      </c>
      <c r="L2564" s="82"/>
    </row>
    <row r="2565" spans="1:12" x14ac:dyDescent="0.2">
      <c r="A2565" s="76">
        <v>7000</v>
      </c>
      <c r="B2565" s="76">
        <f t="shared" si="396"/>
        <v>7</v>
      </c>
      <c r="C2565" s="77">
        <f t="shared" si="391"/>
        <v>0.11987019883375842</v>
      </c>
      <c r="D2565" s="78">
        <f t="shared" si="392"/>
        <v>1.7018910552416668E-10</v>
      </c>
      <c r="E2565" s="78">
        <f t="shared" si="393"/>
        <v>1</v>
      </c>
      <c r="F2565" s="78">
        <f t="shared" si="394"/>
        <v>1</v>
      </c>
      <c r="G2565" s="77">
        <f t="shared" si="397"/>
        <v>2.0400601918521353E-11</v>
      </c>
      <c r="H2565" s="78">
        <f t="shared" si="395"/>
        <v>-213.80714037105466</v>
      </c>
      <c r="I2565" s="77">
        <f t="shared" si="398"/>
        <v>10</v>
      </c>
      <c r="J2565" s="77">
        <f t="shared" si="399"/>
        <v>2.8462446028250468E-11</v>
      </c>
      <c r="K2565" s="77">
        <f t="shared" si="400"/>
        <v>2.8462446028250468E-10</v>
      </c>
      <c r="L2565" s="82"/>
    </row>
    <row r="2566" spans="1:12" x14ac:dyDescent="0.2">
      <c r="A2566" s="76">
        <v>7010</v>
      </c>
      <c r="B2566" s="76">
        <f t="shared" si="396"/>
        <v>7.01</v>
      </c>
      <c r="C2566" s="77">
        <f t="shared" si="391"/>
        <v>0.11907308016748797</v>
      </c>
      <c r="D2566" s="78">
        <f t="shared" si="392"/>
        <v>1.890287732973641E-11</v>
      </c>
      <c r="E2566" s="78">
        <f t="shared" si="393"/>
        <v>1</v>
      </c>
      <c r="F2566" s="78">
        <f t="shared" si="394"/>
        <v>1</v>
      </c>
      <c r="G2566" s="77">
        <f t="shared" si="397"/>
        <v>2.2508238276798944E-12</v>
      </c>
      <c r="H2566" s="78">
        <f t="shared" si="395"/>
        <v>-232.95316991927578</v>
      </c>
      <c r="I2566" s="77">
        <f t="shared" si="398"/>
        <v>10</v>
      </c>
      <c r="J2566" s="77">
        <f t="shared" si="399"/>
        <v>1.1325712873100624E-11</v>
      </c>
      <c r="K2566" s="77">
        <f t="shared" si="400"/>
        <v>1.1325712873100624E-10</v>
      </c>
      <c r="L2566" s="82"/>
    </row>
    <row r="2567" spans="1:12" x14ac:dyDescent="0.2">
      <c r="A2567" s="76">
        <v>7020</v>
      </c>
      <c r="B2567" s="76">
        <f t="shared" si="396"/>
        <v>7.02</v>
      </c>
      <c r="C2567" s="77">
        <f t="shared" si="391"/>
        <v>0.11827964624177149</v>
      </c>
      <c r="D2567" s="78">
        <f t="shared" si="392"/>
        <v>4.0852190178022806E-66</v>
      </c>
      <c r="E2567" s="78">
        <f t="shared" si="393"/>
        <v>1</v>
      </c>
      <c r="F2567" s="78">
        <f t="shared" si="394"/>
        <v>1</v>
      </c>
      <c r="G2567" s="77">
        <f t="shared" si="397"/>
        <v>4.8319826024581094E-67</v>
      </c>
      <c r="H2567" s="78">
        <f t="shared" si="395"/>
        <v>-1326.3174927612072</v>
      </c>
      <c r="I2567" s="77">
        <f t="shared" si="398"/>
        <v>10</v>
      </c>
      <c r="J2567" s="77">
        <f t="shared" si="399"/>
        <v>1.1254119138399472E-12</v>
      </c>
      <c r="K2567" s="77">
        <f t="shared" si="400"/>
        <v>1.1254119138399472E-11</v>
      </c>
      <c r="L2567" s="82"/>
    </row>
    <row r="2568" spans="1:12" x14ac:dyDescent="0.2">
      <c r="A2568" s="76">
        <v>7030</v>
      </c>
      <c r="B2568" s="76">
        <f t="shared" si="396"/>
        <v>7.03</v>
      </c>
      <c r="C2568" s="77">
        <f t="shared" si="391"/>
        <v>0.11748989120148279</v>
      </c>
      <c r="D2568" s="78">
        <f t="shared" si="392"/>
        <v>1.8889919260779187E-11</v>
      </c>
      <c r="E2568" s="78">
        <f t="shared" si="393"/>
        <v>1</v>
      </c>
      <c r="F2568" s="78">
        <f t="shared" si="394"/>
        <v>1</v>
      </c>
      <c r="G2568" s="77">
        <f t="shared" si="397"/>
        <v>2.2193745587537409E-12</v>
      </c>
      <c r="H2568" s="78">
        <f t="shared" si="395"/>
        <v>-233.07538793397626</v>
      </c>
      <c r="I2568" s="77">
        <f t="shared" si="398"/>
        <v>10</v>
      </c>
      <c r="J2568" s="77">
        <f t="shared" si="399"/>
        <v>1.1096872793768704E-12</v>
      </c>
      <c r="K2568" s="77">
        <f t="shared" si="400"/>
        <v>1.1096872793768705E-11</v>
      </c>
      <c r="L2568" s="82"/>
    </row>
    <row r="2569" spans="1:12" x14ac:dyDescent="0.2">
      <c r="A2569" s="76">
        <v>7040</v>
      </c>
      <c r="B2569" s="76">
        <f t="shared" si="396"/>
        <v>7.04</v>
      </c>
      <c r="C2569" s="77">
        <f t="shared" si="391"/>
        <v>0.11670380912643286</v>
      </c>
      <c r="D2569" s="78">
        <f t="shared" si="392"/>
        <v>1.6995585248597606E-10</v>
      </c>
      <c r="E2569" s="78">
        <f t="shared" si="393"/>
        <v>1</v>
      </c>
      <c r="F2569" s="78">
        <f t="shared" si="394"/>
        <v>1</v>
      </c>
      <c r="G2569" s="77">
        <f t="shared" si="397"/>
        <v>1.9834495368443529E-11</v>
      </c>
      <c r="H2569" s="78">
        <f t="shared" si="395"/>
        <v>-214.05157688840796</v>
      </c>
      <c r="I2569" s="77">
        <f t="shared" si="398"/>
        <v>10</v>
      </c>
      <c r="J2569" s="77">
        <f t="shared" si="399"/>
        <v>1.1026934963598635E-11</v>
      </c>
      <c r="K2569" s="77">
        <f t="shared" si="400"/>
        <v>1.1026934963598635E-10</v>
      </c>
      <c r="L2569" s="82"/>
    </row>
    <row r="2570" spans="1:12" x14ac:dyDescent="0.2">
      <c r="A2570" s="76">
        <v>7050</v>
      </c>
      <c r="B2570" s="76">
        <f t="shared" si="396"/>
        <v>7.05</v>
      </c>
      <c r="C2570" s="77">
        <f t="shared" si="391"/>
        <v>0.11592139403184597</v>
      </c>
      <c r="D2570" s="78">
        <f t="shared" si="392"/>
        <v>3.0205455483001126E-10</v>
      </c>
      <c r="E2570" s="78">
        <f t="shared" si="393"/>
        <v>1</v>
      </c>
      <c r="F2570" s="78">
        <f t="shared" si="394"/>
        <v>1</v>
      </c>
      <c r="G2570" s="77">
        <f t="shared" si="397"/>
        <v>3.5014585069563558E-11</v>
      </c>
      <c r="H2570" s="78">
        <f t="shared" si="395"/>
        <v>-209.11502031538828</v>
      </c>
      <c r="I2570" s="77">
        <f t="shared" si="398"/>
        <v>10</v>
      </c>
      <c r="J2570" s="77">
        <f t="shared" si="399"/>
        <v>2.7424540219003542E-11</v>
      </c>
      <c r="K2570" s="77">
        <f t="shared" si="400"/>
        <v>2.7424540219003542E-10</v>
      </c>
      <c r="L2570" s="82"/>
    </row>
    <row r="2571" spans="1:12" x14ac:dyDescent="0.2">
      <c r="A2571" s="76">
        <v>7060</v>
      </c>
      <c r="B2571" s="76">
        <f t="shared" si="396"/>
        <v>7.06</v>
      </c>
      <c r="C2571" s="77">
        <f t="shared" si="391"/>
        <v>0.11514263986883579</v>
      </c>
      <c r="D2571" s="78">
        <f t="shared" si="392"/>
        <v>1.698587738137325E-10</v>
      </c>
      <c r="E2571" s="78">
        <f t="shared" si="393"/>
        <v>1</v>
      </c>
      <c r="F2571" s="78">
        <f t="shared" si="394"/>
        <v>1</v>
      </c>
      <c r="G2571" s="77">
        <f t="shared" si="397"/>
        <v>1.9557987621796635E-11</v>
      </c>
      <c r="H2571" s="78">
        <f t="shared" si="395"/>
        <v>-214.17351666142852</v>
      </c>
      <c r="I2571" s="77">
        <f t="shared" si="398"/>
        <v>10</v>
      </c>
      <c r="J2571" s="77">
        <f t="shared" si="399"/>
        <v>2.7286286345680095E-11</v>
      </c>
      <c r="K2571" s="77">
        <f t="shared" si="400"/>
        <v>2.7286286345680096E-10</v>
      </c>
      <c r="L2571" s="82"/>
    </row>
    <row r="2572" spans="1:12" x14ac:dyDescent="0.2">
      <c r="A2572" s="76">
        <v>7070</v>
      </c>
      <c r="B2572" s="76">
        <f t="shared" si="396"/>
        <v>7.07</v>
      </c>
      <c r="C2572" s="77">
        <f t="shared" si="391"/>
        <v>0.11436754052488374</v>
      </c>
      <c r="D2572" s="78">
        <f t="shared" si="392"/>
        <v>1.8868345502083135E-11</v>
      </c>
      <c r="E2572" s="78">
        <f t="shared" si="393"/>
        <v>1</v>
      </c>
      <c r="F2572" s="78">
        <f t="shared" si="394"/>
        <v>1</v>
      </c>
      <c r="G2572" s="77">
        <f t="shared" si="397"/>
        <v>2.1579262688470006E-12</v>
      </c>
      <c r="H2572" s="78">
        <f t="shared" si="395"/>
        <v>-233.31926796396047</v>
      </c>
      <c r="I2572" s="77">
        <f t="shared" si="398"/>
        <v>10</v>
      </c>
      <c r="J2572" s="77">
        <f t="shared" si="399"/>
        <v>1.0857956945321819E-11</v>
      </c>
      <c r="K2572" s="77">
        <f t="shared" si="400"/>
        <v>1.0857956945321818E-10</v>
      </c>
      <c r="L2572" s="82"/>
    </row>
    <row r="2573" spans="1:12" x14ac:dyDescent="0.2">
      <c r="A2573" s="76">
        <v>7080</v>
      </c>
      <c r="B2573" s="76">
        <f t="shared" si="396"/>
        <v>7.08</v>
      </c>
      <c r="C2573" s="77">
        <f t="shared" si="391"/>
        <v>0.11359608982431502</v>
      </c>
      <c r="D2573" s="78">
        <f t="shared" si="392"/>
        <v>6.5241061856837118E-65</v>
      </c>
      <c r="E2573" s="78">
        <f t="shared" si="393"/>
        <v>1</v>
      </c>
      <c r="F2573" s="78">
        <f t="shared" si="394"/>
        <v>1</v>
      </c>
      <c r="G2573" s="77">
        <f t="shared" si="397"/>
        <v>7.4111295229229612E-66</v>
      </c>
      <c r="H2573" s="78">
        <f t="shared" si="395"/>
        <v>-1302.6023119316712</v>
      </c>
      <c r="I2573" s="77">
        <f t="shared" si="398"/>
        <v>10</v>
      </c>
      <c r="J2573" s="77">
        <f t="shared" si="399"/>
        <v>1.0789631344235003E-12</v>
      </c>
      <c r="K2573" s="77">
        <f t="shared" si="400"/>
        <v>1.0789631344235003E-11</v>
      </c>
      <c r="L2573" s="82"/>
    </row>
    <row r="2574" spans="1:12" x14ac:dyDescent="0.2">
      <c r="A2574" s="76">
        <v>7090</v>
      </c>
      <c r="B2574" s="76">
        <f t="shared" si="396"/>
        <v>7.09</v>
      </c>
      <c r="C2574" s="77">
        <f t="shared" si="391"/>
        <v>0.11282828152877855</v>
      </c>
      <c r="D2574" s="78">
        <f t="shared" si="392"/>
        <v>1.8859724048369182E-11</v>
      </c>
      <c r="E2574" s="78">
        <f t="shared" si="393"/>
        <v>1</v>
      </c>
      <c r="F2574" s="78">
        <f t="shared" si="394"/>
        <v>1</v>
      </c>
      <c r="G2574" s="77">
        <f t="shared" si="397"/>
        <v>2.1279102544844734E-12</v>
      </c>
      <c r="H2574" s="78">
        <f t="shared" si="395"/>
        <v>-233.44093385088632</v>
      </c>
      <c r="I2574" s="77">
        <f t="shared" si="398"/>
        <v>10</v>
      </c>
      <c r="J2574" s="77">
        <f t="shared" si="399"/>
        <v>1.0639551272422367E-12</v>
      </c>
      <c r="K2574" s="77">
        <f t="shared" si="400"/>
        <v>1.0639551272422366E-11</v>
      </c>
      <c r="L2574" s="82"/>
    </row>
    <row r="2575" spans="1:12" x14ac:dyDescent="0.2">
      <c r="A2575" s="76">
        <v>7100</v>
      </c>
      <c r="B2575" s="76">
        <f t="shared" si="396"/>
        <v>7.1</v>
      </c>
      <c r="C2575" s="77">
        <f t="shared" si="391"/>
        <v>0.11206410933772482</v>
      </c>
      <c r="D2575" s="78">
        <f t="shared" si="392"/>
        <v>1.6970358246886288E-10</v>
      </c>
      <c r="E2575" s="78">
        <f t="shared" si="393"/>
        <v>1</v>
      </c>
      <c r="F2575" s="78">
        <f t="shared" si="394"/>
        <v>1</v>
      </c>
      <c r="G2575" s="77">
        <f t="shared" si="397"/>
        <v>1.9017680820794249E-11</v>
      </c>
      <c r="H2575" s="78">
        <f t="shared" si="395"/>
        <v>-214.41684891531469</v>
      </c>
      <c r="I2575" s="77">
        <f t="shared" si="398"/>
        <v>10</v>
      </c>
      <c r="J2575" s="77">
        <f t="shared" si="399"/>
        <v>1.0572795537639361E-11</v>
      </c>
      <c r="K2575" s="77">
        <f t="shared" si="400"/>
        <v>1.0572795537639362E-10</v>
      </c>
      <c r="L2575" s="82"/>
    </row>
    <row r="2576" spans="1:12" x14ac:dyDescent="0.2">
      <c r="A2576" s="76">
        <v>7110</v>
      </c>
      <c r="B2576" s="76">
        <f t="shared" si="396"/>
        <v>7.11</v>
      </c>
      <c r="C2576" s="77">
        <f t="shared" si="391"/>
        <v>0.11130356688888521</v>
      </c>
      <c r="D2576" s="78">
        <f t="shared" si="392"/>
        <v>3.0164068822860945E-10</v>
      </c>
      <c r="E2576" s="78">
        <f t="shared" si="393"/>
        <v>1</v>
      </c>
      <c r="F2576" s="78">
        <f t="shared" si="394"/>
        <v>1</v>
      </c>
      <c r="G2576" s="77">
        <f t="shared" si="397"/>
        <v>3.3573684518662401E-11</v>
      </c>
      <c r="H2576" s="78">
        <f t="shared" si="395"/>
        <v>-209.48001989632911</v>
      </c>
      <c r="I2576" s="77">
        <f t="shared" si="398"/>
        <v>10</v>
      </c>
      <c r="J2576" s="77">
        <f t="shared" si="399"/>
        <v>2.6295682669728325E-11</v>
      </c>
      <c r="K2576" s="77">
        <f t="shared" si="400"/>
        <v>2.6295682669728322E-10</v>
      </c>
      <c r="L2576" s="82"/>
    </row>
    <row r="2577" spans="1:12" x14ac:dyDescent="0.2">
      <c r="A2577" s="76">
        <v>7120</v>
      </c>
      <c r="B2577" s="76">
        <f t="shared" si="396"/>
        <v>7.12</v>
      </c>
      <c r="C2577" s="77">
        <f t="shared" si="391"/>
        <v>0.1105466477587521</v>
      </c>
      <c r="D2577" s="78">
        <f t="shared" si="392"/>
        <v>1.6964542836724009E-10</v>
      </c>
      <c r="E2577" s="78">
        <f t="shared" si="393"/>
        <v>1</v>
      </c>
      <c r="F2577" s="78">
        <f t="shared" si="394"/>
        <v>1</v>
      </c>
      <c r="G2577" s="77">
        <f t="shared" si="397"/>
        <v>1.8753733413595902E-11</v>
      </c>
      <c r="H2577" s="78">
        <f t="shared" si="395"/>
        <v>-214.5382452365686</v>
      </c>
      <c r="I2577" s="77">
        <f t="shared" si="398"/>
        <v>10</v>
      </c>
      <c r="J2577" s="77">
        <f t="shared" si="399"/>
        <v>2.616370896612915E-11</v>
      </c>
      <c r="K2577" s="77">
        <f t="shared" si="400"/>
        <v>2.6163708966129151E-10</v>
      </c>
      <c r="L2577" s="82"/>
    </row>
    <row r="2578" spans="1:12" x14ac:dyDescent="0.2">
      <c r="A2578" s="76">
        <v>7130</v>
      </c>
      <c r="B2578" s="76">
        <f t="shared" si="396"/>
        <v>7.13</v>
      </c>
      <c r="C2578" s="77">
        <f t="shared" si="391"/>
        <v>0.10979334546305858</v>
      </c>
      <c r="D2578" s="78">
        <f t="shared" si="392"/>
        <v>1.8846800483750828E-11</v>
      </c>
      <c r="E2578" s="78">
        <f t="shared" si="393"/>
        <v>1</v>
      </c>
      <c r="F2578" s="78">
        <f t="shared" si="394"/>
        <v>1</v>
      </c>
      <c r="G2578" s="77">
        <f t="shared" si="397"/>
        <v>2.0692532763857943E-12</v>
      </c>
      <c r="H2578" s="78">
        <f t="shared" si="395"/>
        <v>-233.68372696962692</v>
      </c>
      <c r="I2578" s="77">
        <f t="shared" si="398"/>
        <v>10</v>
      </c>
      <c r="J2578" s="77">
        <f t="shared" si="399"/>
        <v>1.0411493344990848E-11</v>
      </c>
      <c r="K2578" s="77">
        <f t="shared" si="400"/>
        <v>1.0411493344990849E-10</v>
      </c>
      <c r="L2578" s="82"/>
    </row>
    <row r="2579" spans="1:12" x14ac:dyDescent="0.2">
      <c r="A2579" s="76">
        <v>7140</v>
      </c>
      <c r="B2579" s="76">
        <f t="shared" si="396"/>
        <v>7.14</v>
      </c>
      <c r="C2579" s="77">
        <f t="shared" si="391"/>
        <v>0.10904365345725896</v>
      </c>
      <c r="D2579" s="78">
        <f t="shared" si="392"/>
        <v>1.086449646616019E-64</v>
      </c>
      <c r="E2579" s="78">
        <f t="shared" si="393"/>
        <v>1</v>
      </c>
      <c r="F2579" s="78">
        <f t="shared" si="394"/>
        <v>1</v>
      </c>
      <c r="G2579" s="77">
        <f t="shared" si="397"/>
        <v>1.1847043876435863E-65</v>
      </c>
      <c r="H2579" s="78">
        <f t="shared" si="395"/>
        <v>-1298.5278000619576</v>
      </c>
      <c r="I2579" s="77">
        <f t="shared" si="398"/>
        <v>10</v>
      </c>
      <c r="J2579" s="77">
        <f t="shared" si="399"/>
        <v>1.0346266381928971E-12</v>
      </c>
      <c r="K2579" s="77">
        <f t="shared" si="400"/>
        <v>1.0346266381928971E-11</v>
      </c>
      <c r="L2579" s="82"/>
    </row>
    <row r="2580" spans="1:12" x14ac:dyDescent="0.2">
      <c r="A2580" s="76">
        <v>7150</v>
      </c>
      <c r="B2580" s="76">
        <f t="shared" si="396"/>
        <v>7.15</v>
      </c>
      <c r="C2580" s="77">
        <f t="shared" si="391"/>
        <v>0.10829756513701055</v>
      </c>
      <c r="D2580" s="78">
        <f t="shared" si="392"/>
        <v>1.8842494925040889E-11</v>
      </c>
      <c r="E2580" s="78">
        <f t="shared" si="393"/>
        <v>1</v>
      </c>
      <c r="F2580" s="78">
        <f t="shared" si="394"/>
        <v>1</v>
      </c>
      <c r="G2580" s="77">
        <f t="shared" si="397"/>
        <v>2.0405963214884066E-12</v>
      </c>
      <c r="H2580" s="78">
        <f t="shared" si="395"/>
        <v>-233.80485801140793</v>
      </c>
      <c r="I2580" s="77">
        <f t="shared" si="398"/>
        <v>10</v>
      </c>
      <c r="J2580" s="77">
        <f t="shared" si="399"/>
        <v>1.0202981607442033E-12</v>
      </c>
      <c r="K2580" s="77">
        <f t="shared" si="400"/>
        <v>1.0202981607442032E-11</v>
      </c>
      <c r="L2580" s="82"/>
    </row>
    <row r="2581" spans="1:12" x14ac:dyDescent="0.2">
      <c r="A2581" s="76">
        <v>7160</v>
      </c>
      <c r="B2581" s="76">
        <f t="shared" si="396"/>
        <v>7.16</v>
      </c>
      <c r="C2581" s="77">
        <f t="shared" si="391"/>
        <v>0.10755507383865383</v>
      </c>
      <c r="D2581" s="78">
        <f t="shared" si="392"/>
        <v>1.6956792572749734E-10</v>
      </c>
      <c r="E2581" s="78">
        <f t="shared" si="393"/>
        <v>1</v>
      </c>
      <c r="F2581" s="78">
        <f t="shared" si="394"/>
        <v>1</v>
      </c>
      <c r="G2581" s="77">
        <f t="shared" si="397"/>
        <v>1.8237890772288345E-11</v>
      </c>
      <c r="H2581" s="78">
        <f t="shared" si="395"/>
        <v>-214.78050779265624</v>
      </c>
      <c r="I2581" s="77">
        <f t="shared" si="398"/>
        <v>10</v>
      </c>
      <c r="J2581" s="77">
        <f t="shared" si="399"/>
        <v>1.0139243546888375E-11</v>
      </c>
      <c r="K2581" s="77">
        <f t="shared" si="400"/>
        <v>1.0139243546888375E-10</v>
      </c>
      <c r="L2581" s="82"/>
    </row>
    <row r="2582" spans="1:12" x14ac:dyDescent="0.2">
      <c r="A2582" s="76">
        <v>7170</v>
      </c>
      <c r="B2582" s="76">
        <f t="shared" si="396"/>
        <v>7.17</v>
      </c>
      <c r="C2582" s="77">
        <f t="shared" si="391"/>
        <v>0.1068161728396948</v>
      </c>
      <c r="D2582" s="78">
        <f t="shared" si="392"/>
        <v>3.0143400304154916E-10</v>
      </c>
      <c r="E2582" s="78">
        <f t="shared" si="393"/>
        <v>1</v>
      </c>
      <c r="F2582" s="78">
        <f t="shared" si="394"/>
        <v>1</v>
      </c>
      <c r="G2582" s="77">
        <f t="shared" si="397"/>
        <v>3.2198026568647206E-11</v>
      </c>
      <c r="H2582" s="78">
        <f t="shared" si="395"/>
        <v>-209.84341491180444</v>
      </c>
      <c r="I2582" s="77">
        <f t="shared" si="398"/>
        <v>10</v>
      </c>
      <c r="J2582" s="77">
        <f t="shared" si="399"/>
        <v>2.5217958670467777E-11</v>
      </c>
      <c r="K2582" s="77">
        <f t="shared" si="400"/>
        <v>2.5217958670467776E-10</v>
      </c>
      <c r="L2582" s="82"/>
    </row>
    <row r="2583" spans="1:12" x14ac:dyDescent="0.2">
      <c r="A2583" s="76">
        <v>7180</v>
      </c>
      <c r="B2583" s="76">
        <f t="shared" si="396"/>
        <v>7.18</v>
      </c>
      <c r="C2583" s="77">
        <f t="shared" si="391"/>
        <v>0.10608085535928678</v>
      </c>
      <c r="D2583" s="78">
        <f t="shared" si="392"/>
        <v>1.6954855652248165E-10</v>
      </c>
      <c r="E2583" s="78">
        <f t="shared" si="393"/>
        <v>1</v>
      </c>
      <c r="F2583" s="78">
        <f t="shared" si="394"/>
        <v>1</v>
      </c>
      <c r="G2583" s="77">
        <f t="shared" si="397"/>
        <v>1.7985855900837236E-11</v>
      </c>
      <c r="H2583" s="78">
        <f t="shared" si="395"/>
        <v>-214.90137780782283</v>
      </c>
      <c r="I2583" s="77">
        <f t="shared" si="398"/>
        <v>10</v>
      </c>
      <c r="J2583" s="77">
        <f t="shared" si="399"/>
        <v>2.5091941234742222E-11</v>
      </c>
      <c r="K2583" s="77">
        <f t="shared" si="400"/>
        <v>2.5091941234742221E-10</v>
      </c>
      <c r="L2583" s="82"/>
    </row>
    <row r="2584" spans="1:12" x14ac:dyDescent="0.2">
      <c r="A2584" s="76">
        <v>7190</v>
      </c>
      <c r="B2584" s="76">
        <f t="shared" si="396"/>
        <v>7.19</v>
      </c>
      <c r="C2584" s="77">
        <f t="shared" si="391"/>
        <v>0.10534911455871294</v>
      </c>
      <c r="D2584" s="78">
        <f t="shared" si="392"/>
        <v>1.8838190513841651E-11</v>
      </c>
      <c r="E2584" s="78">
        <f t="shared" si="393"/>
        <v>1</v>
      </c>
      <c r="F2584" s="78">
        <f t="shared" si="394"/>
        <v>1</v>
      </c>
      <c r="G2584" s="77">
        <f t="shared" si="397"/>
        <v>1.9845866905215638E-12</v>
      </c>
      <c r="H2584" s="78">
        <f t="shared" si="395"/>
        <v>-234.04659851066833</v>
      </c>
      <c r="I2584" s="77">
        <f t="shared" si="398"/>
        <v>10</v>
      </c>
      <c r="J2584" s="77">
        <f t="shared" si="399"/>
        <v>9.9852212956793999E-12</v>
      </c>
      <c r="K2584" s="77">
        <f t="shared" si="400"/>
        <v>9.9852212956794005E-11</v>
      </c>
      <c r="L2584" s="82"/>
    </row>
    <row r="2585" spans="1:12" x14ac:dyDescent="0.2">
      <c r="A2585" s="76">
        <v>7200</v>
      </c>
      <c r="B2585" s="76">
        <f t="shared" si="396"/>
        <v>7.2</v>
      </c>
      <c r="C2585" s="77">
        <f t="shared" si="391"/>
        <v>0.10462094354186856</v>
      </c>
      <c r="D2585" s="78">
        <f t="shared" si="392"/>
        <v>1.0679781282648924E-65</v>
      </c>
      <c r="E2585" s="78">
        <f t="shared" si="393"/>
        <v>1</v>
      </c>
      <c r="F2585" s="78">
        <f t="shared" si="394"/>
        <v>1</v>
      </c>
      <c r="G2585" s="77">
        <f t="shared" si="397"/>
        <v>1.1173287946115176E-66</v>
      </c>
      <c r="H2585" s="78">
        <f t="shared" si="395"/>
        <v>-1319.0363801782687</v>
      </c>
      <c r="I2585" s="77">
        <f t="shared" si="398"/>
        <v>10</v>
      </c>
      <c r="J2585" s="77">
        <f t="shared" si="399"/>
        <v>9.9229334526078189E-13</v>
      </c>
      <c r="K2585" s="77">
        <f t="shared" si="400"/>
        <v>9.9229334526078193E-12</v>
      </c>
      <c r="L2585" s="82"/>
    </row>
    <row r="2586" spans="1:12" x14ac:dyDescent="0.2">
      <c r="A2586" s="76">
        <v>7210</v>
      </c>
      <c r="B2586" s="76">
        <f t="shared" si="396"/>
        <v>7.21</v>
      </c>
      <c r="C2586" s="77">
        <f t="shared" si="391"/>
        <v>0.10389633535574397</v>
      </c>
      <c r="D2586" s="78">
        <f t="shared" si="392"/>
        <v>1.8838190513837806E-11</v>
      </c>
      <c r="E2586" s="78">
        <f t="shared" si="393"/>
        <v>1</v>
      </c>
      <c r="F2586" s="78">
        <f t="shared" si="394"/>
        <v>1</v>
      </c>
      <c r="G2586" s="77">
        <f t="shared" si="397"/>
        <v>1.9572189591210874E-12</v>
      </c>
      <c r="H2586" s="78">
        <f t="shared" si="395"/>
        <v>-234.16721171965838</v>
      </c>
      <c r="I2586" s="77">
        <f t="shared" si="398"/>
        <v>10</v>
      </c>
      <c r="J2586" s="77">
        <f t="shared" si="399"/>
        <v>9.7860947956054369E-13</v>
      </c>
      <c r="K2586" s="77">
        <f t="shared" si="400"/>
        <v>9.7860947956054369E-12</v>
      </c>
      <c r="L2586" s="82"/>
    </row>
    <row r="2587" spans="1:12" x14ac:dyDescent="0.2">
      <c r="A2587" s="76">
        <v>7220</v>
      </c>
      <c r="B2587" s="76">
        <f t="shared" si="396"/>
        <v>7.22</v>
      </c>
      <c r="C2587" s="77">
        <f t="shared" si="391"/>
        <v>0.10317528299090738</v>
      </c>
      <c r="D2587" s="78">
        <f t="shared" si="392"/>
        <v>1.6954855652247017E-10</v>
      </c>
      <c r="E2587" s="78">
        <f t="shared" si="393"/>
        <v>1</v>
      </c>
      <c r="F2587" s="78">
        <f t="shared" si="394"/>
        <v>1</v>
      </c>
      <c r="G2587" s="77">
        <f t="shared" si="397"/>
        <v>1.7493220299905715E-11</v>
      </c>
      <c r="H2587" s="78">
        <f t="shared" si="395"/>
        <v>-215.14260469122465</v>
      </c>
      <c r="I2587" s="77">
        <f t="shared" si="398"/>
        <v>10</v>
      </c>
      <c r="J2587" s="77">
        <f t="shared" si="399"/>
        <v>9.7252196295134018E-12</v>
      </c>
      <c r="K2587" s="77">
        <f t="shared" si="400"/>
        <v>9.7252196295134011E-11</v>
      </c>
      <c r="L2587" s="82"/>
    </row>
    <row r="2588" spans="1:12" x14ac:dyDescent="0.2">
      <c r="A2588" s="76">
        <v>7230</v>
      </c>
      <c r="B2588" s="76">
        <f t="shared" si="396"/>
        <v>7.23</v>
      </c>
      <c r="C2588" s="77">
        <f t="shared" si="391"/>
        <v>0.10245777938198904</v>
      </c>
      <c r="D2588" s="78">
        <f t="shared" si="392"/>
        <v>3.0143400304154916E-10</v>
      </c>
      <c r="E2588" s="78">
        <f t="shared" si="393"/>
        <v>1</v>
      </c>
      <c r="F2588" s="78">
        <f t="shared" si="394"/>
        <v>1</v>
      </c>
      <c r="G2588" s="77">
        <f t="shared" si="397"/>
        <v>3.0884258581860857E-11</v>
      </c>
      <c r="H2588" s="78">
        <f t="shared" si="395"/>
        <v>-210.2052564004785</v>
      </c>
      <c r="I2588" s="77">
        <f t="shared" si="398"/>
        <v>10</v>
      </c>
      <c r="J2588" s="77">
        <f t="shared" si="399"/>
        <v>2.4188739440883284E-11</v>
      </c>
      <c r="K2588" s="77">
        <f t="shared" si="400"/>
        <v>2.4188739440883284E-10</v>
      </c>
      <c r="L2588" s="82"/>
    </row>
    <row r="2589" spans="1:12" x14ac:dyDescent="0.2">
      <c r="A2589" s="76">
        <v>7240</v>
      </c>
      <c r="B2589" s="76">
        <f t="shared" si="396"/>
        <v>7.24</v>
      </c>
      <c r="C2589" s="77">
        <f t="shared" si="391"/>
        <v>0.10174381740816332</v>
      </c>
      <c r="D2589" s="78">
        <f t="shared" si="392"/>
        <v>1.6956792572753117E-10</v>
      </c>
      <c r="E2589" s="78">
        <f t="shared" si="393"/>
        <v>1</v>
      </c>
      <c r="F2589" s="78">
        <f t="shared" si="394"/>
        <v>1</v>
      </c>
      <c r="G2589" s="77">
        <f t="shared" si="397"/>
        <v>1.725248807350293E-11</v>
      </c>
      <c r="H2589" s="78">
        <f t="shared" si="395"/>
        <v>-215.26296528291823</v>
      </c>
      <c r="I2589" s="77">
        <f t="shared" si="398"/>
        <v>10</v>
      </c>
      <c r="J2589" s="77">
        <f t="shared" si="399"/>
        <v>2.4068373327681892E-11</v>
      </c>
      <c r="K2589" s="77">
        <f t="shared" si="400"/>
        <v>2.4068373327681893E-10</v>
      </c>
      <c r="L2589" s="82"/>
    </row>
    <row r="2590" spans="1:12" x14ac:dyDescent="0.2">
      <c r="A2590" s="76">
        <v>7250</v>
      </c>
      <c r="B2590" s="76">
        <f t="shared" si="396"/>
        <v>7.25</v>
      </c>
      <c r="C2590" s="77">
        <f t="shared" si="391"/>
        <v>0.10103338989363368</v>
      </c>
      <c r="D2590" s="78">
        <f t="shared" si="392"/>
        <v>1.8842494925044721E-11</v>
      </c>
      <c r="E2590" s="78">
        <f t="shared" si="393"/>
        <v>1</v>
      </c>
      <c r="F2590" s="78">
        <f t="shared" si="394"/>
        <v>1</v>
      </c>
      <c r="G2590" s="77">
        <f t="shared" si="397"/>
        <v>1.9037211363308571E-12</v>
      </c>
      <c r="H2590" s="78">
        <f t="shared" si="395"/>
        <v>-234.40793336506567</v>
      </c>
      <c r="I2590" s="77">
        <f t="shared" si="398"/>
        <v>10</v>
      </c>
      <c r="J2590" s="77">
        <f t="shared" si="399"/>
        <v>9.5781046049168928E-12</v>
      </c>
      <c r="K2590" s="77">
        <f t="shared" si="400"/>
        <v>9.5781046049168935E-11</v>
      </c>
      <c r="L2590" s="82"/>
    </row>
    <row r="2591" spans="1:12" x14ac:dyDescent="0.2">
      <c r="A2591" s="76">
        <v>7260</v>
      </c>
      <c r="B2591" s="76">
        <f t="shared" si="396"/>
        <v>7.26</v>
      </c>
      <c r="C2591" s="77">
        <f t="shared" si="391"/>
        <v>0.10032648960811581</v>
      </c>
      <c r="D2591" s="78">
        <f t="shared" si="392"/>
        <v>3.851285429134839E-63</v>
      </c>
      <c r="E2591" s="78">
        <f t="shared" si="393"/>
        <v>1</v>
      </c>
      <c r="F2591" s="78">
        <f t="shared" si="394"/>
        <v>1</v>
      </c>
      <c r="G2591" s="77">
        <f t="shared" si="397"/>
        <v>3.8638594758398429E-64</v>
      </c>
      <c r="H2591" s="78">
        <f t="shared" si="395"/>
        <v>-1268.2595735352816</v>
      </c>
      <c r="I2591" s="77">
        <f t="shared" si="398"/>
        <v>10</v>
      </c>
      <c r="J2591" s="77">
        <f t="shared" si="399"/>
        <v>9.5186056816542854E-13</v>
      </c>
      <c r="K2591" s="77">
        <f t="shared" si="400"/>
        <v>9.5186056816542854E-12</v>
      </c>
      <c r="L2591" s="82"/>
    </row>
    <row r="2592" spans="1:12" x14ac:dyDescent="0.2">
      <c r="A2592" s="76">
        <v>7270</v>
      </c>
      <c r="B2592" s="76">
        <f t="shared" si="396"/>
        <v>7.27</v>
      </c>
      <c r="C2592" s="77">
        <f t="shared" si="391"/>
        <v>9.962310926732143E-2</v>
      </c>
      <c r="D2592" s="78">
        <f t="shared" si="392"/>
        <v>1.8846800483746996E-11</v>
      </c>
      <c r="E2592" s="78">
        <f t="shared" si="393"/>
        <v>1</v>
      </c>
      <c r="F2592" s="78">
        <f t="shared" si="394"/>
        <v>1</v>
      </c>
      <c r="G2592" s="77">
        <f t="shared" si="397"/>
        <v>1.8775768639317333E-12</v>
      </c>
      <c r="H2592" s="78">
        <f t="shared" si="395"/>
        <v>-234.52804549768103</v>
      </c>
      <c r="I2592" s="77">
        <f t="shared" si="398"/>
        <v>10</v>
      </c>
      <c r="J2592" s="77">
        <f t="shared" si="399"/>
        <v>9.3878843196586664E-13</v>
      </c>
      <c r="K2592" s="77">
        <f t="shared" si="400"/>
        <v>9.3878843196586672E-12</v>
      </c>
      <c r="L2592" s="82"/>
    </row>
    <row r="2593" spans="1:12" x14ac:dyDescent="0.2">
      <c r="A2593" s="76">
        <v>7280</v>
      </c>
      <c r="B2593" s="76">
        <f t="shared" si="396"/>
        <v>7.28</v>
      </c>
      <c r="C2593" s="77">
        <f t="shared" si="391"/>
        <v>9.8923241533442702E-2</v>
      </c>
      <c r="D2593" s="78">
        <f t="shared" si="392"/>
        <v>1.6964542836722849E-10</v>
      </c>
      <c r="E2593" s="78">
        <f t="shared" si="393"/>
        <v>1</v>
      </c>
      <c r="F2593" s="78">
        <f t="shared" si="394"/>
        <v>1</v>
      </c>
      <c r="G2593" s="77">
        <f t="shared" si="397"/>
        <v>1.6781875685415697E-11</v>
      </c>
      <c r="H2593" s="78">
        <f t="shared" si="395"/>
        <v>-215.50319000685576</v>
      </c>
      <c r="I2593" s="77">
        <f t="shared" si="398"/>
        <v>10</v>
      </c>
      <c r="J2593" s="77">
        <f t="shared" si="399"/>
        <v>9.3297262746737156E-12</v>
      </c>
      <c r="K2593" s="77">
        <f t="shared" si="400"/>
        <v>9.3297262746737156E-11</v>
      </c>
      <c r="L2593" s="82"/>
    </row>
    <row r="2594" spans="1:12" x14ac:dyDescent="0.2">
      <c r="A2594" s="76">
        <v>7290</v>
      </c>
      <c r="B2594" s="76">
        <f t="shared" si="396"/>
        <v>7.29</v>
      </c>
      <c r="C2594" s="77">
        <f t="shared" si="391"/>
        <v>9.8226879015635871E-2</v>
      </c>
      <c r="D2594" s="78">
        <f t="shared" si="392"/>
        <v>3.0164068822860945E-10</v>
      </c>
      <c r="E2594" s="78">
        <f t="shared" si="393"/>
        <v>1</v>
      </c>
      <c r="F2594" s="78">
        <f t="shared" si="394"/>
        <v>1</v>
      </c>
      <c r="G2594" s="77">
        <f t="shared" si="397"/>
        <v>2.962922338882476E-11</v>
      </c>
      <c r="H2594" s="78">
        <f t="shared" si="395"/>
        <v>-210.56559463315168</v>
      </c>
      <c r="I2594" s="77">
        <f t="shared" si="398"/>
        <v>10</v>
      </c>
      <c r="J2594" s="77">
        <f t="shared" si="399"/>
        <v>2.320554953712023E-11</v>
      </c>
      <c r="K2594" s="77">
        <f t="shared" si="400"/>
        <v>2.320554953712023E-10</v>
      </c>
      <c r="L2594" s="82"/>
    </row>
    <row r="2595" spans="1:12" x14ac:dyDescent="0.2">
      <c r="A2595" s="76">
        <v>7300</v>
      </c>
      <c r="B2595" s="76">
        <f t="shared" si="396"/>
        <v>7.3</v>
      </c>
      <c r="C2595" s="77">
        <f t="shared" si="391"/>
        <v>9.7534014270506453E-2</v>
      </c>
      <c r="D2595" s="78">
        <f t="shared" si="392"/>
        <v>1.6970358246887431E-10</v>
      </c>
      <c r="E2595" s="78">
        <f t="shared" si="393"/>
        <v>1</v>
      </c>
      <c r="F2595" s="78">
        <f t="shared" si="394"/>
        <v>1</v>
      </c>
      <c r="G2595" s="77">
        <f t="shared" si="397"/>
        <v>1.6551871634275255E-11</v>
      </c>
      <c r="H2595" s="78">
        <f t="shared" si="395"/>
        <v>-215.62305780878711</v>
      </c>
      <c r="I2595" s="77">
        <f t="shared" si="398"/>
        <v>10</v>
      </c>
      <c r="J2595" s="77">
        <f t="shared" si="399"/>
        <v>2.3090547511550007E-11</v>
      </c>
      <c r="K2595" s="77">
        <f t="shared" si="400"/>
        <v>2.3090547511550007E-10</v>
      </c>
      <c r="L2595" s="82"/>
    </row>
    <row r="2596" spans="1:12" x14ac:dyDescent="0.2">
      <c r="A2596" s="76">
        <v>7310</v>
      </c>
      <c r="B2596" s="76">
        <f t="shared" si="396"/>
        <v>7.31</v>
      </c>
      <c r="C2596" s="77">
        <f t="shared" si="391"/>
        <v>9.6844639802591712E-2</v>
      </c>
      <c r="D2596" s="78">
        <f t="shared" si="392"/>
        <v>1.885972404837303E-11</v>
      </c>
      <c r="E2596" s="78">
        <f t="shared" si="393"/>
        <v>1</v>
      </c>
      <c r="F2596" s="78">
        <f t="shared" si="394"/>
        <v>1</v>
      </c>
      <c r="G2596" s="77">
        <f t="shared" si="397"/>
        <v>1.8264631822409627E-12</v>
      </c>
      <c r="H2596" s="78">
        <f t="shared" si="395"/>
        <v>-234.76778155703192</v>
      </c>
      <c r="I2596" s="77">
        <f t="shared" si="398"/>
        <v>10</v>
      </c>
      <c r="J2596" s="77">
        <f t="shared" si="399"/>
        <v>9.1891674082581094E-12</v>
      </c>
      <c r="K2596" s="77">
        <f t="shared" si="400"/>
        <v>9.1891674082581088E-11</v>
      </c>
      <c r="L2596" s="82"/>
    </row>
    <row r="2597" spans="1:12" x14ac:dyDescent="0.2">
      <c r="A2597" s="76">
        <v>7320</v>
      </c>
      <c r="B2597" s="76">
        <f t="shared" si="396"/>
        <v>7.32</v>
      </c>
      <c r="C2597" s="77">
        <f t="shared" si="391"/>
        <v>9.6158748064846783E-2</v>
      </c>
      <c r="D2597" s="78">
        <f t="shared" si="392"/>
        <v>5.2839591646304528E-63</v>
      </c>
      <c r="E2597" s="78">
        <f t="shared" si="393"/>
        <v>1</v>
      </c>
      <c r="F2597" s="78">
        <f t="shared" si="394"/>
        <v>1</v>
      </c>
      <c r="G2597" s="77">
        <f t="shared" si="397"/>
        <v>5.0809889809663795E-64</v>
      </c>
      <c r="H2597" s="78">
        <f t="shared" si="395"/>
        <v>-1265.8810349386792</v>
      </c>
      <c r="I2597" s="77">
        <f t="shared" si="398"/>
        <v>10</v>
      </c>
      <c r="J2597" s="77">
        <f t="shared" si="399"/>
        <v>9.1323159112048133E-13</v>
      </c>
      <c r="K2597" s="77">
        <f t="shared" si="400"/>
        <v>9.1323159112048133E-12</v>
      </c>
      <c r="L2597" s="82"/>
    </row>
    <row r="2598" spans="1:12" x14ac:dyDescent="0.2">
      <c r="A2598" s="76">
        <v>7330</v>
      </c>
      <c r="B2598" s="76">
        <f t="shared" si="396"/>
        <v>7.33</v>
      </c>
      <c r="C2598" s="77">
        <f t="shared" si="391"/>
        <v>9.547633145912772E-2</v>
      </c>
      <c r="D2598" s="78">
        <f t="shared" si="392"/>
        <v>1.8868345502071855E-11</v>
      </c>
      <c r="E2598" s="78">
        <f t="shared" si="393"/>
        <v>1</v>
      </c>
      <c r="F2598" s="78">
        <f t="shared" si="394"/>
        <v>1</v>
      </c>
      <c r="G2598" s="77">
        <f t="shared" si="397"/>
        <v>1.8014804092411541E-12</v>
      </c>
      <c r="H2598" s="78">
        <f t="shared" si="395"/>
        <v>-234.88740912772221</v>
      </c>
      <c r="I2598" s="77">
        <f t="shared" si="398"/>
        <v>10</v>
      </c>
      <c r="J2598" s="77">
        <f t="shared" si="399"/>
        <v>9.0074020462057705E-13</v>
      </c>
      <c r="K2598" s="77">
        <f t="shared" si="400"/>
        <v>9.0074020462057703E-12</v>
      </c>
      <c r="L2598" s="82"/>
    </row>
    <row r="2599" spans="1:12" x14ac:dyDescent="0.2">
      <c r="A2599" s="76">
        <v>7340</v>
      </c>
      <c r="B2599" s="76">
        <f t="shared" si="396"/>
        <v>7.34</v>
      </c>
      <c r="C2599" s="77">
        <f t="shared" si="391"/>
        <v>9.4797382336676075E-2</v>
      </c>
      <c r="D2599" s="78">
        <f t="shared" si="392"/>
        <v>1.6985877381372089E-10</v>
      </c>
      <c r="E2599" s="78">
        <f t="shared" si="393"/>
        <v>1</v>
      </c>
      <c r="F2599" s="78">
        <f t="shared" si="394"/>
        <v>1</v>
      </c>
      <c r="G2599" s="77">
        <f t="shared" si="397"/>
        <v>1.6102167124458282E-11</v>
      </c>
      <c r="H2599" s="78">
        <f t="shared" si="395"/>
        <v>-215.86231340252215</v>
      </c>
      <c r="I2599" s="77">
        <f t="shared" si="398"/>
        <v>10</v>
      </c>
      <c r="J2599" s="77">
        <f t="shared" si="399"/>
        <v>8.9518237668497174E-12</v>
      </c>
      <c r="K2599" s="77">
        <f t="shared" si="400"/>
        <v>8.9518237668497181E-11</v>
      </c>
      <c r="L2599" s="82"/>
    </row>
    <row r="2600" spans="1:12" x14ac:dyDescent="0.2">
      <c r="A2600" s="76">
        <v>7350</v>
      </c>
      <c r="B2600" s="76">
        <f t="shared" si="396"/>
        <v>7.35</v>
      </c>
      <c r="C2600" s="77">
        <f t="shared" si="391"/>
        <v>9.4121892998602796E-2</v>
      </c>
      <c r="D2600" s="78">
        <f t="shared" si="392"/>
        <v>3.0205455483001126E-10</v>
      </c>
      <c r="E2600" s="78">
        <f t="shared" si="393"/>
        <v>1</v>
      </c>
      <c r="F2600" s="78">
        <f t="shared" si="394"/>
        <v>1</v>
      </c>
      <c r="G2600" s="77">
        <f t="shared" si="397"/>
        <v>2.8429946489450921E-11</v>
      </c>
      <c r="H2600" s="78">
        <f t="shared" si="395"/>
        <v>-210.92447915466676</v>
      </c>
      <c r="I2600" s="77">
        <f t="shared" si="398"/>
        <v>10</v>
      </c>
      <c r="J2600" s="77">
        <f t="shared" si="399"/>
        <v>2.2266056806954601E-11</v>
      </c>
      <c r="K2600" s="77">
        <f t="shared" si="400"/>
        <v>2.2266056806954601E-10</v>
      </c>
      <c r="L2600" s="82"/>
    </row>
    <row r="2601" spans="1:12" x14ac:dyDescent="0.2">
      <c r="A2601" s="76">
        <v>7360</v>
      </c>
      <c r="B2601" s="76">
        <f t="shared" si="396"/>
        <v>7.36</v>
      </c>
      <c r="C2601" s="77">
        <f t="shared" si="391"/>
        <v>9.3449855696372777E-2</v>
      </c>
      <c r="D2601" s="78">
        <f t="shared" si="392"/>
        <v>1.6995585248596529E-10</v>
      </c>
      <c r="E2601" s="78">
        <f t="shared" si="393"/>
        <v>1</v>
      </c>
      <c r="F2601" s="78">
        <f t="shared" si="394"/>
        <v>1</v>
      </c>
      <c r="G2601" s="77">
        <f t="shared" si="397"/>
        <v>1.5882349889567476E-11</v>
      </c>
      <c r="H2601" s="78">
        <f t="shared" si="395"/>
        <v>-215.98170481327833</v>
      </c>
      <c r="I2601" s="77">
        <f t="shared" si="398"/>
        <v>10</v>
      </c>
      <c r="J2601" s="77">
        <f t="shared" si="399"/>
        <v>2.2156148189509198E-11</v>
      </c>
      <c r="K2601" s="77">
        <f t="shared" si="400"/>
        <v>2.2156148189509199E-10</v>
      </c>
      <c r="L2601" s="82"/>
    </row>
    <row r="2602" spans="1:12" x14ac:dyDescent="0.2">
      <c r="A2602" s="76">
        <v>7370</v>
      </c>
      <c r="B2602" s="76">
        <f t="shared" si="396"/>
        <v>7.37</v>
      </c>
      <c r="C2602" s="77">
        <f t="shared" si="391"/>
        <v>9.2781262632288836E-2</v>
      </c>
      <c r="D2602" s="78">
        <f t="shared" si="392"/>
        <v>1.8889919260775587E-11</v>
      </c>
      <c r="E2602" s="78">
        <f t="shared" si="393"/>
        <v>1</v>
      </c>
      <c r="F2602" s="78">
        <f t="shared" si="394"/>
        <v>1</v>
      </c>
      <c r="G2602" s="77">
        <f t="shared" si="397"/>
        <v>1.7526305600367511E-12</v>
      </c>
      <c r="H2602" s="78">
        <f t="shared" si="395"/>
        <v>-235.12619239856403</v>
      </c>
      <c r="I2602" s="77">
        <f t="shared" si="398"/>
        <v>10</v>
      </c>
      <c r="J2602" s="77">
        <f t="shared" si="399"/>
        <v>8.8174902248021127E-12</v>
      </c>
      <c r="K2602" s="77">
        <f t="shared" si="400"/>
        <v>8.8174902248021127E-11</v>
      </c>
      <c r="L2602" s="82"/>
    </row>
    <row r="2603" spans="1:12" x14ac:dyDescent="0.2">
      <c r="A2603" s="76">
        <v>7380</v>
      </c>
      <c r="B2603" s="76">
        <f t="shared" si="396"/>
        <v>7.38</v>
      </c>
      <c r="C2603" s="77">
        <f t="shared" si="391"/>
        <v>9.2116105959975131E-2</v>
      </c>
      <c r="D2603" s="78">
        <f t="shared" si="392"/>
        <v>3.6358322808720966E-65</v>
      </c>
      <c r="E2603" s="78">
        <f t="shared" si="393"/>
        <v>1</v>
      </c>
      <c r="F2603" s="78">
        <f t="shared" si="394"/>
        <v>1</v>
      </c>
      <c r="G2603" s="77">
        <f t="shared" si="397"/>
        <v>3.349187116375121E-66</v>
      </c>
      <c r="H2603" s="78">
        <f t="shared" si="395"/>
        <v>-1309.5012117620181</v>
      </c>
      <c r="I2603" s="77">
        <f t="shared" si="398"/>
        <v>10</v>
      </c>
      <c r="J2603" s="77">
        <f t="shared" si="399"/>
        <v>8.7631528001837557E-13</v>
      </c>
      <c r="K2603" s="77">
        <f t="shared" si="400"/>
        <v>8.7631528001837551E-12</v>
      </c>
      <c r="L2603" s="82"/>
    </row>
    <row r="2604" spans="1:12" x14ac:dyDescent="0.2">
      <c r="A2604" s="76">
        <v>7390</v>
      </c>
      <c r="B2604" s="76">
        <f t="shared" si="396"/>
        <v>7.39</v>
      </c>
      <c r="C2604" s="77">
        <f t="shared" si="391"/>
        <v>9.1454377784861443E-2</v>
      </c>
      <c r="D2604" s="78">
        <f t="shared" si="392"/>
        <v>1.8902877329732559E-11</v>
      </c>
      <c r="E2604" s="78">
        <f t="shared" si="393"/>
        <v>1</v>
      </c>
      <c r="F2604" s="78">
        <f t="shared" si="394"/>
        <v>1</v>
      </c>
      <c r="G2604" s="77">
        <f t="shared" si="397"/>
        <v>1.7287508845342544E-12</v>
      </c>
      <c r="H2604" s="78">
        <f t="shared" si="395"/>
        <v>-235.2453516934213</v>
      </c>
      <c r="I2604" s="77">
        <f t="shared" si="398"/>
        <v>10</v>
      </c>
      <c r="J2604" s="77">
        <f t="shared" si="399"/>
        <v>8.6437544226712718E-13</v>
      </c>
      <c r="K2604" s="77">
        <f t="shared" si="400"/>
        <v>8.643754422671272E-12</v>
      </c>
      <c r="L2604" s="82"/>
    </row>
    <row r="2605" spans="1:12" x14ac:dyDescent="0.2">
      <c r="A2605" s="76">
        <v>7400</v>
      </c>
      <c r="B2605" s="76">
        <f t="shared" si="396"/>
        <v>7.4</v>
      </c>
      <c r="C2605" s="77">
        <f t="shared" si="391"/>
        <v>9.0796070164666565E-2</v>
      </c>
      <c r="D2605" s="78">
        <f t="shared" si="392"/>
        <v>1.7018910552415517E-10</v>
      </c>
      <c r="E2605" s="78">
        <f t="shared" si="393"/>
        <v>1</v>
      </c>
      <c r="F2605" s="78">
        <f t="shared" si="394"/>
        <v>1</v>
      </c>
      <c r="G2605" s="77">
        <f t="shared" si="397"/>
        <v>1.5452501966433036E-11</v>
      </c>
      <c r="H2605" s="78">
        <f t="shared" si="395"/>
        <v>-216.2200238493858</v>
      </c>
      <c r="I2605" s="77">
        <f t="shared" si="398"/>
        <v>10</v>
      </c>
      <c r="J2605" s="77">
        <f t="shared" si="399"/>
        <v>8.5906264254836455E-12</v>
      </c>
      <c r="K2605" s="77">
        <f t="shared" si="400"/>
        <v>8.5906264254836451E-11</v>
      </c>
      <c r="L2605" s="82"/>
    </row>
    <row r="2606" spans="1:12" x14ac:dyDescent="0.2">
      <c r="A2606" s="76">
        <v>7410</v>
      </c>
      <c r="B2606" s="76">
        <f t="shared" si="396"/>
        <v>7.41</v>
      </c>
      <c r="C2606" s="77">
        <f t="shared" si="391"/>
        <v>9.0141175109881858E-2</v>
      </c>
      <c r="D2606" s="78">
        <f t="shared" si="392"/>
        <v>3.0267659758711512E-10</v>
      </c>
      <c r="E2606" s="78">
        <f t="shared" si="393"/>
        <v>1</v>
      </c>
      <c r="F2606" s="78">
        <f t="shared" si="394"/>
        <v>1</v>
      </c>
      <c r="G2606" s="77">
        <f t="shared" si="397"/>
        <v>2.7283624184763388E-11</v>
      </c>
      <c r="H2606" s="78">
        <f t="shared" si="395"/>
        <v>-211.28195882481128</v>
      </c>
      <c r="I2606" s="77">
        <f t="shared" si="398"/>
        <v>10</v>
      </c>
      <c r="J2606" s="77">
        <f t="shared" si="399"/>
        <v>2.1368063075598213E-11</v>
      </c>
      <c r="K2606" s="77">
        <f t="shared" si="400"/>
        <v>2.1368063075598212E-10</v>
      </c>
      <c r="L2606" s="82"/>
    </row>
    <row r="2607" spans="1:12" x14ac:dyDescent="0.2">
      <c r="A2607" s="76">
        <v>7420</v>
      </c>
      <c r="B2607" s="76">
        <f t="shared" si="396"/>
        <v>7.42</v>
      </c>
      <c r="C2607" s="77">
        <f t="shared" si="391"/>
        <v>8.9489684584254589E-2</v>
      </c>
      <c r="D2607" s="78">
        <f t="shared" si="392"/>
        <v>1.7032534227237463E-10</v>
      </c>
      <c r="E2607" s="78">
        <f t="shared" si="393"/>
        <v>1</v>
      </c>
      <c r="F2607" s="78">
        <f t="shared" si="394"/>
        <v>1</v>
      </c>
      <c r="G2607" s="77">
        <f t="shared" si="397"/>
        <v>1.5242361156660011E-11</v>
      </c>
      <c r="H2607" s="78">
        <f t="shared" si="395"/>
        <v>-216.33895504591226</v>
      </c>
      <c r="I2607" s="77">
        <f t="shared" si="398"/>
        <v>10</v>
      </c>
      <c r="J2607" s="77">
        <f t="shared" si="399"/>
        <v>2.1262992670711698E-11</v>
      </c>
      <c r="K2607" s="77">
        <f t="shared" si="400"/>
        <v>2.1262992670711699E-10</v>
      </c>
      <c r="L2607" s="82"/>
    </row>
    <row r="2608" spans="1:12" x14ac:dyDescent="0.2">
      <c r="A2608" s="76">
        <v>7430</v>
      </c>
      <c r="B2608" s="76">
        <f t="shared" si="396"/>
        <v>7.43</v>
      </c>
      <c r="C2608" s="77">
        <f t="shared" si="391"/>
        <v>8.8841590505270768E-2</v>
      </c>
      <c r="D2608" s="78">
        <f t="shared" si="392"/>
        <v>1.8933153175907073E-11</v>
      </c>
      <c r="E2608" s="78">
        <f t="shared" si="393"/>
        <v>1</v>
      </c>
      <c r="F2608" s="78">
        <f t="shared" si="394"/>
        <v>1</v>
      </c>
      <c r="G2608" s="77">
        <f t="shared" si="397"/>
        <v>1.6820514414275029E-12</v>
      </c>
      <c r="H2608" s="78">
        <f t="shared" si="395"/>
        <v>-235.48321453001915</v>
      </c>
      <c r="I2608" s="77">
        <f t="shared" si="398"/>
        <v>10</v>
      </c>
      <c r="J2608" s="77">
        <f t="shared" si="399"/>
        <v>8.4622062990437562E-12</v>
      </c>
      <c r="K2608" s="77">
        <f t="shared" si="400"/>
        <v>8.4622062990437556E-11</v>
      </c>
      <c r="L2608" s="82"/>
    </row>
    <row r="2609" spans="1:12" x14ac:dyDescent="0.2">
      <c r="A2609" s="76">
        <v>7440</v>
      </c>
      <c r="B2609" s="76">
        <f t="shared" si="396"/>
        <v>7.44</v>
      </c>
      <c r="C2609" s="77">
        <f t="shared" si="391"/>
        <v>8.8196884744638465E-2</v>
      </c>
      <c r="D2609" s="78">
        <f t="shared" si="392"/>
        <v>2.2650927838422996E-64</v>
      </c>
      <c r="E2609" s="78">
        <f t="shared" si="393"/>
        <v>1</v>
      </c>
      <c r="F2609" s="78">
        <f t="shared" si="394"/>
        <v>1</v>
      </c>
      <c r="G2609" s="77">
        <f t="shared" si="397"/>
        <v>1.9977412719245157E-65</v>
      </c>
      <c r="H2609" s="78">
        <f t="shared" si="395"/>
        <v>-1293.9892151615536</v>
      </c>
      <c r="I2609" s="77">
        <f t="shared" si="398"/>
        <v>10</v>
      </c>
      <c r="J2609" s="77">
        <f t="shared" si="399"/>
        <v>8.4102572071375147E-13</v>
      </c>
      <c r="K2609" s="77">
        <f t="shared" si="400"/>
        <v>8.4102572071375151E-12</v>
      </c>
      <c r="L2609" s="82"/>
    </row>
    <row r="2610" spans="1:12" x14ac:dyDescent="0.2">
      <c r="A2610" s="76">
        <v>7450</v>
      </c>
      <c r="B2610" s="76">
        <f t="shared" si="396"/>
        <v>7.45</v>
      </c>
      <c r="C2610" s="77">
        <f t="shared" si="391"/>
        <v>8.7555559128769597E-2</v>
      </c>
      <c r="D2610" s="78">
        <f t="shared" si="392"/>
        <v>1.8950479059887177E-11</v>
      </c>
      <c r="E2610" s="78">
        <f t="shared" si="393"/>
        <v>1</v>
      </c>
      <c r="F2610" s="78">
        <f t="shared" si="394"/>
        <v>1</v>
      </c>
      <c r="G2610" s="77">
        <f t="shared" si="397"/>
        <v>1.6592197898464617E-12</v>
      </c>
      <c r="H2610" s="78">
        <f t="shared" si="395"/>
        <v>-235.60192162013902</v>
      </c>
      <c r="I2610" s="77">
        <f t="shared" si="398"/>
        <v>10</v>
      </c>
      <c r="J2610" s="77">
        <f t="shared" si="399"/>
        <v>8.2960989492323087E-13</v>
      </c>
      <c r="K2610" s="77">
        <f t="shared" si="400"/>
        <v>8.2960989492323085E-12</v>
      </c>
      <c r="L2610" s="82"/>
    </row>
    <row r="2611" spans="1:12" x14ac:dyDescent="0.2">
      <c r="A2611" s="76">
        <v>7460</v>
      </c>
      <c r="B2611" s="76">
        <f t="shared" si="396"/>
        <v>7.46</v>
      </c>
      <c r="C2611" s="77">
        <f t="shared" si="391"/>
        <v>8.6917605439263204E-2</v>
      </c>
      <c r="D2611" s="78">
        <f t="shared" si="392"/>
        <v>1.7063721863595132E-10</v>
      </c>
      <c r="E2611" s="78">
        <f t="shared" si="393"/>
        <v>1</v>
      </c>
      <c r="F2611" s="78">
        <f t="shared" si="394"/>
        <v>1</v>
      </c>
      <c r="G2611" s="77">
        <f t="shared" si="397"/>
        <v>1.4831378442652906E-11</v>
      </c>
      <c r="H2611" s="78">
        <f t="shared" si="395"/>
        <v>-216.57636966693423</v>
      </c>
      <c r="I2611" s="77">
        <f t="shared" si="398"/>
        <v>10</v>
      </c>
      <c r="J2611" s="77">
        <f t="shared" si="399"/>
        <v>8.2452991162496831E-12</v>
      </c>
      <c r="K2611" s="77">
        <f t="shared" si="400"/>
        <v>8.2452991162496825E-11</v>
      </c>
      <c r="L2611" s="82"/>
    </row>
    <row r="2612" spans="1:12" x14ac:dyDescent="0.2">
      <c r="A2612" s="76">
        <v>7470</v>
      </c>
      <c r="B2612" s="76">
        <f t="shared" si="396"/>
        <v>7.47</v>
      </c>
      <c r="C2612" s="77">
        <f t="shared" si="391"/>
        <v>8.6283015413386788E-2</v>
      </c>
      <c r="D2612" s="78">
        <f t="shared" si="392"/>
        <v>3.0350831434572563E-10</v>
      </c>
      <c r="E2612" s="78">
        <f t="shared" si="393"/>
        <v>1</v>
      </c>
      <c r="F2612" s="78">
        <f t="shared" si="394"/>
        <v>1</v>
      </c>
      <c r="G2612" s="77">
        <f t="shared" si="397"/>
        <v>2.6187612564783287E-11</v>
      </c>
      <c r="H2612" s="78">
        <f t="shared" si="395"/>
        <v>-211.63808185830109</v>
      </c>
      <c r="I2612" s="77">
        <f t="shared" si="398"/>
        <v>10</v>
      </c>
      <c r="J2612" s="77">
        <f t="shared" si="399"/>
        <v>2.0509495503718098E-11</v>
      </c>
      <c r="K2612" s="77">
        <f t="shared" si="400"/>
        <v>2.0509495503718098E-10</v>
      </c>
      <c r="L2612" s="82"/>
    </row>
    <row r="2613" spans="1:12" x14ac:dyDescent="0.2">
      <c r="A2613" s="76">
        <v>7480</v>
      </c>
      <c r="B2613" s="76">
        <f t="shared" si="396"/>
        <v>7.48</v>
      </c>
      <c r="C2613" s="77">
        <f t="shared" si="391"/>
        <v>8.5651780744558315E-2</v>
      </c>
      <c r="D2613" s="78">
        <f t="shared" si="392"/>
        <v>1.7081294187530375E-10</v>
      </c>
      <c r="E2613" s="78">
        <f t="shared" si="393"/>
        <v>1</v>
      </c>
      <c r="F2613" s="78">
        <f t="shared" si="394"/>
        <v>1</v>
      </c>
      <c r="G2613" s="77">
        <f t="shared" si="397"/>
        <v>1.4630432645836501E-11</v>
      </c>
      <c r="H2613" s="78">
        <f t="shared" si="395"/>
        <v>-216.69485661772455</v>
      </c>
      <c r="I2613" s="77">
        <f t="shared" si="398"/>
        <v>10</v>
      </c>
      <c r="J2613" s="77">
        <f t="shared" si="399"/>
        <v>2.0409022605309894E-11</v>
      </c>
      <c r="K2613" s="77">
        <f t="shared" si="400"/>
        <v>2.0409022605309892E-10</v>
      </c>
      <c r="L2613" s="82"/>
    </row>
    <row r="2614" spans="1:12" x14ac:dyDescent="0.2">
      <c r="A2614" s="76">
        <v>7490</v>
      </c>
      <c r="B2614" s="76">
        <f t="shared" si="396"/>
        <v>7.49</v>
      </c>
      <c r="C2614" s="77">
        <f t="shared" si="391"/>
        <v>8.5023893082827456E-2</v>
      </c>
      <c r="D2614" s="78">
        <f t="shared" si="392"/>
        <v>1.898952997938782E-11</v>
      </c>
      <c r="E2614" s="78">
        <f t="shared" si="393"/>
        <v>1</v>
      </c>
      <c r="F2614" s="78">
        <f t="shared" si="394"/>
        <v>1</v>
      </c>
      <c r="G2614" s="77">
        <f t="shared" si="397"/>
        <v>1.6145637666606166E-12</v>
      </c>
      <c r="H2614" s="78">
        <f t="shared" si="395"/>
        <v>-235.83889595983072</v>
      </c>
      <c r="I2614" s="77">
        <f t="shared" si="398"/>
        <v>10</v>
      </c>
      <c r="J2614" s="77">
        <f t="shared" si="399"/>
        <v>8.122498206248559E-12</v>
      </c>
      <c r="K2614" s="77">
        <f t="shared" si="400"/>
        <v>8.1224982062485584E-11</v>
      </c>
      <c r="L2614" s="82"/>
    </row>
    <row r="2615" spans="1:12" x14ac:dyDescent="0.2">
      <c r="A2615" s="76">
        <v>7500</v>
      </c>
      <c r="B2615" s="76">
        <f t="shared" si="396"/>
        <v>7.5</v>
      </c>
      <c r="C2615" s="77">
        <f t="shared" si="391"/>
        <v>8.4399344035356802E-2</v>
      </c>
      <c r="D2615" s="78">
        <f t="shared" si="392"/>
        <v>7.9261643746705397E-64</v>
      </c>
      <c r="E2615" s="78">
        <f t="shared" si="393"/>
        <v>1</v>
      </c>
      <c r="F2615" s="78">
        <f t="shared" si="394"/>
        <v>1</v>
      </c>
      <c r="G2615" s="77">
        <f t="shared" si="397"/>
        <v>6.689630739386076E-65</v>
      </c>
      <c r="H2615" s="78">
        <f t="shared" si="395"/>
        <v>-1283.4919570834268</v>
      </c>
      <c r="I2615" s="77">
        <f t="shared" si="398"/>
        <v>10</v>
      </c>
      <c r="J2615" s="77">
        <f t="shared" si="399"/>
        <v>8.0728188333030829E-13</v>
      </c>
      <c r="K2615" s="77">
        <f t="shared" si="400"/>
        <v>8.0728188333030827E-12</v>
      </c>
      <c r="L2615" s="82"/>
    </row>
    <row r="2616" spans="1:12" x14ac:dyDescent="0.2">
      <c r="A2616" s="76">
        <v>7510</v>
      </c>
      <c r="B2616" s="76">
        <f t="shared" si="396"/>
        <v>7.51</v>
      </c>
      <c r="C2616" s="77">
        <f t="shared" si="391"/>
        <v>8.3778125166902473E-2</v>
      </c>
      <c r="D2616" s="78">
        <f t="shared" si="392"/>
        <v>1.9011265502006108E-11</v>
      </c>
      <c r="E2616" s="78">
        <f t="shared" si="393"/>
        <v>1</v>
      </c>
      <c r="F2616" s="78">
        <f t="shared" si="394"/>
        <v>1</v>
      </c>
      <c r="G2616" s="77">
        <f t="shared" si="397"/>
        <v>1.5927281808082827E-12</v>
      </c>
      <c r="H2616" s="78">
        <f t="shared" si="395"/>
        <v>-235.95716671433254</v>
      </c>
      <c r="I2616" s="77">
        <f t="shared" si="398"/>
        <v>10</v>
      </c>
      <c r="J2616" s="77">
        <f t="shared" si="399"/>
        <v>7.9636409040414135E-13</v>
      </c>
      <c r="K2616" s="77">
        <f t="shared" si="400"/>
        <v>7.9636409040414129E-12</v>
      </c>
      <c r="L2616" s="82"/>
    </row>
    <row r="2617" spans="1:12" x14ac:dyDescent="0.2">
      <c r="A2617" s="76">
        <v>7520</v>
      </c>
      <c r="B2617" s="76">
        <f t="shared" si="396"/>
        <v>7.52</v>
      </c>
      <c r="C2617" s="77">
        <f t="shared" si="391"/>
        <v>8.3160228000294059E-2</v>
      </c>
      <c r="D2617" s="78">
        <f t="shared" si="392"/>
        <v>1.7120419443774922E-10</v>
      </c>
      <c r="E2617" s="78">
        <f t="shared" si="393"/>
        <v>1</v>
      </c>
      <c r="F2617" s="78">
        <f t="shared" si="394"/>
        <v>1</v>
      </c>
      <c r="G2617" s="77">
        <f t="shared" si="397"/>
        <v>1.4237379844049901E-11</v>
      </c>
      <c r="H2617" s="78">
        <f t="shared" si="395"/>
        <v>-216.93139856225869</v>
      </c>
      <c r="I2617" s="77">
        <f t="shared" si="398"/>
        <v>10</v>
      </c>
      <c r="J2617" s="77">
        <f t="shared" si="399"/>
        <v>7.9150540124290913E-12</v>
      </c>
      <c r="K2617" s="77">
        <f t="shared" si="400"/>
        <v>7.9150540124290913E-11</v>
      </c>
      <c r="L2617" s="82"/>
    </row>
    <row r="2618" spans="1:12" x14ac:dyDescent="0.2">
      <c r="A2618" s="76">
        <v>7530</v>
      </c>
      <c r="B2618" s="76">
        <f t="shared" si="396"/>
        <v>7.53</v>
      </c>
      <c r="C2618" s="77">
        <f t="shared" si="391"/>
        <v>8.2545644016915248E-2</v>
      </c>
      <c r="D2618" s="78">
        <f t="shared" si="392"/>
        <v>3.0455171298376074E-10</v>
      </c>
      <c r="E2618" s="78">
        <f t="shared" si="393"/>
        <v>1</v>
      </c>
      <c r="F2618" s="78">
        <f t="shared" si="394"/>
        <v>1</v>
      </c>
      <c r="G2618" s="77">
        <f t="shared" si="397"/>
        <v>2.5139417284699259E-11</v>
      </c>
      <c r="H2618" s="78">
        <f t="shared" si="395"/>
        <v>-211.99289586392612</v>
      </c>
      <c r="I2618" s="77">
        <f t="shared" si="398"/>
        <v>10</v>
      </c>
      <c r="J2618" s="77">
        <f t="shared" si="399"/>
        <v>1.968839856437458E-11</v>
      </c>
      <c r="K2618" s="77">
        <f t="shared" si="400"/>
        <v>1.9688398564374581E-10</v>
      </c>
      <c r="L2618" s="82"/>
    </row>
    <row r="2619" spans="1:12" x14ac:dyDescent="0.2">
      <c r="A2619" s="76">
        <v>7540</v>
      </c>
      <c r="B2619" s="76">
        <f t="shared" si="396"/>
        <v>7.54</v>
      </c>
      <c r="C2619" s="77">
        <f t="shared" si="391"/>
        <v>8.1934364657182276E-2</v>
      </c>
      <c r="D2619" s="78">
        <f t="shared" si="392"/>
        <v>1.7141982901433513E-10</v>
      </c>
      <c r="E2619" s="78">
        <f t="shared" si="393"/>
        <v>1</v>
      </c>
      <c r="F2619" s="78">
        <f t="shared" si="394"/>
        <v>1</v>
      </c>
      <c r="G2619" s="77">
        <f t="shared" si="397"/>
        <v>1.404517477993237E-11</v>
      </c>
      <c r="H2619" s="78">
        <f t="shared" si="395"/>
        <v>-217.04945704026568</v>
      </c>
      <c r="I2619" s="77">
        <f t="shared" si="398"/>
        <v>10</v>
      </c>
      <c r="J2619" s="77">
        <f t="shared" si="399"/>
        <v>1.9592296032315815E-11</v>
      </c>
      <c r="K2619" s="77">
        <f t="shared" si="400"/>
        <v>1.9592296032315815E-10</v>
      </c>
      <c r="L2619" s="82"/>
    </row>
    <row r="2620" spans="1:12" x14ac:dyDescent="0.2">
      <c r="A2620" s="76">
        <v>7550</v>
      </c>
      <c r="B2620" s="76">
        <f t="shared" si="396"/>
        <v>7.55</v>
      </c>
      <c r="C2620" s="77">
        <f t="shared" si="391"/>
        <v>8.1326381321023739E-2</v>
      </c>
      <c r="D2620" s="78">
        <f t="shared" si="392"/>
        <v>1.9059185911161224E-11</v>
      </c>
      <c r="E2620" s="78">
        <f t="shared" si="393"/>
        <v>1</v>
      </c>
      <c r="F2620" s="78">
        <f t="shared" si="394"/>
        <v>1</v>
      </c>
      <c r="G2620" s="77">
        <f t="shared" si="397"/>
        <v>1.550014621079381E-12</v>
      </c>
      <c r="H2620" s="78">
        <f t="shared" si="395"/>
        <v>-236.1932841033794</v>
      </c>
      <c r="I2620" s="77">
        <f t="shared" si="398"/>
        <v>10</v>
      </c>
      <c r="J2620" s="77">
        <f t="shared" si="399"/>
        <v>7.7975947005058751E-12</v>
      </c>
      <c r="K2620" s="77">
        <f t="shared" si="400"/>
        <v>7.7975947005058744E-11</v>
      </c>
      <c r="L2620" s="82"/>
    </row>
    <row r="2621" spans="1:12" x14ac:dyDescent="0.2">
      <c r="A2621" s="76">
        <v>7560</v>
      </c>
      <c r="B2621" s="76">
        <f t="shared" si="396"/>
        <v>7.56</v>
      </c>
      <c r="C2621" s="77">
        <f t="shared" si="391"/>
        <v>8.0721685368358664E-2</v>
      </c>
      <c r="D2621" s="78">
        <f t="shared" si="392"/>
        <v>2.0586035703801314E-63</v>
      </c>
      <c r="E2621" s="78">
        <f t="shared" si="393"/>
        <v>1</v>
      </c>
      <c r="F2621" s="78">
        <f t="shared" si="394"/>
        <v>1</v>
      </c>
      <c r="G2621" s="77">
        <f t="shared" si="397"/>
        <v>1.6617394970640475E-64</v>
      </c>
      <c r="H2621" s="78">
        <f t="shared" si="395"/>
        <v>-1275.5887411496055</v>
      </c>
      <c r="I2621" s="77">
        <f t="shared" si="398"/>
        <v>10</v>
      </c>
      <c r="J2621" s="77">
        <f t="shared" si="399"/>
        <v>7.7500731053969051E-13</v>
      </c>
      <c r="K2621" s="77">
        <f t="shared" si="400"/>
        <v>7.7500731053969053E-12</v>
      </c>
      <c r="L2621" s="82"/>
    </row>
    <row r="2622" spans="1:12" x14ac:dyDescent="0.2">
      <c r="A2622" s="76">
        <v>7570</v>
      </c>
      <c r="B2622" s="76">
        <f t="shared" si="396"/>
        <v>7.57</v>
      </c>
      <c r="C2622" s="77">
        <f t="shared" si="391"/>
        <v>8.0120268119574747E-2</v>
      </c>
      <c r="D2622" s="78">
        <f t="shared" si="392"/>
        <v>1.9085383713860884E-11</v>
      </c>
      <c r="E2622" s="78">
        <f t="shared" si="393"/>
        <v>1</v>
      </c>
      <c r="F2622" s="78">
        <f t="shared" si="394"/>
        <v>1</v>
      </c>
      <c r="G2622" s="77">
        <f t="shared" si="397"/>
        <v>1.5291260603194993E-12</v>
      </c>
      <c r="H2622" s="78">
        <f t="shared" si="395"/>
        <v>-236.31113420222562</v>
      </c>
      <c r="I2622" s="77">
        <f t="shared" si="398"/>
        <v>10</v>
      </c>
      <c r="J2622" s="77">
        <f t="shared" si="399"/>
        <v>7.6456303015974966E-13</v>
      </c>
      <c r="K2622" s="77">
        <f t="shared" si="400"/>
        <v>7.645630301597496E-12</v>
      </c>
      <c r="L2622" s="82"/>
    </row>
    <row r="2623" spans="1:12" x14ac:dyDescent="0.2">
      <c r="A2623" s="76">
        <v>7580</v>
      </c>
      <c r="B2623" s="76">
        <f t="shared" si="396"/>
        <v>7.58</v>
      </c>
      <c r="C2623" s="77">
        <f t="shared" si="391"/>
        <v>7.9522120856005518E-2</v>
      </c>
      <c r="D2623" s="78">
        <f t="shared" si="392"/>
        <v>1.718914053832528E-10</v>
      </c>
      <c r="E2623" s="78">
        <f t="shared" si="393"/>
        <v>1</v>
      </c>
      <c r="F2623" s="78">
        <f t="shared" si="394"/>
        <v>1</v>
      </c>
      <c r="G2623" s="77">
        <f t="shared" si="397"/>
        <v>1.3669169112995666E-11</v>
      </c>
      <c r="H2623" s="78">
        <f t="shared" si="395"/>
        <v>-217.28515766856756</v>
      </c>
      <c r="I2623" s="77">
        <f t="shared" si="398"/>
        <v>10</v>
      </c>
      <c r="J2623" s="77">
        <f t="shared" si="399"/>
        <v>7.5991475866575822E-12</v>
      </c>
      <c r="K2623" s="77">
        <f t="shared" si="400"/>
        <v>7.5991475866575819E-11</v>
      </c>
      <c r="L2623" s="82"/>
    </row>
    <row r="2624" spans="1:12" x14ac:dyDescent="0.2">
      <c r="A2624" s="76">
        <v>7590</v>
      </c>
      <c r="B2624" s="76">
        <f t="shared" si="396"/>
        <v>7.59</v>
      </c>
      <c r="C2624" s="77">
        <f t="shared" si="391"/>
        <v>7.8927234820408046E-2</v>
      </c>
      <c r="D2624" s="78">
        <f t="shared" si="392"/>
        <v>3.058093207272614E-10</v>
      </c>
      <c r="E2624" s="78">
        <f t="shared" si="393"/>
        <v>1</v>
      </c>
      <c r="F2624" s="78">
        <f t="shared" si="394"/>
        <v>1</v>
      </c>
      <c r="G2624" s="77">
        <f t="shared" si="397"/>
        <v>2.4136684067310038E-11</v>
      </c>
      <c r="H2624" s="78">
        <f t="shared" si="395"/>
        <v>-212.34644788293909</v>
      </c>
      <c r="I2624" s="77">
        <f t="shared" si="398"/>
        <v>10</v>
      </c>
      <c r="J2624" s="77">
        <f t="shared" si="399"/>
        <v>1.8902926590152851E-11</v>
      </c>
      <c r="K2624" s="77">
        <f t="shared" si="400"/>
        <v>1.8902926590152851E-10</v>
      </c>
      <c r="L2624" s="82"/>
    </row>
    <row r="2625" spans="1:12" x14ac:dyDescent="0.2">
      <c r="A2625" s="76">
        <v>7600</v>
      </c>
      <c r="B2625" s="76">
        <f t="shared" si="396"/>
        <v>7.6</v>
      </c>
      <c r="C2625" s="77">
        <f t="shared" si="391"/>
        <v>7.8335601217438447E-2</v>
      </c>
      <c r="D2625" s="78">
        <f t="shared" si="392"/>
        <v>1.7214747454881813E-10</v>
      </c>
      <c r="E2625" s="78">
        <f t="shared" si="393"/>
        <v>1</v>
      </c>
      <c r="F2625" s="78">
        <f t="shared" si="394"/>
        <v>1</v>
      </c>
      <c r="G2625" s="77">
        <f t="shared" si="397"/>
        <v>1.3485275916845351E-11</v>
      </c>
      <c r="H2625" s="78">
        <f t="shared" si="395"/>
        <v>-217.40280326388438</v>
      </c>
      <c r="I2625" s="77">
        <f t="shared" si="398"/>
        <v>10</v>
      </c>
      <c r="J2625" s="77">
        <f t="shared" si="399"/>
        <v>1.8810979992077695E-11</v>
      </c>
      <c r="K2625" s="77">
        <f t="shared" si="400"/>
        <v>1.8810979992077696E-10</v>
      </c>
      <c r="L2625" s="82"/>
    </row>
    <row r="2626" spans="1:12" x14ac:dyDescent="0.2">
      <c r="A2626" s="76">
        <v>7610</v>
      </c>
      <c r="B2626" s="76">
        <f t="shared" si="396"/>
        <v>7.61</v>
      </c>
      <c r="C2626" s="77">
        <f t="shared" ref="C2626:C2689" si="401">ABS(SIN(((8*PI()*$A2626*VLOOKUP($D$8,$C$16:$D$31,2,FALSE))/($D$14*1000000)))/(VLOOKUP($D$8,$C$16:$D$31,2,FALSE)*SIN(((8*PI()*$A2626)/($D$14*1000000)))))^5</f>
        <v>7.7747211214128642E-2</v>
      </c>
      <c r="D2626" s="78">
        <f t="shared" ref="D2626:D2689" si="402">ABS(SIN(((512*PI()*$A2626*VLOOKUP($D$8,$C$16:$E$31,3,FALSE))/($D$14*1000000)))/(VLOOKUP($D$8,$C$16:$E$31,3,FALSE)*SIN(((512*PI()*$A2626)/($D$14*1000000)))))^$D$9</f>
        <v>1.9142289898387087E-11</v>
      </c>
      <c r="E2626" s="78">
        <f t="shared" ref="E2626:E2689" si="403">IF($D$10="OFF",1,ABS(SIN(8*VLOOKUP($D$8,$C$16:$D$31,2,FALSE)*VLOOKUP($D$8,$C$16:$E$31,3,FALSE)*2*PI()*A2626/($D$14*1000000))/(2*SIN((8*VLOOKUP($D$8,$C$16:$D$31,2,FALSE)*VLOOKUP($D$8,$C$16:$E$31,3,FALSE))*PI()*A2626/($D$14*1000000)))))</f>
        <v>1</v>
      </c>
      <c r="F2626" s="78">
        <f t="shared" ref="F2626:F2689" si="404">IF($D$11="OFF",1,ABS(SIN(8*VLOOKUP($D$8,$C$16:$D$31,2,FALSE)*VLOOKUP($D$8,$C$16:$E$31,3,FALSE)*IF($D$10="ON",4,2)*PI()*A2626/($D$14*1000000))/(2*SIN((8*VLOOKUP($D$8,$C$16:$D$31,2,FALSE)*VLOOKUP($D$8,$C$16:$E$31,3,FALSE)*IF($D$10="ON",2,1))*PI()*A2626/($D$14*1000000)))))</f>
        <v>1</v>
      </c>
      <c r="G2626" s="77">
        <f t="shared" si="397"/>
        <v>1.4882596558519819E-12</v>
      </c>
      <c r="H2626" s="78">
        <f t="shared" ref="H2626:H2689" si="405">20*LOG10(G2626)</f>
        <v>-236.54642582115321</v>
      </c>
      <c r="I2626" s="77">
        <f t="shared" si="398"/>
        <v>10</v>
      </c>
      <c r="J2626" s="77">
        <f t="shared" si="399"/>
        <v>7.4867677863486667E-12</v>
      </c>
      <c r="K2626" s="77">
        <f t="shared" si="400"/>
        <v>7.4867677863486674E-11</v>
      </c>
      <c r="L2626" s="82"/>
    </row>
    <row r="2627" spans="1:12" x14ac:dyDescent="0.2">
      <c r="A2627" s="76">
        <v>7620</v>
      </c>
      <c r="B2627" s="76">
        <f t="shared" ref="B2627:B2690" si="406">A2627/1000</f>
        <v>7.62</v>
      </c>
      <c r="C2627" s="77">
        <f t="shared" si="401"/>
        <v>7.7162055940360894E-2</v>
      </c>
      <c r="D2627" s="78">
        <f t="shared" si="402"/>
        <v>1.7688188781034749E-67</v>
      </c>
      <c r="E2627" s="78">
        <f t="shared" si="403"/>
        <v>1</v>
      </c>
      <c r="F2627" s="78">
        <f t="shared" si="404"/>
        <v>1</v>
      </c>
      <c r="G2627" s="77">
        <f t="shared" ref="G2627:G2690" si="407">C2627*D2627*E2627*F2627</f>
        <v>1.3648570122058674E-68</v>
      </c>
      <c r="H2627" s="78">
        <f t="shared" si="405"/>
        <v>-1357.2982568927973</v>
      </c>
      <c r="I2627" s="77">
        <f t="shared" ref="I2627:I2690" si="408">A2627-A2626</f>
        <v>10</v>
      </c>
      <c r="J2627" s="77">
        <f t="shared" ref="J2627:J2690" si="409">((G2627+G2626)/2)</f>
        <v>7.4412982792599095E-13</v>
      </c>
      <c r="K2627" s="77">
        <f t="shared" si="400"/>
        <v>7.4412982792599087E-12</v>
      </c>
      <c r="L2627" s="82"/>
    </row>
    <row r="2628" spans="1:12" x14ac:dyDescent="0.2">
      <c r="A2628" s="76">
        <v>7630</v>
      </c>
      <c r="B2628" s="76">
        <f t="shared" si="406"/>
        <v>7.63</v>
      </c>
      <c r="C2628" s="77">
        <f t="shared" si="401"/>
        <v>7.6580126489343092E-2</v>
      </c>
      <c r="D2628" s="78">
        <f t="shared" si="402"/>
        <v>1.9173013685730632E-11</v>
      </c>
      <c r="E2628" s="78">
        <f t="shared" si="403"/>
        <v>1</v>
      </c>
      <c r="F2628" s="78">
        <f t="shared" si="404"/>
        <v>1</v>
      </c>
      <c r="G2628" s="77">
        <f t="shared" si="407"/>
        <v>1.468271813235158E-12</v>
      </c>
      <c r="H2628" s="78">
        <f t="shared" si="405"/>
        <v>-236.66387076768015</v>
      </c>
      <c r="I2628" s="77">
        <f t="shared" si="408"/>
        <v>10</v>
      </c>
      <c r="J2628" s="77">
        <f t="shared" si="409"/>
        <v>7.3413590661757899E-13</v>
      </c>
      <c r="K2628" s="77">
        <f t="shared" ref="K2628:K2691" si="410">I2628*J2628</f>
        <v>7.3413590661757899E-12</v>
      </c>
      <c r="L2628" s="82"/>
    </row>
    <row r="2629" spans="1:12" x14ac:dyDescent="0.2">
      <c r="A2629" s="76">
        <v>7640</v>
      </c>
      <c r="B2629" s="76">
        <f t="shared" si="406"/>
        <v>7.64</v>
      </c>
      <c r="C2629" s="77">
        <f t="shared" si="401"/>
        <v>7.60014139180826E-2</v>
      </c>
      <c r="D2629" s="78">
        <f t="shared" si="402"/>
        <v>1.7270052148032185E-10</v>
      </c>
      <c r="E2629" s="78">
        <f t="shared" si="403"/>
        <v>1</v>
      </c>
      <c r="F2629" s="78">
        <f t="shared" si="404"/>
        <v>1</v>
      </c>
      <c r="G2629" s="77">
        <f t="shared" si="407"/>
        <v>1.3125483816894656E-11</v>
      </c>
      <c r="H2629" s="78">
        <f t="shared" si="405"/>
        <v>-217.63769358299635</v>
      </c>
      <c r="I2629" s="77">
        <f t="shared" si="408"/>
        <v>10</v>
      </c>
      <c r="J2629" s="77">
        <f t="shared" si="409"/>
        <v>7.296877815064908E-12</v>
      </c>
      <c r="K2629" s="77">
        <f t="shared" si="410"/>
        <v>7.296877815064908E-11</v>
      </c>
      <c r="L2629" s="82"/>
    </row>
    <row r="2630" spans="1:12" x14ac:dyDescent="0.2">
      <c r="A2630" s="76">
        <v>7650</v>
      </c>
      <c r="B2630" s="76">
        <f t="shared" si="406"/>
        <v>7.65</v>
      </c>
      <c r="C2630" s="77">
        <f t="shared" si="401"/>
        <v>7.5425909247859621E-2</v>
      </c>
      <c r="D2630" s="78">
        <f t="shared" si="402"/>
        <v>3.0728419592364153E-10</v>
      </c>
      <c r="E2630" s="78">
        <f t="shared" si="403"/>
        <v>1</v>
      </c>
      <c r="F2630" s="78">
        <f t="shared" si="404"/>
        <v>1</v>
      </c>
      <c r="G2630" s="77">
        <f t="shared" si="407"/>
        <v>2.31771898750381E-11</v>
      </c>
      <c r="H2630" s="78">
        <f t="shared" si="405"/>
        <v>-212.69878442676389</v>
      </c>
      <c r="I2630" s="77">
        <f t="shared" si="408"/>
        <v>10</v>
      </c>
      <c r="J2630" s="77">
        <f t="shared" si="409"/>
        <v>1.8151336845966378E-11</v>
      </c>
      <c r="K2630" s="77">
        <f t="shared" si="410"/>
        <v>1.8151336845966378E-10</v>
      </c>
      <c r="L2630" s="82"/>
    </row>
    <row r="2631" spans="1:12" x14ac:dyDescent="0.2">
      <c r="A2631" s="76">
        <v>7660</v>
      </c>
      <c r="B2631" s="76">
        <f t="shared" si="406"/>
        <v>7.66</v>
      </c>
      <c r="C2631" s="77">
        <f t="shared" si="401"/>
        <v>7.4853603464699978E-2</v>
      </c>
      <c r="D2631" s="78">
        <f t="shared" si="402"/>
        <v>1.7299764933540701E-10</v>
      </c>
      <c r="E2631" s="78">
        <f t="shared" si="403"/>
        <v>1</v>
      </c>
      <c r="F2631" s="78">
        <f t="shared" si="404"/>
        <v>1</v>
      </c>
      <c r="G2631" s="77">
        <f t="shared" si="407"/>
        <v>1.2949497443677773E-11</v>
      </c>
      <c r="H2631" s="78">
        <f t="shared" si="405"/>
        <v>-217.75494171531901</v>
      </c>
      <c r="I2631" s="77">
        <f t="shared" si="408"/>
        <v>10</v>
      </c>
      <c r="J2631" s="77">
        <f t="shared" si="409"/>
        <v>1.8063343659357936E-11</v>
      </c>
      <c r="K2631" s="77">
        <f t="shared" si="410"/>
        <v>1.8063343659357935E-10</v>
      </c>
      <c r="L2631" s="82"/>
    </row>
    <row r="2632" spans="1:12" x14ac:dyDescent="0.2">
      <c r="A2632" s="76">
        <v>7670</v>
      </c>
      <c r="B2632" s="76">
        <f t="shared" si="406"/>
        <v>7.67</v>
      </c>
      <c r="C2632" s="77">
        <f t="shared" si="401"/>
        <v>7.4284487519847286E-2</v>
      </c>
      <c r="D2632" s="78">
        <f t="shared" si="402"/>
        <v>1.9239044343663715E-11</v>
      </c>
      <c r="E2632" s="78">
        <f t="shared" si="403"/>
        <v>1</v>
      </c>
      <c r="F2632" s="78">
        <f t="shared" si="404"/>
        <v>1</v>
      </c>
      <c r="G2632" s="77">
        <f t="shared" si="407"/>
        <v>1.4291625494406757E-12</v>
      </c>
      <c r="H2632" s="78">
        <f t="shared" si="405"/>
        <v>-236.898367456226</v>
      </c>
      <c r="I2632" s="77">
        <f t="shared" si="408"/>
        <v>10</v>
      </c>
      <c r="J2632" s="77">
        <f t="shared" si="409"/>
        <v>7.1893299965592243E-12</v>
      </c>
      <c r="K2632" s="77">
        <f t="shared" si="410"/>
        <v>7.1893299965592248E-11</v>
      </c>
      <c r="L2632" s="82"/>
    </row>
    <row r="2633" spans="1:12" x14ac:dyDescent="0.2">
      <c r="A2633" s="76">
        <v>7680</v>
      </c>
      <c r="B2633" s="76">
        <f t="shared" si="406"/>
        <v>7.68</v>
      </c>
      <c r="C2633" s="77">
        <f t="shared" si="401"/>
        <v>7.3718552330234485E-2</v>
      </c>
      <c r="D2633" s="78">
        <f t="shared" si="402"/>
        <v>1.8633411817668615E-65</v>
      </c>
      <c r="E2633" s="78">
        <f t="shared" si="403"/>
        <v>1</v>
      </c>
      <c r="F2633" s="78">
        <f t="shared" si="404"/>
        <v>1</v>
      </c>
      <c r="G2633" s="77">
        <f t="shared" si="407"/>
        <v>1.3736281441716135E-66</v>
      </c>
      <c r="H2633" s="78">
        <f t="shared" si="405"/>
        <v>-1317.2426163905302</v>
      </c>
      <c r="I2633" s="77">
        <f t="shared" si="408"/>
        <v>10</v>
      </c>
      <c r="J2633" s="77">
        <f t="shared" si="409"/>
        <v>7.1458127472033783E-13</v>
      </c>
      <c r="K2633" s="77">
        <f t="shared" si="410"/>
        <v>7.1458127472033781E-12</v>
      </c>
      <c r="L2633" s="82"/>
    </row>
    <row r="2634" spans="1:12" x14ac:dyDescent="0.2">
      <c r="A2634" s="76">
        <v>7690</v>
      </c>
      <c r="B2634" s="76">
        <f t="shared" si="406"/>
        <v>7.69</v>
      </c>
      <c r="C2634" s="77">
        <f t="shared" si="401"/>
        <v>7.315578877895404E-2</v>
      </c>
      <c r="D2634" s="78">
        <f t="shared" si="402"/>
        <v>1.9274369181436465E-11</v>
      </c>
      <c r="E2634" s="78">
        <f t="shared" si="403"/>
        <v>1</v>
      </c>
      <c r="F2634" s="78">
        <f t="shared" si="404"/>
        <v>1</v>
      </c>
      <c r="G2634" s="77">
        <f t="shared" si="407"/>
        <v>1.4100316806847472E-12</v>
      </c>
      <c r="H2634" s="78">
        <f t="shared" si="405"/>
        <v>-237.01542258955902</v>
      </c>
      <c r="I2634" s="77">
        <f t="shared" si="408"/>
        <v>10</v>
      </c>
      <c r="J2634" s="77">
        <f t="shared" si="409"/>
        <v>7.0501584034237361E-13</v>
      </c>
      <c r="K2634" s="77">
        <f t="shared" si="410"/>
        <v>7.0501584034237363E-12</v>
      </c>
      <c r="L2634" s="82"/>
    </row>
    <row r="2635" spans="1:12" x14ac:dyDescent="0.2">
      <c r="A2635" s="76">
        <v>7700</v>
      </c>
      <c r="B2635" s="76">
        <f t="shared" si="406"/>
        <v>7.7</v>
      </c>
      <c r="C2635" s="77">
        <f t="shared" si="401"/>
        <v>7.2596187715728649E-2</v>
      </c>
      <c r="D2635" s="78">
        <f t="shared" si="402"/>
        <v>1.736335181023232E-10</v>
      </c>
      <c r="E2635" s="78">
        <f t="shared" si="403"/>
        <v>1</v>
      </c>
      <c r="F2635" s="78">
        <f t="shared" si="404"/>
        <v>1</v>
      </c>
      <c r="G2635" s="77">
        <f t="shared" si="407"/>
        <v>1.2605131473898624E-11</v>
      </c>
      <c r="H2635" s="78">
        <f t="shared" si="405"/>
        <v>-217.98905240381114</v>
      </c>
      <c r="I2635" s="77">
        <f t="shared" si="408"/>
        <v>10</v>
      </c>
      <c r="J2635" s="77">
        <f t="shared" si="409"/>
        <v>7.0075815772916853E-12</v>
      </c>
      <c r="K2635" s="77">
        <f t="shared" si="410"/>
        <v>7.0075815772916853E-11</v>
      </c>
      <c r="L2635" s="82"/>
    </row>
    <row r="2636" spans="1:12" x14ac:dyDescent="0.2">
      <c r="A2636" s="76">
        <v>7710</v>
      </c>
      <c r="B2636" s="76">
        <f t="shared" si="406"/>
        <v>7.71</v>
      </c>
      <c r="C2636" s="77">
        <f t="shared" si="401"/>
        <v>7.203973995737982E-2</v>
      </c>
      <c r="D2636" s="78">
        <f t="shared" si="402"/>
        <v>3.0897994235966752E-10</v>
      </c>
      <c r="E2636" s="78">
        <f t="shared" si="403"/>
        <v>1</v>
      </c>
      <c r="F2636" s="78">
        <f t="shared" si="404"/>
        <v>1</v>
      </c>
      <c r="G2636" s="77">
        <f t="shared" si="407"/>
        <v>2.2258834699636653E-11</v>
      </c>
      <c r="H2636" s="78">
        <f t="shared" si="405"/>
        <v>-213.04995151410048</v>
      </c>
      <c r="I2636" s="77">
        <f t="shared" si="408"/>
        <v>10</v>
      </c>
      <c r="J2636" s="77">
        <f t="shared" si="409"/>
        <v>1.7431983086767639E-11</v>
      </c>
      <c r="K2636" s="77">
        <f t="shared" si="410"/>
        <v>1.7431983086767639E-10</v>
      </c>
      <c r="L2636" s="82"/>
    </row>
    <row r="2637" spans="1:12" x14ac:dyDescent="0.2">
      <c r="A2637" s="76">
        <v>7720</v>
      </c>
      <c r="B2637" s="76">
        <f t="shared" si="406"/>
        <v>7.72</v>
      </c>
      <c r="C2637" s="77">
        <f t="shared" si="401"/>
        <v>7.1486436288296387E-2</v>
      </c>
      <c r="D2637" s="78">
        <f t="shared" si="402"/>
        <v>1.7397243252576926E-10</v>
      </c>
      <c r="E2637" s="78">
        <f t="shared" si="403"/>
        <v>1</v>
      </c>
      <c r="F2637" s="78">
        <f t="shared" si="404"/>
        <v>1</v>
      </c>
      <c r="G2637" s="77">
        <f t="shared" si="407"/>
        <v>1.2436669213673347E-11</v>
      </c>
      <c r="H2637" s="78">
        <f t="shared" si="405"/>
        <v>-218.10591833472247</v>
      </c>
      <c r="I2637" s="77">
        <f t="shared" si="408"/>
        <v>10</v>
      </c>
      <c r="J2637" s="77">
        <f t="shared" si="409"/>
        <v>1.7347751956655001E-11</v>
      </c>
      <c r="K2637" s="77">
        <f t="shared" si="410"/>
        <v>1.7347751956655001E-10</v>
      </c>
      <c r="L2637" s="82"/>
    </row>
    <row r="2638" spans="1:12" x14ac:dyDescent="0.2">
      <c r="A2638" s="76">
        <v>7730</v>
      </c>
      <c r="B2638" s="76">
        <f t="shared" si="406"/>
        <v>7.73</v>
      </c>
      <c r="C2638" s="77">
        <f t="shared" si="401"/>
        <v>7.0936267460902577E-2</v>
      </c>
      <c r="D2638" s="78">
        <f t="shared" si="402"/>
        <v>1.9349686074227669E-11</v>
      </c>
      <c r="E2638" s="78">
        <f t="shared" si="403"/>
        <v>1</v>
      </c>
      <c r="F2638" s="78">
        <f t="shared" si="404"/>
        <v>1</v>
      </c>
      <c r="G2638" s="77">
        <f t="shared" si="407"/>
        <v>1.3725945066459159E-12</v>
      </c>
      <c r="H2638" s="78">
        <f t="shared" si="405"/>
        <v>-237.24915487122868</v>
      </c>
      <c r="I2638" s="77">
        <f t="shared" si="408"/>
        <v>10</v>
      </c>
      <c r="J2638" s="77">
        <f t="shared" si="409"/>
        <v>6.9046318601596311E-12</v>
      </c>
      <c r="K2638" s="77">
        <f t="shared" si="410"/>
        <v>6.9046318601596314E-11</v>
      </c>
      <c r="L2638" s="82"/>
    </row>
    <row r="2639" spans="1:12" x14ac:dyDescent="0.2">
      <c r="A2639" s="76">
        <v>7740</v>
      </c>
      <c r="B2639" s="76">
        <f t="shared" si="406"/>
        <v>7.74</v>
      </c>
      <c r="C2639" s="77">
        <f t="shared" si="401"/>
        <v>7.0389224196124381E-2</v>
      </c>
      <c r="D2639" s="78">
        <f t="shared" si="402"/>
        <v>1.5197265482513847E-64</v>
      </c>
      <c r="E2639" s="78">
        <f t="shared" si="403"/>
        <v>1</v>
      </c>
      <c r="F2639" s="78">
        <f t="shared" si="404"/>
        <v>1</v>
      </c>
      <c r="G2639" s="77">
        <f t="shared" si="407"/>
        <v>1.0697237272166894E-65</v>
      </c>
      <c r="H2639" s="78">
        <f t="shared" si="405"/>
        <v>-1299.4145674227029</v>
      </c>
      <c r="I2639" s="77">
        <f t="shared" si="408"/>
        <v>10</v>
      </c>
      <c r="J2639" s="77">
        <f t="shared" si="409"/>
        <v>6.8629725332295794E-13</v>
      </c>
      <c r="K2639" s="77">
        <f t="shared" si="410"/>
        <v>6.8629725332295792E-12</v>
      </c>
      <c r="L2639" s="82"/>
    </row>
    <row r="2640" spans="1:12" x14ac:dyDescent="0.2">
      <c r="A2640" s="76">
        <v>7750</v>
      </c>
      <c r="B2640" s="76">
        <f t="shared" si="406"/>
        <v>7.75</v>
      </c>
      <c r="C2640" s="77">
        <f t="shared" si="401"/>
        <v>6.9845297183855848E-2</v>
      </c>
      <c r="D2640" s="78">
        <f t="shared" si="402"/>
        <v>1.9389698742958282E-11</v>
      </c>
      <c r="E2640" s="78">
        <f t="shared" si="403"/>
        <v>1</v>
      </c>
      <c r="F2640" s="78">
        <f t="shared" si="404"/>
        <v>1</v>
      </c>
      <c r="G2640" s="77">
        <f t="shared" si="407"/>
        <v>1.3542792710073575E-12</v>
      </c>
      <c r="H2640" s="78">
        <f t="shared" si="405"/>
        <v>-237.36583537843572</v>
      </c>
      <c r="I2640" s="77">
        <f t="shared" si="408"/>
        <v>10</v>
      </c>
      <c r="J2640" s="77">
        <f t="shared" si="409"/>
        <v>6.7713963550367873E-13</v>
      </c>
      <c r="K2640" s="77">
        <f t="shared" si="410"/>
        <v>6.7713963550367871E-12</v>
      </c>
      <c r="L2640" s="82"/>
    </row>
    <row r="2641" spans="1:12" x14ac:dyDescent="0.2">
      <c r="A2641" s="76">
        <v>7760</v>
      </c>
      <c r="B2641" s="76">
        <f t="shared" si="406"/>
        <v>7.76</v>
      </c>
      <c r="C2641" s="77">
        <f t="shared" si="401"/>
        <v>6.9304477083424201E-2</v>
      </c>
      <c r="D2641" s="78">
        <f t="shared" si="402"/>
        <v>1.7469268528026987E-10</v>
      </c>
      <c r="E2641" s="78">
        <f t="shared" si="403"/>
        <v>1</v>
      </c>
      <c r="F2641" s="78">
        <f t="shared" si="404"/>
        <v>1</v>
      </c>
      <c r="G2641" s="77">
        <f t="shared" si="407"/>
        <v>1.21069852036483E-11</v>
      </c>
      <c r="H2641" s="78">
        <f t="shared" si="405"/>
        <v>-218.33927976707056</v>
      </c>
      <c r="I2641" s="77">
        <f t="shared" si="408"/>
        <v>10</v>
      </c>
      <c r="J2641" s="77">
        <f t="shared" si="409"/>
        <v>6.7306322373278285E-12</v>
      </c>
      <c r="K2641" s="77">
        <f t="shared" si="410"/>
        <v>6.7306322373278287E-11</v>
      </c>
      <c r="L2641" s="82"/>
    </row>
    <row r="2642" spans="1:12" x14ac:dyDescent="0.2">
      <c r="A2642" s="76">
        <v>7770</v>
      </c>
      <c r="B2642" s="76">
        <f t="shared" si="406"/>
        <v>7.77</v>
      </c>
      <c r="C2642" s="77">
        <f t="shared" si="401"/>
        <v>6.8766754524054216E-2</v>
      </c>
      <c r="D2642" s="78">
        <f t="shared" si="402"/>
        <v>3.1090072623119057E-10</v>
      </c>
      <c r="E2642" s="78">
        <f t="shared" si="403"/>
        <v>1</v>
      </c>
      <c r="F2642" s="78">
        <f t="shared" si="404"/>
        <v>1</v>
      </c>
      <c r="G2642" s="77">
        <f t="shared" si="407"/>
        <v>2.1379633922090466E-11</v>
      </c>
      <c r="H2642" s="78">
        <f t="shared" si="405"/>
        <v>-213.39999470750007</v>
      </c>
      <c r="I2642" s="77">
        <f t="shared" si="408"/>
        <v>10</v>
      </c>
      <c r="J2642" s="77">
        <f t="shared" si="409"/>
        <v>1.6743309562869384E-11</v>
      </c>
      <c r="K2642" s="77">
        <f t="shared" si="410"/>
        <v>1.6743309562869384E-10</v>
      </c>
      <c r="L2642" s="82"/>
    </row>
    <row r="2643" spans="1:12" x14ac:dyDescent="0.2">
      <c r="A2643" s="76">
        <v>7780</v>
      </c>
      <c r="B2643" s="76">
        <f t="shared" si="406"/>
        <v>7.78</v>
      </c>
      <c r="C2643" s="77">
        <f t="shared" si="401"/>
        <v>6.8232120105331445E-2</v>
      </c>
      <c r="D2643" s="78">
        <f t="shared" si="402"/>
        <v>1.7507422136763975E-10</v>
      </c>
      <c r="E2643" s="78">
        <f t="shared" si="403"/>
        <v>1</v>
      </c>
      <c r="F2643" s="78">
        <f t="shared" si="404"/>
        <v>1</v>
      </c>
      <c r="G2643" s="77">
        <f t="shared" si="407"/>
        <v>1.194568529970418E-11</v>
      </c>
      <c r="H2643" s="78">
        <f t="shared" si="405"/>
        <v>-218.45577861214085</v>
      </c>
      <c r="I2643" s="77">
        <f t="shared" si="408"/>
        <v>10</v>
      </c>
      <c r="J2643" s="77">
        <f t="shared" si="409"/>
        <v>1.6662659610897324E-11</v>
      </c>
      <c r="K2643" s="77">
        <f t="shared" si="410"/>
        <v>1.6662659610897324E-10</v>
      </c>
      <c r="L2643" s="82"/>
    </row>
    <row r="2644" spans="1:12" x14ac:dyDescent="0.2">
      <c r="A2644" s="76">
        <v>7790</v>
      </c>
      <c r="B2644" s="76">
        <f t="shared" si="406"/>
        <v>7.79</v>
      </c>
      <c r="C2644" s="77">
        <f t="shared" si="401"/>
        <v>6.7700564397665419E-2</v>
      </c>
      <c r="D2644" s="78">
        <f t="shared" si="402"/>
        <v>1.9474487459658225E-11</v>
      </c>
      <c r="E2644" s="78">
        <f t="shared" si="403"/>
        <v>1</v>
      </c>
      <c r="F2644" s="78">
        <f t="shared" si="404"/>
        <v>1</v>
      </c>
      <c r="G2644" s="77">
        <f t="shared" si="407"/>
        <v>1.3184337923741192E-12</v>
      </c>
      <c r="H2644" s="78">
        <f t="shared" si="405"/>
        <v>-237.59883348469992</v>
      </c>
      <c r="I2644" s="77">
        <f t="shared" si="408"/>
        <v>10</v>
      </c>
      <c r="J2644" s="77">
        <f t="shared" si="409"/>
        <v>6.6320595460391495E-12</v>
      </c>
      <c r="K2644" s="77">
        <f t="shared" si="410"/>
        <v>6.6320595460391498E-11</v>
      </c>
      <c r="L2644" s="82"/>
    </row>
    <row r="2645" spans="1:12" x14ac:dyDescent="0.2">
      <c r="A2645" s="76">
        <v>7800</v>
      </c>
      <c r="B2645" s="76">
        <f t="shared" si="406"/>
        <v>7.8</v>
      </c>
      <c r="C2645" s="77">
        <f t="shared" si="401"/>
        <v>6.7172077942750583E-2</v>
      </c>
      <c r="D2645" s="78">
        <f t="shared" si="402"/>
        <v>4.6038735770610144E-65</v>
      </c>
      <c r="E2645" s="78">
        <f t="shared" si="403"/>
        <v>1</v>
      </c>
      <c r="F2645" s="78">
        <f t="shared" si="404"/>
        <v>1</v>
      </c>
      <c r="G2645" s="77">
        <f t="shared" si="407"/>
        <v>3.0925175475691238E-66</v>
      </c>
      <c r="H2645" s="78">
        <f t="shared" si="405"/>
        <v>-1310.1937565483449</v>
      </c>
      <c r="I2645" s="77">
        <f t="shared" si="408"/>
        <v>10</v>
      </c>
      <c r="J2645" s="77">
        <f t="shared" si="409"/>
        <v>6.5921689618705959E-13</v>
      </c>
      <c r="K2645" s="77">
        <f t="shared" si="410"/>
        <v>6.5921689618705959E-12</v>
      </c>
      <c r="L2645" s="82"/>
    </row>
    <row r="2646" spans="1:12" x14ac:dyDescent="0.2">
      <c r="A2646" s="76">
        <v>7810</v>
      </c>
      <c r="B2646" s="76">
        <f t="shared" si="406"/>
        <v>7.81</v>
      </c>
      <c r="C2646" s="77">
        <f t="shared" si="401"/>
        <v>6.6646651254027342E-2</v>
      </c>
      <c r="D2646" s="78">
        <f t="shared" si="402"/>
        <v>1.9519286865922659E-11</v>
      </c>
      <c r="E2646" s="78">
        <f t="shared" si="403"/>
        <v>1</v>
      </c>
      <c r="F2646" s="78">
        <f t="shared" si="404"/>
        <v>1</v>
      </c>
      <c r="G2646" s="77">
        <f t="shared" si="407"/>
        <v>1.3008951044804638E-12</v>
      </c>
      <c r="H2646" s="78">
        <f t="shared" si="405"/>
        <v>-237.71515441284066</v>
      </c>
      <c r="I2646" s="77">
        <f t="shared" si="408"/>
        <v>10</v>
      </c>
      <c r="J2646" s="77">
        <f t="shared" si="409"/>
        <v>6.5044755224023191E-13</v>
      </c>
      <c r="K2646" s="77">
        <f t="shared" si="410"/>
        <v>6.5044755224023189E-12</v>
      </c>
      <c r="L2646" s="82"/>
    </row>
    <row r="2647" spans="1:12" x14ac:dyDescent="0.2">
      <c r="A2647" s="76">
        <v>7820</v>
      </c>
      <c r="B2647" s="76">
        <f t="shared" si="406"/>
        <v>7.82</v>
      </c>
      <c r="C2647" s="77">
        <f t="shared" si="401"/>
        <v>6.6124274817141906E-2</v>
      </c>
      <c r="D2647" s="78">
        <f t="shared" si="402"/>
        <v>1.7588063854580441E-10</v>
      </c>
      <c r="E2647" s="78">
        <f t="shared" si="403"/>
        <v>1</v>
      </c>
      <c r="F2647" s="78">
        <f t="shared" si="404"/>
        <v>1</v>
      </c>
      <c r="G2647" s="77">
        <f t="shared" si="407"/>
        <v>1.1629979678217172E-11</v>
      </c>
      <c r="H2647" s="78">
        <f t="shared" si="405"/>
        <v>-218.68842088280996</v>
      </c>
      <c r="I2647" s="77">
        <f t="shared" si="408"/>
        <v>10</v>
      </c>
      <c r="J2647" s="77">
        <f t="shared" si="409"/>
        <v>6.4654373913488177E-12</v>
      </c>
      <c r="K2647" s="77">
        <f t="shared" si="410"/>
        <v>6.4654373913488174E-11</v>
      </c>
      <c r="L2647" s="82"/>
    </row>
    <row r="2648" spans="1:12" x14ac:dyDescent="0.2">
      <c r="A2648" s="76">
        <v>7830</v>
      </c>
      <c r="B2648" s="76">
        <f t="shared" si="406"/>
        <v>7.83</v>
      </c>
      <c r="C2648" s="77">
        <f t="shared" si="401"/>
        <v>6.560493909040517E-2</v>
      </c>
      <c r="D2648" s="78">
        <f t="shared" si="402"/>
        <v>3.1305129589235407E-10</v>
      </c>
      <c r="E2648" s="78">
        <f t="shared" si="403"/>
        <v>1</v>
      </c>
      <c r="F2648" s="78">
        <f t="shared" si="404"/>
        <v>1</v>
      </c>
      <c r="G2648" s="77">
        <f t="shared" si="407"/>
        <v>2.0537711199190295E-11</v>
      </c>
      <c r="H2648" s="78">
        <f t="shared" si="405"/>
        <v>-213.7489591494857</v>
      </c>
      <c r="I2648" s="77">
        <f t="shared" si="408"/>
        <v>10</v>
      </c>
      <c r="J2648" s="77">
        <f t="shared" si="409"/>
        <v>1.6083845438703733E-11</v>
      </c>
      <c r="K2648" s="77">
        <f t="shared" si="410"/>
        <v>1.6083845438703733E-10</v>
      </c>
      <c r="L2648" s="82"/>
    </row>
    <row r="2649" spans="1:12" x14ac:dyDescent="0.2">
      <c r="A2649" s="76">
        <v>7840</v>
      </c>
      <c r="B2649" s="76">
        <f t="shared" si="406"/>
        <v>7.84</v>
      </c>
      <c r="C2649" s="77">
        <f t="shared" si="401"/>
        <v>6.5088634505250348E-2</v>
      </c>
      <c r="D2649" s="78">
        <f t="shared" si="402"/>
        <v>1.763057425818954E-10</v>
      </c>
      <c r="E2649" s="78">
        <f t="shared" si="403"/>
        <v>1</v>
      </c>
      <c r="F2649" s="78">
        <f t="shared" si="404"/>
        <v>1</v>
      </c>
      <c r="G2649" s="77">
        <f t="shared" si="407"/>
        <v>1.1475500040089742E-11</v>
      </c>
      <c r="H2649" s="78">
        <f t="shared" si="405"/>
        <v>-218.80456762357838</v>
      </c>
      <c r="I2649" s="77">
        <f t="shared" si="408"/>
        <v>10</v>
      </c>
      <c r="J2649" s="77">
        <f t="shared" si="409"/>
        <v>1.6006605619640018E-11</v>
      </c>
      <c r="K2649" s="77">
        <f t="shared" si="410"/>
        <v>1.6006605619640018E-10</v>
      </c>
      <c r="L2649" s="82"/>
    </row>
    <row r="2650" spans="1:12" x14ac:dyDescent="0.2">
      <c r="A2650" s="76">
        <v>7850</v>
      </c>
      <c r="B2650" s="76">
        <f t="shared" si="406"/>
        <v>7.85</v>
      </c>
      <c r="C2650" s="77">
        <f t="shared" si="401"/>
        <v>6.4575351466690023E-2</v>
      </c>
      <c r="D2650" s="78">
        <f t="shared" si="402"/>
        <v>1.9613757706035115E-11</v>
      </c>
      <c r="E2650" s="78">
        <f t="shared" si="403"/>
        <v>1</v>
      </c>
      <c r="F2650" s="78">
        <f t="shared" si="404"/>
        <v>1</v>
      </c>
      <c r="G2650" s="77">
        <f t="shared" si="407"/>
        <v>1.2665652974497174E-12</v>
      </c>
      <c r="H2650" s="78">
        <f t="shared" si="405"/>
        <v>-237.94744830710815</v>
      </c>
      <c r="I2650" s="77">
        <f t="shared" si="408"/>
        <v>10</v>
      </c>
      <c r="J2650" s="77">
        <f t="shared" si="409"/>
        <v>6.3710326687697294E-12</v>
      </c>
      <c r="K2650" s="77">
        <f t="shared" si="410"/>
        <v>6.3710326687697294E-11</v>
      </c>
      <c r="L2650" s="82"/>
    </row>
    <row r="2651" spans="1:12" x14ac:dyDescent="0.2">
      <c r="A2651" s="76">
        <v>7860</v>
      </c>
      <c r="B2651" s="76">
        <f t="shared" si="406"/>
        <v>7.86</v>
      </c>
      <c r="C2651" s="77">
        <f t="shared" si="401"/>
        <v>6.4065080353772078E-2</v>
      </c>
      <c r="D2651" s="78">
        <f t="shared" si="402"/>
        <v>1.9011307437628608E-66</v>
      </c>
      <c r="E2651" s="78">
        <f t="shared" si="403"/>
        <v>1</v>
      </c>
      <c r="F2651" s="78">
        <f t="shared" si="404"/>
        <v>1</v>
      </c>
      <c r="G2651" s="77">
        <f t="shared" si="407"/>
        <v>1.2179609386219415E-67</v>
      </c>
      <c r="H2651" s="78">
        <f t="shared" si="405"/>
        <v>-1338.2873327958523</v>
      </c>
      <c r="I2651" s="77">
        <f t="shared" si="408"/>
        <v>10</v>
      </c>
      <c r="J2651" s="77">
        <f t="shared" si="409"/>
        <v>6.332826487248587E-13</v>
      </c>
      <c r="K2651" s="77">
        <f t="shared" si="410"/>
        <v>6.3328264872485865E-12</v>
      </c>
      <c r="L2651" s="82"/>
    </row>
    <row r="2652" spans="1:12" x14ac:dyDescent="0.2">
      <c r="A2652" s="76">
        <v>7870</v>
      </c>
      <c r="B2652" s="76">
        <f t="shared" si="406"/>
        <v>7.87</v>
      </c>
      <c r="C2652" s="77">
        <f t="shared" si="401"/>
        <v>6.3557811520034313E-2</v>
      </c>
      <c r="D2652" s="78">
        <f t="shared" si="402"/>
        <v>1.9663455354753024E-11</v>
      </c>
      <c r="E2652" s="78">
        <f t="shared" si="403"/>
        <v>1</v>
      </c>
      <c r="F2652" s="78">
        <f t="shared" si="404"/>
        <v>1</v>
      </c>
      <c r="G2652" s="77">
        <f t="shared" si="407"/>
        <v>1.2497661892700022E-12</v>
      </c>
      <c r="H2652" s="78">
        <f t="shared" si="405"/>
        <v>-238.06342457516277</v>
      </c>
      <c r="I2652" s="77">
        <f t="shared" si="408"/>
        <v>10</v>
      </c>
      <c r="J2652" s="77">
        <f t="shared" si="409"/>
        <v>6.2488309463500109E-13</v>
      </c>
      <c r="K2652" s="77">
        <f t="shared" si="410"/>
        <v>6.2488309463500105E-12</v>
      </c>
      <c r="L2652" s="82"/>
    </row>
    <row r="2653" spans="1:12" x14ac:dyDescent="0.2">
      <c r="A2653" s="76">
        <v>7880</v>
      </c>
      <c r="B2653" s="76">
        <f t="shared" si="406"/>
        <v>7.88</v>
      </c>
      <c r="C2653" s="77">
        <f t="shared" si="401"/>
        <v>6.3053535293958532E-2</v>
      </c>
      <c r="D2653" s="78">
        <f t="shared" si="402"/>
        <v>1.7720033140673141E-10</v>
      </c>
      <c r="E2653" s="78">
        <f t="shared" si="403"/>
        <v>1</v>
      </c>
      <c r="F2653" s="78">
        <f t="shared" si="404"/>
        <v>1</v>
      </c>
      <c r="G2653" s="77">
        <f t="shared" si="407"/>
        <v>1.1173107350455488E-11</v>
      </c>
      <c r="H2653" s="78">
        <f t="shared" si="405"/>
        <v>-219.03652057084187</v>
      </c>
      <c r="I2653" s="77">
        <f t="shared" si="408"/>
        <v>10</v>
      </c>
      <c r="J2653" s="77">
        <f t="shared" si="409"/>
        <v>6.2114367698627449E-12</v>
      </c>
      <c r="K2653" s="77">
        <f t="shared" si="410"/>
        <v>6.2114367698627452E-11</v>
      </c>
      <c r="L2653" s="82"/>
    </row>
    <row r="2654" spans="1:12" x14ac:dyDescent="0.2">
      <c r="A2654" s="76">
        <v>7890</v>
      </c>
      <c r="B2654" s="76">
        <f t="shared" si="406"/>
        <v>7.89</v>
      </c>
      <c r="C2654" s="77">
        <f t="shared" si="401"/>
        <v>6.2552241979422857E-2</v>
      </c>
      <c r="D2654" s="78">
        <f t="shared" si="402"/>
        <v>3.1543700453407945E-10</v>
      </c>
      <c r="E2654" s="78">
        <f t="shared" si="403"/>
        <v>1</v>
      </c>
      <c r="F2654" s="78">
        <f t="shared" si="404"/>
        <v>1</v>
      </c>
      <c r="G2654" s="77">
        <f t="shared" si="407"/>
        <v>1.9731291836880043E-11</v>
      </c>
      <c r="H2654" s="78">
        <f t="shared" si="405"/>
        <v>-214.09688959828901</v>
      </c>
      <c r="I2654" s="77">
        <f t="shared" si="408"/>
        <v>10</v>
      </c>
      <c r="J2654" s="77">
        <f t="shared" si="409"/>
        <v>1.5452199593667767E-11</v>
      </c>
      <c r="K2654" s="77">
        <f t="shared" si="410"/>
        <v>1.5452199593667766E-10</v>
      </c>
      <c r="L2654" s="82"/>
    </row>
    <row r="2655" spans="1:12" x14ac:dyDescent="0.2">
      <c r="A2655" s="76">
        <v>7900</v>
      </c>
      <c r="B2655" s="76">
        <f t="shared" si="406"/>
        <v>7.9</v>
      </c>
      <c r="C2655" s="77">
        <f t="shared" si="401"/>
        <v>6.2053921856153896E-2</v>
      </c>
      <c r="D2655" s="78">
        <f t="shared" si="402"/>
        <v>1.7767006540314624E-10</v>
      </c>
      <c r="E2655" s="78">
        <f t="shared" si="403"/>
        <v>1</v>
      </c>
      <c r="F2655" s="78">
        <f t="shared" si="404"/>
        <v>1</v>
      </c>
      <c r="G2655" s="77">
        <f t="shared" si="407"/>
        <v>1.1025124354704589E-11</v>
      </c>
      <c r="H2655" s="78">
        <f t="shared" si="405"/>
        <v>-219.15233006666745</v>
      </c>
      <c r="I2655" s="77">
        <f t="shared" si="408"/>
        <v>10</v>
      </c>
      <c r="J2655" s="77">
        <f t="shared" si="409"/>
        <v>1.5378208095792315E-11</v>
      </c>
      <c r="K2655" s="77">
        <f t="shared" si="410"/>
        <v>1.5378208095792315E-10</v>
      </c>
      <c r="L2655" s="82"/>
    </row>
    <row r="2656" spans="1:12" x14ac:dyDescent="0.2">
      <c r="A2656" s="76">
        <v>7910</v>
      </c>
      <c r="B2656" s="76">
        <f t="shared" si="406"/>
        <v>7.91</v>
      </c>
      <c r="C2656" s="77">
        <f t="shared" si="401"/>
        <v>6.1558565180177063E-2</v>
      </c>
      <c r="D2656" s="78">
        <f t="shared" si="402"/>
        <v>1.976784433670423E-11</v>
      </c>
      <c r="E2656" s="78">
        <f t="shared" si="403"/>
        <v>1</v>
      </c>
      <c r="F2656" s="78">
        <f t="shared" si="404"/>
        <v>1</v>
      </c>
      <c r="G2656" s="77">
        <f t="shared" si="407"/>
        <v>1.2168801340726014E-12</v>
      </c>
      <c r="H2656" s="78">
        <f t="shared" si="405"/>
        <v>-238.29504397647736</v>
      </c>
      <c r="I2656" s="77">
        <f t="shared" si="408"/>
        <v>10</v>
      </c>
      <c r="J2656" s="77">
        <f t="shared" si="409"/>
        <v>6.1210022443885949E-12</v>
      </c>
      <c r="K2656" s="77">
        <f t="shared" si="410"/>
        <v>6.1210022443885952E-11</v>
      </c>
      <c r="L2656" s="82"/>
    </row>
    <row r="2657" spans="1:12" x14ac:dyDescent="0.2">
      <c r="A2657" s="76">
        <v>7920</v>
      </c>
      <c r="B2657" s="76">
        <f t="shared" si="406"/>
        <v>7.92</v>
      </c>
      <c r="C2657" s="77">
        <f t="shared" si="401"/>
        <v>6.1066162184266234E-2</v>
      </c>
      <c r="D2657" s="78">
        <f t="shared" si="402"/>
        <v>4.6846658084407679E-69</v>
      </c>
      <c r="E2657" s="78">
        <f t="shared" si="403"/>
        <v>1</v>
      </c>
      <c r="F2657" s="78">
        <f t="shared" si="404"/>
        <v>1</v>
      </c>
      <c r="G2657" s="77">
        <f t="shared" si="407"/>
        <v>2.8607456203733062E-70</v>
      </c>
      <c r="H2657" s="78">
        <f t="shared" si="405"/>
        <v>-1390.8704151653196</v>
      </c>
      <c r="I2657" s="77">
        <f t="shared" si="408"/>
        <v>10</v>
      </c>
      <c r="J2657" s="77">
        <f t="shared" si="409"/>
        <v>6.084400670363007E-13</v>
      </c>
      <c r="K2657" s="77">
        <f t="shared" si="410"/>
        <v>6.084400670363007E-12</v>
      </c>
      <c r="L2657" s="82"/>
    </row>
    <row r="2658" spans="1:12" x14ac:dyDescent="0.2">
      <c r="A2658" s="76">
        <v>7930</v>
      </c>
      <c r="B2658" s="76">
        <f t="shared" si="406"/>
        <v>7.93</v>
      </c>
      <c r="C2658" s="77">
        <f t="shared" si="401"/>
        <v>6.0576703078391456E-2</v>
      </c>
      <c r="D2658" s="78">
        <f t="shared" si="402"/>
        <v>1.982256486814975E-11</v>
      </c>
      <c r="E2658" s="78">
        <f t="shared" si="403"/>
        <v>1</v>
      </c>
      <c r="F2658" s="78">
        <f t="shared" si="404"/>
        <v>1</v>
      </c>
      <c r="G2658" s="77">
        <f t="shared" si="407"/>
        <v>1.2007856262700612E-12</v>
      </c>
      <c r="H2658" s="78">
        <f t="shared" si="405"/>
        <v>-238.41069038713047</v>
      </c>
      <c r="I2658" s="77">
        <f t="shared" si="408"/>
        <v>10</v>
      </c>
      <c r="J2658" s="77">
        <f t="shared" si="409"/>
        <v>6.0039281313503059E-13</v>
      </c>
      <c r="K2658" s="77">
        <f t="shared" si="410"/>
        <v>6.0039281313503063E-12</v>
      </c>
      <c r="L2658" s="82"/>
    </row>
    <row r="2659" spans="1:12" x14ac:dyDescent="0.2">
      <c r="A2659" s="76">
        <v>7940</v>
      </c>
      <c r="B2659" s="76">
        <f t="shared" si="406"/>
        <v>7.94</v>
      </c>
      <c r="C2659" s="77">
        <f t="shared" si="401"/>
        <v>6.0090178050167378E-2</v>
      </c>
      <c r="D2659" s="78">
        <f t="shared" si="402"/>
        <v>1.7865506955078545E-10</v>
      </c>
      <c r="E2659" s="78">
        <f t="shared" si="403"/>
        <v>1</v>
      </c>
      <c r="F2659" s="78">
        <f t="shared" si="404"/>
        <v>1</v>
      </c>
      <c r="G2659" s="77">
        <f t="shared" si="407"/>
        <v>1.0735414938871733E-11</v>
      </c>
      <c r="H2659" s="78">
        <f t="shared" si="405"/>
        <v>-219.38362329622734</v>
      </c>
      <c r="I2659" s="77">
        <f t="shared" si="408"/>
        <v>10</v>
      </c>
      <c r="J2659" s="77">
        <f t="shared" si="409"/>
        <v>5.9681002825708975E-12</v>
      </c>
      <c r="K2659" s="77">
        <f t="shared" si="410"/>
        <v>5.9681002825708972E-11</v>
      </c>
      <c r="L2659" s="82"/>
    </row>
    <row r="2660" spans="1:12" x14ac:dyDescent="0.2">
      <c r="A2660" s="76">
        <v>7950</v>
      </c>
      <c r="B2660" s="76">
        <f t="shared" si="406"/>
        <v>7.95</v>
      </c>
      <c r="C2660" s="77">
        <f t="shared" si="401"/>
        <v>5.960657726529791E-2</v>
      </c>
      <c r="D2660" s="78">
        <f t="shared" si="402"/>
        <v>3.1806383596538255E-10</v>
      </c>
      <c r="E2660" s="78">
        <f t="shared" si="403"/>
        <v>1</v>
      </c>
      <c r="F2660" s="78">
        <f t="shared" si="404"/>
        <v>1</v>
      </c>
      <c r="G2660" s="77">
        <f t="shared" si="407"/>
        <v>1.8958696613767616E-11</v>
      </c>
      <c r="H2660" s="78">
        <f t="shared" si="405"/>
        <v>-214.44383046327741</v>
      </c>
      <c r="I2660" s="77">
        <f t="shared" si="408"/>
        <v>10</v>
      </c>
      <c r="J2660" s="77">
        <f t="shared" si="409"/>
        <v>1.4847055776319673E-11</v>
      </c>
      <c r="K2660" s="77">
        <f t="shared" si="410"/>
        <v>1.4847055776319673E-10</v>
      </c>
      <c r="L2660" s="82"/>
    </row>
    <row r="2661" spans="1:12" x14ac:dyDescent="0.2">
      <c r="A2661" s="76">
        <v>7960</v>
      </c>
      <c r="B2661" s="76">
        <f t="shared" si="406"/>
        <v>7.96</v>
      </c>
      <c r="C2661" s="77">
        <f t="shared" si="401"/>
        <v>5.9125890868022425E-2</v>
      </c>
      <c r="D2661" s="78">
        <f t="shared" si="402"/>
        <v>1.7917061638294089E-10</v>
      </c>
      <c r="E2661" s="78">
        <f t="shared" si="403"/>
        <v>1</v>
      </c>
      <c r="F2661" s="78">
        <f t="shared" si="404"/>
        <v>1</v>
      </c>
      <c r="G2661" s="77">
        <f t="shared" si="407"/>
        <v>1.0593622311014074E-11</v>
      </c>
      <c r="H2661" s="78">
        <f t="shared" si="405"/>
        <v>-219.49911029605909</v>
      </c>
      <c r="I2661" s="77">
        <f t="shared" si="408"/>
        <v>10</v>
      </c>
      <c r="J2661" s="77">
        <f t="shared" si="409"/>
        <v>1.4776159462390847E-11</v>
      </c>
      <c r="K2661" s="77">
        <f t="shared" si="410"/>
        <v>1.4776159462390847E-10</v>
      </c>
      <c r="L2661" s="82"/>
    </row>
    <row r="2662" spans="1:12" x14ac:dyDescent="0.2">
      <c r="A2662" s="76">
        <v>7970</v>
      </c>
      <c r="B2662" s="76">
        <f t="shared" si="406"/>
        <v>7.97</v>
      </c>
      <c r="C2662" s="77">
        <f t="shared" si="401"/>
        <v>5.8648108981558554E-2</v>
      </c>
      <c r="D2662" s="78">
        <f t="shared" si="402"/>
        <v>1.9937134870958708E-11</v>
      </c>
      <c r="E2662" s="78">
        <f t="shared" si="403"/>
        <v>1</v>
      </c>
      <c r="F2662" s="78">
        <f t="shared" si="404"/>
        <v>1</v>
      </c>
      <c r="G2662" s="77">
        <f t="shared" si="407"/>
        <v>1.1692752586920176E-12</v>
      </c>
      <c r="H2662" s="78">
        <f t="shared" si="405"/>
        <v>-238.64166479371602</v>
      </c>
      <c r="I2662" s="77">
        <f t="shared" si="408"/>
        <v>10</v>
      </c>
      <c r="J2662" s="77">
        <f t="shared" si="409"/>
        <v>5.8814487848530461E-12</v>
      </c>
      <c r="K2662" s="77">
        <f t="shared" si="410"/>
        <v>5.8814487848530468E-11</v>
      </c>
      <c r="L2662" s="82"/>
    </row>
    <row r="2663" spans="1:12" x14ac:dyDescent="0.2">
      <c r="A2663" s="76">
        <v>7980</v>
      </c>
      <c r="B2663" s="76">
        <f t="shared" si="406"/>
        <v>7.98</v>
      </c>
      <c r="C2663" s="77">
        <f t="shared" si="401"/>
        <v>5.8173221708545185E-2</v>
      </c>
      <c r="D2663" s="78">
        <f t="shared" si="402"/>
        <v>7.4902569264695414E-63</v>
      </c>
      <c r="E2663" s="78">
        <f t="shared" si="403"/>
        <v>1</v>
      </c>
      <c r="F2663" s="78">
        <f t="shared" si="404"/>
        <v>1</v>
      </c>
      <c r="G2663" s="77">
        <f t="shared" si="407"/>
        <v>4.3573237683747887E-64</v>
      </c>
      <c r="H2663" s="78">
        <f t="shared" si="405"/>
        <v>-1267.2156033773949</v>
      </c>
      <c r="I2663" s="77">
        <f t="shared" si="408"/>
        <v>10</v>
      </c>
      <c r="J2663" s="77">
        <f t="shared" si="409"/>
        <v>5.8463762934600882E-13</v>
      </c>
      <c r="K2663" s="77">
        <f t="shared" si="410"/>
        <v>5.8463762934600886E-12</v>
      </c>
      <c r="L2663" s="82"/>
    </row>
    <row r="2664" spans="1:12" x14ac:dyDescent="0.2">
      <c r="A2664" s="76">
        <v>7990</v>
      </c>
      <c r="B2664" s="76">
        <f t="shared" si="406"/>
        <v>7.99</v>
      </c>
      <c r="C2664" s="77">
        <f t="shared" si="401"/>
        <v>5.7701219131483426E-2</v>
      </c>
      <c r="D2664" s="78">
        <f t="shared" si="402"/>
        <v>1.9997016666442399E-11</v>
      </c>
      <c r="E2664" s="78">
        <f t="shared" si="403"/>
        <v>1</v>
      </c>
      <c r="F2664" s="78">
        <f t="shared" si="404"/>
        <v>1</v>
      </c>
      <c r="G2664" s="77">
        <f t="shared" si="407"/>
        <v>1.153852240646319E-12</v>
      </c>
      <c r="H2664" s="78">
        <f t="shared" si="405"/>
        <v>-238.75699604510606</v>
      </c>
      <c r="I2664" s="77">
        <f t="shared" si="408"/>
        <v>10</v>
      </c>
      <c r="J2664" s="77">
        <f t="shared" si="409"/>
        <v>5.7692612032315952E-13</v>
      </c>
      <c r="K2664" s="77">
        <f t="shared" si="410"/>
        <v>5.769261203231595E-12</v>
      </c>
      <c r="L2664" s="82"/>
    </row>
    <row r="2665" spans="1:12" x14ac:dyDescent="0.2">
      <c r="A2665" s="76">
        <v>8000</v>
      </c>
      <c r="B2665" s="76">
        <f t="shared" si="406"/>
        <v>8</v>
      </c>
      <c r="C2665" s="77">
        <f t="shared" si="401"/>
        <v>5.7232091313177282E-2</v>
      </c>
      <c r="D2665" s="78">
        <f t="shared" si="402"/>
        <v>1.8024852688688337E-10</v>
      </c>
      <c r="E2665" s="78">
        <f t="shared" si="403"/>
        <v>1</v>
      </c>
      <c r="F2665" s="78">
        <f t="shared" si="404"/>
        <v>1</v>
      </c>
      <c r="G2665" s="77">
        <f t="shared" si="407"/>
        <v>1.0316000149855799E-11</v>
      </c>
      <c r="H2665" s="78">
        <f t="shared" si="405"/>
        <v>-219.72977320450607</v>
      </c>
      <c r="I2665" s="77">
        <f t="shared" si="408"/>
        <v>10</v>
      </c>
      <c r="J2665" s="77">
        <f t="shared" si="409"/>
        <v>5.7349261952510587E-12</v>
      </c>
      <c r="K2665" s="77">
        <f t="shared" si="410"/>
        <v>5.7349261952510587E-11</v>
      </c>
      <c r="L2665" s="82"/>
    </row>
    <row r="2666" spans="1:12" x14ac:dyDescent="0.2">
      <c r="A2666" s="76">
        <v>8010</v>
      </c>
      <c r="B2666" s="76">
        <f t="shared" si="406"/>
        <v>8.01</v>
      </c>
      <c r="C2666" s="77">
        <f t="shared" si="401"/>
        <v>5.6765828297171694E-2</v>
      </c>
      <c r="D2666" s="78">
        <f t="shared" si="402"/>
        <v>3.2093843369673438E-10</v>
      </c>
      <c r="E2666" s="78">
        <f t="shared" si="403"/>
        <v>1</v>
      </c>
      <c r="F2666" s="78">
        <f t="shared" si="404"/>
        <v>1</v>
      </c>
      <c r="G2666" s="77">
        <f t="shared" si="407"/>
        <v>1.8218336021192046E-11</v>
      </c>
      <c r="H2666" s="78">
        <f t="shared" si="405"/>
        <v>-214.78982584014227</v>
      </c>
      <c r="I2666" s="77">
        <f t="shared" si="408"/>
        <v>10</v>
      </c>
      <c r="J2666" s="77">
        <f t="shared" si="409"/>
        <v>1.4267168085523922E-11</v>
      </c>
      <c r="K2666" s="77">
        <f t="shared" si="410"/>
        <v>1.4267168085523922E-10</v>
      </c>
      <c r="L2666" s="82"/>
    </row>
    <row r="2667" spans="1:12" x14ac:dyDescent="0.2">
      <c r="A2667" s="76">
        <v>8020</v>
      </c>
      <c r="B2667" s="76">
        <f t="shared" si="406"/>
        <v>8.02</v>
      </c>
      <c r="C2667" s="77">
        <f t="shared" si="401"/>
        <v>5.6302420108190851E-2</v>
      </c>
      <c r="D2667" s="78">
        <f t="shared" si="402"/>
        <v>1.8081119607077066E-10</v>
      </c>
      <c r="E2667" s="78">
        <f t="shared" si="403"/>
        <v>1</v>
      </c>
      <c r="F2667" s="78">
        <f t="shared" si="404"/>
        <v>1</v>
      </c>
      <c r="G2667" s="77">
        <f t="shared" si="407"/>
        <v>1.0180107921440996E-11</v>
      </c>
      <c r="H2667" s="78">
        <f t="shared" si="405"/>
        <v>-219.84495235857486</v>
      </c>
      <c r="I2667" s="77">
        <f t="shared" si="408"/>
        <v>10</v>
      </c>
      <c r="J2667" s="77">
        <f t="shared" si="409"/>
        <v>1.419922197131652E-11</v>
      </c>
      <c r="K2667" s="77">
        <f t="shared" si="410"/>
        <v>1.419922197131652E-10</v>
      </c>
      <c r="L2667" s="82"/>
    </row>
    <row r="2668" spans="1:12" x14ac:dyDescent="0.2">
      <c r="A2668" s="76">
        <v>8030</v>
      </c>
      <c r="B2668" s="76">
        <f t="shared" si="406"/>
        <v>8.0299999999999994</v>
      </c>
      <c r="C2668" s="77">
        <f t="shared" si="401"/>
        <v>5.5841856752574096E-2</v>
      </c>
      <c r="D2668" s="78">
        <f t="shared" si="402"/>
        <v>2.0122058713590222E-11</v>
      </c>
      <c r="E2668" s="78">
        <f t="shared" si="403"/>
        <v>1</v>
      </c>
      <c r="F2668" s="78">
        <f t="shared" si="404"/>
        <v>1</v>
      </c>
      <c r="G2668" s="77">
        <f t="shared" si="407"/>
        <v>1.1236531202511906E-12</v>
      </c>
      <c r="H2668" s="78">
        <f t="shared" si="405"/>
        <v>-238.9873547577493</v>
      </c>
      <c r="I2668" s="77">
        <f t="shared" si="408"/>
        <v>10</v>
      </c>
      <c r="J2668" s="77">
        <f t="shared" si="409"/>
        <v>5.6518805208460931E-12</v>
      </c>
      <c r="K2668" s="77">
        <f t="shared" si="410"/>
        <v>5.6518805208460931E-11</v>
      </c>
      <c r="L2668" s="82"/>
    </row>
    <row r="2669" spans="1:12" x14ac:dyDescent="0.2">
      <c r="A2669" s="76">
        <v>8040</v>
      </c>
      <c r="B2669" s="76">
        <f t="shared" si="406"/>
        <v>8.0399999999999991</v>
      </c>
      <c r="C2669" s="77">
        <f t="shared" si="401"/>
        <v>5.5384128218710992E-2</v>
      </c>
      <c r="D2669" s="78">
        <f t="shared" si="402"/>
        <v>9.8722988989373066E-65</v>
      </c>
      <c r="E2669" s="78">
        <f t="shared" si="403"/>
        <v>1</v>
      </c>
      <c r="F2669" s="78">
        <f t="shared" si="404"/>
        <v>1</v>
      </c>
      <c r="G2669" s="77">
        <f t="shared" si="407"/>
        <v>5.4676866803218311E-66</v>
      </c>
      <c r="H2669" s="78">
        <f t="shared" si="405"/>
        <v>-1305.2439276030279</v>
      </c>
      <c r="I2669" s="77">
        <f t="shared" si="408"/>
        <v>10</v>
      </c>
      <c r="J2669" s="77">
        <f t="shared" si="409"/>
        <v>5.6182656012559529E-13</v>
      </c>
      <c r="K2669" s="77">
        <f t="shared" si="410"/>
        <v>5.6182656012559529E-12</v>
      </c>
      <c r="L2669" s="82"/>
    </row>
    <row r="2670" spans="1:12" x14ac:dyDescent="0.2">
      <c r="A2670" s="76">
        <v>8050</v>
      </c>
      <c r="B2670" s="76">
        <f t="shared" si="406"/>
        <v>8.0500000000000007</v>
      </c>
      <c r="C2670" s="77">
        <f t="shared" si="401"/>
        <v>5.4929224477475273E-2</v>
      </c>
      <c r="D2670" s="78">
        <f t="shared" si="402"/>
        <v>2.0187254574751044E-11</v>
      </c>
      <c r="E2670" s="78">
        <f t="shared" si="403"/>
        <v>1</v>
      </c>
      <c r="F2670" s="78">
        <f t="shared" si="404"/>
        <v>1</v>
      </c>
      <c r="G2670" s="77">
        <f t="shared" si="407"/>
        <v>1.1088702381204398E-12</v>
      </c>
      <c r="H2670" s="78">
        <f t="shared" si="405"/>
        <v>-239.10238545511413</v>
      </c>
      <c r="I2670" s="77">
        <f t="shared" si="408"/>
        <v>10</v>
      </c>
      <c r="J2670" s="77">
        <f t="shared" si="409"/>
        <v>5.5443511906021991E-13</v>
      </c>
      <c r="K2670" s="77">
        <f t="shared" si="410"/>
        <v>5.5443511906021989E-12</v>
      </c>
      <c r="L2670" s="82"/>
    </row>
    <row r="2671" spans="1:12" x14ac:dyDescent="0.2">
      <c r="A2671" s="76">
        <v>8060</v>
      </c>
      <c r="B2671" s="76">
        <f t="shared" si="406"/>
        <v>8.06</v>
      </c>
      <c r="C2671" s="77">
        <f t="shared" si="401"/>
        <v>5.4477135482656813E-2</v>
      </c>
      <c r="D2671" s="78">
        <f t="shared" si="402"/>
        <v>1.819847635495881E-10</v>
      </c>
      <c r="E2671" s="78">
        <f t="shared" si="403"/>
        <v>1</v>
      </c>
      <c r="F2671" s="78">
        <f t="shared" si="404"/>
        <v>1</v>
      </c>
      <c r="G2671" s="77">
        <f t="shared" si="407"/>
        <v>9.9140086196701757E-12</v>
      </c>
      <c r="H2671" s="78">
        <f t="shared" si="405"/>
        <v>-220.07501415672394</v>
      </c>
      <c r="I2671" s="77">
        <f t="shared" si="408"/>
        <v>10</v>
      </c>
      <c r="J2671" s="77">
        <f t="shared" si="409"/>
        <v>5.5114394288953077E-12</v>
      </c>
      <c r="K2671" s="77">
        <f t="shared" si="410"/>
        <v>5.5114394288953078E-11</v>
      </c>
      <c r="L2671" s="82"/>
    </row>
    <row r="2672" spans="1:12" x14ac:dyDescent="0.2">
      <c r="A2672" s="76">
        <v>8070</v>
      </c>
      <c r="B2672" s="76">
        <f t="shared" si="406"/>
        <v>8.07</v>
      </c>
      <c r="C2672" s="77">
        <f t="shared" si="401"/>
        <v>5.4027851171393304E-2</v>
      </c>
      <c r="D2672" s="78">
        <f t="shared" si="402"/>
        <v>3.2406813355260046E-10</v>
      </c>
      <c r="E2672" s="78">
        <f t="shared" si="403"/>
        <v>1</v>
      </c>
      <c r="F2672" s="78">
        <f t="shared" si="404"/>
        <v>1</v>
      </c>
      <c r="G2672" s="77">
        <f t="shared" si="407"/>
        <v>1.7508704888971105E-11</v>
      </c>
      <c r="H2672" s="78">
        <f t="shared" si="405"/>
        <v>-215.13491954592129</v>
      </c>
      <c r="I2672" s="77">
        <f t="shared" si="408"/>
        <v>10</v>
      </c>
      <c r="J2672" s="77">
        <f t="shared" si="409"/>
        <v>1.3711356754320641E-11</v>
      </c>
      <c r="K2672" s="77">
        <f t="shared" si="410"/>
        <v>1.3711356754320641E-10</v>
      </c>
      <c r="L2672" s="82"/>
    </row>
    <row r="2673" spans="1:12" x14ac:dyDescent="0.2">
      <c r="A2673" s="76">
        <v>8080</v>
      </c>
      <c r="B2673" s="76">
        <f t="shared" si="406"/>
        <v>8.08</v>
      </c>
      <c r="C2673" s="77">
        <f t="shared" si="401"/>
        <v>5.3581361464599533E-2</v>
      </c>
      <c r="D2673" s="78">
        <f t="shared" si="402"/>
        <v>1.8259599770320382E-10</v>
      </c>
      <c r="E2673" s="78">
        <f t="shared" si="403"/>
        <v>1</v>
      </c>
      <c r="F2673" s="78">
        <f t="shared" si="404"/>
        <v>1</v>
      </c>
      <c r="G2673" s="77">
        <f t="shared" si="407"/>
        <v>9.7837421549245496E-12</v>
      </c>
      <c r="H2673" s="78">
        <f t="shared" si="405"/>
        <v>-220.18990002820286</v>
      </c>
      <c r="I2673" s="77">
        <f t="shared" si="408"/>
        <v>10</v>
      </c>
      <c r="J2673" s="77">
        <f t="shared" si="409"/>
        <v>1.3646223521947828E-11</v>
      </c>
      <c r="K2673" s="77">
        <f t="shared" si="410"/>
        <v>1.3646223521947828E-10</v>
      </c>
      <c r="L2673" s="82"/>
    </row>
    <row r="2674" spans="1:12" x14ac:dyDescent="0.2">
      <c r="A2674" s="76">
        <v>8090</v>
      </c>
      <c r="B2674" s="76">
        <f t="shared" si="406"/>
        <v>8.09</v>
      </c>
      <c r="C2674" s="77">
        <f t="shared" si="401"/>
        <v>5.313765626739602E-2</v>
      </c>
      <c r="D2674" s="78">
        <f t="shared" si="402"/>
        <v>2.0323089270207682E-11</v>
      </c>
      <c r="E2674" s="78">
        <f t="shared" si="403"/>
        <v>1</v>
      </c>
      <c r="F2674" s="78">
        <f t="shared" si="404"/>
        <v>1</v>
      </c>
      <c r="G2674" s="77">
        <f t="shared" si="407"/>
        <v>1.0799213319319E-12</v>
      </c>
      <c r="H2674" s="78">
        <f t="shared" si="405"/>
        <v>-239.33215760048779</v>
      </c>
      <c r="I2674" s="77">
        <f t="shared" si="408"/>
        <v>10</v>
      </c>
      <c r="J2674" s="77">
        <f t="shared" si="409"/>
        <v>5.4318317434282246E-12</v>
      </c>
      <c r="K2674" s="77">
        <f t="shared" si="410"/>
        <v>5.4318317434282246E-11</v>
      </c>
      <c r="L2674" s="82"/>
    </row>
    <row r="2675" spans="1:12" x14ac:dyDescent="0.2">
      <c r="A2675" s="76">
        <v>8100</v>
      </c>
      <c r="B2675" s="76">
        <f t="shared" si="406"/>
        <v>8.1</v>
      </c>
      <c r="C2675" s="77">
        <f t="shared" si="401"/>
        <v>5.2696725469535757E-2</v>
      </c>
      <c r="D2675" s="78">
        <f t="shared" si="402"/>
        <v>4.5101539087108156E-64</v>
      </c>
      <c r="E2675" s="78">
        <f t="shared" si="403"/>
        <v>1</v>
      </c>
      <c r="F2675" s="78">
        <f t="shared" si="404"/>
        <v>1</v>
      </c>
      <c r="G2675" s="77">
        <f t="shared" si="407"/>
        <v>2.3767034235268747E-65</v>
      </c>
      <c r="H2675" s="78">
        <f t="shared" si="405"/>
        <v>-1292.4805001648613</v>
      </c>
      <c r="I2675" s="77">
        <f t="shared" si="408"/>
        <v>10</v>
      </c>
      <c r="J2675" s="77">
        <f t="shared" si="409"/>
        <v>5.3996066596595001E-13</v>
      </c>
      <c r="K2675" s="77">
        <f t="shared" si="410"/>
        <v>5.3996066596594997E-12</v>
      </c>
      <c r="L2675" s="82"/>
    </row>
    <row r="2676" spans="1:12" x14ac:dyDescent="0.2">
      <c r="A2676" s="76">
        <v>8110</v>
      </c>
      <c r="B2676" s="76">
        <f t="shared" si="406"/>
        <v>8.11</v>
      </c>
      <c r="C2676" s="77">
        <f t="shared" si="401"/>
        <v>5.22585589458303E-2</v>
      </c>
      <c r="D2676" s="78">
        <f t="shared" si="402"/>
        <v>2.039376717702977E-11</v>
      </c>
      <c r="E2676" s="78">
        <f t="shared" si="403"/>
        <v>1</v>
      </c>
      <c r="F2676" s="78">
        <f t="shared" si="404"/>
        <v>1</v>
      </c>
      <c r="G2676" s="77">
        <f t="shared" si="407"/>
        <v>1.0657488841483493E-12</v>
      </c>
      <c r="H2676" s="78">
        <f t="shared" si="405"/>
        <v>-239.44690226784073</v>
      </c>
      <c r="I2676" s="77">
        <f t="shared" si="408"/>
        <v>10</v>
      </c>
      <c r="J2676" s="77">
        <f t="shared" si="409"/>
        <v>5.3287444207417466E-13</v>
      </c>
      <c r="K2676" s="77">
        <f t="shared" si="410"/>
        <v>5.3287444207417468E-12</v>
      </c>
      <c r="L2676" s="82"/>
    </row>
    <row r="2677" spans="1:12" x14ac:dyDescent="0.2">
      <c r="A2677" s="76">
        <v>8120</v>
      </c>
      <c r="B2677" s="76">
        <f t="shared" si="406"/>
        <v>8.1199999999999992</v>
      </c>
      <c r="C2677" s="77">
        <f t="shared" si="401"/>
        <v>5.1823146556573482E-2</v>
      </c>
      <c r="D2677" s="78">
        <f t="shared" si="402"/>
        <v>1.8386824600744133E-10</v>
      </c>
      <c r="E2677" s="78">
        <f t="shared" si="403"/>
        <v>1</v>
      </c>
      <c r="F2677" s="78">
        <f t="shared" si="404"/>
        <v>1</v>
      </c>
      <c r="G2677" s="77">
        <f t="shared" si="407"/>
        <v>9.5286310599437399E-12</v>
      </c>
      <c r="H2677" s="78">
        <f t="shared" si="405"/>
        <v>-220.4193897643936</v>
      </c>
      <c r="I2677" s="77">
        <f t="shared" si="408"/>
        <v>10</v>
      </c>
      <c r="J2677" s="77">
        <f t="shared" si="409"/>
        <v>5.2971899720460447E-12</v>
      </c>
      <c r="K2677" s="77">
        <f t="shared" si="410"/>
        <v>5.2971899720460448E-11</v>
      </c>
      <c r="L2677" s="82"/>
    </row>
    <row r="2678" spans="1:12" x14ac:dyDescent="0.2">
      <c r="A2678" s="76">
        <v>8130</v>
      </c>
      <c r="B2678" s="76">
        <f t="shared" si="406"/>
        <v>8.1300000000000008</v>
      </c>
      <c r="C2678" s="77">
        <f t="shared" si="401"/>
        <v>5.1390478147964692E-2</v>
      </c>
      <c r="D2678" s="78">
        <f t="shared" si="402"/>
        <v>3.2746100007078684E-10</v>
      </c>
      <c r="E2678" s="78">
        <f t="shared" si="403"/>
        <v>1</v>
      </c>
      <c r="F2678" s="78">
        <f t="shared" si="404"/>
        <v>1</v>
      </c>
      <c r="G2678" s="77">
        <f t="shared" si="407"/>
        <v>1.6828377368448435E-11</v>
      </c>
      <c r="H2678" s="78">
        <f t="shared" si="405"/>
        <v>-215.47915515392657</v>
      </c>
      <c r="I2678" s="77">
        <f t="shared" si="408"/>
        <v>10</v>
      </c>
      <c r="J2678" s="77">
        <f t="shared" si="409"/>
        <v>1.3178504214196087E-11</v>
      </c>
      <c r="K2678" s="77">
        <f t="shared" si="410"/>
        <v>1.3178504214196088E-10</v>
      </c>
      <c r="L2678" s="82"/>
    </row>
    <row r="2679" spans="1:12" x14ac:dyDescent="0.2">
      <c r="A2679" s="76">
        <v>8140</v>
      </c>
      <c r="B2679" s="76">
        <f t="shared" si="406"/>
        <v>8.14</v>
      </c>
      <c r="C2679" s="77">
        <f t="shared" si="401"/>
        <v>5.0960543552529845E-2</v>
      </c>
      <c r="D2679" s="78">
        <f t="shared" si="402"/>
        <v>1.8452962804855984E-10</v>
      </c>
      <c r="E2679" s="78">
        <f t="shared" si="403"/>
        <v>1</v>
      </c>
      <c r="F2679" s="78">
        <f t="shared" si="404"/>
        <v>1</v>
      </c>
      <c r="G2679" s="77">
        <f t="shared" si="407"/>
        <v>9.4037301469007667E-12</v>
      </c>
      <c r="H2679" s="78">
        <f t="shared" si="405"/>
        <v>-220.53399684103439</v>
      </c>
      <c r="I2679" s="77">
        <f t="shared" si="408"/>
        <v>10</v>
      </c>
      <c r="J2679" s="77">
        <f t="shared" si="409"/>
        <v>1.3116053757674602E-11</v>
      </c>
      <c r="K2679" s="77">
        <f t="shared" si="410"/>
        <v>1.3116053757674603E-10</v>
      </c>
      <c r="L2679" s="82"/>
    </row>
    <row r="2680" spans="1:12" x14ac:dyDescent="0.2">
      <c r="A2680" s="76">
        <v>8150</v>
      </c>
      <c r="B2680" s="76">
        <f t="shared" si="406"/>
        <v>8.15</v>
      </c>
      <c r="C2680" s="77">
        <f t="shared" si="401"/>
        <v>5.0533332589541811E-2</v>
      </c>
      <c r="D2680" s="78">
        <f t="shared" si="402"/>
        <v>2.0540746304974837E-11</v>
      </c>
      <c r="E2680" s="78">
        <f t="shared" si="403"/>
        <v>1</v>
      </c>
      <c r="F2680" s="78">
        <f t="shared" si="404"/>
        <v>1</v>
      </c>
      <c r="G2680" s="77">
        <f t="shared" si="407"/>
        <v>1.0379923646666955E-12</v>
      </c>
      <c r="H2680" s="78">
        <f t="shared" si="405"/>
        <v>-239.67611682176118</v>
      </c>
      <c r="I2680" s="77">
        <f t="shared" si="408"/>
        <v>10</v>
      </c>
      <c r="J2680" s="77">
        <f t="shared" si="409"/>
        <v>5.2208612557837312E-12</v>
      </c>
      <c r="K2680" s="77">
        <f t="shared" si="410"/>
        <v>5.2208612557837312E-11</v>
      </c>
      <c r="L2680" s="82"/>
    </row>
    <row r="2681" spans="1:12" x14ac:dyDescent="0.2">
      <c r="A2681" s="76">
        <v>8160</v>
      </c>
      <c r="B2681" s="76">
        <f t="shared" si="406"/>
        <v>8.16</v>
      </c>
      <c r="C2681" s="77">
        <f t="shared" si="401"/>
        <v>5.0108835065438513E-2</v>
      </c>
      <c r="D2681" s="78">
        <f t="shared" si="402"/>
        <v>1.3602438058641726E-63</v>
      </c>
      <c r="E2681" s="78">
        <f t="shared" si="403"/>
        <v>1</v>
      </c>
      <c r="F2681" s="78">
        <f t="shared" si="404"/>
        <v>1</v>
      </c>
      <c r="G2681" s="77">
        <f t="shared" si="407"/>
        <v>6.8160232516832189E-65</v>
      </c>
      <c r="H2681" s="78">
        <f t="shared" si="405"/>
        <v>-1283.329378734368</v>
      </c>
      <c r="I2681" s="77">
        <f t="shared" si="408"/>
        <v>10</v>
      </c>
      <c r="J2681" s="77">
        <f t="shared" si="409"/>
        <v>5.1899618233334773E-13</v>
      </c>
      <c r="K2681" s="77">
        <f t="shared" si="410"/>
        <v>5.1899618233334775E-12</v>
      </c>
      <c r="L2681" s="82"/>
    </row>
    <row r="2682" spans="1:12" x14ac:dyDescent="0.2">
      <c r="A2682" s="76">
        <v>8170</v>
      </c>
      <c r="B2682" s="76">
        <f t="shared" si="406"/>
        <v>8.17</v>
      </c>
      <c r="C2682" s="77">
        <f t="shared" si="401"/>
        <v>4.9687040774240201E-2</v>
      </c>
      <c r="D2682" s="78">
        <f t="shared" si="402"/>
        <v>2.0617090258865975E-11</v>
      </c>
      <c r="E2682" s="78">
        <f t="shared" si="403"/>
        <v>1</v>
      </c>
      <c r="F2682" s="78">
        <f t="shared" si="404"/>
        <v>1</v>
      </c>
      <c r="G2682" s="77">
        <f t="shared" si="407"/>
        <v>1.0244022043384642E-12</v>
      </c>
      <c r="H2682" s="78">
        <f t="shared" si="405"/>
        <v>-239.79058991350203</v>
      </c>
      <c r="I2682" s="77">
        <f t="shared" si="408"/>
        <v>10</v>
      </c>
      <c r="J2682" s="77">
        <f t="shared" si="409"/>
        <v>5.1220110216923209E-13</v>
      </c>
      <c r="K2682" s="77">
        <f t="shared" si="410"/>
        <v>5.1220110216923205E-12</v>
      </c>
      <c r="L2682" s="82"/>
    </row>
    <row r="2683" spans="1:12" x14ac:dyDescent="0.2">
      <c r="A2683" s="76">
        <v>8180</v>
      </c>
      <c r="B2683" s="76">
        <f t="shared" si="406"/>
        <v>8.18</v>
      </c>
      <c r="C2683" s="77">
        <f t="shared" si="401"/>
        <v>4.9267939497964937E-2</v>
      </c>
      <c r="D2683" s="78">
        <f t="shared" si="402"/>
        <v>1.8590386943714632E-10</v>
      </c>
      <c r="E2683" s="78">
        <f t="shared" si="403"/>
        <v>1</v>
      </c>
      <c r="F2683" s="78">
        <f t="shared" si="404"/>
        <v>1</v>
      </c>
      <c r="G2683" s="77">
        <f t="shared" si="407"/>
        <v>9.1591005918668985E-12</v>
      </c>
      <c r="H2683" s="78">
        <f t="shared" si="405"/>
        <v>-220.76294342438771</v>
      </c>
      <c r="I2683" s="77">
        <f t="shared" si="408"/>
        <v>10</v>
      </c>
      <c r="J2683" s="77">
        <f t="shared" si="409"/>
        <v>5.0917513981026811E-12</v>
      </c>
      <c r="K2683" s="77">
        <f t="shared" si="410"/>
        <v>5.0917513981026813E-11</v>
      </c>
      <c r="L2683" s="82"/>
    </row>
    <row r="2684" spans="1:12" x14ac:dyDescent="0.2">
      <c r="A2684" s="76">
        <v>8190</v>
      </c>
      <c r="B2684" s="76">
        <f t="shared" si="406"/>
        <v>8.19</v>
      </c>
      <c r="C2684" s="77">
        <f t="shared" si="401"/>
        <v>4.885152100704291E-2</v>
      </c>
      <c r="D2684" s="78">
        <f t="shared" si="402"/>
        <v>3.3112586697969333E-10</v>
      </c>
      <c r="E2684" s="78">
        <f t="shared" si="403"/>
        <v>1</v>
      </c>
      <c r="F2684" s="78">
        <f t="shared" si="404"/>
        <v>1</v>
      </c>
      <c r="G2684" s="77">
        <f t="shared" si="407"/>
        <v>1.6176002246733784E-11</v>
      </c>
      <c r="H2684" s="78">
        <f t="shared" si="405"/>
        <v>-215.82257602865198</v>
      </c>
      <c r="I2684" s="77">
        <f t="shared" si="408"/>
        <v>10</v>
      </c>
      <c r="J2684" s="77">
        <f t="shared" si="409"/>
        <v>1.2667551419300342E-11</v>
      </c>
      <c r="K2684" s="77">
        <f t="shared" si="410"/>
        <v>1.2667551419300342E-10</v>
      </c>
      <c r="L2684" s="82"/>
    </row>
    <row r="2685" spans="1:12" x14ac:dyDescent="0.2">
      <c r="A2685" s="76">
        <v>8200</v>
      </c>
      <c r="B2685" s="76">
        <f t="shared" si="406"/>
        <v>8.1999999999999993</v>
      </c>
      <c r="C2685" s="77">
        <f t="shared" si="401"/>
        <v>4.8437775060728529E-2</v>
      </c>
      <c r="D2685" s="78">
        <f t="shared" si="402"/>
        <v>1.8661713057549034E-10</v>
      </c>
      <c r="E2685" s="78">
        <f t="shared" si="403"/>
        <v>1</v>
      </c>
      <c r="F2685" s="78">
        <f t="shared" si="404"/>
        <v>1</v>
      </c>
      <c r="G2685" s="77">
        <f t="shared" si="407"/>
        <v>9.0393185932942062E-12</v>
      </c>
      <c r="H2685" s="78">
        <f t="shared" si="405"/>
        <v>-220.87728613015202</v>
      </c>
      <c r="I2685" s="77">
        <f t="shared" si="408"/>
        <v>10</v>
      </c>
      <c r="J2685" s="77">
        <f t="shared" si="409"/>
        <v>1.2607660420013996E-11</v>
      </c>
      <c r="K2685" s="77">
        <f t="shared" si="410"/>
        <v>1.2607660420013996E-10</v>
      </c>
      <c r="L2685" s="82"/>
    </row>
    <row r="2686" spans="1:12" x14ac:dyDescent="0.2">
      <c r="A2686" s="76">
        <v>8210</v>
      </c>
      <c r="B2686" s="76">
        <f t="shared" si="406"/>
        <v>8.2100000000000009</v>
      </c>
      <c r="C2686" s="77">
        <f t="shared" si="401"/>
        <v>4.8026691407512062E-2</v>
      </c>
      <c r="D2686" s="78">
        <f t="shared" si="402"/>
        <v>2.0775598559861329E-11</v>
      </c>
      <c r="E2686" s="78">
        <f t="shared" si="403"/>
        <v>1</v>
      </c>
      <c r="F2686" s="78">
        <f t="shared" si="404"/>
        <v>1</v>
      </c>
      <c r="G2686" s="77">
        <f t="shared" si="407"/>
        <v>9.9778326084081209E-13</v>
      </c>
      <c r="H2686" s="78">
        <f t="shared" si="405"/>
        <v>-240.0192757242215</v>
      </c>
      <c r="I2686" s="77">
        <f t="shared" si="408"/>
        <v>10</v>
      </c>
      <c r="J2686" s="77">
        <f t="shared" si="409"/>
        <v>5.0185509270675093E-12</v>
      </c>
      <c r="K2686" s="77">
        <f t="shared" si="410"/>
        <v>5.0185509270675089E-11</v>
      </c>
      <c r="L2686" s="82"/>
    </row>
    <row r="2687" spans="1:12" x14ac:dyDescent="0.2">
      <c r="A2687" s="76">
        <v>8220</v>
      </c>
      <c r="B2687" s="76">
        <f t="shared" si="406"/>
        <v>8.2200000000000006</v>
      </c>
      <c r="C2687" s="77">
        <f t="shared" si="401"/>
        <v>4.7618259785528763E-2</v>
      </c>
      <c r="D2687" s="78">
        <f t="shared" si="402"/>
        <v>3.2438952684672509E-63</v>
      </c>
      <c r="E2687" s="78">
        <f t="shared" si="403"/>
        <v>1</v>
      </c>
      <c r="F2687" s="78">
        <f t="shared" si="404"/>
        <v>1</v>
      </c>
      <c r="G2687" s="77">
        <f t="shared" si="407"/>
        <v>1.5446864761092113E-64</v>
      </c>
      <c r="H2687" s="78">
        <f t="shared" si="405"/>
        <v>-1276.2231931145966</v>
      </c>
      <c r="I2687" s="77">
        <f t="shared" si="408"/>
        <v>10</v>
      </c>
      <c r="J2687" s="77">
        <f t="shared" si="409"/>
        <v>4.9889163042040604E-13</v>
      </c>
      <c r="K2687" s="77">
        <f t="shared" si="410"/>
        <v>4.9889163042040606E-12</v>
      </c>
      <c r="L2687" s="82"/>
    </row>
    <row r="2688" spans="1:12" x14ac:dyDescent="0.2">
      <c r="A2688" s="76">
        <v>8230</v>
      </c>
      <c r="B2688" s="76">
        <f t="shared" si="406"/>
        <v>8.23</v>
      </c>
      <c r="C2688" s="77">
        <f t="shared" si="401"/>
        <v>4.7212469922967008E-2</v>
      </c>
      <c r="D2688" s="78">
        <f t="shared" si="402"/>
        <v>2.0857809518426713E-11</v>
      </c>
      <c r="E2688" s="78">
        <f t="shared" si="403"/>
        <v>1</v>
      </c>
      <c r="F2688" s="78">
        <f t="shared" si="404"/>
        <v>1</v>
      </c>
      <c r="G2688" s="77">
        <f t="shared" si="407"/>
        <v>9.8474870454769611E-13</v>
      </c>
      <c r="H2688" s="78">
        <f t="shared" si="405"/>
        <v>-240.1334916367924</v>
      </c>
      <c r="I2688" s="77">
        <f t="shared" si="408"/>
        <v>10</v>
      </c>
      <c r="J2688" s="77">
        <f t="shared" si="409"/>
        <v>4.9237435227384805E-13</v>
      </c>
      <c r="K2688" s="77">
        <f t="shared" si="410"/>
        <v>4.9237435227384803E-12</v>
      </c>
      <c r="L2688" s="82"/>
    </row>
    <row r="2689" spans="1:12" x14ac:dyDescent="0.2">
      <c r="A2689" s="76">
        <v>8240</v>
      </c>
      <c r="B2689" s="76">
        <f t="shared" si="406"/>
        <v>8.24</v>
      </c>
      <c r="C2689" s="77">
        <f t="shared" si="401"/>
        <v>4.6809311538474993E-2</v>
      </c>
      <c r="D2689" s="78">
        <f t="shared" si="402"/>
        <v>1.8809698254352873E-10</v>
      </c>
      <c r="E2689" s="78">
        <f t="shared" si="403"/>
        <v>1</v>
      </c>
      <c r="F2689" s="78">
        <f t="shared" si="404"/>
        <v>1</v>
      </c>
      <c r="G2689" s="77">
        <f t="shared" si="407"/>
        <v>8.8046902553271282E-12</v>
      </c>
      <c r="H2689" s="78">
        <f t="shared" si="405"/>
        <v>-221.10571835388498</v>
      </c>
      <c r="I2689" s="77">
        <f t="shared" si="408"/>
        <v>10</v>
      </c>
      <c r="J2689" s="77">
        <f t="shared" si="409"/>
        <v>4.8947194799374121E-12</v>
      </c>
      <c r="K2689" s="77">
        <f t="shared" si="410"/>
        <v>4.8947194799374121E-11</v>
      </c>
      <c r="L2689" s="82"/>
    </row>
    <row r="2690" spans="1:12" x14ac:dyDescent="0.2">
      <c r="A2690" s="76">
        <v>8250</v>
      </c>
      <c r="B2690" s="76">
        <f t="shared" si="406"/>
        <v>8.25</v>
      </c>
      <c r="C2690" s="77">
        <f t="shared" ref="C2690:C2753" si="411">ABS(SIN(((8*PI()*$A2690*VLOOKUP($D$8,$C$16:$D$31,2,FALSE))/($D$14*1000000)))/(VLOOKUP($D$8,$C$16:$D$31,2,FALSE)*SIN(((8*PI()*$A2690)/($D$14*1000000)))))^5</f>
        <v>4.6408774341565096E-2</v>
      </c>
      <c r="D2690" s="78">
        <f t="shared" ref="D2690:D2753" si="412">ABS(SIN(((512*PI()*$A2690*VLOOKUP($D$8,$C$16:$E$31,3,FALSE))/($D$14*1000000)))/(VLOOKUP($D$8,$C$16:$E$31,3,FALSE)*SIN(((512*PI()*$A2690)/($D$14*1000000)))))^$D$9</f>
        <v>3.3507238208145584E-10</v>
      </c>
      <c r="E2690" s="78">
        <f t="shared" ref="E2690:E2753" si="413">IF($D$10="OFF",1,ABS(SIN(8*VLOOKUP($D$8,$C$16:$D$31,2,FALSE)*VLOOKUP($D$8,$C$16:$E$31,3,FALSE)*2*PI()*A2690/($D$14*1000000))/(2*SIN((8*VLOOKUP($D$8,$C$16:$D$31,2,FALSE)*VLOOKUP($D$8,$C$16:$E$31,3,FALSE))*PI()*A2690/($D$14*1000000)))))</f>
        <v>1</v>
      </c>
      <c r="F2690" s="78">
        <f t="shared" ref="F2690:F2753" si="414">IF($D$11="OFF",1,ABS(SIN(8*VLOOKUP($D$8,$C$16:$D$31,2,FALSE)*VLOOKUP($D$8,$C$16:$E$31,3,FALSE)*IF($D$10="ON",4,2)*PI()*A2690/($D$14*1000000))/(2*SIN((8*VLOOKUP($D$8,$C$16:$D$31,2,FALSE)*VLOOKUP($D$8,$C$16:$E$31,3,FALSE)*IF($D$10="ON",2,1))*PI()*A2690/($D$14*1000000)))))</f>
        <v>1</v>
      </c>
      <c r="G2690" s="77">
        <f t="shared" si="407"/>
        <v>1.5550298568108964E-11</v>
      </c>
      <c r="H2690" s="78">
        <f t="shared" ref="H2690:H2753" si="415">20*LOG10(G2690)</f>
        <v>-216.16522536073336</v>
      </c>
      <c r="I2690" s="77">
        <f t="shared" si="408"/>
        <v>10</v>
      </c>
      <c r="J2690" s="77">
        <f t="shared" si="409"/>
        <v>1.2177494411718045E-11</v>
      </c>
      <c r="K2690" s="77">
        <f t="shared" si="410"/>
        <v>1.2177494411718047E-10</v>
      </c>
      <c r="L2690" s="82"/>
    </row>
    <row r="2691" spans="1:12" x14ac:dyDescent="0.2">
      <c r="A2691" s="76">
        <v>8260</v>
      </c>
      <c r="B2691" s="76">
        <f t="shared" ref="B2691:B2754" si="416">A2691/1000</f>
        <v>8.26</v>
      </c>
      <c r="C2691" s="77">
        <f t="shared" si="411"/>
        <v>4.6010848033017686E-2</v>
      </c>
      <c r="D2691" s="78">
        <f t="shared" si="412"/>
        <v>1.8886401113195038E-10</v>
      </c>
      <c r="E2691" s="78">
        <f t="shared" si="413"/>
        <v>1</v>
      </c>
      <c r="F2691" s="78">
        <f t="shared" si="414"/>
        <v>1</v>
      </c>
      <c r="G2691" s="77">
        <f t="shared" ref="G2691:G2754" si="417">C2691*D2691*E2691*F2691</f>
        <v>8.6897933150983288E-12</v>
      </c>
      <c r="H2691" s="78">
        <f t="shared" si="415"/>
        <v>-221.21981106062336</v>
      </c>
      <c r="I2691" s="77">
        <f t="shared" ref="I2691:I2754" si="418">A2691-A2690</f>
        <v>10</v>
      </c>
      <c r="J2691" s="77">
        <f t="shared" ref="J2691:J2754" si="419">((G2691+G2690)/2)</f>
        <v>1.2120045941603647E-11</v>
      </c>
      <c r="K2691" s="77">
        <f t="shared" si="410"/>
        <v>1.2120045941603648E-10</v>
      </c>
      <c r="L2691" s="82"/>
    </row>
    <row r="2692" spans="1:12" x14ac:dyDescent="0.2">
      <c r="A2692" s="76">
        <v>8270</v>
      </c>
      <c r="B2692" s="76">
        <f t="shared" si="416"/>
        <v>8.27</v>
      </c>
      <c r="C2692" s="77">
        <f t="shared" si="411"/>
        <v>4.5615522305282721E-2</v>
      </c>
      <c r="D2692" s="78">
        <f t="shared" si="412"/>
        <v>2.1028266656599903E-11</v>
      </c>
      <c r="E2692" s="78">
        <f t="shared" si="413"/>
        <v>1</v>
      </c>
      <c r="F2692" s="78">
        <f t="shared" si="414"/>
        <v>1</v>
      </c>
      <c r="G2692" s="77">
        <f t="shared" si="417"/>
        <v>9.5921536671556582E-13</v>
      </c>
      <c r="H2692" s="78">
        <f t="shared" si="415"/>
        <v>-240.36167744834432</v>
      </c>
      <c r="I2692" s="77">
        <f t="shared" si="418"/>
        <v>10</v>
      </c>
      <c r="J2692" s="77">
        <f t="shared" si="419"/>
        <v>4.8245043409069473E-12</v>
      </c>
      <c r="K2692" s="77">
        <f t="shared" ref="K2692:K2755" si="420">I2692*J2692</f>
        <v>4.824504340906947E-11</v>
      </c>
      <c r="L2692" s="82"/>
    </row>
    <row r="2693" spans="1:12" x14ac:dyDescent="0.2">
      <c r="A2693" s="76">
        <v>8280</v>
      </c>
      <c r="B2693" s="76">
        <f t="shared" si="416"/>
        <v>8.2799999999999994</v>
      </c>
      <c r="C2693" s="77">
        <f t="shared" si="411"/>
        <v>4.5222786842879698E-2</v>
      </c>
      <c r="D2693" s="78">
        <f t="shared" si="412"/>
        <v>3.1118642920611008E-66</v>
      </c>
      <c r="E2693" s="78">
        <f t="shared" si="413"/>
        <v>1</v>
      </c>
      <c r="F2693" s="78">
        <f t="shared" si="414"/>
        <v>1</v>
      </c>
      <c r="G2693" s="77">
        <f t="shared" si="417"/>
        <v>1.4072717556384789E-67</v>
      </c>
      <c r="H2693" s="78">
        <f t="shared" si="415"/>
        <v>-1337.0324405732954</v>
      </c>
      <c r="I2693" s="77">
        <f t="shared" si="418"/>
        <v>10</v>
      </c>
      <c r="J2693" s="77">
        <f t="shared" si="419"/>
        <v>4.7960768335778291E-13</v>
      </c>
      <c r="K2693" s="77">
        <f t="shared" si="420"/>
        <v>4.7960768335778291E-12</v>
      </c>
      <c r="L2693" s="82"/>
    </row>
    <row r="2694" spans="1:12" x14ac:dyDescent="0.2">
      <c r="A2694" s="76">
        <v>8290</v>
      </c>
      <c r="B2694" s="76">
        <f t="shared" si="416"/>
        <v>8.2899999999999991</v>
      </c>
      <c r="C2694" s="77">
        <f t="shared" si="411"/>
        <v>4.4832631322796461E-2</v>
      </c>
      <c r="D2694" s="78">
        <f t="shared" si="412"/>
        <v>2.1116563567843629E-11</v>
      </c>
      <c r="E2694" s="78">
        <f t="shared" si="413"/>
        <v>1</v>
      </c>
      <c r="F2694" s="78">
        <f t="shared" si="414"/>
        <v>1</v>
      </c>
      <c r="G2694" s="77">
        <f t="shared" si="417"/>
        <v>9.4671110924152892E-13</v>
      </c>
      <c r="H2694" s="78">
        <f t="shared" si="415"/>
        <v>-240.47565053193182</v>
      </c>
      <c r="I2694" s="77">
        <f t="shared" si="418"/>
        <v>10</v>
      </c>
      <c r="J2694" s="77">
        <f t="shared" si="419"/>
        <v>4.7335555462076446E-13</v>
      </c>
      <c r="K2694" s="77">
        <f t="shared" si="420"/>
        <v>4.7335555462076444E-12</v>
      </c>
      <c r="L2694" s="82"/>
    </row>
    <row r="2695" spans="1:12" x14ac:dyDescent="0.2">
      <c r="A2695" s="76">
        <v>8300</v>
      </c>
      <c r="B2695" s="76">
        <f t="shared" si="416"/>
        <v>8.3000000000000007</v>
      </c>
      <c r="C2695" s="77">
        <f t="shared" si="411"/>
        <v>4.4445045414885767E-2</v>
      </c>
      <c r="D2695" s="78">
        <f t="shared" si="412"/>
        <v>1.9045341502888627E-10</v>
      </c>
      <c r="E2695" s="78">
        <f t="shared" si="413"/>
        <v>1</v>
      </c>
      <c r="F2695" s="78">
        <f t="shared" si="414"/>
        <v>1</v>
      </c>
      <c r="G2695" s="77">
        <f t="shared" si="417"/>
        <v>8.4647106803789376E-12</v>
      </c>
      <c r="H2695" s="78">
        <f t="shared" si="415"/>
        <v>-221.44775762543577</v>
      </c>
      <c r="I2695" s="77">
        <f t="shared" si="418"/>
        <v>10</v>
      </c>
      <c r="J2695" s="77">
        <f t="shared" si="419"/>
        <v>4.7057108948102332E-12</v>
      </c>
      <c r="K2695" s="77">
        <f t="shared" si="420"/>
        <v>4.7057108948102335E-11</v>
      </c>
      <c r="L2695" s="82"/>
    </row>
    <row r="2696" spans="1:12" x14ac:dyDescent="0.2">
      <c r="A2696" s="76">
        <v>8310</v>
      </c>
      <c r="B2696" s="76">
        <f t="shared" si="416"/>
        <v>8.31</v>
      </c>
      <c r="C2696" s="77">
        <f t="shared" si="411"/>
        <v>4.4060018782261089E-2</v>
      </c>
      <c r="D2696" s="78">
        <f t="shared" si="412"/>
        <v>3.3931105690970592E-10</v>
      </c>
      <c r="E2696" s="78">
        <f t="shared" si="413"/>
        <v>1</v>
      </c>
      <c r="F2696" s="78">
        <f t="shared" si="414"/>
        <v>1</v>
      </c>
      <c r="G2696" s="77">
        <f t="shared" si="417"/>
        <v>1.4950051540470504E-11</v>
      </c>
      <c r="H2696" s="78">
        <f t="shared" si="415"/>
        <v>-216.5071462020374</v>
      </c>
      <c r="I2696" s="77">
        <f t="shared" si="418"/>
        <v>10</v>
      </c>
      <c r="J2696" s="77">
        <f t="shared" si="419"/>
        <v>1.1707381110424721E-11</v>
      </c>
      <c r="K2696" s="77">
        <f t="shared" si="420"/>
        <v>1.1707381110424722E-10</v>
      </c>
      <c r="L2696" s="82"/>
    </row>
    <row r="2697" spans="1:12" x14ac:dyDescent="0.2">
      <c r="A2697" s="76">
        <v>8320</v>
      </c>
      <c r="B2697" s="76">
        <f t="shared" si="416"/>
        <v>8.32</v>
      </c>
      <c r="C2697" s="77">
        <f t="shared" si="411"/>
        <v>4.3677541081689718E-2</v>
      </c>
      <c r="D2697" s="78">
        <f t="shared" si="412"/>
        <v>1.9127626634736645E-10</v>
      </c>
      <c r="E2697" s="78">
        <f t="shared" si="413"/>
        <v>1</v>
      </c>
      <c r="F2697" s="78">
        <f t="shared" si="414"/>
        <v>1</v>
      </c>
      <c r="G2697" s="77">
        <f t="shared" si="417"/>
        <v>8.3544769813393224E-12</v>
      </c>
      <c r="H2697" s="78">
        <f t="shared" si="415"/>
        <v>-221.56161466461134</v>
      </c>
      <c r="I2697" s="77">
        <f t="shared" si="418"/>
        <v>10</v>
      </c>
      <c r="J2697" s="77">
        <f t="shared" si="419"/>
        <v>1.1652264260904913E-11</v>
      </c>
      <c r="K2697" s="77">
        <f t="shared" si="420"/>
        <v>1.1652264260904912E-10</v>
      </c>
      <c r="L2697" s="82"/>
    </row>
    <row r="2698" spans="1:12" x14ac:dyDescent="0.2">
      <c r="A2698" s="76">
        <v>8330</v>
      </c>
      <c r="B2698" s="76">
        <f t="shared" si="416"/>
        <v>8.33</v>
      </c>
      <c r="C2698" s="77">
        <f t="shared" si="411"/>
        <v>4.3297601963984918E-2</v>
      </c>
      <c r="D2698" s="78">
        <f t="shared" si="412"/>
        <v>2.1299426305418755E-11</v>
      </c>
      <c r="E2698" s="78">
        <f t="shared" si="413"/>
        <v>1</v>
      </c>
      <c r="F2698" s="78">
        <f t="shared" si="414"/>
        <v>1</v>
      </c>
      <c r="G2698" s="77">
        <f t="shared" si="417"/>
        <v>9.2221408223325107E-13</v>
      </c>
      <c r="H2698" s="78">
        <f t="shared" si="415"/>
        <v>-240.7033650075567</v>
      </c>
      <c r="I2698" s="77">
        <f t="shared" si="418"/>
        <v>10</v>
      </c>
      <c r="J2698" s="77">
        <f t="shared" si="419"/>
        <v>4.6383455317862868E-12</v>
      </c>
      <c r="K2698" s="77">
        <f t="shared" si="420"/>
        <v>4.6383455317862868E-11</v>
      </c>
      <c r="L2698" s="82"/>
    </row>
    <row r="2699" spans="1:12" x14ac:dyDescent="0.2">
      <c r="A2699" s="76">
        <v>8340</v>
      </c>
      <c r="B2699" s="76">
        <f t="shared" si="416"/>
        <v>8.34</v>
      </c>
      <c r="C2699" s="77">
        <f t="shared" si="411"/>
        <v>4.2920191074396347E-2</v>
      </c>
      <c r="D2699" s="78">
        <f t="shared" si="412"/>
        <v>6.1294245299334223E-65</v>
      </c>
      <c r="E2699" s="78">
        <f t="shared" si="413"/>
        <v>1</v>
      </c>
      <c r="F2699" s="78">
        <f t="shared" si="414"/>
        <v>1</v>
      </c>
      <c r="G2699" s="77">
        <f t="shared" si="417"/>
        <v>2.6307607200083449E-66</v>
      </c>
      <c r="H2699" s="78">
        <f t="shared" si="415"/>
        <v>-1311.5983730246469</v>
      </c>
      <c r="I2699" s="77">
        <f t="shared" si="418"/>
        <v>10</v>
      </c>
      <c r="J2699" s="77">
        <f t="shared" si="419"/>
        <v>4.6110704111662554E-13</v>
      </c>
      <c r="K2699" s="77">
        <f t="shared" si="420"/>
        <v>4.6110704111662556E-12</v>
      </c>
      <c r="L2699" s="82"/>
    </row>
    <row r="2700" spans="1:12" x14ac:dyDescent="0.2">
      <c r="A2700" s="76">
        <v>8350</v>
      </c>
      <c r="B2700" s="76">
        <f t="shared" si="416"/>
        <v>8.35</v>
      </c>
      <c r="C2700" s="77">
        <f t="shared" si="411"/>
        <v>4.254529805299874E-2</v>
      </c>
      <c r="D2700" s="78">
        <f t="shared" si="412"/>
        <v>2.1394047250009608E-11</v>
      </c>
      <c r="E2700" s="78">
        <f t="shared" si="413"/>
        <v>1</v>
      </c>
      <c r="F2700" s="78">
        <f t="shared" si="414"/>
        <v>1</v>
      </c>
      <c r="G2700" s="77">
        <f t="shared" si="417"/>
        <v>9.1021611681159686E-13</v>
      </c>
      <c r="H2700" s="78">
        <f t="shared" si="415"/>
        <v>-240.81710957785873</v>
      </c>
      <c r="I2700" s="77">
        <f t="shared" si="418"/>
        <v>10</v>
      </c>
      <c r="J2700" s="77">
        <f t="shared" si="419"/>
        <v>4.5510805840579843E-13</v>
      </c>
      <c r="K2700" s="77">
        <f t="shared" si="420"/>
        <v>4.5510805840579839E-12</v>
      </c>
      <c r="L2700" s="82"/>
    </row>
    <row r="2701" spans="1:12" x14ac:dyDescent="0.2">
      <c r="A2701" s="76">
        <v>8360</v>
      </c>
      <c r="B2701" s="76">
        <f t="shared" si="416"/>
        <v>8.36</v>
      </c>
      <c r="C2701" s="77">
        <f t="shared" si="411"/>
        <v>4.2172912535078579E-2</v>
      </c>
      <c r="D2701" s="78">
        <f t="shared" si="412"/>
        <v>1.9297950794034111E-10</v>
      </c>
      <c r="E2701" s="78">
        <f t="shared" si="413"/>
        <v>1</v>
      </c>
      <c r="F2701" s="78">
        <f t="shared" si="414"/>
        <v>1</v>
      </c>
      <c r="G2701" s="77">
        <f t="shared" si="417"/>
        <v>8.1385079094305071E-12</v>
      </c>
      <c r="H2701" s="78">
        <f t="shared" si="415"/>
        <v>-221.78910420221359</v>
      </c>
      <c r="I2701" s="77">
        <f t="shared" si="418"/>
        <v>10</v>
      </c>
      <c r="J2701" s="77">
        <f t="shared" si="419"/>
        <v>4.5243620131210518E-12</v>
      </c>
      <c r="K2701" s="77">
        <f t="shared" si="420"/>
        <v>4.5243620131210516E-11</v>
      </c>
      <c r="L2701" s="82"/>
    </row>
    <row r="2702" spans="1:12" x14ac:dyDescent="0.2">
      <c r="A2702" s="76">
        <v>8370</v>
      </c>
      <c r="B2702" s="76">
        <f t="shared" si="416"/>
        <v>8.3699999999999992</v>
      </c>
      <c r="C2702" s="77">
        <f t="shared" si="411"/>
        <v>4.1803024151519638E-2</v>
      </c>
      <c r="D2702" s="78">
        <f t="shared" si="412"/>
        <v>3.4385332157591153E-10</v>
      </c>
      <c r="E2702" s="78">
        <f t="shared" si="413"/>
        <v>1</v>
      </c>
      <c r="F2702" s="78">
        <f t="shared" si="414"/>
        <v>1</v>
      </c>
      <c r="G2702" s="77">
        <f t="shared" si="417"/>
        <v>1.4374108706418078E-11</v>
      </c>
      <c r="H2702" s="78">
        <f t="shared" si="415"/>
        <v>-216.84838150095456</v>
      </c>
      <c r="I2702" s="77">
        <f t="shared" si="418"/>
        <v>10</v>
      </c>
      <c r="J2702" s="77">
        <f t="shared" si="419"/>
        <v>1.1256308307924293E-11</v>
      </c>
      <c r="K2702" s="77">
        <f t="shared" si="420"/>
        <v>1.1256308307924293E-10</v>
      </c>
      <c r="L2702" s="82"/>
    </row>
    <row r="2703" spans="1:12" x14ac:dyDescent="0.2">
      <c r="A2703" s="76">
        <v>8380</v>
      </c>
      <c r="B2703" s="76">
        <f t="shared" si="416"/>
        <v>8.3800000000000008</v>
      </c>
      <c r="C2703" s="77">
        <f t="shared" si="411"/>
        <v>4.1435622529186478E-2</v>
      </c>
      <c r="D2703" s="78">
        <f t="shared" si="412"/>
        <v>1.9386041499465833E-10</v>
      </c>
      <c r="E2703" s="78">
        <f t="shared" si="413"/>
        <v>1</v>
      </c>
      <c r="F2703" s="78">
        <f t="shared" si="414"/>
        <v>1</v>
      </c>
      <c r="G2703" s="77">
        <f t="shared" si="417"/>
        <v>8.0327269790701052E-12</v>
      </c>
      <c r="H2703" s="78">
        <f t="shared" si="415"/>
        <v>-221.90273987671176</v>
      </c>
      <c r="I2703" s="77">
        <f t="shared" si="418"/>
        <v>10</v>
      </c>
      <c r="J2703" s="77">
        <f t="shared" si="419"/>
        <v>1.1203417842744092E-11</v>
      </c>
      <c r="K2703" s="77">
        <f t="shared" si="420"/>
        <v>1.1203417842744092E-10</v>
      </c>
      <c r="L2703" s="82"/>
    </row>
    <row r="2704" spans="1:12" x14ac:dyDescent="0.2">
      <c r="A2704" s="76">
        <v>8390</v>
      </c>
      <c r="B2704" s="76">
        <f t="shared" si="416"/>
        <v>8.39</v>
      </c>
      <c r="C2704" s="77">
        <f t="shared" si="411"/>
        <v>4.1070697291305955E-2</v>
      </c>
      <c r="D2704" s="78">
        <f t="shared" si="412"/>
        <v>2.1589811847190713E-11</v>
      </c>
      <c r="E2704" s="78">
        <f t="shared" si="413"/>
        <v>1</v>
      </c>
      <c r="F2704" s="78">
        <f t="shared" si="414"/>
        <v>1</v>
      </c>
      <c r="G2704" s="77">
        <f t="shared" si="417"/>
        <v>8.8670862695222084E-13</v>
      </c>
      <c r="H2704" s="78">
        <f t="shared" si="415"/>
        <v>-241.04438132366749</v>
      </c>
      <c r="I2704" s="77">
        <f t="shared" si="418"/>
        <v>10</v>
      </c>
      <c r="J2704" s="77">
        <f t="shared" si="419"/>
        <v>4.4597178030111631E-12</v>
      </c>
      <c r="K2704" s="77">
        <f t="shared" si="420"/>
        <v>4.4597178030111629E-11</v>
      </c>
      <c r="L2704" s="82"/>
    </row>
    <row r="2705" spans="1:12" x14ac:dyDescent="0.2">
      <c r="A2705" s="76">
        <v>8400</v>
      </c>
      <c r="B2705" s="76">
        <f t="shared" si="416"/>
        <v>8.4</v>
      </c>
      <c r="C2705" s="77">
        <f t="shared" si="411"/>
        <v>4.0708238057848047E-2</v>
      </c>
      <c r="D2705" s="78">
        <f t="shared" si="412"/>
        <v>3.3500138805630419E-64</v>
      </c>
      <c r="E2705" s="78">
        <f t="shared" si="413"/>
        <v>1</v>
      </c>
      <c r="F2705" s="78">
        <f t="shared" si="414"/>
        <v>1</v>
      </c>
      <c r="G2705" s="77">
        <f t="shared" si="417"/>
        <v>1.3637316254705564E-65</v>
      </c>
      <c r="H2705" s="78">
        <f t="shared" si="415"/>
        <v>-1297.3054217584736</v>
      </c>
      <c r="I2705" s="77">
        <f t="shared" si="418"/>
        <v>10</v>
      </c>
      <c r="J2705" s="77">
        <f t="shared" si="419"/>
        <v>4.4335431347611042E-13</v>
      </c>
      <c r="K2705" s="77">
        <f t="shared" si="420"/>
        <v>4.4335431347611039E-12</v>
      </c>
      <c r="L2705" s="82"/>
    </row>
    <row r="2706" spans="1:12" x14ac:dyDescent="0.2">
      <c r="A2706" s="76">
        <v>8410</v>
      </c>
      <c r="B2706" s="76">
        <f t="shared" si="416"/>
        <v>8.41</v>
      </c>
      <c r="C2706" s="77">
        <f t="shared" si="411"/>
        <v>4.0348234445903443E-2</v>
      </c>
      <c r="D2706" s="78">
        <f t="shared" si="412"/>
        <v>2.169101529849256E-11</v>
      </c>
      <c r="E2706" s="78">
        <f t="shared" si="413"/>
        <v>1</v>
      </c>
      <c r="F2706" s="78">
        <f t="shared" si="414"/>
        <v>1</v>
      </c>
      <c r="G2706" s="77">
        <f t="shared" si="417"/>
        <v>8.7519417063325601E-13</v>
      </c>
      <c r="H2706" s="78">
        <f t="shared" si="415"/>
        <v>-241.1579116737376</v>
      </c>
      <c r="I2706" s="77">
        <f t="shared" si="418"/>
        <v>10</v>
      </c>
      <c r="J2706" s="77">
        <f t="shared" si="419"/>
        <v>4.37597085316628E-13</v>
      </c>
      <c r="K2706" s="77">
        <f t="shared" si="420"/>
        <v>4.3759708531662802E-12</v>
      </c>
      <c r="L2706" s="82"/>
    </row>
    <row r="2707" spans="1:12" x14ac:dyDescent="0.2">
      <c r="A2707" s="76">
        <v>8420</v>
      </c>
      <c r="B2707" s="76">
        <f t="shared" si="416"/>
        <v>8.42</v>
      </c>
      <c r="C2707" s="77">
        <f t="shared" si="411"/>
        <v>3.9990676070060661E-2</v>
      </c>
      <c r="D2707" s="78">
        <f t="shared" si="412"/>
        <v>1.9568214715109779E-10</v>
      </c>
      <c r="E2707" s="78">
        <f t="shared" si="413"/>
        <v>1</v>
      </c>
      <c r="F2707" s="78">
        <f t="shared" si="414"/>
        <v>1</v>
      </c>
      <c r="G2707" s="77">
        <f t="shared" si="417"/>
        <v>7.8254613594134955E-12</v>
      </c>
      <c r="H2707" s="78">
        <f t="shared" si="415"/>
        <v>-222.12980097354483</v>
      </c>
      <c r="I2707" s="77">
        <f t="shared" si="418"/>
        <v>10</v>
      </c>
      <c r="J2707" s="77">
        <f t="shared" si="419"/>
        <v>4.3503277650233755E-12</v>
      </c>
      <c r="K2707" s="77">
        <f t="shared" si="420"/>
        <v>4.3503277650233758E-11</v>
      </c>
      <c r="L2707" s="82"/>
    </row>
    <row r="2708" spans="1:12" x14ac:dyDescent="0.2">
      <c r="A2708" s="76">
        <v>8430</v>
      </c>
      <c r="B2708" s="76">
        <f t="shared" si="416"/>
        <v>8.43</v>
      </c>
      <c r="C2708" s="77">
        <f t="shared" si="411"/>
        <v>3.9635552542780707E-2</v>
      </c>
      <c r="D2708" s="78">
        <f t="shared" si="412"/>
        <v>3.4871158526850666E-10</v>
      </c>
      <c r="E2708" s="78">
        <f t="shared" si="413"/>
        <v>1</v>
      </c>
      <c r="F2708" s="78">
        <f t="shared" si="414"/>
        <v>1</v>
      </c>
      <c r="G2708" s="77">
        <f t="shared" si="417"/>
        <v>1.3821376360186251E-11</v>
      </c>
      <c r="H2708" s="78">
        <f t="shared" si="415"/>
        <v>-217.1889741379764</v>
      </c>
      <c r="I2708" s="77">
        <f t="shared" si="418"/>
        <v>10</v>
      </c>
      <c r="J2708" s="77">
        <f t="shared" si="419"/>
        <v>1.0823418859799873E-11</v>
      </c>
      <c r="K2708" s="77">
        <f t="shared" si="420"/>
        <v>1.0823418859799873E-10</v>
      </c>
      <c r="L2708" s="82"/>
    </row>
    <row r="2709" spans="1:12" x14ac:dyDescent="0.2">
      <c r="A2709" s="76">
        <v>8440</v>
      </c>
      <c r="B2709" s="76">
        <f t="shared" si="416"/>
        <v>8.44</v>
      </c>
      <c r="C2709" s="77">
        <f t="shared" si="411"/>
        <v>3.9282853474770438E-2</v>
      </c>
      <c r="D2709" s="78">
        <f t="shared" si="412"/>
        <v>1.966235325786013E-10</v>
      </c>
      <c r="E2709" s="78">
        <f t="shared" si="413"/>
        <v>1</v>
      </c>
      <c r="F2709" s="78">
        <f t="shared" si="414"/>
        <v>1</v>
      </c>
      <c r="G2709" s="77">
        <f t="shared" si="417"/>
        <v>7.7239334199769459E-12</v>
      </c>
      <c r="H2709" s="78">
        <f t="shared" si="415"/>
        <v>-222.24322956958059</v>
      </c>
      <c r="I2709" s="77">
        <f t="shared" si="418"/>
        <v>10</v>
      </c>
      <c r="J2709" s="77">
        <f t="shared" si="419"/>
        <v>1.0772654890081599E-11</v>
      </c>
      <c r="K2709" s="77">
        <f t="shared" si="420"/>
        <v>1.0772654890081598E-10</v>
      </c>
      <c r="L2709" s="82"/>
    </row>
    <row r="2710" spans="1:12" x14ac:dyDescent="0.2">
      <c r="A2710" s="76">
        <v>8450</v>
      </c>
      <c r="B2710" s="76">
        <f t="shared" si="416"/>
        <v>8.4499999999999993</v>
      </c>
      <c r="C2710" s="77">
        <f t="shared" si="411"/>
        <v>3.8932568475353417E-2</v>
      </c>
      <c r="D2710" s="78">
        <f t="shared" si="412"/>
        <v>2.1900220159595072E-11</v>
      </c>
      <c r="E2710" s="78">
        <f t="shared" si="413"/>
        <v>1</v>
      </c>
      <c r="F2710" s="78">
        <f t="shared" si="414"/>
        <v>1</v>
      </c>
      <c r="G2710" s="77">
        <f t="shared" si="417"/>
        <v>8.5263182098875051E-13</v>
      </c>
      <c r="H2710" s="78">
        <f t="shared" si="415"/>
        <v>-241.38476926249137</v>
      </c>
      <c r="I2710" s="77">
        <f t="shared" si="418"/>
        <v>10</v>
      </c>
      <c r="J2710" s="77">
        <f t="shared" si="419"/>
        <v>4.2882826204828485E-12</v>
      </c>
      <c r="K2710" s="77">
        <f t="shared" si="420"/>
        <v>4.2882826204828487E-11</v>
      </c>
      <c r="L2710" s="82"/>
    </row>
    <row r="2711" spans="1:12" x14ac:dyDescent="0.2">
      <c r="A2711" s="76">
        <v>8460</v>
      </c>
      <c r="B2711" s="76">
        <f t="shared" si="416"/>
        <v>8.4600000000000009</v>
      </c>
      <c r="C2711" s="77">
        <f t="shared" si="411"/>
        <v>3.8584687152840053E-2</v>
      </c>
      <c r="D2711" s="78">
        <f t="shared" si="412"/>
        <v>1.6401444960883215E-65</v>
      </c>
      <c r="E2711" s="78">
        <f t="shared" si="413"/>
        <v>1</v>
      </c>
      <c r="F2711" s="78">
        <f t="shared" si="414"/>
        <v>1</v>
      </c>
      <c r="G2711" s="77">
        <f t="shared" si="417"/>
        <v>6.3284462267020384E-67</v>
      </c>
      <c r="H2711" s="78">
        <f t="shared" si="415"/>
        <v>-1323.9740581156125</v>
      </c>
      <c r="I2711" s="77">
        <f t="shared" si="418"/>
        <v>10</v>
      </c>
      <c r="J2711" s="77">
        <f t="shared" si="419"/>
        <v>4.2631591049437525E-13</v>
      </c>
      <c r="K2711" s="77">
        <f t="shared" si="420"/>
        <v>4.2631591049437528E-12</v>
      </c>
      <c r="L2711" s="82"/>
    </row>
    <row r="2712" spans="1:12" x14ac:dyDescent="0.2">
      <c r="A2712" s="76">
        <v>8470</v>
      </c>
      <c r="B2712" s="76">
        <f t="shared" si="416"/>
        <v>8.4700000000000006</v>
      </c>
      <c r="C2712" s="77">
        <f t="shared" si="411"/>
        <v>3.8239199114894852E-2</v>
      </c>
      <c r="D2712" s="78">
        <f t="shared" si="412"/>
        <v>2.2008286372231757E-11</v>
      </c>
      <c r="E2712" s="78">
        <f t="shared" si="413"/>
        <v>1</v>
      </c>
      <c r="F2712" s="78">
        <f t="shared" si="414"/>
        <v>1</v>
      </c>
      <c r="G2712" s="77">
        <f t="shared" si="417"/>
        <v>8.4157924476539702E-13</v>
      </c>
      <c r="H2712" s="78">
        <f t="shared" si="415"/>
        <v>-241.49809967471472</v>
      </c>
      <c r="I2712" s="77">
        <f t="shared" si="418"/>
        <v>10</v>
      </c>
      <c r="J2712" s="77">
        <f t="shared" si="419"/>
        <v>4.2078962238269851E-13</v>
      </c>
      <c r="K2712" s="77">
        <f t="shared" si="420"/>
        <v>4.2078962238269849E-12</v>
      </c>
      <c r="L2712" s="82"/>
    </row>
    <row r="2713" spans="1:12" x14ac:dyDescent="0.2">
      <c r="A2713" s="76">
        <v>8480</v>
      </c>
      <c r="B2713" s="76">
        <f t="shared" si="416"/>
        <v>8.48</v>
      </c>
      <c r="C2713" s="77">
        <f t="shared" si="411"/>
        <v>3.7896093968902651E-2</v>
      </c>
      <c r="D2713" s="78">
        <f t="shared" si="412"/>
        <v>1.9856880026333623E-10</v>
      </c>
      <c r="E2713" s="78">
        <f t="shared" si="413"/>
        <v>1</v>
      </c>
      <c r="F2713" s="78">
        <f t="shared" si="414"/>
        <v>1</v>
      </c>
      <c r="G2713" s="77">
        <f t="shared" si="417"/>
        <v>7.5249819140716512E-12</v>
      </c>
      <c r="H2713" s="78">
        <f t="shared" si="415"/>
        <v>-222.46989079077093</v>
      </c>
      <c r="I2713" s="77">
        <f t="shared" si="418"/>
        <v>10</v>
      </c>
      <c r="J2713" s="77">
        <f t="shared" si="419"/>
        <v>4.183280579418524E-12</v>
      </c>
      <c r="K2713" s="77">
        <f t="shared" si="420"/>
        <v>4.183280579418524E-11</v>
      </c>
      <c r="L2713" s="82"/>
    </row>
    <row r="2714" spans="1:12" x14ac:dyDescent="0.2">
      <c r="A2714" s="76">
        <v>8490</v>
      </c>
      <c r="B2714" s="76">
        <f t="shared" si="416"/>
        <v>8.49</v>
      </c>
      <c r="C2714" s="77">
        <f t="shared" si="411"/>
        <v>3.7555361322332552E-2</v>
      </c>
      <c r="D2714" s="78">
        <f t="shared" si="412"/>
        <v>3.5389930292508433E-10</v>
      </c>
      <c r="E2714" s="78">
        <f t="shared" si="413"/>
        <v>1</v>
      </c>
      <c r="F2714" s="78">
        <f t="shared" si="414"/>
        <v>1</v>
      </c>
      <c r="G2714" s="77">
        <f t="shared" si="417"/>
        <v>1.3290816193073163E-11</v>
      </c>
      <c r="H2714" s="78">
        <f t="shared" si="415"/>
        <v>-217.52896696163651</v>
      </c>
      <c r="I2714" s="77">
        <f t="shared" si="418"/>
        <v>10</v>
      </c>
      <c r="J2714" s="77">
        <f t="shared" si="419"/>
        <v>1.0407899053572407E-11</v>
      </c>
      <c r="K2714" s="77">
        <f t="shared" si="420"/>
        <v>1.0407899053572407E-10</v>
      </c>
      <c r="L2714" s="82"/>
    </row>
    <row r="2715" spans="1:12" x14ac:dyDescent="0.2">
      <c r="A2715" s="76">
        <v>8500</v>
      </c>
      <c r="B2715" s="76">
        <f t="shared" si="416"/>
        <v>8.5</v>
      </c>
      <c r="C2715" s="77">
        <f t="shared" si="411"/>
        <v>3.7216990783100548E-2</v>
      </c>
      <c r="D2715" s="78">
        <f t="shared" si="412"/>
        <v>1.9957328944837286E-10</v>
      </c>
      <c r="E2715" s="78">
        <f t="shared" si="413"/>
        <v>1</v>
      </c>
      <c r="F2715" s="78">
        <f t="shared" si="414"/>
        <v>1</v>
      </c>
      <c r="G2715" s="77">
        <f t="shared" si="417"/>
        <v>7.4275172739531507E-12</v>
      </c>
      <c r="H2715" s="78">
        <f t="shared" si="415"/>
        <v>-222.58312658995064</v>
      </c>
      <c r="I2715" s="77">
        <f t="shared" si="418"/>
        <v>10</v>
      </c>
      <c r="J2715" s="77">
        <f t="shared" si="419"/>
        <v>1.0359166733513157E-11</v>
      </c>
      <c r="K2715" s="77">
        <f t="shared" si="420"/>
        <v>1.0359166733513157E-10</v>
      </c>
      <c r="L2715" s="82"/>
    </row>
    <row r="2716" spans="1:12" x14ac:dyDescent="0.2">
      <c r="A2716" s="76">
        <v>8510</v>
      </c>
      <c r="B2716" s="76">
        <f t="shared" si="416"/>
        <v>8.51</v>
      </c>
      <c r="C2716" s="77">
        <f t="shared" si="411"/>
        <v>3.6880971959929669E-2</v>
      </c>
      <c r="D2716" s="78">
        <f t="shared" si="412"/>
        <v>2.2231514960542402E-11</v>
      </c>
      <c r="E2716" s="78">
        <f t="shared" si="413"/>
        <v>1</v>
      </c>
      <c r="F2716" s="78">
        <f t="shared" si="414"/>
        <v>1</v>
      </c>
      <c r="G2716" s="77">
        <f t="shared" si="417"/>
        <v>8.1991987988652124E-13</v>
      </c>
      <c r="H2716" s="78">
        <f t="shared" si="415"/>
        <v>-241.72457166996429</v>
      </c>
      <c r="I2716" s="77">
        <f t="shared" si="418"/>
        <v>10</v>
      </c>
      <c r="J2716" s="77">
        <f t="shared" si="419"/>
        <v>4.1237185769198358E-12</v>
      </c>
      <c r="K2716" s="77">
        <f t="shared" si="420"/>
        <v>4.1237185769198355E-11</v>
      </c>
      <c r="L2716" s="82"/>
    </row>
    <row r="2717" spans="1:12" x14ac:dyDescent="0.2">
      <c r="A2717" s="76">
        <v>8520</v>
      </c>
      <c r="B2717" s="76">
        <f t="shared" si="416"/>
        <v>8.52</v>
      </c>
      <c r="C2717" s="77">
        <f t="shared" si="411"/>
        <v>3.6547294462708865E-2</v>
      </c>
      <c r="D2717" s="78">
        <f t="shared" si="412"/>
        <v>8.4136678474402281E-68</v>
      </c>
      <c r="E2717" s="78">
        <f t="shared" si="413"/>
        <v>1</v>
      </c>
      <c r="F2717" s="78">
        <f t="shared" si="414"/>
        <v>1</v>
      </c>
      <c r="G2717" s="77">
        <f t="shared" si="417"/>
        <v>3.0749679633182387E-69</v>
      </c>
      <c r="H2717" s="78">
        <f t="shared" si="415"/>
        <v>-1370.2431880916026</v>
      </c>
      <c r="I2717" s="77">
        <f t="shared" si="418"/>
        <v>10</v>
      </c>
      <c r="J2717" s="77">
        <f t="shared" si="419"/>
        <v>4.0995993994326062E-13</v>
      </c>
      <c r="K2717" s="77">
        <f t="shared" si="420"/>
        <v>4.0995993994326063E-12</v>
      </c>
      <c r="L2717" s="82"/>
    </row>
    <row r="2718" spans="1:12" x14ac:dyDescent="0.2">
      <c r="A2718" s="76">
        <v>8530</v>
      </c>
      <c r="B2718" s="76">
        <f t="shared" si="416"/>
        <v>8.5299999999999994</v>
      </c>
      <c r="C2718" s="77">
        <f t="shared" si="411"/>
        <v>3.6215947902849627E-2</v>
      </c>
      <c r="D2718" s="78">
        <f t="shared" si="412"/>
        <v>2.2346747499570094E-11</v>
      </c>
      <c r="E2718" s="78">
        <f t="shared" si="413"/>
        <v>1</v>
      </c>
      <c r="F2718" s="78">
        <f t="shared" si="414"/>
        <v>1</v>
      </c>
      <c r="G2718" s="77">
        <f t="shared" si="417"/>
        <v>8.0930864324256573E-13</v>
      </c>
      <c r="H2718" s="78">
        <f t="shared" si="415"/>
        <v>-241.83771642821696</v>
      </c>
      <c r="I2718" s="77">
        <f t="shared" si="418"/>
        <v>10</v>
      </c>
      <c r="J2718" s="77">
        <f t="shared" si="419"/>
        <v>4.0465432162128286E-13</v>
      </c>
      <c r="K2718" s="77">
        <f t="shared" si="420"/>
        <v>4.0465432162128285E-12</v>
      </c>
      <c r="L2718" s="82"/>
    </row>
    <row r="2719" spans="1:12" x14ac:dyDescent="0.2">
      <c r="A2719" s="76">
        <v>8540</v>
      </c>
      <c r="B2719" s="76">
        <f t="shared" si="416"/>
        <v>8.5399999999999991</v>
      </c>
      <c r="C2719" s="77">
        <f t="shared" si="411"/>
        <v>3.5886921893641205E-2</v>
      </c>
      <c r="D2719" s="78">
        <f t="shared" si="412"/>
        <v>2.0164755725343263E-10</v>
      </c>
      <c r="E2719" s="78">
        <f t="shared" si="413"/>
        <v>1</v>
      </c>
      <c r="F2719" s="78">
        <f t="shared" si="414"/>
        <v>1</v>
      </c>
      <c r="G2719" s="77">
        <f t="shared" si="417"/>
        <v>7.23651013719748E-12</v>
      </c>
      <c r="H2719" s="78">
        <f t="shared" si="415"/>
        <v>-222.80941650357275</v>
      </c>
      <c r="I2719" s="77">
        <f t="shared" si="418"/>
        <v>10</v>
      </c>
      <c r="J2719" s="77">
        <f t="shared" si="419"/>
        <v>4.0229093902200226E-12</v>
      </c>
      <c r="K2719" s="77">
        <f t="shared" si="420"/>
        <v>4.0229093902200226E-11</v>
      </c>
      <c r="L2719" s="82"/>
    </row>
    <row r="2720" spans="1:12" x14ac:dyDescent="0.2">
      <c r="A2720" s="76">
        <v>8550</v>
      </c>
      <c r="B2720" s="76">
        <f t="shared" si="416"/>
        <v>8.5500000000000007</v>
      </c>
      <c r="C2720" s="77">
        <f t="shared" si="411"/>
        <v>3.556020605060331E-2</v>
      </c>
      <c r="D2720" s="78">
        <f t="shared" si="412"/>
        <v>3.5943104866054601E-10</v>
      </c>
      <c r="E2720" s="78">
        <f t="shared" si="413"/>
        <v>1</v>
      </c>
      <c r="F2720" s="78">
        <f t="shared" si="414"/>
        <v>1</v>
      </c>
      <c r="G2720" s="77">
        <f t="shared" si="417"/>
        <v>1.2781442151353441E-11</v>
      </c>
      <c r="H2720" s="78">
        <f t="shared" si="415"/>
        <v>-217.86840282489936</v>
      </c>
      <c r="I2720" s="77">
        <f t="shared" si="418"/>
        <v>10</v>
      </c>
      <c r="J2720" s="77">
        <f t="shared" si="419"/>
        <v>1.0008976144275461E-11</v>
      </c>
      <c r="K2720" s="77">
        <f t="shared" si="420"/>
        <v>1.0008976144275461E-10</v>
      </c>
      <c r="L2720" s="82"/>
    </row>
    <row r="2721" spans="1:12" x14ac:dyDescent="0.2">
      <c r="A2721" s="76">
        <v>8560</v>
      </c>
      <c r="B2721" s="76">
        <f t="shared" si="416"/>
        <v>8.56</v>
      </c>
      <c r="C2721" s="77">
        <f t="shared" si="411"/>
        <v>3.5235789991837699E-2</v>
      </c>
      <c r="D2721" s="78">
        <f t="shared" si="412"/>
        <v>2.02717992768915E-10</v>
      </c>
      <c r="E2721" s="78">
        <f t="shared" si="413"/>
        <v>1</v>
      </c>
      <c r="F2721" s="78">
        <f t="shared" si="414"/>
        <v>1</v>
      </c>
      <c r="G2721" s="77">
        <f t="shared" si="417"/>
        <v>7.142928620772362E-12</v>
      </c>
      <c r="H2721" s="78">
        <f t="shared" si="415"/>
        <v>-222.92247379510002</v>
      </c>
      <c r="I2721" s="77">
        <f t="shared" si="418"/>
        <v>10</v>
      </c>
      <c r="J2721" s="77">
        <f t="shared" si="419"/>
        <v>9.9621853860629019E-12</v>
      </c>
      <c r="K2721" s="77">
        <f t="shared" si="420"/>
        <v>9.9621853860629022E-11</v>
      </c>
      <c r="L2721" s="82"/>
    </row>
    <row r="2722" spans="1:12" x14ac:dyDescent="0.2">
      <c r="A2722" s="76">
        <v>8570</v>
      </c>
      <c r="B2722" s="76">
        <f t="shared" si="416"/>
        <v>8.57</v>
      </c>
      <c r="C2722" s="77">
        <f t="shared" si="411"/>
        <v>3.4913663338377358E-2</v>
      </c>
      <c r="D2722" s="78">
        <f t="shared" si="412"/>
        <v>2.2584631546977118E-11</v>
      </c>
      <c r="E2722" s="78">
        <f t="shared" si="413"/>
        <v>1</v>
      </c>
      <c r="F2722" s="78">
        <f t="shared" si="414"/>
        <v>1</v>
      </c>
      <c r="G2722" s="77">
        <f t="shared" si="417"/>
        <v>7.8851222245245568E-13</v>
      </c>
      <c r="H2722" s="78">
        <f t="shared" si="415"/>
        <v>-242.06383140871762</v>
      </c>
      <c r="I2722" s="77">
        <f t="shared" si="418"/>
        <v>10</v>
      </c>
      <c r="J2722" s="77">
        <f t="shared" si="419"/>
        <v>3.9657204216124087E-12</v>
      </c>
      <c r="K2722" s="77">
        <f t="shared" si="420"/>
        <v>3.9657204216124087E-11</v>
      </c>
      <c r="L2722" s="82"/>
    </row>
    <row r="2723" spans="1:12" x14ac:dyDescent="0.2">
      <c r="A2723" s="76">
        <v>8580</v>
      </c>
      <c r="B2723" s="76">
        <f t="shared" si="416"/>
        <v>8.58</v>
      </c>
      <c r="C2723" s="77">
        <f t="shared" si="411"/>
        <v>3.4593815714533939E-2</v>
      </c>
      <c r="D2723" s="78">
        <f t="shared" si="412"/>
        <v>8.0311353985236862E-67</v>
      </c>
      <c r="E2723" s="78">
        <f t="shared" si="413"/>
        <v>1</v>
      </c>
      <c r="F2723" s="78">
        <f t="shared" si="414"/>
        <v>1</v>
      </c>
      <c r="G2723" s="77">
        <f t="shared" si="417"/>
        <v>2.7782761795499849E-68</v>
      </c>
      <c r="H2723" s="78">
        <f t="shared" si="415"/>
        <v>-1351.1244916925384</v>
      </c>
      <c r="I2723" s="77">
        <f t="shared" si="418"/>
        <v>10</v>
      </c>
      <c r="J2723" s="77">
        <f t="shared" si="419"/>
        <v>3.9425611122622784E-13</v>
      </c>
      <c r="K2723" s="77">
        <f t="shared" si="420"/>
        <v>3.9425611122622788E-12</v>
      </c>
      <c r="L2723" s="82"/>
    </row>
    <row r="2724" spans="1:12" x14ac:dyDescent="0.2">
      <c r="A2724" s="76">
        <v>8590</v>
      </c>
      <c r="B2724" s="76">
        <f t="shared" si="416"/>
        <v>8.59</v>
      </c>
      <c r="C2724" s="77">
        <f t="shared" si="411"/>
        <v>3.4276236748243281E-2</v>
      </c>
      <c r="D2724" s="78">
        <f t="shared" si="412"/>
        <v>2.2707358971522697E-11</v>
      </c>
      <c r="E2724" s="78">
        <f t="shared" si="413"/>
        <v>1</v>
      </c>
      <c r="F2724" s="78">
        <f t="shared" si="414"/>
        <v>1</v>
      </c>
      <c r="G2724" s="77">
        <f t="shared" si="417"/>
        <v>7.7832281203525805E-13</v>
      </c>
      <c r="H2724" s="78">
        <f t="shared" si="415"/>
        <v>-242.17680481063536</v>
      </c>
      <c r="I2724" s="77">
        <f t="shared" si="418"/>
        <v>10</v>
      </c>
      <c r="J2724" s="77">
        <f t="shared" si="419"/>
        <v>3.8916140601762903E-13</v>
      </c>
      <c r="K2724" s="77">
        <f t="shared" si="420"/>
        <v>3.8916140601762903E-12</v>
      </c>
      <c r="L2724" s="82"/>
    </row>
    <row r="2725" spans="1:12" x14ac:dyDescent="0.2">
      <c r="A2725" s="76">
        <v>8600</v>
      </c>
      <c r="B2725" s="76">
        <f t="shared" si="416"/>
        <v>8.6</v>
      </c>
      <c r="C2725" s="77">
        <f t="shared" si="411"/>
        <v>3.396091607140906E-2</v>
      </c>
      <c r="D2725" s="78">
        <f t="shared" si="412"/>
        <v>2.0492717522124604E-10</v>
      </c>
      <c r="E2725" s="78">
        <f t="shared" si="413"/>
        <v>1</v>
      </c>
      <c r="F2725" s="78">
        <f t="shared" si="414"/>
        <v>1</v>
      </c>
      <c r="G2725" s="77">
        <f t="shared" si="417"/>
        <v>6.9595145984396752E-12</v>
      </c>
      <c r="H2725" s="78">
        <f t="shared" si="415"/>
        <v>-223.14842099678447</v>
      </c>
      <c r="I2725" s="77">
        <f t="shared" si="418"/>
        <v>10</v>
      </c>
      <c r="J2725" s="77">
        <f t="shared" si="419"/>
        <v>3.8689187052374666E-12</v>
      </c>
      <c r="K2725" s="77">
        <f t="shared" si="420"/>
        <v>3.8689187052374666E-11</v>
      </c>
      <c r="L2725" s="82"/>
    </row>
    <row r="2726" spans="1:12" x14ac:dyDescent="0.2">
      <c r="A2726" s="76">
        <v>8610</v>
      </c>
      <c r="B2726" s="76">
        <f t="shared" si="416"/>
        <v>8.61</v>
      </c>
      <c r="C2726" s="77">
        <f t="shared" si="411"/>
        <v>3.3647843320244709E-2</v>
      </c>
      <c r="D2726" s="78">
        <f t="shared" si="412"/>
        <v>3.6532259660425524E-10</v>
      </c>
      <c r="E2726" s="78">
        <f t="shared" si="413"/>
        <v>1</v>
      </c>
      <c r="F2726" s="78">
        <f t="shared" si="414"/>
        <v>1</v>
      </c>
      <c r="G2726" s="77">
        <f t="shared" si="417"/>
        <v>1.2292317491884942E-11</v>
      </c>
      <c r="H2726" s="78">
        <f t="shared" si="415"/>
        <v>-218.20732462208315</v>
      </c>
      <c r="I2726" s="77">
        <f t="shared" si="418"/>
        <v>10</v>
      </c>
      <c r="J2726" s="77">
        <f t="shared" si="419"/>
        <v>9.6259160451623081E-12</v>
      </c>
      <c r="K2726" s="77">
        <f t="shared" si="420"/>
        <v>9.6259160451623081E-11</v>
      </c>
      <c r="L2726" s="82"/>
    </row>
    <row r="2727" spans="1:12" x14ac:dyDescent="0.2">
      <c r="A2727" s="76">
        <v>8620</v>
      </c>
      <c r="B2727" s="76">
        <f t="shared" si="416"/>
        <v>8.6199999999999992</v>
      </c>
      <c r="C2727" s="77">
        <f t="shared" si="411"/>
        <v>3.3337008135613092E-2</v>
      </c>
      <c r="D2727" s="78">
        <f t="shared" si="412"/>
        <v>2.0606663272524956E-10</v>
      </c>
      <c r="E2727" s="78">
        <f t="shared" si="413"/>
        <v>1</v>
      </c>
      <c r="F2727" s="78">
        <f t="shared" si="414"/>
        <v>1</v>
      </c>
      <c r="G2727" s="77">
        <f t="shared" si="417"/>
        <v>6.8696450116400394E-12</v>
      </c>
      <c r="H2727" s="78">
        <f t="shared" si="415"/>
        <v>-223.2613140898691</v>
      </c>
      <c r="I2727" s="77">
        <f t="shared" si="418"/>
        <v>10</v>
      </c>
      <c r="J2727" s="77">
        <f t="shared" si="419"/>
        <v>9.580981251762491E-12</v>
      </c>
      <c r="K2727" s="77">
        <f t="shared" si="420"/>
        <v>9.5809812517624913E-11</v>
      </c>
      <c r="L2727" s="82"/>
    </row>
    <row r="2728" spans="1:12" x14ac:dyDescent="0.2">
      <c r="A2728" s="76">
        <v>8630</v>
      </c>
      <c r="B2728" s="76">
        <f t="shared" si="416"/>
        <v>8.6300000000000008</v>
      </c>
      <c r="C2728" s="77">
        <f t="shared" si="411"/>
        <v>3.3028400163364426E-2</v>
      </c>
      <c r="D2728" s="78">
        <f t="shared" si="412"/>
        <v>2.2960582011570073E-11</v>
      </c>
      <c r="E2728" s="78">
        <f t="shared" si="413"/>
        <v>1</v>
      </c>
      <c r="F2728" s="78">
        <f t="shared" si="414"/>
        <v>1</v>
      </c>
      <c r="G2728" s="77">
        <f t="shared" si="417"/>
        <v>7.5835129066188328E-13</v>
      </c>
      <c r="H2728" s="78">
        <f t="shared" si="415"/>
        <v>-242.40259139515402</v>
      </c>
      <c r="I2728" s="77">
        <f t="shared" si="418"/>
        <v>10</v>
      </c>
      <c r="J2728" s="77">
        <f t="shared" si="419"/>
        <v>3.8139981511509615E-12</v>
      </c>
      <c r="K2728" s="77">
        <f t="shared" si="420"/>
        <v>3.8139981511509613E-11</v>
      </c>
      <c r="L2728" s="82"/>
    </row>
    <row r="2729" spans="1:12" x14ac:dyDescent="0.2">
      <c r="A2729" s="76">
        <v>8640</v>
      </c>
      <c r="B2729" s="76">
        <f t="shared" si="416"/>
        <v>8.64</v>
      </c>
      <c r="C2729" s="77">
        <f t="shared" si="411"/>
        <v>3.2722009054672214E-2</v>
      </c>
      <c r="D2729" s="78">
        <f t="shared" si="412"/>
        <v>3.5689015342428922E-65</v>
      </c>
      <c r="E2729" s="78">
        <f t="shared" si="413"/>
        <v>1</v>
      </c>
      <c r="F2729" s="78">
        <f t="shared" si="414"/>
        <v>1</v>
      </c>
      <c r="G2729" s="77">
        <f t="shared" si="417"/>
        <v>1.1678162831872947E-66</v>
      </c>
      <c r="H2729" s="78">
        <f t="shared" si="415"/>
        <v>-1318.6525094710748</v>
      </c>
      <c r="I2729" s="77">
        <f t="shared" si="418"/>
        <v>10</v>
      </c>
      <c r="J2729" s="77">
        <f t="shared" si="419"/>
        <v>3.7917564533094164E-13</v>
      </c>
      <c r="K2729" s="77">
        <f t="shared" si="420"/>
        <v>3.7917564533094163E-12</v>
      </c>
      <c r="L2729" s="82"/>
    </row>
    <row r="2730" spans="1:12" x14ac:dyDescent="0.2">
      <c r="A2730" s="76">
        <v>8650</v>
      </c>
      <c r="B2730" s="76">
        <f t="shared" si="416"/>
        <v>8.65</v>
      </c>
      <c r="C2730" s="77">
        <f t="shared" si="411"/>
        <v>3.241782446636738E-2</v>
      </c>
      <c r="D2730" s="78">
        <f t="shared" si="412"/>
        <v>2.3091159727835605E-11</v>
      </c>
      <c r="E2730" s="78">
        <f t="shared" si="413"/>
        <v>1</v>
      </c>
      <c r="F2730" s="78">
        <f t="shared" si="414"/>
        <v>1</v>
      </c>
      <c r="G2730" s="77">
        <f t="shared" si="417"/>
        <v>7.4856516278182619E-13</v>
      </c>
      <c r="H2730" s="78">
        <f t="shared" si="415"/>
        <v>-242.51540776467422</v>
      </c>
      <c r="I2730" s="77">
        <f t="shared" si="418"/>
        <v>10</v>
      </c>
      <c r="J2730" s="77">
        <f t="shared" si="419"/>
        <v>3.742825813909131E-13</v>
      </c>
      <c r="K2730" s="77">
        <f t="shared" si="420"/>
        <v>3.742825813909131E-12</v>
      </c>
      <c r="L2730" s="82"/>
    </row>
    <row r="2731" spans="1:12" x14ac:dyDescent="0.2">
      <c r="A2731" s="76">
        <v>8660</v>
      </c>
      <c r="B2731" s="76">
        <f t="shared" si="416"/>
        <v>8.66</v>
      </c>
      <c r="C2731" s="77">
        <f t="shared" si="411"/>
        <v>3.2115836061270234E-2</v>
      </c>
      <c r="D2731" s="78">
        <f t="shared" si="412"/>
        <v>2.0841712764610234E-10</v>
      </c>
      <c r="E2731" s="78">
        <f t="shared" si="413"/>
        <v>1</v>
      </c>
      <c r="F2731" s="78">
        <f t="shared" si="414"/>
        <v>1</v>
      </c>
      <c r="G2731" s="77">
        <f t="shared" si="417"/>
        <v>6.6934903038430546E-12</v>
      </c>
      <c r="H2731" s="78">
        <f t="shared" si="415"/>
        <v>-223.48694722784148</v>
      </c>
      <c r="I2731" s="77">
        <f t="shared" si="418"/>
        <v>10</v>
      </c>
      <c r="J2731" s="77">
        <f t="shared" si="419"/>
        <v>3.7210277333124404E-12</v>
      </c>
      <c r="K2731" s="77">
        <f t="shared" si="420"/>
        <v>3.7210277333124404E-11</v>
      </c>
      <c r="L2731" s="82"/>
    </row>
    <row r="2732" spans="1:12" x14ac:dyDescent="0.2">
      <c r="A2732" s="76">
        <v>8670</v>
      </c>
      <c r="B2732" s="76">
        <f t="shared" si="416"/>
        <v>8.67</v>
      </c>
      <c r="C2732" s="77">
        <f t="shared" si="411"/>
        <v>3.1816033508520893E-2</v>
      </c>
      <c r="D2732" s="78">
        <f t="shared" si="412"/>
        <v>3.7159100987792443E-10</v>
      </c>
      <c r="E2732" s="78">
        <f t="shared" si="413"/>
        <v>1</v>
      </c>
      <c r="F2732" s="78">
        <f t="shared" si="414"/>
        <v>1</v>
      </c>
      <c r="G2732" s="77">
        <f t="shared" si="417"/>
        <v>1.1822552021741162E-11</v>
      </c>
      <c r="H2732" s="78">
        <f t="shared" si="415"/>
        <v>-218.5457753264065</v>
      </c>
      <c r="I2732" s="77">
        <f t="shared" si="418"/>
        <v>10</v>
      </c>
      <c r="J2732" s="77">
        <f t="shared" si="419"/>
        <v>9.2580211627921079E-12</v>
      </c>
      <c r="K2732" s="77">
        <f t="shared" si="420"/>
        <v>9.2580211627921079E-11</v>
      </c>
      <c r="L2732" s="82"/>
    </row>
    <row r="2733" spans="1:12" x14ac:dyDescent="0.2">
      <c r="A2733" s="76">
        <v>8680</v>
      </c>
      <c r="B2733" s="76">
        <f t="shared" si="416"/>
        <v>8.68</v>
      </c>
      <c r="C2733" s="77">
        <f t="shared" si="411"/>
        <v>3.1518406483906983E-2</v>
      </c>
      <c r="D2733" s="78">
        <f t="shared" si="412"/>
        <v>2.096289333789752E-10</v>
      </c>
      <c r="E2733" s="78">
        <f t="shared" si="413"/>
        <v>1</v>
      </c>
      <c r="F2733" s="78">
        <f t="shared" si="414"/>
        <v>1</v>
      </c>
      <c r="G2733" s="77">
        <f t="shared" si="417"/>
        <v>6.6071699330263968E-12</v>
      </c>
      <c r="H2733" s="78">
        <f t="shared" si="415"/>
        <v>-223.59969046432832</v>
      </c>
      <c r="I2733" s="77">
        <f t="shared" si="418"/>
        <v>10</v>
      </c>
      <c r="J2733" s="77">
        <f t="shared" si="419"/>
        <v>9.2148609773837798E-12</v>
      </c>
      <c r="K2733" s="77">
        <f t="shared" si="420"/>
        <v>9.2148609773837794E-11</v>
      </c>
      <c r="L2733" s="82"/>
    </row>
    <row r="2734" spans="1:12" x14ac:dyDescent="0.2">
      <c r="A2734" s="76">
        <v>8690</v>
      </c>
      <c r="B2734" s="76">
        <f t="shared" si="416"/>
        <v>8.69</v>
      </c>
      <c r="C2734" s="77">
        <f t="shared" si="411"/>
        <v>3.1222944670190374E-2</v>
      </c>
      <c r="D2734" s="78">
        <f t="shared" si="412"/>
        <v>2.3360460984429952E-11</v>
      </c>
      <c r="E2734" s="78">
        <f t="shared" si="413"/>
        <v>1</v>
      </c>
      <c r="F2734" s="78">
        <f t="shared" si="414"/>
        <v>1</v>
      </c>
      <c r="G2734" s="77">
        <f t="shared" si="417"/>
        <v>7.2938238078699739E-13</v>
      </c>
      <c r="H2734" s="78">
        <f t="shared" si="415"/>
        <v>-242.74089463726415</v>
      </c>
      <c r="I2734" s="77">
        <f t="shared" si="418"/>
        <v>10</v>
      </c>
      <c r="J2734" s="77">
        <f t="shared" si="419"/>
        <v>3.6682761569066968E-12</v>
      </c>
      <c r="K2734" s="77">
        <f t="shared" si="420"/>
        <v>3.6682761569066968E-11</v>
      </c>
      <c r="L2734" s="82"/>
    </row>
    <row r="2735" spans="1:12" x14ac:dyDescent="0.2">
      <c r="A2735" s="76">
        <v>8700</v>
      </c>
      <c r="B2735" s="76">
        <f t="shared" si="416"/>
        <v>8.6999999999999993</v>
      </c>
      <c r="C2735" s="77">
        <f t="shared" si="411"/>
        <v>3.0929637757430985E-2</v>
      </c>
      <c r="D2735" s="78">
        <f t="shared" si="412"/>
        <v>2.4457823328943252E-64</v>
      </c>
      <c r="E2735" s="78">
        <f t="shared" si="413"/>
        <v>1</v>
      </c>
      <c r="F2735" s="78">
        <f t="shared" si="414"/>
        <v>1</v>
      </c>
      <c r="G2735" s="77">
        <f t="shared" si="417"/>
        <v>7.5647161589945966E-66</v>
      </c>
      <c r="H2735" s="78">
        <f t="shared" si="415"/>
        <v>-1302.4241472560414</v>
      </c>
      <c r="I2735" s="77">
        <f t="shared" si="418"/>
        <v>10</v>
      </c>
      <c r="J2735" s="77">
        <f t="shared" si="419"/>
        <v>3.646911903934987E-13</v>
      </c>
      <c r="K2735" s="77">
        <f t="shared" si="420"/>
        <v>3.6469119039349872E-12</v>
      </c>
      <c r="L2735" s="82"/>
    </row>
    <row r="2736" spans="1:12" x14ac:dyDescent="0.2">
      <c r="A2736" s="76">
        <v>8710</v>
      </c>
      <c r="B2736" s="76">
        <f t="shared" si="416"/>
        <v>8.7100000000000009</v>
      </c>
      <c r="C2736" s="77">
        <f t="shared" si="411"/>
        <v>3.0638475443309363E-2</v>
      </c>
      <c r="D2736" s="78">
        <f t="shared" si="412"/>
        <v>2.349927328543027E-11</v>
      </c>
      <c r="E2736" s="78">
        <f t="shared" si="413"/>
        <v>1</v>
      </c>
      <c r="F2736" s="78">
        <f t="shared" si="414"/>
        <v>1</v>
      </c>
      <c r="G2736" s="77">
        <f t="shared" si="417"/>
        <v>7.1998190749127106E-13</v>
      </c>
      <c r="H2736" s="78">
        <f t="shared" si="415"/>
        <v>-242.85356833735878</v>
      </c>
      <c r="I2736" s="77">
        <f t="shared" si="418"/>
        <v>10</v>
      </c>
      <c r="J2736" s="77">
        <f t="shared" si="419"/>
        <v>3.5999095374563553E-13</v>
      </c>
      <c r="K2736" s="77">
        <f t="shared" si="420"/>
        <v>3.5999095374563552E-12</v>
      </c>
      <c r="L2736" s="82"/>
    </row>
    <row r="2737" spans="1:12" x14ac:dyDescent="0.2">
      <c r="A2737" s="76">
        <v>8720</v>
      </c>
      <c r="B2737" s="76">
        <f t="shared" si="416"/>
        <v>8.7200000000000006</v>
      </c>
      <c r="C2737" s="77">
        <f t="shared" si="411"/>
        <v>3.0349447433446801E-2</v>
      </c>
      <c r="D2737" s="78">
        <f t="shared" si="412"/>
        <v>2.1212765860329707E-10</v>
      </c>
      <c r="E2737" s="78">
        <f t="shared" si="413"/>
        <v>1</v>
      </c>
      <c r="F2737" s="78">
        <f t="shared" si="414"/>
        <v>1</v>
      </c>
      <c r="G2737" s="77">
        <f t="shared" si="417"/>
        <v>6.4379572239609135E-12</v>
      </c>
      <c r="H2737" s="78">
        <f t="shared" si="415"/>
        <v>-223.82503826490449</v>
      </c>
      <c r="I2737" s="77">
        <f t="shared" si="418"/>
        <v>10</v>
      </c>
      <c r="J2737" s="77">
        <f t="shared" si="419"/>
        <v>3.5789695657260922E-12</v>
      </c>
      <c r="K2737" s="77">
        <f t="shared" si="420"/>
        <v>3.5789695657260924E-11</v>
      </c>
      <c r="L2737" s="82"/>
    </row>
    <row r="2738" spans="1:12" x14ac:dyDescent="0.2">
      <c r="A2738" s="76">
        <v>8730</v>
      </c>
      <c r="B2738" s="76">
        <f t="shared" si="416"/>
        <v>8.73</v>
      </c>
      <c r="C2738" s="77">
        <f t="shared" si="411"/>
        <v>3.0062543441723742E-2</v>
      </c>
      <c r="D2738" s="78">
        <f t="shared" si="412"/>
        <v>3.7825473853447013E-10</v>
      </c>
      <c r="E2738" s="78">
        <f t="shared" si="413"/>
        <v>1</v>
      </c>
      <c r="F2738" s="78">
        <f t="shared" si="414"/>
        <v>1</v>
      </c>
      <c r="G2738" s="77">
        <f t="shared" si="417"/>
        <v>1.1371299509230364E-11</v>
      </c>
      <c r="H2738" s="78">
        <f t="shared" si="415"/>
        <v>-218.88379802825287</v>
      </c>
      <c r="I2738" s="77">
        <f t="shared" si="418"/>
        <v>10</v>
      </c>
      <c r="J2738" s="77">
        <f t="shared" si="419"/>
        <v>8.9046283665956382E-12</v>
      </c>
      <c r="K2738" s="77">
        <f t="shared" si="420"/>
        <v>8.9046283665956389E-11</v>
      </c>
      <c r="L2738" s="82"/>
    </row>
    <row r="2739" spans="1:12" x14ac:dyDescent="0.2">
      <c r="A2739" s="76">
        <v>8740</v>
      </c>
      <c r="B2739" s="76">
        <f t="shared" si="416"/>
        <v>8.74</v>
      </c>
      <c r="C2739" s="77">
        <f t="shared" si="411"/>
        <v>2.9777753190595991E-2</v>
      </c>
      <c r="D2739" s="78">
        <f t="shared" si="412"/>
        <v>2.1341540864792557E-10</v>
      </c>
      <c r="E2739" s="78">
        <f t="shared" si="413"/>
        <v>1</v>
      </c>
      <c r="F2739" s="78">
        <f t="shared" si="414"/>
        <v>1</v>
      </c>
      <c r="G2739" s="77">
        <f t="shared" si="417"/>
        <v>6.3550313657881126E-12</v>
      </c>
      <c r="H2739" s="78">
        <f t="shared" si="415"/>
        <v>-223.93764603215985</v>
      </c>
      <c r="I2739" s="77">
        <f t="shared" si="418"/>
        <v>10</v>
      </c>
      <c r="J2739" s="77">
        <f t="shared" si="419"/>
        <v>8.863165437509239E-12</v>
      </c>
      <c r="K2739" s="77">
        <f t="shared" si="420"/>
        <v>8.8631654375092384E-11</v>
      </c>
      <c r="L2739" s="82"/>
    </row>
    <row r="2740" spans="1:12" x14ac:dyDescent="0.2">
      <c r="A2740" s="76">
        <v>8750</v>
      </c>
      <c r="B2740" s="76">
        <f t="shared" si="416"/>
        <v>8.75</v>
      </c>
      <c r="C2740" s="77">
        <f t="shared" si="411"/>
        <v>2.9495066411409046E-2</v>
      </c>
      <c r="D2740" s="78">
        <f t="shared" si="412"/>
        <v>2.3785451953504602E-11</v>
      </c>
      <c r="E2740" s="78">
        <f t="shared" si="413"/>
        <v>1</v>
      </c>
      <c r="F2740" s="78">
        <f t="shared" si="414"/>
        <v>1</v>
      </c>
      <c r="G2740" s="77">
        <f t="shared" si="417"/>
        <v>7.0155348499399723E-13</v>
      </c>
      <c r="H2740" s="78">
        <f t="shared" si="415"/>
        <v>-243.07878427311732</v>
      </c>
      <c r="I2740" s="77">
        <f t="shared" si="418"/>
        <v>10</v>
      </c>
      <c r="J2740" s="77">
        <f t="shared" si="419"/>
        <v>3.5282924253910548E-12</v>
      </c>
      <c r="K2740" s="77">
        <f t="shared" si="420"/>
        <v>3.5282924253910548E-11</v>
      </c>
      <c r="L2740" s="82"/>
    </row>
    <row r="2741" spans="1:12" x14ac:dyDescent="0.2">
      <c r="A2741" s="76">
        <v>8760</v>
      </c>
      <c r="B2741" s="76">
        <f t="shared" si="416"/>
        <v>8.76</v>
      </c>
      <c r="C2741" s="77">
        <f t="shared" si="411"/>
        <v>2.9214472844710449E-2</v>
      </c>
      <c r="D2741" s="78">
        <f t="shared" si="412"/>
        <v>3.248640567539857E-62</v>
      </c>
      <c r="E2741" s="78">
        <f t="shared" si="413"/>
        <v>1</v>
      </c>
      <c r="F2741" s="78">
        <f t="shared" si="414"/>
        <v>1</v>
      </c>
      <c r="G2741" s="77">
        <f t="shared" si="417"/>
        <v>9.4907321642617889E-64</v>
      </c>
      <c r="H2741" s="78">
        <f t="shared" si="415"/>
        <v>-1260.454005651068</v>
      </c>
      <c r="I2741" s="77">
        <f t="shared" si="418"/>
        <v>10</v>
      </c>
      <c r="J2741" s="77">
        <f t="shared" si="419"/>
        <v>3.5077674249699862E-13</v>
      </c>
      <c r="K2741" s="77">
        <f t="shared" si="420"/>
        <v>3.5077674249699863E-12</v>
      </c>
      <c r="L2741" s="82"/>
    </row>
    <row r="2742" spans="1:12" x14ac:dyDescent="0.2">
      <c r="A2742" s="76">
        <v>8770</v>
      </c>
      <c r="B2742" s="76">
        <f t="shared" si="416"/>
        <v>8.77</v>
      </c>
      <c r="C2742" s="77">
        <f t="shared" si="411"/>
        <v>2.8935962240559929E-2</v>
      </c>
      <c r="D2742" s="78">
        <f t="shared" si="412"/>
        <v>2.3932914264452075E-11</v>
      </c>
      <c r="E2742" s="78">
        <f t="shared" si="413"/>
        <v>1</v>
      </c>
      <c r="F2742" s="78">
        <f t="shared" si="414"/>
        <v>1</v>
      </c>
      <c r="G2742" s="77">
        <f t="shared" si="417"/>
        <v>6.9252190346274339E-13</v>
      </c>
      <c r="H2742" s="78">
        <f t="shared" si="415"/>
        <v>-243.1913297188423</v>
      </c>
      <c r="I2742" s="77">
        <f t="shared" si="418"/>
        <v>10</v>
      </c>
      <c r="J2742" s="77">
        <f t="shared" si="419"/>
        <v>3.4626095173137169E-13</v>
      </c>
      <c r="K2742" s="77">
        <f t="shared" si="420"/>
        <v>3.462609517313717E-12</v>
      </c>
      <c r="L2742" s="82"/>
    </row>
    <row r="2743" spans="1:12" x14ac:dyDescent="0.2">
      <c r="A2743" s="76">
        <v>8780</v>
      </c>
      <c r="B2743" s="76">
        <f t="shared" si="416"/>
        <v>8.7799999999999994</v>
      </c>
      <c r="C2743" s="77">
        <f t="shared" si="411"/>
        <v>2.8659524358838021E-2</v>
      </c>
      <c r="D2743" s="78">
        <f t="shared" si="412"/>
        <v>2.1606984244747331E-10</v>
      </c>
      <c r="E2743" s="78">
        <f t="shared" si="413"/>
        <v>1</v>
      </c>
      <c r="F2743" s="78">
        <f t="shared" si="414"/>
        <v>1</v>
      </c>
      <c r="G2743" s="77">
        <f t="shared" si="417"/>
        <v>6.1924589128336549E-12</v>
      </c>
      <c r="H2743" s="78">
        <f t="shared" si="415"/>
        <v>-224.16273732581163</v>
      </c>
      <c r="I2743" s="77">
        <f t="shared" si="418"/>
        <v>10</v>
      </c>
      <c r="J2743" s="77">
        <f t="shared" si="419"/>
        <v>3.4424904081481992E-12</v>
      </c>
      <c r="K2743" s="77">
        <f t="shared" si="420"/>
        <v>3.4424904081481991E-11</v>
      </c>
      <c r="L2743" s="82"/>
    </row>
    <row r="2744" spans="1:12" x14ac:dyDescent="0.2">
      <c r="A2744" s="76">
        <v>8790</v>
      </c>
      <c r="B2744" s="76">
        <f t="shared" si="416"/>
        <v>8.7899999999999991</v>
      </c>
      <c r="C2744" s="77">
        <f t="shared" si="411"/>
        <v>2.8385148969551771E-2</v>
      </c>
      <c r="D2744" s="78">
        <f t="shared" si="412"/>
        <v>3.8533372737771268E-10</v>
      </c>
      <c r="E2744" s="78">
        <f t="shared" si="413"/>
        <v>1</v>
      </c>
      <c r="F2744" s="78">
        <f t="shared" si="414"/>
        <v>1</v>
      </c>
      <c r="G2744" s="77">
        <f t="shared" si="417"/>
        <v>1.0937755254609024E-11</v>
      </c>
      <c r="H2744" s="78">
        <f t="shared" si="415"/>
        <v>-219.22143597425037</v>
      </c>
      <c r="I2744" s="77">
        <f t="shared" si="418"/>
        <v>10</v>
      </c>
      <c r="J2744" s="77">
        <f t="shared" si="419"/>
        <v>8.5651070837213396E-12</v>
      </c>
      <c r="K2744" s="77">
        <f t="shared" si="420"/>
        <v>8.5651070837213402E-11</v>
      </c>
      <c r="L2744" s="82"/>
    </row>
    <row r="2745" spans="1:12" x14ac:dyDescent="0.2">
      <c r="A2745" s="76">
        <v>8800</v>
      </c>
      <c r="B2745" s="76">
        <f t="shared" si="416"/>
        <v>8.8000000000000007</v>
      </c>
      <c r="C2745" s="77">
        <f t="shared" si="411"/>
        <v>2.81128258531394E-2</v>
      </c>
      <c r="D2745" s="78">
        <f t="shared" si="412"/>
        <v>2.1743742393527057E-10</v>
      </c>
      <c r="E2745" s="78">
        <f t="shared" si="413"/>
        <v>1</v>
      </c>
      <c r="F2745" s="78">
        <f t="shared" si="414"/>
        <v>1</v>
      </c>
      <c r="G2745" s="77">
        <f t="shared" si="417"/>
        <v>6.1127804330475065E-12</v>
      </c>
      <c r="H2745" s="78">
        <f t="shared" si="415"/>
        <v>-224.27522406990187</v>
      </c>
      <c r="I2745" s="77">
        <f t="shared" si="418"/>
        <v>10</v>
      </c>
      <c r="J2745" s="77">
        <f t="shared" si="419"/>
        <v>8.5252678438282654E-12</v>
      </c>
      <c r="K2745" s="77">
        <f t="shared" si="420"/>
        <v>8.5252678438282654E-11</v>
      </c>
      <c r="L2745" s="82"/>
    </row>
    <row r="2746" spans="1:12" x14ac:dyDescent="0.2">
      <c r="A2746" s="76">
        <v>8810</v>
      </c>
      <c r="B2746" s="76">
        <f t="shared" si="416"/>
        <v>8.81</v>
      </c>
      <c r="C2746" s="77">
        <f t="shared" si="411"/>
        <v>2.7842544800772286E-2</v>
      </c>
      <c r="D2746" s="78">
        <f t="shared" si="412"/>
        <v>2.4236834223018533E-11</v>
      </c>
      <c r="E2746" s="78">
        <f t="shared" si="413"/>
        <v>1</v>
      </c>
      <c r="F2746" s="78">
        <f t="shared" si="414"/>
        <v>1</v>
      </c>
      <c r="G2746" s="77">
        <f t="shared" si="417"/>
        <v>6.7481514268328443E-13</v>
      </c>
      <c r="H2746" s="78">
        <f t="shared" si="415"/>
        <v>-243.41630361027697</v>
      </c>
      <c r="I2746" s="77">
        <f t="shared" si="418"/>
        <v>10</v>
      </c>
      <c r="J2746" s="77">
        <f t="shared" si="419"/>
        <v>3.3937977878653956E-12</v>
      </c>
      <c r="K2746" s="77">
        <f t="shared" si="420"/>
        <v>3.3937977878653958E-11</v>
      </c>
      <c r="L2746" s="82"/>
    </row>
    <row r="2747" spans="1:12" x14ac:dyDescent="0.2">
      <c r="A2747" s="76">
        <v>8820</v>
      </c>
      <c r="B2747" s="76">
        <f t="shared" si="416"/>
        <v>8.82</v>
      </c>
      <c r="C2747" s="77">
        <f t="shared" si="411"/>
        <v>2.7574295614655266E-2</v>
      </c>
      <c r="D2747" s="78">
        <f t="shared" si="412"/>
        <v>2.4283822831360266E-63</v>
      </c>
      <c r="E2747" s="78">
        <f t="shared" si="413"/>
        <v>1</v>
      </c>
      <c r="F2747" s="78">
        <f t="shared" si="414"/>
        <v>1</v>
      </c>
      <c r="G2747" s="77">
        <f t="shared" si="417"/>
        <v>6.6960930940584283E-65</v>
      </c>
      <c r="H2747" s="78">
        <f t="shared" si="415"/>
        <v>-1283.4835703417689</v>
      </c>
      <c r="I2747" s="77">
        <f t="shared" si="418"/>
        <v>10</v>
      </c>
      <c r="J2747" s="77">
        <f t="shared" si="419"/>
        <v>3.3740757134164222E-13</v>
      </c>
      <c r="K2747" s="77">
        <f t="shared" si="420"/>
        <v>3.3740757134164221E-12</v>
      </c>
      <c r="L2747" s="82"/>
    </row>
    <row r="2748" spans="1:12" x14ac:dyDescent="0.2">
      <c r="A2748" s="76">
        <v>8830</v>
      </c>
      <c r="B2748" s="76">
        <f t="shared" si="416"/>
        <v>8.83</v>
      </c>
      <c r="C2748" s="77">
        <f t="shared" si="411"/>
        <v>2.7308068108324531E-2</v>
      </c>
      <c r="D2748" s="78">
        <f t="shared" si="412"/>
        <v>2.4393395574085625E-11</v>
      </c>
      <c r="E2748" s="78">
        <f t="shared" si="413"/>
        <v>1</v>
      </c>
      <c r="F2748" s="78">
        <f t="shared" si="414"/>
        <v>1</v>
      </c>
      <c r="G2748" s="77">
        <f t="shared" si="417"/>
        <v>6.6613650773043239E-13</v>
      </c>
      <c r="H2748" s="78">
        <f t="shared" si="415"/>
        <v>-243.52873528208292</v>
      </c>
      <c r="I2748" s="77">
        <f t="shared" si="418"/>
        <v>10</v>
      </c>
      <c r="J2748" s="77">
        <f t="shared" si="419"/>
        <v>3.330682538652162E-13</v>
      </c>
      <c r="K2748" s="77">
        <f t="shared" si="420"/>
        <v>3.330682538652162E-12</v>
      </c>
      <c r="L2748" s="82"/>
    </row>
    <row r="2749" spans="1:12" x14ac:dyDescent="0.2">
      <c r="A2749" s="76">
        <v>8840</v>
      </c>
      <c r="B2749" s="76">
        <f t="shared" si="416"/>
        <v>8.84</v>
      </c>
      <c r="C2749" s="77">
        <f t="shared" si="411"/>
        <v>2.704385210694394E-2</v>
      </c>
      <c r="D2749" s="78">
        <f t="shared" si="412"/>
        <v>2.2025564953362839E-10</v>
      </c>
      <c r="E2749" s="78">
        <f t="shared" si="413"/>
        <v>1</v>
      </c>
      <c r="F2749" s="78">
        <f t="shared" si="414"/>
        <v>1</v>
      </c>
      <c r="G2749" s="77">
        <f t="shared" si="417"/>
        <v>5.9565612117063223E-12</v>
      </c>
      <c r="H2749" s="78">
        <f t="shared" si="415"/>
        <v>-224.50008781791027</v>
      </c>
      <c r="I2749" s="77">
        <f t="shared" si="418"/>
        <v>10</v>
      </c>
      <c r="J2749" s="77">
        <f t="shared" si="419"/>
        <v>3.3113488597183772E-12</v>
      </c>
      <c r="K2749" s="77">
        <f t="shared" si="420"/>
        <v>3.3113488597183773E-11</v>
      </c>
      <c r="L2749" s="82"/>
    </row>
    <row r="2750" spans="1:12" x14ac:dyDescent="0.2">
      <c r="A2750" s="76">
        <v>8850</v>
      </c>
      <c r="B2750" s="76">
        <f t="shared" si="416"/>
        <v>8.85</v>
      </c>
      <c r="C2750" s="77">
        <f t="shared" si="411"/>
        <v>2.6781637447598799E-2</v>
      </c>
      <c r="D2750" s="78">
        <f t="shared" si="412"/>
        <v>3.9284953469523258E-10</v>
      </c>
      <c r="E2750" s="78">
        <f t="shared" si="413"/>
        <v>1</v>
      </c>
      <c r="F2750" s="78">
        <f t="shared" si="414"/>
        <v>1</v>
      </c>
      <c r="G2750" s="77">
        <f t="shared" si="417"/>
        <v>1.0521153809665604E-11</v>
      </c>
      <c r="H2750" s="78">
        <f t="shared" si="415"/>
        <v>-219.55873260727</v>
      </c>
      <c r="I2750" s="77">
        <f t="shared" si="418"/>
        <v>10</v>
      </c>
      <c r="J2750" s="77">
        <f t="shared" si="419"/>
        <v>8.2388575106859635E-12</v>
      </c>
      <c r="K2750" s="77">
        <f t="shared" si="420"/>
        <v>8.2388575106859635E-11</v>
      </c>
      <c r="L2750" s="82"/>
    </row>
    <row r="2751" spans="1:12" x14ac:dyDescent="0.2">
      <c r="A2751" s="76">
        <v>8860</v>
      </c>
      <c r="B2751" s="76">
        <f t="shared" si="416"/>
        <v>8.86</v>
      </c>
      <c r="C2751" s="77">
        <f t="shared" si="411"/>
        <v>2.6521413979588019E-2</v>
      </c>
      <c r="D2751" s="78">
        <f t="shared" si="412"/>
        <v>2.2170726400175448E-10</v>
      </c>
      <c r="E2751" s="78">
        <f t="shared" si="413"/>
        <v>1</v>
      </c>
      <c r="F2751" s="78">
        <f t="shared" si="414"/>
        <v>1</v>
      </c>
      <c r="G2751" s="77">
        <f t="shared" si="417"/>
        <v>5.8799901308723425E-12</v>
      </c>
      <c r="H2751" s="78">
        <f t="shared" si="415"/>
        <v>-224.61246805708703</v>
      </c>
      <c r="I2751" s="77">
        <f t="shared" si="418"/>
        <v>10</v>
      </c>
      <c r="J2751" s="77">
        <f t="shared" si="419"/>
        <v>8.2005719702689724E-12</v>
      </c>
      <c r="K2751" s="77">
        <f t="shared" si="420"/>
        <v>8.2005719702689724E-11</v>
      </c>
      <c r="L2751" s="82"/>
    </row>
    <row r="2752" spans="1:12" x14ac:dyDescent="0.2">
      <c r="A2752" s="76">
        <v>8870</v>
      </c>
      <c r="B2752" s="76">
        <f t="shared" si="416"/>
        <v>8.8699999999999992</v>
      </c>
      <c r="C2752" s="77">
        <f t="shared" si="411"/>
        <v>2.6263171564713882E-2</v>
      </c>
      <c r="D2752" s="78">
        <f t="shared" si="412"/>
        <v>2.4715990577445397E-11</v>
      </c>
      <c r="E2752" s="78">
        <f t="shared" si="413"/>
        <v>1</v>
      </c>
      <c r="F2752" s="78">
        <f t="shared" si="414"/>
        <v>1</v>
      </c>
      <c r="G2752" s="77">
        <f t="shared" si="417"/>
        <v>6.491203009273002E-13</v>
      </c>
      <c r="H2752" s="78">
        <f t="shared" si="415"/>
        <v>-243.75349616608079</v>
      </c>
      <c r="I2752" s="77">
        <f t="shared" si="418"/>
        <v>10</v>
      </c>
      <c r="J2752" s="77">
        <f t="shared" si="419"/>
        <v>3.2645552158998214E-12</v>
      </c>
      <c r="K2752" s="77">
        <f t="shared" si="420"/>
        <v>3.2645552158998217E-11</v>
      </c>
      <c r="L2752" s="82"/>
    </row>
    <row r="2753" spans="1:12" x14ac:dyDescent="0.2">
      <c r="A2753" s="76">
        <v>8880</v>
      </c>
      <c r="B2753" s="76">
        <f t="shared" si="416"/>
        <v>8.8800000000000008</v>
      </c>
      <c r="C2753" s="77">
        <f t="shared" si="411"/>
        <v>2.6006900077569978E-2</v>
      </c>
      <c r="D2753" s="78">
        <f t="shared" si="412"/>
        <v>9.3818211855741958E-68</v>
      </c>
      <c r="E2753" s="78">
        <f t="shared" si="413"/>
        <v>1</v>
      </c>
      <c r="F2753" s="78">
        <f t="shared" si="414"/>
        <v>1</v>
      </c>
      <c r="G2753" s="77">
        <f t="shared" si="417"/>
        <v>2.439920861188572E-69</v>
      </c>
      <c r="H2753" s="78">
        <f t="shared" si="415"/>
        <v>-1372.2524851954097</v>
      </c>
      <c r="I2753" s="77">
        <f t="shared" si="418"/>
        <v>10</v>
      </c>
      <c r="J2753" s="77">
        <f t="shared" si="419"/>
        <v>3.245601504636501E-13</v>
      </c>
      <c r="K2753" s="77">
        <f t="shared" si="420"/>
        <v>3.2456015046365011E-12</v>
      </c>
      <c r="L2753" s="82"/>
    </row>
    <row r="2754" spans="1:12" x14ac:dyDescent="0.2">
      <c r="A2754" s="76">
        <v>8890</v>
      </c>
      <c r="B2754" s="76">
        <f t="shared" si="416"/>
        <v>8.89</v>
      </c>
      <c r="C2754" s="77">
        <f t="shared" ref="C2754:C2817" si="421">ABS(SIN(((8*PI()*$A2754*VLOOKUP($D$8,$C$16:$D$31,2,FALSE))/($D$14*1000000)))/(VLOOKUP($D$8,$C$16:$D$31,2,FALSE)*SIN(((8*PI()*$A2754)/($D$14*1000000)))))^5</f>
        <v>2.5752589405826899E-2</v>
      </c>
      <c r="D2754" s="78">
        <f t="shared" ref="D2754:D2817" si="422">ABS(SIN(((512*PI()*$A2754*VLOOKUP($D$8,$C$16:$E$31,3,FALSE))/($D$14*1000000)))/(VLOOKUP($D$8,$C$16:$E$31,3,FALSE)*SIN(((512*PI()*$A2754)/($D$14*1000000)))))^$D$9</f>
        <v>2.4882136327864902E-11</v>
      </c>
      <c r="E2754" s="78">
        <f t="shared" ref="E2754:E2817" si="423">IF($D$10="OFF",1,ABS(SIN(8*VLOOKUP($D$8,$C$16:$D$31,2,FALSE)*VLOOKUP($D$8,$C$16:$E$31,3,FALSE)*2*PI()*A2754/($D$14*1000000))/(2*SIN((8*VLOOKUP($D$8,$C$16:$D$31,2,FALSE)*VLOOKUP($D$8,$C$16:$E$31,3,FALSE))*PI()*A2754/($D$14*1000000)))))</f>
        <v>1</v>
      </c>
      <c r="F2754" s="78">
        <f t="shared" ref="F2754:F2817" si="424">IF($D$11="OFF",1,ABS(SIN(8*VLOOKUP($D$8,$C$16:$D$31,2,FALSE)*VLOOKUP($D$8,$C$16:$E$31,3,FALSE)*IF($D$10="ON",4,2)*PI()*A2754/($D$14*1000000))/(2*SIN((8*VLOOKUP($D$8,$C$16:$D$31,2,FALSE)*VLOOKUP($D$8,$C$16:$E$31,3,FALSE)*IF($D$10="ON",2,1))*PI()*A2754/($D$14*1000000)))))</f>
        <v>1</v>
      </c>
      <c r="G2754" s="77">
        <f t="shared" si="417"/>
        <v>6.4077944039131431E-13</v>
      </c>
      <c r="H2754" s="78">
        <f t="shared" ref="H2754:H2817" si="425">20*LOG10(G2754)</f>
        <v>-243.86582862349024</v>
      </c>
      <c r="I2754" s="77">
        <f t="shared" si="418"/>
        <v>10</v>
      </c>
      <c r="J2754" s="77">
        <f t="shared" si="419"/>
        <v>3.2038972019565715E-13</v>
      </c>
      <c r="K2754" s="77">
        <f t="shared" si="420"/>
        <v>3.2038972019565714E-12</v>
      </c>
      <c r="L2754" s="82"/>
    </row>
    <row r="2755" spans="1:12" x14ac:dyDescent="0.2">
      <c r="A2755" s="76">
        <v>8900</v>
      </c>
      <c r="B2755" s="76">
        <f t="shared" ref="B2755:B2818" si="426">A2755/1000</f>
        <v>8.9</v>
      </c>
      <c r="C2755" s="77">
        <f t="shared" si="421"/>
        <v>2.5500229450516044E-2</v>
      </c>
      <c r="D2755" s="78">
        <f t="shared" si="422"/>
        <v>2.2469801861503964E-10</v>
      </c>
      <c r="E2755" s="78">
        <f t="shared" si="423"/>
        <v>1</v>
      </c>
      <c r="F2755" s="78">
        <f t="shared" si="424"/>
        <v>1</v>
      </c>
      <c r="G2755" s="77">
        <f t="shared" ref="G2755:G2818" si="427">C2755*D2755*E2755*F2755</f>
        <v>5.7298510317598359E-12</v>
      </c>
      <c r="H2755" s="78">
        <f t="shared" si="425"/>
        <v>-224.83713337889191</v>
      </c>
      <c r="I2755" s="77">
        <f t="shared" ref="I2755:I2818" si="428">A2755-A2754</f>
        <v>10</v>
      </c>
      <c r="J2755" s="77">
        <f t="shared" ref="J2755:J2818" si="429">((G2755+G2754)/2)</f>
        <v>3.1853152360755753E-12</v>
      </c>
      <c r="K2755" s="77">
        <f t="shared" si="420"/>
        <v>3.1853152360755756E-11</v>
      </c>
      <c r="L2755" s="82"/>
    </row>
    <row r="2756" spans="1:12" x14ac:dyDescent="0.2">
      <c r="A2756" s="76">
        <v>8910</v>
      </c>
      <c r="B2756" s="76">
        <f t="shared" si="426"/>
        <v>8.91</v>
      </c>
      <c r="C2756" s="77">
        <f t="shared" si="421"/>
        <v>2.5249810126311036E-2</v>
      </c>
      <c r="D2756" s="78">
        <f t="shared" si="422"/>
        <v>4.0082546306376071E-10</v>
      </c>
      <c r="E2756" s="78">
        <f t="shared" si="423"/>
        <v>1</v>
      </c>
      <c r="F2756" s="78">
        <f t="shared" si="424"/>
        <v>1</v>
      </c>
      <c r="G2756" s="77">
        <f t="shared" si="427"/>
        <v>1.0120766836150655E-11</v>
      </c>
      <c r="H2756" s="78">
        <f t="shared" si="425"/>
        <v>-219.89573160745064</v>
      </c>
      <c r="I2756" s="77">
        <f t="shared" si="428"/>
        <v>10</v>
      </c>
      <c r="J2756" s="77">
        <f t="shared" si="429"/>
        <v>7.9253089339552456E-12</v>
      </c>
      <c r="K2756" s="77">
        <f t="shared" ref="K2756:K2819" si="430">I2756*J2756</f>
        <v>7.925308933955245E-11</v>
      </c>
      <c r="L2756" s="82"/>
    </row>
    <row r="2757" spans="1:12" x14ac:dyDescent="0.2">
      <c r="A2757" s="76">
        <v>8920</v>
      </c>
      <c r="B2757" s="76">
        <f t="shared" si="426"/>
        <v>8.92</v>
      </c>
      <c r="C2757" s="77">
        <f t="shared" si="421"/>
        <v>2.5001321361807608E-2</v>
      </c>
      <c r="D2757" s="78">
        <f t="shared" si="422"/>
        <v>2.262382077440419E-10</v>
      </c>
      <c r="E2757" s="78">
        <f t="shared" si="423"/>
        <v>1</v>
      </c>
      <c r="F2757" s="78">
        <f t="shared" si="424"/>
        <v>1</v>
      </c>
      <c r="G2757" s="77">
        <f t="shared" si="427"/>
        <v>5.6562541361281818E-12</v>
      </c>
      <c r="H2757" s="78">
        <f t="shared" si="425"/>
        <v>-224.94942171746709</v>
      </c>
      <c r="I2757" s="77">
        <f t="shared" si="428"/>
        <v>10</v>
      </c>
      <c r="J2757" s="77">
        <f t="shared" si="429"/>
        <v>7.8885104861394185E-12</v>
      </c>
      <c r="K2757" s="77">
        <f t="shared" si="430"/>
        <v>7.8885104861394188E-11</v>
      </c>
      <c r="L2757" s="82"/>
    </row>
    <row r="2758" spans="1:12" x14ac:dyDescent="0.2">
      <c r="A2758" s="76">
        <v>8930</v>
      </c>
      <c r="B2758" s="76">
        <f t="shared" si="426"/>
        <v>8.93</v>
      </c>
      <c r="C2758" s="77">
        <f t="shared" si="421"/>
        <v>2.4754753099800735E-2</v>
      </c>
      <c r="D2758" s="78">
        <f t="shared" si="422"/>
        <v>2.5224415725866162E-11</v>
      </c>
      <c r="E2758" s="78">
        <f t="shared" si="423"/>
        <v>1</v>
      </c>
      <c r="F2758" s="78">
        <f t="shared" si="424"/>
        <v>1</v>
      </c>
      <c r="G2758" s="77">
        <f t="shared" si="427"/>
        <v>6.2442418338054773E-13</v>
      </c>
      <c r="H2758" s="78">
        <f t="shared" si="425"/>
        <v>-244.09040570907445</v>
      </c>
      <c r="I2758" s="77">
        <f t="shared" si="428"/>
        <v>10</v>
      </c>
      <c r="J2758" s="77">
        <f t="shared" si="429"/>
        <v>3.1403391597543648E-12</v>
      </c>
      <c r="K2758" s="77">
        <f t="shared" si="430"/>
        <v>3.1403391597543651E-11</v>
      </c>
      <c r="L2758" s="82"/>
    </row>
    <row r="2759" spans="1:12" x14ac:dyDescent="0.2">
      <c r="A2759" s="76">
        <v>8940</v>
      </c>
      <c r="B2759" s="76">
        <f t="shared" si="426"/>
        <v>8.94</v>
      </c>
      <c r="C2759" s="77">
        <f t="shared" si="421"/>
        <v>2.4510095297560219E-2</v>
      </c>
      <c r="D2759" s="78">
        <f t="shared" si="422"/>
        <v>1.8921423745297338E-65</v>
      </c>
      <c r="E2759" s="78">
        <f t="shared" si="423"/>
        <v>1</v>
      </c>
      <c r="F2759" s="78">
        <f t="shared" si="424"/>
        <v>1</v>
      </c>
      <c r="G2759" s="77">
        <f t="shared" si="427"/>
        <v>4.6376589916275652E-67</v>
      </c>
      <c r="H2759" s="78">
        <f t="shared" si="425"/>
        <v>-1326.6740237663932</v>
      </c>
      <c r="I2759" s="77">
        <f t="shared" si="428"/>
        <v>10</v>
      </c>
      <c r="J2759" s="77">
        <f t="shared" si="429"/>
        <v>3.1221209169027386E-13</v>
      </c>
      <c r="K2759" s="77">
        <f t="shared" si="430"/>
        <v>3.1221209169027388E-12</v>
      </c>
      <c r="L2759" s="82"/>
    </row>
    <row r="2760" spans="1:12" x14ac:dyDescent="0.2">
      <c r="A2760" s="76">
        <v>8950</v>
      </c>
      <c r="B2760" s="76">
        <f t="shared" si="426"/>
        <v>8.9499999999999993</v>
      </c>
      <c r="C2760" s="77">
        <f t="shared" si="421"/>
        <v>2.4267337927103953E-2</v>
      </c>
      <c r="D2760" s="78">
        <f t="shared" si="422"/>
        <v>2.5400670566555566E-11</v>
      </c>
      <c r="E2760" s="78">
        <f t="shared" si="423"/>
        <v>1</v>
      </c>
      <c r="F2760" s="78">
        <f t="shared" si="424"/>
        <v>1</v>
      </c>
      <c r="G2760" s="77">
        <f t="shared" si="427"/>
        <v>6.1640665621364695E-13</v>
      </c>
      <c r="H2760" s="78">
        <f t="shared" si="425"/>
        <v>-244.20265360474241</v>
      </c>
      <c r="I2760" s="77">
        <f t="shared" si="428"/>
        <v>10</v>
      </c>
      <c r="J2760" s="77">
        <f t="shared" si="429"/>
        <v>3.0820332810682348E-13</v>
      </c>
      <c r="K2760" s="77">
        <f t="shared" si="430"/>
        <v>3.0820332810682348E-12</v>
      </c>
      <c r="L2760" s="82"/>
    </row>
    <row r="2761" spans="1:12" x14ac:dyDescent="0.2">
      <c r="A2761" s="76">
        <v>8960</v>
      </c>
      <c r="B2761" s="76">
        <f t="shared" si="426"/>
        <v>8.9600000000000009</v>
      </c>
      <c r="C2761" s="77">
        <f t="shared" si="421"/>
        <v>2.4026470975469096E-2</v>
      </c>
      <c r="D2761" s="78">
        <f t="shared" si="422"/>
        <v>2.2941093663596971E-10</v>
      </c>
      <c r="E2761" s="78">
        <f t="shared" si="423"/>
        <v>1</v>
      </c>
      <c r="F2761" s="78">
        <f t="shared" si="424"/>
        <v>1</v>
      </c>
      <c r="G2761" s="77">
        <f t="shared" si="427"/>
        <v>5.5119352105393058E-12</v>
      </c>
      <c r="H2761" s="78">
        <f t="shared" si="425"/>
        <v>-225.17391791878163</v>
      </c>
      <c r="I2761" s="77">
        <f t="shared" si="428"/>
        <v>10</v>
      </c>
      <c r="J2761" s="77">
        <f t="shared" si="429"/>
        <v>3.0641709333764764E-12</v>
      </c>
      <c r="K2761" s="77">
        <f t="shared" si="430"/>
        <v>3.0641709333764761E-11</v>
      </c>
      <c r="L2761" s="82"/>
    </row>
    <row r="2762" spans="1:12" x14ac:dyDescent="0.2">
      <c r="A2762" s="76">
        <v>8970</v>
      </c>
      <c r="B2762" s="76">
        <f t="shared" si="426"/>
        <v>8.9700000000000006</v>
      </c>
      <c r="C2762" s="77">
        <f t="shared" si="421"/>
        <v>2.3787484444981154E-2</v>
      </c>
      <c r="D2762" s="78">
        <f t="shared" si="422"/>
        <v>4.0928670353029237E-10</v>
      </c>
      <c r="E2762" s="78">
        <f t="shared" si="423"/>
        <v>1</v>
      </c>
      <c r="F2762" s="78">
        <f t="shared" si="424"/>
        <v>1</v>
      </c>
      <c r="G2762" s="77">
        <f t="shared" si="427"/>
        <v>9.7359010937644419E-12</v>
      </c>
      <c r="H2762" s="78">
        <f t="shared" si="425"/>
        <v>-220.23247693436531</v>
      </c>
      <c r="I2762" s="77">
        <f t="shared" si="428"/>
        <v>10</v>
      </c>
      <c r="J2762" s="77">
        <f t="shared" si="429"/>
        <v>7.6239181521518734E-12</v>
      </c>
      <c r="K2762" s="77">
        <f t="shared" si="430"/>
        <v>7.6239181521518738E-11</v>
      </c>
      <c r="L2762" s="82"/>
    </row>
    <row r="2763" spans="1:12" x14ac:dyDescent="0.2">
      <c r="A2763" s="76">
        <v>8980</v>
      </c>
      <c r="B2763" s="76">
        <f t="shared" si="426"/>
        <v>8.98</v>
      </c>
      <c r="C2763" s="77">
        <f t="shared" si="421"/>
        <v>2.3550368353521169E-2</v>
      </c>
      <c r="D2763" s="78">
        <f t="shared" si="422"/>
        <v>2.310446106282764E-10</v>
      </c>
      <c r="E2763" s="78">
        <f t="shared" si="423"/>
        <v>1</v>
      </c>
      <c r="F2763" s="78">
        <f t="shared" si="424"/>
        <v>1</v>
      </c>
      <c r="G2763" s="77">
        <f t="shared" si="427"/>
        <v>5.4411856863917816E-12</v>
      </c>
      <c r="H2763" s="78">
        <f t="shared" si="425"/>
        <v>-225.28612906137357</v>
      </c>
      <c r="I2763" s="77">
        <f t="shared" si="428"/>
        <v>10</v>
      </c>
      <c r="J2763" s="77">
        <f t="shared" si="429"/>
        <v>7.5885433900781114E-12</v>
      </c>
      <c r="K2763" s="77">
        <f t="shared" si="430"/>
        <v>7.5885433900781117E-11</v>
      </c>
      <c r="L2763" s="82"/>
    </row>
    <row r="2764" spans="1:12" x14ac:dyDescent="0.2">
      <c r="A2764" s="76">
        <v>8990</v>
      </c>
      <c r="B2764" s="76">
        <f t="shared" si="426"/>
        <v>8.99</v>
      </c>
      <c r="C2764" s="77">
        <f t="shared" si="421"/>
        <v>2.33151127347903E-2</v>
      </c>
      <c r="D2764" s="78">
        <f t="shared" si="422"/>
        <v>2.5763725611859924E-11</v>
      </c>
      <c r="E2764" s="78">
        <f t="shared" si="423"/>
        <v>1</v>
      </c>
      <c r="F2764" s="78">
        <f t="shared" si="424"/>
        <v>1</v>
      </c>
      <c r="G2764" s="77">
        <f t="shared" si="427"/>
        <v>6.0068416710871837E-13</v>
      </c>
      <c r="H2764" s="78">
        <f t="shared" si="425"/>
        <v>-244.42707630155351</v>
      </c>
      <c r="I2764" s="77">
        <f t="shared" si="428"/>
        <v>10</v>
      </c>
      <c r="J2764" s="77">
        <f t="shared" si="429"/>
        <v>3.0209349267502501E-12</v>
      </c>
      <c r="K2764" s="77">
        <f t="shared" si="430"/>
        <v>3.0209349267502504E-11</v>
      </c>
      <c r="L2764" s="82"/>
    </row>
    <row r="2765" spans="1:12" x14ac:dyDescent="0.2">
      <c r="A2765" s="76">
        <v>9000</v>
      </c>
      <c r="B2765" s="76">
        <f t="shared" si="426"/>
        <v>9</v>
      </c>
      <c r="C2765" s="77">
        <f t="shared" si="421"/>
        <v>2.3081707638573097E-2</v>
      </c>
      <c r="D2765" s="78">
        <f t="shared" si="422"/>
        <v>1.7445052939950061E-64</v>
      </c>
      <c r="E2765" s="78">
        <f t="shared" si="423"/>
        <v>1</v>
      </c>
      <c r="F2765" s="78">
        <f t="shared" si="424"/>
        <v>1</v>
      </c>
      <c r="G2765" s="77">
        <f t="shared" si="427"/>
        <v>4.0266161169935742E-66</v>
      </c>
      <c r="H2765" s="78">
        <f t="shared" si="425"/>
        <v>-1307.9011954496607</v>
      </c>
      <c r="I2765" s="77">
        <f t="shared" si="428"/>
        <v>10</v>
      </c>
      <c r="J2765" s="77">
        <f t="shared" si="429"/>
        <v>3.0034208355435919E-13</v>
      </c>
      <c r="K2765" s="77">
        <f t="shared" si="430"/>
        <v>3.0034208355435921E-12</v>
      </c>
      <c r="L2765" s="82"/>
    </row>
    <row r="2766" spans="1:12" x14ac:dyDescent="0.2">
      <c r="A2766" s="76">
        <v>9010</v>
      </c>
      <c r="B2766" s="76">
        <f t="shared" si="426"/>
        <v>9.01</v>
      </c>
      <c r="C2766" s="77">
        <f t="shared" si="421"/>
        <v>2.2850143130997778E-2</v>
      </c>
      <c r="D2766" s="78">
        <f t="shared" si="422"/>
        <v>2.595065687713041E-11</v>
      </c>
      <c r="E2766" s="78">
        <f t="shared" si="423"/>
        <v>1</v>
      </c>
      <c r="F2766" s="78">
        <f t="shared" si="424"/>
        <v>1</v>
      </c>
      <c r="G2766" s="77">
        <f t="shared" si="427"/>
        <v>5.9297622398584174E-13</v>
      </c>
      <c r="H2766" s="78">
        <f t="shared" si="425"/>
        <v>-244.53925439574206</v>
      </c>
      <c r="I2766" s="77">
        <f t="shared" si="428"/>
        <v>10</v>
      </c>
      <c r="J2766" s="77">
        <f t="shared" si="429"/>
        <v>2.9648811199292087E-13</v>
      </c>
      <c r="K2766" s="77">
        <f t="shared" si="430"/>
        <v>2.9648811199292088E-12</v>
      </c>
      <c r="L2766" s="82"/>
    </row>
    <row r="2767" spans="1:12" x14ac:dyDescent="0.2">
      <c r="A2767" s="76">
        <v>9020</v>
      </c>
      <c r="B2767" s="76">
        <f t="shared" si="426"/>
        <v>9.02</v>
      </c>
      <c r="C2767" s="77">
        <f t="shared" si="421"/>
        <v>2.262040929479511E-2</v>
      </c>
      <c r="D2767" s="78">
        <f t="shared" si="422"/>
        <v>2.3440952672966198E-10</v>
      </c>
      <c r="E2767" s="78">
        <f t="shared" si="423"/>
        <v>1</v>
      </c>
      <c r="F2767" s="78">
        <f t="shared" si="424"/>
        <v>1</v>
      </c>
      <c r="G2767" s="77">
        <f t="shared" si="427"/>
        <v>5.3024394372241686E-12</v>
      </c>
      <c r="H2767" s="78">
        <f t="shared" si="425"/>
        <v>-225.51048566312875</v>
      </c>
      <c r="I2767" s="77">
        <f t="shared" si="428"/>
        <v>10</v>
      </c>
      <c r="J2767" s="77">
        <f t="shared" si="429"/>
        <v>2.947707830605005E-12</v>
      </c>
      <c r="K2767" s="77">
        <f t="shared" si="430"/>
        <v>2.9477078306050052E-11</v>
      </c>
      <c r="L2767" s="82"/>
    </row>
    <row r="2768" spans="1:12" x14ac:dyDescent="0.2">
      <c r="A2768" s="76">
        <v>9030</v>
      </c>
      <c r="B2768" s="76">
        <f t="shared" si="426"/>
        <v>9.0299999999999994</v>
      </c>
      <c r="C2768" s="77">
        <f t="shared" si="421"/>
        <v>2.2392496229554741E-2</v>
      </c>
      <c r="D2768" s="78">
        <f t="shared" si="422"/>
        <v>4.1826049463520642E-10</v>
      </c>
      <c r="E2768" s="78">
        <f t="shared" si="423"/>
        <v>1</v>
      </c>
      <c r="F2768" s="78">
        <f t="shared" si="424"/>
        <v>1</v>
      </c>
      <c r="G2768" s="77">
        <f t="shared" si="427"/>
        <v>9.3658965490905605E-12</v>
      </c>
      <c r="H2768" s="78">
        <f t="shared" si="425"/>
        <v>-220.56901287044937</v>
      </c>
      <c r="I2768" s="77">
        <f t="shared" si="428"/>
        <v>10</v>
      </c>
      <c r="J2768" s="77">
        <f t="shared" si="429"/>
        <v>7.3341679931573642E-12</v>
      </c>
      <c r="K2768" s="77">
        <f t="shared" si="430"/>
        <v>7.3341679931573645E-11</v>
      </c>
      <c r="L2768" s="82"/>
    </row>
    <row r="2769" spans="1:12" x14ac:dyDescent="0.2">
      <c r="A2769" s="76">
        <v>9040</v>
      </c>
      <c r="B2769" s="76">
        <f t="shared" si="426"/>
        <v>9.0399999999999991</v>
      </c>
      <c r="C2769" s="77">
        <f t="shared" si="421"/>
        <v>2.2166394051979715E-2</v>
      </c>
      <c r="D2769" s="78">
        <f t="shared" si="422"/>
        <v>2.3614199561926196E-10</v>
      </c>
      <c r="E2769" s="78">
        <f t="shared" si="423"/>
        <v>1</v>
      </c>
      <c r="F2769" s="78">
        <f t="shared" si="424"/>
        <v>1</v>
      </c>
      <c r="G2769" s="77">
        <f t="shared" si="427"/>
        <v>5.2344165271174283E-12</v>
      </c>
      <c r="H2769" s="78">
        <f t="shared" si="425"/>
        <v>-225.62263442937126</v>
      </c>
      <c r="I2769" s="77">
        <f t="shared" si="428"/>
        <v>10</v>
      </c>
      <c r="J2769" s="77">
        <f t="shared" si="429"/>
        <v>7.300156538103994E-12</v>
      </c>
      <c r="K2769" s="77">
        <f t="shared" si="430"/>
        <v>7.3001565381039946E-11</v>
      </c>
      <c r="L2769" s="82"/>
    </row>
    <row r="2770" spans="1:12" x14ac:dyDescent="0.2">
      <c r="A2770" s="76">
        <v>9050</v>
      </c>
      <c r="B2770" s="76">
        <f t="shared" si="426"/>
        <v>9.0500000000000007</v>
      </c>
      <c r="C2770" s="77">
        <f t="shared" si="421"/>
        <v>2.1942092896138642E-2</v>
      </c>
      <c r="D2770" s="78">
        <f t="shared" si="422"/>
        <v>2.6335667683910109E-11</v>
      </c>
      <c r="E2770" s="78">
        <f t="shared" si="423"/>
        <v>1</v>
      </c>
      <c r="F2770" s="78">
        <f t="shared" si="424"/>
        <v>1</v>
      </c>
      <c r="G2770" s="77">
        <f t="shared" si="427"/>
        <v>5.7785966680219204E-13</v>
      </c>
      <c r="H2770" s="78">
        <f t="shared" si="425"/>
        <v>-244.76355234346471</v>
      </c>
      <c r="I2770" s="77">
        <f t="shared" si="428"/>
        <v>10</v>
      </c>
      <c r="J2770" s="77">
        <f t="shared" si="429"/>
        <v>2.90613809695981E-12</v>
      </c>
      <c r="K2770" s="77">
        <f t="shared" si="430"/>
        <v>2.9061380969598101E-11</v>
      </c>
      <c r="L2770" s="82"/>
    </row>
    <row r="2771" spans="1:12" x14ac:dyDescent="0.2">
      <c r="A2771" s="76">
        <v>9060</v>
      </c>
      <c r="B2771" s="76">
        <f t="shared" si="426"/>
        <v>9.06</v>
      </c>
      <c r="C2771" s="77">
        <f t="shared" si="421"/>
        <v>2.1719582913715948E-2</v>
      </c>
      <c r="D2771" s="78">
        <f t="shared" si="422"/>
        <v>7.3140424991826707E-64</v>
      </c>
      <c r="E2771" s="78">
        <f t="shared" si="423"/>
        <v>1</v>
      </c>
      <c r="F2771" s="78">
        <f t="shared" si="424"/>
        <v>1</v>
      </c>
      <c r="G2771" s="77">
        <f t="shared" si="427"/>
        <v>1.5885795249544022E-65</v>
      </c>
      <c r="H2771" s="78">
        <f t="shared" si="425"/>
        <v>-1295.9798207865902</v>
      </c>
      <c r="I2771" s="77">
        <f t="shared" si="428"/>
        <v>10</v>
      </c>
      <c r="J2771" s="77">
        <f t="shared" si="429"/>
        <v>2.8892983340109602E-13</v>
      </c>
      <c r="K2771" s="77">
        <f t="shared" si="430"/>
        <v>2.8892983340109603E-12</v>
      </c>
      <c r="L2771" s="82"/>
    </row>
    <row r="2772" spans="1:12" x14ac:dyDescent="0.2">
      <c r="A2772" s="76">
        <v>9070</v>
      </c>
      <c r="B2772" s="76">
        <f t="shared" si="426"/>
        <v>9.07</v>
      </c>
      <c r="C2772" s="77">
        <f t="shared" si="421"/>
        <v>2.1498854274259779E-2</v>
      </c>
      <c r="D2772" s="78">
        <f t="shared" si="422"/>
        <v>2.6533889006646862E-11</v>
      </c>
      <c r="E2772" s="78">
        <f t="shared" si="423"/>
        <v>1</v>
      </c>
      <c r="F2772" s="78">
        <f t="shared" si="424"/>
        <v>1</v>
      </c>
      <c r="G2772" s="77">
        <f t="shared" si="427"/>
        <v>5.7044821308328445E-13</v>
      </c>
      <c r="H2772" s="78">
        <f t="shared" si="425"/>
        <v>-244.87567551897394</v>
      </c>
      <c r="I2772" s="77">
        <f t="shared" si="428"/>
        <v>10</v>
      </c>
      <c r="J2772" s="77">
        <f t="shared" si="429"/>
        <v>2.8522410654164222E-13</v>
      </c>
      <c r="K2772" s="77">
        <f t="shared" si="430"/>
        <v>2.8522410654164221E-12</v>
      </c>
      <c r="L2772" s="82"/>
    </row>
    <row r="2773" spans="1:12" x14ac:dyDescent="0.2">
      <c r="A2773" s="76">
        <v>9080</v>
      </c>
      <c r="B2773" s="76">
        <f t="shared" si="426"/>
        <v>9.08</v>
      </c>
      <c r="C2773" s="77">
        <f t="shared" si="421"/>
        <v>2.1279897165428087E-2</v>
      </c>
      <c r="D2773" s="78">
        <f t="shared" si="422"/>
        <v>2.3971014533047211E-10</v>
      </c>
      <c r="E2773" s="78">
        <f t="shared" si="423"/>
        <v>1</v>
      </c>
      <c r="F2773" s="78">
        <f t="shared" si="424"/>
        <v>1</v>
      </c>
      <c r="G2773" s="77">
        <f t="shared" si="427"/>
        <v>5.1010072421422684E-12</v>
      </c>
      <c r="H2773" s="78">
        <f t="shared" si="425"/>
        <v>-225.84688119759744</v>
      </c>
      <c r="I2773" s="77">
        <f t="shared" si="428"/>
        <v>10</v>
      </c>
      <c r="J2773" s="77">
        <f t="shared" si="429"/>
        <v>2.8357277276127764E-12</v>
      </c>
      <c r="K2773" s="77">
        <f t="shared" si="430"/>
        <v>2.8357277276127763E-11</v>
      </c>
      <c r="L2773" s="82"/>
    </row>
    <row r="2774" spans="1:12" x14ac:dyDescent="0.2">
      <c r="A2774" s="76">
        <v>9090</v>
      </c>
      <c r="B2774" s="76">
        <f t="shared" si="426"/>
        <v>9.09</v>
      </c>
      <c r="C2774" s="77">
        <f t="shared" si="421"/>
        <v>2.1062701793232271E-2</v>
      </c>
      <c r="D2774" s="78">
        <f t="shared" si="422"/>
        <v>4.2777629792881766E-10</v>
      </c>
      <c r="E2774" s="78">
        <f t="shared" si="423"/>
        <v>1</v>
      </c>
      <c r="F2774" s="78">
        <f t="shared" si="424"/>
        <v>1</v>
      </c>
      <c r="G2774" s="77">
        <f t="shared" si="427"/>
        <v>9.0101245974875704E-12</v>
      </c>
      <c r="H2774" s="78">
        <f t="shared" si="425"/>
        <v>-220.90538406581908</v>
      </c>
      <c r="I2774" s="77">
        <f t="shared" si="428"/>
        <v>10</v>
      </c>
      <c r="J2774" s="77">
        <f t="shared" si="429"/>
        <v>7.0555659198149198E-12</v>
      </c>
      <c r="K2774" s="77">
        <f t="shared" si="430"/>
        <v>7.0555659198149198E-11</v>
      </c>
      <c r="L2774" s="82"/>
    </row>
    <row r="2775" spans="1:12" x14ac:dyDescent="0.2">
      <c r="A2775" s="76">
        <v>9100</v>
      </c>
      <c r="B2775" s="76">
        <f t="shared" si="426"/>
        <v>9.1</v>
      </c>
      <c r="C2775" s="77">
        <f t="shared" si="421"/>
        <v>2.0847258382278945E-2</v>
      </c>
      <c r="D2775" s="78">
        <f t="shared" si="422"/>
        <v>2.415471535533124E-10</v>
      </c>
      <c r="E2775" s="78">
        <f t="shared" si="423"/>
        <v>1</v>
      </c>
      <c r="F2775" s="78">
        <f t="shared" si="424"/>
        <v>1</v>
      </c>
      <c r="G2775" s="77">
        <f t="shared" si="427"/>
        <v>5.0355959216299112E-12</v>
      </c>
      <c r="H2775" s="78">
        <f t="shared" si="425"/>
        <v>-225.95898253731687</v>
      </c>
      <c r="I2775" s="77">
        <f t="shared" si="428"/>
        <v>10</v>
      </c>
      <c r="J2775" s="77">
        <f t="shared" si="429"/>
        <v>7.0228602595587412E-12</v>
      </c>
      <c r="K2775" s="77">
        <f t="shared" si="430"/>
        <v>7.0228602595587418E-11</v>
      </c>
      <c r="L2775" s="82"/>
    </row>
    <row r="2776" spans="1:12" x14ac:dyDescent="0.2">
      <c r="A2776" s="76">
        <v>9110</v>
      </c>
      <c r="B2776" s="76">
        <f t="shared" si="426"/>
        <v>9.11</v>
      </c>
      <c r="C2776" s="77">
        <f t="shared" si="421"/>
        <v>2.0633557176009568E-2</v>
      </c>
      <c r="D2776" s="78">
        <f t="shared" si="422"/>
        <v>2.6942132233992725E-11</v>
      </c>
      <c r="E2776" s="78">
        <f t="shared" si="423"/>
        <v>1</v>
      </c>
      <c r="F2776" s="78">
        <f t="shared" si="424"/>
        <v>1</v>
      </c>
      <c r="G2776" s="77">
        <f t="shared" si="427"/>
        <v>5.5591202589369924E-13</v>
      </c>
      <c r="H2776" s="78">
        <f t="shared" si="425"/>
        <v>-245.09987861770759</v>
      </c>
      <c r="I2776" s="77">
        <f t="shared" si="428"/>
        <v>10</v>
      </c>
      <c r="J2776" s="77">
        <f t="shared" si="429"/>
        <v>2.7957539737618051E-12</v>
      </c>
      <c r="K2776" s="77">
        <f t="shared" si="430"/>
        <v>2.7957539737618052E-11</v>
      </c>
      <c r="L2776" s="82"/>
    </row>
    <row r="2777" spans="1:12" x14ac:dyDescent="0.2">
      <c r="A2777" s="76">
        <v>9120</v>
      </c>
      <c r="B2777" s="76">
        <f t="shared" si="426"/>
        <v>9.1199999999999992</v>
      </c>
      <c r="C2777" s="77">
        <f t="shared" si="421"/>
        <v>2.042158843693765E-2</v>
      </c>
      <c r="D2777" s="78">
        <f t="shared" si="422"/>
        <v>3.9906322251106769E-66</v>
      </c>
      <c r="E2777" s="78">
        <f t="shared" si="423"/>
        <v>1</v>
      </c>
      <c r="F2777" s="78">
        <f t="shared" si="424"/>
        <v>1</v>
      </c>
      <c r="G2777" s="77">
        <f t="shared" si="427"/>
        <v>8.1495048904390967E-68</v>
      </c>
      <c r="H2777" s="78">
        <f t="shared" si="425"/>
        <v>-1341.777375505892</v>
      </c>
      <c r="I2777" s="77">
        <f t="shared" si="428"/>
        <v>10</v>
      </c>
      <c r="J2777" s="77">
        <f t="shared" si="429"/>
        <v>2.7795601294684962E-13</v>
      </c>
      <c r="K2777" s="77">
        <f t="shared" si="430"/>
        <v>2.7795601294684963E-12</v>
      </c>
      <c r="L2777" s="82"/>
    </row>
    <row r="2778" spans="1:12" x14ac:dyDescent="0.2">
      <c r="A2778" s="76">
        <v>9130</v>
      </c>
      <c r="B2778" s="76">
        <f t="shared" si="426"/>
        <v>9.1300000000000008</v>
      </c>
      <c r="C2778" s="77">
        <f t="shared" si="421"/>
        <v>2.0211342446884325E-2</v>
      </c>
      <c r="D2778" s="78">
        <f t="shared" si="422"/>
        <v>2.715230758304878E-11</v>
      </c>
      <c r="E2778" s="78">
        <f t="shared" si="423"/>
        <v>1</v>
      </c>
      <c r="F2778" s="78">
        <f t="shared" si="424"/>
        <v>1</v>
      </c>
      <c r="G2778" s="77">
        <f t="shared" si="427"/>
        <v>5.4878458678413297E-13</v>
      </c>
      <c r="H2778" s="78">
        <f t="shared" si="425"/>
        <v>-245.21196189531912</v>
      </c>
      <c r="I2778" s="77">
        <f t="shared" si="428"/>
        <v>10</v>
      </c>
      <c r="J2778" s="77">
        <f t="shared" si="429"/>
        <v>2.7439229339206649E-13</v>
      </c>
      <c r="K2778" s="77">
        <f t="shared" si="430"/>
        <v>2.7439229339206651E-12</v>
      </c>
      <c r="L2778" s="82"/>
    </row>
    <row r="2779" spans="1:12" x14ac:dyDescent="0.2">
      <c r="A2779" s="76">
        <v>9140</v>
      </c>
      <c r="B2779" s="76">
        <f t="shared" si="426"/>
        <v>9.14</v>
      </c>
      <c r="C2779" s="77">
        <f t="shared" si="421"/>
        <v>2.0002809507211266E-2</v>
      </c>
      <c r="D2779" s="78">
        <f t="shared" si="422"/>
        <v>2.4533048942819577E-10</v>
      </c>
      <c r="E2779" s="78">
        <f t="shared" si="423"/>
        <v>1</v>
      </c>
      <c r="F2779" s="78">
        <f t="shared" si="424"/>
        <v>1</v>
      </c>
      <c r="G2779" s="77">
        <f t="shared" si="427"/>
        <v>4.907299046343107E-12</v>
      </c>
      <c r="H2779" s="78">
        <f t="shared" si="425"/>
        <v>-226.1831495140342</v>
      </c>
      <c r="I2779" s="77">
        <f t="shared" si="428"/>
        <v>10</v>
      </c>
      <c r="J2779" s="77">
        <f t="shared" si="429"/>
        <v>2.7280418165636201E-12</v>
      </c>
      <c r="K2779" s="77">
        <f t="shared" si="430"/>
        <v>2.7280418165636201E-11</v>
      </c>
      <c r="L2779" s="82"/>
    </row>
    <row r="2780" spans="1:12" x14ac:dyDescent="0.2">
      <c r="A2780" s="76">
        <v>9150</v>
      </c>
      <c r="B2780" s="76">
        <f t="shared" si="426"/>
        <v>9.15</v>
      </c>
      <c r="C2780" s="77">
        <f t="shared" si="421"/>
        <v>1.9795979939052005E-2</v>
      </c>
      <c r="D2780" s="78">
        <f t="shared" si="422"/>
        <v>4.3786599184343489E-10</v>
      </c>
      <c r="E2780" s="78">
        <f t="shared" si="423"/>
        <v>1</v>
      </c>
      <c r="F2780" s="78">
        <f t="shared" si="424"/>
        <v>1</v>
      </c>
      <c r="G2780" s="77">
        <f t="shared" si="427"/>
        <v>8.6679863905257463E-12</v>
      </c>
      <c r="H2780" s="78">
        <f t="shared" si="425"/>
        <v>-221.24163558461757</v>
      </c>
      <c r="I2780" s="77">
        <f t="shared" si="428"/>
        <v>10</v>
      </c>
      <c r="J2780" s="77">
        <f t="shared" si="429"/>
        <v>6.7876427184344271E-12</v>
      </c>
      <c r="K2780" s="77">
        <f t="shared" si="430"/>
        <v>6.7876427184344271E-11</v>
      </c>
      <c r="L2780" s="82"/>
    </row>
    <row r="2781" spans="1:12" x14ac:dyDescent="0.2">
      <c r="A2781" s="76">
        <v>9160</v>
      </c>
      <c r="B2781" s="76">
        <f t="shared" si="426"/>
        <v>9.16</v>
      </c>
      <c r="C2781" s="77">
        <f t="shared" si="421"/>
        <v>1.9590844083540608E-2</v>
      </c>
      <c r="D2781" s="78">
        <f t="shared" si="422"/>
        <v>2.4727825402297229E-10</v>
      </c>
      <c r="E2781" s="78">
        <f t="shared" si="423"/>
        <v>1</v>
      </c>
      <c r="F2781" s="78">
        <f t="shared" si="424"/>
        <v>1</v>
      </c>
      <c r="G2781" s="77">
        <f t="shared" si="427"/>
        <v>4.8443897198141983E-12</v>
      </c>
      <c r="H2781" s="78">
        <f t="shared" si="425"/>
        <v>-226.29521852298018</v>
      </c>
      <c r="I2781" s="77">
        <f t="shared" si="428"/>
        <v>10</v>
      </c>
      <c r="J2781" s="77">
        <f t="shared" si="429"/>
        <v>6.7561880551699719E-12</v>
      </c>
      <c r="K2781" s="77">
        <f t="shared" si="430"/>
        <v>6.7561880551699713E-11</v>
      </c>
      <c r="L2781" s="82"/>
    </row>
    <row r="2782" spans="1:12" x14ac:dyDescent="0.2">
      <c r="A2782" s="76">
        <v>9170</v>
      </c>
      <c r="B2782" s="76">
        <f t="shared" si="426"/>
        <v>9.17</v>
      </c>
      <c r="C2782" s="77">
        <f t="shared" si="421"/>
        <v>1.9387392302038731E-2</v>
      </c>
      <c r="D2782" s="78">
        <f t="shared" si="422"/>
        <v>2.7585164925436194E-11</v>
      </c>
      <c r="E2782" s="78">
        <f t="shared" si="423"/>
        <v>1</v>
      </c>
      <c r="F2782" s="78">
        <f t="shared" si="424"/>
        <v>1</v>
      </c>
      <c r="G2782" s="77">
        <f t="shared" si="427"/>
        <v>5.3480441412587047E-13</v>
      </c>
      <c r="H2782" s="78">
        <f t="shared" si="425"/>
        <v>-245.43610033700449</v>
      </c>
      <c r="I2782" s="77">
        <f t="shared" si="428"/>
        <v>10</v>
      </c>
      <c r="J2782" s="77">
        <f t="shared" si="429"/>
        <v>2.6895970669700344E-12</v>
      </c>
      <c r="K2782" s="77">
        <f t="shared" si="430"/>
        <v>2.6895970669700344E-11</v>
      </c>
      <c r="L2782" s="82"/>
    </row>
    <row r="2783" spans="1:12" x14ac:dyDescent="0.2">
      <c r="A2783" s="76">
        <v>9180</v>
      </c>
      <c r="B2783" s="76">
        <f t="shared" si="426"/>
        <v>9.18</v>
      </c>
      <c r="C2783" s="77">
        <f t="shared" si="421"/>
        <v>1.9185614976360076E-2</v>
      </c>
      <c r="D2783" s="78">
        <f t="shared" si="422"/>
        <v>4.1074581879313597E-70</v>
      </c>
      <c r="E2783" s="78">
        <f t="shared" si="423"/>
        <v>1</v>
      </c>
      <c r="F2783" s="78">
        <f t="shared" si="424"/>
        <v>1</v>
      </c>
      <c r="G2783" s="77">
        <f t="shared" si="427"/>
        <v>7.8804111325148716E-72</v>
      </c>
      <c r="H2783" s="78">
        <f t="shared" si="425"/>
        <v>-1422.0690224828872</v>
      </c>
      <c r="I2783" s="77">
        <f t="shared" si="428"/>
        <v>10</v>
      </c>
      <c r="J2783" s="77">
        <f t="shared" si="429"/>
        <v>2.6740220706293524E-13</v>
      </c>
      <c r="K2783" s="77">
        <f t="shared" si="430"/>
        <v>2.6740220706293525E-12</v>
      </c>
      <c r="L2783" s="82"/>
    </row>
    <row r="2784" spans="1:12" x14ac:dyDescent="0.2">
      <c r="A2784" s="76">
        <v>9190</v>
      </c>
      <c r="B2784" s="76">
        <f t="shared" si="426"/>
        <v>9.19</v>
      </c>
      <c r="C2784" s="77">
        <f t="shared" si="421"/>
        <v>1.8985502508992971E-2</v>
      </c>
      <c r="D2784" s="78">
        <f t="shared" si="422"/>
        <v>2.7808013068905507E-11</v>
      </c>
      <c r="E2784" s="78">
        <f t="shared" si="423"/>
        <v>1</v>
      </c>
      <c r="F2784" s="78">
        <f t="shared" si="424"/>
        <v>1</v>
      </c>
      <c r="G2784" s="77">
        <f t="shared" si="427"/>
        <v>5.2794910188981485E-13</v>
      </c>
      <c r="H2784" s="78">
        <f t="shared" si="425"/>
        <v>-245.54815889151649</v>
      </c>
      <c r="I2784" s="77">
        <f t="shared" si="428"/>
        <v>10</v>
      </c>
      <c r="J2784" s="77">
        <f t="shared" si="429"/>
        <v>2.6397455094490742E-13</v>
      </c>
      <c r="K2784" s="77">
        <f t="shared" si="430"/>
        <v>2.6397455094490741E-12</v>
      </c>
      <c r="L2784" s="82"/>
    </row>
    <row r="2785" spans="1:12" x14ac:dyDescent="0.2">
      <c r="A2785" s="76">
        <v>9200</v>
      </c>
      <c r="B2785" s="76">
        <f t="shared" si="426"/>
        <v>9.1999999999999993</v>
      </c>
      <c r="C2785" s="77">
        <f t="shared" si="421"/>
        <v>1.8787045323320942E-2</v>
      </c>
      <c r="D2785" s="78">
        <f t="shared" si="422"/>
        <v>2.5128971512172799E-10</v>
      </c>
      <c r="E2785" s="78">
        <f t="shared" si="423"/>
        <v>1</v>
      </c>
      <c r="F2785" s="78">
        <f t="shared" si="424"/>
        <v>1</v>
      </c>
      <c r="G2785" s="77">
        <f t="shared" si="427"/>
        <v>4.7209912672763113E-12</v>
      </c>
      <c r="H2785" s="78">
        <f t="shared" si="425"/>
        <v>-226.51933605821338</v>
      </c>
      <c r="I2785" s="77">
        <f t="shared" si="428"/>
        <v>10</v>
      </c>
      <c r="J2785" s="77">
        <f t="shared" si="429"/>
        <v>2.6244701845830632E-12</v>
      </c>
      <c r="K2785" s="77">
        <f t="shared" si="430"/>
        <v>2.6244701845830631E-11</v>
      </c>
      <c r="L2785" s="82"/>
    </row>
    <row r="2786" spans="1:12" x14ac:dyDescent="0.2">
      <c r="A2786" s="76">
        <v>9210</v>
      </c>
      <c r="B2786" s="76">
        <f t="shared" si="426"/>
        <v>9.2100000000000009</v>
      </c>
      <c r="C2786" s="77">
        <f t="shared" si="421"/>
        <v>1.8590233863840726E-2</v>
      </c>
      <c r="D2786" s="78">
        <f t="shared" si="422"/>
        <v>4.4856408602291667E-10</v>
      </c>
      <c r="E2786" s="78">
        <f t="shared" si="423"/>
        <v>1</v>
      </c>
      <c r="F2786" s="78">
        <f t="shared" si="424"/>
        <v>1</v>
      </c>
      <c r="G2786" s="77">
        <f t="shared" si="427"/>
        <v>8.3389112620859896E-12</v>
      </c>
      <c r="H2786" s="78">
        <f t="shared" si="425"/>
        <v>-221.57781295303363</v>
      </c>
      <c r="I2786" s="77">
        <f t="shared" si="428"/>
        <v>10</v>
      </c>
      <c r="J2786" s="77">
        <f t="shared" si="429"/>
        <v>6.5299512646811505E-12</v>
      </c>
      <c r="K2786" s="77">
        <f t="shared" si="430"/>
        <v>6.5299512646811501E-11</v>
      </c>
      <c r="L2786" s="82"/>
    </row>
    <row r="2787" spans="1:12" x14ac:dyDescent="0.2">
      <c r="A2787" s="76">
        <v>9220</v>
      </c>
      <c r="B2787" s="76">
        <f t="shared" si="426"/>
        <v>9.2200000000000006</v>
      </c>
      <c r="C2787" s="77">
        <f t="shared" si="421"/>
        <v>1.8395058596378716E-2</v>
      </c>
      <c r="D2787" s="78">
        <f t="shared" si="422"/>
        <v>2.5335496798083105E-10</v>
      </c>
      <c r="E2787" s="78">
        <f t="shared" si="423"/>
        <v>1</v>
      </c>
      <c r="F2787" s="78">
        <f t="shared" si="424"/>
        <v>1</v>
      </c>
      <c r="G2787" s="77">
        <f t="shared" si="427"/>
        <v>4.660479481691041E-12</v>
      </c>
      <c r="H2787" s="78">
        <f t="shared" si="425"/>
        <v>-226.63138799435325</v>
      </c>
      <c r="I2787" s="77">
        <f t="shared" si="428"/>
        <v>10</v>
      </c>
      <c r="J2787" s="77">
        <f t="shared" si="429"/>
        <v>6.4996953718885153E-12</v>
      </c>
      <c r="K2787" s="77">
        <f t="shared" si="430"/>
        <v>6.4996953718885158E-11</v>
      </c>
      <c r="L2787" s="82"/>
    </row>
    <row r="2788" spans="1:12" x14ac:dyDescent="0.2">
      <c r="A2788" s="76">
        <v>9230</v>
      </c>
      <c r="B2788" s="76">
        <f t="shared" si="426"/>
        <v>9.23</v>
      </c>
      <c r="C2788" s="77">
        <f t="shared" si="421"/>
        <v>1.8201510008304774E-2</v>
      </c>
      <c r="D2788" s="78">
        <f t="shared" si="422"/>
        <v>2.8266980646640748E-11</v>
      </c>
      <c r="E2788" s="78">
        <f t="shared" si="423"/>
        <v>1</v>
      </c>
      <c r="F2788" s="78">
        <f t="shared" si="424"/>
        <v>1</v>
      </c>
      <c r="G2788" s="77">
        <f t="shared" si="427"/>
        <v>5.1450173114438894E-13</v>
      </c>
      <c r="H2788" s="78">
        <f t="shared" si="425"/>
        <v>-245.77226319256195</v>
      </c>
      <c r="I2788" s="77">
        <f t="shared" si="428"/>
        <v>10</v>
      </c>
      <c r="J2788" s="77">
        <f t="shared" si="429"/>
        <v>2.587490606417715E-12</v>
      </c>
      <c r="K2788" s="77">
        <f t="shared" si="430"/>
        <v>2.5874906064177149E-11</v>
      </c>
      <c r="L2788" s="82"/>
    </row>
    <row r="2789" spans="1:12" x14ac:dyDescent="0.2">
      <c r="A2789" s="76">
        <v>9240</v>
      </c>
      <c r="B2789" s="76">
        <f t="shared" si="426"/>
        <v>9.24</v>
      </c>
      <c r="C2789" s="77">
        <f t="shared" si="421"/>
        <v>1.8009578608744171E-2</v>
      </c>
      <c r="D2789" s="78">
        <f t="shared" si="422"/>
        <v>8.6917232921713848E-66</v>
      </c>
      <c r="E2789" s="78">
        <f t="shared" si="423"/>
        <v>1</v>
      </c>
      <c r="F2789" s="78">
        <f t="shared" si="424"/>
        <v>1</v>
      </c>
      <c r="G2789" s="77">
        <f t="shared" si="427"/>
        <v>1.5653427387581324E-67</v>
      </c>
      <c r="H2789" s="78">
        <f t="shared" si="425"/>
        <v>-1336.1078111399279</v>
      </c>
      <c r="I2789" s="77">
        <f t="shared" si="428"/>
        <v>10</v>
      </c>
      <c r="J2789" s="77">
        <f t="shared" si="429"/>
        <v>2.5725086557219447E-13</v>
      </c>
      <c r="K2789" s="77">
        <f t="shared" si="430"/>
        <v>2.5725086557219447E-12</v>
      </c>
      <c r="L2789" s="82"/>
    </row>
    <row r="2790" spans="1:12" x14ac:dyDescent="0.2">
      <c r="A2790" s="76">
        <v>9250</v>
      </c>
      <c r="B2790" s="76">
        <f t="shared" si="426"/>
        <v>9.25</v>
      </c>
      <c r="C2790" s="77">
        <f t="shared" si="421"/>
        <v>1.7819254928787321E-2</v>
      </c>
      <c r="D2790" s="78">
        <f t="shared" si="422"/>
        <v>2.8503280090850748E-11</v>
      </c>
      <c r="E2790" s="78">
        <f t="shared" si="423"/>
        <v>1</v>
      </c>
      <c r="F2790" s="78">
        <f t="shared" si="424"/>
        <v>1</v>
      </c>
      <c r="G2790" s="77">
        <f t="shared" si="427"/>
        <v>5.0790721424549772E-13</v>
      </c>
      <c r="H2790" s="78">
        <f t="shared" si="425"/>
        <v>-245.88431236934812</v>
      </c>
      <c r="I2790" s="77">
        <f t="shared" si="428"/>
        <v>10</v>
      </c>
      <c r="J2790" s="77">
        <f t="shared" si="429"/>
        <v>2.5395360712274886E-13</v>
      </c>
      <c r="K2790" s="77">
        <f t="shared" si="430"/>
        <v>2.5395360712274886E-12</v>
      </c>
      <c r="L2790" s="82"/>
    </row>
    <row r="2791" spans="1:12" x14ac:dyDescent="0.2">
      <c r="A2791" s="76">
        <v>9260</v>
      </c>
      <c r="B2791" s="76">
        <f t="shared" si="426"/>
        <v>9.26</v>
      </c>
      <c r="C2791" s="77">
        <f t="shared" si="421"/>
        <v>1.7630529521697663E-2</v>
      </c>
      <c r="D2791" s="78">
        <f t="shared" si="422"/>
        <v>2.5760856878289595E-10</v>
      </c>
      <c r="E2791" s="78">
        <f t="shared" si="423"/>
        <v>1</v>
      </c>
      <c r="F2791" s="78">
        <f t="shared" si="424"/>
        <v>1</v>
      </c>
      <c r="G2791" s="77">
        <f t="shared" si="427"/>
        <v>4.5417754769691304E-12</v>
      </c>
      <c r="H2791" s="78">
        <f t="shared" si="425"/>
        <v>-226.85548677935569</v>
      </c>
      <c r="I2791" s="77">
        <f t="shared" si="428"/>
        <v>10</v>
      </c>
      <c r="J2791" s="77">
        <f t="shared" si="429"/>
        <v>2.5248413456073143E-12</v>
      </c>
      <c r="K2791" s="77">
        <f t="shared" si="430"/>
        <v>2.5248413456073144E-11</v>
      </c>
      <c r="L2791" s="82"/>
    </row>
    <row r="2792" spans="1:12" x14ac:dyDescent="0.2">
      <c r="A2792" s="76">
        <v>9270</v>
      </c>
      <c r="B2792" s="76">
        <f t="shared" si="426"/>
        <v>9.27</v>
      </c>
      <c r="C2792" s="77">
        <f t="shared" si="421"/>
        <v>1.7443392963116762E-2</v>
      </c>
      <c r="D2792" s="78">
        <f t="shared" si="422"/>
        <v>4.5990795848547984E-10</v>
      </c>
      <c r="E2792" s="78">
        <f t="shared" si="423"/>
        <v>1</v>
      </c>
      <c r="F2792" s="78">
        <f t="shared" si="424"/>
        <v>1</v>
      </c>
      <c r="G2792" s="77">
        <f t="shared" si="427"/>
        <v>8.0223552467270154E-12</v>
      </c>
      <c r="H2792" s="78">
        <f t="shared" si="425"/>
        <v>-221.91396220914865</v>
      </c>
      <c r="I2792" s="77">
        <f t="shared" si="428"/>
        <v>10</v>
      </c>
      <c r="J2792" s="77">
        <f t="shared" si="429"/>
        <v>6.2820653618480729E-12</v>
      </c>
      <c r="K2792" s="77">
        <f t="shared" si="430"/>
        <v>6.2820653618480726E-11</v>
      </c>
      <c r="L2792" s="82"/>
    </row>
    <row r="2793" spans="1:12" x14ac:dyDescent="0.2">
      <c r="A2793" s="76">
        <v>9280</v>
      </c>
      <c r="B2793" s="76">
        <f t="shared" si="426"/>
        <v>9.2799999999999994</v>
      </c>
      <c r="C2793" s="77">
        <f t="shared" si="421"/>
        <v>1.7257835851267982E-2</v>
      </c>
      <c r="D2793" s="78">
        <f t="shared" si="422"/>
        <v>2.5979860342625514E-10</v>
      </c>
      <c r="E2793" s="78">
        <f t="shared" si="423"/>
        <v>1</v>
      </c>
      <c r="F2793" s="78">
        <f t="shared" si="424"/>
        <v>1</v>
      </c>
      <c r="G2793" s="77">
        <f t="shared" si="427"/>
        <v>4.4835616523189787E-12</v>
      </c>
      <c r="H2793" s="78">
        <f t="shared" si="425"/>
        <v>-226.96753707981443</v>
      </c>
      <c r="I2793" s="77">
        <f t="shared" si="428"/>
        <v>10</v>
      </c>
      <c r="J2793" s="77">
        <f t="shared" si="429"/>
        <v>6.2529584495229975E-12</v>
      </c>
      <c r="K2793" s="77">
        <f t="shared" si="430"/>
        <v>6.2529584495229978E-11</v>
      </c>
      <c r="L2793" s="82"/>
    </row>
    <row r="2794" spans="1:12" x14ac:dyDescent="0.2">
      <c r="A2794" s="76">
        <v>9290</v>
      </c>
      <c r="B2794" s="76">
        <f t="shared" si="426"/>
        <v>9.2899999999999991</v>
      </c>
      <c r="C2794" s="77">
        <f t="shared" si="421"/>
        <v>1.7073848807157625E-2</v>
      </c>
      <c r="D2794" s="78">
        <f t="shared" si="422"/>
        <v>2.8989978845960874E-11</v>
      </c>
      <c r="E2794" s="78">
        <f t="shared" si="423"/>
        <v>1</v>
      </c>
      <c r="F2794" s="78">
        <f t="shared" si="424"/>
        <v>1</v>
      </c>
      <c r="G2794" s="77">
        <f t="shared" si="427"/>
        <v>4.9497051573863389E-13</v>
      </c>
      <c r="H2794" s="78">
        <f t="shared" si="425"/>
        <v>-246.10841340449568</v>
      </c>
      <c r="I2794" s="77">
        <f t="shared" si="428"/>
        <v>10</v>
      </c>
      <c r="J2794" s="77">
        <f t="shared" si="429"/>
        <v>2.4892660840288061E-12</v>
      </c>
      <c r="K2794" s="77">
        <f t="shared" si="430"/>
        <v>2.489266084028806E-11</v>
      </c>
      <c r="L2794" s="82"/>
    </row>
    <row r="2795" spans="1:12" x14ac:dyDescent="0.2">
      <c r="A2795" s="76">
        <v>9300</v>
      </c>
      <c r="B2795" s="76">
        <f t="shared" si="426"/>
        <v>9.3000000000000007</v>
      </c>
      <c r="C2795" s="77">
        <f t="shared" si="421"/>
        <v>1.6891422474774185E-2</v>
      </c>
      <c r="D2795" s="78">
        <f t="shared" si="422"/>
        <v>1.2029322894237808E-64</v>
      </c>
      <c r="E2795" s="78">
        <f t="shared" si="423"/>
        <v>1</v>
      </c>
      <c r="F2795" s="78">
        <f t="shared" si="424"/>
        <v>1</v>
      </c>
      <c r="G2795" s="77">
        <f t="shared" si="427"/>
        <v>2.0319237509204416E-66</v>
      </c>
      <c r="H2795" s="78">
        <f t="shared" si="425"/>
        <v>-1313.8418518645321</v>
      </c>
      <c r="I2795" s="77">
        <f t="shared" si="428"/>
        <v>10</v>
      </c>
      <c r="J2795" s="77">
        <f t="shared" si="429"/>
        <v>2.4748525786931695E-13</v>
      </c>
      <c r="K2795" s="77">
        <f t="shared" si="430"/>
        <v>2.4748525786931696E-12</v>
      </c>
      <c r="L2795" s="82"/>
    </row>
    <row r="2796" spans="1:12" x14ac:dyDescent="0.2">
      <c r="A2796" s="76">
        <v>9310</v>
      </c>
      <c r="B2796" s="76">
        <f t="shared" si="426"/>
        <v>9.31</v>
      </c>
      <c r="C2796" s="77">
        <f t="shared" si="421"/>
        <v>1.6710547521285167E-2</v>
      </c>
      <c r="D2796" s="78">
        <f t="shared" si="422"/>
        <v>2.9240573305573742E-11</v>
      </c>
      <c r="E2796" s="78">
        <f t="shared" si="423"/>
        <v>1</v>
      </c>
      <c r="F2796" s="78">
        <f t="shared" si="424"/>
        <v>1</v>
      </c>
      <c r="G2796" s="77">
        <f t="shared" si="427"/>
        <v>4.8862598977241248E-13</v>
      </c>
      <c r="H2796" s="78">
        <f t="shared" si="425"/>
        <v>-246.22046873683172</v>
      </c>
      <c r="I2796" s="77">
        <f t="shared" si="428"/>
        <v>10</v>
      </c>
      <c r="J2796" s="77">
        <f t="shared" si="429"/>
        <v>2.4431299488620624E-13</v>
      </c>
      <c r="K2796" s="77">
        <f t="shared" si="430"/>
        <v>2.4431299488620623E-12</v>
      </c>
      <c r="L2796" s="82"/>
    </row>
    <row r="2797" spans="1:12" x14ac:dyDescent="0.2">
      <c r="A2797" s="76">
        <v>9320</v>
      </c>
      <c r="B2797" s="76">
        <f t="shared" si="426"/>
        <v>9.32</v>
      </c>
      <c r="C2797" s="77">
        <f t="shared" si="421"/>
        <v>1.6531214637232013E-2</v>
      </c>
      <c r="D2797" s="78">
        <f t="shared" si="422"/>
        <v>2.6430953231057499E-10</v>
      </c>
      <c r="E2797" s="78">
        <f t="shared" si="423"/>
        <v>1</v>
      </c>
      <c r="F2797" s="78">
        <f t="shared" si="424"/>
        <v>1</v>
      </c>
      <c r="G2797" s="77">
        <f t="shared" si="427"/>
        <v>4.3693576092925253E-12</v>
      </c>
      <c r="H2797" s="78">
        <f t="shared" si="425"/>
        <v>-227.19164818163065</v>
      </c>
      <c r="I2797" s="77">
        <f t="shared" si="428"/>
        <v>10</v>
      </c>
      <c r="J2797" s="77">
        <f t="shared" si="429"/>
        <v>2.4289917995324688E-12</v>
      </c>
      <c r="K2797" s="77">
        <f t="shared" si="430"/>
        <v>2.428991799532469E-11</v>
      </c>
      <c r="L2797" s="82"/>
    </row>
    <row r="2798" spans="1:12" x14ac:dyDescent="0.2">
      <c r="A2798" s="76">
        <v>9330</v>
      </c>
      <c r="B2798" s="76">
        <f t="shared" si="426"/>
        <v>9.33</v>
      </c>
      <c r="C2798" s="77">
        <f t="shared" si="421"/>
        <v>1.6353414536723055E-2</v>
      </c>
      <c r="D2798" s="78">
        <f t="shared" si="422"/>
        <v>4.7193811830841536E-10</v>
      </c>
      <c r="E2798" s="78">
        <f t="shared" si="423"/>
        <v>1</v>
      </c>
      <c r="F2798" s="78">
        <f t="shared" si="424"/>
        <v>1</v>
      </c>
      <c r="G2798" s="77">
        <f t="shared" si="427"/>
        <v>7.7177996843785648E-12</v>
      </c>
      <c r="H2798" s="78">
        <f t="shared" si="425"/>
        <v>-222.2501299547794</v>
      </c>
      <c r="I2798" s="77">
        <f t="shared" si="428"/>
        <v>10</v>
      </c>
      <c r="J2798" s="77">
        <f t="shared" si="429"/>
        <v>6.043578646835545E-12</v>
      </c>
      <c r="K2798" s="77">
        <f t="shared" si="430"/>
        <v>6.043578646835545E-11</v>
      </c>
      <c r="L2798" s="82"/>
    </row>
    <row r="2799" spans="1:12" x14ac:dyDescent="0.2">
      <c r="A2799" s="76">
        <v>9340</v>
      </c>
      <c r="B2799" s="76">
        <f t="shared" si="426"/>
        <v>9.34</v>
      </c>
      <c r="C2799" s="77">
        <f t="shared" si="421"/>
        <v>1.6177137957623784E-2</v>
      </c>
      <c r="D2799" s="78">
        <f t="shared" si="422"/>
        <v>2.6663225571879069E-10</v>
      </c>
      <c r="E2799" s="78">
        <f t="shared" si="423"/>
        <v>1</v>
      </c>
      <c r="F2799" s="78">
        <f t="shared" si="424"/>
        <v>1</v>
      </c>
      <c r="G2799" s="77">
        <f t="shared" si="427"/>
        <v>4.3133467847152999E-12</v>
      </c>
      <c r="H2799" s="78">
        <f t="shared" si="425"/>
        <v>-227.30371248032765</v>
      </c>
      <c r="I2799" s="77">
        <f t="shared" si="428"/>
        <v>10</v>
      </c>
      <c r="J2799" s="77">
        <f t="shared" si="429"/>
        <v>6.0155732345469327E-12</v>
      </c>
      <c r="K2799" s="77">
        <f t="shared" si="430"/>
        <v>6.0155732345469327E-11</v>
      </c>
      <c r="L2799" s="82"/>
    </row>
    <row r="2800" spans="1:12" x14ac:dyDescent="0.2">
      <c r="A2800" s="76">
        <v>9350</v>
      </c>
      <c r="B2800" s="76">
        <f t="shared" si="426"/>
        <v>9.35</v>
      </c>
      <c r="C2800" s="77">
        <f t="shared" si="421"/>
        <v>1.6002375661745772E-2</v>
      </c>
      <c r="D2800" s="78">
        <f t="shared" si="422"/>
        <v>2.9756760522165497E-11</v>
      </c>
      <c r="E2800" s="78">
        <f t="shared" si="423"/>
        <v>1</v>
      </c>
      <c r="F2800" s="78">
        <f t="shared" si="424"/>
        <v>1</v>
      </c>
      <c r="G2800" s="77">
        <f t="shared" si="427"/>
        <v>4.7617886035229859E-13</v>
      </c>
      <c r="H2800" s="78">
        <f t="shared" si="425"/>
        <v>-246.44459777442842</v>
      </c>
      <c r="I2800" s="77">
        <f t="shared" si="428"/>
        <v>10</v>
      </c>
      <c r="J2800" s="77">
        <f t="shared" si="429"/>
        <v>2.3947628225337992E-12</v>
      </c>
      <c r="K2800" s="77">
        <f t="shared" si="430"/>
        <v>2.3947628225337993E-11</v>
      </c>
      <c r="L2800" s="82"/>
    </row>
    <row r="2801" spans="1:12" x14ac:dyDescent="0.2">
      <c r="A2801" s="76">
        <v>9360</v>
      </c>
      <c r="B2801" s="76">
        <f t="shared" si="426"/>
        <v>9.36</v>
      </c>
      <c r="C2801" s="77">
        <f t="shared" si="421"/>
        <v>1.5829118435032718E-2</v>
      </c>
      <c r="D2801" s="78">
        <f t="shared" si="422"/>
        <v>1.4635214835288125E-64</v>
      </c>
      <c r="E2801" s="78">
        <f t="shared" si="423"/>
        <v>1</v>
      </c>
      <c r="F2801" s="78">
        <f t="shared" si="424"/>
        <v>1</v>
      </c>
      <c r="G2801" s="77">
        <f t="shared" si="427"/>
        <v>2.3166254894992356E-66</v>
      </c>
      <c r="H2801" s="78">
        <f t="shared" si="425"/>
        <v>-1312.702883389718</v>
      </c>
      <c r="I2801" s="77">
        <f t="shared" si="428"/>
        <v>10</v>
      </c>
      <c r="J2801" s="77">
        <f t="shared" si="429"/>
        <v>2.380894301761493E-13</v>
      </c>
      <c r="K2801" s="77">
        <f t="shared" si="430"/>
        <v>2.3808943017614929E-12</v>
      </c>
      <c r="L2801" s="82"/>
    </row>
    <row r="2802" spans="1:12" x14ac:dyDescent="0.2">
      <c r="A2802" s="76">
        <v>9370</v>
      </c>
      <c r="B2802" s="76">
        <f t="shared" si="426"/>
        <v>9.3699999999999992</v>
      </c>
      <c r="C2802" s="77">
        <f t="shared" si="421"/>
        <v>1.5657357087744947E-2</v>
      </c>
      <c r="D2802" s="78">
        <f t="shared" si="422"/>
        <v>3.0022564985371192E-11</v>
      </c>
      <c r="E2802" s="78">
        <f t="shared" si="423"/>
        <v>1</v>
      </c>
      <c r="F2802" s="78">
        <f t="shared" si="424"/>
        <v>1</v>
      </c>
      <c r="G2802" s="77">
        <f t="shared" si="427"/>
        <v>4.7007402066598489E-13</v>
      </c>
      <c r="H2802" s="78">
        <f t="shared" si="425"/>
        <v>-246.55667500147118</v>
      </c>
      <c r="I2802" s="77">
        <f t="shared" si="428"/>
        <v>10</v>
      </c>
      <c r="J2802" s="77">
        <f t="shared" si="429"/>
        <v>2.3503701033299245E-13</v>
      </c>
      <c r="K2802" s="77">
        <f t="shared" si="430"/>
        <v>2.3503701033299245E-12</v>
      </c>
      <c r="L2802" s="82"/>
    </row>
    <row r="2803" spans="1:12" x14ac:dyDescent="0.2">
      <c r="A2803" s="76">
        <v>9380</v>
      </c>
      <c r="B2803" s="76">
        <f t="shared" si="426"/>
        <v>9.3800000000000008</v>
      </c>
      <c r="C2803" s="77">
        <f t="shared" si="421"/>
        <v>1.5487082454641437E-2</v>
      </c>
      <c r="D2803" s="78">
        <f t="shared" si="422"/>
        <v>2.7141698415387906E-10</v>
      </c>
      <c r="E2803" s="78">
        <f t="shared" si="423"/>
        <v>1</v>
      </c>
      <c r="F2803" s="78">
        <f t="shared" si="424"/>
        <v>1</v>
      </c>
      <c r="G2803" s="77">
        <f t="shared" si="427"/>
        <v>4.2034572131812333E-12</v>
      </c>
      <c r="H2803" s="78">
        <f t="shared" si="425"/>
        <v>-227.52786737780116</v>
      </c>
      <c r="I2803" s="77">
        <f t="shared" si="428"/>
        <v>10</v>
      </c>
      <c r="J2803" s="77">
        <f t="shared" si="429"/>
        <v>2.3367656169236091E-12</v>
      </c>
      <c r="K2803" s="77">
        <f t="shared" si="430"/>
        <v>2.336765616923609E-11</v>
      </c>
      <c r="L2803" s="82"/>
    </row>
    <row r="2804" spans="1:12" x14ac:dyDescent="0.2">
      <c r="A2804" s="76">
        <v>9390</v>
      </c>
      <c r="B2804" s="76">
        <f t="shared" si="426"/>
        <v>9.39</v>
      </c>
      <c r="C2804" s="77">
        <f t="shared" si="421"/>
        <v>1.531828539516001E-2</v>
      </c>
      <c r="D2804" s="78">
        <f t="shared" si="422"/>
        <v>4.846984968814737E-10</v>
      </c>
      <c r="E2804" s="78">
        <f t="shared" si="423"/>
        <v>1</v>
      </c>
      <c r="F2804" s="78">
        <f t="shared" si="424"/>
        <v>1</v>
      </c>
      <c r="G2804" s="77">
        <f t="shared" si="427"/>
        <v>7.4247499058354884E-12</v>
      </c>
      <c r="H2804" s="78">
        <f t="shared" si="425"/>
        <v>-222.58636340949408</v>
      </c>
      <c r="I2804" s="77">
        <f t="shared" si="428"/>
        <v>10</v>
      </c>
      <c r="J2804" s="77">
        <f t="shared" si="429"/>
        <v>5.8141035595083612E-12</v>
      </c>
      <c r="K2804" s="77">
        <f t="shared" si="430"/>
        <v>5.8141035595083609E-11</v>
      </c>
      <c r="L2804" s="82"/>
    </row>
    <row r="2805" spans="1:12" x14ac:dyDescent="0.2">
      <c r="A2805" s="76">
        <v>9400</v>
      </c>
      <c r="B2805" s="76">
        <f t="shared" si="426"/>
        <v>9.4</v>
      </c>
      <c r="C2805" s="77">
        <f t="shared" si="421"/>
        <v>1.5150956793595119E-2</v>
      </c>
      <c r="D2805" s="78">
        <f t="shared" si="422"/>
        <v>2.7388097426900363E-10</v>
      </c>
      <c r="E2805" s="78">
        <f t="shared" si="423"/>
        <v>1</v>
      </c>
      <c r="F2805" s="78">
        <f t="shared" si="424"/>
        <v>1</v>
      </c>
      <c r="G2805" s="77">
        <f t="shared" si="427"/>
        <v>4.1495588077374108E-12</v>
      </c>
      <c r="H2805" s="78">
        <f t="shared" si="425"/>
        <v>-227.63996152383453</v>
      </c>
      <c r="I2805" s="77">
        <f t="shared" si="428"/>
        <v>10</v>
      </c>
      <c r="J2805" s="77">
        <f t="shared" si="429"/>
        <v>5.7871543567864496E-12</v>
      </c>
      <c r="K2805" s="77">
        <f t="shared" si="430"/>
        <v>5.7871543567864494E-11</v>
      </c>
      <c r="L2805" s="82"/>
    </row>
    <row r="2806" spans="1:12" x14ac:dyDescent="0.2">
      <c r="A2806" s="76">
        <v>9410</v>
      </c>
      <c r="B2806" s="76">
        <f t="shared" si="426"/>
        <v>9.41</v>
      </c>
      <c r="C2806" s="77">
        <f t="shared" si="421"/>
        <v>1.4985087559273771E-2</v>
      </c>
      <c r="D2806" s="78">
        <f t="shared" si="422"/>
        <v>3.057014706966871E-11</v>
      </c>
      <c r="E2806" s="78">
        <f t="shared" si="423"/>
        <v>1</v>
      </c>
      <c r="F2806" s="78">
        <f t="shared" si="424"/>
        <v>1</v>
      </c>
      <c r="G2806" s="77">
        <f t="shared" si="427"/>
        <v>4.580963305388621E-13</v>
      </c>
      <c r="H2806" s="78">
        <f t="shared" si="425"/>
        <v>-246.78086374025244</v>
      </c>
      <c r="I2806" s="77">
        <f t="shared" si="428"/>
        <v>10</v>
      </c>
      <c r="J2806" s="77">
        <f t="shared" si="429"/>
        <v>2.3038275691381366E-12</v>
      </c>
      <c r="K2806" s="77">
        <f t="shared" si="430"/>
        <v>2.3038275691381368E-11</v>
      </c>
      <c r="L2806" s="82"/>
    </row>
    <row r="2807" spans="1:12" x14ac:dyDescent="0.2">
      <c r="A2807" s="76">
        <v>9420</v>
      </c>
      <c r="B2807" s="76">
        <f t="shared" si="426"/>
        <v>9.42</v>
      </c>
      <c r="C2807" s="77">
        <f t="shared" si="421"/>
        <v>1.4820668626729165E-2</v>
      </c>
      <c r="D2807" s="78">
        <f t="shared" si="422"/>
        <v>1.8591366007049167E-63</v>
      </c>
      <c r="E2807" s="78">
        <f t="shared" si="423"/>
        <v>1</v>
      </c>
      <c r="F2807" s="78">
        <f t="shared" si="424"/>
        <v>1</v>
      </c>
      <c r="G2807" s="77">
        <f t="shared" si="427"/>
        <v>2.7553647490871265E-65</v>
      </c>
      <c r="H2807" s="78">
        <f t="shared" si="425"/>
        <v>-1291.1964180412858</v>
      </c>
      <c r="I2807" s="77">
        <f t="shared" si="428"/>
        <v>10</v>
      </c>
      <c r="J2807" s="77">
        <f t="shared" si="429"/>
        <v>2.2904816526943105E-13</v>
      </c>
      <c r="K2807" s="77">
        <f t="shared" si="430"/>
        <v>2.2904816526943105E-12</v>
      </c>
      <c r="L2807" s="82"/>
    </row>
    <row r="2808" spans="1:12" x14ac:dyDescent="0.2">
      <c r="A2808" s="76">
        <v>9430</v>
      </c>
      <c r="B2808" s="76">
        <f t="shared" si="426"/>
        <v>9.43</v>
      </c>
      <c r="C2808" s="77">
        <f t="shared" si="421"/>
        <v>1.4657690955872471E-2</v>
      </c>
      <c r="D2808" s="78">
        <f t="shared" si="422"/>
        <v>3.085215453010283E-11</v>
      </c>
      <c r="E2808" s="78">
        <f t="shared" si="423"/>
        <v>1</v>
      </c>
      <c r="F2808" s="78">
        <f t="shared" si="424"/>
        <v>1</v>
      </c>
      <c r="G2808" s="77">
        <f t="shared" si="427"/>
        <v>4.5222134642506811E-13</v>
      </c>
      <c r="H2808" s="78">
        <f t="shared" si="425"/>
        <v>-246.89297882584552</v>
      </c>
      <c r="I2808" s="77">
        <f t="shared" si="428"/>
        <v>10</v>
      </c>
      <c r="J2808" s="77">
        <f t="shared" si="429"/>
        <v>2.2611067321253405E-13</v>
      </c>
      <c r="K2808" s="77">
        <f t="shared" si="430"/>
        <v>2.2611067321253406E-12</v>
      </c>
      <c r="L2808" s="82"/>
    </row>
    <row r="2809" spans="1:12" x14ac:dyDescent="0.2">
      <c r="A2809" s="76">
        <v>9440</v>
      </c>
      <c r="B2809" s="76">
        <f t="shared" si="426"/>
        <v>9.44</v>
      </c>
      <c r="C2809" s="77">
        <f t="shared" si="421"/>
        <v>1.4496145532162075E-2</v>
      </c>
      <c r="D2809" s="78">
        <f t="shared" si="422"/>
        <v>2.7895737800882153E-10</v>
      </c>
      <c r="E2809" s="78">
        <f t="shared" si="423"/>
        <v>1</v>
      </c>
      <c r="F2809" s="78">
        <f t="shared" si="424"/>
        <v>1</v>
      </c>
      <c r="G2809" s="77">
        <f t="shared" si="427"/>
        <v>4.0438067488862256E-12</v>
      </c>
      <c r="H2809" s="78">
        <f t="shared" si="425"/>
        <v>-227.86419214519015</v>
      </c>
      <c r="I2809" s="77">
        <f t="shared" si="428"/>
        <v>10</v>
      </c>
      <c r="J2809" s="77">
        <f t="shared" si="429"/>
        <v>2.2480140476556467E-12</v>
      </c>
      <c r="K2809" s="77">
        <f t="shared" si="430"/>
        <v>2.2480140476556467E-11</v>
      </c>
      <c r="L2809" s="82"/>
    </row>
    <row r="2810" spans="1:12" x14ac:dyDescent="0.2">
      <c r="A2810" s="76">
        <v>9450</v>
      </c>
      <c r="B2810" s="76">
        <f t="shared" si="426"/>
        <v>9.4499999999999993</v>
      </c>
      <c r="C2810" s="77">
        <f t="shared" si="421"/>
        <v>1.4336023366771299E-2</v>
      </c>
      <c r="D2810" s="78">
        <f t="shared" si="422"/>
        <v>4.9823677118636437E-10</v>
      </c>
      <c r="E2810" s="78">
        <f t="shared" si="423"/>
        <v>1</v>
      </c>
      <c r="F2810" s="78">
        <f t="shared" si="424"/>
        <v>1</v>
      </c>
      <c r="G2810" s="77">
        <f t="shared" si="427"/>
        <v>7.1427339939124044E-12</v>
      </c>
      <c r="H2810" s="78">
        <f t="shared" si="425"/>
        <v>-222.92271046699571</v>
      </c>
      <c r="I2810" s="77">
        <f t="shared" si="428"/>
        <v>10</v>
      </c>
      <c r="J2810" s="77">
        <f t="shared" si="429"/>
        <v>5.5932703713993154E-12</v>
      </c>
      <c r="K2810" s="77">
        <f t="shared" si="430"/>
        <v>5.5932703713993157E-11</v>
      </c>
      <c r="L2810" s="82"/>
    </row>
    <row r="2811" spans="1:12" x14ac:dyDescent="0.2">
      <c r="A2811" s="76">
        <v>9460</v>
      </c>
      <c r="B2811" s="76">
        <f t="shared" si="426"/>
        <v>9.4600000000000009</v>
      </c>
      <c r="C2811" s="77">
        <f t="shared" si="421"/>
        <v>1.4177315496753412E-2</v>
      </c>
      <c r="D2811" s="78">
        <f t="shared" si="422"/>
        <v>2.8157194759273282E-10</v>
      </c>
      <c r="E2811" s="78">
        <f t="shared" si="423"/>
        <v>1</v>
      </c>
      <c r="F2811" s="78">
        <f t="shared" si="424"/>
        <v>1</v>
      </c>
      <c r="G2811" s="77">
        <f t="shared" si="427"/>
        <v>3.9919343360574903E-12</v>
      </c>
      <c r="H2811" s="78">
        <f t="shared" si="425"/>
        <v>-227.97633222205422</v>
      </c>
      <c r="I2811" s="77">
        <f t="shared" si="428"/>
        <v>10</v>
      </c>
      <c r="J2811" s="77">
        <f t="shared" si="429"/>
        <v>5.5673341649849477E-12</v>
      </c>
      <c r="K2811" s="77">
        <f t="shared" si="430"/>
        <v>5.5673341649849474E-11</v>
      </c>
      <c r="L2811" s="82"/>
    </row>
    <row r="2812" spans="1:12" x14ac:dyDescent="0.2">
      <c r="A2812" s="76">
        <v>9470</v>
      </c>
      <c r="B2812" s="76">
        <f t="shared" si="426"/>
        <v>9.4700000000000006</v>
      </c>
      <c r="C2812" s="77">
        <f t="shared" si="421"/>
        <v>1.4020012985205089E-2</v>
      </c>
      <c r="D2812" s="78">
        <f t="shared" si="422"/>
        <v>3.1433201203679204E-11</v>
      </c>
      <c r="E2812" s="78">
        <f t="shared" si="423"/>
        <v>1</v>
      </c>
      <c r="F2812" s="78">
        <f t="shared" si="424"/>
        <v>1</v>
      </c>
      <c r="G2812" s="77">
        <f t="shared" si="427"/>
        <v>4.4069388904214667E-13</v>
      </c>
      <c r="H2812" s="78">
        <f t="shared" si="425"/>
        <v>-247.11725943335395</v>
      </c>
      <c r="I2812" s="77">
        <f t="shared" si="428"/>
        <v>10</v>
      </c>
      <c r="J2812" s="77">
        <f t="shared" si="429"/>
        <v>2.2163141125498185E-12</v>
      </c>
      <c r="K2812" s="77">
        <f t="shared" si="430"/>
        <v>2.2163141125498183E-11</v>
      </c>
      <c r="L2812" s="82"/>
    </row>
    <row r="2813" spans="1:12" x14ac:dyDescent="0.2">
      <c r="A2813" s="76">
        <v>9480</v>
      </c>
      <c r="B2813" s="76">
        <f t="shared" si="426"/>
        <v>9.48</v>
      </c>
      <c r="C2813" s="77">
        <f t="shared" si="421"/>
        <v>1.3864106921427312E-2</v>
      </c>
      <c r="D2813" s="78">
        <f t="shared" si="422"/>
        <v>7.4411906736088864E-69</v>
      </c>
      <c r="E2813" s="78">
        <f t="shared" si="423"/>
        <v>1</v>
      </c>
      <c r="F2813" s="78">
        <f t="shared" si="424"/>
        <v>1</v>
      </c>
      <c r="G2813" s="77">
        <f t="shared" si="427"/>
        <v>1.0316546312164132E-70</v>
      </c>
      <c r="H2813" s="78">
        <f t="shared" si="425"/>
        <v>-1399.7293133576768</v>
      </c>
      <c r="I2813" s="77">
        <f t="shared" si="428"/>
        <v>10</v>
      </c>
      <c r="J2813" s="77">
        <f t="shared" si="429"/>
        <v>2.2034694452107333E-13</v>
      </c>
      <c r="K2813" s="77">
        <f t="shared" si="430"/>
        <v>2.2034694452107335E-12</v>
      </c>
      <c r="L2813" s="82"/>
    </row>
    <row r="2814" spans="1:12" x14ac:dyDescent="0.2">
      <c r="A2814" s="76">
        <v>9490</v>
      </c>
      <c r="B2814" s="76">
        <f t="shared" si="426"/>
        <v>9.49</v>
      </c>
      <c r="C2814" s="77">
        <f t="shared" si="421"/>
        <v>1.3709588421084638E-2</v>
      </c>
      <c r="D2814" s="78">
        <f t="shared" si="422"/>
        <v>3.1732490141082464E-11</v>
      </c>
      <c r="E2814" s="78">
        <f t="shared" si="423"/>
        <v>1</v>
      </c>
      <c r="F2814" s="78">
        <f t="shared" si="424"/>
        <v>1</v>
      </c>
      <c r="G2814" s="77">
        <f t="shared" si="427"/>
        <v>4.3503937941036655E-13</v>
      </c>
      <c r="H2814" s="78">
        <f t="shared" si="425"/>
        <v>-247.22942858566319</v>
      </c>
      <c r="I2814" s="77">
        <f t="shared" si="428"/>
        <v>10</v>
      </c>
      <c r="J2814" s="77">
        <f t="shared" si="429"/>
        <v>2.1751968970518328E-13</v>
      </c>
      <c r="K2814" s="77">
        <f t="shared" si="430"/>
        <v>2.1751968970518327E-12</v>
      </c>
      <c r="L2814" s="82"/>
    </row>
    <row r="2815" spans="1:12" x14ac:dyDescent="0.2">
      <c r="A2815" s="76">
        <v>9500</v>
      </c>
      <c r="B2815" s="76">
        <f t="shared" si="426"/>
        <v>9.5</v>
      </c>
      <c r="C2815" s="77">
        <f t="shared" si="421"/>
        <v>1.3556448626361961E-2</v>
      </c>
      <c r="D2815" s="78">
        <f t="shared" si="422"/>
        <v>2.8695944135076557E-10</v>
      </c>
      <c r="E2815" s="78">
        <f t="shared" si="423"/>
        <v>1</v>
      </c>
      <c r="F2815" s="78">
        <f t="shared" si="424"/>
        <v>1</v>
      </c>
      <c r="G2815" s="77">
        <f t="shared" si="427"/>
        <v>3.8901509245211816E-12</v>
      </c>
      <c r="H2815" s="78">
        <f t="shared" si="425"/>
        <v>-228.20067098420438</v>
      </c>
      <c r="I2815" s="77">
        <f t="shared" si="428"/>
        <v>10</v>
      </c>
      <c r="J2815" s="77">
        <f t="shared" si="429"/>
        <v>2.1625951519657742E-12</v>
      </c>
      <c r="K2815" s="77">
        <f t="shared" si="430"/>
        <v>2.1625951519657743E-11</v>
      </c>
      <c r="L2815" s="82"/>
    </row>
    <row r="2816" spans="1:12" x14ac:dyDescent="0.2">
      <c r="A2816" s="76">
        <v>9510</v>
      </c>
      <c r="B2816" s="76">
        <f t="shared" si="426"/>
        <v>9.51</v>
      </c>
      <c r="C2816" s="77">
        <f t="shared" si="421"/>
        <v>1.3404678706119433E-2</v>
      </c>
      <c r="D2816" s="78">
        <f t="shared" si="422"/>
        <v>5.1260472303142091E-10</v>
      </c>
      <c r="E2816" s="78">
        <f t="shared" si="423"/>
        <v>1</v>
      </c>
      <c r="F2816" s="78">
        <f t="shared" si="424"/>
        <v>1</v>
      </c>
      <c r="G2816" s="77">
        <f t="shared" si="427"/>
        <v>6.8713016154755376E-12</v>
      </c>
      <c r="H2816" s="78">
        <f t="shared" si="425"/>
        <v>-223.25921975407852</v>
      </c>
      <c r="I2816" s="77">
        <f t="shared" si="428"/>
        <v>10</v>
      </c>
      <c r="J2816" s="77">
        <f t="shared" si="429"/>
        <v>5.3807262699983596E-12</v>
      </c>
      <c r="K2816" s="77">
        <f t="shared" si="430"/>
        <v>5.3807262699983598E-11</v>
      </c>
      <c r="L2816" s="82"/>
    </row>
    <row r="2817" spans="1:12" x14ac:dyDescent="0.2">
      <c r="A2817" s="76">
        <v>9520</v>
      </c>
      <c r="B2817" s="76">
        <f t="shared" si="426"/>
        <v>9.52</v>
      </c>
      <c r="C2817" s="77">
        <f t="shared" si="421"/>
        <v>1.3254269856045232E-2</v>
      </c>
      <c r="D2817" s="78">
        <f t="shared" si="422"/>
        <v>2.8973470898722863E-10</v>
      </c>
      <c r="E2817" s="78">
        <f t="shared" si="423"/>
        <v>1</v>
      </c>
      <c r="F2817" s="78">
        <f t="shared" si="424"/>
        <v>1</v>
      </c>
      <c r="G2817" s="77">
        <f t="shared" si="427"/>
        <v>3.8402220195794623E-12</v>
      </c>
      <c r="H2817" s="78">
        <f t="shared" si="425"/>
        <v>-228.31287332988427</v>
      </c>
      <c r="I2817" s="77">
        <f t="shared" si="428"/>
        <v>10</v>
      </c>
      <c r="J2817" s="77">
        <f t="shared" si="429"/>
        <v>5.3557618175275E-12</v>
      </c>
      <c r="K2817" s="77">
        <f t="shared" si="430"/>
        <v>5.3557618175274998E-11</v>
      </c>
      <c r="L2817" s="82"/>
    </row>
    <row r="2818" spans="1:12" x14ac:dyDescent="0.2">
      <c r="A2818" s="76">
        <v>9530</v>
      </c>
      <c r="B2818" s="76">
        <f t="shared" si="426"/>
        <v>9.5299999999999994</v>
      </c>
      <c r="C2818" s="77">
        <f t="shared" ref="C2818:C2881" si="431">ABS(SIN(((8*PI()*$A2818*VLOOKUP($D$8,$C$16:$D$31,2,FALSE))/($D$14*1000000)))/(VLOOKUP($D$8,$C$16:$D$31,2,FALSE)*SIN(((8*PI()*$A2818)/($D$14*1000000)))))^5</f>
        <v>1.310521329880635E-2</v>
      </c>
      <c r="D2818" s="78">
        <f t="shared" ref="D2818:D2881" si="432">ABS(SIN(((512*PI()*$A2818*VLOOKUP($D$8,$C$16:$E$31,3,FALSE))/($D$14*1000000)))/(VLOOKUP($D$8,$C$16:$E$31,3,FALSE)*SIN(((512*PI()*$A2818)/($D$14*1000000)))))^$D$9</f>
        <v>3.234925022177236E-11</v>
      </c>
      <c r="E2818" s="78">
        <f t="shared" ref="E2818:E2881" si="433">IF($D$10="OFF",1,ABS(SIN(8*VLOOKUP($D$8,$C$16:$D$31,2,FALSE)*VLOOKUP($D$8,$C$16:$E$31,3,FALSE)*2*PI()*A2818/($D$14*1000000))/(2*SIN((8*VLOOKUP($D$8,$C$16:$D$31,2,FALSE)*VLOOKUP($D$8,$C$16:$E$31,3,FALSE))*PI()*A2818/($D$14*1000000)))))</f>
        <v>1</v>
      </c>
      <c r="F2818" s="78">
        <f t="shared" ref="F2818:F2881" si="434">IF($D$11="OFF",1,ABS(SIN(8*VLOOKUP($D$8,$C$16:$D$31,2,FALSE)*VLOOKUP($D$8,$C$16:$E$31,3,FALSE)*IF($D$10="ON",4,2)*PI()*A2818/($D$14*1000000))/(2*SIN((8*VLOOKUP($D$8,$C$16:$D$31,2,FALSE)*VLOOKUP($D$8,$C$16:$E$31,3,FALSE)*IF($D$10="ON",2,1))*PI()*A2818/($D$14*1000000)))))</f>
        <v>1</v>
      </c>
      <c r="G2818" s="77">
        <f t="shared" si="427"/>
        <v>4.2394382421278542E-13</v>
      </c>
      <c r="H2818" s="78">
        <f t="shared" ref="H2818:H2881" si="435">20*LOG10(G2818)</f>
        <v>-247.45383373846212</v>
      </c>
      <c r="I2818" s="77">
        <f t="shared" si="428"/>
        <v>10</v>
      </c>
      <c r="J2818" s="77">
        <f t="shared" si="429"/>
        <v>2.1320829218961239E-12</v>
      </c>
      <c r="K2818" s="77">
        <f t="shared" si="430"/>
        <v>2.1320829218961239E-11</v>
      </c>
      <c r="L2818" s="82"/>
    </row>
    <row r="2819" spans="1:12" x14ac:dyDescent="0.2">
      <c r="A2819" s="76">
        <v>9540</v>
      </c>
      <c r="B2819" s="76">
        <f t="shared" ref="B2819:B2882" si="436">A2819/1000</f>
        <v>9.5399999999999991</v>
      </c>
      <c r="C2819" s="77">
        <f t="shared" si="431"/>
        <v>1.2957500284197019E-2</v>
      </c>
      <c r="D2819" s="78">
        <f t="shared" si="432"/>
        <v>2.7659946932005938E-63</v>
      </c>
      <c r="E2819" s="78">
        <f t="shared" si="433"/>
        <v>1</v>
      </c>
      <c r="F2819" s="78">
        <f t="shared" si="434"/>
        <v>1</v>
      </c>
      <c r="G2819" s="77">
        <f t="shared" ref="G2819:G2882" si="437">C2819*D2819*E2819*F2819</f>
        <v>3.5840377023234138E-65</v>
      </c>
      <c r="H2819" s="78">
        <f t="shared" si="435"/>
        <v>-1288.9125486084074</v>
      </c>
      <c r="I2819" s="77">
        <f t="shared" ref="I2819:I2882" si="438">A2819-A2818</f>
        <v>10</v>
      </c>
      <c r="J2819" s="77">
        <f t="shared" ref="J2819:J2882" si="439">((G2819+G2818)/2)</f>
        <v>2.1197191210639271E-13</v>
      </c>
      <c r="K2819" s="77">
        <f t="shared" si="430"/>
        <v>2.119719121063927E-12</v>
      </c>
      <c r="L2819" s="82"/>
    </row>
    <row r="2820" spans="1:12" x14ac:dyDescent="0.2">
      <c r="A2820" s="76">
        <v>9550</v>
      </c>
      <c r="B2820" s="76">
        <f t="shared" si="436"/>
        <v>9.5500000000000007</v>
      </c>
      <c r="C2820" s="77">
        <f t="shared" si="431"/>
        <v>1.2811122089285533E-2</v>
      </c>
      <c r="D2820" s="78">
        <f t="shared" si="432"/>
        <v>3.2666992924311389E-11</v>
      </c>
      <c r="E2820" s="78">
        <f t="shared" si="433"/>
        <v>1</v>
      </c>
      <c r="F2820" s="78">
        <f t="shared" si="434"/>
        <v>1</v>
      </c>
      <c r="G2820" s="77">
        <f t="shared" si="437"/>
        <v>4.1850083464317985E-13</v>
      </c>
      <c r="H2820" s="78">
        <f t="shared" si="435"/>
        <v>-247.56607343056777</v>
      </c>
      <c r="I2820" s="77">
        <f t="shared" si="438"/>
        <v>10</v>
      </c>
      <c r="J2820" s="77">
        <f t="shared" si="439"/>
        <v>2.0925041732158993E-13</v>
      </c>
      <c r="K2820" s="77">
        <f t="shared" ref="K2820:K2883" si="440">I2820*J2820</f>
        <v>2.0925041732158993E-12</v>
      </c>
      <c r="L2820" s="82"/>
    </row>
    <row r="2821" spans="1:12" x14ac:dyDescent="0.2">
      <c r="A2821" s="76">
        <v>9560</v>
      </c>
      <c r="B2821" s="76">
        <f t="shared" si="436"/>
        <v>9.56</v>
      </c>
      <c r="C2821" s="77">
        <f t="shared" si="431"/>
        <v>1.266607001855847E-2</v>
      </c>
      <c r="D2821" s="78">
        <f t="shared" si="432"/>
        <v>2.9545439626560912E-10</v>
      </c>
      <c r="E2821" s="78">
        <f t="shared" si="433"/>
        <v>1</v>
      </c>
      <c r="F2821" s="78">
        <f t="shared" si="434"/>
        <v>1</v>
      </c>
      <c r="G2821" s="77">
        <f t="shared" si="437"/>
        <v>3.7422460703911256E-12</v>
      </c>
      <c r="H2821" s="78">
        <f t="shared" si="435"/>
        <v>-228.53735317958794</v>
      </c>
      <c r="I2821" s="77">
        <f t="shared" si="438"/>
        <v>10</v>
      </c>
      <c r="J2821" s="77">
        <f t="shared" si="439"/>
        <v>2.0803734525171525E-12</v>
      </c>
      <c r="K2821" s="77">
        <f t="shared" si="440"/>
        <v>2.0803734525171525E-11</v>
      </c>
      <c r="L2821" s="82"/>
    </row>
    <row r="2822" spans="1:12" x14ac:dyDescent="0.2">
      <c r="A2822" s="76">
        <v>9570</v>
      </c>
      <c r="B2822" s="76">
        <f t="shared" si="436"/>
        <v>9.57</v>
      </c>
      <c r="C2822" s="77">
        <f t="shared" si="431"/>
        <v>1.2522335404063245E-2</v>
      </c>
      <c r="D2822" s="78">
        <f t="shared" si="432"/>
        <v>5.2785863871308297E-10</v>
      </c>
      <c r="E2822" s="78">
        <f t="shared" si="433"/>
        <v>1</v>
      </c>
      <c r="F2822" s="78">
        <f t="shared" si="434"/>
        <v>1</v>
      </c>
      <c r="G2822" s="77">
        <f t="shared" si="437"/>
        <v>6.6100229198974683E-12</v>
      </c>
      <c r="H2822" s="78">
        <f t="shared" si="435"/>
        <v>-223.59594069238176</v>
      </c>
      <c r="I2822" s="77">
        <f t="shared" si="438"/>
        <v>10</v>
      </c>
      <c r="J2822" s="77">
        <f t="shared" si="439"/>
        <v>5.176134495144297E-12</v>
      </c>
      <c r="K2822" s="77">
        <f t="shared" si="440"/>
        <v>5.1761344951442971E-11</v>
      </c>
      <c r="L2822" s="82"/>
    </row>
    <row r="2823" spans="1:12" x14ac:dyDescent="0.2">
      <c r="A2823" s="76">
        <v>9580</v>
      </c>
      <c r="B2823" s="76">
        <f t="shared" si="436"/>
        <v>9.58</v>
      </c>
      <c r="C2823" s="77">
        <f t="shared" si="431"/>
        <v>1.2379909605548562E-2</v>
      </c>
      <c r="D2823" s="78">
        <f t="shared" si="432"/>
        <v>2.9840136539887084E-10</v>
      </c>
      <c r="E2823" s="78">
        <f t="shared" si="433"/>
        <v>1</v>
      </c>
      <c r="F2823" s="78">
        <f t="shared" si="434"/>
        <v>1</v>
      </c>
      <c r="G2823" s="77">
        <f t="shared" si="437"/>
        <v>3.6941819298102873E-12</v>
      </c>
      <c r="H2823" s="78">
        <f t="shared" si="435"/>
        <v>-228.64963440765504</v>
      </c>
      <c r="I2823" s="77">
        <f t="shared" si="438"/>
        <v>10</v>
      </c>
      <c r="J2823" s="77">
        <f t="shared" si="439"/>
        <v>5.1521024248538774E-12</v>
      </c>
      <c r="K2823" s="77">
        <f t="shared" si="440"/>
        <v>5.1521024248538774E-11</v>
      </c>
      <c r="L2823" s="82"/>
    </row>
    <row r="2824" spans="1:12" x14ac:dyDescent="0.2">
      <c r="A2824" s="76">
        <v>9590</v>
      </c>
      <c r="B2824" s="76">
        <f t="shared" si="436"/>
        <v>9.59</v>
      </c>
      <c r="C2824" s="77">
        <f t="shared" si="431"/>
        <v>1.2238784010602509E-2</v>
      </c>
      <c r="D2824" s="78">
        <f t="shared" si="432"/>
        <v>3.3321911893580959E-11</v>
      </c>
      <c r="E2824" s="78">
        <f t="shared" si="433"/>
        <v>1</v>
      </c>
      <c r="F2824" s="78">
        <f t="shared" si="434"/>
        <v>1</v>
      </c>
      <c r="G2824" s="77">
        <f t="shared" si="437"/>
        <v>4.0781968248586422E-13</v>
      </c>
      <c r="H2824" s="78">
        <f t="shared" si="435"/>
        <v>-247.79063635640904</v>
      </c>
      <c r="I2824" s="77">
        <f t="shared" si="438"/>
        <v>10</v>
      </c>
      <c r="J2824" s="77">
        <f t="shared" si="439"/>
        <v>2.0510008061480757E-12</v>
      </c>
      <c r="K2824" s="77">
        <f t="shared" si="440"/>
        <v>2.0510008061480758E-11</v>
      </c>
      <c r="L2824" s="82"/>
    </row>
    <row r="2825" spans="1:12" x14ac:dyDescent="0.2">
      <c r="A2825" s="76">
        <v>9600</v>
      </c>
      <c r="B2825" s="76">
        <f t="shared" si="436"/>
        <v>9.6</v>
      </c>
      <c r="C2825" s="77">
        <f t="shared" si="431"/>
        <v>1.2098950034788959E-2</v>
      </c>
      <c r="D2825" s="78">
        <f t="shared" si="432"/>
        <v>1.8299823149761206E-62</v>
      </c>
      <c r="E2825" s="78">
        <f t="shared" si="433"/>
        <v>1</v>
      </c>
      <c r="F2825" s="78">
        <f t="shared" si="434"/>
        <v>1</v>
      </c>
      <c r="G2825" s="77">
        <f t="shared" si="437"/>
        <v>2.2140864593443512E-64</v>
      </c>
      <c r="H2825" s="78">
        <f t="shared" si="435"/>
        <v>-1273.0961084814041</v>
      </c>
      <c r="I2825" s="77">
        <f t="shared" si="438"/>
        <v>10</v>
      </c>
      <c r="J2825" s="77">
        <f t="shared" si="439"/>
        <v>2.0390984124293211E-13</v>
      </c>
      <c r="K2825" s="77">
        <f t="shared" si="440"/>
        <v>2.0390984124293213E-12</v>
      </c>
      <c r="L2825" s="82"/>
    </row>
    <row r="2826" spans="1:12" x14ac:dyDescent="0.2">
      <c r="A2826" s="76">
        <v>9610</v>
      </c>
      <c r="B2826" s="76">
        <f t="shared" si="436"/>
        <v>9.61</v>
      </c>
      <c r="C2826" s="77">
        <f t="shared" si="431"/>
        <v>1.1960399121781672E-2</v>
      </c>
      <c r="D2826" s="78">
        <f t="shared" si="432"/>
        <v>3.3659383728059019E-11</v>
      </c>
      <c r="E2826" s="78">
        <f t="shared" si="433"/>
        <v>1</v>
      </c>
      <c r="F2826" s="78">
        <f t="shared" si="434"/>
        <v>1</v>
      </c>
      <c r="G2826" s="77">
        <f t="shared" si="437"/>
        <v>4.0257966358078937E-13</v>
      </c>
      <c r="H2826" s="78">
        <f t="shared" si="435"/>
        <v>-247.90296334789991</v>
      </c>
      <c r="I2826" s="77">
        <f t="shared" si="438"/>
        <v>10</v>
      </c>
      <c r="J2826" s="77">
        <f t="shared" si="439"/>
        <v>2.0128983179039468E-13</v>
      </c>
      <c r="K2826" s="77">
        <f t="shared" si="440"/>
        <v>2.012898317903947E-12</v>
      </c>
      <c r="L2826" s="82"/>
    </row>
    <row r="2827" spans="1:12" x14ac:dyDescent="0.2">
      <c r="A2827" s="76">
        <v>9620</v>
      </c>
      <c r="B2827" s="76">
        <f t="shared" si="436"/>
        <v>9.6199999999999992</v>
      </c>
      <c r="C2827" s="77">
        <f t="shared" si="431"/>
        <v>1.1823122743496653E-2</v>
      </c>
      <c r="D2827" s="78">
        <f t="shared" si="432"/>
        <v>3.0447620538228976E-10</v>
      </c>
      <c r="E2827" s="78">
        <f t="shared" si="433"/>
        <v>1</v>
      </c>
      <c r="F2827" s="78">
        <f t="shared" si="434"/>
        <v>1</v>
      </c>
      <c r="G2827" s="77">
        <f t="shared" si="437"/>
        <v>3.5998595487089081E-12</v>
      </c>
      <c r="H2827" s="78">
        <f t="shared" si="435"/>
        <v>-228.87428886471321</v>
      </c>
      <c r="I2827" s="77">
        <f t="shared" si="438"/>
        <v>10</v>
      </c>
      <c r="J2827" s="77">
        <f t="shared" si="439"/>
        <v>2.0012196061448489E-12</v>
      </c>
      <c r="K2827" s="77">
        <f t="shared" si="440"/>
        <v>2.001219606144849E-11</v>
      </c>
      <c r="L2827" s="82"/>
    </row>
    <row r="2828" spans="1:12" x14ac:dyDescent="0.2">
      <c r="A2828" s="76">
        <v>9630</v>
      </c>
      <c r="B2828" s="76">
        <f t="shared" si="436"/>
        <v>9.6300000000000008</v>
      </c>
      <c r="C2828" s="77">
        <f t="shared" si="431"/>
        <v>1.1687112400221978E-2</v>
      </c>
      <c r="D2828" s="78">
        <f t="shared" si="432"/>
        <v>5.4405975420113887E-10</v>
      </c>
      <c r="E2828" s="78">
        <f t="shared" si="433"/>
        <v>1</v>
      </c>
      <c r="F2828" s="78">
        <f t="shared" si="434"/>
        <v>1</v>
      </c>
      <c r="G2828" s="77">
        <f t="shared" si="437"/>
        <v>6.358487499785852E-12</v>
      </c>
      <c r="H2828" s="78">
        <f t="shared" si="435"/>
        <v>-223.93292356318244</v>
      </c>
      <c r="I2828" s="77">
        <f t="shared" si="438"/>
        <v>10</v>
      </c>
      <c r="J2828" s="77">
        <f t="shared" si="439"/>
        <v>4.97917352424738E-12</v>
      </c>
      <c r="K2828" s="77">
        <f t="shared" si="440"/>
        <v>4.9791735242473802E-11</v>
      </c>
      <c r="L2828" s="82"/>
    </row>
    <row r="2829" spans="1:12" x14ac:dyDescent="0.2">
      <c r="A2829" s="76">
        <v>9640</v>
      </c>
      <c r="B2829" s="76">
        <f t="shared" si="436"/>
        <v>9.64</v>
      </c>
      <c r="C2829" s="77">
        <f t="shared" si="431"/>
        <v>1.1552359620746067E-2</v>
      </c>
      <c r="D2829" s="78">
        <f t="shared" si="432"/>
        <v>3.0760685241446872E-10</v>
      </c>
      <c r="E2829" s="78">
        <f t="shared" si="433"/>
        <v>1</v>
      </c>
      <c r="F2829" s="78">
        <f t="shared" si="434"/>
        <v>1</v>
      </c>
      <c r="G2829" s="77">
        <f t="shared" si="437"/>
        <v>3.5535849808977036E-12</v>
      </c>
      <c r="H2829" s="78">
        <f t="shared" si="435"/>
        <v>-228.98666588644238</v>
      </c>
      <c r="I2829" s="77">
        <f t="shared" si="438"/>
        <v>10</v>
      </c>
      <c r="J2829" s="77">
        <f t="shared" si="439"/>
        <v>4.956036240341778E-12</v>
      </c>
      <c r="K2829" s="77">
        <f t="shared" si="440"/>
        <v>4.9560362403417778E-11</v>
      </c>
      <c r="L2829" s="82"/>
    </row>
    <row r="2830" spans="1:12" x14ac:dyDescent="0.2">
      <c r="A2830" s="76">
        <v>9650</v>
      </c>
      <c r="B2830" s="76">
        <f t="shared" si="436"/>
        <v>9.65</v>
      </c>
      <c r="C2830" s="77">
        <f t="shared" si="431"/>
        <v>1.1418855962483666E-2</v>
      </c>
      <c r="D2830" s="78">
        <f t="shared" si="432"/>
        <v>3.4355123311716649E-11</v>
      </c>
      <c r="E2830" s="78">
        <f t="shared" si="433"/>
        <v>1</v>
      </c>
      <c r="F2830" s="78">
        <f t="shared" si="434"/>
        <v>1</v>
      </c>
      <c r="G2830" s="77">
        <f t="shared" si="437"/>
        <v>3.9229620466985727E-13</v>
      </c>
      <c r="H2830" s="78">
        <f t="shared" si="435"/>
        <v>-248.12771786998186</v>
      </c>
      <c r="I2830" s="77">
        <f t="shared" si="438"/>
        <v>10</v>
      </c>
      <c r="J2830" s="77">
        <f t="shared" si="439"/>
        <v>1.9729405927837804E-12</v>
      </c>
      <c r="K2830" s="77">
        <f t="shared" si="440"/>
        <v>1.9729405927837803E-11</v>
      </c>
      <c r="L2830" s="82"/>
    </row>
    <row r="2831" spans="1:12" x14ac:dyDescent="0.2">
      <c r="A2831" s="76">
        <v>9660</v>
      </c>
      <c r="B2831" s="76">
        <f t="shared" si="436"/>
        <v>9.66</v>
      </c>
      <c r="C2831" s="77">
        <f t="shared" si="431"/>
        <v>1.1286593011599967E-2</v>
      </c>
      <c r="D2831" s="78">
        <f t="shared" si="432"/>
        <v>4.7085270729435371E-64</v>
      </c>
      <c r="E2831" s="78">
        <f t="shared" si="433"/>
        <v>1</v>
      </c>
      <c r="F2831" s="78">
        <f t="shared" si="434"/>
        <v>1</v>
      </c>
      <c r="G2831" s="77">
        <f t="shared" si="437"/>
        <v>5.3143228756413768E-66</v>
      </c>
      <c r="H2831" s="78">
        <f t="shared" si="435"/>
        <v>-1305.4910412647939</v>
      </c>
      <c r="I2831" s="77">
        <f t="shared" si="438"/>
        <v>10</v>
      </c>
      <c r="J2831" s="77">
        <f t="shared" si="439"/>
        <v>1.9614810233492863E-13</v>
      </c>
      <c r="K2831" s="77">
        <f t="shared" si="440"/>
        <v>1.9614810233492864E-12</v>
      </c>
      <c r="L2831" s="82"/>
    </row>
    <row r="2832" spans="1:12" x14ac:dyDescent="0.2">
      <c r="A2832" s="76">
        <v>9670</v>
      </c>
      <c r="B2832" s="76">
        <f t="shared" si="436"/>
        <v>9.67</v>
      </c>
      <c r="C2832" s="77">
        <f t="shared" si="431"/>
        <v>1.1155562383132353E-2</v>
      </c>
      <c r="D2832" s="78">
        <f t="shared" si="432"/>
        <v>3.4713713062820774E-11</v>
      </c>
      <c r="E2832" s="78">
        <f t="shared" si="433"/>
        <v>1</v>
      </c>
      <c r="F2832" s="78">
        <f t="shared" si="434"/>
        <v>1</v>
      </c>
      <c r="G2832" s="77">
        <f t="shared" si="437"/>
        <v>3.8725099162245361E-13</v>
      </c>
      <c r="H2832" s="78">
        <f t="shared" si="435"/>
        <v>-248.2401492296394</v>
      </c>
      <c r="I2832" s="77">
        <f t="shared" si="438"/>
        <v>10</v>
      </c>
      <c r="J2832" s="77">
        <f t="shared" si="439"/>
        <v>1.936254958112268E-13</v>
      </c>
      <c r="K2832" s="77">
        <f t="shared" si="440"/>
        <v>1.9362549581122681E-12</v>
      </c>
      <c r="L2832" s="82"/>
    </row>
    <row r="2833" spans="1:12" x14ac:dyDescent="0.2">
      <c r="A2833" s="76">
        <v>9680</v>
      </c>
      <c r="B2833" s="76">
        <f t="shared" si="436"/>
        <v>9.68</v>
      </c>
      <c r="C2833" s="77">
        <f t="shared" si="431"/>
        <v>1.1025755721110735E-2</v>
      </c>
      <c r="D2833" s="78">
        <f t="shared" si="432"/>
        <v>3.1406184611052999E-10</v>
      </c>
      <c r="E2833" s="78">
        <f t="shared" si="433"/>
        <v>1</v>
      </c>
      <c r="F2833" s="78">
        <f t="shared" si="434"/>
        <v>1</v>
      </c>
      <c r="G2833" s="77">
        <f t="shared" si="437"/>
        <v>3.4627691965357754E-12</v>
      </c>
      <c r="H2833" s="78">
        <f t="shared" si="435"/>
        <v>-229.211529089088</v>
      </c>
      <c r="I2833" s="77">
        <f t="shared" si="438"/>
        <v>10</v>
      </c>
      <c r="J2833" s="77">
        <f t="shared" si="439"/>
        <v>1.9250100940791144E-12</v>
      </c>
      <c r="K2833" s="77">
        <f t="shared" si="440"/>
        <v>1.9250100940791144E-11</v>
      </c>
      <c r="L2833" s="82"/>
    </row>
    <row r="2834" spans="1:12" x14ac:dyDescent="0.2">
      <c r="A2834" s="76">
        <v>9690</v>
      </c>
      <c r="B2834" s="76">
        <f t="shared" si="436"/>
        <v>9.69</v>
      </c>
      <c r="C2834" s="77">
        <f t="shared" si="431"/>
        <v>1.0897164698675164E-2</v>
      </c>
      <c r="D2834" s="78">
        <f t="shared" si="432"/>
        <v>5.6127475166660105E-10</v>
      </c>
      <c r="E2834" s="78">
        <f t="shared" si="433"/>
        <v>1</v>
      </c>
      <c r="F2834" s="78">
        <f t="shared" si="434"/>
        <v>1</v>
      </c>
      <c r="G2834" s="77">
        <f t="shared" si="437"/>
        <v>6.1163034101189538E-12</v>
      </c>
      <c r="H2834" s="78">
        <f t="shared" si="435"/>
        <v>-224.27021957548857</v>
      </c>
      <c r="I2834" s="77">
        <f t="shared" si="438"/>
        <v>10</v>
      </c>
      <c r="J2834" s="77">
        <f t="shared" si="439"/>
        <v>4.7895363033273648E-12</v>
      </c>
      <c r="K2834" s="77">
        <f t="shared" si="440"/>
        <v>4.7895363033273646E-11</v>
      </c>
      <c r="L2834" s="82"/>
    </row>
    <row r="2835" spans="1:12" x14ac:dyDescent="0.2">
      <c r="A2835" s="76">
        <v>9700</v>
      </c>
      <c r="B2835" s="76">
        <f t="shared" si="436"/>
        <v>9.6999999999999993</v>
      </c>
      <c r="C2835" s="77">
        <f t="shared" si="431"/>
        <v>1.0769781018192004E-2</v>
      </c>
      <c r="D2835" s="78">
        <f t="shared" si="432"/>
        <v>3.1738921872150449E-10</v>
      </c>
      <c r="E2835" s="78">
        <f t="shared" si="433"/>
        <v>1</v>
      </c>
      <c r="F2835" s="78">
        <f t="shared" si="434"/>
        <v>1</v>
      </c>
      <c r="G2835" s="77">
        <f t="shared" si="437"/>
        <v>3.4182123831656495E-12</v>
      </c>
      <c r="H2835" s="78">
        <f t="shared" si="435"/>
        <v>-229.32401913674471</v>
      </c>
      <c r="I2835" s="77">
        <f t="shared" si="438"/>
        <v>10</v>
      </c>
      <c r="J2835" s="77">
        <f t="shared" si="439"/>
        <v>4.7672578966423015E-12</v>
      </c>
      <c r="K2835" s="77">
        <f t="shared" si="440"/>
        <v>4.7672578966423018E-11</v>
      </c>
      <c r="L2835" s="82"/>
    </row>
    <row r="2836" spans="1:12" x14ac:dyDescent="0.2">
      <c r="A2836" s="76">
        <v>9710</v>
      </c>
      <c r="B2836" s="76">
        <f t="shared" si="436"/>
        <v>9.7100000000000009</v>
      </c>
      <c r="C2836" s="77">
        <f t="shared" si="431"/>
        <v>1.0643596411367737E-2</v>
      </c>
      <c r="D2836" s="78">
        <f t="shared" si="432"/>
        <v>3.5453173084052692E-11</v>
      </c>
      <c r="E2836" s="78">
        <f t="shared" si="433"/>
        <v>1</v>
      </c>
      <c r="F2836" s="78">
        <f t="shared" si="434"/>
        <v>1</v>
      </c>
      <c r="G2836" s="77">
        <f t="shared" si="437"/>
        <v>3.7734926580902248E-13</v>
      </c>
      <c r="H2836" s="78">
        <f t="shared" si="435"/>
        <v>-248.46512981316812</v>
      </c>
      <c r="I2836" s="77">
        <f t="shared" si="438"/>
        <v>10</v>
      </c>
      <c r="J2836" s="77">
        <f t="shared" si="439"/>
        <v>1.8977808244873359E-12</v>
      </c>
      <c r="K2836" s="77">
        <f t="shared" si="440"/>
        <v>1.8977808244873359E-11</v>
      </c>
      <c r="L2836" s="82"/>
    </row>
    <row r="2837" spans="1:12" x14ac:dyDescent="0.2">
      <c r="A2837" s="76">
        <v>9720</v>
      </c>
      <c r="B2837" s="76">
        <f t="shared" si="436"/>
        <v>9.7200000000000006</v>
      </c>
      <c r="C2837" s="77">
        <f t="shared" si="431"/>
        <v>1.0518602639361113E-2</v>
      </c>
      <c r="D2837" s="78">
        <f t="shared" si="432"/>
        <v>1.6373780251245933E-63</v>
      </c>
      <c r="E2837" s="78">
        <f t="shared" si="433"/>
        <v>1</v>
      </c>
      <c r="F2837" s="78">
        <f t="shared" si="434"/>
        <v>1</v>
      </c>
      <c r="G2837" s="77">
        <f t="shared" si="437"/>
        <v>1.7222928816707434E-65</v>
      </c>
      <c r="H2837" s="78">
        <f t="shared" si="435"/>
        <v>-1295.2778598674299</v>
      </c>
      <c r="I2837" s="77">
        <f t="shared" si="438"/>
        <v>10</v>
      </c>
      <c r="J2837" s="77">
        <f t="shared" si="439"/>
        <v>1.8867463290451124E-13</v>
      </c>
      <c r="K2837" s="77">
        <f t="shared" si="440"/>
        <v>1.8867463290451124E-12</v>
      </c>
      <c r="L2837" s="82"/>
    </row>
    <row r="2838" spans="1:12" x14ac:dyDescent="0.2">
      <c r="A2838" s="76">
        <v>9730</v>
      </c>
      <c r="B2838" s="76">
        <f t="shared" si="436"/>
        <v>9.73</v>
      </c>
      <c r="C2838" s="77">
        <f t="shared" si="431"/>
        <v>1.0394791492892852E-2</v>
      </c>
      <c r="D2838" s="78">
        <f t="shared" si="432"/>
        <v>3.5834394501023146E-11</v>
      </c>
      <c r="E2838" s="78">
        <f t="shared" si="433"/>
        <v>1</v>
      </c>
      <c r="F2838" s="78">
        <f t="shared" si="434"/>
        <v>1</v>
      </c>
      <c r="G2838" s="77">
        <f t="shared" si="437"/>
        <v>3.724910591122018E-13</v>
      </c>
      <c r="H2838" s="78">
        <f t="shared" si="435"/>
        <v>-248.57768294286868</v>
      </c>
      <c r="I2838" s="77">
        <f t="shared" si="438"/>
        <v>10</v>
      </c>
      <c r="J2838" s="77">
        <f t="shared" si="439"/>
        <v>1.862455295561009E-13</v>
      </c>
      <c r="K2838" s="77">
        <f t="shared" si="440"/>
        <v>1.862455295561009E-12</v>
      </c>
      <c r="L2838" s="82"/>
    </row>
    <row r="2839" spans="1:12" x14ac:dyDescent="0.2">
      <c r="A2839" s="76">
        <v>9740</v>
      </c>
      <c r="B2839" s="76">
        <f t="shared" si="436"/>
        <v>9.74</v>
      </c>
      <c r="C2839" s="77">
        <f t="shared" si="431"/>
        <v>1.027215479235378E-2</v>
      </c>
      <c r="D2839" s="78">
        <f t="shared" si="432"/>
        <v>3.2425161684136236E-10</v>
      </c>
      <c r="E2839" s="78">
        <f t="shared" si="433"/>
        <v>1</v>
      </c>
      <c r="F2839" s="78">
        <f t="shared" si="434"/>
        <v>1</v>
      </c>
      <c r="G2839" s="77">
        <f t="shared" si="437"/>
        <v>3.3307627998654622E-12</v>
      </c>
      <c r="H2839" s="78">
        <f t="shared" si="435"/>
        <v>-229.54912588942199</v>
      </c>
      <c r="I2839" s="77">
        <f t="shared" si="438"/>
        <v>10</v>
      </c>
      <c r="J2839" s="77">
        <f t="shared" si="439"/>
        <v>1.8516269294888322E-12</v>
      </c>
      <c r="K2839" s="77">
        <f t="shared" si="440"/>
        <v>1.851626929488832E-11</v>
      </c>
      <c r="L2839" s="82"/>
    </row>
    <row r="2840" spans="1:12" x14ac:dyDescent="0.2">
      <c r="A2840" s="76">
        <v>9750</v>
      </c>
      <c r="B2840" s="76">
        <f t="shared" si="436"/>
        <v>9.75</v>
      </c>
      <c r="C2840" s="77">
        <f t="shared" si="431"/>
        <v>1.0150684387910704E-2</v>
      </c>
      <c r="D2840" s="78">
        <f t="shared" si="432"/>
        <v>5.7957631400599588E-10</v>
      </c>
      <c r="E2840" s="78">
        <f t="shared" si="433"/>
        <v>1</v>
      </c>
      <c r="F2840" s="78">
        <f t="shared" si="434"/>
        <v>1</v>
      </c>
      <c r="G2840" s="77">
        <f t="shared" si="437"/>
        <v>5.8830962421834943E-12</v>
      </c>
      <c r="H2840" s="78">
        <f t="shared" si="435"/>
        <v>-224.60788093771654</v>
      </c>
      <c r="I2840" s="77">
        <f t="shared" si="438"/>
        <v>10</v>
      </c>
      <c r="J2840" s="77">
        <f t="shared" si="439"/>
        <v>4.6069295210244785E-12</v>
      </c>
      <c r="K2840" s="77">
        <f t="shared" si="440"/>
        <v>4.6069295210244783E-11</v>
      </c>
      <c r="L2840" s="82"/>
    </row>
    <row r="2841" spans="1:12" x14ac:dyDescent="0.2">
      <c r="A2841" s="76">
        <v>9760</v>
      </c>
      <c r="B2841" s="76">
        <f t="shared" si="436"/>
        <v>9.76</v>
      </c>
      <c r="C2841" s="77">
        <f t="shared" si="431"/>
        <v>1.0030372159610555E-2</v>
      </c>
      <c r="D2841" s="78">
        <f t="shared" si="432"/>
        <v>3.2778994386629973E-10</v>
      </c>
      <c r="E2841" s="78">
        <f t="shared" si="433"/>
        <v>1</v>
      </c>
      <c r="F2841" s="78">
        <f t="shared" si="434"/>
        <v>1</v>
      </c>
      <c r="G2841" s="77">
        <f t="shared" si="437"/>
        <v>3.2878551271568392E-12</v>
      </c>
      <c r="H2841" s="78">
        <f t="shared" si="435"/>
        <v>-229.66174654078151</v>
      </c>
      <c r="I2841" s="77">
        <f t="shared" si="438"/>
        <v>10</v>
      </c>
      <c r="J2841" s="77">
        <f t="shared" si="439"/>
        <v>4.5854756846701666E-12</v>
      </c>
      <c r="K2841" s="77">
        <f t="shared" si="440"/>
        <v>4.5854756846701669E-11</v>
      </c>
      <c r="L2841" s="82"/>
    </row>
    <row r="2842" spans="1:12" x14ac:dyDescent="0.2">
      <c r="A2842" s="76">
        <v>9770</v>
      </c>
      <c r="B2842" s="76">
        <f t="shared" si="436"/>
        <v>9.77</v>
      </c>
      <c r="C2842" s="77">
        <f t="shared" si="431"/>
        <v>9.9112100174821929E-3</v>
      </c>
      <c r="D2842" s="78">
        <f t="shared" si="432"/>
        <v>3.6620737302256343E-11</v>
      </c>
      <c r="E2842" s="78">
        <f t="shared" si="433"/>
        <v>1</v>
      </c>
      <c r="F2842" s="78">
        <f t="shared" si="434"/>
        <v>1</v>
      </c>
      <c r="G2842" s="77">
        <f t="shared" si="437"/>
        <v>3.629558183977069E-13</v>
      </c>
      <c r="H2842" s="78">
        <f t="shared" si="435"/>
        <v>-248.80292474411908</v>
      </c>
      <c r="I2842" s="77">
        <f t="shared" si="438"/>
        <v>10</v>
      </c>
      <c r="J2842" s="77">
        <f t="shared" si="439"/>
        <v>1.825405472777273E-12</v>
      </c>
      <c r="K2842" s="77">
        <f t="shared" si="440"/>
        <v>1.8254054727772731E-11</v>
      </c>
      <c r="L2842" s="82"/>
    </row>
    <row r="2843" spans="1:12" x14ac:dyDescent="0.2">
      <c r="A2843" s="76">
        <v>9780</v>
      </c>
      <c r="B2843" s="76">
        <f t="shared" si="436"/>
        <v>9.7799999999999994</v>
      </c>
      <c r="C2843" s="77">
        <f t="shared" si="431"/>
        <v>9.793189901636707E-3</v>
      </c>
      <c r="D2843" s="78">
        <f t="shared" si="432"/>
        <v>8.5618823844742323E-63</v>
      </c>
      <c r="E2843" s="78">
        <f t="shared" si="433"/>
        <v>1</v>
      </c>
      <c r="F2843" s="78">
        <f t="shared" si="434"/>
        <v>1</v>
      </c>
      <c r="G2843" s="77">
        <f t="shared" si="437"/>
        <v>8.3848140106634255E-65</v>
      </c>
      <c r="H2843" s="78">
        <f t="shared" si="435"/>
        <v>-1281.5301313267237</v>
      </c>
      <c r="I2843" s="77">
        <f t="shared" si="438"/>
        <v>10</v>
      </c>
      <c r="J2843" s="77">
        <f t="shared" si="439"/>
        <v>1.8147790919885345E-13</v>
      </c>
      <c r="K2843" s="77">
        <f t="shared" si="440"/>
        <v>1.8147790919885344E-12</v>
      </c>
      <c r="L2843" s="82"/>
    </row>
    <row r="2844" spans="1:12" x14ac:dyDescent="0.2">
      <c r="A2844" s="76">
        <v>9790</v>
      </c>
      <c r="B2844" s="76">
        <f t="shared" si="436"/>
        <v>9.7899999999999991</v>
      </c>
      <c r="C2844" s="77">
        <f t="shared" si="431"/>
        <v>9.6763037823652982E-3</v>
      </c>
      <c r="D2844" s="78">
        <f t="shared" si="432"/>
        <v>3.7026242011833428E-11</v>
      </c>
      <c r="E2844" s="78">
        <f t="shared" si="433"/>
        <v>1</v>
      </c>
      <c r="F2844" s="78">
        <f t="shared" si="434"/>
        <v>1</v>
      </c>
      <c r="G2844" s="77">
        <f t="shared" si="437"/>
        <v>3.582771656258767E-13</v>
      </c>
      <c r="H2844" s="78">
        <f t="shared" si="435"/>
        <v>-248.91561740400641</v>
      </c>
      <c r="I2844" s="77">
        <f t="shared" si="438"/>
        <v>10</v>
      </c>
      <c r="J2844" s="77">
        <f t="shared" si="439"/>
        <v>1.7913858281293835E-13</v>
      </c>
      <c r="K2844" s="77">
        <f t="shared" si="440"/>
        <v>1.7913858281293835E-12</v>
      </c>
      <c r="L2844" s="82"/>
    </row>
    <row r="2845" spans="1:12" x14ac:dyDescent="0.2">
      <c r="A2845" s="76">
        <v>9800</v>
      </c>
      <c r="B2845" s="76">
        <f t="shared" si="436"/>
        <v>9.8000000000000007</v>
      </c>
      <c r="C2845" s="77">
        <f t="shared" si="431"/>
        <v>9.5605436602355202E-3</v>
      </c>
      <c r="D2845" s="78">
        <f t="shared" si="432"/>
        <v>3.3508947930207669E-10</v>
      </c>
      <c r="E2845" s="78">
        <f t="shared" si="433"/>
        <v>1</v>
      </c>
      <c r="F2845" s="78">
        <f t="shared" si="434"/>
        <v>1</v>
      </c>
      <c r="G2845" s="77">
        <f t="shared" si="437"/>
        <v>3.2036375969530908E-12</v>
      </c>
      <c r="H2845" s="78">
        <f t="shared" si="435"/>
        <v>-229.88713236452321</v>
      </c>
      <c r="I2845" s="77">
        <f t="shared" si="438"/>
        <v>10</v>
      </c>
      <c r="J2845" s="77">
        <f t="shared" si="439"/>
        <v>1.7809573812894838E-12</v>
      </c>
      <c r="K2845" s="77">
        <f t="shared" si="440"/>
        <v>1.7809573812894838E-11</v>
      </c>
      <c r="L2845" s="82"/>
    </row>
    <row r="2846" spans="1:12" x14ac:dyDescent="0.2">
      <c r="A2846" s="76">
        <v>9810</v>
      </c>
      <c r="B2846" s="76">
        <f t="shared" si="436"/>
        <v>9.81</v>
      </c>
      <c r="C2846" s="77">
        <f t="shared" si="431"/>
        <v>9.4459015661854488E-3</v>
      </c>
      <c r="D2846" s="78">
        <f t="shared" si="432"/>
        <v>5.9904374498332214E-10</v>
      </c>
      <c r="E2846" s="78">
        <f t="shared" si="433"/>
        <v>1</v>
      </c>
      <c r="F2846" s="78">
        <f t="shared" si="434"/>
        <v>1</v>
      </c>
      <c r="G2846" s="77">
        <f t="shared" si="437"/>
        <v>5.6585082489515596E-12</v>
      </c>
      <c r="H2846" s="78">
        <f t="shared" si="435"/>
        <v>-224.94596093326174</v>
      </c>
      <c r="I2846" s="77">
        <f t="shared" si="438"/>
        <v>10</v>
      </c>
      <c r="J2846" s="77">
        <f t="shared" si="439"/>
        <v>4.431072922952325E-12</v>
      </c>
      <c r="K2846" s="77">
        <f t="shared" si="440"/>
        <v>4.4310729229523247E-11</v>
      </c>
      <c r="L2846" s="82"/>
    </row>
    <row r="2847" spans="1:12" x14ac:dyDescent="0.2">
      <c r="A2847" s="76">
        <v>9820</v>
      </c>
      <c r="B2847" s="76">
        <f t="shared" si="436"/>
        <v>9.82</v>
      </c>
      <c r="C2847" s="77">
        <f t="shared" si="431"/>
        <v>9.3323695616159569E-3</v>
      </c>
      <c r="D2847" s="78">
        <f t="shared" si="432"/>
        <v>3.38854293694958E-10</v>
      </c>
      <c r="E2847" s="78">
        <f t="shared" si="433"/>
        <v>1</v>
      </c>
      <c r="F2847" s="78">
        <f t="shared" si="434"/>
        <v>1</v>
      </c>
      <c r="G2847" s="77">
        <f t="shared" si="437"/>
        <v>3.1623134963016998E-12</v>
      </c>
      <c r="H2847" s="78">
        <f t="shared" si="435"/>
        <v>-229.99990156875239</v>
      </c>
      <c r="I2847" s="77">
        <f t="shared" si="438"/>
        <v>10</v>
      </c>
      <c r="J2847" s="77">
        <f t="shared" si="439"/>
        <v>4.4104108726266295E-12</v>
      </c>
      <c r="K2847" s="77">
        <f t="shared" si="440"/>
        <v>4.4104108726266298E-11</v>
      </c>
      <c r="L2847" s="82"/>
    </row>
    <row r="2848" spans="1:12" x14ac:dyDescent="0.2">
      <c r="A2848" s="76">
        <v>9830</v>
      </c>
      <c r="B2848" s="76">
        <f t="shared" si="436"/>
        <v>9.83</v>
      </c>
      <c r="C2848" s="77">
        <f t="shared" si="431"/>
        <v>9.2199397384808875E-3</v>
      </c>
      <c r="D2848" s="78">
        <f t="shared" si="432"/>
        <v>3.7862919785506546E-11</v>
      </c>
      <c r="E2848" s="78">
        <f t="shared" si="433"/>
        <v>1</v>
      </c>
      <c r="F2848" s="78">
        <f t="shared" si="434"/>
        <v>1</v>
      </c>
      <c r="G2848" s="77">
        <f t="shared" si="437"/>
        <v>3.4909383874530605E-13</v>
      </c>
      <c r="H2848" s="78">
        <f t="shared" si="435"/>
        <v>-249.14115632205662</v>
      </c>
      <c r="I2848" s="77">
        <f t="shared" si="438"/>
        <v>10</v>
      </c>
      <c r="J2848" s="77">
        <f t="shared" si="439"/>
        <v>1.755703667523503E-12</v>
      </c>
      <c r="K2848" s="77">
        <f t="shared" si="440"/>
        <v>1.7557036675235031E-11</v>
      </c>
      <c r="L2848" s="82"/>
    </row>
    <row r="2849" spans="1:12" x14ac:dyDescent="0.2">
      <c r="A2849" s="76">
        <v>9840</v>
      </c>
      <c r="B2849" s="76">
        <f t="shared" si="436"/>
        <v>9.84</v>
      </c>
      <c r="C2849" s="77">
        <f t="shared" si="431"/>
        <v>9.1086042193755656E-3</v>
      </c>
      <c r="D2849" s="78">
        <f t="shared" si="432"/>
        <v>9.4308767870284932E-63</v>
      </c>
      <c r="E2849" s="78">
        <f t="shared" si="433"/>
        <v>1</v>
      </c>
      <c r="F2849" s="78">
        <f t="shared" si="434"/>
        <v>1</v>
      </c>
      <c r="G2849" s="77">
        <f t="shared" si="437"/>
        <v>8.5902124094738809E-65</v>
      </c>
      <c r="H2849" s="78">
        <f t="shared" si="435"/>
        <v>-1281.319921945443</v>
      </c>
      <c r="I2849" s="77">
        <f t="shared" si="438"/>
        <v>10</v>
      </c>
      <c r="J2849" s="77">
        <f t="shared" si="439"/>
        <v>1.7454691937265302E-13</v>
      </c>
      <c r="K2849" s="77">
        <f t="shared" si="440"/>
        <v>1.7454691937265303E-12</v>
      </c>
      <c r="L2849" s="82"/>
    </row>
    <row r="2850" spans="1:12" x14ac:dyDescent="0.2">
      <c r="A2850" s="76">
        <v>9850</v>
      </c>
      <c r="B2850" s="76">
        <f t="shared" si="436"/>
        <v>9.85</v>
      </c>
      <c r="C2850" s="77">
        <f t="shared" si="431"/>
        <v>8.9983551576230947E-3</v>
      </c>
      <c r="D2850" s="78">
        <f t="shared" si="432"/>
        <v>3.8294511752940497E-11</v>
      </c>
      <c r="E2850" s="78">
        <f t="shared" si="433"/>
        <v>1</v>
      </c>
      <c r="F2850" s="78">
        <f t="shared" si="434"/>
        <v>1</v>
      </c>
      <c r="G2850" s="77">
        <f t="shared" si="437"/>
        <v>3.4458761734073035E-13</v>
      </c>
      <c r="H2850" s="78">
        <f t="shared" si="435"/>
        <v>-249.25400665715702</v>
      </c>
      <c r="I2850" s="77">
        <f t="shared" si="438"/>
        <v>10</v>
      </c>
      <c r="J2850" s="77">
        <f t="shared" si="439"/>
        <v>1.7229380867036517E-13</v>
      </c>
      <c r="K2850" s="77">
        <f t="shared" si="440"/>
        <v>1.7229380867036517E-12</v>
      </c>
      <c r="L2850" s="82"/>
    </row>
    <row r="2851" spans="1:12" x14ac:dyDescent="0.2">
      <c r="A2851" s="76">
        <v>9860</v>
      </c>
      <c r="B2851" s="76">
        <f t="shared" si="436"/>
        <v>9.86</v>
      </c>
      <c r="C2851" s="77">
        <f t="shared" si="431"/>
        <v>8.8891847373589964E-3</v>
      </c>
      <c r="D2851" s="78">
        <f t="shared" si="432"/>
        <v>3.4662344187180815E-10</v>
      </c>
      <c r="E2851" s="78">
        <f t="shared" si="433"/>
        <v>1</v>
      </c>
      <c r="F2851" s="78">
        <f t="shared" si="434"/>
        <v>1</v>
      </c>
      <c r="G2851" s="77">
        <f t="shared" si="437"/>
        <v>3.0811998090977202E-12</v>
      </c>
      <c r="H2851" s="78">
        <f t="shared" si="435"/>
        <v>-230.22560275436942</v>
      </c>
      <c r="I2851" s="77">
        <f t="shared" si="438"/>
        <v>10</v>
      </c>
      <c r="J2851" s="77">
        <f t="shared" si="439"/>
        <v>1.7128937132192254E-12</v>
      </c>
      <c r="K2851" s="77">
        <f t="shared" si="440"/>
        <v>1.7128937132192254E-11</v>
      </c>
      <c r="L2851" s="82"/>
    </row>
    <row r="2852" spans="1:12" x14ac:dyDescent="0.2">
      <c r="A2852" s="76">
        <v>9870</v>
      </c>
      <c r="B2852" s="76">
        <f t="shared" si="436"/>
        <v>9.8699999999999992</v>
      </c>
      <c r="C2852" s="77">
        <f t="shared" si="431"/>
        <v>8.7810851736137476E-3</v>
      </c>
      <c r="D2852" s="78">
        <f t="shared" si="432"/>
        <v>6.1976366373399638E-10</v>
      </c>
      <c r="E2852" s="78">
        <f t="shared" si="433"/>
        <v>1</v>
      </c>
      <c r="F2852" s="78">
        <f t="shared" si="434"/>
        <v>1</v>
      </c>
      <c r="G2852" s="77">
        <f t="shared" si="437"/>
        <v>5.4421975187591321E-12</v>
      </c>
      <c r="H2852" s="78">
        <f t="shared" si="435"/>
        <v>-225.28451400029655</v>
      </c>
      <c r="I2852" s="77">
        <f t="shared" si="438"/>
        <v>10</v>
      </c>
      <c r="J2852" s="77">
        <f t="shared" si="439"/>
        <v>4.2616986639284257E-12</v>
      </c>
      <c r="K2852" s="77">
        <f t="shared" si="440"/>
        <v>4.2616986639284257E-11</v>
      </c>
      <c r="L2852" s="82"/>
    </row>
    <row r="2853" spans="1:12" x14ac:dyDescent="0.2">
      <c r="A2853" s="76">
        <v>9880</v>
      </c>
      <c r="B2853" s="76">
        <f t="shared" si="436"/>
        <v>9.8800000000000008</v>
      </c>
      <c r="C2853" s="77">
        <f t="shared" si="431"/>
        <v>8.6740487123934187E-3</v>
      </c>
      <c r="D2853" s="78">
        <f t="shared" si="432"/>
        <v>3.5063171851174473E-10</v>
      </c>
      <c r="E2853" s="78">
        <f t="shared" si="433"/>
        <v>1</v>
      </c>
      <c r="F2853" s="78">
        <f t="shared" si="434"/>
        <v>1</v>
      </c>
      <c r="G2853" s="77">
        <f t="shared" si="437"/>
        <v>3.041396606481091E-12</v>
      </c>
      <c r="H2853" s="78">
        <f t="shared" si="435"/>
        <v>-230.33853885936537</v>
      </c>
      <c r="I2853" s="77">
        <f t="shared" si="438"/>
        <v>10</v>
      </c>
      <c r="J2853" s="77">
        <f t="shared" si="439"/>
        <v>4.2417970626201119E-12</v>
      </c>
      <c r="K2853" s="77">
        <f t="shared" si="440"/>
        <v>4.2417970626201119E-11</v>
      </c>
      <c r="L2853" s="82"/>
    </row>
    <row r="2854" spans="1:12" x14ac:dyDescent="0.2">
      <c r="A2854" s="76">
        <v>9890</v>
      </c>
      <c r="B2854" s="76">
        <f t="shared" si="436"/>
        <v>9.89</v>
      </c>
      <c r="C2854" s="77">
        <f t="shared" si="431"/>
        <v>8.5680676307585014E-3</v>
      </c>
      <c r="D2854" s="78">
        <f t="shared" si="432"/>
        <v>3.9185297171144944E-11</v>
      </c>
      <c r="E2854" s="78">
        <f t="shared" si="433"/>
        <v>1</v>
      </c>
      <c r="F2854" s="78">
        <f t="shared" si="434"/>
        <v>1</v>
      </c>
      <c r="G2854" s="77">
        <f t="shared" si="437"/>
        <v>3.3574227629373965E-13</v>
      </c>
      <c r="H2854" s="78">
        <f t="shared" si="435"/>
        <v>-249.47987938861854</v>
      </c>
      <c r="I2854" s="77">
        <f t="shared" si="438"/>
        <v>10</v>
      </c>
      <c r="J2854" s="77">
        <f t="shared" si="439"/>
        <v>1.6885694413874153E-12</v>
      </c>
      <c r="K2854" s="77">
        <f t="shared" si="440"/>
        <v>1.6885694413874154E-11</v>
      </c>
      <c r="L2854" s="82"/>
    </row>
    <row r="2855" spans="1:12" x14ac:dyDescent="0.2">
      <c r="A2855" s="76">
        <v>9900</v>
      </c>
      <c r="B2855" s="76">
        <f t="shared" si="436"/>
        <v>9.9</v>
      </c>
      <c r="C2855" s="77">
        <f t="shared" si="431"/>
        <v>8.4631342369007895E-3</v>
      </c>
      <c r="D2855" s="78">
        <f t="shared" si="432"/>
        <v>1.8409945656462623E-62</v>
      </c>
      <c r="E2855" s="78">
        <f t="shared" si="433"/>
        <v>1</v>
      </c>
      <c r="F2855" s="78">
        <f t="shared" si="434"/>
        <v>1</v>
      </c>
      <c r="G2855" s="77">
        <f t="shared" si="437"/>
        <v>1.5580584138469181E-64</v>
      </c>
      <c r="H2855" s="78">
        <f t="shared" si="435"/>
        <v>-1276.1483252806911</v>
      </c>
      <c r="I2855" s="77">
        <f t="shared" si="438"/>
        <v>10</v>
      </c>
      <c r="J2855" s="77">
        <f t="shared" si="439"/>
        <v>1.6787113814686983E-13</v>
      </c>
      <c r="K2855" s="77">
        <f t="shared" si="440"/>
        <v>1.6787113814686982E-12</v>
      </c>
      <c r="L2855" s="82"/>
    </row>
    <row r="2856" spans="1:12" x14ac:dyDescent="0.2">
      <c r="A2856" s="76">
        <v>9910</v>
      </c>
      <c r="B2856" s="76">
        <f t="shared" si="436"/>
        <v>9.91</v>
      </c>
      <c r="C2856" s="77">
        <f t="shared" si="431"/>
        <v>8.359240870218429E-3</v>
      </c>
      <c r="D2856" s="78">
        <f t="shared" si="432"/>
        <v>3.9644948918878118E-11</v>
      </c>
      <c r="E2856" s="78">
        <f t="shared" si="433"/>
        <v>1</v>
      </c>
      <c r="F2856" s="78">
        <f t="shared" si="434"/>
        <v>1</v>
      </c>
      <c r="G2856" s="77">
        <f t="shared" si="437"/>
        <v>3.314016773004079E-13</v>
      </c>
      <c r="H2856" s="78">
        <f t="shared" si="435"/>
        <v>-249.59290595692943</v>
      </c>
      <c r="I2856" s="77">
        <f t="shared" si="438"/>
        <v>10</v>
      </c>
      <c r="J2856" s="77">
        <f t="shared" si="439"/>
        <v>1.6570083865020395E-13</v>
      </c>
      <c r="K2856" s="77">
        <f t="shared" si="440"/>
        <v>1.6570083865020396E-12</v>
      </c>
      <c r="L2856" s="82"/>
    </row>
    <row r="2857" spans="1:12" x14ac:dyDescent="0.2">
      <c r="A2857" s="76">
        <v>9920</v>
      </c>
      <c r="B2857" s="76">
        <f t="shared" si="436"/>
        <v>9.92</v>
      </c>
      <c r="C2857" s="77">
        <f t="shared" si="431"/>
        <v>8.2563799013888762E-3</v>
      </c>
      <c r="D2857" s="78">
        <f t="shared" si="432"/>
        <v>3.5890598938093956E-10</v>
      </c>
      <c r="E2857" s="78">
        <f t="shared" si="433"/>
        <v>1</v>
      </c>
      <c r="F2857" s="78">
        <f t="shared" si="434"/>
        <v>1</v>
      </c>
      <c r="G2857" s="77">
        <f t="shared" si="437"/>
        <v>2.9632641972128788E-12</v>
      </c>
      <c r="H2857" s="78">
        <f t="shared" si="435"/>
        <v>-230.56459252371255</v>
      </c>
      <c r="I2857" s="77">
        <f t="shared" si="438"/>
        <v>10</v>
      </c>
      <c r="J2857" s="77">
        <f t="shared" si="439"/>
        <v>1.6473329372566434E-12</v>
      </c>
      <c r="K2857" s="77">
        <f t="shared" si="440"/>
        <v>1.6473329372566434E-11</v>
      </c>
      <c r="L2857" s="82"/>
    </row>
    <row r="2858" spans="1:12" x14ac:dyDescent="0.2">
      <c r="A2858" s="76">
        <v>9930</v>
      </c>
      <c r="B2858" s="76">
        <f t="shared" si="436"/>
        <v>9.93</v>
      </c>
      <c r="C2858" s="77">
        <f t="shared" si="431"/>
        <v>8.1545437324402874E-3</v>
      </c>
      <c r="D2858" s="78">
        <f t="shared" si="432"/>
        <v>6.4183078368143836E-10</v>
      </c>
      <c r="E2858" s="78">
        <f t="shared" si="433"/>
        <v>1</v>
      </c>
      <c r="F2858" s="78">
        <f t="shared" si="434"/>
        <v>1</v>
      </c>
      <c r="G2858" s="77">
        <f t="shared" si="437"/>
        <v>5.2338371943567108E-12</v>
      </c>
      <c r="H2858" s="78">
        <f t="shared" si="435"/>
        <v>-225.62359581616266</v>
      </c>
      <c r="I2858" s="77">
        <f t="shared" si="438"/>
        <v>10</v>
      </c>
      <c r="J2858" s="77">
        <f t="shared" si="439"/>
        <v>4.0985506957847952E-12</v>
      </c>
      <c r="K2858" s="77">
        <f t="shared" si="440"/>
        <v>4.0985506957847952E-11</v>
      </c>
      <c r="L2858" s="82"/>
    </row>
    <row r="2859" spans="1:12" x14ac:dyDescent="0.2">
      <c r="A2859" s="76">
        <v>9940</v>
      </c>
      <c r="B2859" s="76">
        <f t="shared" si="436"/>
        <v>9.94</v>
      </c>
      <c r="C2859" s="77">
        <f t="shared" si="431"/>
        <v>8.0537247968207378E-3</v>
      </c>
      <c r="D2859" s="78">
        <f t="shared" si="432"/>
        <v>3.6317629974084854E-10</v>
      </c>
      <c r="E2859" s="78">
        <f t="shared" si="433"/>
        <v>1</v>
      </c>
      <c r="F2859" s="78">
        <f t="shared" si="434"/>
        <v>1</v>
      </c>
      <c r="G2859" s="77">
        <f t="shared" si="437"/>
        <v>2.924921970840473E-12</v>
      </c>
      <c r="H2859" s="78">
        <f t="shared" si="435"/>
        <v>-230.67771430504058</v>
      </c>
      <c r="I2859" s="77">
        <f t="shared" si="438"/>
        <v>10</v>
      </c>
      <c r="J2859" s="77">
        <f t="shared" si="439"/>
        <v>4.0793795825985919E-12</v>
      </c>
      <c r="K2859" s="77">
        <f t="shared" si="440"/>
        <v>4.079379582598592E-11</v>
      </c>
      <c r="L2859" s="82"/>
    </row>
    <row r="2860" spans="1:12" x14ac:dyDescent="0.2">
      <c r="A2860" s="76">
        <v>9950</v>
      </c>
      <c r="B2860" s="76">
        <f t="shared" si="436"/>
        <v>9.9499999999999993</v>
      </c>
      <c r="C2860" s="77">
        <f t="shared" si="431"/>
        <v>7.9539155594658684E-3</v>
      </c>
      <c r="D2860" s="78">
        <f t="shared" si="432"/>
        <v>4.0593969511517313E-11</v>
      </c>
      <c r="E2860" s="78">
        <f t="shared" si="433"/>
        <v>1</v>
      </c>
      <c r="F2860" s="78">
        <f t="shared" si="434"/>
        <v>1</v>
      </c>
      <c r="G2860" s="77">
        <f t="shared" si="437"/>
        <v>3.2288100571814065E-13</v>
      </c>
      <c r="H2860" s="78">
        <f t="shared" si="435"/>
        <v>-249.81915005378696</v>
      </c>
      <c r="I2860" s="77">
        <f t="shared" si="438"/>
        <v>10</v>
      </c>
      <c r="J2860" s="77">
        <f t="shared" si="439"/>
        <v>1.6239014882793068E-12</v>
      </c>
      <c r="K2860" s="77">
        <f t="shared" si="440"/>
        <v>1.6239014882793067E-11</v>
      </c>
      <c r="L2860" s="82"/>
    </row>
    <row r="2861" spans="1:12" x14ac:dyDescent="0.2">
      <c r="A2861" s="76">
        <v>9960</v>
      </c>
      <c r="B2861" s="76">
        <f t="shared" si="436"/>
        <v>9.9600000000000009</v>
      </c>
      <c r="C2861" s="77">
        <f t="shared" si="431"/>
        <v>7.8551085168643738E-3</v>
      </c>
      <c r="D2861" s="78">
        <f t="shared" si="432"/>
        <v>3.2976787741421931E-62</v>
      </c>
      <c r="E2861" s="78">
        <f t="shared" si="433"/>
        <v>1</v>
      </c>
      <c r="F2861" s="78">
        <f t="shared" si="434"/>
        <v>1</v>
      </c>
      <c r="G2861" s="77">
        <f t="shared" si="437"/>
        <v>2.5903624624647207E-64</v>
      </c>
      <c r="H2861" s="78">
        <f t="shared" si="435"/>
        <v>-1271.7327892401167</v>
      </c>
      <c r="I2861" s="77">
        <f t="shared" si="438"/>
        <v>10</v>
      </c>
      <c r="J2861" s="77">
        <f t="shared" si="439"/>
        <v>1.6144050285907032E-13</v>
      </c>
      <c r="K2861" s="77">
        <f t="shared" si="440"/>
        <v>1.6144050285907031E-12</v>
      </c>
      <c r="L2861" s="82"/>
    </row>
    <row r="2862" spans="1:12" x14ac:dyDescent="0.2">
      <c r="A2862" s="76">
        <v>9970</v>
      </c>
      <c r="B2862" s="76">
        <f t="shared" si="436"/>
        <v>9.9700000000000006</v>
      </c>
      <c r="C2862" s="77">
        <f t="shared" si="431"/>
        <v>7.7572961971218626E-3</v>
      </c>
      <c r="D2862" s="78">
        <f t="shared" si="432"/>
        <v>4.1083840335878725E-11</v>
      </c>
      <c r="E2862" s="78">
        <f t="shared" si="433"/>
        <v>1</v>
      </c>
      <c r="F2862" s="78">
        <f t="shared" si="434"/>
        <v>1</v>
      </c>
      <c r="G2862" s="77">
        <f t="shared" si="437"/>
        <v>3.1869951840067383E-13</v>
      </c>
      <c r="H2862" s="78">
        <f t="shared" si="435"/>
        <v>-249.93237185610352</v>
      </c>
      <c r="I2862" s="77">
        <f t="shared" si="438"/>
        <v>10</v>
      </c>
      <c r="J2862" s="77">
        <f t="shared" si="439"/>
        <v>1.5934975920033692E-13</v>
      </c>
      <c r="K2862" s="77">
        <f t="shared" si="440"/>
        <v>1.5934975920033692E-12</v>
      </c>
      <c r="L2862" s="82"/>
    </row>
    <row r="2863" spans="1:12" x14ac:dyDescent="0.2">
      <c r="A2863" s="76">
        <v>9980</v>
      </c>
      <c r="B2863" s="76">
        <f t="shared" si="436"/>
        <v>9.98</v>
      </c>
      <c r="C2863" s="77">
        <f t="shared" si="431"/>
        <v>7.6604711600228243E-3</v>
      </c>
      <c r="D2863" s="78">
        <f t="shared" si="432"/>
        <v>3.7199456575315202E-10</v>
      </c>
      <c r="E2863" s="78">
        <f t="shared" si="433"/>
        <v>1</v>
      </c>
      <c r="F2863" s="78">
        <f t="shared" si="434"/>
        <v>1</v>
      </c>
      <c r="G2863" s="77">
        <f t="shared" si="437"/>
        <v>2.8496536426372352E-12</v>
      </c>
      <c r="H2863" s="78">
        <f t="shared" si="435"/>
        <v>-230.90415845058357</v>
      </c>
      <c r="I2863" s="77">
        <f t="shared" si="438"/>
        <v>10</v>
      </c>
      <c r="J2863" s="77">
        <f t="shared" si="439"/>
        <v>1.5841765805189546E-12</v>
      </c>
      <c r="K2863" s="77">
        <f t="shared" si="440"/>
        <v>1.5841765805189546E-11</v>
      </c>
      <c r="L2863" s="82"/>
    </row>
    <row r="2864" spans="1:12" x14ac:dyDescent="0.2">
      <c r="A2864" s="76">
        <v>9990</v>
      </c>
      <c r="B2864" s="76">
        <f t="shared" si="436"/>
        <v>9.99</v>
      </c>
      <c r="C2864" s="77">
        <f t="shared" si="431"/>
        <v>7.5646259970906403E-3</v>
      </c>
      <c r="D2864" s="78">
        <f t="shared" si="432"/>
        <v>6.6534878743934937E-10</v>
      </c>
      <c r="E2864" s="78">
        <f t="shared" si="433"/>
        <v>1</v>
      </c>
      <c r="F2864" s="78">
        <f t="shared" si="434"/>
        <v>1</v>
      </c>
      <c r="G2864" s="77">
        <f t="shared" si="437"/>
        <v>5.0331147345964366E-12</v>
      </c>
      <c r="H2864" s="78">
        <f t="shared" si="435"/>
        <v>-225.96326338675553</v>
      </c>
      <c r="I2864" s="77">
        <f t="shared" si="438"/>
        <v>10</v>
      </c>
      <c r="J2864" s="77">
        <f t="shared" si="439"/>
        <v>3.9413841886168355E-12</v>
      </c>
      <c r="K2864" s="77">
        <f t="shared" si="440"/>
        <v>3.9413841886168358E-11</v>
      </c>
      <c r="L2864" s="82"/>
    </row>
    <row r="2865" spans="1:12" x14ac:dyDescent="0.2">
      <c r="A2865" s="76">
        <v>10000</v>
      </c>
      <c r="B2865" s="76">
        <f t="shared" si="436"/>
        <v>10</v>
      </c>
      <c r="C2865" s="77">
        <f t="shared" si="431"/>
        <v>7.4697533316459173E-3</v>
      </c>
      <c r="D2865" s="78">
        <f t="shared" si="432"/>
        <v>3.7654725175853078E-10</v>
      </c>
      <c r="E2865" s="78">
        <f t="shared" si="433"/>
        <v>1</v>
      </c>
      <c r="F2865" s="78">
        <f t="shared" si="434"/>
        <v>1</v>
      </c>
      <c r="G2865" s="77">
        <f t="shared" si="437"/>
        <v>2.8127150883453993E-12</v>
      </c>
      <c r="H2865" s="78">
        <f t="shared" si="435"/>
        <v>-231.01748514216385</v>
      </c>
      <c r="I2865" s="77">
        <f t="shared" si="438"/>
        <v>10</v>
      </c>
      <c r="J2865" s="77">
        <f t="shared" si="439"/>
        <v>3.9229149114709177E-12</v>
      </c>
      <c r="K2865" s="77">
        <f t="shared" si="440"/>
        <v>3.9229149114709177E-11</v>
      </c>
      <c r="L2865" s="82"/>
    </row>
    <row r="2866" spans="1:12" x14ac:dyDescent="0.2">
      <c r="A2866" s="76">
        <v>10100</v>
      </c>
      <c r="B2866" s="76">
        <f t="shared" si="436"/>
        <v>10.1</v>
      </c>
      <c r="C2866" s="77">
        <f t="shared" si="431"/>
        <v>6.5729140121445432E-3</v>
      </c>
      <c r="D2866" s="78">
        <f t="shared" si="432"/>
        <v>4.0084770178122401E-10</v>
      </c>
      <c r="E2866" s="78">
        <f t="shared" si="433"/>
        <v>1</v>
      </c>
      <c r="F2866" s="78">
        <f t="shared" si="434"/>
        <v>1</v>
      </c>
      <c r="G2866" s="77">
        <f t="shared" si="437"/>
        <v>2.6347374757737446E-12</v>
      </c>
      <c r="H2866" s="78">
        <f t="shared" si="435"/>
        <v>-231.58525302460924</v>
      </c>
      <c r="I2866" s="77">
        <f t="shared" si="438"/>
        <v>100</v>
      </c>
      <c r="J2866" s="77">
        <f t="shared" si="439"/>
        <v>2.7237262820595717E-12</v>
      </c>
      <c r="K2866" s="77">
        <f t="shared" si="440"/>
        <v>2.7237262820595717E-10</v>
      </c>
      <c r="L2866" s="82"/>
    </row>
    <row r="2867" spans="1:12" x14ac:dyDescent="0.2">
      <c r="A2867" s="76">
        <v>10200</v>
      </c>
      <c r="B2867" s="76">
        <f t="shared" si="436"/>
        <v>10.199999999999999</v>
      </c>
      <c r="C2867" s="77">
        <f t="shared" si="431"/>
        <v>5.7654481307659374E-3</v>
      </c>
      <c r="D2867" s="78">
        <f t="shared" si="432"/>
        <v>2.6975547976793826E-65</v>
      </c>
      <c r="E2867" s="78">
        <f t="shared" si="433"/>
        <v>1</v>
      </c>
      <c r="F2867" s="78">
        <f t="shared" si="434"/>
        <v>1</v>
      </c>
      <c r="G2867" s="77">
        <f t="shared" si="437"/>
        <v>1.5552612265919284E-67</v>
      </c>
      <c r="H2867" s="78">
        <f t="shared" si="435"/>
        <v>-1336.163933100727</v>
      </c>
      <c r="I2867" s="77">
        <f t="shared" si="438"/>
        <v>100</v>
      </c>
      <c r="J2867" s="77">
        <f t="shared" si="439"/>
        <v>1.3173687378868723E-12</v>
      </c>
      <c r="K2867" s="77">
        <f t="shared" si="440"/>
        <v>1.3173687378868722E-10</v>
      </c>
      <c r="L2867" s="82"/>
    </row>
    <row r="2868" spans="1:12" x14ac:dyDescent="0.2">
      <c r="A2868" s="76">
        <v>10300</v>
      </c>
      <c r="B2868" s="76">
        <f t="shared" si="436"/>
        <v>10.3</v>
      </c>
      <c r="C2868" s="77">
        <f t="shared" si="431"/>
        <v>5.0405108180688147E-3</v>
      </c>
      <c r="D2868" s="78">
        <f t="shared" si="432"/>
        <v>4.583069486148902E-10</v>
      </c>
      <c r="E2868" s="78">
        <f t="shared" si="433"/>
        <v>1</v>
      </c>
      <c r="F2868" s="78">
        <f t="shared" si="434"/>
        <v>1</v>
      </c>
      <c r="G2868" s="77">
        <f t="shared" si="437"/>
        <v>2.3101011324894624E-12</v>
      </c>
      <c r="H2868" s="78">
        <f t="shared" si="435"/>
        <v>-232.72738013964022</v>
      </c>
      <c r="I2868" s="77">
        <f t="shared" si="438"/>
        <v>100</v>
      </c>
      <c r="J2868" s="77">
        <f t="shared" si="439"/>
        <v>1.1550505662447312E-12</v>
      </c>
      <c r="K2868" s="77">
        <f t="shared" si="440"/>
        <v>1.1550505662447311E-10</v>
      </c>
      <c r="L2868" s="82"/>
    </row>
    <row r="2869" spans="1:12" x14ac:dyDescent="0.2">
      <c r="A2869" s="76">
        <v>10400</v>
      </c>
      <c r="B2869" s="76">
        <f t="shared" si="436"/>
        <v>10.4</v>
      </c>
      <c r="C2869" s="77">
        <f t="shared" si="431"/>
        <v>4.3915832450074814E-3</v>
      </c>
      <c r="D2869" s="78">
        <f t="shared" si="432"/>
        <v>4.9233611430667411E-10</v>
      </c>
      <c r="E2869" s="78">
        <f t="shared" si="433"/>
        <v>1</v>
      </c>
      <c r="F2869" s="78">
        <f t="shared" si="434"/>
        <v>1</v>
      </c>
      <c r="G2869" s="77">
        <f t="shared" si="437"/>
        <v>2.162135030501278E-12</v>
      </c>
      <c r="H2869" s="78">
        <f t="shared" si="435"/>
        <v>-233.302343736143</v>
      </c>
      <c r="I2869" s="77">
        <f t="shared" si="438"/>
        <v>100</v>
      </c>
      <c r="J2869" s="77">
        <f t="shared" si="439"/>
        <v>2.2361180814953704E-12</v>
      </c>
      <c r="K2869" s="77">
        <f t="shared" si="440"/>
        <v>2.2361180814953704E-10</v>
      </c>
      <c r="L2869" s="82"/>
    </row>
    <row r="2870" spans="1:12" x14ac:dyDescent="0.2">
      <c r="A2870" s="76">
        <v>10500</v>
      </c>
      <c r="B2870" s="76">
        <f t="shared" si="436"/>
        <v>10.5</v>
      </c>
      <c r="C2870" s="77">
        <f t="shared" si="431"/>
        <v>3.8124737352775136E-3</v>
      </c>
      <c r="D2870" s="78">
        <f t="shared" si="432"/>
        <v>1.9728430354646063E-62</v>
      </c>
      <c r="E2870" s="78">
        <f t="shared" si="433"/>
        <v>1</v>
      </c>
      <c r="F2870" s="78">
        <f t="shared" si="434"/>
        <v>1</v>
      </c>
      <c r="G2870" s="77">
        <f t="shared" si="437"/>
        <v>7.5214122565339756E-65</v>
      </c>
      <c r="H2870" s="78">
        <f t="shared" si="435"/>
        <v>-1282.4740121306281</v>
      </c>
      <c r="I2870" s="77">
        <f t="shared" si="438"/>
        <v>100</v>
      </c>
      <c r="J2870" s="77">
        <f t="shared" si="439"/>
        <v>1.081067515250639E-12</v>
      </c>
      <c r="K2870" s="77">
        <f t="shared" si="440"/>
        <v>1.081067515250639E-10</v>
      </c>
      <c r="L2870" s="82"/>
    </row>
    <row r="2871" spans="1:12" x14ac:dyDescent="0.2">
      <c r="A2871" s="76">
        <v>10600</v>
      </c>
      <c r="B2871" s="76">
        <f t="shared" si="436"/>
        <v>10.6</v>
      </c>
      <c r="C2871" s="77">
        <f t="shared" si="431"/>
        <v>3.29731731424994E-3</v>
      </c>
      <c r="D2871" s="78">
        <f t="shared" si="432"/>
        <v>5.7379138404716291E-10</v>
      </c>
      <c r="E2871" s="78">
        <f t="shared" si="433"/>
        <v>1</v>
      </c>
      <c r="F2871" s="78">
        <f t="shared" si="434"/>
        <v>1</v>
      </c>
      <c r="G2871" s="77">
        <f t="shared" si="437"/>
        <v>1.8919722653861472E-12</v>
      </c>
      <c r="H2871" s="78">
        <f t="shared" si="435"/>
        <v>-234.46170468509084</v>
      </c>
      <c r="I2871" s="77">
        <f t="shared" si="438"/>
        <v>100</v>
      </c>
      <c r="J2871" s="77">
        <f t="shared" si="439"/>
        <v>9.4598613269307361E-13</v>
      </c>
      <c r="K2871" s="77">
        <f t="shared" si="440"/>
        <v>9.4598613269307359E-11</v>
      </c>
      <c r="L2871" s="82"/>
    </row>
    <row r="2872" spans="1:12" x14ac:dyDescent="0.2">
      <c r="A2872" s="76">
        <v>10700</v>
      </c>
      <c r="B2872" s="76">
        <f t="shared" si="436"/>
        <v>10.7</v>
      </c>
      <c r="C2872" s="77">
        <f t="shared" si="431"/>
        <v>2.8405737852539819E-3</v>
      </c>
      <c r="D2872" s="78">
        <f t="shared" si="432"/>
        <v>6.2266330779887038E-10</v>
      </c>
      <c r="E2872" s="78">
        <f t="shared" si="433"/>
        <v>1</v>
      </c>
      <c r="F2872" s="78">
        <f t="shared" si="434"/>
        <v>1</v>
      </c>
      <c r="G2872" s="77">
        <f t="shared" si="437"/>
        <v>1.7687210691730025E-12</v>
      </c>
      <c r="H2872" s="78">
        <f t="shared" si="435"/>
        <v>-235.04681301586271</v>
      </c>
      <c r="I2872" s="77">
        <f t="shared" si="438"/>
        <v>100</v>
      </c>
      <c r="J2872" s="77">
        <f t="shared" si="439"/>
        <v>1.8303466672795751E-12</v>
      </c>
      <c r="K2872" s="77">
        <f t="shared" si="440"/>
        <v>1.8303466672795751E-10</v>
      </c>
      <c r="L2872" s="82"/>
    </row>
    <row r="2873" spans="1:12" x14ac:dyDescent="0.2">
      <c r="A2873" s="76">
        <v>10800</v>
      </c>
      <c r="B2873" s="76">
        <f t="shared" si="436"/>
        <v>10.8</v>
      </c>
      <c r="C2873" s="77">
        <f t="shared" si="431"/>
        <v>2.4370244275692108E-3</v>
      </c>
      <c r="D2873" s="78">
        <f t="shared" si="432"/>
        <v>4.5591296447140711E-66</v>
      </c>
      <c r="E2873" s="78">
        <f t="shared" si="433"/>
        <v>1</v>
      </c>
      <c r="F2873" s="78">
        <f t="shared" si="434"/>
        <v>1</v>
      </c>
      <c r="G2873" s="77">
        <f t="shared" si="437"/>
        <v>1.1110710312623128E-68</v>
      </c>
      <c r="H2873" s="78">
        <f t="shared" si="435"/>
        <v>-1359.0851635106665</v>
      </c>
      <c r="I2873" s="77">
        <f t="shared" si="438"/>
        <v>100</v>
      </c>
      <c r="J2873" s="77">
        <f t="shared" si="439"/>
        <v>8.8436053458650124E-13</v>
      </c>
      <c r="K2873" s="77">
        <f t="shared" si="440"/>
        <v>8.8436053458650127E-11</v>
      </c>
      <c r="L2873" s="82"/>
    </row>
    <row r="2874" spans="1:12" x14ac:dyDescent="0.2">
      <c r="A2874" s="76">
        <v>10900</v>
      </c>
      <c r="B2874" s="76">
        <f t="shared" si="436"/>
        <v>10.9</v>
      </c>
      <c r="C2874" s="77">
        <f t="shared" si="431"/>
        <v>2.0817674133829693E-3</v>
      </c>
      <c r="D2874" s="78">
        <f t="shared" si="432"/>
        <v>7.4144002010657557E-10</v>
      </c>
      <c r="E2874" s="78">
        <f t="shared" si="433"/>
        <v>1</v>
      </c>
      <c r="F2874" s="78">
        <f t="shared" si="434"/>
        <v>1</v>
      </c>
      <c r="G2874" s="77">
        <f t="shared" si="437"/>
        <v>1.5435056728358825E-12</v>
      </c>
      <c r="H2874" s="78">
        <f t="shared" si="435"/>
        <v>-236.22983540038805</v>
      </c>
      <c r="I2874" s="77">
        <f t="shared" si="438"/>
        <v>100</v>
      </c>
      <c r="J2874" s="77">
        <f t="shared" si="439"/>
        <v>7.7175283641794127E-13</v>
      </c>
      <c r="K2874" s="77">
        <f t="shared" si="440"/>
        <v>7.7175283641794131E-11</v>
      </c>
      <c r="L2874" s="82"/>
    </row>
    <row r="2875" spans="1:12" x14ac:dyDescent="0.2">
      <c r="A2875" s="76">
        <v>11000</v>
      </c>
      <c r="B2875" s="76">
        <f t="shared" si="436"/>
        <v>11</v>
      </c>
      <c r="C2875" s="77">
        <f t="shared" si="431"/>
        <v>1.7702120431680451E-3</v>
      </c>
      <c r="D2875" s="78">
        <f t="shared" si="432"/>
        <v>8.1384964014990755E-10</v>
      </c>
      <c r="E2875" s="78">
        <f t="shared" si="433"/>
        <v>1</v>
      </c>
      <c r="F2875" s="78">
        <f t="shared" si="434"/>
        <v>1</v>
      </c>
      <c r="G2875" s="77">
        <f t="shared" si="437"/>
        <v>1.440686434321346E-12</v>
      </c>
      <c r="H2875" s="78">
        <f t="shared" si="435"/>
        <v>-236.82861066356287</v>
      </c>
      <c r="I2875" s="77">
        <f t="shared" si="438"/>
        <v>100</v>
      </c>
      <c r="J2875" s="77">
        <f t="shared" si="439"/>
        <v>1.4920960535786142E-12</v>
      </c>
      <c r="K2875" s="77">
        <f t="shared" si="440"/>
        <v>1.4920960535786141E-10</v>
      </c>
      <c r="L2875" s="82"/>
    </row>
    <row r="2876" spans="1:12" x14ac:dyDescent="0.2">
      <c r="A2876" s="76">
        <v>11100</v>
      </c>
      <c r="B2876" s="76">
        <f t="shared" si="436"/>
        <v>11.1</v>
      </c>
      <c r="C2876" s="77">
        <f t="shared" si="431"/>
        <v>1.4980719004515383E-3</v>
      </c>
      <c r="D2876" s="78">
        <f t="shared" si="432"/>
        <v>2.3179919456812893E-62</v>
      </c>
      <c r="E2876" s="78">
        <f t="shared" si="433"/>
        <v>1</v>
      </c>
      <c r="F2876" s="78">
        <f t="shared" si="434"/>
        <v>1</v>
      </c>
      <c r="G2876" s="77">
        <f t="shared" si="437"/>
        <v>3.4725185992981281E-65</v>
      </c>
      <c r="H2876" s="78">
        <f t="shared" si="435"/>
        <v>-1289.1871083888354</v>
      </c>
      <c r="I2876" s="77">
        <f t="shared" si="438"/>
        <v>100</v>
      </c>
      <c r="J2876" s="77">
        <f t="shared" si="439"/>
        <v>7.20343217160673E-13</v>
      </c>
      <c r="K2876" s="77">
        <f t="shared" si="440"/>
        <v>7.2034321716067304E-11</v>
      </c>
      <c r="L2876" s="82"/>
    </row>
    <row r="2877" spans="1:12" x14ac:dyDescent="0.2">
      <c r="A2877" s="76">
        <v>11200</v>
      </c>
      <c r="B2877" s="76">
        <f t="shared" si="436"/>
        <v>11.2</v>
      </c>
      <c r="C2877" s="77">
        <f t="shared" si="431"/>
        <v>1.2613570277963464E-3</v>
      </c>
      <c r="D2877" s="78">
        <f t="shared" si="432"/>
        <v>9.931333658436972E-10</v>
      </c>
      <c r="E2877" s="78">
        <f t="shared" si="433"/>
        <v>1</v>
      </c>
      <c r="F2877" s="78">
        <f t="shared" si="434"/>
        <v>1</v>
      </c>
      <c r="G2877" s="77">
        <f t="shared" si="437"/>
        <v>1.2526957505459875E-12</v>
      </c>
      <c r="H2877" s="78">
        <f t="shared" si="435"/>
        <v>-238.04308791617061</v>
      </c>
      <c r="I2877" s="77">
        <f t="shared" si="438"/>
        <v>100</v>
      </c>
      <c r="J2877" s="77">
        <f t="shared" si="439"/>
        <v>6.2634787527299377E-13</v>
      </c>
      <c r="K2877" s="77">
        <f t="shared" si="440"/>
        <v>6.2634787527299373E-11</v>
      </c>
      <c r="L2877" s="82"/>
    </row>
    <row r="2878" spans="1:12" x14ac:dyDescent="0.2">
      <c r="A2878" s="76">
        <v>11300</v>
      </c>
      <c r="B2878" s="76">
        <f t="shared" si="436"/>
        <v>11.3</v>
      </c>
      <c r="C2878" s="77">
        <f t="shared" si="431"/>
        <v>1.0563652260224647E-3</v>
      </c>
      <c r="D2878" s="78">
        <f t="shared" si="432"/>
        <v>1.1045683837506644E-9</v>
      </c>
      <c r="E2878" s="78">
        <f t="shared" si="433"/>
        <v>1</v>
      </c>
      <c r="F2878" s="78">
        <f t="shared" si="434"/>
        <v>1</v>
      </c>
      <c r="G2878" s="77">
        <f t="shared" si="437"/>
        <v>1.1668276303580392E-12</v>
      </c>
      <c r="H2878" s="78">
        <f t="shared" si="435"/>
        <v>-238.65986590759931</v>
      </c>
      <c r="I2878" s="77">
        <f t="shared" si="438"/>
        <v>100</v>
      </c>
      <c r="J2878" s="77">
        <f t="shared" si="439"/>
        <v>1.2097616904520134E-12</v>
      </c>
      <c r="K2878" s="77">
        <f t="shared" si="440"/>
        <v>1.2097616904520135E-10</v>
      </c>
      <c r="L2878" s="82"/>
    </row>
    <row r="2879" spans="1:12" x14ac:dyDescent="0.2">
      <c r="A2879" s="76">
        <v>11400</v>
      </c>
      <c r="B2879" s="76">
        <f t="shared" si="436"/>
        <v>11.4</v>
      </c>
      <c r="C2879" s="77">
        <f t="shared" si="431"/>
        <v>8.7967257828090153E-4</v>
      </c>
      <c r="D2879" s="78">
        <f t="shared" si="432"/>
        <v>3.925768449580448E-61</v>
      </c>
      <c r="E2879" s="78">
        <f t="shared" si="433"/>
        <v>1</v>
      </c>
      <c r="F2879" s="78">
        <f t="shared" si="434"/>
        <v>1</v>
      </c>
      <c r="G2879" s="77">
        <f t="shared" si="437"/>
        <v>3.4533908537762499E-64</v>
      </c>
      <c r="H2879" s="78">
        <f t="shared" si="435"/>
        <v>-1269.2350853109024</v>
      </c>
      <c r="I2879" s="77">
        <f t="shared" si="438"/>
        <v>100</v>
      </c>
      <c r="J2879" s="77">
        <f t="shared" si="439"/>
        <v>5.8341381517901961E-13</v>
      </c>
      <c r="K2879" s="77">
        <f t="shared" si="440"/>
        <v>5.8341381517901961E-11</v>
      </c>
      <c r="L2879" s="82"/>
    </row>
    <row r="2880" spans="1:12" x14ac:dyDescent="0.2">
      <c r="A2880" s="76">
        <v>11500</v>
      </c>
      <c r="B2880" s="76">
        <f t="shared" si="436"/>
        <v>11.5</v>
      </c>
      <c r="C2880" s="77">
        <f t="shared" si="431"/>
        <v>7.2812329958570662E-4</v>
      </c>
      <c r="D2880" s="78">
        <f t="shared" si="432"/>
        <v>1.3868123428219634E-9</v>
      </c>
      <c r="E2880" s="78">
        <f t="shared" si="433"/>
        <v>1</v>
      </c>
      <c r="F2880" s="78">
        <f t="shared" si="434"/>
        <v>1</v>
      </c>
      <c r="G2880" s="77">
        <f t="shared" si="437"/>
        <v>1.0097703789617121E-12</v>
      </c>
      <c r="H2880" s="78">
        <f t="shared" si="435"/>
        <v>-239.91554746469336</v>
      </c>
      <c r="I2880" s="77">
        <f t="shared" si="438"/>
        <v>100</v>
      </c>
      <c r="J2880" s="77">
        <f t="shared" si="439"/>
        <v>5.0488518948085607E-13</v>
      </c>
      <c r="K2880" s="77">
        <f t="shared" si="440"/>
        <v>5.0488518948085605E-11</v>
      </c>
      <c r="L2880" s="82"/>
    </row>
    <row r="2881" spans="1:12" x14ac:dyDescent="0.2">
      <c r="A2881" s="76">
        <v>11600</v>
      </c>
      <c r="B2881" s="76">
        <f t="shared" si="436"/>
        <v>11.6</v>
      </c>
      <c r="C2881" s="77">
        <f t="shared" si="431"/>
        <v>5.9881901084021805E-4</v>
      </c>
      <c r="D2881" s="78">
        <f t="shared" si="432"/>
        <v>1.5664349141373152E-9</v>
      </c>
      <c r="E2881" s="78">
        <f t="shared" si="433"/>
        <v>1</v>
      </c>
      <c r="F2881" s="78">
        <f t="shared" si="434"/>
        <v>1</v>
      </c>
      <c r="G2881" s="77">
        <f t="shared" si="437"/>
        <v>9.3801100582928893E-13</v>
      </c>
      <c r="H2881" s="78">
        <f t="shared" si="435"/>
        <v>-240.55584131892431</v>
      </c>
      <c r="I2881" s="77">
        <f t="shared" si="438"/>
        <v>100</v>
      </c>
      <c r="J2881" s="77">
        <f t="shared" si="439"/>
        <v>9.7389069239550043E-13</v>
      </c>
      <c r="K2881" s="77">
        <f t="shared" si="440"/>
        <v>9.7389069239550043E-11</v>
      </c>
      <c r="L2881" s="82"/>
    </row>
    <row r="2882" spans="1:12" x14ac:dyDescent="0.2">
      <c r="A2882" s="76">
        <v>11700</v>
      </c>
      <c r="B2882" s="76">
        <f t="shared" si="436"/>
        <v>11.7</v>
      </c>
      <c r="C2882" s="77">
        <f t="shared" ref="C2882:C2945" si="441">ABS(SIN(((8*PI()*$A2882*VLOOKUP($D$8,$C$16:$D$31,2,FALSE))/($D$14*1000000)))/(VLOOKUP($D$8,$C$16:$D$31,2,FALSE)*SIN(((8*PI()*$A2882)/($D$14*1000000)))))^5</f>
        <v>4.8910753429459177E-4</v>
      </c>
      <c r="D2882" s="78">
        <f t="shared" ref="D2882:D2945" si="442">ABS(SIN(((512*PI()*$A2882*VLOOKUP($D$8,$C$16:$E$31,3,FALSE))/($D$14*1000000)))/(VLOOKUP($D$8,$C$16:$E$31,3,FALSE)*SIN(((512*PI()*$A2882)/($D$14*1000000)))))^$D$9</f>
        <v>3.5364880058583741E-62</v>
      </c>
      <c r="E2882" s="78">
        <f t="shared" ref="E2882:E2945" si="443">IF($D$10="OFF",1,ABS(SIN(8*VLOOKUP($D$8,$C$16:$D$31,2,FALSE)*VLOOKUP($D$8,$C$16:$E$31,3,FALSE)*2*PI()*A2882/($D$14*1000000))/(2*SIN((8*VLOOKUP($D$8,$C$16:$D$31,2,FALSE)*VLOOKUP($D$8,$C$16:$E$31,3,FALSE))*PI()*A2882/($D$14*1000000)))))</f>
        <v>1</v>
      </c>
      <c r="F2882" s="78">
        <f t="shared" ref="F2882:F2945" si="444">IF($D$11="OFF",1,ABS(SIN(8*VLOOKUP($D$8,$C$16:$D$31,2,FALSE)*VLOOKUP($D$8,$C$16:$E$31,3,FALSE)*IF($D$10="ON",4,2)*PI()*A2882/($D$14*1000000))/(2*SIN((8*VLOOKUP($D$8,$C$16:$D$31,2,FALSE)*VLOOKUP($D$8,$C$16:$E$31,3,FALSE)*IF($D$10="ON",2,1))*PI()*A2882/($D$14*1000000)))))</f>
        <v>1</v>
      </c>
      <c r="G2882" s="77">
        <f t="shared" si="437"/>
        <v>1.7297229286077871E-65</v>
      </c>
      <c r="H2882" s="78">
        <f t="shared" ref="H2882:H2945" si="445">20*LOG10(G2882)</f>
        <v>-1295.2404691537668</v>
      </c>
      <c r="I2882" s="77">
        <f t="shared" si="438"/>
        <v>100</v>
      </c>
      <c r="J2882" s="77">
        <f t="shared" si="439"/>
        <v>4.6900550291464446E-13</v>
      </c>
      <c r="K2882" s="77">
        <f t="shared" si="440"/>
        <v>4.6900550291464445E-11</v>
      </c>
      <c r="L2882" s="82"/>
    </row>
    <row r="2883" spans="1:12" x14ac:dyDescent="0.2">
      <c r="A2883" s="76">
        <v>11800</v>
      </c>
      <c r="B2883" s="76">
        <f t="shared" ref="B2883:B2946" si="446">A2883/1000</f>
        <v>11.8</v>
      </c>
      <c r="C2883" s="77">
        <f t="shared" si="441"/>
        <v>3.9657130477896158E-4</v>
      </c>
      <c r="D2883" s="78">
        <f t="shared" si="442"/>
        <v>2.0342834408716686E-9</v>
      </c>
      <c r="E2883" s="78">
        <f t="shared" si="443"/>
        <v>1</v>
      </c>
      <c r="F2883" s="78">
        <f t="shared" si="444"/>
        <v>1</v>
      </c>
      <c r="G2883" s="77">
        <f t="shared" ref="G2883:G2946" si="447">C2883*D2883*E2883*F2883</f>
        <v>8.0673843843671314E-13</v>
      </c>
      <c r="H2883" s="78">
        <f t="shared" si="445"/>
        <v>-241.86534499717013</v>
      </c>
      <c r="I2883" s="77">
        <f t="shared" ref="I2883:I2946" si="448">A2883-A2882</f>
        <v>100</v>
      </c>
      <c r="J2883" s="77">
        <f t="shared" ref="J2883:J2946" si="449">((G2883+G2882)/2)</f>
        <v>4.0336921921835657E-13</v>
      </c>
      <c r="K2883" s="77">
        <f t="shared" si="440"/>
        <v>4.0336921921835659E-11</v>
      </c>
      <c r="L2883" s="82"/>
    </row>
    <row r="2884" spans="1:12" x14ac:dyDescent="0.2">
      <c r="A2884" s="76">
        <v>11900</v>
      </c>
      <c r="B2884" s="76">
        <f t="shared" si="446"/>
        <v>11.9</v>
      </c>
      <c r="C2884" s="77">
        <f t="shared" si="441"/>
        <v>3.1901548800642593E-4</v>
      </c>
      <c r="D2884" s="78">
        <f t="shared" si="442"/>
        <v>2.3408157796844765E-9</v>
      </c>
      <c r="E2884" s="78">
        <f t="shared" si="443"/>
        <v>1</v>
      </c>
      <c r="F2884" s="78">
        <f t="shared" si="444"/>
        <v>1</v>
      </c>
      <c r="G2884" s="77">
        <f t="shared" si="447"/>
        <v>7.4675648828918567E-13</v>
      </c>
      <c r="H2884" s="78">
        <f t="shared" si="445"/>
        <v>-242.53641990568664</v>
      </c>
      <c r="I2884" s="77">
        <f t="shared" si="448"/>
        <v>100</v>
      </c>
      <c r="J2884" s="77">
        <f t="shared" si="449"/>
        <v>7.7674746336294935E-13</v>
      </c>
      <c r="K2884" s="77">
        <f t="shared" ref="K2884:K2947" si="450">I2884*J2884</f>
        <v>7.7674746336294932E-11</v>
      </c>
      <c r="L2884" s="82"/>
    </row>
    <row r="2885" spans="1:12" x14ac:dyDescent="0.2">
      <c r="A2885" s="76">
        <v>12000</v>
      </c>
      <c r="B2885" s="76">
        <f t="shared" si="446"/>
        <v>12</v>
      </c>
      <c r="C2885" s="77">
        <f t="shared" si="441"/>
        <v>2.544558937724617E-4</v>
      </c>
      <c r="D2885" s="78">
        <f t="shared" si="442"/>
        <v>1.1372631384246529E-66</v>
      </c>
      <c r="E2885" s="78">
        <f t="shared" si="443"/>
        <v>1</v>
      </c>
      <c r="F2885" s="78">
        <f t="shared" si="444"/>
        <v>1</v>
      </c>
      <c r="G2885" s="77">
        <f t="shared" si="447"/>
        <v>2.893833083423199E-70</v>
      </c>
      <c r="H2885" s="78">
        <f t="shared" si="445"/>
        <v>-1390.7705304528597</v>
      </c>
      <c r="I2885" s="77">
        <f t="shared" si="448"/>
        <v>100</v>
      </c>
      <c r="J2885" s="77">
        <f t="shared" si="449"/>
        <v>3.7337824414459284E-13</v>
      </c>
      <c r="K2885" s="77">
        <f t="shared" si="450"/>
        <v>3.7337824414459287E-11</v>
      </c>
      <c r="L2885" s="82"/>
    </row>
    <row r="2886" spans="1:12" x14ac:dyDescent="0.2">
      <c r="A2886" s="76">
        <v>12100</v>
      </c>
      <c r="B2886" s="76">
        <f t="shared" si="446"/>
        <v>12.1</v>
      </c>
      <c r="C2886" s="77">
        <f t="shared" si="441"/>
        <v>2.0110676803130175E-4</v>
      </c>
      <c r="D2886" s="78">
        <f t="shared" si="442"/>
        <v>3.1676545771928332E-9</v>
      </c>
      <c r="E2886" s="78">
        <f t="shared" si="443"/>
        <v>1</v>
      </c>
      <c r="F2886" s="78">
        <f t="shared" si="444"/>
        <v>1</v>
      </c>
      <c r="G2886" s="77">
        <f t="shared" si="447"/>
        <v>6.3703677425881036E-13</v>
      </c>
      <c r="H2886" s="78">
        <f t="shared" si="445"/>
        <v>-243.91670992796509</v>
      </c>
      <c r="I2886" s="77">
        <f t="shared" si="448"/>
        <v>100</v>
      </c>
      <c r="J2886" s="77">
        <f t="shared" si="449"/>
        <v>3.1851838712940518E-13</v>
      </c>
      <c r="K2886" s="77">
        <f t="shared" si="450"/>
        <v>3.185183871294052E-11</v>
      </c>
      <c r="L2886" s="82"/>
    </row>
    <row r="2887" spans="1:12" x14ac:dyDescent="0.2">
      <c r="A2887" s="76">
        <v>12200</v>
      </c>
      <c r="B2887" s="76">
        <f t="shared" si="446"/>
        <v>12.2</v>
      </c>
      <c r="C2887" s="77">
        <f t="shared" si="441"/>
        <v>1.5736854364751209E-4</v>
      </c>
      <c r="D2887" s="78">
        <f t="shared" si="442"/>
        <v>3.7295390667719303E-9</v>
      </c>
      <c r="E2887" s="78">
        <f t="shared" si="443"/>
        <v>1</v>
      </c>
      <c r="F2887" s="78">
        <f t="shared" si="444"/>
        <v>1</v>
      </c>
      <c r="G2887" s="77">
        <f t="shared" si="447"/>
        <v>5.8691213141440001E-13</v>
      </c>
      <c r="H2887" s="78">
        <f t="shared" si="445"/>
        <v>-244.62853827141262</v>
      </c>
      <c r="I2887" s="77">
        <f t="shared" si="448"/>
        <v>100</v>
      </c>
      <c r="J2887" s="77">
        <f t="shared" si="449"/>
        <v>6.1197445283660519E-13</v>
      </c>
      <c r="K2887" s="77">
        <f t="shared" si="450"/>
        <v>6.1197445283660522E-11</v>
      </c>
      <c r="L2887" s="82"/>
    </row>
    <row r="2888" spans="1:12" x14ac:dyDescent="0.2">
      <c r="A2888" s="76">
        <v>12300</v>
      </c>
      <c r="B2888" s="76">
        <f t="shared" si="446"/>
        <v>12.3</v>
      </c>
      <c r="C2888" s="77">
        <f t="shared" si="441"/>
        <v>1.2181562514348725E-4</v>
      </c>
      <c r="D2888" s="78">
        <f t="shared" si="442"/>
        <v>5.6522666178105289E-60</v>
      </c>
      <c r="E2888" s="78">
        <f t="shared" si="443"/>
        <v>1</v>
      </c>
      <c r="F2888" s="78">
        <f t="shared" si="444"/>
        <v>1</v>
      </c>
      <c r="G2888" s="77">
        <f t="shared" si="447"/>
        <v>6.8853439152625393E-64</v>
      </c>
      <c r="H2888" s="78">
        <f t="shared" si="445"/>
        <v>-1263.2414872467889</v>
      </c>
      <c r="I2888" s="77">
        <f t="shared" si="448"/>
        <v>100</v>
      </c>
      <c r="J2888" s="77">
        <f t="shared" si="449"/>
        <v>2.9345606570720001E-13</v>
      </c>
      <c r="K2888" s="77">
        <f t="shared" si="450"/>
        <v>2.9345606570720001E-11</v>
      </c>
      <c r="L2888" s="82"/>
    </row>
    <row r="2889" spans="1:12" x14ac:dyDescent="0.2">
      <c r="A2889" s="76">
        <v>12400</v>
      </c>
      <c r="B2889" s="76">
        <f t="shared" si="446"/>
        <v>12.4</v>
      </c>
      <c r="C2889" s="77">
        <f t="shared" si="441"/>
        <v>9.3184278033600748E-5</v>
      </c>
      <c r="D2889" s="78">
        <f t="shared" si="442"/>
        <v>5.3147705803625118E-9</v>
      </c>
      <c r="E2889" s="78">
        <f t="shared" si="443"/>
        <v>1</v>
      </c>
      <c r="F2889" s="78">
        <f t="shared" si="444"/>
        <v>1</v>
      </c>
      <c r="G2889" s="77">
        <f t="shared" si="447"/>
        <v>4.9525305944530196E-13</v>
      </c>
      <c r="H2889" s="78">
        <f t="shared" si="445"/>
        <v>-246.10345665819688</v>
      </c>
      <c r="I2889" s="77">
        <f t="shared" si="448"/>
        <v>100</v>
      </c>
      <c r="J2889" s="77">
        <f t="shared" si="449"/>
        <v>2.4762652972265098E-13</v>
      </c>
      <c r="K2889" s="77">
        <f t="shared" si="450"/>
        <v>2.4762652972265096E-11</v>
      </c>
      <c r="L2889" s="82"/>
    </row>
    <row r="2890" spans="1:12" x14ac:dyDescent="0.2">
      <c r="A2890" s="76">
        <v>12500</v>
      </c>
      <c r="B2890" s="76">
        <f t="shared" si="446"/>
        <v>12.5</v>
      </c>
      <c r="C2890" s="77">
        <f t="shared" si="441"/>
        <v>7.0360688395368511E-5</v>
      </c>
      <c r="D2890" s="78">
        <f t="shared" si="442"/>
        <v>6.4439125979764407E-9</v>
      </c>
      <c r="E2890" s="78">
        <f t="shared" si="443"/>
        <v>1</v>
      </c>
      <c r="F2890" s="78">
        <f t="shared" si="444"/>
        <v>1</v>
      </c>
      <c r="G2890" s="77">
        <f t="shared" si="447"/>
        <v>4.5339812635320992E-13</v>
      </c>
      <c r="H2890" s="78">
        <f t="shared" si="445"/>
        <v>-246.87040557815311</v>
      </c>
      <c r="I2890" s="77">
        <f t="shared" si="448"/>
        <v>100</v>
      </c>
      <c r="J2890" s="77">
        <f t="shared" si="449"/>
        <v>4.7432559289925599E-13</v>
      </c>
      <c r="K2890" s="77">
        <f t="shared" si="450"/>
        <v>4.7432559289925598E-11</v>
      </c>
      <c r="L2890" s="82"/>
    </row>
    <row r="2891" spans="1:12" x14ac:dyDescent="0.2">
      <c r="A2891" s="76">
        <v>12600</v>
      </c>
      <c r="B2891" s="76">
        <f t="shared" si="446"/>
        <v>12.6</v>
      </c>
      <c r="C2891" s="77">
        <f t="shared" si="441"/>
        <v>5.2369253219276147E-5</v>
      </c>
      <c r="D2891" s="78">
        <f t="shared" si="442"/>
        <v>1.2957667497982358E-64</v>
      </c>
      <c r="E2891" s="78">
        <f t="shared" si="443"/>
        <v>1</v>
      </c>
      <c r="F2891" s="78">
        <f t="shared" si="444"/>
        <v>1</v>
      </c>
      <c r="G2891" s="77">
        <f t="shared" si="447"/>
        <v>6.7858337033302256E-69</v>
      </c>
      <c r="H2891" s="78">
        <f t="shared" si="445"/>
        <v>-1363.3679357514984</v>
      </c>
      <c r="I2891" s="77">
        <f t="shared" si="448"/>
        <v>100</v>
      </c>
      <c r="J2891" s="77">
        <f t="shared" si="449"/>
        <v>2.2669906317660496E-13</v>
      </c>
      <c r="K2891" s="77">
        <f t="shared" si="450"/>
        <v>2.2669906317660495E-11</v>
      </c>
      <c r="L2891" s="82"/>
    </row>
    <row r="2892" spans="1:12" x14ac:dyDescent="0.2">
      <c r="A2892" s="76">
        <v>12700</v>
      </c>
      <c r="B2892" s="76">
        <f t="shared" si="446"/>
        <v>12.7</v>
      </c>
      <c r="C2892" s="77">
        <f t="shared" si="441"/>
        <v>3.8361156843578856E-5</v>
      </c>
      <c r="D2892" s="78">
        <f t="shared" si="442"/>
        <v>9.8252243426763743E-9</v>
      </c>
      <c r="E2892" s="78">
        <f t="shared" si="443"/>
        <v>1</v>
      </c>
      <c r="F2892" s="78">
        <f t="shared" si="444"/>
        <v>1</v>
      </c>
      <c r="G2892" s="77">
        <f t="shared" si="447"/>
        <v>3.7690697203275736E-13</v>
      </c>
      <c r="H2892" s="78">
        <f t="shared" si="445"/>
        <v>-248.47531657776042</v>
      </c>
      <c r="I2892" s="77">
        <f t="shared" si="448"/>
        <v>100</v>
      </c>
      <c r="J2892" s="77">
        <f t="shared" si="449"/>
        <v>1.8845348601637868E-13</v>
      </c>
      <c r="K2892" s="77">
        <f t="shared" si="450"/>
        <v>1.8845348601637868E-11</v>
      </c>
      <c r="L2892" s="82"/>
    </row>
    <row r="2893" spans="1:12" x14ac:dyDescent="0.2">
      <c r="A2893" s="76">
        <v>12800</v>
      </c>
      <c r="B2893" s="76">
        <f t="shared" si="446"/>
        <v>12.8</v>
      </c>
      <c r="C2893" s="77">
        <f t="shared" si="441"/>
        <v>2.7603283459017912E-5</v>
      </c>
      <c r="D2893" s="78">
        <f t="shared" si="442"/>
        <v>1.2389986162825259E-8</v>
      </c>
      <c r="E2893" s="78">
        <f t="shared" si="443"/>
        <v>1</v>
      </c>
      <c r="F2893" s="78">
        <f t="shared" si="444"/>
        <v>1</v>
      </c>
      <c r="G2893" s="77">
        <f t="shared" si="447"/>
        <v>3.4200430010577528E-13</v>
      </c>
      <c r="H2893" s="78">
        <f t="shared" si="445"/>
        <v>-249.31936866832353</v>
      </c>
      <c r="I2893" s="77">
        <f t="shared" si="448"/>
        <v>100</v>
      </c>
      <c r="J2893" s="77">
        <f t="shared" si="449"/>
        <v>3.594556360692663E-13</v>
      </c>
      <c r="K2893" s="77">
        <f t="shared" si="450"/>
        <v>3.594556360692663E-11</v>
      </c>
      <c r="L2893" s="82"/>
    </row>
    <row r="2894" spans="1:12" x14ac:dyDescent="0.2">
      <c r="A2894" s="76">
        <v>12900</v>
      </c>
      <c r="B2894" s="76">
        <f t="shared" si="446"/>
        <v>12.9</v>
      </c>
      <c r="C2894" s="77">
        <f t="shared" si="441"/>
        <v>1.9467510300885426E-5</v>
      </c>
      <c r="D2894" s="78">
        <f t="shared" si="442"/>
        <v>1.0682684713317478E-61</v>
      </c>
      <c r="E2894" s="78">
        <f t="shared" si="443"/>
        <v>1</v>
      </c>
      <c r="F2894" s="78">
        <f t="shared" si="444"/>
        <v>1</v>
      </c>
      <c r="G2894" s="77">
        <f t="shared" si="447"/>
        <v>2.0796527469761928E-66</v>
      </c>
      <c r="H2894" s="78">
        <f t="shared" si="445"/>
        <v>-1313.6401835186507</v>
      </c>
      <c r="I2894" s="77">
        <f t="shared" si="448"/>
        <v>100</v>
      </c>
      <c r="J2894" s="77">
        <f t="shared" si="449"/>
        <v>1.7100215005288764E-13</v>
      </c>
      <c r="K2894" s="77">
        <f t="shared" si="450"/>
        <v>1.7100215005288763E-11</v>
      </c>
      <c r="L2894" s="82"/>
    </row>
    <row r="2895" spans="1:12" x14ac:dyDescent="0.2">
      <c r="A2895" s="76">
        <v>13000</v>
      </c>
      <c r="B2895" s="76">
        <f t="shared" si="446"/>
        <v>13</v>
      </c>
      <c r="C2895" s="77">
        <f t="shared" si="441"/>
        <v>1.3420420770597384E-5</v>
      </c>
      <c r="D2895" s="78">
        <f t="shared" si="442"/>
        <v>2.0735300969800354E-8</v>
      </c>
      <c r="E2895" s="78">
        <f t="shared" si="443"/>
        <v>1</v>
      </c>
      <c r="F2895" s="78">
        <f t="shared" si="444"/>
        <v>1</v>
      </c>
      <c r="G2895" s="77">
        <f t="shared" si="447"/>
        <v>2.7827646381969677E-13</v>
      </c>
      <c r="H2895" s="78">
        <f t="shared" si="445"/>
        <v>-251.11047048097157</v>
      </c>
      <c r="I2895" s="77">
        <f t="shared" si="448"/>
        <v>100</v>
      </c>
      <c r="J2895" s="77">
        <f t="shared" si="449"/>
        <v>1.3913823190984839E-13</v>
      </c>
      <c r="K2895" s="77">
        <f t="shared" si="450"/>
        <v>1.3913823190984838E-11</v>
      </c>
      <c r="L2895" s="82"/>
    </row>
    <row r="2896" spans="1:12" x14ac:dyDescent="0.2">
      <c r="A2896" s="76">
        <v>13100</v>
      </c>
      <c r="B2896" s="76">
        <f t="shared" si="446"/>
        <v>13.1</v>
      </c>
      <c r="C2896" s="77">
        <f t="shared" si="441"/>
        <v>9.0134713828800968E-6</v>
      </c>
      <c r="D2896" s="78">
        <f t="shared" si="442"/>
        <v>2.7650729327678034E-8</v>
      </c>
      <c r="E2896" s="78">
        <f t="shared" si="443"/>
        <v>1</v>
      </c>
      <c r="F2896" s="78">
        <f t="shared" si="444"/>
        <v>1</v>
      </c>
      <c r="G2896" s="77">
        <f t="shared" si="447"/>
        <v>2.4922905751078941E-13</v>
      </c>
      <c r="H2896" s="78">
        <f t="shared" si="445"/>
        <v>-252.06802649700592</v>
      </c>
      <c r="I2896" s="77">
        <f t="shared" si="448"/>
        <v>100</v>
      </c>
      <c r="J2896" s="77">
        <f t="shared" si="449"/>
        <v>2.6375276066524306E-13</v>
      </c>
      <c r="K2896" s="77">
        <f t="shared" si="450"/>
        <v>2.6375276066524305E-11</v>
      </c>
      <c r="L2896" s="82"/>
    </row>
    <row r="2897" spans="1:12" x14ac:dyDescent="0.2">
      <c r="A2897" s="76">
        <v>13200</v>
      </c>
      <c r="B2897" s="76">
        <f t="shared" si="446"/>
        <v>13.2</v>
      </c>
      <c r="C2897" s="77">
        <f t="shared" si="441"/>
        <v>5.8736411530729351E-6</v>
      </c>
      <c r="D2897" s="78">
        <f t="shared" si="442"/>
        <v>4.0595377435330422E-63</v>
      </c>
      <c r="E2897" s="78">
        <f t="shared" si="443"/>
        <v>1</v>
      </c>
      <c r="F2897" s="78">
        <f t="shared" si="444"/>
        <v>1</v>
      </c>
      <c r="G2897" s="77">
        <f t="shared" si="447"/>
        <v>2.3844267952868518E-68</v>
      </c>
      <c r="H2897" s="78">
        <f t="shared" si="445"/>
        <v>-1352.4523201275588</v>
      </c>
      <c r="I2897" s="77">
        <f t="shared" si="448"/>
        <v>100</v>
      </c>
      <c r="J2897" s="77">
        <f t="shared" si="449"/>
        <v>1.246145287553947E-13</v>
      </c>
      <c r="K2897" s="77">
        <f t="shared" si="450"/>
        <v>1.246145287553947E-11</v>
      </c>
      <c r="L2897" s="82"/>
    </row>
    <row r="2898" spans="1:12" x14ac:dyDescent="0.2">
      <c r="A2898" s="76">
        <v>13300</v>
      </c>
      <c r="B2898" s="76">
        <f t="shared" si="446"/>
        <v>13.3</v>
      </c>
      <c r="C2898" s="77">
        <f t="shared" si="441"/>
        <v>3.6945868552479689E-6</v>
      </c>
      <c r="D2898" s="78">
        <f t="shared" si="442"/>
        <v>5.3120718294842374E-8</v>
      </c>
      <c r="E2898" s="78">
        <f t="shared" si="443"/>
        <v>1</v>
      </c>
      <c r="F2898" s="78">
        <f t="shared" si="444"/>
        <v>1</v>
      </c>
      <c r="G2898" s="77">
        <f t="shared" si="447"/>
        <v>1.9625910755345495E-13</v>
      </c>
      <c r="H2898" s="78">
        <f t="shared" si="445"/>
        <v>-254.14340360697324</v>
      </c>
      <c r="I2898" s="77">
        <f t="shared" si="448"/>
        <v>100</v>
      </c>
      <c r="J2898" s="77">
        <f t="shared" si="449"/>
        <v>9.8129553776727473E-14</v>
      </c>
      <c r="K2898" s="77">
        <f t="shared" si="450"/>
        <v>9.812955377672747E-12</v>
      </c>
      <c r="L2898" s="82"/>
    </row>
    <row r="2899" spans="1:12" x14ac:dyDescent="0.2">
      <c r="A2899" s="76">
        <v>13400</v>
      </c>
      <c r="B2899" s="76">
        <f t="shared" si="446"/>
        <v>13.4</v>
      </c>
      <c r="C2899" s="77">
        <f t="shared" si="441"/>
        <v>2.2283225270909662E-6</v>
      </c>
      <c r="D2899" s="78">
        <f t="shared" si="442"/>
        <v>7.7255704543313718E-8</v>
      </c>
      <c r="E2899" s="78">
        <f t="shared" si="443"/>
        <v>1</v>
      </c>
      <c r="F2899" s="78">
        <f t="shared" si="444"/>
        <v>1</v>
      </c>
      <c r="G2899" s="77">
        <f t="shared" si="447"/>
        <v>1.7215062678014987E-13</v>
      </c>
      <c r="H2899" s="78">
        <f t="shared" si="445"/>
        <v>-255.28182783482777</v>
      </c>
      <c r="I2899" s="77">
        <f t="shared" si="448"/>
        <v>100</v>
      </c>
      <c r="J2899" s="77">
        <f t="shared" si="449"/>
        <v>1.8420486716680241E-13</v>
      </c>
      <c r="K2899" s="77">
        <f t="shared" si="450"/>
        <v>1.8420486716680242E-11</v>
      </c>
      <c r="L2899" s="82"/>
    </row>
    <row r="2900" spans="1:12" x14ac:dyDescent="0.2">
      <c r="A2900" s="76">
        <v>13500</v>
      </c>
      <c r="B2900" s="76">
        <f t="shared" si="446"/>
        <v>13.5</v>
      </c>
      <c r="C2900" s="77">
        <f t="shared" si="441"/>
        <v>1.2774367008638048E-6</v>
      </c>
      <c r="D2900" s="78">
        <f t="shared" si="442"/>
        <v>6.7475341602071905E-60</v>
      </c>
      <c r="E2900" s="78">
        <f t="shared" si="443"/>
        <v>1</v>
      </c>
      <c r="F2900" s="78">
        <f t="shared" si="444"/>
        <v>1</v>
      </c>
      <c r="G2900" s="77">
        <f t="shared" si="447"/>
        <v>8.6195477765808972E-66</v>
      </c>
      <c r="H2900" s="78">
        <f t="shared" si="445"/>
        <v>-1301.290310375588</v>
      </c>
      <c r="I2900" s="77">
        <f t="shared" si="448"/>
        <v>100</v>
      </c>
      <c r="J2900" s="77">
        <f t="shared" si="449"/>
        <v>8.6075313390074933E-14</v>
      </c>
      <c r="K2900" s="77">
        <f t="shared" si="450"/>
        <v>8.6075313390074932E-12</v>
      </c>
      <c r="L2900" s="82"/>
    </row>
    <row r="2901" spans="1:12" x14ac:dyDescent="0.2">
      <c r="A2901" s="76">
        <v>13600</v>
      </c>
      <c r="B2901" s="76">
        <f t="shared" si="446"/>
        <v>13.6</v>
      </c>
      <c r="C2901" s="77">
        <f t="shared" si="441"/>
        <v>6.878561279475639E-7</v>
      </c>
      <c r="D2901" s="78">
        <f t="shared" si="442"/>
        <v>1.8646470562846365E-7</v>
      </c>
      <c r="E2901" s="78">
        <f t="shared" si="443"/>
        <v>1</v>
      </c>
      <c r="F2901" s="78">
        <f t="shared" si="444"/>
        <v>1</v>
      </c>
      <c r="G2901" s="77">
        <f t="shared" si="447"/>
        <v>1.2826089041247732E-13</v>
      </c>
      <c r="H2901" s="78">
        <f t="shared" si="445"/>
        <v>-257.83811498900195</v>
      </c>
      <c r="I2901" s="77">
        <f t="shared" si="448"/>
        <v>100</v>
      </c>
      <c r="J2901" s="77">
        <f t="shared" si="449"/>
        <v>6.4130445206238661E-14</v>
      </c>
      <c r="K2901" s="77">
        <f t="shared" si="450"/>
        <v>6.4130445206238665E-12</v>
      </c>
      <c r="L2901" s="82"/>
    </row>
    <row r="2902" spans="1:12" x14ac:dyDescent="0.2">
      <c r="A2902" s="76">
        <v>13700</v>
      </c>
      <c r="B2902" s="76">
        <f t="shared" si="446"/>
        <v>13.7</v>
      </c>
      <c r="C2902" s="77">
        <f t="shared" si="441"/>
        <v>3.4216026173865644E-7</v>
      </c>
      <c r="D2902" s="78">
        <f t="shared" si="442"/>
        <v>3.1658739828578827E-7</v>
      </c>
      <c r="E2902" s="78">
        <f t="shared" si="443"/>
        <v>1</v>
      </c>
      <c r="F2902" s="78">
        <f t="shared" si="444"/>
        <v>1</v>
      </c>
      <c r="G2902" s="77">
        <f t="shared" si="447"/>
        <v>1.0832362706062559E-13</v>
      </c>
      <c r="H2902" s="78">
        <f t="shared" si="445"/>
        <v>-259.30553613380584</v>
      </c>
      <c r="I2902" s="77">
        <f t="shared" si="448"/>
        <v>100</v>
      </c>
      <c r="J2902" s="77">
        <f t="shared" si="449"/>
        <v>1.1829225873655145E-13</v>
      </c>
      <c r="K2902" s="77">
        <f t="shared" si="450"/>
        <v>1.1829225873655146E-11</v>
      </c>
      <c r="L2902" s="82"/>
    </row>
    <row r="2903" spans="1:12" x14ac:dyDescent="0.2">
      <c r="A2903" s="76">
        <v>13800</v>
      </c>
      <c r="B2903" s="76">
        <f t="shared" si="446"/>
        <v>13.8</v>
      </c>
      <c r="C2903" s="77">
        <f t="shared" si="441"/>
        <v>1.5344649174385337E-7</v>
      </c>
      <c r="D2903" s="78">
        <f t="shared" si="442"/>
        <v>7.4802651136711995E-59</v>
      </c>
      <c r="E2903" s="78">
        <f t="shared" si="443"/>
        <v>1</v>
      </c>
      <c r="F2903" s="78">
        <f t="shared" si="444"/>
        <v>1</v>
      </c>
      <c r="G2903" s="77">
        <f t="shared" si="447"/>
        <v>1.1478204390067821E-65</v>
      </c>
      <c r="H2903" s="78">
        <f t="shared" si="445"/>
        <v>-1298.8025209225214</v>
      </c>
      <c r="I2903" s="77">
        <f t="shared" si="448"/>
        <v>100</v>
      </c>
      <c r="J2903" s="77">
        <f t="shared" si="449"/>
        <v>5.4161813530312793E-14</v>
      </c>
      <c r="K2903" s="77">
        <f t="shared" si="450"/>
        <v>5.4161813530312793E-12</v>
      </c>
      <c r="L2903" s="82"/>
    </row>
    <row r="2904" spans="1:12" x14ac:dyDescent="0.2">
      <c r="A2904" s="76">
        <v>13900</v>
      </c>
      <c r="B2904" s="76">
        <f t="shared" si="446"/>
        <v>13.9</v>
      </c>
      <c r="C2904" s="77">
        <f t="shared" si="441"/>
        <v>5.9742099738242942E-8</v>
      </c>
      <c r="D2904" s="78">
        <f t="shared" si="442"/>
        <v>1.2069646074841374E-6</v>
      </c>
      <c r="E2904" s="78">
        <f t="shared" si="443"/>
        <v>1</v>
      </c>
      <c r="F2904" s="78">
        <f t="shared" si="444"/>
        <v>1</v>
      </c>
      <c r="G2904" s="77">
        <f t="shared" si="447"/>
        <v>7.2106599960846588E-14</v>
      </c>
      <c r="H2904" s="78">
        <f t="shared" si="445"/>
        <v>-262.8404996444757</v>
      </c>
      <c r="I2904" s="77">
        <f t="shared" si="448"/>
        <v>100</v>
      </c>
      <c r="J2904" s="77">
        <f t="shared" si="449"/>
        <v>3.6053299980423294E-14</v>
      </c>
      <c r="K2904" s="77">
        <f t="shared" si="450"/>
        <v>3.6053299980423292E-12</v>
      </c>
      <c r="L2904" s="82"/>
    </row>
    <row r="2905" spans="1:12" x14ac:dyDescent="0.2">
      <c r="A2905" s="76">
        <v>14000</v>
      </c>
      <c r="B2905" s="76">
        <f t="shared" si="446"/>
        <v>14</v>
      </c>
      <c r="C2905" s="77">
        <f t="shared" si="441"/>
        <v>1.8955153307518193E-8</v>
      </c>
      <c r="D2905" s="78">
        <f t="shared" si="442"/>
        <v>2.9382823517308322E-6</v>
      </c>
      <c r="E2905" s="78">
        <f t="shared" si="443"/>
        <v>1</v>
      </c>
      <c r="F2905" s="78">
        <f t="shared" si="444"/>
        <v>1</v>
      </c>
      <c r="G2905" s="77">
        <f t="shared" si="447"/>
        <v>5.5695592437833015E-14</v>
      </c>
      <c r="H2905" s="78">
        <f t="shared" si="445"/>
        <v>-265.08358344146859</v>
      </c>
      <c r="I2905" s="77">
        <f t="shared" si="448"/>
        <v>100</v>
      </c>
      <c r="J2905" s="77">
        <f t="shared" si="449"/>
        <v>6.3901096199339802E-14</v>
      </c>
      <c r="K2905" s="77">
        <f t="shared" si="450"/>
        <v>6.3901096199339803E-12</v>
      </c>
      <c r="L2905" s="82"/>
    </row>
    <row r="2906" spans="1:12" x14ac:dyDescent="0.2">
      <c r="A2906" s="76">
        <v>14100</v>
      </c>
      <c r="B2906" s="76">
        <f t="shared" si="446"/>
        <v>14.1</v>
      </c>
      <c r="C2906" s="77">
        <f t="shared" si="441"/>
        <v>4.3530768348438085E-9</v>
      </c>
      <c r="D2906" s="78">
        <f t="shared" si="442"/>
        <v>1.8026850197340252E-59</v>
      </c>
      <c r="E2906" s="78">
        <f t="shared" si="443"/>
        <v>1</v>
      </c>
      <c r="F2906" s="78">
        <f t="shared" si="444"/>
        <v>1</v>
      </c>
      <c r="G2906" s="77">
        <f t="shared" si="447"/>
        <v>7.847226399924139E-68</v>
      </c>
      <c r="H2906" s="78">
        <f t="shared" si="445"/>
        <v>-1342.1056763480465</v>
      </c>
      <c r="I2906" s="77">
        <f t="shared" si="448"/>
        <v>100</v>
      </c>
      <c r="J2906" s="77">
        <f t="shared" si="449"/>
        <v>2.7847796218916508E-14</v>
      </c>
      <c r="K2906" s="77">
        <f t="shared" si="450"/>
        <v>2.7847796218916507E-12</v>
      </c>
      <c r="L2906" s="82"/>
    </row>
    <row r="2907" spans="1:12" x14ac:dyDescent="0.2">
      <c r="A2907" s="76">
        <v>14200</v>
      </c>
      <c r="B2907" s="76">
        <f t="shared" si="446"/>
        <v>14.2</v>
      </c>
      <c r="C2907" s="77">
        <f t="shared" si="441"/>
        <v>5.5445620348276631E-10</v>
      </c>
      <c r="D2907" s="78">
        <f t="shared" si="442"/>
        <v>4.6833790993753797E-5</v>
      </c>
      <c r="E2907" s="78">
        <f t="shared" si="443"/>
        <v>1</v>
      </c>
      <c r="F2907" s="78">
        <f t="shared" si="444"/>
        <v>1</v>
      </c>
      <c r="G2907" s="77">
        <f t="shared" si="447"/>
        <v>2.5967285949102103E-14</v>
      </c>
      <c r="H2907" s="78">
        <f t="shared" si="445"/>
        <v>-271.7114687924921</v>
      </c>
      <c r="I2907" s="77">
        <f t="shared" si="448"/>
        <v>100</v>
      </c>
      <c r="J2907" s="77">
        <f t="shared" si="449"/>
        <v>1.2983642974551051E-14</v>
      </c>
      <c r="K2907" s="77">
        <f t="shared" si="450"/>
        <v>1.2983642974551051E-12</v>
      </c>
      <c r="L2907" s="82"/>
    </row>
    <row r="2908" spans="1:12" x14ac:dyDescent="0.2">
      <c r="A2908" s="76">
        <v>14300</v>
      </c>
      <c r="B2908" s="76">
        <f t="shared" si="446"/>
        <v>14.3</v>
      </c>
      <c r="C2908" s="77">
        <f t="shared" si="441"/>
        <v>1.6749722021012318E-11</v>
      </c>
      <c r="D2908" s="78">
        <f t="shared" si="442"/>
        <v>7.4862761933950348E-4</v>
      </c>
      <c r="E2908" s="78">
        <f t="shared" si="443"/>
        <v>1</v>
      </c>
      <c r="F2908" s="78">
        <f t="shared" si="444"/>
        <v>1</v>
      </c>
      <c r="G2908" s="77">
        <f t="shared" si="447"/>
        <v>1.2539304521188908E-14</v>
      </c>
      <c r="H2908" s="78">
        <f t="shared" si="445"/>
        <v>-278.03453101011564</v>
      </c>
      <c r="I2908" s="77">
        <f t="shared" si="448"/>
        <v>100</v>
      </c>
      <c r="J2908" s="77">
        <f t="shared" si="449"/>
        <v>1.9253295235145505E-14</v>
      </c>
      <c r="K2908" s="77">
        <f t="shared" si="450"/>
        <v>1.9253295235145504E-12</v>
      </c>
      <c r="L2908" s="82"/>
    </row>
    <row r="2909" spans="1:12" x14ac:dyDescent="0.2">
      <c r="A2909" s="76">
        <v>14400</v>
      </c>
      <c r="B2909" s="76">
        <f t="shared" si="446"/>
        <v>14.4</v>
      </c>
      <c r="C2909" s="77">
        <f t="shared" si="441"/>
        <v>9.0378752572830405E-83</v>
      </c>
      <c r="D2909" s="78">
        <f t="shared" si="442"/>
        <v>0.75845090636916457</v>
      </c>
      <c r="E2909" s="78">
        <f t="shared" si="443"/>
        <v>1</v>
      </c>
      <c r="F2909" s="78">
        <f t="shared" si="444"/>
        <v>1</v>
      </c>
      <c r="G2909" s="77">
        <f t="shared" si="447"/>
        <v>6.8547846805377688E-83</v>
      </c>
      <c r="H2909" s="78">
        <f t="shared" si="445"/>
        <v>-1643.280123650525</v>
      </c>
      <c r="I2909" s="77">
        <f t="shared" si="448"/>
        <v>100</v>
      </c>
      <c r="J2909" s="77">
        <f t="shared" si="449"/>
        <v>6.269652260594454E-15</v>
      </c>
      <c r="K2909" s="77">
        <f t="shared" si="450"/>
        <v>6.2696522605944537E-13</v>
      </c>
      <c r="L2909" s="82"/>
    </row>
    <row r="2910" spans="1:12" x14ac:dyDescent="0.2">
      <c r="A2910" s="76">
        <v>14500</v>
      </c>
      <c r="B2910" s="76">
        <f t="shared" si="446"/>
        <v>14.5</v>
      </c>
      <c r="C2910" s="77">
        <f t="shared" si="441"/>
        <v>1.5626870299818503E-11</v>
      </c>
      <c r="D2910" s="78">
        <f t="shared" si="442"/>
        <v>7.4862761933957743E-4</v>
      </c>
      <c r="E2910" s="78">
        <f t="shared" si="443"/>
        <v>1</v>
      </c>
      <c r="F2910" s="78">
        <f t="shared" si="444"/>
        <v>1</v>
      </c>
      <c r="G2910" s="77">
        <f t="shared" si="447"/>
        <v>1.1698706710281474E-14</v>
      </c>
      <c r="H2910" s="78">
        <f t="shared" si="445"/>
        <v>-278.63724293539008</v>
      </c>
      <c r="I2910" s="77">
        <f t="shared" si="448"/>
        <v>100</v>
      </c>
      <c r="J2910" s="77">
        <f t="shared" si="449"/>
        <v>5.8493533551407372E-15</v>
      </c>
      <c r="K2910" s="77">
        <f t="shared" si="450"/>
        <v>5.8493533551407371E-13</v>
      </c>
      <c r="L2910" s="82"/>
    </row>
    <row r="2911" spans="1:12" x14ac:dyDescent="0.2">
      <c r="A2911" s="76">
        <v>14600</v>
      </c>
      <c r="B2911" s="76">
        <f t="shared" si="446"/>
        <v>14.6</v>
      </c>
      <c r="C2911" s="77">
        <f t="shared" si="441"/>
        <v>4.8260647571636278E-10</v>
      </c>
      <c r="D2911" s="78">
        <f t="shared" si="442"/>
        <v>4.6833790993748457E-5</v>
      </c>
      <c r="E2911" s="78">
        <f t="shared" si="443"/>
        <v>1</v>
      </c>
      <c r="F2911" s="78">
        <f t="shared" si="444"/>
        <v>1</v>
      </c>
      <c r="G2911" s="77">
        <f t="shared" si="447"/>
        <v>2.2602290815929674E-14</v>
      </c>
      <c r="H2911" s="78">
        <f t="shared" si="445"/>
        <v>-272.91695082917767</v>
      </c>
      <c r="I2911" s="77">
        <f t="shared" si="448"/>
        <v>100</v>
      </c>
      <c r="J2911" s="77">
        <f t="shared" si="449"/>
        <v>1.7150498763105575E-14</v>
      </c>
      <c r="K2911" s="77">
        <f t="shared" si="450"/>
        <v>1.7150498763105574E-12</v>
      </c>
      <c r="L2911" s="82"/>
    </row>
    <row r="2912" spans="1:12" x14ac:dyDescent="0.2">
      <c r="A2912" s="76">
        <v>14700</v>
      </c>
      <c r="B2912" s="76">
        <f t="shared" si="446"/>
        <v>14.7</v>
      </c>
      <c r="C2912" s="77">
        <f t="shared" si="441"/>
        <v>3.5349062895102979E-9</v>
      </c>
      <c r="D2912" s="78">
        <f t="shared" si="442"/>
        <v>8.0787659763275646E-60</v>
      </c>
      <c r="E2912" s="78">
        <f t="shared" si="443"/>
        <v>1</v>
      </c>
      <c r="F2912" s="78">
        <f t="shared" si="444"/>
        <v>1</v>
      </c>
      <c r="G2912" s="77">
        <f t="shared" si="447"/>
        <v>2.8557680661202111E-68</v>
      </c>
      <c r="H2912" s="78">
        <f t="shared" si="445"/>
        <v>-1350.8855413419396</v>
      </c>
      <c r="I2912" s="77">
        <f t="shared" si="448"/>
        <v>100</v>
      </c>
      <c r="J2912" s="77">
        <f t="shared" si="449"/>
        <v>1.1301145407964837E-14</v>
      </c>
      <c r="K2912" s="77">
        <f t="shared" si="450"/>
        <v>1.1301145407964837E-12</v>
      </c>
      <c r="L2912" s="82"/>
    </row>
    <row r="2913" spans="1:12" x14ac:dyDescent="0.2">
      <c r="A2913" s="76">
        <v>14800</v>
      </c>
      <c r="B2913" s="76">
        <f t="shared" si="446"/>
        <v>14.8</v>
      </c>
      <c r="C2913" s="77">
        <f t="shared" si="441"/>
        <v>1.4360045404255987E-8</v>
      </c>
      <c r="D2913" s="78">
        <f t="shared" si="442"/>
        <v>2.9382823517313265E-6</v>
      </c>
      <c r="E2913" s="78">
        <f t="shared" si="443"/>
        <v>1</v>
      </c>
      <c r="F2913" s="78">
        <f t="shared" si="444"/>
        <v>1</v>
      </c>
      <c r="G2913" s="77">
        <f t="shared" si="447"/>
        <v>4.2193867981385911E-14</v>
      </c>
      <c r="H2913" s="78">
        <f t="shared" si="445"/>
        <v>-267.49501320605157</v>
      </c>
      <c r="I2913" s="77">
        <f t="shared" si="448"/>
        <v>100</v>
      </c>
      <c r="J2913" s="77">
        <f t="shared" si="449"/>
        <v>2.1096933990692955E-14</v>
      </c>
      <c r="K2913" s="77">
        <f t="shared" si="450"/>
        <v>2.1096933990692954E-12</v>
      </c>
      <c r="L2913" s="82"/>
    </row>
    <row r="2914" spans="1:12" x14ac:dyDescent="0.2">
      <c r="A2914" s="76">
        <v>14900</v>
      </c>
      <c r="B2914" s="76">
        <f t="shared" si="446"/>
        <v>14.9</v>
      </c>
      <c r="C2914" s="77">
        <f t="shared" si="441"/>
        <v>4.2222532603079792E-8</v>
      </c>
      <c r="D2914" s="78">
        <f t="shared" si="442"/>
        <v>1.206964607483985E-6</v>
      </c>
      <c r="E2914" s="78">
        <f t="shared" si="443"/>
        <v>1</v>
      </c>
      <c r="F2914" s="78">
        <f t="shared" si="444"/>
        <v>1</v>
      </c>
      <c r="G2914" s="77">
        <f t="shared" si="447"/>
        <v>5.0961102490255957E-14</v>
      </c>
      <c r="H2914" s="78">
        <f t="shared" si="445"/>
        <v>-265.85522370126603</v>
      </c>
      <c r="I2914" s="77">
        <f t="shared" si="448"/>
        <v>100</v>
      </c>
      <c r="J2914" s="77">
        <f t="shared" si="449"/>
        <v>4.6577485235820937E-14</v>
      </c>
      <c r="K2914" s="77">
        <f t="shared" si="450"/>
        <v>4.6577485235820937E-12</v>
      </c>
      <c r="L2914" s="82"/>
    </row>
    <row r="2915" spans="1:12" x14ac:dyDescent="0.2">
      <c r="A2915" s="76">
        <v>15000</v>
      </c>
      <c r="B2915" s="76">
        <f t="shared" si="446"/>
        <v>15</v>
      </c>
      <c r="C2915" s="77">
        <f t="shared" si="441"/>
        <v>1.0116760431399412E-7</v>
      </c>
      <c r="D2915" s="78">
        <f t="shared" si="442"/>
        <v>4.3318056515296151E-59</v>
      </c>
      <c r="E2915" s="78">
        <f t="shared" si="443"/>
        <v>1</v>
      </c>
      <c r="F2915" s="78">
        <f t="shared" si="444"/>
        <v>1</v>
      </c>
      <c r="G2915" s="77">
        <f t="shared" si="447"/>
        <v>4.382384001190716E-66</v>
      </c>
      <c r="H2915" s="78">
        <f t="shared" si="445"/>
        <v>-1307.165791411401</v>
      </c>
      <c r="I2915" s="77">
        <f t="shared" si="448"/>
        <v>100</v>
      </c>
      <c r="J2915" s="77">
        <f t="shared" si="449"/>
        <v>2.5480551245127979E-14</v>
      </c>
      <c r="K2915" s="77">
        <f t="shared" si="450"/>
        <v>2.5480551245127979E-12</v>
      </c>
      <c r="L2915" s="82"/>
    </row>
    <row r="2916" spans="1:12" x14ac:dyDescent="0.2">
      <c r="A2916" s="76">
        <v>15100</v>
      </c>
      <c r="B2916" s="76">
        <f t="shared" si="446"/>
        <v>15.1</v>
      </c>
      <c r="C2916" s="77">
        <f t="shared" si="441"/>
        <v>2.1043465484387972E-7</v>
      </c>
      <c r="D2916" s="78">
        <f t="shared" si="442"/>
        <v>3.1658739828575005E-7</v>
      </c>
      <c r="E2916" s="78">
        <f t="shared" si="443"/>
        <v>1</v>
      </c>
      <c r="F2916" s="78">
        <f t="shared" si="444"/>
        <v>1</v>
      </c>
      <c r="G2916" s="77">
        <f t="shared" si="447"/>
        <v>6.6620959886183693E-14</v>
      </c>
      <c r="H2916" s="78">
        <f t="shared" si="445"/>
        <v>-263.52778228421187</v>
      </c>
      <c r="I2916" s="77">
        <f t="shared" si="448"/>
        <v>100</v>
      </c>
      <c r="J2916" s="77">
        <f t="shared" si="449"/>
        <v>3.3310479943091847E-14</v>
      </c>
      <c r="K2916" s="77">
        <f t="shared" si="450"/>
        <v>3.3310479943091845E-12</v>
      </c>
      <c r="L2916" s="82"/>
    </row>
    <row r="2917" spans="1:12" x14ac:dyDescent="0.2">
      <c r="A2917" s="76">
        <v>15200</v>
      </c>
      <c r="B2917" s="76">
        <f t="shared" si="446"/>
        <v>15.2</v>
      </c>
      <c r="C2917" s="77">
        <f t="shared" si="441"/>
        <v>3.9460995170520511E-7</v>
      </c>
      <c r="D2917" s="78">
        <f t="shared" si="442"/>
        <v>1.864647056284394E-7</v>
      </c>
      <c r="E2917" s="78">
        <f t="shared" si="443"/>
        <v>1</v>
      </c>
      <c r="F2917" s="78">
        <f t="shared" si="444"/>
        <v>1</v>
      </c>
      <c r="G2917" s="77">
        <f t="shared" si="447"/>
        <v>7.3580828482763755E-14</v>
      </c>
      <c r="H2917" s="78">
        <f t="shared" si="445"/>
        <v>-262.6647065308407</v>
      </c>
      <c r="I2917" s="77">
        <f t="shared" si="448"/>
        <v>100</v>
      </c>
      <c r="J2917" s="77">
        <f t="shared" si="449"/>
        <v>7.0100894184473724E-14</v>
      </c>
      <c r="K2917" s="77">
        <f t="shared" si="450"/>
        <v>7.0100894184473726E-12</v>
      </c>
      <c r="L2917" s="82"/>
    </row>
    <row r="2918" spans="1:12" x14ac:dyDescent="0.2">
      <c r="A2918" s="76">
        <v>15300</v>
      </c>
      <c r="B2918" s="76">
        <f t="shared" si="446"/>
        <v>15.3</v>
      </c>
      <c r="C2918" s="77">
        <f t="shared" si="441"/>
        <v>6.8354817183997445E-7</v>
      </c>
      <c r="D2918" s="78">
        <f t="shared" si="442"/>
        <v>6.7628204513477073E-59</v>
      </c>
      <c r="E2918" s="78">
        <f t="shared" si="443"/>
        <v>1</v>
      </c>
      <c r="F2918" s="78">
        <f t="shared" si="444"/>
        <v>1</v>
      </c>
      <c r="G2918" s="77">
        <f t="shared" si="447"/>
        <v>4.6227135560007164E-65</v>
      </c>
      <c r="H2918" s="78">
        <f t="shared" si="445"/>
        <v>-1286.7020603311189</v>
      </c>
      <c r="I2918" s="77">
        <f t="shared" si="448"/>
        <v>100</v>
      </c>
      <c r="J2918" s="77">
        <f t="shared" si="449"/>
        <v>3.6790414241381877E-14</v>
      </c>
      <c r="K2918" s="77">
        <f t="shared" si="450"/>
        <v>3.6790414241381881E-12</v>
      </c>
      <c r="L2918" s="82"/>
    </row>
    <row r="2919" spans="1:12" x14ac:dyDescent="0.2">
      <c r="A2919" s="76">
        <v>15400</v>
      </c>
      <c r="B2919" s="76">
        <f t="shared" si="446"/>
        <v>15.4</v>
      </c>
      <c r="C2919" s="77">
        <f t="shared" si="441"/>
        <v>1.1120919945229849E-6</v>
      </c>
      <c r="D2919" s="78">
        <f t="shared" si="442"/>
        <v>7.725570454330362E-8</v>
      </c>
      <c r="E2919" s="78">
        <f t="shared" si="443"/>
        <v>1</v>
      </c>
      <c r="F2919" s="78">
        <f t="shared" si="444"/>
        <v>1</v>
      </c>
      <c r="G2919" s="77">
        <f t="shared" si="447"/>
        <v>8.5915450553840953E-14</v>
      </c>
      <c r="H2919" s="78">
        <f t="shared" si="445"/>
        <v>-261.31857456111982</v>
      </c>
      <c r="I2919" s="77">
        <f t="shared" si="448"/>
        <v>100</v>
      </c>
      <c r="J2919" s="77">
        <f t="shared" si="449"/>
        <v>4.2957725276920476E-14</v>
      </c>
      <c r="K2919" s="77">
        <f t="shared" si="450"/>
        <v>4.2957725276920478E-12</v>
      </c>
      <c r="L2919" s="82"/>
    </row>
    <row r="2920" spans="1:12" x14ac:dyDescent="0.2">
      <c r="A2920" s="76">
        <v>15500</v>
      </c>
      <c r="B2920" s="76">
        <f t="shared" si="446"/>
        <v>15.5</v>
      </c>
      <c r="C2920" s="77">
        <f t="shared" si="441"/>
        <v>1.7196184593303972E-6</v>
      </c>
      <c r="D2920" s="78">
        <f t="shared" si="442"/>
        <v>5.312071829482186E-8</v>
      </c>
      <c r="E2920" s="78">
        <f t="shared" si="443"/>
        <v>1</v>
      </c>
      <c r="F2920" s="78">
        <f t="shared" si="444"/>
        <v>1</v>
      </c>
      <c r="G2920" s="77">
        <f t="shared" si="447"/>
        <v>9.1347367752665617E-14</v>
      </c>
      <c r="H2920" s="78">
        <f t="shared" si="445"/>
        <v>-260.78607925346762</v>
      </c>
      <c r="I2920" s="77">
        <f t="shared" si="448"/>
        <v>100</v>
      </c>
      <c r="J2920" s="77">
        <f t="shared" si="449"/>
        <v>8.8631409153253285E-14</v>
      </c>
      <c r="K2920" s="77">
        <f t="shared" si="450"/>
        <v>8.8631409153253281E-12</v>
      </c>
      <c r="L2920" s="82"/>
    </row>
    <row r="2921" spans="1:12" x14ac:dyDescent="0.2">
      <c r="A2921" s="76">
        <v>15600</v>
      </c>
      <c r="B2921" s="76">
        <f t="shared" si="446"/>
        <v>15.6</v>
      </c>
      <c r="C2921" s="77">
        <f t="shared" si="441"/>
        <v>2.5494400594899881E-6</v>
      </c>
      <c r="D2921" s="78">
        <f t="shared" si="442"/>
        <v>1.5861078495871316E-61</v>
      </c>
      <c r="E2921" s="78">
        <f t="shared" si="443"/>
        <v>1</v>
      </c>
      <c r="F2921" s="78">
        <f t="shared" si="444"/>
        <v>1</v>
      </c>
      <c r="G2921" s="77">
        <f t="shared" si="447"/>
        <v>4.0436868904089537E-67</v>
      </c>
      <c r="H2921" s="78">
        <f t="shared" si="445"/>
        <v>-1327.8644495988717</v>
      </c>
      <c r="I2921" s="77">
        <f t="shared" si="448"/>
        <v>100</v>
      </c>
      <c r="J2921" s="77">
        <f t="shared" si="449"/>
        <v>4.5673683876332808E-14</v>
      </c>
      <c r="K2921" s="77">
        <f t="shared" si="450"/>
        <v>4.5673683876332811E-12</v>
      </c>
      <c r="L2921" s="82"/>
    </row>
    <row r="2922" spans="1:12" x14ac:dyDescent="0.2">
      <c r="A2922" s="76">
        <v>15700</v>
      </c>
      <c r="B2922" s="76">
        <f t="shared" si="446"/>
        <v>15.7</v>
      </c>
      <c r="C2922" s="77">
        <f t="shared" si="441"/>
        <v>3.6480876097638142E-6</v>
      </c>
      <c r="D2922" s="78">
        <f t="shared" si="442"/>
        <v>2.7650729327681872E-8</v>
      </c>
      <c r="E2922" s="78">
        <f t="shared" si="443"/>
        <v>1</v>
      </c>
      <c r="F2922" s="78">
        <f t="shared" si="444"/>
        <v>1</v>
      </c>
      <c r="G2922" s="77">
        <f t="shared" si="447"/>
        <v>1.0087228306124916E-13</v>
      </c>
      <c r="H2922" s="78">
        <f t="shared" si="445"/>
        <v>-259.92456299184556</v>
      </c>
      <c r="I2922" s="77">
        <f t="shared" si="448"/>
        <v>100</v>
      </c>
      <c r="J2922" s="77">
        <f t="shared" si="449"/>
        <v>5.0436141530624579E-14</v>
      </c>
      <c r="K2922" s="77">
        <f t="shared" si="450"/>
        <v>5.0436141530624578E-12</v>
      </c>
      <c r="L2922" s="82"/>
    </row>
    <row r="2923" spans="1:12" x14ac:dyDescent="0.2">
      <c r="A2923" s="76">
        <v>15800</v>
      </c>
      <c r="B2923" s="76">
        <f t="shared" si="446"/>
        <v>15.8</v>
      </c>
      <c r="C2923" s="77">
        <f t="shared" si="441"/>
        <v>5.0645008220431574E-6</v>
      </c>
      <c r="D2923" s="78">
        <f t="shared" si="442"/>
        <v>2.0735300969808371E-8</v>
      </c>
      <c r="E2923" s="78">
        <f t="shared" si="443"/>
        <v>1</v>
      </c>
      <c r="F2923" s="78">
        <f t="shared" si="444"/>
        <v>1</v>
      </c>
      <c r="G2923" s="77">
        <f t="shared" si="447"/>
        <v>1.0501394880690677E-13</v>
      </c>
      <c r="H2923" s="78">
        <f t="shared" si="445"/>
        <v>-259.57506021145423</v>
      </c>
      <c r="I2923" s="77">
        <f t="shared" si="448"/>
        <v>100</v>
      </c>
      <c r="J2923" s="77">
        <f t="shared" si="449"/>
        <v>1.0294311593407797E-13</v>
      </c>
      <c r="K2923" s="77">
        <f t="shared" si="450"/>
        <v>1.0294311593407797E-11</v>
      </c>
      <c r="L2923" s="82"/>
    </row>
    <row r="2924" spans="1:12" x14ac:dyDescent="0.2">
      <c r="A2924" s="76">
        <v>15900</v>
      </c>
      <c r="B2924" s="76">
        <f t="shared" si="446"/>
        <v>15.9</v>
      </c>
      <c r="C2924" s="77">
        <f t="shared" si="441"/>
        <v>6.849151259873312E-6</v>
      </c>
      <c r="D2924" s="78">
        <f t="shared" si="442"/>
        <v>1.3193687755917482E-63</v>
      </c>
      <c r="E2924" s="78">
        <f t="shared" si="443"/>
        <v>1</v>
      </c>
      <c r="F2924" s="78">
        <f t="shared" si="444"/>
        <v>1</v>
      </c>
      <c r="G2924" s="77">
        <f t="shared" si="447"/>
        <v>9.0365563115817312E-69</v>
      </c>
      <c r="H2924" s="78">
        <f t="shared" si="445"/>
        <v>-1360.8799408148539</v>
      </c>
      <c r="I2924" s="77">
        <f t="shared" si="448"/>
        <v>100</v>
      </c>
      <c r="J2924" s="77">
        <f t="shared" si="449"/>
        <v>5.2506974403453384E-14</v>
      </c>
      <c r="K2924" s="77">
        <f t="shared" si="450"/>
        <v>5.2506974403453385E-12</v>
      </c>
      <c r="L2924" s="82"/>
    </row>
    <row r="2925" spans="1:12" x14ac:dyDescent="0.2">
      <c r="A2925" s="76">
        <v>16000</v>
      </c>
      <c r="B2925" s="76">
        <f t="shared" si="446"/>
        <v>16</v>
      </c>
      <c r="C2925" s="77">
        <f t="shared" si="441"/>
        <v>9.053120944355379E-6</v>
      </c>
      <c r="D2925" s="78">
        <f t="shared" si="442"/>
        <v>1.2389986162830294E-8</v>
      </c>
      <c r="E2925" s="78">
        <f t="shared" si="443"/>
        <v>1</v>
      </c>
      <c r="F2925" s="78">
        <f t="shared" si="444"/>
        <v>1</v>
      </c>
      <c r="G2925" s="77">
        <f t="shared" si="447"/>
        <v>1.1216804323099228E-13</v>
      </c>
      <c r="H2925" s="78">
        <f t="shared" si="445"/>
        <v>-259.00261712635137</v>
      </c>
      <c r="I2925" s="77">
        <f t="shared" si="448"/>
        <v>100</v>
      </c>
      <c r="J2925" s="77">
        <f t="shared" si="449"/>
        <v>5.6084021615496139E-14</v>
      </c>
      <c r="K2925" s="77">
        <f t="shared" si="450"/>
        <v>5.6084021615496142E-12</v>
      </c>
      <c r="L2925" s="82"/>
    </row>
    <row r="2926" spans="1:12" x14ac:dyDescent="0.2">
      <c r="A2926" s="76">
        <v>16100</v>
      </c>
      <c r="B2926" s="76">
        <f t="shared" si="446"/>
        <v>16.100000000000001</v>
      </c>
      <c r="C2926" s="77">
        <f t="shared" si="441"/>
        <v>1.1727158367660057E-5</v>
      </c>
      <c r="D2926" s="78">
        <f t="shared" si="442"/>
        <v>9.8252243426750591E-9</v>
      </c>
      <c r="E2926" s="78">
        <f t="shared" si="443"/>
        <v>1</v>
      </c>
      <c r="F2926" s="78">
        <f t="shared" si="444"/>
        <v>1</v>
      </c>
      <c r="G2926" s="77">
        <f t="shared" si="447"/>
        <v>1.152219618643391E-13</v>
      </c>
      <c r="H2926" s="78">
        <f t="shared" si="445"/>
        <v>-258.76929468779599</v>
      </c>
      <c r="I2926" s="77">
        <f t="shared" si="448"/>
        <v>100</v>
      </c>
      <c r="J2926" s="77">
        <f t="shared" si="449"/>
        <v>1.136950025476657E-13</v>
      </c>
      <c r="K2926" s="77">
        <f t="shared" si="450"/>
        <v>1.1369500254766569E-11</v>
      </c>
      <c r="L2926" s="82"/>
    </row>
    <row r="2927" spans="1:12" x14ac:dyDescent="0.2">
      <c r="A2927" s="76">
        <v>16200</v>
      </c>
      <c r="B2927" s="76">
        <f t="shared" si="446"/>
        <v>16.2</v>
      </c>
      <c r="C2927" s="77">
        <f t="shared" si="441"/>
        <v>1.4920732056131149E-5</v>
      </c>
      <c r="D2927" s="78">
        <f t="shared" si="442"/>
        <v>3.1134970609984294E-61</v>
      </c>
      <c r="E2927" s="78">
        <f t="shared" si="443"/>
        <v>1</v>
      </c>
      <c r="F2927" s="78">
        <f t="shared" si="444"/>
        <v>1</v>
      </c>
      <c r="G2927" s="77">
        <f t="shared" si="447"/>
        <v>4.6455655404709386E-66</v>
      </c>
      <c r="H2927" s="78">
        <f t="shared" si="445"/>
        <v>-1306.659228168799</v>
      </c>
      <c r="I2927" s="77">
        <f t="shared" si="448"/>
        <v>100</v>
      </c>
      <c r="J2927" s="77">
        <f t="shared" si="449"/>
        <v>5.7610980932169549E-14</v>
      </c>
      <c r="K2927" s="77">
        <f t="shared" si="450"/>
        <v>5.7610980932169553E-12</v>
      </c>
      <c r="L2927" s="82"/>
    </row>
    <row r="2928" spans="1:12" x14ac:dyDescent="0.2">
      <c r="A2928" s="76">
        <v>16300</v>
      </c>
      <c r="B2928" s="76">
        <f t="shared" si="446"/>
        <v>16.3</v>
      </c>
      <c r="C2928" s="77">
        <f t="shared" si="441"/>
        <v>1.8681100131926699E-5</v>
      </c>
      <c r="D2928" s="78">
        <f t="shared" si="442"/>
        <v>6.4439125979773241E-9</v>
      </c>
      <c r="E2928" s="78">
        <f t="shared" si="443"/>
        <v>1</v>
      </c>
      <c r="F2928" s="78">
        <f t="shared" si="444"/>
        <v>1</v>
      </c>
      <c r="G2928" s="77">
        <f t="shared" si="447"/>
        <v>1.203793764841983E-13</v>
      </c>
      <c r="H2928" s="78">
        <f t="shared" si="445"/>
        <v>-258.38895820945424</v>
      </c>
      <c r="I2928" s="77">
        <f t="shared" si="448"/>
        <v>100</v>
      </c>
      <c r="J2928" s="77">
        <f t="shared" si="449"/>
        <v>6.0189688242099152E-14</v>
      </c>
      <c r="K2928" s="77">
        <f t="shared" si="450"/>
        <v>6.0189688242099156E-12</v>
      </c>
      <c r="L2928" s="82"/>
    </row>
    <row r="2929" spans="1:12" x14ac:dyDescent="0.2">
      <c r="A2929" s="76">
        <v>16400</v>
      </c>
      <c r="B2929" s="76">
        <f t="shared" si="446"/>
        <v>16.399999999999999</v>
      </c>
      <c r="C2929" s="77">
        <f t="shared" si="441"/>
        <v>2.3052412569318924E-5</v>
      </c>
      <c r="D2929" s="78">
        <f t="shared" si="442"/>
        <v>5.3147705803618021E-9</v>
      </c>
      <c r="E2929" s="78">
        <f t="shared" si="443"/>
        <v>1</v>
      </c>
      <c r="F2929" s="78">
        <f t="shared" si="444"/>
        <v>1</v>
      </c>
      <c r="G2929" s="77">
        <f t="shared" si="447"/>
        <v>1.2251828412977885E-13</v>
      </c>
      <c r="H2929" s="78">
        <f t="shared" si="445"/>
        <v>-258.23598188245899</v>
      </c>
      <c r="I2929" s="77">
        <f t="shared" si="448"/>
        <v>100</v>
      </c>
      <c r="J2929" s="77">
        <f t="shared" si="449"/>
        <v>1.2144883030698859E-13</v>
      </c>
      <c r="K2929" s="77">
        <f t="shared" si="450"/>
        <v>1.2144883030698859E-11</v>
      </c>
      <c r="L2929" s="82"/>
    </row>
    <row r="2930" spans="1:12" x14ac:dyDescent="0.2">
      <c r="A2930" s="76">
        <v>16500</v>
      </c>
      <c r="B2930" s="76">
        <f t="shared" si="446"/>
        <v>16.5</v>
      </c>
      <c r="C2930" s="77">
        <f t="shared" si="441"/>
        <v>2.8074861047723782E-5</v>
      </c>
      <c r="D2930" s="78">
        <f t="shared" si="442"/>
        <v>4.7721649602743047E-65</v>
      </c>
      <c r="E2930" s="78">
        <f t="shared" si="443"/>
        <v>1</v>
      </c>
      <c r="F2930" s="78">
        <f t="shared" si="444"/>
        <v>1</v>
      </c>
      <c r="G2930" s="77">
        <f t="shared" si="447"/>
        <v>1.3397786815651738E-69</v>
      </c>
      <c r="H2930" s="78">
        <f t="shared" si="445"/>
        <v>-1377.4593387388736</v>
      </c>
      <c r="I2930" s="77">
        <f t="shared" si="448"/>
        <v>100</v>
      </c>
      <c r="J2930" s="77">
        <f t="shared" si="449"/>
        <v>6.1259142064889425E-14</v>
      </c>
      <c r="K2930" s="77">
        <f t="shared" si="450"/>
        <v>6.1259142064889428E-12</v>
      </c>
      <c r="L2930" s="82"/>
    </row>
    <row r="2931" spans="1:12" x14ac:dyDescent="0.2">
      <c r="A2931" s="76">
        <v>16600</v>
      </c>
      <c r="B2931" s="76">
        <f t="shared" si="446"/>
        <v>16.600000000000001</v>
      </c>
      <c r="C2931" s="77">
        <f t="shared" si="441"/>
        <v>3.3783889486256662E-5</v>
      </c>
      <c r="D2931" s="78">
        <f t="shared" si="442"/>
        <v>3.7295390667724398E-9</v>
      </c>
      <c r="E2931" s="78">
        <f t="shared" si="443"/>
        <v>1</v>
      </c>
      <c r="F2931" s="78">
        <f t="shared" si="444"/>
        <v>1</v>
      </c>
      <c r="G2931" s="77">
        <f t="shared" si="447"/>
        <v>1.2599833566651691E-13</v>
      </c>
      <c r="H2931" s="78">
        <f t="shared" si="445"/>
        <v>-257.9927038302871</v>
      </c>
      <c r="I2931" s="77">
        <f t="shared" si="448"/>
        <v>100</v>
      </c>
      <c r="J2931" s="77">
        <f t="shared" si="449"/>
        <v>6.2999167833258453E-14</v>
      </c>
      <c r="K2931" s="77">
        <f t="shared" si="450"/>
        <v>6.2999167833258449E-12</v>
      </c>
      <c r="L2931" s="82"/>
    </row>
    <row r="2932" spans="1:12" x14ac:dyDescent="0.2">
      <c r="A2932" s="76">
        <v>16700</v>
      </c>
      <c r="B2932" s="76">
        <f t="shared" si="446"/>
        <v>16.7</v>
      </c>
      <c r="C2932" s="77">
        <f t="shared" si="441"/>
        <v>4.0209476521436087E-5</v>
      </c>
      <c r="D2932" s="78">
        <f t="shared" si="442"/>
        <v>3.1676545771940644E-9</v>
      </c>
      <c r="E2932" s="78">
        <f t="shared" si="443"/>
        <v>1</v>
      </c>
      <c r="F2932" s="78">
        <f t="shared" si="444"/>
        <v>1</v>
      </c>
      <c r="G2932" s="77">
        <f t="shared" si="447"/>
        <v>1.273697323497043E-13</v>
      </c>
      <c r="H2932" s="78">
        <f t="shared" si="445"/>
        <v>-257.89867527600273</v>
      </c>
      <c r="I2932" s="77">
        <f t="shared" si="448"/>
        <v>100</v>
      </c>
      <c r="J2932" s="77">
        <f t="shared" si="449"/>
        <v>1.2668403400811059E-13</v>
      </c>
      <c r="K2932" s="77">
        <f t="shared" si="450"/>
        <v>1.2668403400811059E-11</v>
      </c>
      <c r="L2932" s="82"/>
    </row>
    <row r="2933" spans="1:12" x14ac:dyDescent="0.2">
      <c r="A2933" s="76">
        <v>16800</v>
      </c>
      <c r="B2933" s="76">
        <f t="shared" si="446"/>
        <v>16.8</v>
      </c>
      <c r="C2933" s="77">
        <f t="shared" si="441"/>
        <v>4.7375499377115058E-5</v>
      </c>
      <c r="D2933" s="78">
        <f t="shared" si="442"/>
        <v>7.465547864436167E-62</v>
      </c>
      <c r="E2933" s="78">
        <f t="shared" si="443"/>
        <v>1</v>
      </c>
      <c r="F2933" s="78">
        <f t="shared" si="444"/>
        <v>1</v>
      </c>
      <c r="G2933" s="77">
        <f t="shared" si="447"/>
        <v>3.5368405820141829E-66</v>
      </c>
      <c r="H2933" s="78">
        <f t="shared" si="445"/>
        <v>-1309.0276902988242</v>
      </c>
      <c r="I2933" s="77">
        <f t="shared" si="448"/>
        <v>100</v>
      </c>
      <c r="J2933" s="77">
        <f t="shared" si="449"/>
        <v>6.368486617485215E-14</v>
      </c>
      <c r="K2933" s="77">
        <f t="shared" si="450"/>
        <v>6.3684866174852153E-12</v>
      </c>
      <c r="L2933" s="82"/>
    </row>
    <row r="2934" spans="1:12" x14ac:dyDescent="0.2">
      <c r="A2934" s="76">
        <v>16900</v>
      </c>
      <c r="B2934" s="76">
        <f t="shared" si="446"/>
        <v>16.899999999999999</v>
      </c>
      <c r="C2934" s="77">
        <f t="shared" si="441"/>
        <v>5.5299186789443966E-5</v>
      </c>
      <c r="D2934" s="78">
        <f t="shared" si="442"/>
        <v>2.3408157796841746E-9</v>
      </c>
      <c r="E2934" s="78">
        <f t="shared" si="443"/>
        <v>1</v>
      </c>
      <c r="F2934" s="78">
        <f t="shared" si="444"/>
        <v>1</v>
      </c>
      <c r="G2934" s="77">
        <f t="shared" si="447"/>
        <v>1.2944520904043309E-13</v>
      </c>
      <c r="H2934" s="78">
        <f t="shared" si="445"/>
        <v>-257.75828037631754</v>
      </c>
      <c r="I2934" s="77">
        <f t="shared" si="448"/>
        <v>100</v>
      </c>
      <c r="J2934" s="77">
        <f t="shared" si="449"/>
        <v>6.4722604520216544E-14</v>
      </c>
      <c r="K2934" s="77">
        <f t="shared" si="450"/>
        <v>6.4722604520216544E-12</v>
      </c>
      <c r="L2934" s="82"/>
    </row>
    <row r="2935" spans="1:12" x14ac:dyDescent="0.2">
      <c r="A2935" s="76">
        <v>17000</v>
      </c>
      <c r="B2935" s="76">
        <f t="shared" si="446"/>
        <v>17</v>
      </c>
      <c r="C2935" s="77">
        <f t="shared" si="441"/>
        <v>6.3990666904287195E-5</v>
      </c>
      <c r="D2935" s="78">
        <f t="shared" si="442"/>
        <v>2.0342834408708667E-9</v>
      </c>
      <c r="E2935" s="78">
        <f t="shared" si="443"/>
        <v>1</v>
      </c>
      <c r="F2935" s="78">
        <f t="shared" si="444"/>
        <v>1</v>
      </c>
      <c r="G2935" s="77">
        <f t="shared" si="447"/>
        <v>1.3017515405367484E-13</v>
      </c>
      <c r="H2935" s="78">
        <f t="shared" si="445"/>
        <v>-257.70943799386407</v>
      </c>
      <c r="I2935" s="77">
        <f t="shared" si="448"/>
        <v>100</v>
      </c>
      <c r="J2935" s="77">
        <f t="shared" si="449"/>
        <v>1.2981018154705395E-13</v>
      </c>
      <c r="K2935" s="77">
        <f t="shared" si="450"/>
        <v>1.2981018154705396E-11</v>
      </c>
      <c r="L2935" s="82"/>
    </row>
    <row r="2936" spans="1:12" x14ac:dyDescent="0.2">
      <c r="A2936" s="76">
        <v>17100</v>
      </c>
      <c r="B2936" s="76">
        <f t="shared" si="446"/>
        <v>17.100000000000001</v>
      </c>
      <c r="C2936" s="77">
        <f t="shared" si="441"/>
        <v>7.3452614373638824E-5</v>
      </c>
      <c r="D2936" s="78">
        <f t="shared" si="442"/>
        <v>5.853660557585456E-61</v>
      </c>
      <c r="E2936" s="78">
        <f t="shared" si="443"/>
        <v>1</v>
      </c>
      <c r="F2936" s="78">
        <f t="shared" si="444"/>
        <v>1</v>
      </c>
      <c r="G2936" s="77">
        <f t="shared" si="447"/>
        <v>4.2996667161050413E-65</v>
      </c>
      <c r="H2936" s="78">
        <f t="shared" si="445"/>
        <v>-1287.3313041394135</v>
      </c>
      <c r="I2936" s="77">
        <f t="shared" si="448"/>
        <v>100</v>
      </c>
      <c r="J2936" s="77">
        <f t="shared" si="449"/>
        <v>6.5087577026837418E-14</v>
      </c>
      <c r="K2936" s="77">
        <f t="shared" si="450"/>
        <v>6.508757702683742E-12</v>
      </c>
      <c r="L2936" s="82"/>
    </row>
    <row r="2937" spans="1:12" x14ac:dyDescent="0.2">
      <c r="A2937" s="76">
        <v>17200</v>
      </c>
      <c r="B2937" s="76">
        <f t="shared" si="446"/>
        <v>17.2</v>
      </c>
      <c r="C2937" s="77">
        <f t="shared" si="441"/>
        <v>8.3679999253593007E-5</v>
      </c>
      <c r="D2937" s="78">
        <f t="shared" si="442"/>
        <v>1.5664349141375302E-9</v>
      </c>
      <c r="E2937" s="78">
        <f t="shared" si="443"/>
        <v>1</v>
      </c>
      <c r="F2937" s="78">
        <f t="shared" si="444"/>
        <v>1</v>
      </c>
      <c r="G2937" s="77">
        <f t="shared" si="447"/>
        <v>1.3107927244583055E-13</v>
      </c>
      <c r="H2937" s="78">
        <f t="shared" si="445"/>
        <v>-257.6493195566016</v>
      </c>
      <c r="I2937" s="77">
        <f t="shared" si="448"/>
        <v>100</v>
      </c>
      <c r="J2937" s="77">
        <f t="shared" si="449"/>
        <v>6.5539636222915273E-14</v>
      </c>
      <c r="K2937" s="77">
        <f t="shared" si="450"/>
        <v>6.5539636222915277E-12</v>
      </c>
      <c r="L2937" s="82"/>
    </row>
    <row r="2938" spans="1:12" x14ac:dyDescent="0.2">
      <c r="A2938" s="76">
        <v>17300</v>
      </c>
      <c r="B2938" s="76">
        <f t="shared" si="446"/>
        <v>17.3</v>
      </c>
      <c r="C2938" s="77">
        <f t="shared" si="441"/>
        <v>9.4659938760635297E-5</v>
      </c>
      <c r="D2938" s="78">
        <f t="shared" si="442"/>
        <v>1.3868123428217763E-9</v>
      </c>
      <c r="E2938" s="78">
        <f t="shared" si="443"/>
        <v>1</v>
      </c>
      <c r="F2938" s="78">
        <f t="shared" si="444"/>
        <v>1</v>
      </c>
      <c r="G2938" s="77">
        <f t="shared" si="447"/>
        <v>1.3127557144400252E-13</v>
      </c>
      <c r="H2938" s="78">
        <f t="shared" si="445"/>
        <v>-257.63632165096294</v>
      </c>
      <c r="I2938" s="77">
        <f t="shared" si="448"/>
        <v>100</v>
      </c>
      <c r="J2938" s="77">
        <f t="shared" si="449"/>
        <v>1.3117742194491653E-13</v>
      </c>
      <c r="K2938" s="77">
        <f t="shared" si="450"/>
        <v>1.3117742194491654E-11</v>
      </c>
      <c r="L2938" s="82"/>
    </row>
    <row r="2939" spans="1:12" x14ac:dyDescent="0.2">
      <c r="A2939" s="76">
        <v>17400</v>
      </c>
      <c r="B2939" s="76">
        <f t="shared" si="446"/>
        <v>17.399999999999999</v>
      </c>
      <c r="C2939" s="77">
        <f t="shared" si="441"/>
        <v>1.0637165148538927E-4</v>
      </c>
      <c r="D2939" s="78">
        <f t="shared" si="442"/>
        <v>2.2909785111556356E-62</v>
      </c>
      <c r="E2939" s="78">
        <f t="shared" si="443"/>
        <v>1</v>
      </c>
      <c r="F2939" s="78">
        <f t="shared" si="444"/>
        <v>1</v>
      </c>
      <c r="G2939" s="77">
        <f t="shared" si="447"/>
        <v>2.4369516774916323E-66</v>
      </c>
      <c r="H2939" s="78">
        <f t="shared" si="445"/>
        <v>-1312.2630616477934</v>
      </c>
      <c r="I2939" s="77">
        <f t="shared" si="448"/>
        <v>100</v>
      </c>
      <c r="J2939" s="77">
        <f t="shared" si="449"/>
        <v>6.5637785722001258E-14</v>
      </c>
      <c r="K2939" s="77">
        <f t="shared" si="450"/>
        <v>6.5637785722001258E-12</v>
      </c>
      <c r="L2939" s="82"/>
    </row>
    <row r="2940" spans="1:12" x14ac:dyDescent="0.2">
      <c r="A2940" s="76">
        <v>17500</v>
      </c>
      <c r="B2940" s="76">
        <f t="shared" si="446"/>
        <v>17.5</v>
      </c>
      <c r="C2940" s="77">
        <f t="shared" si="441"/>
        <v>1.1878651230224312E-4</v>
      </c>
      <c r="D2940" s="78">
        <f t="shared" si="442"/>
        <v>1.1045683837511076E-9</v>
      </c>
      <c r="E2940" s="78">
        <f t="shared" si="443"/>
        <v>1</v>
      </c>
      <c r="F2940" s="78">
        <f t="shared" si="444"/>
        <v>1</v>
      </c>
      <c r="G2940" s="77">
        <f t="shared" si="447"/>
        <v>1.3120782590511975E-13</v>
      </c>
      <c r="H2940" s="78">
        <f t="shared" si="445"/>
        <v>-257.64080521291936</v>
      </c>
      <c r="I2940" s="77">
        <f t="shared" si="448"/>
        <v>100</v>
      </c>
      <c r="J2940" s="77">
        <f t="shared" si="449"/>
        <v>6.5603912952559876E-14</v>
      </c>
      <c r="K2940" s="77">
        <f t="shared" si="450"/>
        <v>6.5603912952559875E-12</v>
      </c>
      <c r="L2940" s="82"/>
    </row>
    <row r="2941" spans="1:12" x14ac:dyDescent="0.2">
      <c r="A2941" s="76">
        <v>17600</v>
      </c>
      <c r="B2941" s="76">
        <f t="shared" si="446"/>
        <v>17.600000000000001</v>
      </c>
      <c r="C2941" s="77">
        <f t="shared" si="441"/>
        <v>1.3186820495698218E-4</v>
      </c>
      <c r="D2941" s="78">
        <f t="shared" si="442"/>
        <v>9.9313336584356443E-10</v>
      </c>
      <c r="E2941" s="78">
        <f t="shared" si="443"/>
        <v>1</v>
      </c>
      <c r="F2941" s="78">
        <f t="shared" si="444"/>
        <v>1</v>
      </c>
      <c r="G2941" s="77">
        <f t="shared" si="447"/>
        <v>1.3096271423667671E-13</v>
      </c>
      <c r="H2941" s="78">
        <f t="shared" si="445"/>
        <v>-257.65704665271096</v>
      </c>
      <c r="I2941" s="77">
        <f t="shared" si="448"/>
        <v>100</v>
      </c>
      <c r="J2941" s="77">
        <f t="shared" si="449"/>
        <v>1.3108527007089823E-13</v>
      </c>
      <c r="K2941" s="77">
        <f t="shared" si="450"/>
        <v>1.3108527007089823E-11</v>
      </c>
      <c r="L2941" s="82"/>
    </row>
    <row r="2942" spans="1:12" x14ac:dyDescent="0.2">
      <c r="A2942" s="76">
        <v>17700</v>
      </c>
      <c r="B2942" s="76">
        <f t="shared" si="446"/>
        <v>17.7</v>
      </c>
      <c r="C2942" s="77">
        <f t="shared" si="441"/>
        <v>1.4557296816875814E-4</v>
      </c>
      <c r="D2942" s="78">
        <f t="shared" si="442"/>
        <v>1.1882068818847121E-67</v>
      </c>
      <c r="E2942" s="78">
        <f t="shared" si="443"/>
        <v>1</v>
      </c>
      <c r="F2942" s="78">
        <f t="shared" si="444"/>
        <v>1</v>
      </c>
      <c r="G2942" s="77">
        <f t="shared" si="447"/>
        <v>1.7297080259450255E-71</v>
      </c>
      <c r="H2942" s="78">
        <f t="shared" si="445"/>
        <v>-1415.2405439885506</v>
      </c>
      <c r="I2942" s="77">
        <f t="shared" si="448"/>
        <v>100</v>
      </c>
      <c r="J2942" s="77">
        <f t="shared" si="449"/>
        <v>6.5481357118338354E-14</v>
      </c>
      <c r="K2942" s="77">
        <f t="shared" si="450"/>
        <v>6.5481357118338356E-12</v>
      </c>
      <c r="L2942" s="82"/>
    </row>
    <row r="2943" spans="1:12" x14ac:dyDescent="0.2">
      <c r="A2943" s="76">
        <v>17800</v>
      </c>
      <c r="B2943" s="76">
        <f t="shared" si="446"/>
        <v>17.8</v>
      </c>
      <c r="C2943" s="77">
        <f t="shared" si="441"/>
        <v>1.5984993005240596E-4</v>
      </c>
      <c r="D2943" s="78">
        <f t="shared" si="442"/>
        <v>8.1384964015023274E-10</v>
      </c>
      <c r="E2943" s="78">
        <f t="shared" si="443"/>
        <v>1</v>
      </c>
      <c r="F2943" s="78">
        <f t="shared" si="444"/>
        <v>1</v>
      </c>
      <c r="G2943" s="77">
        <f t="shared" si="447"/>
        <v>1.3009380805119046E-13</v>
      </c>
      <c r="H2943" s="78">
        <f t="shared" si="445"/>
        <v>-257.71486747279522</v>
      </c>
      <c r="I2943" s="77">
        <f t="shared" si="448"/>
        <v>100</v>
      </c>
      <c r="J2943" s="77">
        <f t="shared" si="449"/>
        <v>6.5046904025595229E-14</v>
      </c>
      <c r="K2943" s="77">
        <f t="shared" si="450"/>
        <v>6.5046904025595231E-12</v>
      </c>
      <c r="L2943" s="82"/>
    </row>
    <row r="2944" spans="1:12" x14ac:dyDescent="0.2">
      <c r="A2944" s="76">
        <v>17900</v>
      </c>
      <c r="B2944" s="76">
        <f t="shared" si="446"/>
        <v>17.899999999999999</v>
      </c>
      <c r="C2944" s="77">
        <f t="shared" si="441"/>
        <v>1.7464152475578086E-4</v>
      </c>
      <c r="D2944" s="78">
        <f t="shared" si="442"/>
        <v>7.414400201064761E-10</v>
      </c>
      <c r="E2944" s="78">
        <f t="shared" si="443"/>
        <v>1</v>
      </c>
      <c r="F2944" s="78">
        <f t="shared" si="444"/>
        <v>1</v>
      </c>
      <c r="G2944" s="77">
        <f t="shared" si="447"/>
        <v>1.2948621562635182E-13</v>
      </c>
      <c r="H2944" s="78">
        <f t="shared" si="445"/>
        <v>-257.75552923336022</v>
      </c>
      <c r="I2944" s="77">
        <f t="shared" si="448"/>
        <v>100</v>
      </c>
      <c r="J2944" s="77">
        <f t="shared" si="449"/>
        <v>1.2979001183877114E-13</v>
      </c>
      <c r="K2944" s="77">
        <f t="shared" si="450"/>
        <v>1.2979001183877114E-11</v>
      </c>
      <c r="L2944" s="82"/>
    </row>
    <row r="2945" spans="1:12" x14ac:dyDescent="0.2">
      <c r="A2945" s="76">
        <v>18000</v>
      </c>
      <c r="B2945" s="76">
        <f t="shared" si="446"/>
        <v>18</v>
      </c>
      <c r="C2945" s="77">
        <f t="shared" si="441"/>
        <v>1.8988398441684062E-4</v>
      </c>
      <c r="D2945" s="78">
        <f t="shared" si="442"/>
        <v>8.1341775798270655E-63</v>
      </c>
      <c r="E2945" s="78">
        <f t="shared" si="443"/>
        <v>1</v>
      </c>
      <c r="F2945" s="78">
        <f t="shared" si="444"/>
        <v>1</v>
      </c>
      <c r="G2945" s="77">
        <f t="shared" si="447"/>
        <v>1.5445500488116969E-66</v>
      </c>
      <c r="H2945" s="78">
        <f t="shared" si="445"/>
        <v>-1316.2239602895545</v>
      </c>
      <c r="I2945" s="77">
        <f t="shared" si="448"/>
        <v>100</v>
      </c>
      <c r="J2945" s="77">
        <f t="shared" si="449"/>
        <v>6.4743107813175908E-14</v>
      </c>
      <c r="K2945" s="77">
        <f t="shared" si="450"/>
        <v>6.4743107813175905E-12</v>
      </c>
      <c r="L2945" s="82"/>
    </row>
    <row r="2946" spans="1:12" x14ac:dyDescent="0.2">
      <c r="A2946" s="76">
        <v>18100</v>
      </c>
      <c r="B2946" s="76">
        <f t="shared" si="446"/>
        <v>18.100000000000001</v>
      </c>
      <c r="C2946" s="77">
        <f t="shared" ref="C2946:C3009" si="451">ABS(SIN(((8*PI()*$A2946*VLOOKUP($D$8,$C$16:$D$31,2,FALSE))/($D$14*1000000)))/(VLOOKUP($D$8,$C$16:$D$31,2,FALSE)*SIN(((8*PI()*$A2946)/($D$14*1000000)))))^5</f>
        <v>2.0550789887775476E-4</v>
      </c>
      <c r="D2946" s="78">
        <f t="shared" ref="D2946:D3009" si="452">ABS(SIN(((512*PI()*$A2946*VLOOKUP($D$8,$C$16:$E$31,3,FALSE))/($D$14*1000000)))/(VLOOKUP($D$8,$C$16:$E$31,3,FALSE)*SIN(((512*PI()*$A2946)/($D$14*1000000)))))^$D$9</f>
        <v>6.2266330779895569E-10</v>
      </c>
      <c r="E2946" s="78">
        <f t="shared" ref="E2946:E3009" si="453">IF($D$10="OFF",1,ABS(SIN(8*VLOOKUP($D$8,$C$16:$D$31,2,FALSE)*VLOOKUP($D$8,$C$16:$E$31,3,FALSE)*2*PI()*A2946/($D$14*1000000))/(2*SIN((8*VLOOKUP($D$8,$C$16:$D$31,2,FALSE)*VLOOKUP($D$8,$C$16:$E$31,3,FALSE))*PI()*A2946/($D$14*1000000)))))</f>
        <v>1</v>
      </c>
      <c r="F2946" s="78">
        <f t="shared" ref="F2946:F3009" si="454">IF($D$11="OFF",1,ABS(SIN(8*VLOOKUP($D$8,$C$16:$D$31,2,FALSE)*VLOOKUP($D$8,$C$16:$E$31,3,FALSE)*IF($D$10="ON",4,2)*PI()*A2946/($D$14*1000000))/(2*SIN((8*VLOOKUP($D$8,$C$16:$D$31,2,FALSE)*VLOOKUP($D$8,$C$16:$E$31,3,FALSE)*IF($D$10="ON",2,1))*PI()*A2946/($D$14*1000000)))))</f>
        <v>1</v>
      </c>
      <c r="G2946" s="77">
        <f t="shared" si="447"/>
        <v>1.2796222809403608E-13</v>
      </c>
      <c r="H2946" s="78">
        <f t="shared" ref="H2946:H3009" si="455">20*LOG10(G2946)</f>
        <v>-257.85836413066443</v>
      </c>
      <c r="I2946" s="77">
        <f t="shared" si="448"/>
        <v>100</v>
      </c>
      <c r="J2946" s="77">
        <f t="shared" si="449"/>
        <v>6.3981114047018038E-14</v>
      </c>
      <c r="K2946" s="77">
        <f t="shared" si="450"/>
        <v>6.3981114047018041E-12</v>
      </c>
      <c r="L2946" s="82"/>
    </row>
    <row r="2947" spans="1:12" x14ac:dyDescent="0.2">
      <c r="A2947" s="76">
        <v>18200</v>
      </c>
      <c r="B2947" s="76">
        <f t="shared" ref="B2947:B3010" si="456">A2947/1000</f>
        <v>18.2</v>
      </c>
      <c r="C2947" s="77">
        <f t="shared" si="451"/>
        <v>2.2143883504831811E-4</v>
      </c>
      <c r="D2947" s="78">
        <f t="shared" si="452"/>
        <v>5.7379138404708432E-10</v>
      </c>
      <c r="E2947" s="78">
        <f t="shared" si="453"/>
        <v>1</v>
      </c>
      <c r="F2947" s="78">
        <f t="shared" si="454"/>
        <v>1</v>
      </c>
      <c r="G2947" s="77">
        <f t="shared" ref="G2947:G3010" si="457">C2947*D2947*E2947*F2947</f>
        <v>1.2705969564414845E-13</v>
      </c>
      <c r="H2947" s="78">
        <f t="shared" si="455"/>
        <v>-257.91984378596902</v>
      </c>
      <c r="I2947" s="77">
        <f t="shared" ref="I2947:I3010" si="458">A2947-A2946</f>
        <v>100</v>
      </c>
      <c r="J2947" s="77">
        <f t="shared" ref="J2947:J3010" si="459">((G2947+G2946)/2)</f>
        <v>1.2751096186909225E-13</v>
      </c>
      <c r="K2947" s="77">
        <f t="shared" si="450"/>
        <v>1.2751096186909224E-11</v>
      </c>
      <c r="L2947" s="82"/>
    </row>
    <row r="2948" spans="1:12" x14ac:dyDescent="0.2">
      <c r="A2948" s="76">
        <v>18300</v>
      </c>
      <c r="B2948" s="76">
        <f t="shared" si="456"/>
        <v>18.3</v>
      </c>
      <c r="C2948" s="77">
        <f t="shared" si="451"/>
        <v>2.3759800738724896E-4</v>
      </c>
      <c r="D2948" s="78">
        <f t="shared" si="452"/>
        <v>1.1408681225003912E-61</v>
      </c>
      <c r="E2948" s="78">
        <f t="shared" si="453"/>
        <v>1</v>
      </c>
      <c r="F2948" s="78">
        <f t="shared" si="454"/>
        <v>1</v>
      </c>
      <c r="G2948" s="77">
        <f t="shared" si="457"/>
        <v>2.7106799259772478E-65</v>
      </c>
      <c r="H2948" s="78">
        <f t="shared" si="455"/>
        <v>-1291.338435207877</v>
      </c>
      <c r="I2948" s="77">
        <f t="shared" si="458"/>
        <v>100</v>
      </c>
      <c r="J2948" s="77">
        <f t="shared" si="459"/>
        <v>6.3529847822074225E-14</v>
      </c>
      <c r="K2948" s="77">
        <f t="shared" ref="K2948:K3011" si="460">I2948*J2948</f>
        <v>6.3529847822074228E-12</v>
      </c>
      <c r="L2948" s="82"/>
    </row>
    <row r="2949" spans="1:12" x14ac:dyDescent="0.2">
      <c r="A2949" s="76">
        <v>18400</v>
      </c>
      <c r="B2949" s="76">
        <f t="shared" si="456"/>
        <v>18.399999999999999</v>
      </c>
      <c r="C2949" s="77">
        <f t="shared" si="451"/>
        <v>2.5390299066531847E-4</v>
      </c>
      <c r="D2949" s="78">
        <f t="shared" si="452"/>
        <v>4.9233611430674111E-10</v>
      </c>
      <c r="E2949" s="78">
        <f t="shared" si="453"/>
        <v>1</v>
      </c>
      <c r="F2949" s="78">
        <f t="shared" si="454"/>
        <v>1</v>
      </c>
      <c r="G2949" s="77">
        <f t="shared" si="457"/>
        <v>1.2500561183502366E-13</v>
      </c>
      <c r="H2949" s="78">
        <f t="shared" si="455"/>
        <v>-258.06140979835453</v>
      </c>
      <c r="I2949" s="77">
        <f t="shared" si="458"/>
        <v>100</v>
      </c>
      <c r="J2949" s="77">
        <f t="shared" si="459"/>
        <v>6.250280591751183E-14</v>
      </c>
      <c r="K2949" s="77">
        <f t="shared" si="460"/>
        <v>6.2502805917511827E-12</v>
      </c>
      <c r="L2949" s="82"/>
    </row>
    <row r="2950" spans="1:12" x14ac:dyDescent="0.2">
      <c r="A2950" s="76">
        <v>18500</v>
      </c>
      <c r="B2950" s="76">
        <f t="shared" si="456"/>
        <v>18.5</v>
      </c>
      <c r="C2950" s="77">
        <f t="shared" si="451"/>
        <v>2.7026846598543713E-4</v>
      </c>
      <c r="D2950" s="78">
        <f t="shared" si="452"/>
        <v>4.5830694861482765E-10</v>
      </c>
      <c r="E2950" s="78">
        <f t="shared" si="453"/>
        <v>1</v>
      </c>
      <c r="F2950" s="78">
        <f t="shared" si="454"/>
        <v>1</v>
      </c>
      <c r="G2950" s="77">
        <f t="shared" si="457"/>
        <v>1.2386591595259603E-13</v>
      </c>
      <c r="H2950" s="78">
        <f t="shared" si="455"/>
        <v>-258.14096363036691</v>
      </c>
      <c r="I2950" s="77">
        <f t="shared" si="458"/>
        <v>100</v>
      </c>
      <c r="J2950" s="77">
        <f t="shared" si="459"/>
        <v>1.2443576389380983E-13</v>
      </c>
      <c r="K2950" s="77">
        <f t="shared" si="460"/>
        <v>1.2443576389380983E-11</v>
      </c>
      <c r="L2950" s="82"/>
    </row>
    <row r="2951" spans="1:12" x14ac:dyDescent="0.2">
      <c r="A2951" s="76">
        <v>18600</v>
      </c>
      <c r="B2951" s="76">
        <f t="shared" si="456"/>
        <v>18.600000000000001</v>
      </c>
      <c r="C2951" s="77">
        <f t="shared" si="451"/>
        <v>2.8660699095773456E-4</v>
      </c>
      <c r="D2951" s="78">
        <f t="shared" si="452"/>
        <v>3.1435317120449423E-63</v>
      </c>
      <c r="E2951" s="78">
        <f t="shared" si="453"/>
        <v>1</v>
      </c>
      <c r="F2951" s="78">
        <f t="shared" si="454"/>
        <v>1</v>
      </c>
      <c r="G2951" s="77">
        <f t="shared" si="457"/>
        <v>9.0095816496941667E-67</v>
      </c>
      <c r="H2951" s="78">
        <f t="shared" si="455"/>
        <v>-1320.9059074910681</v>
      </c>
      <c r="I2951" s="77">
        <f t="shared" si="458"/>
        <v>100</v>
      </c>
      <c r="J2951" s="77">
        <f t="shared" si="459"/>
        <v>6.1932957976298016E-14</v>
      </c>
      <c r="K2951" s="77">
        <f t="shared" si="460"/>
        <v>6.1932957976298015E-12</v>
      </c>
      <c r="L2951" s="82"/>
    </row>
    <row r="2952" spans="1:12" x14ac:dyDescent="0.2">
      <c r="A2952" s="76">
        <v>18700</v>
      </c>
      <c r="B2952" s="76">
        <f t="shared" si="456"/>
        <v>18.7</v>
      </c>
      <c r="C2952" s="77">
        <f t="shared" si="451"/>
        <v>3.0282978495723675E-4</v>
      </c>
      <c r="D2952" s="78">
        <f t="shared" si="452"/>
        <v>4.0084770178138345E-10</v>
      </c>
      <c r="E2952" s="78">
        <f t="shared" si="453"/>
        <v>1</v>
      </c>
      <c r="F2952" s="78">
        <f t="shared" si="454"/>
        <v>1</v>
      </c>
      <c r="G2952" s="77">
        <f t="shared" si="457"/>
        <v>1.2138862333105892E-13</v>
      </c>
      <c r="H2952" s="78">
        <f t="shared" si="455"/>
        <v>-258.31644027774666</v>
      </c>
      <c r="I2952" s="77">
        <f t="shared" si="458"/>
        <v>100</v>
      </c>
      <c r="J2952" s="77">
        <f t="shared" si="459"/>
        <v>6.0694311665529462E-14</v>
      </c>
      <c r="K2952" s="77">
        <f t="shared" si="460"/>
        <v>6.0694311665529465E-12</v>
      </c>
      <c r="L2952" s="82"/>
    </row>
    <row r="2953" spans="1:12" x14ac:dyDescent="0.2">
      <c r="A2953" s="76">
        <v>18800</v>
      </c>
      <c r="B2953" s="76">
        <f t="shared" si="456"/>
        <v>18.8</v>
      </c>
      <c r="C2953" s="77">
        <f t="shared" si="451"/>
        <v>3.1884752052226166E-4</v>
      </c>
      <c r="D2953" s="78">
        <f t="shared" si="452"/>
        <v>3.7654725175848016E-10</v>
      </c>
      <c r="E2953" s="78">
        <f t="shared" si="453"/>
        <v>1</v>
      </c>
      <c r="F2953" s="78">
        <f t="shared" si="454"/>
        <v>1</v>
      </c>
      <c r="G2953" s="77">
        <f t="shared" si="457"/>
        <v>1.2006115758266322E-13</v>
      </c>
      <c r="H2953" s="78">
        <f t="shared" si="455"/>
        <v>-258.41194947325283</v>
      </c>
      <c r="I2953" s="77">
        <f t="shared" si="458"/>
        <v>100</v>
      </c>
      <c r="J2953" s="77">
        <f t="shared" si="459"/>
        <v>1.2072489045686106E-13</v>
      </c>
      <c r="K2953" s="77">
        <f t="shared" si="460"/>
        <v>1.2072489045686107E-11</v>
      </c>
      <c r="L2953" s="82"/>
    </row>
    <row r="2954" spans="1:12" x14ac:dyDescent="0.2">
      <c r="A2954" s="76">
        <v>18900</v>
      </c>
      <c r="B2954" s="76">
        <f t="shared" si="456"/>
        <v>18.899999999999999</v>
      </c>
      <c r="C2954" s="77">
        <f t="shared" si="451"/>
        <v>3.3457111217668822E-4</v>
      </c>
      <c r="D2954" s="78">
        <f t="shared" si="452"/>
        <v>2.9435063920043669E-65</v>
      </c>
      <c r="E2954" s="78">
        <f t="shared" si="453"/>
        <v>1</v>
      </c>
      <c r="F2954" s="78">
        <f t="shared" si="454"/>
        <v>1</v>
      </c>
      <c r="G2954" s="77">
        <f t="shared" si="457"/>
        <v>9.8481220727209177E-69</v>
      </c>
      <c r="H2954" s="78">
        <f t="shared" si="455"/>
        <v>-1360.132931534637</v>
      </c>
      <c r="I2954" s="77">
        <f t="shared" si="458"/>
        <v>100</v>
      </c>
      <c r="J2954" s="77">
        <f t="shared" si="459"/>
        <v>6.0030578791331612E-14</v>
      </c>
      <c r="K2954" s="77">
        <f t="shared" si="460"/>
        <v>6.0030578791331611E-12</v>
      </c>
      <c r="L2954" s="82"/>
    </row>
    <row r="2955" spans="1:12" x14ac:dyDescent="0.2">
      <c r="A2955" s="76">
        <v>19000</v>
      </c>
      <c r="B2955" s="76">
        <f t="shared" si="456"/>
        <v>19</v>
      </c>
      <c r="C2955" s="77">
        <f t="shared" si="451"/>
        <v>3.4991249427170318E-4</v>
      </c>
      <c r="D2955" s="78">
        <f t="shared" si="452"/>
        <v>3.3508947930221064E-10</v>
      </c>
      <c r="E2955" s="78">
        <f t="shared" si="453"/>
        <v>1</v>
      </c>
      <c r="F2955" s="78">
        <f t="shared" si="454"/>
        <v>1</v>
      </c>
      <c r="G2955" s="77">
        <f t="shared" si="457"/>
        <v>1.1725199550684278E-13</v>
      </c>
      <c r="H2955" s="78">
        <f t="shared" si="455"/>
        <v>-258.61759514620462</v>
      </c>
      <c r="I2955" s="77">
        <f t="shared" si="458"/>
        <v>100</v>
      </c>
      <c r="J2955" s="77">
        <f t="shared" si="459"/>
        <v>5.8625997753421392E-14</v>
      </c>
      <c r="K2955" s="77">
        <f t="shared" si="460"/>
        <v>5.8625997753421389E-12</v>
      </c>
      <c r="L2955" s="82"/>
    </row>
    <row r="2956" spans="1:12" x14ac:dyDescent="0.2">
      <c r="A2956" s="76">
        <v>19100</v>
      </c>
      <c r="B2956" s="76">
        <f t="shared" si="456"/>
        <v>19.100000000000001</v>
      </c>
      <c r="C2956" s="77">
        <f t="shared" si="451"/>
        <v>3.6478537983510218E-4</v>
      </c>
      <c r="D2956" s="78">
        <f t="shared" si="452"/>
        <v>3.1738921872150315E-10</v>
      </c>
      <c r="E2956" s="78">
        <f t="shared" si="453"/>
        <v>1</v>
      </c>
      <c r="F2956" s="78">
        <f t="shared" si="454"/>
        <v>1</v>
      </c>
      <c r="G2956" s="77">
        <f t="shared" si="457"/>
        <v>1.1577894670688984E-13</v>
      </c>
      <c r="H2956" s="78">
        <f t="shared" si="455"/>
        <v>-258.72740811446641</v>
      </c>
      <c r="I2956" s="77">
        <f t="shared" si="458"/>
        <v>100</v>
      </c>
      <c r="J2956" s="77">
        <f t="shared" si="459"/>
        <v>1.1651547110686632E-13</v>
      </c>
      <c r="K2956" s="77">
        <f t="shared" si="460"/>
        <v>1.1651547110686632E-11</v>
      </c>
      <c r="L2956" s="82"/>
    </row>
    <row r="2957" spans="1:12" x14ac:dyDescent="0.2">
      <c r="A2957" s="76">
        <v>19200</v>
      </c>
      <c r="B2957" s="76">
        <f t="shared" si="456"/>
        <v>19.2</v>
      </c>
      <c r="C2957" s="77">
        <f t="shared" si="451"/>
        <v>3.7910599288058582E-4</v>
      </c>
      <c r="D2957" s="78">
        <f t="shared" si="452"/>
        <v>2.927971703961796E-61</v>
      </c>
      <c r="E2957" s="78">
        <f t="shared" si="453"/>
        <v>1</v>
      </c>
      <c r="F2957" s="78">
        <f t="shared" si="454"/>
        <v>1</v>
      </c>
      <c r="G2957" s="77">
        <f t="shared" si="457"/>
        <v>1.1100116199566973E-64</v>
      </c>
      <c r="H2957" s="78">
        <f t="shared" si="455"/>
        <v>-1279.0934494971198</v>
      </c>
      <c r="I2957" s="77">
        <f t="shared" si="458"/>
        <v>100</v>
      </c>
      <c r="J2957" s="77">
        <f t="shared" si="459"/>
        <v>5.7889473353444919E-14</v>
      </c>
      <c r="K2957" s="77">
        <f t="shared" si="460"/>
        <v>5.7889473353444921E-12</v>
      </c>
      <c r="L2957" s="82"/>
    </row>
    <row r="2958" spans="1:12" x14ac:dyDescent="0.2">
      <c r="A2958" s="76">
        <v>19300</v>
      </c>
      <c r="B2958" s="76">
        <f t="shared" si="456"/>
        <v>19.3</v>
      </c>
      <c r="C2958" s="77">
        <f t="shared" si="451"/>
        <v>3.9279376715769523E-4</v>
      </c>
      <c r="D2958" s="78">
        <f t="shared" si="452"/>
        <v>2.869594413508046E-10</v>
      </c>
      <c r="E2958" s="78">
        <f t="shared" si="453"/>
        <v>1</v>
      </c>
      <c r="F2958" s="78">
        <f t="shared" si="454"/>
        <v>1</v>
      </c>
      <c r="G2958" s="77">
        <f t="shared" si="457"/>
        <v>1.1271587998965024E-13</v>
      </c>
      <c r="H2958" s="78">
        <f t="shared" si="455"/>
        <v>-258.96029788031274</v>
      </c>
      <c r="I2958" s="77">
        <f t="shared" si="458"/>
        <v>100</v>
      </c>
      <c r="J2958" s="77">
        <f t="shared" si="459"/>
        <v>5.6357939994825121E-14</v>
      </c>
      <c r="K2958" s="77">
        <f t="shared" si="460"/>
        <v>5.6357939994825117E-12</v>
      </c>
      <c r="L2958" s="82"/>
    </row>
    <row r="2959" spans="1:12" x14ac:dyDescent="0.2">
      <c r="A2959" s="76">
        <v>19400</v>
      </c>
      <c r="B2959" s="76">
        <f t="shared" si="456"/>
        <v>19.399999999999999</v>
      </c>
      <c r="C2959" s="77">
        <f t="shared" si="451"/>
        <v>4.0577200490639424E-4</v>
      </c>
      <c r="D2959" s="78">
        <f t="shared" si="452"/>
        <v>2.7388097426896661E-10</v>
      </c>
      <c r="E2959" s="78">
        <f t="shared" si="453"/>
        <v>1</v>
      </c>
      <c r="F2959" s="78">
        <f t="shared" si="454"/>
        <v>1</v>
      </c>
      <c r="G2959" s="77">
        <f t="shared" si="457"/>
        <v>1.1113323203483515E-13</v>
      </c>
      <c r="H2959" s="78">
        <f t="shared" si="455"/>
        <v>-259.0831211017819</v>
      </c>
      <c r="I2959" s="77">
        <f t="shared" si="458"/>
        <v>100</v>
      </c>
      <c r="J2959" s="77">
        <f t="shared" si="459"/>
        <v>1.119245560122427E-13</v>
      </c>
      <c r="K2959" s="77">
        <f t="shared" si="460"/>
        <v>1.1192455601224269E-11</v>
      </c>
      <c r="L2959" s="82"/>
    </row>
    <row r="2960" spans="1:12" x14ac:dyDescent="0.2">
      <c r="A2960" s="76">
        <v>19500</v>
      </c>
      <c r="B2960" s="76">
        <f t="shared" si="456"/>
        <v>19.5</v>
      </c>
      <c r="C2960" s="77">
        <f t="shared" si="451"/>
        <v>4.1796848981034583E-4</v>
      </c>
      <c r="D2960" s="78">
        <f t="shared" si="452"/>
        <v>8.3543482382905093E-65</v>
      </c>
      <c r="E2960" s="78">
        <f t="shared" si="453"/>
        <v>1</v>
      </c>
      <c r="F2960" s="78">
        <f t="shared" si="454"/>
        <v>1</v>
      </c>
      <c r="G2960" s="77">
        <f t="shared" si="457"/>
        <v>3.4918543165080073E-68</v>
      </c>
      <c r="H2960" s="78">
        <f t="shared" si="455"/>
        <v>-1349.1388776753688</v>
      </c>
      <c r="I2960" s="77">
        <f t="shared" si="458"/>
        <v>100</v>
      </c>
      <c r="J2960" s="77">
        <f t="shared" si="459"/>
        <v>5.5566616017417576E-14</v>
      </c>
      <c r="K2960" s="77">
        <f t="shared" si="460"/>
        <v>5.5566616017417572E-12</v>
      </c>
      <c r="L2960" s="82"/>
    </row>
    <row r="2961" spans="1:12" x14ac:dyDescent="0.2">
      <c r="A2961" s="76">
        <v>19600</v>
      </c>
      <c r="B2961" s="76">
        <f t="shared" si="456"/>
        <v>19.600000000000001</v>
      </c>
      <c r="C2961" s="77">
        <f t="shared" si="451"/>
        <v>4.2931604901083815E-4</v>
      </c>
      <c r="D2961" s="78">
        <f t="shared" si="452"/>
        <v>2.5128971512176237E-10</v>
      </c>
      <c r="E2961" s="78">
        <f t="shared" si="453"/>
        <v>1</v>
      </c>
      <c r="F2961" s="78">
        <f t="shared" si="454"/>
        <v>1</v>
      </c>
      <c r="G2961" s="77">
        <f t="shared" si="457"/>
        <v>1.0788270765313409E-13</v>
      </c>
      <c r="H2961" s="78">
        <f t="shared" si="455"/>
        <v>-259.34096324214744</v>
      </c>
      <c r="I2961" s="77">
        <f t="shared" si="458"/>
        <v>100</v>
      </c>
      <c r="J2961" s="77">
        <f t="shared" si="459"/>
        <v>5.3941353826567047E-14</v>
      </c>
      <c r="K2961" s="77">
        <f t="shared" si="460"/>
        <v>5.3941353826567049E-12</v>
      </c>
      <c r="L2961" s="82"/>
    </row>
    <row r="2962" spans="1:12" x14ac:dyDescent="0.2">
      <c r="A2962" s="76">
        <v>19700</v>
      </c>
      <c r="B2962" s="76">
        <f t="shared" si="456"/>
        <v>19.7</v>
      </c>
      <c r="C2962" s="77">
        <f t="shared" si="451"/>
        <v>4.3975305974053048E-4</v>
      </c>
      <c r="D2962" s="78">
        <f t="shared" si="452"/>
        <v>2.4154715355324803E-10</v>
      </c>
      <c r="E2962" s="78">
        <f t="shared" si="453"/>
        <v>1</v>
      </c>
      <c r="F2962" s="78">
        <f t="shared" si="454"/>
        <v>1</v>
      </c>
      <c r="G2962" s="77">
        <f t="shared" si="457"/>
        <v>1.0622109984665656E-13</v>
      </c>
      <c r="H2962" s="78">
        <f t="shared" si="455"/>
        <v>-259.47578412144043</v>
      </c>
      <c r="I2962" s="77">
        <f t="shared" si="458"/>
        <v>100</v>
      </c>
      <c r="J2962" s="77">
        <f t="shared" si="459"/>
        <v>1.0705190374989533E-13</v>
      </c>
      <c r="K2962" s="77">
        <f t="shared" si="460"/>
        <v>1.0705190374989534E-11</v>
      </c>
      <c r="L2962" s="82"/>
    </row>
    <row r="2963" spans="1:12" x14ac:dyDescent="0.2">
      <c r="A2963" s="76">
        <v>19800</v>
      </c>
      <c r="B2963" s="76">
        <f t="shared" si="456"/>
        <v>19.8</v>
      </c>
      <c r="C2963" s="77">
        <f t="shared" si="451"/>
        <v>4.4922389685406785E-4</v>
      </c>
      <c r="D2963" s="78">
        <f t="shared" si="452"/>
        <v>1.9323982356594275E-61</v>
      </c>
      <c r="E2963" s="78">
        <f t="shared" si="453"/>
        <v>1</v>
      </c>
      <c r="F2963" s="78">
        <f t="shared" si="454"/>
        <v>1</v>
      </c>
      <c r="G2963" s="77">
        <f t="shared" si="457"/>
        <v>8.6807946569685344E-65</v>
      </c>
      <c r="H2963" s="78">
        <f t="shared" si="455"/>
        <v>-1281.2288103367014</v>
      </c>
      <c r="I2963" s="77">
        <f t="shared" si="458"/>
        <v>100</v>
      </c>
      <c r="J2963" s="77">
        <f t="shared" si="459"/>
        <v>5.3110549923328282E-14</v>
      </c>
      <c r="K2963" s="77">
        <f t="shared" si="460"/>
        <v>5.3110549923328279E-12</v>
      </c>
      <c r="L2963" s="82"/>
    </row>
    <row r="2964" spans="1:12" x14ac:dyDescent="0.2">
      <c r="A2964" s="76">
        <v>19900</v>
      </c>
      <c r="B2964" s="76">
        <f t="shared" si="456"/>
        <v>19.899999999999999</v>
      </c>
      <c r="C2964" s="77">
        <f t="shared" si="451"/>
        <v>4.5767931826287521E-4</v>
      </c>
      <c r="D2964" s="78">
        <f t="shared" si="452"/>
        <v>2.2469801861504085E-10</v>
      </c>
      <c r="E2964" s="78">
        <f t="shared" si="453"/>
        <v>1</v>
      </c>
      <c r="F2964" s="78">
        <f t="shared" si="454"/>
        <v>1</v>
      </c>
      <c r="G2964" s="77">
        <f t="shared" si="457"/>
        <v>1.0283963597475074E-13</v>
      </c>
      <c r="H2964" s="78">
        <f t="shared" si="455"/>
        <v>-259.75678938629278</v>
      </c>
      <c r="I2964" s="77">
        <f t="shared" si="458"/>
        <v>100</v>
      </c>
      <c r="J2964" s="77">
        <f t="shared" si="459"/>
        <v>5.1419817987375371E-14</v>
      </c>
      <c r="K2964" s="77">
        <f t="shared" si="460"/>
        <v>5.1419817987375371E-12</v>
      </c>
      <c r="L2964" s="82"/>
    </row>
    <row r="2965" spans="1:12" x14ac:dyDescent="0.2">
      <c r="A2965" s="76">
        <v>20000</v>
      </c>
      <c r="B2965" s="76">
        <f t="shared" si="456"/>
        <v>20</v>
      </c>
      <c r="C2965" s="77">
        <f t="shared" si="451"/>
        <v>4.6507678601586945E-4</v>
      </c>
      <c r="D2965" s="78">
        <f t="shared" si="452"/>
        <v>2.1743742393524105E-10</v>
      </c>
      <c r="E2965" s="78">
        <f t="shared" si="453"/>
        <v>1</v>
      </c>
      <c r="F2965" s="78">
        <f t="shared" si="454"/>
        <v>1</v>
      </c>
      <c r="G2965" s="77">
        <f t="shared" si="457"/>
        <v>1.0112509828337199E-13</v>
      </c>
      <c r="H2965" s="78">
        <f t="shared" si="455"/>
        <v>-259.9028208657827</v>
      </c>
      <c r="I2965" s="77">
        <f t="shared" si="458"/>
        <v>100</v>
      </c>
      <c r="J2965" s="77">
        <f t="shared" si="459"/>
        <v>1.0198236712906137E-13</v>
      </c>
      <c r="K2965" s="77">
        <f t="shared" si="460"/>
        <v>1.0198236712906138E-11</v>
      </c>
      <c r="L2965" s="82"/>
    </row>
    <row r="2966" spans="1:12" x14ac:dyDescent="0.2">
      <c r="A2966" s="76">
        <v>20100</v>
      </c>
      <c r="B2966" s="76">
        <f t="shared" si="456"/>
        <v>20.100000000000001</v>
      </c>
      <c r="C2966" s="77">
        <f t="shared" si="451"/>
        <v>4.7138072149870852E-4</v>
      </c>
      <c r="D2966" s="78">
        <f t="shared" si="452"/>
        <v>2.1702111695672922E-62</v>
      </c>
      <c r="E2966" s="78">
        <f t="shared" si="453"/>
        <v>1</v>
      </c>
      <c r="F2966" s="78">
        <f t="shared" si="454"/>
        <v>1</v>
      </c>
      <c r="G2966" s="77">
        <f t="shared" si="457"/>
        <v>1.0229957069151864E-65</v>
      </c>
      <c r="H2966" s="78">
        <f t="shared" si="455"/>
        <v>-1299.8025237767238</v>
      </c>
      <c r="I2966" s="77">
        <f t="shared" si="458"/>
        <v>100</v>
      </c>
      <c r="J2966" s="77">
        <f t="shared" si="459"/>
        <v>5.0562549141685997E-14</v>
      </c>
      <c r="K2966" s="77">
        <f t="shared" si="460"/>
        <v>5.0562549141685994E-12</v>
      </c>
      <c r="L2966" s="82"/>
    </row>
    <row r="2967" spans="1:12" x14ac:dyDescent="0.2">
      <c r="A2967" s="76">
        <v>20200</v>
      </c>
      <c r="B2967" s="76">
        <f t="shared" si="456"/>
        <v>20.2</v>
      </c>
      <c r="C2967" s="77">
        <f t="shared" si="451"/>
        <v>4.7656269394407379E-4</v>
      </c>
      <c r="D2967" s="78">
        <f t="shared" si="452"/>
        <v>2.0492717522130074E-10</v>
      </c>
      <c r="E2967" s="78">
        <f t="shared" si="453"/>
        <v>1</v>
      </c>
      <c r="F2967" s="78">
        <f t="shared" si="454"/>
        <v>1</v>
      </c>
      <c r="G2967" s="77">
        <f t="shared" si="457"/>
        <v>9.7660646685812328E-14</v>
      </c>
      <c r="H2967" s="78">
        <f t="shared" si="455"/>
        <v>-260.20560808493099</v>
      </c>
      <c r="I2967" s="77">
        <f t="shared" si="458"/>
        <v>100</v>
      </c>
      <c r="J2967" s="77">
        <f t="shared" si="459"/>
        <v>4.8830323342906164E-14</v>
      </c>
      <c r="K2967" s="77">
        <f t="shared" si="460"/>
        <v>4.8830323342906166E-12</v>
      </c>
      <c r="L2967" s="82"/>
    </row>
    <row r="2968" spans="1:12" x14ac:dyDescent="0.2">
      <c r="A2968" s="76">
        <v>20300</v>
      </c>
      <c r="B2968" s="76">
        <f t="shared" si="456"/>
        <v>20.3</v>
      </c>
      <c r="C2968" s="77">
        <f t="shared" si="451"/>
        <v>4.806015421473493E-4</v>
      </c>
      <c r="D2968" s="78">
        <f t="shared" si="452"/>
        <v>1.9957328944837203E-10</v>
      </c>
      <c r="E2968" s="78">
        <f t="shared" si="453"/>
        <v>1</v>
      </c>
      <c r="F2968" s="78">
        <f t="shared" si="454"/>
        <v>1</v>
      </c>
      <c r="G2968" s="77">
        <f t="shared" si="457"/>
        <v>9.5915230680306914E-14</v>
      </c>
      <c r="H2968" s="78">
        <f t="shared" si="455"/>
        <v>-260.36224848740869</v>
      </c>
      <c r="I2968" s="77">
        <f t="shared" si="458"/>
        <v>100</v>
      </c>
      <c r="J2968" s="77">
        <f t="shared" si="459"/>
        <v>9.6787938683059628E-14</v>
      </c>
      <c r="K2968" s="77">
        <f t="shared" si="460"/>
        <v>9.6787938683059634E-12</v>
      </c>
      <c r="L2968" s="82"/>
    </row>
    <row r="2969" spans="1:12" x14ac:dyDescent="0.2">
      <c r="A2969" s="76">
        <v>20400</v>
      </c>
      <c r="B2969" s="76">
        <f t="shared" si="456"/>
        <v>20.399999999999999</v>
      </c>
      <c r="C2969" s="77">
        <f t="shared" si="451"/>
        <v>4.8348342995946787E-4</v>
      </c>
      <c r="D2969" s="78">
        <f t="shared" si="452"/>
        <v>1.9641821696460711E-64</v>
      </c>
      <c r="E2969" s="78">
        <f t="shared" si="453"/>
        <v>1</v>
      </c>
      <c r="F2969" s="78">
        <f t="shared" si="454"/>
        <v>1</v>
      </c>
      <c r="G2969" s="77">
        <f t="shared" si="457"/>
        <v>9.4964953244571187E-68</v>
      </c>
      <c r="H2969" s="78">
        <f t="shared" si="455"/>
        <v>-1340.448732824902</v>
      </c>
      <c r="I2969" s="77">
        <f t="shared" si="458"/>
        <v>100</v>
      </c>
      <c r="J2969" s="77">
        <f t="shared" si="459"/>
        <v>4.7957615340153457E-14</v>
      </c>
      <c r="K2969" s="77">
        <f t="shared" si="460"/>
        <v>4.795761534015346E-12</v>
      </c>
      <c r="L2969" s="82"/>
    </row>
    <row r="2970" spans="1:12" x14ac:dyDescent="0.2">
      <c r="A2970" s="76">
        <v>20500</v>
      </c>
      <c r="B2970" s="76">
        <f t="shared" si="456"/>
        <v>20.5</v>
      </c>
      <c r="C2970" s="77">
        <f t="shared" si="451"/>
        <v>4.8520183677561017E-4</v>
      </c>
      <c r="D2970" s="78">
        <f t="shared" si="452"/>
        <v>1.9045341502893722E-10</v>
      </c>
      <c r="E2970" s="78">
        <f t="shared" si="453"/>
        <v>1</v>
      </c>
      <c r="F2970" s="78">
        <f t="shared" si="454"/>
        <v>1</v>
      </c>
      <c r="G2970" s="77">
        <f t="shared" si="457"/>
        <v>9.2408346792227942E-14</v>
      </c>
      <c r="H2970" s="78">
        <f t="shared" si="455"/>
        <v>-260.68577598640121</v>
      </c>
      <c r="I2970" s="77">
        <f t="shared" si="458"/>
        <v>100</v>
      </c>
      <c r="J2970" s="77">
        <f t="shared" si="459"/>
        <v>4.6204173396113971E-14</v>
      </c>
      <c r="K2970" s="77">
        <f t="shared" si="460"/>
        <v>4.620417339611397E-12</v>
      </c>
      <c r="L2970" s="82"/>
    </row>
    <row r="2971" spans="1:12" x14ac:dyDescent="0.2">
      <c r="A2971" s="76">
        <v>20600</v>
      </c>
      <c r="B2971" s="76">
        <f t="shared" si="456"/>
        <v>20.6</v>
      </c>
      <c r="C2971" s="77">
        <f t="shared" si="451"/>
        <v>4.8575748484947943E-4</v>
      </c>
      <c r="D2971" s="78">
        <f t="shared" si="452"/>
        <v>1.86617130575514E-10</v>
      </c>
      <c r="E2971" s="78">
        <f t="shared" si="453"/>
        <v>1</v>
      </c>
      <c r="F2971" s="78">
        <f t="shared" si="454"/>
        <v>1</v>
      </c>
      <c r="G2971" s="77">
        <f t="shared" si="457"/>
        <v>9.0650667978188567E-14</v>
      </c>
      <c r="H2971" s="78">
        <f t="shared" si="455"/>
        <v>-260.85257982736005</v>
      </c>
      <c r="I2971" s="77">
        <f t="shared" si="458"/>
        <v>100</v>
      </c>
      <c r="J2971" s="77">
        <f t="shared" si="459"/>
        <v>9.1529507385208261E-14</v>
      </c>
      <c r="K2971" s="77">
        <f t="shared" si="460"/>
        <v>9.1529507385208262E-12</v>
      </c>
      <c r="L2971" s="82"/>
    </row>
    <row r="2972" spans="1:12" x14ac:dyDescent="0.2">
      <c r="A2972" s="76">
        <v>20700</v>
      </c>
      <c r="B2972" s="76">
        <f t="shared" si="456"/>
        <v>20.7</v>
      </c>
      <c r="C2972" s="77">
        <f t="shared" si="451"/>
        <v>4.851582058331793E-4</v>
      </c>
      <c r="D2972" s="78">
        <f t="shared" si="452"/>
        <v>4.7130641119946911E-61</v>
      </c>
      <c r="E2972" s="78">
        <f t="shared" si="453"/>
        <v>1</v>
      </c>
      <c r="F2972" s="78">
        <f t="shared" si="454"/>
        <v>1</v>
      </c>
      <c r="G2972" s="77">
        <f t="shared" si="457"/>
        <v>2.2865817285520906E-64</v>
      </c>
      <c r="H2972" s="78">
        <f t="shared" si="455"/>
        <v>-1272.8162654231701</v>
      </c>
      <c r="I2972" s="77">
        <f t="shared" si="458"/>
        <v>100</v>
      </c>
      <c r="J2972" s="77">
        <f t="shared" si="459"/>
        <v>4.5325333989094284E-14</v>
      </c>
      <c r="K2972" s="77">
        <f t="shared" si="460"/>
        <v>4.5325333989094284E-12</v>
      </c>
      <c r="L2972" s="82"/>
    </row>
    <row r="2973" spans="1:12" x14ac:dyDescent="0.2">
      <c r="A2973" s="76">
        <v>20800</v>
      </c>
      <c r="B2973" s="76">
        <f t="shared" si="456"/>
        <v>20.8</v>
      </c>
      <c r="C2973" s="77">
        <f t="shared" si="451"/>
        <v>4.8341874946808574E-4</v>
      </c>
      <c r="D2973" s="78">
        <f t="shared" si="452"/>
        <v>1.802485268869314E-10</v>
      </c>
      <c r="E2973" s="78">
        <f t="shared" si="453"/>
        <v>1</v>
      </c>
      <c r="F2973" s="78">
        <f t="shared" si="454"/>
        <v>1</v>
      </c>
      <c r="G2973" s="77">
        <f t="shared" si="457"/>
        <v>8.7135517461145001E-14</v>
      </c>
      <c r="H2973" s="78">
        <f t="shared" si="455"/>
        <v>-261.19609570736776</v>
      </c>
      <c r="I2973" s="77">
        <f t="shared" si="458"/>
        <v>100</v>
      </c>
      <c r="J2973" s="77">
        <f t="shared" si="459"/>
        <v>4.35677587305725E-14</v>
      </c>
      <c r="K2973" s="77">
        <f t="shared" si="460"/>
        <v>4.35677587305725E-12</v>
      </c>
      <c r="L2973" s="82"/>
    </row>
    <row r="2974" spans="1:12" x14ac:dyDescent="0.2">
      <c r="A2974" s="76">
        <v>20900</v>
      </c>
      <c r="B2974" s="76">
        <f t="shared" si="456"/>
        <v>20.9</v>
      </c>
      <c r="C2974" s="77">
        <f t="shared" si="451"/>
        <v>4.8056053782893096E-4</v>
      </c>
      <c r="D2974" s="78">
        <f t="shared" si="452"/>
        <v>1.7767006540312207E-10</v>
      </c>
      <c r="E2974" s="78">
        <f t="shared" si="453"/>
        <v>1</v>
      </c>
      <c r="F2974" s="78">
        <f t="shared" si="454"/>
        <v>1</v>
      </c>
      <c r="G2974" s="77">
        <f t="shared" si="457"/>
        <v>8.538122218622568E-14</v>
      </c>
      <c r="H2974" s="78">
        <f t="shared" si="455"/>
        <v>-261.37275265591791</v>
      </c>
      <c r="I2974" s="77">
        <f t="shared" si="458"/>
        <v>100</v>
      </c>
      <c r="J2974" s="77">
        <f t="shared" si="459"/>
        <v>8.625836982368534E-14</v>
      </c>
      <c r="K2974" s="77">
        <f t="shared" si="460"/>
        <v>8.6258369823685348E-12</v>
      </c>
      <c r="L2974" s="82"/>
    </row>
    <row r="2975" spans="1:12" x14ac:dyDescent="0.2">
      <c r="A2975" s="76">
        <v>21000</v>
      </c>
      <c r="B2975" s="76">
        <f t="shared" si="456"/>
        <v>21</v>
      </c>
      <c r="C2975" s="77">
        <f t="shared" si="451"/>
        <v>4.7661136894860479E-4</v>
      </c>
      <c r="D2975" s="78">
        <f t="shared" si="452"/>
        <v>1.0438534161664357E-61</v>
      </c>
      <c r="E2975" s="78">
        <f t="shared" si="453"/>
        <v>1</v>
      </c>
      <c r="F2975" s="78">
        <f t="shared" si="454"/>
        <v>1</v>
      </c>
      <c r="G2975" s="77">
        <f t="shared" si="457"/>
        <v>4.9751240566076254E-65</v>
      </c>
      <c r="H2975" s="78">
        <f t="shared" si="455"/>
        <v>-1286.0639217097082</v>
      </c>
      <c r="I2975" s="77">
        <f t="shared" si="458"/>
        <v>100</v>
      </c>
      <c r="J2975" s="77">
        <f t="shared" si="459"/>
        <v>4.269061109311284E-14</v>
      </c>
      <c r="K2975" s="77">
        <f t="shared" si="460"/>
        <v>4.269061109311284E-12</v>
      </c>
      <c r="L2975" s="82"/>
    </row>
    <row r="2976" spans="1:12" x14ac:dyDescent="0.2">
      <c r="A2976" s="76">
        <v>21100</v>
      </c>
      <c r="B2976" s="76">
        <f t="shared" si="456"/>
        <v>21.1</v>
      </c>
      <c r="C2976" s="77">
        <f t="shared" si="451"/>
        <v>4.7160507402268522E-4</v>
      </c>
      <c r="D2976" s="78">
        <f t="shared" si="452"/>
        <v>1.7363351810239248E-10</v>
      </c>
      <c r="E2976" s="78">
        <f t="shared" si="453"/>
        <v>1</v>
      </c>
      <c r="F2976" s="78">
        <f t="shared" si="454"/>
        <v>1</v>
      </c>
      <c r="G2976" s="77">
        <f t="shared" si="457"/>
        <v>8.1886448157498062E-14</v>
      </c>
      <c r="H2976" s="78">
        <f t="shared" si="455"/>
        <v>-261.73575932191068</v>
      </c>
      <c r="I2976" s="77">
        <f t="shared" si="458"/>
        <v>100</v>
      </c>
      <c r="J2976" s="77">
        <f t="shared" si="459"/>
        <v>4.0943224078749031E-14</v>
      </c>
      <c r="K2976" s="77">
        <f t="shared" si="460"/>
        <v>4.0943224078749029E-12</v>
      </c>
      <c r="L2976" s="82"/>
    </row>
    <row r="2977" spans="1:12" x14ac:dyDescent="0.2">
      <c r="A2977" s="76">
        <v>21200</v>
      </c>
      <c r="B2977" s="76">
        <f t="shared" si="456"/>
        <v>21.2</v>
      </c>
      <c r="C2977" s="77">
        <f t="shared" si="451"/>
        <v>4.6558113270863104E-4</v>
      </c>
      <c r="D2977" s="78">
        <f t="shared" si="452"/>
        <v>1.7214747454881738E-10</v>
      </c>
      <c r="E2977" s="78">
        <f t="shared" si="453"/>
        <v>1</v>
      </c>
      <c r="F2977" s="78">
        <f t="shared" si="454"/>
        <v>1</v>
      </c>
      <c r="G2977" s="77">
        <f t="shared" si="457"/>
        <v>8.0148616193368628E-14</v>
      </c>
      <c r="H2977" s="78">
        <f t="shared" si="455"/>
        <v>-261.92207943120536</v>
      </c>
      <c r="I2977" s="77">
        <f t="shared" si="458"/>
        <v>100</v>
      </c>
      <c r="J2977" s="77">
        <f t="shared" si="459"/>
        <v>8.1017532175433345E-14</v>
      </c>
      <c r="K2977" s="77">
        <f t="shared" si="460"/>
        <v>8.1017532175433349E-12</v>
      </c>
      <c r="L2977" s="82"/>
    </row>
    <row r="2978" spans="1:12" x14ac:dyDescent="0.2">
      <c r="A2978" s="76">
        <v>21300</v>
      </c>
      <c r="B2978" s="76">
        <f t="shared" si="456"/>
        <v>21.3</v>
      </c>
      <c r="C2978" s="77">
        <f t="shared" si="451"/>
        <v>4.5858425129394247E-4</v>
      </c>
      <c r="D2978" s="78">
        <f t="shared" si="452"/>
        <v>9.8607794376239541E-63</v>
      </c>
      <c r="E2978" s="78">
        <f t="shared" si="453"/>
        <v>1</v>
      </c>
      <c r="F2978" s="78">
        <f t="shared" si="454"/>
        <v>1</v>
      </c>
      <c r="G2978" s="77">
        <f t="shared" si="457"/>
        <v>4.5219981555774842E-66</v>
      </c>
      <c r="H2978" s="78">
        <f t="shared" si="455"/>
        <v>-1306.8933923825939</v>
      </c>
      <c r="I2978" s="77">
        <f t="shared" si="458"/>
        <v>100</v>
      </c>
      <c r="J2978" s="77">
        <f t="shared" si="459"/>
        <v>4.0074308096684314E-14</v>
      </c>
      <c r="K2978" s="77">
        <f t="shared" si="460"/>
        <v>4.0074308096684312E-12</v>
      </c>
      <c r="L2978" s="82"/>
    </row>
    <row r="2979" spans="1:12" x14ac:dyDescent="0.2">
      <c r="A2979" s="76">
        <v>21400</v>
      </c>
      <c r="B2979" s="76">
        <f t="shared" si="456"/>
        <v>21.4</v>
      </c>
      <c r="C2979" s="77">
        <f t="shared" si="451"/>
        <v>4.5066390870990107E-4</v>
      </c>
      <c r="D2979" s="78">
        <f t="shared" si="452"/>
        <v>1.7018910552422292E-10</v>
      </c>
      <c r="E2979" s="78">
        <f t="shared" si="453"/>
        <v>1</v>
      </c>
      <c r="F2979" s="78">
        <f t="shared" si="454"/>
        <v>1</v>
      </c>
      <c r="G2979" s="77">
        <f t="shared" si="457"/>
        <v>7.6698087515388125E-14</v>
      </c>
      <c r="H2979" s="78">
        <f t="shared" si="455"/>
        <v>-262.304309302994</v>
      </c>
      <c r="I2979" s="77">
        <f t="shared" si="458"/>
        <v>100</v>
      </c>
      <c r="J2979" s="77">
        <f t="shared" si="459"/>
        <v>3.8349043757694062E-14</v>
      </c>
      <c r="K2979" s="77">
        <f t="shared" si="460"/>
        <v>3.8349043757694059E-12</v>
      </c>
      <c r="L2979" s="82"/>
    </row>
    <row r="2980" spans="1:12" x14ac:dyDescent="0.2">
      <c r="A2980" s="76">
        <v>21500</v>
      </c>
      <c r="B2980" s="76">
        <f t="shared" si="456"/>
        <v>21.5</v>
      </c>
      <c r="C2980" s="77">
        <f t="shared" si="451"/>
        <v>4.4187387551285944E-4</v>
      </c>
      <c r="D2980" s="78">
        <f t="shared" si="452"/>
        <v>1.697035824687844E-10</v>
      </c>
      <c r="E2980" s="78">
        <f t="shared" si="453"/>
        <v>1</v>
      </c>
      <c r="F2980" s="78">
        <f t="shared" si="454"/>
        <v>1</v>
      </c>
      <c r="G2980" s="77">
        <f t="shared" si="457"/>
        <v>7.4987579673897913E-14</v>
      </c>
      <c r="H2980" s="78">
        <f t="shared" si="455"/>
        <v>-262.50021327237408</v>
      </c>
      <c r="I2980" s="77">
        <f t="shared" si="458"/>
        <v>100</v>
      </c>
      <c r="J2980" s="77">
        <f t="shared" si="459"/>
        <v>7.5842833594643019E-14</v>
      </c>
      <c r="K2980" s="77">
        <f t="shared" si="460"/>
        <v>7.5842833594643021E-12</v>
      </c>
      <c r="L2980" s="82"/>
    </row>
    <row r="2981" spans="1:12" x14ac:dyDescent="0.2">
      <c r="A2981" s="76">
        <v>21600</v>
      </c>
      <c r="B2981" s="76">
        <f t="shared" si="456"/>
        <v>21.6</v>
      </c>
      <c r="C2981" s="77">
        <f t="shared" si="451"/>
        <v>4.3227171104425307E-4</v>
      </c>
      <c r="D2981" s="78">
        <f t="shared" si="452"/>
        <v>1.8236518578856291E-65</v>
      </c>
      <c r="E2981" s="78">
        <f t="shared" si="453"/>
        <v>1</v>
      </c>
      <c r="F2981" s="78">
        <f t="shared" si="454"/>
        <v>1</v>
      </c>
      <c r="G2981" s="77">
        <f t="shared" si="457"/>
        <v>7.883131089572519E-69</v>
      </c>
      <c r="H2981" s="78">
        <f t="shared" si="455"/>
        <v>-1362.0660250287965</v>
      </c>
      <c r="I2981" s="77">
        <f t="shared" si="458"/>
        <v>100</v>
      </c>
      <c r="J2981" s="77">
        <f t="shared" si="459"/>
        <v>3.7493789836948956E-14</v>
      </c>
      <c r="K2981" s="77">
        <f t="shared" si="460"/>
        <v>3.7493789836948954E-12</v>
      </c>
      <c r="L2981" s="82"/>
    </row>
    <row r="2982" spans="1:12" x14ac:dyDescent="0.2">
      <c r="A2982" s="76">
        <v>21700</v>
      </c>
      <c r="B2982" s="76">
        <f t="shared" si="456"/>
        <v>21.7</v>
      </c>
      <c r="C2982" s="77">
        <f t="shared" si="451"/>
        <v>4.2191824401463372E-4</v>
      </c>
      <c r="D2982" s="78">
        <f t="shared" si="452"/>
        <v>1.6970358246888586E-10</v>
      </c>
      <c r="E2982" s="78">
        <f t="shared" si="453"/>
        <v>1</v>
      </c>
      <c r="F2982" s="78">
        <f t="shared" si="454"/>
        <v>1</v>
      </c>
      <c r="G2982" s="77">
        <f t="shared" si="457"/>
        <v>7.1601037518264905E-14</v>
      </c>
      <c r="H2982" s="78">
        <f t="shared" si="455"/>
        <v>-262.9016136920572</v>
      </c>
      <c r="I2982" s="77">
        <f t="shared" si="458"/>
        <v>100</v>
      </c>
      <c r="J2982" s="77">
        <f t="shared" si="459"/>
        <v>3.5800518759132453E-14</v>
      </c>
      <c r="K2982" s="77">
        <f t="shared" si="460"/>
        <v>3.5800518759132451E-12</v>
      </c>
      <c r="L2982" s="82"/>
    </row>
    <row r="2983" spans="1:12" x14ac:dyDescent="0.2">
      <c r="A2983" s="76">
        <v>21800</v>
      </c>
      <c r="B2983" s="76">
        <f t="shared" si="456"/>
        <v>21.8</v>
      </c>
      <c r="C2983" s="77">
        <f t="shared" si="451"/>
        <v>4.1087704173795584E-4</v>
      </c>
      <c r="D2983" s="78">
        <f t="shared" si="452"/>
        <v>1.7018910552412131E-10</v>
      </c>
      <c r="E2983" s="78">
        <f t="shared" si="453"/>
        <v>1</v>
      </c>
      <c r="F2983" s="78">
        <f t="shared" si="454"/>
        <v>1</v>
      </c>
      <c r="G2983" s="77">
        <f t="shared" si="457"/>
        <v>6.992679621377976E-14</v>
      </c>
      <c r="H2983" s="78">
        <f t="shared" si="455"/>
        <v>-263.10712738129854</v>
      </c>
      <c r="I2983" s="77">
        <f t="shared" si="458"/>
        <v>100</v>
      </c>
      <c r="J2983" s="77">
        <f t="shared" si="459"/>
        <v>7.0763916866022326E-14</v>
      </c>
      <c r="K2983" s="77">
        <f t="shared" si="460"/>
        <v>7.0763916866022324E-12</v>
      </c>
      <c r="L2983" s="82"/>
    </row>
    <row r="2984" spans="1:12" x14ac:dyDescent="0.2">
      <c r="A2984" s="76">
        <v>21900</v>
      </c>
      <c r="B2984" s="76">
        <f t="shared" si="456"/>
        <v>21.9</v>
      </c>
      <c r="C2984" s="77">
        <f t="shared" si="451"/>
        <v>3.9921387317220174E-4</v>
      </c>
      <c r="D2984" s="78">
        <f t="shared" si="452"/>
        <v>1.1498198213910017E-63</v>
      </c>
      <c r="E2984" s="78">
        <f t="shared" si="453"/>
        <v>1</v>
      </c>
      <c r="F2984" s="78">
        <f t="shared" si="454"/>
        <v>1</v>
      </c>
      <c r="G2984" s="77">
        <f t="shared" si="457"/>
        <v>4.5902402434767102E-67</v>
      </c>
      <c r="H2984" s="78">
        <f t="shared" si="455"/>
        <v>-1326.7632916762445</v>
      </c>
      <c r="I2984" s="77">
        <f t="shared" si="458"/>
        <v>100</v>
      </c>
      <c r="J2984" s="77">
        <f t="shared" si="459"/>
        <v>3.496339810688988E-14</v>
      </c>
      <c r="K2984" s="77">
        <f t="shared" si="460"/>
        <v>3.4963398106889881E-12</v>
      </c>
      <c r="L2984" s="82"/>
    </row>
    <row r="2985" spans="1:12" x14ac:dyDescent="0.2">
      <c r="A2985" s="76">
        <v>22000</v>
      </c>
      <c r="B2985" s="76">
        <f t="shared" si="456"/>
        <v>22</v>
      </c>
      <c r="C2985" s="77">
        <f t="shared" si="451"/>
        <v>3.8699617080385166E-4</v>
      </c>
      <c r="D2985" s="78">
        <f t="shared" si="452"/>
        <v>1.7214747454892018E-10</v>
      </c>
      <c r="E2985" s="78">
        <f t="shared" si="453"/>
        <v>1</v>
      </c>
      <c r="F2985" s="78">
        <f t="shared" si="454"/>
        <v>1</v>
      </c>
      <c r="G2985" s="77">
        <f t="shared" si="457"/>
        <v>6.6620413463985624E-14</v>
      </c>
      <c r="H2985" s="78">
        <f t="shared" si="455"/>
        <v>-263.52785352579082</v>
      </c>
      <c r="I2985" s="77">
        <f t="shared" si="458"/>
        <v>100</v>
      </c>
      <c r="J2985" s="77">
        <f t="shared" si="459"/>
        <v>3.3310206731992812E-14</v>
      </c>
      <c r="K2985" s="77">
        <f t="shared" si="460"/>
        <v>3.3310206731992812E-12</v>
      </c>
      <c r="L2985" s="82"/>
    </row>
    <row r="2986" spans="1:12" x14ac:dyDescent="0.2">
      <c r="A2986" s="76">
        <v>22100</v>
      </c>
      <c r="B2986" s="76">
        <f t="shared" si="456"/>
        <v>22.1</v>
      </c>
      <c r="C2986" s="77">
        <f t="shared" si="451"/>
        <v>3.7429249624970103E-4</v>
      </c>
      <c r="D2986" s="78">
        <f t="shared" si="452"/>
        <v>1.7363351810237983E-10</v>
      </c>
      <c r="E2986" s="78">
        <f t="shared" si="453"/>
        <v>1</v>
      </c>
      <c r="F2986" s="78">
        <f t="shared" si="454"/>
        <v>1</v>
      </c>
      <c r="G2986" s="77">
        <f t="shared" si="457"/>
        <v>6.4989722923157402E-14</v>
      </c>
      <c r="H2986" s="78">
        <f t="shared" si="455"/>
        <v>-263.74310629195583</v>
      </c>
      <c r="I2986" s="77">
        <f t="shared" si="458"/>
        <v>100</v>
      </c>
      <c r="J2986" s="77">
        <f t="shared" si="459"/>
        <v>6.5805068193571513E-14</v>
      </c>
      <c r="K2986" s="77">
        <f t="shared" si="460"/>
        <v>6.5805068193571516E-12</v>
      </c>
      <c r="L2986" s="82"/>
    </row>
    <row r="2987" spans="1:12" x14ac:dyDescent="0.2">
      <c r="A2987" s="76">
        <v>22200</v>
      </c>
      <c r="B2987" s="76">
        <f t="shared" si="456"/>
        <v>22.2</v>
      </c>
      <c r="C2987" s="77">
        <f t="shared" si="451"/>
        <v>3.6117201424345688E-4</v>
      </c>
      <c r="D2987" s="78">
        <f t="shared" si="452"/>
        <v>7.2545529800244651E-62</v>
      </c>
      <c r="E2987" s="78">
        <f t="shared" si="453"/>
        <v>1</v>
      </c>
      <c r="F2987" s="78">
        <f t="shared" si="454"/>
        <v>1</v>
      </c>
      <c r="G2987" s="77">
        <f t="shared" si="457"/>
        <v>2.6201415122313085E-65</v>
      </c>
      <c r="H2987" s="78">
        <f t="shared" si="455"/>
        <v>-1291.6335050413797</v>
      </c>
      <c r="I2987" s="77">
        <f t="shared" si="458"/>
        <v>100</v>
      </c>
      <c r="J2987" s="77">
        <f t="shared" si="459"/>
        <v>3.2494861461578701E-14</v>
      </c>
      <c r="K2987" s="77">
        <f t="shared" si="460"/>
        <v>3.24948614615787E-12</v>
      </c>
      <c r="L2987" s="82"/>
    </row>
    <row r="2988" spans="1:12" x14ac:dyDescent="0.2">
      <c r="A2988" s="76">
        <v>22300</v>
      </c>
      <c r="B2988" s="76">
        <f t="shared" si="456"/>
        <v>22.3</v>
      </c>
      <c r="C2988" s="77">
        <f t="shared" si="451"/>
        <v>3.4770397943003262E-4</v>
      </c>
      <c r="D2988" s="78">
        <f t="shared" si="452"/>
        <v>1.7767006540322813E-10</v>
      </c>
      <c r="E2988" s="78">
        <f t="shared" si="453"/>
        <v>1</v>
      </c>
      <c r="F2988" s="78">
        <f t="shared" si="454"/>
        <v>1</v>
      </c>
      <c r="G2988" s="77">
        <f t="shared" si="457"/>
        <v>6.1776588766296579E-14</v>
      </c>
      <c r="H2988" s="78">
        <f t="shared" si="455"/>
        <v>-264.1835215324997</v>
      </c>
      <c r="I2988" s="77">
        <f t="shared" si="458"/>
        <v>100</v>
      </c>
      <c r="J2988" s="77">
        <f t="shared" si="459"/>
        <v>3.0888294383148289E-14</v>
      </c>
      <c r="K2988" s="77">
        <f t="shared" si="460"/>
        <v>3.088829438314829E-12</v>
      </c>
      <c r="L2988" s="82"/>
    </row>
    <row r="2989" spans="1:12" x14ac:dyDescent="0.2">
      <c r="A2989" s="76">
        <v>22400</v>
      </c>
      <c r="B2989" s="76">
        <f t="shared" si="456"/>
        <v>22.4</v>
      </c>
      <c r="C2989" s="77">
        <f t="shared" si="451"/>
        <v>3.3395724011139953E-4</v>
      </c>
      <c r="D2989" s="78">
        <f t="shared" si="452"/>
        <v>1.8024852688691834E-10</v>
      </c>
      <c r="E2989" s="78">
        <f t="shared" si="453"/>
        <v>1</v>
      </c>
      <c r="F2989" s="78">
        <f t="shared" si="454"/>
        <v>1</v>
      </c>
      <c r="G2989" s="77">
        <f t="shared" si="457"/>
        <v>6.0195300573300648E-14</v>
      </c>
      <c r="H2989" s="78">
        <f t="shared" si="455"/>
        <v>-264.40874825283322</v>
      </c>
      <c r="I2989" s="77">
        <f t="shared" si="458"/>
        <v>100</v>
      </c>
      <c r="J2989" s="77">
        <f t="shared" si="459"/>
        <v>6.098594466979862E-14</v>
      </c>
      <c r="K2989" s="77">
        <f t="shared" si="460"/>
        <v>6.0985944669798619E-12</v>
      </c>
      <c r="L2989" s="82"/>
    </row>
    <row r="2990" spans="1:12" x14ac:dyDescent="0.2">
      <c r="A2990" s="76">
        <v>22500</v>
      </c>
      <c r="B2990" s="76">
        <f t="shared" si="456"/>
        <v>22.5</v>
      </c>
      <c r="C2990" s="77">
        <f t="shared" si="451"/>
        <v>3.1999976277831909E-4</v>
      </c>
      <c r="D2990" s="78">
        <f t="shared" si="452"/>
        <v>2.3372447228714381E-61</v>
      </c>
      <c r="E2990" s="78">
        <f t="shared" si="453"/>
        <v>1</v>
      </c>
      <c r="F2990" s="78">
        <f t="shared" si="454"/>
        <v>1</v>
      </c>
      <c r="G2990" s="77">
        <f t="shared" si="457"/>
        <v>7.4791775687373832E-65</v>
      </c>
      <c r="H2990" s="78">
        <f t="shared" si="455"/>
        <v>-1282.5229231148937</v>
      </c>
      <c r="I2990" s="77">
        <f t="shared" si="458"/>
        <v>100</v>
      </c>
      <c r="J2990" s="77">
        <f t="shared" si="459"/>
        <v>3.0097650286650324E-14</v>
      </c>
      <c r="K2990" s="77">
        <f t="shared" si="460"/>
        <v>3.0097650286650325E-12</v>
      </c>
      <c r="L2990" s="82"/>
    </row>
    <row r="2991" spans="1:12" x14ac:dyDescent="0.2">
      <c r="A2991" s="76">
        <v>22600</v>
      </c>
      <c r="B2991" s="76">
        <f t="shared" si="456"/>
        <v>22.6</v>
      </c>
      <c r="C2991" s="77">
        <f t="shared" si="451"/>
        <v>3.0589818092650959E-4</v>
      </c>
      <c r="D2991" s="78">
        <f t="shared" si="452"/>
        <v>1.8661713057552741E-10</v>
      </c>
      <c r="E2991" s="78">
        <f t="shared" si="453"/>
        <v>1</v>
      </c>
      <c r="F2991" s="78">
        <f t="shared" si="454"/>
        <v>1</v>
      </c>
      <c r="G2991" s="77">
        <f t="shared" si="457"/>
        <v>5.7085840772778749E-14</v>
      </c>
      <c r="H2991" s="78">
        <f t="shared" si="455"/>
        <v>-264.86943196355992</v>
      </c>
      <c r="I2991" s="77">
        <f t="shared" si="458"/>
        <v>100</v>
      </c>
      <c r="J2991" s="77">
        <f t="shared" si="459"/>
        <v>2.8542920386389374E-14</v>
      </c>
      <c r="K2991" s="77">
        <f t="shared" si="460"/>
        <v>2.8542920386389375E-12</v>
      </c>
      <c r="L2991" s="82"/>
    </row>
    <row r="2992" spans="1:12" x14ac:dyDescent="0.2">
      <c r="A2992" s="76">
        <v>22700</v>
      </c>
      <c r="B2992" s="76">
        <f t="shared" si="456"/>
        <v>22.7</v>
      </c>
      <c r="C2992" s="77">
        <f t="shared" si="451"/>
        <v>2.9171737129812765E-4</v>
      </c>
      <c r="D2992" s="78">
        <f t="shared" si="452"/>
        <v>1.9045341502882328E-10</v>
      </c>
      <c r="E2992" s="78">
        <f t="shared" si="453"/>
        <v>1</v>
      </c>
      <c r="F2992" s="78">
        <f t="shared" si="454"/>
        <v>1</v>
      </c>
      <c r="G2992" s="77">
        <f t="shared" si="457"/>
        <v>5.5558569586959641E-14</v>
      </c>
      <c r="H2992" s="78">
        <f t="shared" si="455"/>
        <v>-265.10497888305389</v>
      </c>
      <c r="I2992" s="77">
        <f t="shared" si="458"/>
        <v>100</v>
      </c>
      <c r="J2992" s="77">
        <f t="shared" si="459"/>
        <v>5.6322205179869192E-14</v>
      </c>
      <c r="K2992" s="77">
        <f t="shared" si="460"/>
        <v>5.6322205179869195E-12</v>
      </c>
      <c r="L2992" s="82"/>
    </row>
    <row r="2993" spans="1:12" x14ac:dyDescent="0.2">
      <c r="A2993" s="76">
        <v>22800</v>
      </c>
      <c r="B2993" s="76">
        <f t="shared" si="456"/>
        <v>22.8</v>
      </c>
      <c r="C2993" s="77">
        <f t="shared" si="451"/>
        <v>2.7752006031426813E-4</v>
      </c>
      <c r="D2993" s="78">
        <f t="shared" si="452"/>
        <v>9.9096442062190675E-61</v>
      </c>
      <c r="E2993" s="78">
        <f t="shared" si="453"/>
        <v>1</v>
      </c>
      <c r="F2993" s="78">
        <f t="shared" si="454"/>
        <v>1</v>
      </c>
      <c r="G2993" s="77">
        <f t="shared" si="457"/>
        <v>2.7501250578028533E-64</v>
      </c>
      <c r="H2993" s="78">
        <f t="shared" si="455"/>
        <v>-1271.2129511366397</v>
      </c>
      <c r="I2993" s="77">
        <f t="shared" si="458"/>
        <v>100</v>
      </c>
      <c r="J2993" s="77">
        <f t="shared" si="459"/>
        <v>2.777928479347982E-14</v>
      </c>
      <c r="K2993" s="77">
        <f t="shared" si="460"/>
        <v>2.777928479347982E-12</v>
      </c>
      <c r="L2993" s="82"/>
    </row>
    <row r="2994" spans="1:12" x14ac:dyDescent="0.2">
      <c r="A2994" s="76">
        <v>22900</v>
      </c>
      <c r="B2994" s="76">
        <f t="shared" si="456"/>
        <v>22.9</v>
      </c>
      <c r="C2994" s="77">
        <f t="shared" si="451"/>
        <v>2.6336646307584596E-4</v>
      </c>
      <c r="D2994" s="78">
        <f t="shared" si="452"/>
        <v>1.9957328944828166E-10</v>
      </c>
      <c r="E2994" s="78">
        <f t="shared" si="453"/>
        <v>1</v>
      </c>
      <c r="F2994" s="78">
        <f t="shared" si="454"/>
        <v>1</v>
      </c>
      <c r="G2994" s="77">
        <f t="shared" si="457"/>
        <v>5.2560911366405991E-14</v>
      </c>
      <c r="H2994" s="78">
        <f t="shared" si="455"/>
        <v>-265.58674226091011</v>
      </c>
      <c r="I2994" s="77">
        <f t="shared" si="458"/>
        <v>100</v>
      </c>
      <c r="J2994" s="77">
        <f t="shared" si="459"/>
        <v>2.6280455683202996E-14</v>
      </c>
      <c r="K2994" s="77">
        <f t="shared" si="460"/>
        <v>2.6280455683202994E-12</v>
      </c>
      <c r="L2994" s="82"/>
    </row>
    <row r="2995" spans="1:12" x14ac:dyDescent="0.2">
      <c r="A2995" s="76">
        <v>23000</v>
      </c>
      <c r="B2995" s="76">
        <f t="shared" si="456"/>
        <v>23</v>
      </c>
      <c r="C2995" s="77">
        <f t="shared" si="451"/>
        <v>2.4931395691319986E-4</v>
      </c>
      <c r="D2995" s="78">
        <f t="shared" si="452"/>
        <v>2.0492717522128605E-10</v>
      </c>
      <c r="E2995" s="78">
        <f t="shared" si="453"/>
        <v>1</v>
      </c>
      <c r="F2995" s="78">
        <f t="shared" si="454"/>
        <v>1</v>
      </c>
      <c r="G2995" s="77">
        <f t="shared" si="457"/>
        <v>5.1091204933463468E-14</v>
      </c>
      <c r="H2995" s="78">
        <f t="shared" si="455"/>
        <v>-265.83307709617526</v>
      </c>
      <c r="I2995" s="77">
        <f t="shared" si="458"/>
        <v>100</v>
      </c>
      <c r="J2995" s="77">
        <f t="shared" si="459"/>
        <v>5.1826058149934729E-14</v>
      </c>
      <c r="K2995" s="77">
        <f t="shared" si="460"/>
        <v>5.1826058149934728E-12</v>
      </c>
      <c r="L2995" s="82"/>
    </row>
    <row r="2996" spans="1:12" x14ac:dyDescent="0.2">
      <c r="A2996" s="76">
        <v>23100</v>
      </c>
      <c r="B2996" s="76">
        <f t="shared" si="456"/>
        <v>23.1</v>
      </c>
      <c r="C2996" s="77">
        <f t="shared" si="451"/>
        <v>2.3541679106318591E-4</v>
      </c>
      <c r="D2996" s="78">
        <f t="shared" si="452"/>
        <v>3.2439446374692492E-61</v>
      </c>
      <c r="E2996" s="78">
        <f t="shared" si="453"/>
        <v>1</v>
      </c>
      <c r="F2996" s="78">
        <f t="shared" si="454"/>
        <v>1</v>
      </c>
      <c r="G2996" s="77">
        <f t="shared" si="457"/>
        <v>7.6367903693964063E-65</v>
      </c>
      <c r="H2996" s="78">
        <f t="shared" si="455"/>
        <v>-1282.3417826131515</v>
      </c>
      <c r="I2996" s="77">
        <f t="shared" si="458"/>
        <v>100</v>
      </c>
      <c r="J2996" s="77">
        <f t="shared" si="459"/>
        <v>2.5545602466731734E-14</v>
      </c>
      <c r="K2996" s="77">
        <f t="shared" si="460"/>
        <v>2.5545602466731734E-12</v>
      </c>
      <c r="L2996" s="82"/>
    </row>
    <row r="2997" spans="1:12" x14ac:dyDescent="0.2">
      <c r="A2997" s="76">
        <v>23200</v>
      </c>
      <c r="B2997" s="76">
        <f t="shared" si="456"/>
        <v>23.2</v>
      </c>
      <c r="C2997" s="77">
        <f t="shared" si="451"/>
        <v>2.2172583365071867E-4</v>
      </c>
      <c r="D2997" s="78">
        <f t="shared" si="452"/>
        <v>2.1743742393537089E-10</v>
      </c>
      <c r="E2997" s="78">
        <f t="shared" si="453"/>
        <v>1</v>
      </c>
      <c r="F2997" s="78">
        <f t="shared" si="454"/>
        <v>1</v>
      </c>
      <c r="G2997" s="77">
        <f t="shared" si="457"/>
        <v>4.821149408893484E-14</v>
      </c>
      <c r="H2997" s="78">
        <f t="shared" si="455"/>
        <v>-266.33698818779459</v>
      </c>
      <c r="I2997" s="77">
        <f t="shared" si="458"/>
        <v>100</v>
      </c>
      <c r="J2997" s="77">
        <f t="shared" si="459"/>
        <v>2.410574704446742E-14</v>
      </c>
      <c r="K2997" s="77">
        <f t="shared" si="460"/>
        <v>2.4105747044467422E-12</v>
      </c>
      <c r="L2997" s="82"/>
    </row>
    <row r="2998" spans="1:12" x14ac:dyDescent="0.2">
      <c r="A2998" s="76">
        <v>23300</v>
      </c>
      <c r="B2998" s="76">
        <f t="shared" si="456"/>
        <v>23.3</v>
      </c>
      <c r="C2998" s="77">
        <f t="shared" si="451"/>
        <v>2.0828835675359069E-4</v>
      </c>
      <c r="D2998" s="78">
        <f t="shared" si="452"/>
        <v>2.246980186150241E-10</v>
      </c>
      <c r="E2998" s="78">
        <f t="shared" si="453"/>
        <v>1</v>
      </c>
      <c r="F2998" s="78">
        <f t="shared" si="454"/>
        <v>1</v>
      </c>
      <c r="G2998" s="77">
        <f t="shared" si="457"/>
        <v>4.6801981063111103E-14</v>
      </c>
      <c r="H2998" s="78">
        <f t="shared" si="455"/>
        <v>-266.59471526904395</v>
      </c>
      <c r="I2998" s="77">
        <f t="shared" si="458"/>
        <v>100</v>
      </c>
      <c r="J2998" s="77">
        <f t="shared" si="459"/>
        <v>4.7506737576022969E-14</v>
      </c>
      <c r="K2998" s="77">
        <f t="shared" si="460"/>
        <v>4.7506737576022965E-12</v>
      </c>
      <c r="L2998" s="82"/>
    </row>
    <row r="2999" spans="1:12" x14ac:dyDescent="0.2">
      <c r="A2999" s="76">
        <v>23400</v>
      </c>
      <c r="B2999" s="76">
        <f t="shared" si="456"/>
        <v>23.4</v>
      </c>
      <c r="C2999" s="77">
        <f t="shared" si="451"/>
        <v>1.9514785993882003E-4</v>
      </c>
      <c r="D2999" s="78">
        <f t="shared" si="452"/>
        <v>7.3992323073357018E-62</v>
      </c>
      <c r="E2999" s="78">
        <f t="shared" si="453"/>
        <v>1</v>
      </c>
      <c r="F2999" s="78">
        <f t="shared" si="454"/>
        <v>1</v>
      </c>
      <c r="G2999" s="77">
        <f t="shared" si="457"/>
        <v>1.4439443499667398E-65</v>
      </c>
      <c r="H2999" s="78">
        <f t="shared" si="455"/>
        <v>-1296.8089908855782</v>
      </c>
      <c r="I2999" s="77">
        <f t="shared" si="458"/>
        <v>100</v>
      </c>
      <c r="J2999" s="77">
        <f t="shared" si="459"/>
        <v>2.3400990531555552E-14</v>
      </c>
      <c r="K2999" s="77">
        <f t="shared" si="460"/>
        <v>2.340099053155555E-12</v>
      </c>
      <c r="L2999" s="82"/>
    </row>
    <row r="3000" spans="1:12" x14ac:dyDescent="0.2">
      <c r="A3000" s="76">
        <v>23500</v>
      </c>
      <c r="B3000" s="76">
        <f t="shared" si="456"/>
        <v>23.5</v>
      </c>
      <c r="C3000" s="77">
        <f t="shared" si="451"/>
        <v>1.8234393227936505E-4</v>
      </c>
      <c r="D3000" s="78">
        <f t="shared" si="452"/>
        <v>2.4154715355326525E-10</v>
      </c>
      <c r="E3000" s="78">
        <f t="shared" si="453"/>
        <v>1</v>
      </c>
      <c r="F3000" s="78">
        <f t="shared" si="454"/>
        <v>1</v>
      </c>
      <c r="G3000" s="77">
        <f t="shared" si="457"/>
        <v>4.4044657809789986E-14</v>
      </c>
      <c r="H3000" s="78">
        <f t="shared" si="455"/>
        <v>-267.12213519540217</v>
      </c>
      <c r="I3000" s="77">
        <f t="shared" si="458"/>
        <v>100</v>
      </c>
      <c r="J3000" s="77">
        <f t="shared" si="459"/>
        <v>2.2022328904894993E-14</v>
      </c>
      <c r="K3000" s="77">
        <f t="shared" si="460"/>
        <v>2.2022328904894994E-12</v>
      </c>
      <c r="L3000" s="82"/>
    </row>
    <row r="3001" spans="1:12" x14ac:dyDescent="0.2">
      <c r="A3001" s="76">
        <v>23600</v>
      </c>
      <c r="B3001" s="76">
        <f t="shared" si="456"/>
        <v>23.6</v>
      </c>
      <c r="C3001" s="77">
        <f t="shared" si="451"/>
        <v>1.6991215249510759E-4</v>
      </c>
      <c r="D3001" s="78">
        <f t="shared" si="452"/>
        <v>2.5128971512161167E-10</v>
      </c>
      <c r="E3001" s="78">
        <f t="shared" si="453"/>
        <v>1</v>
      </c>
      <c r="F3001" s="78">
        <f t="shared" si="454"/>
        <v>1</v>
      </c>
      <c r="G3001" s="77">
        <f t="shared" si="457"/>
        <v>4.2697176396195426E-14</v>
      </c>
      <c r="H3001" s="78">
        <f t="shared" si="455"/>
        <v>-267.39201688643061</v>
      </c>
      <c r="I3001" s="77">
        <f t="shared" si="458"/>
        <v>100</v>
      </c>
      <c r="J3001" s="77">
        <f t="shared" si="459"/>
        <v>4.3370917102992709E-14</v>
      </c>
      <c r="K3001" s="77">
        <f t="shared" si="460"/>
        <v>4.3370917102992713E-12</v>
      </c>
      <c r="L3001" s="82"/>
    </row>
    <row r="3002" spans="1:12" x14ac:dyDescent="0.2">
      <c r="A3002" s="76">
        <v>23700</v>
      </c>
      <c r="B3002" s="76">
        <f t="shared" si="456"/>
        <v>23.7</v>
      </c>
      <c r="C3002" s="77">
        <f t="shared" si="451"/>
        <v>1.5788402651473695E-4</v>
      </c>
      <c r="D3002" s="78">
        <f t="shared" si="452"/>
        <v>2.83555667360948E-60</v>
      </c>
      <c r="E3002" s="78">
        <f t="shared" si="453"/>
        <v>1</v>
      </c>
      <c r="F3002" s="78">
        <f t="shared" si="454"/>
        <v>1</v>
      </c>
      <c r="G3002" s="77">
        <f t="shared" si="457"/>
        <v>4.4768910504019845E-64</v>
      </c>
      <c r="H3002" s="78">
        <f t="shared" si="455"/>
        <v>-1266.9804694895256</v>
      </c>
      <c r="I3002" s="77">
        <f t="shared" si="458"/>
        <v>100</v>
      </c>
      <c r="J3002" s="77">
        <f t="shared" si="459"/>
        <v>2.1348588198097713E-14</v>
      </c>
      <c r="K3002" s="77">
        <f t="shared" si="460"/>
        <v>2.1348588198097714E-12</v>
      </c>
      <c r="L3002" s="82"/>
    </row>
    <row r="3003" spans="1:12" x14ac:dyDescent="0.2">
      <c r="A3003" s="76">
        <v>23800</v>
      </c>
      <c r="B3003" s="76">
        <f t="shared" si="456"/>
        <v>23.8</v>
      </c>
      <c r="C3003" s="77">
        <f t="shared" si="451"/>
        <v>1.4628696142822772E-4</v>
      </c>
      <c r="D3003" s="78">
        <f t="shared" si="452"/>
        <v>2.738809742689146E-10</v>
      </c>
      <c r="E3003" s="78">
        <f t="shared" si="453"/>
        <v>1</v>
      </c>
      <c r="F3003" s="78">
        <f t="shared" si="454"/>
        <v>1</v>
      </c>
      <c r="G3003" s="77">
        <f t="shared" si="457"/>
        <v>4.006521551880214E-14</v>
      </c>
      <c r="H3003" s="78">
        <f t="shared" si="455"/>
        <v>-267.9446503351968</v>
      </c>
      <c r="I3003" s="77">
        <f t="shared" si="458"/>
        <v>100</v>
      </c>
      <c r="J3003" s="77">
        <f t="shared" si="459"/>
        <v>2.003260775940107E-14</v>
      </c>
      <c r="K3003" s="77">
        <f t="shared" si="460"/>
        <v>2.0032607759401071E-12</v>
      </c>
      <c r="L3003" s="82"/>
    </row>
    <row r="3004" spans="1:12" x14ac:dyDescent="0.2">
      <c r="A3004" s="76">
        <v>23900</v>
      </c>
      <c r="B3004" s="76">
        <f t="shared" si="456"/>
        <v>23.9</v>
      </c>
      <c r="C3004" s="77">
        <f t="shared" si="451"/>
        <v>1.3514427449560145E-4</v>
      </c>
      <c r="D3004" s="78">
        <f t="shared" si="452"/>
        <v>2.8695944135085899E-10</v>
      </c>
      <c r="E3004" s="78">
        <f t="shared" si="453"/>
        <v>1</v>
      </c>
      <c r="F3004" s="78">
        <f t="shared" si="454"/>
        <v>1</v>
      </c>
      <c r="G3004" s="77">
        <f t="shared" si="457"/>
        <v>3.8780925511024931E-14</v>
      </c>
      <c r="H3004" s="78">
        <f t="shared" si="455"/>
        <v>-268.22763661296739</v>
      </c>
      <c r="I3004" s="77">
        <f t="shared" si="458"/>
        <v>100</v>
      </c>
      <c r="J3004" s="77">
        <f t="shared" si="459"/>
        <v>3.9423070514913532E-14</v>
      </c>
      <c r="K3004" s="77">
        <f t="shared" si="460"/>
        <v>3.9423070514913536E-12</v>
      </c>
      <c r="L3004" s="82"/>
    </row>
    <row r="3005" spans="1:12" x14ac:dyDescent="0.2">
      <c r="A3005" s="76">
        <v>24000</v>
      </c>
      <c r="B3005" s="76">
        <f t="shared" si="456"/>
        <v>24</v>
      </c>
      <c r="C3005" s="77">
        <f t="shared" si="451"/>
        <v>1.2447523559870101E-4</v>
      </c>
      <c r="D3005" s="78">
        <f t="shared" si="452"/>
        <v>2.0218011349771603E-66</v>
      </c>
      <c r="E3005" s="78">
        <f t="shared" si="453"/>
        <v>1</v>
      </c>
      <c r="F3005" s="78">
        <f t="shared" si="454"/>
        <v>1</v>
      </c>
      <c r="G3005" s="77">
        <f t="shared" si="457"/>
        <v>2.5166417261000312E-70</v>
      </c>
      <c r="H3005" s="78">
        <f t="shared" si="455"/>
        <v>-1391.9835721407826</v>
      </c>
      <c r="I3005" s="77">
        <f t="shared" si="458"/>
        <v>100</v>
      </c>
      <c r="J3005" s="77">
        <f t="shared" si="459"/>
        <v>1.9390462755512466E-14</v>
      </c>
      <c r="K3005" s="77">
        <f t="shared" si="460"/>
        <v>1.9390462755512466E-12</v>
      </c>
      <c r="L3005" s="82"/>
    </row>
    <row r="3006" spans="1:12" x14ac:dyDescent="0.2">
      <c r="A3006" s="76">
        <v>24100</v>
      </c>
      <c r="B3006" s="76">
        <f t="shared" si="456"/>
        <v>24.1</v>
      </c>
      <c r="C3006" s="77">
        <f t="shared" si="451"/>
        <v>1.1429514127063433E-4</v>
      </c>
      <c r="D3006" s="78">
        <f t="shared" si="452"/>
        <v>3.1738921872169257E-10</v>
      </c>
      <c r="E3006" s="78">
        <f t="shared" si="453"/>
        <v>1</v>
      </c>
      <c r="F3006" s="78">
        <f t="shared" si="454"/>
        <v>1</v>
      </c>
      <c r="G3006" s="77">
        <f t="shared" si="457"/>
        <v>3.627604559157211E-14</v>
      </c>
      <c r="H3006" s="78">
        <f t="shared" si="455"/>
        <v>-268.80760121909697</v>
      </c>
      <c r="I3006" s="77">
        <f t="shared" si="458"/>
        <v>100</v>
      </c>
      <c r="J3006" s="77">
        <f t="shared" si="459"/>
        <v>1.8138022795786055E-14</v>
      </c>
      <c r="K3006" s="77">
        <f t="shared" si="460"/>
        <v>1.8138022795786055E-12</v>
      </c>
      <c r="L3006" s="82"/>
    </row>
    <row r="3007" spans="1:12" x14ac:dyDescent="0.2">
      <c r="A3007" s="76">
        <v>24200</v>
      </c>
      <c r="B3007" s="76">
        <f t="shared" si="456"/>
        <v>24.2</v>
      </c>
      <c r="C3007" s="77">
        <f t="shared" si="451"/>
        <v>1.0461541821383822E-4</v>
      </c>
      <c r="D3007" s="78">
        <f t="shared" si="452"/>
        <v>3.3508947930218582E-10</v>
      </c>
      <c r="E3007" s="78">
        <f t="shared" si="453"/>
        <v>1</v>
      </c>
      <c r="F3007" s="78">
        <f t="shared" si="454"/>
        <v>1</v>
      </c>
      <c r="G3007" s="77">
        <f t="shared" si="457"/>
        <v>3.5055526016255459E-14</v>
      </c>
      <c r="H3007" s="78">
        <f t="shared" si="455"/>
        <v>-269.10487023628605</v>
      </c>
      <c r="I3007" s="77">
        <f t="shared" si="458"/>
        <v>100</v>
      </c>
      <c r="J3007" s="77">
        <f t="shared" si="459"/>
        <v>3.5665785803913781E-14</v>
      </c>
      <c r="K3007" s="77">
        <f t="shared" si="460"/>
        <v>3.5665785803913782E-12</v>
      </c>
      <c r="L3007" s="82"/>
    </row>
    <row r="3008" spans="1:12" x14ac:dyDescent="0.2">
      <c r="A3008" s="76">
        <v>24300</v>
      </c>
      <c r="B3008" s="76">
        <f t="shared" si="456"/>
        <v>24.3</v>
      </c>
      <c r="C3008" s="77">
        <f t="shared" si="451"/>
        <v>9.5443754023569278E-5</v>
      </c>
      <c r="D3008" s="78">
        <f t="shared" si="452"/>
        <v>1.3185507906477339E-62</v>
      </c>
      <c r="E3008" s="78">
        <f t="shared" si="453"/>
        <v>1</v>
      </c>
      <c r="F3008" s="78">
        <f t="shared" si="454"/>
        <v>1</v>
      </c>
      <c r="G3008" s="77">
        <f t="shared" si="457"/>
        <v>1.2584743733016509E-66</v>
      </c>
      <c r="H3008" s="78">
        <f t="shared" si="455"/>
        <v>-1318.0031124739371</v>
      </c>
      <c r="I3008" s="77">
        <f t="shared" si="458"/>
        <v>100</v>
      </c>
      <c r="J3008" s="77">
        <f t="shared" si="459"/>
        <v>1.7527763008127729E-14</v>
      </c>
      <c r="K3008" s="77">
        <f t="shared" si="460"/>
        <v>1.752776300812773E-12</v>
      </c>
      <c r="L3008" s="82"/>
    </row>
    <row r="3009" spans="1:12" x14ac:dyDescent="0.2">
      <c r="A3009" s="76">
        <v>24400</v>
      </c>
      <c r="B3009" s="76">
        <f t="shared" si="456"/>
        <v>24.4</v>
      </c>
      <c r="C3009" s="77">
        <f t="shared" si="451"/>
        <v>8.6784252669791449E-5</v>
      </c>
      <c r="D3009" s="78">
        <f t="shared" si="452"/>
        <v>3.765472517585071E-10</v>
      </c>
      <c r="E3009" s="78">
        <f t="shared" si="453"/>
        <v>1</v>
      </c>
      <c r="F3009" s="78">
        <f t="shared" si="454"/>
        <v>1</v>
      </c>
      <c r="G3009" s="77">
        <f t="shared" si="457"/>
        <v>3.2678371838725853E-14</v>
      </c>
      <c r="H3009" s="78">
        <f t="shared" si="455"/>
        <v>-269.71479179620246</v>
      </c>
      <c r="I3009" s="77">
        <f t="shared" si="458"/>
        <v>100</v>
      </c>
      <c r="J3009" s="77">
        <f t="shared" si="459"/>
        <v>1.6339185919362926E-14</v>
      </c>
      <c r="K3009" s="77">
        <f t="shared" si="460"/>
        <v>1.6339185919362926E-12</v>
      </c>
      <c r="L3009" s="82"/>
    </row>
    <row r="3010" spans="1:12" x14ac:dyDescent="0.2">
      <c r="A3010" s="76">
        <v>24500</v>
      </c>
      <c r="B3010" s="76">
        <f t="shared" si="456"/>
        <v>24.5</v>
      </c>
      <c r="C3010" s="77">
        <f t="shared" ref="C3010:C3073" si="461">ABS(SIN(((8*PI()*$A3010*VLOOKUP($D$8,$C$16:$D$31,2,FALSE))/($D$14*1000000)))/(VLOOKUP($D$8,$C$16:$D$31,2,FALSE)*SIN(((8*PI()*$A3010)/($D$14*1000000)))))^5</f>
        <v>7.8637612157442561E-5</v>
      </c>
      <c r="D3010" s="78">
        <f t="shared" ref="D3010:D3073" si="462">ABS(SIN(((512*PI()*$A3010*VLOOKUP($D$8,$C$16:$E$31,3,FALSE))/($D$14*1000000)))/(VLOOKUP($D$8,$C$16:$E$31,3,FALSE)*SIN(((512*PI()*$A3010)/($D$14*1000000)))))^$D$9</f>
        <v>4.0084770178124857E-10</v>
      </c>
      <c r="E3010" s="78">
        <f t="shared" ref="E3010:E3073" si="463">IF($D$10="OFF",1,ABS(SIN(8*VLOOKUP($D$8,$C$16:$D$31,2,FALSE)*VLOOKUP($D$8,$C$16:$E$31,3,FALSE)*2*PI()*A3010/($D$14*1000000))/(2*SIN((8*VLOOKUP($D$8,$C$16:$D$31,2,FALSE)*VLOOKUP($D$8,$C$16:$E$31,3,FALSE))*PI()*A3010/($D$14*1000000)))))</f>
        <v>1</v>
      </c>
      <c r="F3010" s="78">
        <f t="shared" ref="F3010:F3073" si="464">IF($D$11="OFF",1,ABS(SIN(8*VLOOKUP($D$8,$C$16:$D$31,2,FALSE)*VLOOKUP($D$8,$C$16:$E$31,3,FALSE)*IF($D$10="ON",4,2)*PI()*A3010/($D$14*1000000))/(2*SIN((8*VLOOKUP($D$8,$C$16:$D$31,2,FALSE)*VLOOKUP($D$8,$C$16:$E$31,3,FALSE)*IF($D$10="ON",2,1))*PI()*A3010/($D$14*1000000)))))</f>
        <v>1</v>
      </c>
      <c r="G3010" s="77">
        <f t="shared" si="457"/>
        <v>3.1521706106876021E-14</v>
      </c>
      <c r="H3010" s="78">
        <f t="shared" ref="H3010:H3073" si="465">20*LOG10(G3010)</f>
        <v>-270.02780568865637</v>
      </c>
      <c r="I3010" s="77">
        <f t="shared" si="458"/>
        <v>100</v>
      </c>
      <c r="J3010" s="77">
        <f t="shared" si="459"/>
        <v>3.2100038972800937E-14</v>
      </c>
      <c r="K3010" s="77">
        <f t="shared" si="460"/>
        <v>3.2100038972800937E-12</v>
      </c>
      <c r="L3010" s="82"/>
    </row>
    <row r="3011" spans="1:12" x14ac:dyDescent="0.2">
      <c r="A3011" s="76">
        <v>24600</v>
      </c>
      <c r="B3011" s="76">
        <f t="shared" ref="B3011:B3074" si="466">A3011/1000</f>
        <v>24.6</v>
      </c>
      <c r="C3011" s="77">
        <f t="shared" si="461"/>
        <v>7.1001321683019991E-5</v>
      </c>
      <c r="D3011" s="78">
        <f t="shared" si="462"/>
        <v>8.7357327677343364E-60</v>
      </c>
      <c r="E3011" s="78">
        <f t="shared" si="463"/>
        <v>1</v>
      </c>
      <c r="F3011" s="78">
        <f t="shared" si="464"/>
        <v>1</v>
      </c>
      <c r="G3011" s="77">
        <f t="shared" ref="G3011:G3074" si="467">C3011*D3011*E3011*F3011</f>
        <v>6.202485723788042E-64</v>
      </c>
      <c r="H3011" s="78">
        <f t="shared" si="465"/>
        <v>-1264.148684533335</v>
      </c>
      <c r="I3011" s="77">
        <f t="shared" ref="I3011:I3074" si="468">A3011-A3010</f>
        <v>100</v>
      </c>
      <c r="J3011" s="77">
        <f t="shared" ref="J3011:J3074" si="469">((G3011+G3010)/2)</f>
        <v>1.576085305343801E-14</v>
      </c>
      <c r="K3011" s="77">
        <f t="shared" si="460"/>
        <v>1.5760853053438009E-12</v>
      </c>
      <c r="L3011" s="82"/>
    </row>
    <row r="3012" spans="1:12" x14ac:dyDescent="0.2">
      <c r="A3012" s="76">
        <v>24700</v>
      </c>
      <c r="B3012" s="76">
        <f t="shared" si="466"/>
        <v>24.7</v>
      </c>
      <c r="C3012" s="77">
        <f t="shared" si="461"/>
        <v>6.3869875534172961E-5</v>
      </c>
      <c r="D3012" s="78">
        <f t="shared" si="462"/>
        <v>4.5830694861486177E-10</v>
      </c>
      <c r="E3012" s="78">
        <f t="shared" si="463"/>
        <v>1</v>
      </c>
      <c r="F3012" s="78">
        <f t="shared" si="464"/>
        <v>1</v>
      </c>
      <c r="G3012" s="77">
        <f t="shared" si="467"/>
        <v>2.9272007764477823E-14</v>
      </c>
      <c r="H3012" s="78">
        <f t="shared" si="465"/>
        <v>-270.67094976647337</v>
      </c>
      <c r="I3012" s="77">
        <f t="shared" si="468"/>
        <v>100</v>
      </c>
      <c r="J3012" s="77">
        <f t="shared" si="469"/>
        <v>1.4636003882238912E-14</v>
      </c>
      <c r="K3012" s="77">
        <f t="shared" ref="K3012:K3075" si="470">I3012*J3012</f>
        <v>1.4636003882238912E-12</v>
      </c>
      <c r="L3012" s="82"/>
    </row>
    <row r="3013" spans="1:12" x14ac:dyDescent="0.2">
      <c r="A3013" s="76">
        <v>24800</v>
      </c>
      <c r="B3013" s="76">
        <f t="shared" si="466"/>
        <v>24.8</v>
      </c>
      <c r="C3013" s="77">
        <f t="shared" si="461"/>
        <v>5.72350009380639E-5</v>
      </c>
      <c r="D3013" s="78">
        <f t="shared" si="462"/>
        <v>4.9233611430670492E-10</v>
      </c>
      <c r="E3013" s="78">
        <f t="shared" si="463"/>
        <v>1</v>
      </c>
      <c r="F3013" s="78">
        <f t="shared" si="464"/>
        <v>1</v>
      </c>
      <c r="G3013" s="77">
        <f t="shared" si="467"/>
        <v>2.8178857964186993E-14</v>
      </c>
      <c r="H3013" s="78">
        <f t="shared" si="465"/>
        <v>-271.00153224007772</v>
      </c>
      <c r="I3013" s="77">
        <f t="shared" si="468"/>
        <v>100</v>
      </c>
      <c r="J3013" s="77">
        <f t="shared" si="469"/>
        <v>2.8725432864332411E-14</v>
      </c>
      <c r="K3013" s="77">
        <f t="shared" si="470"/>
        <v>2.8725432864332412E-12</v>
      </c>
      <c r="L3013" s="82"/>
    </row>
    <row r="3014" spans="1:12" x14ac:dyDescent="0.2">
      <c r="A3014" s="76">
        <v>24900</v>
      </c>
      <c r="B3014" s="76">
        <f t="shared" si="466"/>
        <v>24.9</v>
      </c>
      <c r="C3014" s="77">
        <f t="shared" si="461"/>
        <v>5.1085897052857705E-5</v>
      </c>
      <c r="D3014" s="78">
        <f t="shared" si="462"/>
        <v>2.4599831384328664E-63</v>
      </c>
      <c r="E3014" s="78">
        <f t="shared" si="463"/>
        <v>1</v>
      </c>
      <c r="F3014" s="78">
        <f t="shared" si="464"/>
        <v>1</v>
      </c>
      <c r="G3014" s="77">
        <f t="shared" si="467"/>
        <v>1.2567044536174722E-67</v>
      </c>
      <c r="H3014" s="78">
        <f t="shared" si="465"/>
        <v>-1338.0153369165239</v>
      </c>
      <c r="I3014" s="77">
        <f t="shared" si="468"/>
        <v>100</v>
      </c>
      <c r="J3014" s="77">
        <f t="shared" si="469"/>
        <v>1.4089428982093496E-14</v>
      </c>
      <c r="K3014" s="77">
        <f t="shared" si="470"/>
        <v>1.4089428982093496E-12</v>
      </c>
      <c r="L3014" s="82"/>
    </row>
    <row r="3015" spans="1:12" x14ac:dyDescent="0.2">
      <c r="A3015" s="76">
        <v>25000</v>
      </c>
      <c r="B3015" s="76">
        <f t="shared" si="466"/>
        <v>25</v>
      </c>
      <c r="C3015" s="77">
        <f t="shared" si="461"/>
        <v>4.5409482313832805E-5</v>
      </c>
      <c r="D3015" s="78">
        <f t="shared" si="462"/>
        <v>5.7379138404727664E-10</v>
      </c>
      <c r="E3015" s="78">
        <f t="shared" si="463"/>
        <v>1</v>
      </c>
      <c r="F3015" s="78">
        <f t="shared" si="464"/>
        <v>1</v>
      </c>
      <c r="G3015" s="77">
        <f t="shared" si="467"/>
        <v>2.6055569705724455E-14</v>
      </c>
      <c r="H3015" s="78">
        <f t="shared" si="465"/>
        <v>-271.68198853066019</v>
      </c>
      <c r="I3015" s="77">
        <f t="shared" si="468"/>
        <v>100</v>
      </c>
      <c r="J3015" s="77">
        <f t="shared" si="469"/>
        <v>1.3027784852862228E-14</v>
      </c>
      <c r="K3015" s="77">
        <f t="shared" si="470"/>
        <v>1.3027784852862227E-12</v>
      </c>
      <c r="L3015" s="82"/>
    </row>
    <row r="3016" spans="1:12" x14ac:dyDescent="0.2">
      <c r="A3016" s="76">
        <v>25100</v>
      </c>
      <c r="B3016" s="76">
        <f t="shared" si="466"/>
        <v>25.1</v>
      </c>
      <c r="C3016" s="77">
        <f t="shared" si="461"/>
        <v>4.0190647389931573E-5</v>
      </c>
      <c r="D3016" s="78">
        <f t="shared" si="462"/>
        <v>6.2266330779907418E-10</v>
      </c>
      <c r="E3016" s="78">
        <f t="shared" si="463"/>
        <v>1</v>
      </c>
      <c r="F3016" s="78">
        <f t="shared" si="464"/>
        <v>1</v>
      </c>
      <c r="G3016" s="77">
        <f t="shared" si="467"/>
        <v>2.5025241446401019E-14</v>
      </c>
      <c r="H3016" s="78">
        <f t="shared" si="465"/>
        <v>-272.0324344741087</v>
      </c>
      <c r="I3016" s="77">
        <f t="shared" si="468"/>
        <v>100</v>
      </c>
      <c r="J3016" s="77">
        <f t="shared" si="469"/>
        <v>2.5540405576062736E-14</v>
      </c>
      <c r="K3016" s="77">
        <f t="shared" si="470"/>
        <v>2.5540405576062737E-12</v>
      </c>
      <c r="L3016" s="82"/>
    </row>
    <row r="3017" spans="1:12" x14ac:dyDescent="0.2">
      <c r="A3017" s="76">
        <v>25200</v>
      </c>
      <c r="B3017" s="76">
        <f t="shared" si="466"/>
        <v>25.2</v>
      </c>
      <c r="C3017" s="77">
        <f t="shared" si="461"/>
        <v>3.5412511076608374E-5</v>
      </c>
      <c r="D3017" s="78">
        <f t="shared" si="462"/>
        <v>1.7785474153693406E-64</v>
      </c>
      <c r="E3017" s="78">
        <f t="shared" si="463"/>
        <v>1</v>
      </c>
      <c r="F3017" s="78">
        <f t="shared" si="464"/>
        <v>1</v>
      </c>
      <c r="G3017" s="77">
        <f t="shared" si="467"/>
        <v>6.2982830047039969E-69</v>
      </c>
      <c r="H3017" s="78">
        <f t="shared" si="465"/>
        <v>-1364.0155565766891</v>
      </c>
      <c r="I3017" s="77">
        <f t="shared" si="468"/>
        <v>100</v>
      </c>
      <c r="J3017" s="77">
        <f t="shared" si="469"/>
        <v>1.251262072320051E-14</v>
      </c>
      <c r="K3017" s="77">
        <f t="shared" si="470"/>
        <v>1.251262072320051E-12</v>
      </c>
      <c r="L3017" s="82"/>
    </row>
    <row r="3018" spans="1:12" x14ac:dyDescent="0.2">
      <c r="A3018" s="76">
        <v>25300</v>
      </c>
      <c r="B3018" s="76">
        <f t="shared" si="466"/>
        <v>25.3</v>
      </c>
      <c r="C3018" s="77">
        <f t="shared" si="461"/>
        <v>3.1056676544858373E-5</v>
      </c>
      <c r="D3018" s="78">
        <f t="shared" si="462"/>
        <v>7.4144002010652738E-10</v>
      </c>
      <c r="E3018" s="78">
        <f t="shared" si="463"/>
        <v>1</v>
      </c>
      <c r="F3018" s="78">
        <f t="shared" si="464"/>
        <v>1</v>
      </c>
      <c r="G3018" s="77">
        <f t="shared" si="467"/>
        <v>2.3026662881861711E-14</v>
      </c>
      <c r="H3018" s="78">
        <f t="shared" si="465"/>
        <v>-272.75537994415134</v>
      </c>
      <c r="I3018" s="77">
        <f t="shared" si="468"/>
        <v>100</v>
      </c>
      <c r="J3018" s="77">
        <f t="shared" si="469"/>
        <v>1.1513331440930855E-14</v>
      </c>
      <c r="K3018" s="77">
        <f t="shared" si="470"/>
        <v>1.1513331440930856E-12</v>
      </c>
      <c r="L3018" s="82"/>
    </row>
    <row r="3019" spans="1:12" x14ac:dyDescent="0.2">
      <c r="A3019" s="76">
        <v>25400</v>
      </c>
      <c r="B3019" s="76">
        <f t="shared" si="466"/>
        <v>25.4</v>
      </c>
      <c r="C3019" s="77">
        <f t="shared" si="461"/>
        <v>2.7103485482403066E-5</v>
      </c>
      <c r="D3019" s="78">
        <f t="shared" si="462"/>
        <v>8.1384964014995894E-10</v>
      </c>
      <c r="E3019" s="78">
        <f t="shared" si="463"/>
        <v>1</v>
      </c>
      <c r="F3019" s="78">
        <f t="shared" si="464"/>
        <v>1</v>
      </c>
      <c r="G3019" s="77">
        <f t="shared" si="467"/>
        <v>2.2058161906663372E-14</v>
      </c>
      <c r="H3019" s="78">
        <f t="shared" si="465"/>
        <v>-273.12861359771006</v>
      </c>
      <c r="I3019" s="77">
        <f t="shared" si="468"/>
        <v>100</v>
      </c>
      <c r="J3019" s="77">
        <f t="shared" si="469"/>
        <v>2.2542412394262541E-14</v>
      </c>
      <c r="K3019" s="77">
        <f t="shared" si="470"/>
        <v>2.2542412394262542E-12</v>
      </c>
      <c r="L3019" s="82"/>
    </row>
    <row r="3020" spans="1:12" x14ac:dyDescent="0.2">
      <c r="A3020" s="76">
        <v>25500</v>
      </c>
      <c r="B3020" s="76">
        <f t="shared" si="466"/>
        <v>25.5</v>
      </c>
      <c r="C3020" s="77">
        <f t="shared" si="461"/>
        <v>2.3532267799130207E-5</v>
      </c>
      <c r="D3020" s="78">
        <f t="shared" si="462"/>
        <v>7.6499024623955968E-61</v>
      </c>
      <c r="E3020" s="78">
        <f t="shared" si="463"/>
        <v>1</v>
      </c>
      <c r="F3020" s="78">
        <f t="shared" si="464"/>
        <v>1</v>
      </c>
      <c r="G3020" s="77">
        <f t="shared" si="467"/>
        <v>1.8001955338231878E-65</v>
      </c>
      <c r="H3020" s="78">
        <f t="shared" si="465"/>
        <v>-1294.8936064018405</v>
      </c>
      <c r="I3020" s="77">
        <f t="shared" si="468"/>
        <v>100</v>
      </c>
      <c r="J3020" s="77">
        <f t="shared" si="469"/>
        <v>1.1029080953331686E-14</v>
      </c>
      <c r="K3020" s="77">
        <f t="shared" si="470"/>
        <v>1.1029080953331687E-12</v>
      </c>
      <c r="L3020" s="82"/>
    </row>
    <row r="3021" spans="1:12" x14ac:dyDescent="0.2">
      <c r="A3021" s="76">
        <v>25600</v>
      </c>
      <c r="B3021" s="76">
        <f t="shared" si="466"/>
        <v>25.6</v>
      </c>
      <c r="C3021" s="77">
        <f t="shared" si="461"/>
        <v>2.0321584722844292E-5</v>
      </c>
      <c r="D3021" s="78">
        <f t="shared" si="462"/>
        <v>9.9313336584363392E-10</v>
      </c>
      <c r="E3021" s="78">
        <f t="shared" si="463"/>
        <v>1</v>
      </c>
      <c r="F3021" s="78">
        <f t="shared" si="464"/>
        <v>1</v>
      </c>
      <c r="G3021" s="77">
        <f t="shared" si="467"/>
        <v>2.0182043835074921E-14</v>
      </c>
      <c r="H3021" s="78">
        <f t="shared" si="465"/>
        <v>-273.90069709761298</v>
      </c>
      <c r="I3021" s="77">
        <f t="shared" si="468"/>
        <v>100</v>
      </c>
      <c r="J3021" s="77">
        <f t="shared" si="469"/>
        <v>1.009102191753746E-14</v>
      </c>
      <c r="K3021" s="77">
        <f t="shared" si="470"/>
        <v>1.0091021917537461E-12</v>
      </c>
      <c r="L3021" s="82"/>
    </row>
    <row r="3022" spans="1:12" x14ac:dyDescent="0.2">
      <c r="A3022" s="76">
        <v>25700</v>
      </c>
      <c r="B3022" s="76">
        <f t="shared" si="466"/>
        <v>25.7</v>
      </c>
      <c r="C3022" s="77">
        <f t="shared" si="461"/>
        <v>1.7449463280902839E-5</v>
      </c>
      <c r="D3022" s="78">
        <f t="shared" si="462"/>
        <v>1.104568383750736E-9</v>
      </c>
      <c r="E3022" s="78">
        <f t="shared" si="463"/>
        <v>1</v>
      </c>
      <c r="F3022" s="78">
        <f t="shared" si="464"/>
        <v>1</v>
      </c>
      <c r="G3022" s="77">
        <f t="shared" si="467"/>
        <v>1.9274125453504663E-14</v>
      </c>
      <c r="H3022" s="78">
        <f t="shared" si="465"/>
        <v>-274.30050637120416</v>
      </c>
      <c r="I3022" s="77">
        <f t="shared" si="468"/>
        <v>100</v>
      </c>
      <c r="J3022" s="77">
        <f t="shared" si="469"/>
        <v>1.9728084644289793E-14</v>
      </c>
      <c r="K3022" s="77">
        <f t="shared" si="470"/>
        <v>1.9728084644289794E-12</v>
      </c>
      <c r="L3022" s="82"/>
    </row>
    <row r="3023" spans="1:12" x14ac:dyDescent="0.2">
      <c r="A3023" s="76">
        <v>25800</v>
      </c>
      <c r="B3023" s="76">
        <f t="shared" si="466"/>
        <v>25.8</v>
      </c>
      <c r="C3023" s="77">
        <f t="shared" si="461"/>
        <v>1.4893620346026788E-5</v>
      </c>
      <c r="D3023" s="78">
        <f t="shared" si="462"/>
        <v>1.3286441208695694E-61</v>
      </c>
      <c r="E3023" s="78">
        <f t="shared" si="463"/>
        <v>1</v>
      </c>
      <c r="F3023" s="78">
        <f t="shared" si="464"/>
        <v>1</v>
      </c>
      <c r="G3023" s="77">
        <f t="shared" si="467"/>
        <v>1.9788321111211892E-66</v>
      </c>
      <c r="H3023" s="78">
        <f t="shared" si="465"/>
        <v>-1314.0718210163936</v>
      </c>
      <c r="I3023" s="77">
        <f t="shared" si="468"/>
        <v>100</v>
      </c>
      <c r="J3023" s="77">
        <f t="shared" si="469"/>
        <v>9.6370627267523314E-15</v>
      </c>
      <c r="K3023" s="77">
        <f t="shared" si="470"/>
        <v>9.6370627267523313E-13</v>
      </c>
      <c r="L3023" s="82"/>
    </row>
    <row r="3024" spans="1:12" x14ac:dyDescent="0.2">
      <c r="A3024" s="76">
        <v>25900</v>
      </c>
      <c r="B3024" s="76">
        <f t="shared" si="466"/>
        <v>25.9</v>
      </c>
      <c r="C3024" s="77">
        <f t="shared" si="461"/>
        <v>1.2631674618077157E-5</v>
      </c>
      <c r="D3024" s="78">
        <f t="shared" si="462"/>
        <v>1.386812342822595E-9</v>
      </c>
      <c r="E3024" s="78">
        <f t="shared" si="463"/>
        <v>1</v>
      </c>
      <c r="F3024" s="78">
        <f t="shared" si="464"/>
        <v>1</v>
      </c>
      <c r="G3024" s="77">
        <f t="shared" si="467"/>
        <v>1.7517762270868291E-14</v>
      </c>
      <c r="H3024" s="78">
        <f t="shared" si="465"/>
        <v>-275.13042743308768</v>
      </c>
      <c r="I3024" s="77">
        <f t="shared" si="468"/>
        <v>100</v>
      </c>
      <c r="J3024" s="77">
        <f t="shared" si="469"/>
        <v>8.7588811354341455E-15</v>
      </c>
      <c r="K3024" s="77">
        <f t="shared" si="470"/>
        <v>8.7588811354341457E-13</v>
      </c>
      <c r="L3024" s="82"/>
    </row>
    <row r="3025" spans="1:12" x14ac:dyDescent="0.2">
      <c r="A3025" s="76">
        <v>26000</v>
      </c>
      <c r="B3025" s="76">
        <f t="shared" si="466"/>
        <v>26</v>
      </c>
      <c r="C3025" s="77">
        <f t="shared" si="461"/>
        <v>1.0641345115471498E-5</v>
      </c>
      <c r="D3025" s="78">
        <f t="shared" si="462"/>
        <v>1.5664349141386546E-9</v>
      </c>
      <c r="E3025" s="78">
        <f t="shared" si="463"/>
        <v>1</v>
      </c>
      <c r="F3025" s="78">
        <f t="shared" si="464"/>
        <v>1</v>
      </c>
      <c r="G3025" s="77">
        <f t="shared" si="467"/>
        <v>1.6668974522273388E-14</v>
      </c>
      <c r="H3025" s="78">
        <f t="shared" si="465"/>
        <v>-275.56182234419214</v>
      </c>
      <c r="I3025" s="77">
        <f t="shared" si="468"/>
        <v>100</v>
      </c>
      <c r="J3025" s="77">
        <f t="shared" si="469"/>
        <v>1.709336839657084E-14</v>
      </c>
      <c r="K3025" s="77">
        <f t="shared" si="470"/>
        <v>1.7093368396570839E-12</v>
      </c>
      <c r="L3025" s="82"/>
    </row>
    <row r="3026" spans="1:12" x14ac:dyDescent="0.2">
      <c r="A3026" s="76">
        <v>26100</v>
      </c>
      <c r="B3026" s="76">
        <f t="shared" si="466"/>
        <v>26.1</v>
      </c>
      <c r="C3026" s="77">
        <f t="shared" si="461"/>
        <v>8.9006349577331015E-6</v>
      </c>
      <c r="D3026" s="78">
        <f t="shared" si="462"/>
        <v>2.0653741268039444E-63</v>
      </c>
      <c r="E3026" s="78">
        <f t="shared" si="463"/>
        <v>1</v>
      </c>
      <c r="F3026" s="78">
        <f t="shared" si="464"/>
        <v>1</v>
      </c>
      <c r="G3026" s="77">
        <f t="shared" si="467"/>
        <v>1.8383141153828667E-68</v>
      </c>
      <c r="H3026" s="78">
        <f t="shared" si="465"/>
        <v>-1354.7116055616991</v>
      </c>
      <c r="I3026" s="77">
        <f t="shared" si="468"/>
        <v>100</v>
      </c>
      <c r="J3026" s="77">
        <f t="shared" si="469"/>
        <v>8.3344872611366941E-15</v>
      </c>
      <c r="K3026" s="77">
        <f t="shared" si="470"/>
        <v>8.3344872611366937E-13</v>
      </c>
      <c r="L3026" s="82"/>
    </row>
    <row r="3027" spans="1:12" x14ac:dyDescent="0.2">
      <c r="A3027" s="76">
        <v>26200</v>
      </c>
      <c r="B3027" s="76">
        <f t="shared" si="466"/>
        <v>26.2</v>
      </c>
      <c r="C3027" s="77">
        <f t="shared" si="461"/>
        <v>7.3879994320449943E-6</v>
      </c>
      <c r="D3027" s="78">
        <f t="shared" si="462"/>
        <v>2.0342834408715371E-9</v>
      </c>
      <c r="E3027" s="78">
        <f t="shared" si="463"/>
        <v>1</v>
      </c>
      <c r="F3027" s="78">
        <f t="shared" si="464"/>
        <v>1</v>
      </c>
      <c r="G3027" s="77">
        <f t="shared" si="467"/>
        <v>1.5029284905777453E-14</v>
      </c>
      <c r="H3027" s="78">
        <f t="shared" si="465"/>
        <v>-276.46123365354862</v>
      </c>
      <c r="I3027" s="77">
        <f t="shared" si="468"/>
        <v>100</v>
      </c>
      <c r="J3027" s="77">
        <f t="shared" si="469"/>
        <v>7.5146424528887263E-15</v>
      </c>
      <c r="K3027" s="77">
        <f t="shared" si="470"/>
        <v>7.5146424528887263E-13</v>
      </c>
      <c r="L3027" s="82"/>
    </row>
    <row r="3028" spans="1:12" x14ac:dyDescent="0.2">
      <c r="A3028" s="76">
        <v>26300</v>
      </c>
      <c r="B3028" s="76">
        <f t="shared" si="466"/>
        <v>26.3</v>
      </c>
      <c r="C3028" s="77">
        <f t="shared" si="461"/>
        <v>6.0824975492849691E-6</v>
      </c>
      <c r="D3028" s="78">
        <f t="shared" si="462"/>
        <v>2.3408157796833776E-9</v>
      </c>
      <c r="E3028" s="78">
        <f t="shared" si="463"/>
        <v>1</v>
      </c>
      <c r="F3028" s="78">
        <f t="shared" si="464"/>
        <v>1</v>
      </c>
      <c r="G3028" s="77">
        <f t="shared" si="467"/>
        <v>1.4238006243251729E-14</v>
      </c>
      <c r="H3028" s="78">
        <f t="shared" si="465"/>
        <v>-276.93101641928644</v>
      </c>
      <c r="I3028" s="77">
        <f t="shared" si="468"/>
        <v>100</v>
      </c>
      <c r="J3028" s="77">
        <f t="shared" si="469"/>
        <v>1.4633645574514589E-14</v>
      </c>
      <c r="K3028" s="77">
        <f t="shared" si="470"/>
        <v>1.463364557451459E-12</v>
      </c>
      <c r="L3028" s="82"/>
    </row>
    <row r="3029" spans="1:12" x14ac:dyDescent="0.2">
      <c r="A3029" s="76">
        <v>26400</v>
      </c>
      <c r="B3029" s="76">
        <f t="shared" si="466"/>
        <v>26.4</v>
      </c>
      <c r="C3029" s="77">
        <f t="shared" si="461"/>
        <v>4.9639265065681933E-6</v>
      </c>
      <c r="D3029" s="78">
        <f t="shared" si="462"/>
        <v>4.6633871449651319E-63</v>
      </c>
      <c r="E3029" s="78">
        <f t="shared" si="463"/>
        <v>1</v>
      </c>
      <c r="F3029" s="78">
        <f t="shared" si="464"/>
        <v>1</v>
      </c>
      <c r="G3029" s="77">
        <f t="shared" si="467"/>
        <v>2.3148711059281787E-68</v>
      </c>
      <c r="H3029" s="78">
        <f t="shared" si="465"/>
        <v>-1352.7094637174785</v>
      </c>
      <c r="I3029" s="77">
        <f t="shared" si="468"/>
        <v>100</v>
      </c>
      <c r="J3029" s="77">
        <f t="shared" si="469"/>
        <v>7.1190031216258646E-15</v>
      </c>
      <c r="K3029" s="77">
        <f t="shared" si="470"/>
        <v>7.1190031216258645E-13</v>
      </c>
      <c r="L3029" s="82"/>
    </row>
    <row r="3030" spans="1:12" x14ac:dyDescent="0.2">
      <c r="A3030" s="76">
        <v>26500</v>
      </c>
      <c r="B3030" s="76">
        <f t="shared" si="466"/>
        <v>26.5</v>
      </c>
      <c r="C3030" s="77">
        <f t="shared" si="461"/>
        <v>4.0129386816735489E-6</v>
      </c>
      <c r="D3030" s="78">
        <f t="shared" si="462"/>
        <v>3.1676545771951261E-9</v>
      </c>
      <c r="E3030" s="78">
        <f t="shared" si="463"/>
        <v>1</v>
      </c>
      <c r="F3030" s="78">
        <f t="shared" si="464"/>
        <v>1</v>
      </c>
      <c r="G3030" s="77">
        <f t="shared" si="467"/>
        <v>1.2711603583006592E-14</v>
      </c>
      <c r="H3030" s="78">
        <f t="shared" si="465"/>
        <v>-277.91599318510924</v>
      </c>
      <c r="I3030" s="77">
        <f t="shared" si="468"/>
        <v>100</v>
      </c>
      <c r="J3030" s="77">
        <f t="shared" si="469"/>
        <v>6.3558017915032961E-15</v>
      </c>
      <c r="K3030" s="77">
        <f t="shared" si="470"/>
        <v>6.3558017915032965E-13</v>
      </c>
      <c r="L3030" s="82"/>
    </row>
    <row r="3031" spans="1:12" x14ac:dyDescent="0.2">
      <c r="A3031" s="76">
        <v>26600</v>
      </c>
      <c r="B3031" s="76">
        <f t="shared" si="466"/>
        <v>26.6</v>
      </c>
      <c r="C3031" s="77">
        <f t="shared" si="461"/>
        <v>3.2111409878112396E-6</v>
      </c>
      <c r="D3031" s="78">
        <f t="shared" si="462"/>
        <v>3.7295390667711717E-9</v>
      </c>
      <c r="E3031" s="78">
        <f t="shared" si="463"/>
        <v>1</v>
      </c>
      <c r="F3031" s="78">
        <f t="shared" si="464"/>
        <v>1</v>
      </c>
      <c r="G3031" s="77">
        <f t="shared" si="467"/>
        <v>1.197607576295219E-14</v>
      </c>
      <c r="H3031" s="78">
        <f t="shared" si="465"/>
        <v>-278.43370930452249</v>
      </c>
      <c r="I3031" s="77">
        <f t="shared" si="468"/>
        <v>100</v>
      </c>
      <c r="J3031" s="77">
        <f t="shared" si="469"/>
        <v>1.2343839672979391E-14</v>
      </c>
      <c r="K3031" s="77">
        <f t="shared" si="470"/>
        <v>1.2343839672979391E-12</v>
      </c>
      <c r="L3031" s="82"/>
    </row>
    <row r="3032" spans="1:12" x14ac:dyDescent="0.2">
      <c r="A3032" s="76">
        <v>26700</v>
      </c>
      <c r="B3032" s="76">
        <f t="shared" si="466"/>
        <v>26.7</v>
      </c>
      <c r="C3032" s="77">
        <f t="shared" si="461"/>
        <v>2.5411766130950245E-6</v>
      </c>
      <c r="D3032" s="78">
        <f t="shared" si="462"/>
        <v>2.7129520417144015E-60</v>
      </c>
      <c r="E3032" s="78">
        <f t="shared" si="463"/>
        <v>1</v>
      </c>
      <c r="F3032" s="78">
        <f t="shared" si="464"/>
        <v>1</v>
      </c>
      <c r="G3032" s="77">
        <f t="shared" si="467"/>
        <v>6.8940902808530342E-66</v>
      </c>
      <c r="H3032" s="78">
        <f t="shared" si="465"/>
        <v>-1303.2304606726389</v>
      </c>
      <c r="I3032" s="77">
        <f t="shared" si="468"/>
        <v>100</v>
      </c>
      <c r="J3032" s="77">
        <f t="shared" si="469"/>
        <v>5.988037881476095E-15</v>
      </c>
      <c r="K3032" s="77">
        <f t="shared" si="470"/>
        <v>5.9880378814760951E-13</v>
      </c>
      <c r="L3032" s="82"/>
    </row>
    <row r="3033" spans="1:12" x14ac:dyDescent="0.2">
      <c r="A3033" s="76">
        <v>26800</v>
      </c>
      <c r="B3033" s="76">
        <f t="shared" si="466"/>
        <v>26.8</v>
      </c>
      <c r="C3033" s="77">
        <f t="shared" si="461"/>
        <v>1.986789356027602E-6</v>
      </c>
      <c r="D3033" s="78">
        <f t="shared" si="462"/>
        <v>5.3147705803621917E-9</v>
      </c>
      <c r="E3033" s="78">
        <f t="shared" si="463"/>
        <v>1</v>
      </c>
      <c r="F3033" s="78">
        <f t="shared" si="464"/>
        <v>1</v>
      </c>
      <c r="G3033" s="77">
        <f t="shared" si="467"/>
        <v>1.0559329618792243E-14</v>
      </c>
      <c r="H3033" s="78">
        <f t="shared" si="465"/>
        <v>-279.52727306047785</v>
      </c>
      <c r="I3033" s="77">
        <f t="shared" si="468"/>
        <v>100</v>
      </c>
      <c r="J3033" s="77">
        <f t="shared" si="469"/>
        <v>5.2796648093961217E-15</v>
      </c>
      <c r="K3033" s="77">
        <f t="shared" si="470"/>
        <v>5.279664809396122E-13</v>
      </c>
      <c r="L3033" s="82"/>
    </row>
    <row r="3034" spans="1:12" x14ac:dyDescent="0.2">
      <c r="A3034" s="76">
        <v>26900</v>
      </c>
      <c r="B3034" s="76">
        <f t="shared" si="466"/>
        <v>26.9</v>
      </c>
      <c r="C3034" s="77">
        <f t="shared" si="461"/>
        <v>1.5328709446908431E-6</v>
      </c>
      <c r="D3034" s="78">
        <f t="shared" si="462"/>
        <v>6.4439125979768386E-9</v>
      </c>
      <c r="E3034" s="78">
        <f t="shared" si="463"/>
        <v>1</v>
      </c>
      <c r="F3034" s="78">
        <f t="shared" si="464"/>
        <v>1</v>
      </c>
      <c r="G3034" s="77">
        <f t="shared" si="467"/>
        <v>9.8776863915659816E-15</v>
      </c>
      <c r="H3034" s="78">
        <f t="shared" si="465"/>
        <v>-280.10689532897726</v>
      </c>
      <c r="I3034" s="77">
        <f t="shared" si="468"/>
        <v>100</v>
      </c>
      <c r="J3034" s="77">
        <f t="shared" si="469"/>
        <v>1.0218508005179112E-14</v>
      </c>
      <c r="K3034" s="77">
        <f t="shared" si="470"/>
        <v>1.0218508005179112E-12</v>
      </c>
      <c r="L3034" s="82"/>
    </row>
    <row r="3035" spans="1:12" x14ac:dyDescent="0.2">
      <c r="A3035" s="76">
        <v>27000</v>
      </c>
      <c r="B3035" s="76">
        <f t="shared" si="466"/>
        <v>27</v>
      </c>
      <c r="C3035" s="77">
        <f t="shared" si="461"/>
        <v>1.1654918917057254E-6</v>
      </c>
      <c r="D3035" s="78">
        <f t="shared" si="462"/>
        <v>7.2920449069026198E-60</v>
      </c>
      <c r="E3035" s="78">
        <f t="shared" si="463"/>
        <v>1</v>
      </c>
      <c r="F3035" s="78">
        <f t="shared" si="464"/>
        <v>1</v>
      </c>
      <c r="G3035" s="77">
        <f t="shared" si="467"/>
        <v>8.4988192129490351E-66</v>
      </c>
      <c r="H3035" s="78">
        <f t="shared" si="465"/>
        <v>-1301.4128281796498</v>
      </c>
      <c r="I3035" s="77">
        <f t="shared" si="468"/>
        <v>100</v>
      </c>
      <c r="J3035" s="77">
        <f t="shared" si="469"/>
        <v>4.9388431957829908E-15</v>
      </c>
      <c r="K3035" s="77">
        <f t="shared" si="470"/>
        <v>4.9388431957829908E-13</v>
      </c>
      <c r="L3035" s="82"/>
    </row>
    <row r="3036" spans="1:12" x14ac:dyDescent="0.2">
      <c r="A3036" s="76">
        <v>27100</v>
      </c>
      <c r="B3036" s="76">
        <f t="shared" si="466"/>
        <v>27.1</v>
      </c>
      <c r="C3036" s="77">
        <f t="shared" si="461"/>
        <v>8.7191658813130355E-7</v>
      </c>
      <c r="D3036" s="78">
        <f t="shared" si="462"/>
        <v>9.8252243426783116E-9</v>
      </c>
      <c r="E3036" s="78">
        <f t="shared" si="463"/>
        <v>1</v>
      </c>
      <c r="F3036" s="78">
        <f t="shared" si="464"/>
        <v>1</v>
      </c>
      <c r="G3036" s="77">
        <f t="shared" si="467"/>
        <v>8.5667760864927038E-15</v>
      </c>
      <c r="H3036" s="78">
        <f t="shared" si="465"/>
        <v>-281.34365168584554</v>
      </c>
      <c r="I3036" s="77">
        <f t="shared" si="468"/>
        <v>100</v>
      </c>
      <c r="J3036" s="77">
        <f t="shared" si="469"/>
        <v>4.2833880432463519E-15</v>
      </c>
      <c r="K3036" s="77">
        <f t="shared" si="470"/>
        <v>4.2833880432463518E-13</v>
      </c>
      <c r="L3036" s="82"/>
    </row>
    <row r="3037" spans="1:12" x14ac:dyDescent="0.2">
      <c r="A3037" s="76">
        <v>27200</v>
      </c>
      <c r="B3037" s="76">
        <f t="shared" si="466"/>
        <v>27.2</v>
      </c>
      <c r="C3037" s="77">
        <f t="shared" si="461"/>
        <v>6.406034762328256E-7</v>
      </c>
      <c r="D3037" s="78">
        <f t="shared" si="462"/>
        <v>1.2389986162819457E-8</v>
      </c>
      <c r="E3037" s="78">
        <f t="shared" si="463"/>
        <v>1</v>
      </c>
      <c r="F3037" s="78">
        <f t="shared" si="464"/>
        <v>1</v>
      </c>
      <c r="G3037" s="77">
        <f t="shared" si="467"/>
        <v>7.9370682063787527E-15</v>
      </c>
      <c r="H3037" s="78">
        <f t="shared" si="465"/>
        <v>-282.00679775226791</v>
      </c>
      <c r="I3037" s="77">
        <f t="shared" si="468"/>
        <v>100</v>
      </c>
      <c r="J3037" s="77">
        <f t="shared" si="469"/>
        <v>8.2519221464357282E-15</v>
      </c>
      <c r="K3037" s="77">
        <f t="shared" si="470"/>
        <v>8.2519221464357283E-13</v>
      </c>
      <c r="L3037" s="82"/>
    </row>
    <row r="3038" spans="1:12" x14ac:dyDescent="0.2">
      <c r="A3038" s="76">
        <v>27300</v>
      </c>
      <c r="B3038" s="76">
        <f t="shared" si="466"/>
        <v>27.3</v>
      </c>
      <c r="C3038" s="77">
        <f t="shared" si="461"/>
        <v>4.611912625853934E-7</v>
      </c>
      <c r="D3038" s="78">
        <f t="shared" si="462"/>
        <v>2.1772956883531353E-63</v>
      </c>
      <c r="E3038" s="78">
        <f t="shared" si="463"/>
        <v>1</v>
      </c>
      <c r="F3038" s="78">
        <f t="shared" si="464"/>
        <v>1</v>
      </c>
      <c r="G3038" s="77">
        <f t="shared" si="467"/>
        <v>1.0041497475333157E-69</v>
      </c>
      <c r="H3038" s="78">
        <f t="shared" si="465"/>
        <v>-1379.9640303319097</v>
      </c>
      <c r="I3038" s="77">
        <f t="shared" si="468"/>
        <v>100</v>
      </c>
      <c r="J3038" s="77">
        <f t="shared" si="469"/>
        <v>3.9685341031893763E-15</v>
      </c>
      <c r="K3038" s="77">
        <f t="shared" si="470"/>
        <v>3.9685341031893765E-13</v>
      </c>
      <c r="L3038" s="82"/>
    </row>
    <row r="3039" spans="1:12" x14ac:dyDescent="0.2">
      <c r="A3039" s="76">
        <v>27400</v>
      </c>
      <c r="B3039" s="76">
        <f t="shared" si="466"/>
        <v>27.4</v>
      </c>
      <c r="C3039" s="77">
        <f t="shared" si="461"/>
        <v>3.2447223860000157E-7</v>
      </c>
      <c r="D3039" s="78">
        <f t="shared" si="462"/>
        <v>2.0735300969799011E-8</v>
      </c>
      <c r="E3039" s="78">
        <f t="shared" si="463"/>
        <v>1</v>
      </c>
      <c r="F3039" s="78">
        <f t="shared" si="464"/>
        <v>1</v>
      </c>
      <c r="G3039" s="77">
        <f t="shared" si="467"/>
        <v>6.7280295237154685E-15</v>
      </c>
      <c r="H3039" s="78">
        <f t="shared" si="465"/>
        <v>-283.44224222898714</v>
      </c>
      <c r="I3039" s="77">
        <f t="shared" si="468"/>
        <v>100</v>
      </c>
      <c r="J3039" s="77">
        <f t="shared" si="469"/>
        <v>3.3640147618577342E-15</v>
      </c>
      <c r="K3039" s="77">
        <f t="shared" si="470"/>
        <v>3.3640147618577341E-13</v>
      </c>
      <c r="L3039" s="82"/>
    </row>
    <row r="3040" spans="1:12" x14ac:dyDescent="0.2">
      <c r="A3040" s="76">
        <v>27500</v>
      </c>
      <c r="B3040" s="76">
        <f t="shared" si="466"/>
        <v>27.5</v>
      </c>
      <c r="C3040" s="77">
        <f t="shared" si="461"/>
        <v>2.223538647713692E-7</v>
      </c>
      <c r="D3040" s="78">
        <f t="shared" si="462"/>
        <v>2.7650729327672472E-8</v>
      </c>
      <c r="E3040" s="78">
        <f t="shared" si="463"/>
        <v>1</v>
      </c>
      <c r="F3040" s="78">
        <f t="shared" si="464"/>
        <v>1</v>
      </c>
      <c r="G3040" s="77">
        <f t="shared" si="467"/>
        <v>6.1482465297550172E-15</v>
      </c>
      <c r="H3040" s="78">
        <f t="shared" si="465"/>
        <v>-284.22497453338195</v>
      </c>
      <c r="I3040" s="77">
        <f t="shared" si="468"/>
        <v>100</v>
      </c>
      <c r="J3040" s="77">
        <f t="shared" si="469"/>
        <v>6.4381380267352428E-15</v>
      </c>
      <c r="K3040" s="77">
        <f t="shared" si="470"/>
        <v>6.4381380267352431E-13</v>
      </c>
      <c r="L3040" s="82"/>
    </row>
    <row r="3041" spans="1:12" x14ac:dyDescent="0.2">
      <c r="A3041" s="76">
        <v>27600</v>
      </c>
      <c r="B3041" s="76">
        <f t="shared" si="466"/>
        <v>27.6</v>
      </c>
      <c r="C3041" s="77">
        <f t="shared" si="461"/>
        <v>1.4780984744875236E-7</v>
      </c>
      <c r="D3041" s="78">
        <f t="shared" si="462"/>
        <v>7.7418138673032931E-59</v>
      </c>
      <c r="E3041" s="78">
        <f t="shared" si="463"/>
        <v>1</v>
      </c>
      <c r="F3041" s="78">
        <f t="shared" si="464"/>
        <v>1</v>
      </c>
      <c r="G3041" s="77">
        <f t="shared" si="467"/>
        <v>1.1443163267027354E-65</v>
      </c>
      <c r="H3041" s="78">
        <f t="shared" si="465"/>
        <v>-1298.8290781131032</v>
      </c>
      <c r="I3041" s="77">
        <f t="shared" si="468"/>
        <v>100</v>
      </c>
      <c r="J3041" s="77">
        <f t="shared" si="469"/>
        <v>3.0741232648775086E-15</v>
      </c>
      <c r="K3041" s="77">
        <f t="shared" si="470"/>
        <v>3.0741232648775085E-13</v>
      </c>
      <c r="L3041" s="82"/>
    </row>
    <row r="3042" spans="1:12" x14ac:dyDescent="0.2">
      <c r="A3042" s="76">
        <v>27700</v>
      </c>
      <c r="B3042" s="76">
        <f t="shared" si="466"/>
        <v>27.7</v>
      </c>
      <c r="C3042" s="77">
        <f t="shared" si="461"/>
        <v>9.4821992609400022E-8</v>
      </c>
      <c r="D3042" s="78">
        <f t="shared" si="462"/>
        <v>5.3120718294839674E-8</v>
      </c>
      <c r="E3042" s="78">
        <f t="shared" si="463"/>
        <v>1</v>
      </c>
      <c r="F3042" s="78">
        <f t="shared" si="464"/>
        <v>1</v>
      </c>
      <c r="G3042" s="77">
        <f t="shared" si="467"/>
        <v>5.0370123575593083E-15</v>
      </c>
      <c r="H3042" s="78">
        <f t="shared" si="465"/>
        <v>-285.9565396732836</v>
      </c>
      <c r="I3042" s="77">
        <f t="shared" si="468"/>
        <v>100</v>
      </c>
      <c r="J3042" s="77">
        <f t="shared" si="469"/>
        <v>2.5185061787796541E-15</v>
      </c>
      <c r="K3042" s="77">
        <f t="shared" si="470"/>
        <v>2.5185061787796542E-13</v>
      </c>
      <c r="L3042" s="82"/>
    </row>
    <row r="3043" spans="1:12" x14ac:dyDescent="0.2">
      <c r="A3043" s="76">
        <v>27800</v>
      </c>
      <c r="B3043" s="76">
        <f t="shared" si="466"/>
        <v>27.8</v>
      </c>
      <c r="C3043" s="77">
        <f t="shared" si="461"/>
        <v>5.8314160040363601E-8</v>
      </c>
      <c r="D3043" s="78">
        <f t="shared" si="462"/>
        <v>7.7255704543298075E-8</v>
      </c>
      <c r="E3043" s="78">
        <f t="shared" si="463"/>
        <v>1</v>
      </c>
      <c r="F3043" s="78">
        <f t="shared" si="464"/>
        <v>1</v>
      </c>
      <c r="G3043" s="77">
        <f t="shared" si="467"/>
        <v>4.5051015187689292E-15</v>
      </c>
      <c r="H3043" s="78">
        <f t="shared" si="465"/>
        <v>-286.92590836209172</v>
      </c>
      <c r="I3043" s="77">
        <f t="shared" si="468"/>
        <v>100</v>
      </c>
      <c r="J3043" s="77">
        <f t="shared" si="469"/>
        <v>4.7710569381641191E-15</v>
      </c>
      <c r="K3043" s="77">
        <f t="shared" si="470"/>
        <v>4.7710569381641195E-13</v>
      </c>
      <c r="L3043" s="82"/>
    </row>
    <row r="3044" spans="1:12" x14ac:dyDescent="0.2">
      <c r="A3044" s="76">
        <v>27900</v>
      </c>
      <c r="B3044" s="76">
        <f t="shared" si="466"/>
        <v>27.9</v>
      </c>
      <c r="C3044" s="77">
        <f t="shared" si="461"/>
        <v>3.4079663755135795E-8</v>
      </c>
      <c r="D3044" s="78">
        <f t="shared" si="462"/>
        <v>2.3330251496498168E-59</v>
      </c>
      <c r="E3044" s="78">
        <f t="shared" si="463"/>
        <v>1</v>
      </c>
      <c r="F3044" s="78">
        <f t="shared" si="464"/>
        <v>1</v>
      </c>
      <c r="G3044" s="77">
        <f t="shared" si="467"/>
        <v>7.9508712632341127E-67</v>
      </c>
      <c r="H3044" s="78">
        <f t="shared" si="465"/>
        <v>-1321.9917055675442</v>
      </c>
      <c r="I3044" s="77">
        <f t="shared" si="468"/>
        <v>100</v>
      </c>
      <c r="J3044" s="77">
        <f t="shared" si="469"/>
        <v>2.2525507593844646E-15</v>
      </c>
      <c r="K3044" s="77">
        <f t="shared" si="470"/>
        <v>2.2525507593844645E-13</v>
      </c>
      <c r="L3044" s="82"/>
    </row>
    <row r="3045" spans="1:12" x14ac:dyDescent="0.2">
      <c r="A3045" s="76">
        <v>28000</v>
      </c>
      <c r="B3045" s="76">
        <f t="shared" si="466"/>
        <v>28</v>
      </c>
      <c r="C3045" s="77">
        <f t="shared" si="461"/>
        <v>1.8703470801923261E-8</v>
      </c>
      <c r="D3045" s="78">
        <f t="shared" si="462"/>
        <v>1.8646470562840055E-7</v>
      </c>
      <c r="E3045" s="78">
        <f t="shared" si="463"/>
        <v>1</v>
      </c>
      <c r="F3045" s="78">
        <f t="shared" si="464"/>
        <v>1</v>
      </c>
      <c r="G3045" s="77">
        <f t="shared" si="467"/>
        <v>3.4875371773100056E-15</v>
      </c>
      <c r="H3045" s="78">
        <f t="shared" si="465"/>
        <v>-289.14962308188217</v>
      </c>
      <c r="I3045" s="77">
        <f t="shared" si="468"/>
        <v>100</v>
      </c>
      <c r="J3045" s="77">
        <f t="shared" si="469"/>
        <v>1.7437685886550028E-15</v>
      </c>
      <c r="K3045" s="77">
        <f t="shared" si="470"/>
        <v>1.7437685886550028E-13</v>
      </c>
      <c r="L3045" s="82"/>
    </row>
    <row r="3046" spans="1:12" x14ac:dyDescent="0.2">
      <c r="A3046" s="76">
        <v>28100</v>
      </c>
      <c r="B3046" s="76">
        <f t="shared" si="466"/>
        <v>28.1</v>
      </c>
      <c r="C3046" s="77">
        <f t="shared" si="461"/>
        <v>9.4805414319133378E-9</v>
      </c>
      <c r="D3046" s="78">
        <f t="shared" si="462"/>
        <v>3.1658739828555449E-7</v>
      </c>
      <c r="E3046" s="78">
        <f t="shared" si="463"/>
        <v>1</v>
      </c>
      <c r="F3046" s="78">
        <f t="shared" si="464"/>
        <v>1</v>
      </c>
      <c r="G3046" s="77">
        <f t="shared" si="467"/>
        <v>3.0014199462678491E-15</v>
      </c>
      <c r="H3046" s="78">
        <f t="shared" si="465"/>
        <v>-290.45346471271404</v>
      </c>
      <c r="I3046" s="77">
        <f t="shared" si="468"/>
        <v>100</v>
      </c>
      <c r="J3046" s="77">
        <f t="shared" si="469"/>
        <v>3.2444785617889272E-15</v>
      </c>
      <c r="K3046" s="77">
        <f t="shared" si="470"/>
        <v>3.2444785617889273E-13</v>
      </c>
      <c r="L3046" s="82"/>
    </row>
    <row r="3047" spans="1:12" x14ac:dyDescent="0.2">
      <c r="A3047" s="76">
        <v>28200</v>
      </c>
      <c r="B3047" s="76">
        <f t="shared" si="466"/>
        <v>28.2</v>
      </c>
      <c r="C3047" s="77">
        <f t="shared" si="461"/>
        <v>4.3316296070299307E-9</v>
      </c>
      <c r="D3047" s="78">
        <f t="shared" si="462"/>
        <v>1.8182067618137748E-59</v>
      </c>
      <c r="E3047" s="78">
        <f t="shared" si="463"/>
        <v>1</v>
      </c>
      <c r="F3047" s="78">
        <f t="shared" si="464"/>
        <v>1</v>
      </c>
      <c r="G3047" s="77">
        <f t="shared" si="467"/>
        <v>7.8757982411745642E-68</v>
      </c>
      <c r="H3047" s="78">
        <f t="shared" si="465"/>
        <v>-1342.0741083592281</v>
      </c>
      <c r="I3047" s="77">
        <f t="shared" si="468"/>
        <v>100</v>
      </c>
      <c r="J3047" s="77">
        <f t="shared" si="469"/>
        <v>1.5007099731339246E-15</v>
      </c>
      <c r="K3047" s="77">
        <f t="shared" si="470"/>
        <v>1.5007099731339245E-13</v>
      </c>
      <c r="L3047" s="82"/>
    </row>
    <row r="3048" spans="1:12" x14ac:dyDescent="0.2">
      <c r="A3048" s="76">
        <v>28300</v>
      </c>
      <c r="B3048" s="76">
        <f t="shared" si="466"/>
        <v>28.3</v>
      </c>
      <c r="C3048" s="77">
        <f t="shared" si="461"/>
        <v>1.7178248879061377E-9</v>
      </c>
      <c r="D3048" s="78">
        <f t="shared" si="462"/>
        <v>1.2069646074843528E-6</v>
      </c>
      <c r="E3048" s="78">
        <f t="shared" si="463"/>
        <v>1</v>
      </c>
      <c r="F3048" s="78">
        <f t="shared" si="464"/>
        <v>1</v>
      </c>
      <c r="G3048" s="77">
        <f t="shared" si="467"/>
        <v>2.073353841558484E-15</v>
      </c>
      <c r="H3048" s="78">
        <f t="shared" si="465"/>
        <v>-293.66653148515917</v>
      </c>
      <c r="I3048" s="77">
        <f t="shared" si="468"/>
        <v>100</v>
      </c>
      <c r="J3048" s="77">
        <f t="shared" si="469"/>
        <v>1.036676920779242E-15</v>
      </c>
      <c r="K3048" s="77">
        <f t="shared" si="470"/>
        <v>1.036676920779242E-13</v>
      </c>
      <c r="L3048" s="82"/>
    </row>
    <row r="3049" spans="1:12" x14ac:dyDescent="0.2">
      <c r="A3049" s="76">
        <v>28400</v>
      </c>
      <c r="B3049" s="76">
        <f t="shared" si="466"/>
        <v>28.4</v>
      </c>
      <c r="C3049" s="77">
        <f t="shared" si="461"/>
        <v>5.5506582469491019E-10</v>
      </c>
      <c r="D3049" s="78">
        <f t="shared" si="462"/>
        <v>2.9382823517310647E-6</v>
      </c>
      <c r="E3049" s="78">
        <f t="shared" si="463"/>
        <v>1</v>
      </c>
      <c r="F3049" s="78">
        <f t="shared" si="464"/>
        <v>1</v>
      </c>
      <c r="G3049" s="77">
        <f t="shared" si="467"/>
        <v>1.6309401167501037E-15</v>
      </c>
      <c r="H3049" s="78">
        <f t="shared" si="465"/>
        <v>-295.75123969326478</v>
      </c>
      <c r="I3049" s="77">
        <f t="shared" si="468"/>
        <v>100</v>
      </c>
      <c r="J3049" s="77">
        <f t="shared" si="469"/>
        <v>1.8521469791542939E-15</v>
      </c>
      <c r="K3049" s="77">
        <f t="shared" si="470"/>
        <v>1.8521469791542939E-13</v>
      </c>
      <c r="L3049" s="82"/>
    </row>
    <row r="3050" spans="1:12" x14ac:dyDescent="0.2">
      <c r="A3050" s="76">
        <v>28500</v>
      </c>
      <c r="B3050" s="76">
        <f t="shared" si="466"/>
        <v>28.5</v>
      </c>
      <c r="C3050" s="77">
        <f t="shared" si="461"/>
        <v>1.2979215113992942E-10</v>
      </c>
      <c r="D3050" s="78">
        <f t="shared" si="462"/>
        <v>4.7950115543055983E-56</v>
      </c>
      <c r="E3050" s="78">
        <f t="shared" si="463"/>
        <v>1</v>
      </c>
      <c r="F3050" s="78">
        <f t="shared" si="464"/>
        <v>1</v>
      </c>
      <c r="G3050" s="77">
        <f t="shared" si="467"/>
        <v>6.2235486437414007E-66</v>
      </c>
      <c r="H3050" s="78">
        <f t="shared" si="465"/>
        <v>-1304.1192382324512</v>
      </c>
      <c r="I3050" s="77">
        <f t="shared" si="468"/>
        <v>100</v>
      </c>
      <c r="J3050" s="77">
        <f t="shared" si="469"/>
        <v>8.1547005837505185E-16</v>
      </c>
      <c r="K3050" s="77">
        <f t="shared" si="470"/>
        <v>8.154700583750518E-14</v>
      </c>
      <c r="L3050" s="82"/>
    </row>
    <row r="3051" spans="1:12" x14ac:dyDescent="0.2">
      <c r="A3051" s="76">
        <v>28600</v>
      </c>
      <c r="B3051" s="76">
        <f t="shared" si="466"/>
        <v>28.6</v>
      </c>
      <c r="C3051" s="77">
        <f t="shared" si="461"/>
        <v>1.6829521284858817E-11</v>
      </c>
      <c r="D3051" s="78">
        <f t="shared" si="462"/>
        <v>4.6833790993762559E-5</v>
      </c>
      <c r="E3051" s="78">
        <f t="shared" si="463"/>
        <v>1</v>
      </c>
      <c r="F3051" s="78">
        <f t="shared" si="464"/>
        <v>1</v>
      </c>
      <c r="G3051" s="77">
        <f t="shared" si="467"/>
        <v>7.8819028238015619E-16</v>
      </c>
      <c r="H3051" s="78">
        <f t="shared" si="465"/>
        <v>-302.06737847732234</v>
      </c>
      <c r="I3051" s="77">
        <f t="shared" si="468"/>
        <v>100</v>
      </c>
      <c r="J3051" s="77">
        <f t="shared" si="469"/>
        <v>3.940951411900781E-16</v>
      </c>
      <c r="K3051" s="77">
        <f t="shared" si="470"/>
        <v>3.9409514119007807E-14</v>
      </c>
      <c r="L3051" s="82"/>
    </row>
    <row r="3052" spans="1:12" x14ac:dyDescent="0.2">
      <c r="A3052" s="76">
        <v>28700</v>
      </c>
      <c r="B3052" s="76">
        <f t="shared" si="466"/>
        <v>28.7</v>
      </c>
      <c r="C3052" s="77">
        <f t="shared" si="461"/>
        <v>5.174678736199689E-13</v>
      </c>
      <c r="D3052" s="78">
        <f t="shared" si="462"/>
        <v>7.4862761933939853E-4</v>
      </c>
      <c r="E3052" s="78">
        <f t="shared" si="463"/>
        <v>1</v>
      </c>
      <c r="F3052" s="78">
        <f t="shared" si="464"/>
        <v>1</v>
      </c>
      <c r="G3052" s="77">
        <f t="shared" si="467"/>
        <v>3.8739074231273806E-16</v>
      </c>
      <c r="H3052" s="78">
        <f t="shared" si="465"/>
        <v>-308.23701524128671</v>
      </c>
      <c r="I3052" s="77">
        <f t="shared" si="468"/>
        <v>100</v>
      </c>
      <c r="J3052" s="77">
        <f t="shared" si="469"/>
        <v>5.8779051234644718E-16</v>
      </c>
      <c r="K3052" s="77">
        <f t="shared" si="470"/>
        <v>5.8779051234644723E-14</v>
      </c>
      <c r="L3052" s="82"/>
    </row>
    <row r="3053" spans="1:12" x14ac:dyDescent="0.2">
      <c r="A3053" s="76">
        <v>28800</v>
      </c>
      <c r="B3053" s="76">
        <f t="shared" si="466"/>
        <v>28.8</v>
      </c>
      <c r="C3053" s="77">
        <f t="shared" si="461"/>
        <v>9.0925050935487047E-83</v>
      </c>
      <c r="D3053" s="78">
        <f t="shared" si="462"/>
        <v>0.75845090636916457</v>
      </c>
      <c r="E3053" s="78">
        <f t="shared" si="463"/>
        <v>1</v>
      </c>
      <c r="F3053" s="78">
        <f t="shared" si="464"/>
        <v>1</v>
      </c>
      <c r="G3053" s="77">
        <f t="shared" si="467"/>
        <v>6.8962187293682603E-83</v>
      </c>
      <c r="H3053" s="78">
        <f t="shared" si="465"/>
        <v>-1643.2277794464187</v>
      </c>
      <c r="I3053" s="77">
        <f t="shared" si="468"/>
        <v>100</v>
      </c>
      <c r="J3053" s="77">
        <f t="shared" si="469"/>
        <v>1.9369537115636903E-16</v>
      </c>
      <c r="K3053" s="77">
        <f t="shared" si="470"/>
        <v>1.9369537115636904E-14</v>
      </c>
      <c r="L3053" s="82"/>
    </row>
    <row r="3054" spans="1:12" x14ac:dyDescent="0.2">
      <c r="A3054" s="76">
        <v>28900</v>
      </c>
      <c r="B3054" s="76">
        <f t="shared" si="466"/>
        <v>28.9</v>
      </c>
      <c r="C3054" s="77">
        <f t="shared" si="461"/>
        <v>4.998643229324741E-13</v>
      </c>
      <c r="D3054" s="78">
        <f t="shared" si="462"/>
        <v>7.4862761933966926E-4</v>
      </c>
      <c r="E3054" s="78">
        <f t="shared" si="463"/>
        <v>1</v>
      </c>
      <c r="F3054" s="78">
        <f t="shared" si="464"/>
        <v>1</v>
      </c>
      <c r="G3054" s="77">
        <f t="shared" si="467"/>
        <v>3.7421223806977373E-16</v>
      </c>
      <c r="H3054" s="78">
        <f t="shared" si="465"/>
        <v>-308.53764027262275</v>
      </c>
      <c r="I3054" s="77">
        <f t="shared" si="468"/>
        <v>100</v>
      </c>
      <c r="J3054" s="77">
        <f t="shared" si="469"/>
        <v>1.8710611903488687E-16</v>
      </c>
      <c r="K3054" s="77">
        <f t="shared" si="470"/>
        <v>1.8710611903488687E-14</v>
      </c>
      <c r="L3054" s="82"/>
    </row>
    <row r="3055" spans="1:12" x14ac:dyDescent="0.2">
      <c r="A3055" s="76">
        <v>29000</v>
      </c>
      <c r="B3055" s="76">
        <f t="shared" si="466"/>
        <v>29</v>
      </c>
      <c r="C3055" s="77">
        <f t="shared" si="461"/>
        <v>1.5703949713112713E-11</v>
      </c>
      <c r="D3055" s="78">
        <f t="shared" si="462"/>
        <v>4.6833790993748105E-5</v>
      </c>
      <c r="E3055" s="78">
        <f t="shared" si="463"/>
        <v>1</v>
      </c>
      <c r="F3055" s="78">
        <f t="shared" si="464"/>
        <v>1</v>
      </c>
      <c r="G3055" s="77">
        <f t="shared" si="467"/>
        <v>7.354754986402513E-16</v>
      </c>
      <c r="H3055" s="78">
        <f t="shared" si="465"/>
        <v>-302.66863581243609</v>
      </c>
      <c r="I3055" s="77">
        <f t="shared" si="468"/>
        <v>100</v>
      </c>
      <c r="J3055" s="77">
        <f t="shared" si="469"/>
        <v>5.5484386835501247E-16</v>
      </c>
      <c r="K3055" s="77">
        <f t="shared" si="470"/>
        <v>5.5484386835501246E-14</v>
      </c>
      <c r="L3055" s="82"/>
    </row>
    <row r="3056" spans="1:12" x14ac:dyDescent="0.2">
      <c r="A3056" s="76">
        <v>29100</v>
      </c>
      <c r="B3056" s="76">
        <f t="shared" si="466"/>
        <v>29.1</v>
      </c>
      <c r="C3056" s="77">
        <f t="shared" si="461"/>
        <v>1.1699120686852619E-10</v>
      </c>
      <c r="D3056" s="78">
        <f t="shared" si="462"/>
        <v>2.6583794264060141E-57</v>
      </c>
      <c r="E3056" s="78">
        <f t="shared" si="463"/>
        <v>1</v>
      </c>
      <c r="F3056" s="78">
        <f t="shared" si="464"/>
        <v>1</v>
      </c>
      <c r="G3056" s="77">
        <f t="shared" si="467"/>
        <v>3.1100701740969999E-67</v>
      </c>
      <c r="H3056" s="78">
        <f t="shared" si="465"/>
        <v>-1330.1445962331013</v>
      </c>
      <c r="I3056" s="77">
        <f t="shared" si="468"/>
        <v>100</v>
      </c>
      <c r="J3056" s="77">
        <f t="shared" si="469"/>
        <v>3.6773774932012565E-16</v>
      </c>
      <c r="K3056" s="77">
        <f t="shared" si="470"/>
        <v>3.6773774932012565E-14</v>
      </c>
      <c r="L3056" s="82"/>
    </row>
    <row r="3057" spans="1:12" x14ac:dyDescent="0.2">
      <c r="A3057" s="76">
        <v>29200</v>
      </c>
      <c r="B3057" s="76">
        <f t="shared" si="466"/>
        <v>29.2</v>
      </c>
      <c r="C3057" s="77">
        <f t="shared" si="461"/>
        <v>4.832989436722915E-10</v>
      </c>
      <c r="D3057" s="78">
        <f t="shared" si="462"/>
        <v>2.9382823517319274E-6</v>
      </c>
      <c r="E3057" s="78">
        <f t="shared" si="463"/>
        <v>1</v>
      </c>
      <c r="F3057" s="78">
        <f t="shared" si="464"/>
        <v>1</v>
      </c>
      <c r="G3057" s="77">
        <f t="shared" si="467"/>
        <v>1.4200687568029769E-15</v>
      </c>
      <c r="H3057" s="78">
        <f t="shared" si="465"/>
        <v>-296.95381254927946</v>
      </c>
      <c r="I3057" s="77">
        <f t="shared" si="468"/>
        <v>100</v>
      </c>
      <c r="J3057" s="77">
        <f t="shared" si="469"/>
        <v>7.1003437840148847E-16</v>
      </c>
      <c r="K3057" s="77">
        <f t="shared" si="470"/>
        <v>7.1003437840148848E-14</v>
      </c>
      <c r="L3057" s="82"/>
    </row>
    <row r="3058" spans="1:12" x14ac:dyDescent="0.2">
      <c r="A3058" s="76">
        <v>29300</v>
      </c>
      <c r="B3058" s="76">
        <f t="shared" si="466"/>
        <v>29.3</v>
      </c>
      <c r="C3058" s="77">
        <f t="shared" si="461"/>
        <v>1.4448253708079027E-9</v>
      </c>
      <c r="D3058" s="78">
        <f t="shared" si="462"/>
        <v>1.2069646074840849E-6</v>
      </c>
      <c r="E3058" s="78">
        <f t="shared" si="463"/>
        <v>1</v>
      </c>
      <c r="F3058" s="78">
        <f t="shared" si="464"/>
        <v>1</v>
      </c>
      <c r="G3058" s="77">
        <f t="shared" si="467"/>
        <v>1.7438530865602077E-15</v>
      </c>
      <c r="H3058" s="78">
        <f t="shared" si="465"/>
        <v>-295.16980211265343</v>
      </c>
      <c r="I3058" s="77">
        <f t="shared" si="468"/>
        <v>100</v>
      </c>
      <c r="J3058" s="77">
        <f t="shared" si="469"/>
        <v>1.5819609216815923E-15</v>
      </c>
      <c r="K3058" s="77">
        <f t="shared" si="470"/>
        <v>1.5819609216815924E-13</v>
      </c>
      <c r="L3058" s="82"/>
    </row>
    <row r="3059" spans="1:12" x14ac:dyDescent="0.2">
      <c r="A3059" s="76">
        <v>29400</v>
      </c>
      <c r="B3059" s="76">
        <f t="shared" si="466"/>
        <v>29.4</v>
      </c>
      <c r="C3059" s="77">
        <f t="shared" si="461"/>
        <v>3.5192577395071757E-9</v>
      </c>
      <c r="D3059" s="78">
        <f t="shared" si="462"/>
        <v>8.1483269481193607E-60</v>
      </c>
      <c r="E3059" s="78">
        <f t="shared" si="463"/>
        <v>1</v>
      </c>
      <c r="F3059" s="78">
        <f t="shared" si="464"/>
        <v>1</v>
      </c>
      <c r="G3059" s="77">
        <f t="shared" si="467"/>
        <v>2.8676062676203946E-68</v>
      </c>
      <c r="H3059" s="78">
        <f t="shared" si="465"/>
        <v>-1350.8496095812734</v>
      </c>
      <c r="I3059" s="77">
        <f t="shared" si="468"/>
        <v>100</v>
      </c>
      <c r="J3059" s="77">
        <f t="shared" si="469"/>
        <v>8.7192654328010384E-16</v>
      </c>
      <c r="K3059" s="77">
        <f t="shared" si="470"/>
        <v>8.7192654328010378E-14</v>
      </c>
      <c r="L3059" s="82"/>
    </row>
    <row r="3060" spans="1:12" x14ac:dyDescent="0.2">
      <c r="A3060" s="76">
        <v>29500</v>
      </c>
      <c r="B3060" s="76">
        <f t="shared" si="466"/>
        <v>29.5</v>
      </c>
      <c r="C3060" s="77">
        <f t="shared" si="461"/>
        <v>7.4403610419188831E-9</v>
      </c>
      <c r="D3060" s="78">
        <f t="shared" si="462"/>
        <v>3.1658739828581056E-7</v>
      </c>
      <c r="E3060" s="78">
        <f t="shared" si="463"/>
        <v>1</v>
      </c>
      <c r="F3060" s="78">
        <f t="shared" si="464"/>
        <v>1</v>
      </c>
      <c r="G3060" s="77">
        <f t="shared" si="467"/>
        <v>2.355524544568202E-15</v>
      </c>
      <c r="H3060" s="78">
        <f t="shared" si="465"/>
        <v>-292.55824732106436</v>
      </c>
      <c r="I3060" s="77">
        <f t="shared" si="468"/>
        <v>100</v>
      </c>
      <c r="J3060" s="77">
        <f t="shared" si="469"/>
        <v>1.177762272284101E-15</v>
      </c>
      <c r="K3060" s="77">
        <f t="shared" si="470"/>
        <v>1.177762272284101E-13</v>
      </c>
      <c r="L3060" s="82"/>
    </row>
    <row r="3061" spans="1:12" x14ac:dyDescent="0.2">
      <c r="A3061" s="76">
        <v>29600</v>
      </c>
      <c r="B3061" s="76">
        <f t="shared" si="466"/>
        <v>29.6</v>
      </c>
      <c r="C3061" s="77">
        <f t="shared" si="461"/>
        <v>1.4178870500137645E-8</v>
      </c>
      <c r="D3061" s="78">
        <f t="shared" si="462"/>
        <v>1.8646470562835571E-7</v>
      </c>
      <c r="E3061" s="78">
        <f t="shared" si="463"/>
        <v>1</v>
      </c>
      <c r="F3061" s="78">
        <f t="shared" si="464"/>
        <v>1</v>
      </c>
      <c r="G3061" s="77">
        <f t="shared" si="467"/>
        <v>2.6438589139507425E-15</v>
      </c>
      <c r="H3061" s="78">
        <f t="shared" si="465"/>
        <v>-291.5552344824232</v>
      </c>
      <c r="I3061" s="77">
        <f t="shared" si="468"/>
        <v>100</v>
      </c>
      <c r="J3061" s="77">
        <f t="shared" si="469"/>
        <v>2.4996917292594725E-15</v>
      </c>
      <c r="K3061" s="77">
        <f t="shared" si="470"/>
        <v>2.4996917292594723E-13</v>
      </c>
      <c r="L3061" s="82"/>
    </row>
    <row r="3062" spans="1:12" x14ac:dyDescent="0.2">
      <c r="A3062" s="76">
        <v>29700</v>
      </c>
      <c r="B3062" s="76">
        <f t="shared" si="466"/>
        <v>29.7</v>
      </c>
      <c r="C3062" s="77">
        <f t="shared" si="461"/>
        <v>2.4955735738192602E-8</v>
      </c>
      <c r="D3062" s="78">
        <f t="shared" si="462"/>
        <v>4.9201704676596128E-58</v>
      </c>
      <c r="E3062" s="78">
        <f t="shared" si="463"/>
        <v>1</v>
      </c>
      <c r="F3062" s="78">
        <f t="shared" si="464"/>
        <v>1</v>
      </c>
      <c r="G3062" s="77">
        <f t="shared" si="467"/>
        <v>1.2278647397777282E-65</v>
      </c>
      <c r="H3062" s="78">
        <f t="shared" si="465"/>
        <v>-1298.2169894391993</v>
      </c>
      <c r="I3062" s="77">
        <f t="shared" si="468"/>
        <v>100</v>
      </c>
      <c r="J3062" s="77">
        <f t="shared" si="469"/>
        <v>1.3219294569753713E-15</v>
      </c>
      <c r="K3062" s="77">
        <f t="shared" si="470"/>
        <v>1.3219294569753713E-13</v>
      </c>
      <c r="L3062" s="82"/>
    </row>
    <row r="3063" spans="1:12" x14ac:dyDescent="0.2">
      <c r="A3063" s="76">
        <v>29800</v>
      </c>
      <c r="B3063" s="76">
        <f t="shared" si="466"/>
        <v>29.8</v>
      </c>
      <c r="C3063" s="77">
        <f t="shared" si="461"/>
        <v>4.1247864541883971E-8</v>
      </c>
      <c r="D3063" s="78">
        <f t="shared" si="462"/>
        <v>7.725570454331974E-8</v>
      </c>
      <c r="E3063" s="78">
        <f t="shared" si="463"/>
        <v>1</v>
      </c>
      <c r="F3063" s="78">
        <f t="shared" si="464"/>
        <v>1</v>
      </c>
      <c r="G3063" s="77">
        <f t="shared" si="467"/>
        <v>3.1866328360906627E-15</v>
      </c>
      <c r="H3063" s="78">
        <f t="shared" si="465"/>
        <v>-289.93335946128002</v>
      </c>
      <c r="I3063" s="77">
        <f t="shared" si="468"/>
        <v>100</v>
      </c>
      <c r="J3063" s="77">
        <f t="shared" si="469"/>
        <v>1.5933164180453313E-15</v>
      </c>
      <c r="K3063" s="77">
        <f t="shared" si="470"/>
        <v>1.5933164180453313E-13</v>
      </c>
      <c r="L3063" s="82"/>
    </row>
    <row r="3064" spans="1:12" x14ac:dyDescent="0.2">
      <c r="A3064" s="76">
        <v>29900</v>
      </c>
      <c r="B3064" s="76">
        <f t="shared" si="466"/>
        <v>29.9</v>
      </c>
      <c r="C3064" s="77">
        <f t="shared" si="461"/>
        <v>6.4786608482536317E-8</v>
      </c>
      <c r="D3064" s="78">
        <f t="shared" si="462"/>
        <v>5.3120718294852783E-8</v>
      </c>
      <c r="E3064" s="78">
        <f t="shared" si="463"/>
        <v>1</v>
      </c>
      <c r="F3064" s="78">
        <f t="shared" si="464"/>
        <v>1</v>
      </c>
      <c r="G3064" s="77">
        <f t="shared" si="467"/>
        <v>3.4415111784797313E-15</v>
      </c>
      <c r="H3064" s="78">
        <f t="shared" si="465"/>
        <v>-289.26501630925026</v>
      </c>
      <c r="I3064" s="77">
        <f t="shared" si="468"/>
        <v>100</v>
      </c>
      <c r="J3064" s="77">
        <f t="shared" si="469"/>
        <v>3.314072007285197E-15</v>
      </c>
      <c r="K3064" s="77">
        <f t="shared" si="470"/>
        <v>3.3140720072851968E-13</v>
      </c>
      <c r="L3064" s="82"/>
    </row>
    <row r="3065" spans="1:12" x14ac:dyDescent="0.2">
      <c r="A3065" s="76">
        <v>30000</v>
      </c>
      <c r="B3065" s="76">
        <f t="shared" si="466"/>
        <v>30</v>
      </c>
      <c r="C3065" s="77">
        <f t="shared" si="461"/>
        <v>9.7549320527052558E-8</v>
      </c>
      <c r="D3065" s="78">
        <f t="shared" si="462"/>
        <v>4.4832679796579833E-59</v>
      </c>
      <c r="E3065" s="78">
        <f t="shared" si="463"/>
        <v>1</v>
      </c>
      <c r="F3065" s="78">
        <f t="shared" si="464"/>
        <v>1</v>
      </c>
      <c r="G3065" s="77">
        <f t="shared" si="467"/>
        <v>4.3733974515632796E-66</v>
      </c>
      <c r="H3065" s="78">
        <f t="shared" si="465"/>
        <v>-1307.1836210491369</v>
      </c>
      <c r="I3065" s="77">
        <f t="shared" si="468"/>
        <v>100</v>
      </c>
      <c r="J3065" s="77">
        <f t="shared" si="469"/>
        <v>1.7207555892398656E-15</v>
      </c>
      <c r="K3065" s="77">
        <f t="shared" si="470"/>
        <v>1.7207555892398656E-13</v>
      </c>
      <c r="L3065" s="82"/>
    </row>
    <row r="3066" spans="1:12" x14ac:dyDescent="0.2">
      <c r="A3066" s="76">
        <v>30100</v>
      </c>
      <c r="B3066" s="76">
        <f t="shared" si="466"/>
        <v>30.1</v>
      </c>
      <c r="C3066" s="77">
        <f t="shared" si="461"/>
        <v>1.4174439529564812E-7</v>
      </c>
      <c r="D3066" s="78">
        <f t="shared" si="462"/>
        <v>2.76507293276947E-8</v>
      </c>
      <c r="E3066" s="78">
        <f t="shared" si="463"/>
        <v>1</v>
      </c>
      <c r="F3066" s="78">
        <f t="shared" si="464"/>
        <v>1</v>
      </c>
      <c r="G3066" s="77">
        <f t="shared" si="467"/>
        <v>3.9193359080377285E-15</v>
      </c>
      <c r="H3066" s="78">
        <f t="shared" si="465"/>
        <v>-288.13575027136392</v>
      </c>
      <c r="I3066" s="77">
        <f t="shared" si="468"/>
        <v>100</v>
      </c>
      <c r="J3066" s="77">
        <f t="shared" si="469"/>
        <v>1.9596679540188642E-15</v>
      </c>
      <c r="K3066" s="77">
        <f t="shared" si="470"/>
        <v>1.9596679540188641E-13</v>
      </c>
      <c r="L3066" s="82"/>
    </row>
    <row r="3067" spans="1:12" x14ac:dyDescent="0.2">
      <c r="A3067" s="76">
        <v>30200</v>
      </c>
      <c r="B3067" s="76">
        <f t="shared" si="466"/>
        <v>30.2</v>
      </c>
      <c r="C3067" s="77">
        <f t="shared" si="461"/>
        <v>1.9979027518572495E-7</v>
      </c>
      <c r="D3067" s="78">
        <f t="shared" si="462"/>
        <v>2.0735300969804367E-8</v>
      </c>
      <c r="E3067" s="78">
        <f t="shared" si="463"/>
        <v>1</v>
      </c>
      <c r="F3067" s="78">
        <f t="shared" si="464"/>
        <v>1</v>
      </c>
      <c r="G3067" s="77">
        <f t="shared" si="467"/>
        <v>4.1427114868160441E-15</v>
      </c>
      <c r="H3067" s="78">
        <f t="shared" si="465"/>
        <v>-287.65430622926368</v>
      </c>
      <c r="I3067" s="77">
        <f t="shared" si="468"/>
        <v>100</v>
      </c>
      <c r="J3067" s="77">
        <f t="shared" si="469"/>
        <v>4.0310236974268863E-15</v>
      </c>
      <c r="K3067" s="77">
        <f t="shared" si="470"/>
        <v>4.0310236974268865E-13</v>
      </c>
      <c r="L3067" s="82"/>
    </row>
    <row r="3068" spans="1:12" x14ac:dyDescent="0.2">
      <c r="A3068" s="76">
        <v>30300</v>
      </c>
      <c r="B3068" s="76">
        <f t="shared" si="466"/>
        <v>30.3</v>
      </c>
      <c r="C3068" s="77">
        <f t="shared" si="461"/>
        <v>2.7428896959293304E-7</v>
      </c>
      <c r="D3068" s="78">
        <f t="shared" si="462"/>
        <v>7.2123034387195626E-60</v>
      </c>
      <c r="E3068" s="78">
        <f t="shared" si="463"/>
        <v>1</v>
      </c>
      <c r="F3068" s="78">
        <f t="shared" si="464"/>
        <v>1</v>
      </c>
      <c r="G3068" s="77">
        <f t="shared" si="467"/>
        <v>1.9782552785979564E-66</v>
      </c>
      <c r="H3068" s="78">
        <f t="shared" si="465"/>
        <v>-1314.0743533353336</v>
      </c>
      <c r="I3068" s="77">
        <f t="shared" si="468"/>
        <v>100</v>
      </c>
      <c r="J3068" s="77">
        <f t="shared" si="469"/>
        <v>2.0713557434080221E-15</v>
      </c>
      <c r="K3068" s="77">
        <f t="shared" si="470"/>
        <v>2.0713557434080221E-13</v>
      </c>
      <c r="L3068" s="82"/>
    </row>
    <row r="3069" spans="1:12" x14ac:dyDescent="0.2">
      <c r="A3069" s="76">
        <v>30400</v>
      </c>
      <c r="B3069" s="76">
        <f t="shared" si="466"/>
        <v>30.4</v>
      </c>
      <c r="C3069" s="77">
        <f t="shared" si="461"/>
        <v>3.6799468948039459E-7</v>
      </c>
      <c r="D3069" s="78">
        <f t="shared" si="462"/>
        <v>1.2389986162822906E-8</v>
      </c>
      <c r="E3069" s="78">
        <f t="shared" si="463"/>
        <v>1</v>
      </c>
      <c r="F3069" s="78">
        <f t="shared" si="464"/>
        <v>1</v>
      </c>
      <c r="G3069" s="77">
        <f t="shared" si="467"/>
        <v>4.5594491106544009E-15</v>
      </c>
      <c r="H3069" s="78">
        <f t="shared" si="465"/>
        <v>-286.82175254432434</v>
      </c>
      <c r="I3069" s="77">
        <f t="shared" si="468"/>
        <v>100</v>
      </c>
      <c r="J3069" s="77">
        <f t="shared" si="469"/>
        <v>2.2797245553272004E-15</v>
      </c>
      <c r="K3069" s="77">
        <f t="shared" si="470"/>
        <v>2.2797245553272005E-13</v>
      </c>
      <c r="L3069" s="82"/>
    </row>
    <row r="3070" spans="1:12" x14ac:dyDescent="0.2">
      <c r="A3070" s="76">
        <v>30500</v>
      </c>
      <c r="B3070" s="76">
        <f t="shared" si="466"/>
        <v>30.5</v>
      </c>
      <c r="C3070" s="77">
        <f t="shared" si="461"/>
        <v>4.8377824524176977E-7</v>
      </c>
      <c r="D3070" s="78">
        <f t="shared" si="462"/>
        <v>9.8252243426705394E-9</v>
      </c>
      <c r="E3070" s="78">
        <f t="shared" si="463"/>
        <v>1</v>
      </c>
      <c r="F3070" s="78">
        <f t="shared" si="464"/>
        <v>1</v>
      </c>
      <c r="G3070" s="77">
        <f t="shared" si="467"/>
        <v>4.7532297916038743E-15</v>
      </c>
      <c r="H3070" s="78">
        <f t="shared" si="465"/>
        <v>-286.46022379063248</v>
      </c>
      <c r="I3070" s="77">
        <f t="shared" si="468"/>
        <v>100</v>
      </c>
      <c r="J3070" s="77">
        <f t="shared" si="469"/>
        <v>4.656339451129138E-15</v>
      </c>
      <c r="K3070" s="77">
        <f t="shared" si="470"/>
        <v>4.6563394511291381E-13</v>
      </c>
      <c r="L3070" s="82"/>
    </row>
    <row r="3071" spans="1:12" x14ac:dyDescent="0.2">
      <c r="A3071" s="76">
        <v>30600</v>
      </c>
      <c r="B3071" s="76">
        <f t="shared" si="466"/>
        <v>30.6</v>
      </c>
      <c r="C3071" s="77">
        <f t="shared" si="461"/>
        <v>6.2458789195637731E-7</v>
      </c>
      <c r="D3071" s="78">
        <f t="shared" si="462"/>
        <v>7.3085647671671273E-59</v>
      </c>
      <c r="E3071" s="78">
        <f t="shared" si="463"/>
        <v>1</v>
      </c>
      <c r="F3071" s="78">
        <f t="shared" si="464"/>
        <v>1</v>
      </c>
      <c r="G3071" s="77">
        <f t="shared" si="467"/>
        <v>4.5648410611515673E-65</v>
      </c>
      <c r="H3071" s="78">
        <f t="shared" si="465"/>
        <v>-1286.8114867830382</v>
      </c>
      <c r="I3071" s="77">
        <f t="shared" si="468"/>
        <v>100</v>
      </c>
      <c r="J3071" s="77">
        <f t="shared" si="469"/>
        <v>2.3766148958019371E-15</v>
      </c>
      <c r="K3071" s="77">
        <f t="shared" si="470"/>
        <v>2.3766148958019371E-13</v>
      </c>
      <c r="L3071" s="82"/>
    </row>
    <row r="3072" spans="1:12" x14ac:dyDescent="0.2">
      <c r="A3072" s="76">
        <v>30700</v>
      </c>
      <c r="B3072" s="76">
        <f t="shared" si="466"/>
        <v>30.7</v>
      </c>
      <c r="C3072" s="77">
        <f t="shared" si="461"/>
        <v>7.9340733264226349E-7</v>
      </c>
      <c r="D3072" s="78">
        <f t="shared" si="462"/>
        <v>6.4439125979786162E-9</v>
      </c>
      <c r="E3072" s="78">
        <f t="shared" si="463"/>
        <v>1</v>
      </c>
      <c r="F3072" s="78">
        <f t="shared" si="464"/>
        <v>1</v>
      </c>
      <c r="G3072" s="77">
        <f t="shared" si="467"/>
        <v>5.1126475061420919E-15</v>
      </c>
      <c r="H3072" s="78">
        <f t="shared" si="465"/>
        <v>-285.82708297752311</v>
      </c>
      <c r="I3072" s="77">
        <f t="shared" si="468"/>
        <v>100</v>
      </c>
      <c r="J3072" s="77">
        <f t="shared" si="469"/>
        <v>2.556323753071046E-15</v>
      </c>
      <c r="K3072" s="77">
        <f t="shared" si="470"/>
        <v>2.5563237530710459E-13</v>
      </c>
      <c r="L3072" s="82"/>
    </row>
    <row r="3073" spans="1:12" x14ac:dyDescent="0.2">
      <c r="A3073" s="76">
        <v>30800</v>
      </c>
      <c r="B3073" s="76">
        <f t="shared" si="466"/>
        <v>30.8</v>
      </c>
      <c r="C3073" s="77">
        <f t="shared" si="461"/>
        <v>9.932116069852262E-7</v>
      </c>
      <c r="D3073" s="78">
        <f t="shared" si="462"/>
        <v>5.3147705803635177E-9</v>
      </c>
      <c r="E3073" s="78">
        <f t="shared" si="463"/>
        <v>1</v>
      </c>
      <c r="F3073" s="78">
        <f t="shared" si="464"/>
        <v>1</v>
      </c>
      <c r="G3073" s="77">
        <f t="shared" si="467"/>
        <v>5.2786918288806524E-15</v>
      </c>
      <c r="H3073" s="78">
        <f t="shared" si="465"/>
        <v>-285.5494738292108</v>
      </c>
      <c r="I3073" s="77">
        <f t="shared" si="468"/>
        <v>100</v>
      </c>
      <c r="J3073" s="77">
        <f t="shared" si="469"/>
        <v>5.1956696675113722E-15</v>
      </c>
      <c r="K3073" s="77">
        <f t="shared" si="470"/>
        <v>5.1956696675113718E-13</v>
      </c>
      <c r="L3073" s="82"/>
    </row>
    <row r="3074" spans="1:12" x14ac:dyDescent="0.2">
      <c r="A3074" s="76">
        <v>30900</v>
      </c>
      <c r="B3074" s="76">
        <f t="shared" si="466"/>
        <v>30.9</v>
      </c>
      <c r="C3074" s="77">
        <f t="shared" ref="C3074:C3137" si="471">ABS(SIN(((8*PI()*$A3074*VLOOKUP($D$8,$C$16:$D$31,2,FALSE))/($D$14*1000000)))/(VLOOKUP($D$8,$C$16:$D$31,2,FALSE)*SIN(((8*PI()*$A3074)/($D$14*1000000)))))^5</f>
        <v>1.2269216003755624E-6</v>
      </c>
      <c r="D3074" s="78">
        <f t="shared" ref="D3074:D3137" si="472">ABS(SIN(((512*PI()*$A3074*VLOOKUP($D$8,$C$16:$E$31,3,FALSE))/($D$14*1000000)))/(VLOOKUP($D$8,$C$16:$E$31,3,FALSE)*SIN(((512*PI()*$A3074)/($D$14*1000000)))))^$D$9</f>
        <v>9.4622759511486973E-64</v>
      </c>
      <c r="E3074" s="78">
        <f t="shared" ref="E3074:E3137" si="473">IF($D$10="OFF",1,ABS(SIN(8*VLOOKUP($D$8,$C$16:$D$31,2,FALSE)*VLOOKUP($D$8,$C$16:$E$31,3,FALSE)*2*PI()*A3074/($D$14*1000000))/(2*SIN((8*VLOOKUP($D$8,$C$16:$D$31,2,FALSE)*VLOOKUP($D$8,$C$16:$E$31,3,FALSE))*PI()*A3074/($D$14*1000000)))))</f>
        <v>1</v>
      </c>
      <c r="F3074" s="78">
        <f t="shared" ref="F3074:F3137" si="474">IF($D$11="OFF",1,ABS(SIN(8*VLOOKUP($D$8,$C$16:$D$31,2,FALSE)*VLOOKUP($D$8,$C$16:$E$31,3,FALSE)*IF($D$10="ON",4,2)*PI()*A3074/($D$14*1000000))/(2*SIN((8*VLOOKUP($D$8,$C$16:$D$31,2,FALSE)*VLOOKUP($D$8,$C$16:$E$31,3,FALSE)*IF($D$10="ON",2,1))*PI()*A3074/($D$14*1000000)))))</f>
        <v>1</v>
      </c>
      <c r="G3074" s="77">
        <f t="shared" si="467"/>
        <v>1.1609470753178556E-69</v>
      </c>
      <c r="H3074" s="78">
        <f t="shared" ref="H3074:H3137" si="475">20*LOG10(G3074)</f>
        <v>-1378.7037515642521</v>
      </c>
      <c r="I3074" s="77">
        <f t="shared" si="468"/>
        <v>100</v>
      </c>
      <c r="J3074" s="77">
        <f t="shared" si="469"/>
        <v>2.6393459144403262E-15</v>
      </c>
      <c r="K3074" s="77">
        <f t="shared" si="470"/>
        <v>2.6393459144403264E-13</v>
      </c>
      <c r="L3074" s="82"/>
    </row>
    <row r="3075" spans="1:12" x14ac:dyDescent="0.2">
      <c r="A3075" s="76">
        <v>31000</v>
      </c>
      <c r="B3075" s="76">
        <f t="shared" ref="B3075:B3138" si="476">A3075/1000</f>
        <v>31</v>
      </c>
      <c r="C3075" s="77">
        <f t="shared" si="471"/>
        <v>1.4973579061405272E-6</v>
      </c>
      <c r="D3075" s="78">
        <f t="shared" si="472"/>
        <v>3.729539066774181E-9</v>
      </c>
      <c r="E3075" s="78">
        <f t="shared" si="473"/>
        <v>1</v>
      </c>
      <c r="F3075" s="78">
        <f t="shared" si="474"/>
        <v>1</v>
      </c>
      <c r="G3075" s="77">
        <f t="shared" ref="G3075:G3138" si="477">C3075*D3075*E3075*F3075</f>
        <v>5.5844548078942835E-15</v>
      </c>
      <c r="H3075" s="78">
        <f t="shared" si="475"/>
        <v>-285.06038438464856</v>
      </c>
      <c r="I3075" s="77">
        <f t="shared" ref="I3075:I3138" si="478">A3075-A3074</f>
        <v>100</v>
      </c>
      <c r="J3075" s="77">
        <f t="shared" ref="J3075:J3138" si="479">((G3075+G3074)/2)</f>
        <v>2.7922274039471418E-15</v>
      </c>
      <c r="K3075" s="77">
        <f t="shared" si="470"/>
        <v>2.7922274039471417E-13</v>
      </c>
      <c r="L3075" s="82"/>
    </row>
    <row r="3076" spans="1:12" x14ac:dyDescent="0.2">
      <c r="A3076" s="76">
        <v>31100</v>
      </c>
      <c r="B3076" s="76">
        <f t="shared" si="476"/>
        <v>31.1</v>
      </c>
      <c r="C3076" s="77">
        <f t="shared" si="471"/>
        <v>1.8071947629378498E-6</v>
      </c>
      <c r="D3076" s="78">
        <f t="shared" si="472"/>
        <v>3.1676545771909505E-9</v>
      </c>
      <c r="E3076" s="78">
        <f t="shared" si="473"/>
        <v>1</v>
      </c>
      <c r="F3076" s="78">
        <f t="shared" si="474"/>
        <v>1</v>
      </c>
      <c r="G3076" s="77">
        <f t="shared" si="477"/>
        <v>5.7245687626955946E-15</v>
      </c>
      <c r="H3076" s="78">
        <f t="shared" si="475"/>
        <v>-284.84514447158909</v>
      </c>
      <c r="I3076" s="77">
        <f t="shared" si="478"/>
        <v>100</v>
      </c>
      <c r="J3076" s="77">
        <f t="shared" si="479"/>
        <v>5.6545117852949387E-15</v>
      </c>
      <c r="K3076" s="77">
        <f t="shared" ref="K3076:K3139" si="480">I3076*J3076</f>
        <v>5.654511785294939E-13</v>
      </c>
      <c r="L3076" s="82"/>
    </row>
    <row r="3077" spans="1:12" x14ac:dyDescent="0.2">
      <c r="A3077" s="76">
        <v>31200</v>
      </c>
      <c r="B3077" s="76">
        <f t="shared" si="476"/>
        <v>31.2</v>
      </c>
      <c r="C3077" s="77">
        <f t="shared" si="471"/>
        <v>2.1589147697842952E-6</v>
      </c>
      <c r="D3077" s="78">
        <f t="shared" si="472"/>
        <v>1.822038720560235E-61</v>
      </c>
      <c r="E3077" s="78">
        <f t="shared" si="473"/>
        <v>1</v>
      </c>
      <c r="F3077" s="78">
        <f t="shared" si="474"/>
        <v>1</v>
      </c>
      <c r="G3077" s="77">
        <f t="shared" si="477"/>
        <v>3.9336263049363713E-67</v>
      </c>
      <c r="H3077" s="78">
        <f t="shared" si="475"/>
        <v>-1328.1041380099034</v>
      </c>
      <c r="I3077" s="77">
        <f t="shared" si="478"/>
        <v>100</v>
      </c>
      <c r="J3077" s="77">
        <f t="shared" si="479"/>
        <v>2.8622843813477973E-15</v>
      </c>
      <c r="K3077" s="77">
        <f t="shared" si="480"/>
        <v>2.8622843813477972E-13</v>
      </c>
      <c r="L3077" s="82"/>
    </row>
    <row r="3078" spans="1:12" x14ac:dyDescent="0.2">
      <c r="A3078" s="76">
        <v>31300</v>
      </c>
      <c r="B3078" s="76">
        <f t="shared" si="476"/>
        <v>31.3</v>
      </c>
      <c r="C3078" s="77">
        <f t="shared" si="471"/>
        <v>2.5547650536269499E-6</v>
      </c>
      <c r="D3078" s="78">
        <f t="shared" si="472"/>
        <v>2.3408157796840336E-9</v>
      </c>
      <c r="E3078" s="78">
        <f t="shared" si="473"/>
        <v>1</v>
      </c>
      <c r="F3078" s="78">
        <f t="shared" si="474"/>
        <v>1</v>
      </c>
      <c r="G3078" s="77">
        <f t="shared" si="477"/>
        <v>5.9802343509152906E-15</v>
      </c>
      <c r="H3078" s="78">
        <f t="shared" si="475"/>
        <v>-284.4656359345625</v>
      </c>
      <c r="I3078" s="77">
        <f t="shared" si="478"/>
        <v>100</v>
      </c>
      <c r="J3078" s="77">
        <f t="shared" si="479"/>
        <v>2.9901171754576453E-15</v>
      </c>
      <c r="K3078" s="77">
        <f t="shared" si="480"/>
        <v>2.9901171754576451E-13</v>
      </c>
      <c r="L3078" s="82"/>
    </row>
    <row r="3079" spans="1:12" x14ac:dyDescent="0.2">
      <c r="A3079" s="76">
        <v>31400</v>
      </c>
      <c r="B3079" s="76">
        <f t="shared" si="476"/>
        <v>31.4</v>
      </c>
      <c r="C3079" s="77">
        <f t="shared" si="471"/>
        <v>2.9967155292933368E-6</v>
      </c>
      <c r="D3079" s="78">
        <f t="shared" si="472"/>
        <v>2.034283440870992E-9</v>
      </c>
      <c r="E3079" s="78">
        <f t="shared" si="473"/>
        <v>1</v>
      </c>
      <c r="F3079" s="78">
        <f t="shared" si="474"/>
        <v>1</v>
      </c>
      <c r="G3079" s="77">
        <f t="shared" si="477"/>
        <v>6.0961687782423848E-15</v>
      </c>
      <c r="H3079" s="78">
        <f t="shared" si="475"/>
        <v>-284.2988603529077</v>
      </c>
      <c r="I3079" s="77">
        <f t="shared" si="478"/>
        <v>100</v>
      </c>
      <c r="J3079" s="77">
        <f t="shared" si="479"/>
        <v>6.0382015645788381E-15</v>
      </c>
      <c r="K3079" s="77">
        <f t="shared" si="480"/>
        <v>6.0382015645788379E-13</v>
      </c>
      <c r="L3079" s="82"/>
    </row>
    <row r="3080" spans="1:12" x14ac:dyDescent="0.2">
      <c r="A3080" s="76">
        <v>31500</v>
      </c>
      <c r="B3080" s="76">
        <f t="shared" si="476"/>
        <v>31.5</v>
      </c>
      <c r="C3080" s="77">
        <f t="shared" si="471"/>
        <v>3.4864198497170872E-6</v>
      </c>
      <c r="D3080" s="78">
        <f t="shared" si="472"/>
        <v>3.1771636069356514E-59</v>
      </c>
      <c r="E3080" s="78">
        <f t="shared" si="473"/>
        <v>1</v>
      </c>
      <c r="F3080" s="78">
        <f t="shared" si="474"/>
        <v>1</v>
      </c>
      <c r="G3080" s="77">
        <f t="shared" si="477"/>
        <v>1.1076926265019193E-64</v>
      </c>
      <c r="H3080" s="78">
        <f t="shared" si="475"/>
        <v>-1279.1116147043094</v>
      </c>
      <c r="I3080" s="77">
        <f t="shared" si="478"/>
        <v>100</v>
      </c>
      <c r="J3080" s="77">
        <f t="shared" si="479"/>
        <v>3.0480843891211924E-15</v>
      </c>
      <c r="K3080" s="77">
        <f t="shared" si="480"/>
        <v>3.0480843891211923E-13</v>
      </c>
      <c r="L3080" s="82"/>
    </row>
    <row r="3081" spans="1:12" x14ac:dyDescent="0.2">
      <c r="A3081" s="76">
        <v>31600</v>
      </c>
      <c r="B3081" s="76">
        <f t="shared" si="476"/>
        <v>31.6</v>
      </c>
      <c r="C3081" s="77">
        <f t="shared" si="471"/>
        <v>4.0251795962246824E-6</v>
      </c>
      <c r="D3081" s="78">
        <f t="shared" si="472"/>
        <v>1.5664349141374326E-9</v>
      </c>
      <c r="E3081" s="78">
        <f t="shared" si="473"/>
        <v>1</v>
      </c>
      <c r="F3081" s="78">
        <f t="shared" si="474"/>
        <v>1</v>
      </c>
      <c r="G3081" s="77">
        <f t="shared" si="477"/>
        <v>6.3051818551999558E-15</v>
      </c>
      <c r="H3081" s="78">
        <f t="shared" si="475"/>
        <v>-284.00604765819901</v>
      </c>
      <c r="I3081" s="77">
        <f t="shared" si="478"/>
        <v>100</v>
      </c>
      <c r="J3081" s="77">
        <f t="shared" si="479"/>
        <v>3.1525909275999779E-15</v>
      </c>
      <c r="K3081" s="77">
        <f t="shared" si="480"/>
        <v>3.1525909275999778E-13</v>
      </c>
      <c r="L3081" s="82"/>
    </row>
    <row r="3082" spans="1:12" x14ac:dyDescent="0.2">
      <c r="A3082" s="76">
        <v>31700</v>
      </c>
      <c r="B3082" s="76">
        <f t="shared" si="476"/>
        <v>31.7</v>
      </c>
      <c r="C3082" s="77">
        <f t="shared" si="471"/>
        <v>4.6139122051280317E-6</v>
      </c>
      <c r="D3082" s="78">
        <f t="shared" si="472"/>
        <v>1.3868123428222223E-9</v>
      </c>
      <c r="E3082" s="78">
        <f t="shared" si="473"/>
        <v>1</v>
      </c>
      <c r="F3082" s="78">
        <f t="shared" si="474"/>
        <v>1</v>
      </c>
      <c r="G3082" s="77">
        <f t="shared" si="477"/>
        <v>6.3986303947696514E-15</v>
      </c>
      <c r="H3082" s="78">
        <f t="shared" si="475"/>
        <v>-283.87825950672271</v>
      </c>
      <c r="I3082" s="77">
        <f t="shared" si="478"/>
        <v>100</v>
      </c>
      <c r="J3082" s="77">
        <f t="shared" si="479"/>
        <v>6.3519061249848036E-15</v>
      </c>
      <c r="K3082" s="77">
        <f t="shared" si="480"/>
        <v>6.3519061249848033E-13</v>
      </c>
      <c r="L3082" s="82"/>
    </row>
    <row r="3083" spans="1:12" x14ac:dyDescent="0.2">
      <c r="A3083" s="76">
        <v>31800</v>
      </c>
      <c r="B3083" s="76">
        <f t="shared" si="476"/>
        <v>31.8</v>
      </c>
      <c r="C3083" s="77">
        <f t="shared" si="471"/>
        <v>5.2531230686840494E-6</v>
      </c>
      <c r="D3083" s="78">
        <f t="shared" si="472"/>
        <v>1.6409466477687319E-63</v>
      </c>
      <c r="E3083" s="78">
        <f t="shared" si="473"/>
        <v>1</v>
      </c>
      <c r="F3083" s="78">
        <f t="shared" si="474"/>
        <v>1</v>
      </c>
      <c r="G3083" s="77">
        <f t="shared" si="477"/>
        <v>8.6200946898736854E-69</v>
      </c>
      <c r="H3083" s="78">
        <f t="shared" si="475"/>
        <v>-1361.2897592703646</v>
      </c>
      <c r="I3083" s="77">
        <f t="shared" si="478"/>
        <v>100</v>
      </c>
      <c r="J3083" s="77">
        <f t="shared" si="479"/>
        <v>3.1993151973848257E-15</v>
      </c>
      <c r="K3083" s="77">
        <f t="shared" si="480"/>
        <v>3.1993151973848255E-13</v>
      </c>
      <c r="L3083" s="82"/>
    </row>
    <row r="3084" spans="1:12" x14ac:dyDescent="0.2">
      <c r="A3084" s="76">
        <v>31900</v>
      </c>
      <c r="B3084" s="76">
        <f t="shared" si="476"/>
        <v>31.9</v>
      </c>
      <c r="C3084" s="77">
        <f t="shared" si="471"/>
        <v>5.9428821864648693E-6</v>
      </c>
      <c r="D3084" s="78">
        <f t="shared" si="472"/>
        <v>1.1045683837510387E-9</v>
      </c>
      <c r="E3084" s="78">
        <f t="shared" si="473"/>
        <v>1</v>
      </c>
      <c r="F3084" s="78">
        <f t="shared" si="474"/>
        <v>1</v>
      </c>
      <c r="G3084" s="77">
        <f t="shared" si="477"/>
        <v>6.5643197715263395E-15</v>
      </c>
      <c r="H3084" s="78">
        <f t="shared" si="475"/>
        <v>-283.65620542127971</v>
      </c>
      <c r="I3084" s="77">
        <f t="shared" si="478"/>
        <v>100</v>
      </c>
      <c r="J3084" s="77">
        <f t="shared" si="479"/>
        <v>3.2821598857631698E-15</v>
      </c>
      <c r="K3084" s="77">
        <f t="shared" si="480"/>
        <v>3.2821598857631697E-13</v>
      </c>
      <c r="L3084" s="82"/>
    </row>
    <row r="3085" spans="1:12" x14ac:dyDescent="0.2">
      <c r="A3085" s="76">
        <v>32000</v>
      </c>
      <c r="B3085" s="76">
        <f t="shared" si="476"/>
        <v>32</v>
      </c>
      <c r="C3085" s="77">
        <f t="shared" si="471"/>
        <v>6.6828056781656816E-6</v>
      </c>
      <c r="D3085" s="78">
        <f t="shared" si="472"/>
        <v>9.9313336584284996E-10</v>
      </c>
      <c r="E3085" s="78">
        <f t="shared" si="473"/>
        <v>1</v>
      </c>
      <c r="F3085" s="78">
        <f t="shared" si="474"/>
        <v>1</v>
      </c>
      <c r="G3085" s="77">
        <f t="shared" si="477"/>
        <v>6.6369172964303928E-15</v>
      </c>
      <c r="H3085" s="78">
        <f t="shared" si="475"/>
        <v>-283.56067188258987</v>
      </c>
      <c r="I3085" s="77">
        <f t="shared" si="478"/>
        <v>100</v>
      </c>
      <c r="J3085" s="77">
        <f t="shared" si="479"/>
        <v>6.6006185339783666E-15</v>
      </c>
      <c r="K3085" s="77">
        <f t="shared" si="480"/>
        <v>6.600618533978367E-13</v>
      </c>
      <c r="L3085" s="82"/>
    </row>
    <row r="3086" spans="1:12" x14ac:dyDescent="0.2">
      <c r="A3086" s="76">
        <v>32100</v>
      </c>
      <c r="B3086" s="76">
        <f t="shared" si="476"/>
        <v>32.1</v>
      </c>
      <c r="C3086" s="77">
        <f t="shared" si="471"/>
        <v>7.4720424017025636E-6</v>
      </c>
      <c r="D3086" s="78">
        <f t="shared" si="472"/>
        <v>1.3580908849423411E-63</v>
      </c>
      <c r="E3086" s="78">
        <f t="shared" si="473"/>
        <v>1</v>
      </c>
      <c r="F3086" s="78">
        <f t="shared" si="474"/>
        <v>1</v>
      </c>
      <c r="G3086" s="77">
        <f t="shared" si="477"/>
        <v>1.0147712677654931E-68</v>
      </c>
      <c r="H3086" s="78">
        <f t="shared" si="475"/>
        <v>-1359.8726367578111</v>
      </c>
      <c r="I3086" s="77">
        <f t="shared" si="478"/>
        <v>100</v>
      </c>
      <c r="J3086" s="77">
        <f t="shared" si="479"/>
        <v>3.3184586482151964E-15</v>
      </c>
      <c r="K3086" s="77">
        <f t="shared" si="480"/>
        <v>3.3184586482151963E-13</v>
      </c>
      <c r="L3086" s="82"/>
    </row>
    <row r="3087" spans="1:12" x14ac:dyDescent="0.2">
      <c r="A3087" s="76">
        <v>32200</v>
      </c>
      <c r="B3087" s="76">
        <f t="shared" si="476"/>
        <v>32.200000000000003</v>
      </c>
      <c r="C3087" s="77">
        <f t="shared" si="471"/>
        <v>8.3092658519598883E-6</v>
      </c>
      <c r="D3087" s="78">
        <f t="shared" si="472"/>
        <v>8.1384964015018093E-10</v>
      </c>
      <c r="E3087" s="78">
        <f t="shared" si="473"/>
        <v>1</v>
      </c>
      <c r="F3087" s="78">
        <f t="shared" si="474"/>
        <v>1</v>
      </c>
      <c r="G3087" s="77">
        <f t="shared" si="477"/>
        <v>6.7624930235297418E-15</v>
      </c>
      <c r="H3087" s="78">
        <f t="shared" si="475"/>
        <v>-283.39786339842942</v>
      </c>
      <c r="I3087" s="77">
        <f t="shared" si="478"/>
        <v>100</v>
      </c>
      <c r="J3087" s="77">
        <f t="shared" si="479"/>
        <v>3.3812465117648709E-15</v>
      </c>
      <c r="K3087" s="77">
        <f t="shared" si="480"/>
        <v>3.381246511764871E-13</v>
      </c>
      <c r="L3087" s="82"/>
    </row>
    <row r="3088" spans="1:12" x14ac:dyDescent="0.2">
      <c r="A3088" s="76">
        <v>32300</v>
      </c>
      <c r="B3088" s="76">
        <f t="shared" si="476"/>
        <v>32.299999999999997</v>
      </c>
      <c r="C3088" s="77">
        <f t="shared" si="471"/>
        <v>9.1926714465729882E-6</v>
      </c>
      <c r="D3088" s="78">
        <f t="shared" si="472"/>
        <v>7.4144002010632958E-10</v>
      </c>
      <c r="E3088" s="78">
        <f t="shared" si="473"/>
        <v>1</v>
      </c>
      <c r="F3088" s="78">
        <f t="shared" si="474"/>
        <v>1</v>
      </c>
      <c r="G3088" s="77">
        <f t="shared" si="477"/>
        <v>6.815814502177958E-15</v>
      </c>
      <c r="H3088" s="78">
        <f t="shared" si="475"/>
        <v>-283.32964475501717</v>
      </c>
      <c r="I3088" s="77">
        <f t="shared" si="478"/>
        <v>100</v>
      </c>
      <c r="J3088" s="77">
        <f t="shared" si="479"/>
        <v>6.7891537628538499E-15</v>
      </c>
      <c r="K3088" s="77">
        <f t="shared" si="480"/>
        <v>6.7891537628538501E-13</v>
      </c>
      <c r="L3088" s="82"/>
    </row>
    <row r="3089" spans="1:12" x14ac:dyDescent="0.2">
      <c r="A3089" s="76">
        <v>32400</v>
      </c>
      <c r="B3089" s="76">
        <f t="shared" si="476"/>
        <v>32.4</v>
      </c>
      <c r="C3089" s="77">
        <f t="shared" si="471"/>
        <v>1.0119979236483339E-5</v>
      </c>
      <c r="D3089" s="78">
        <f t="shared" si="472"/>
        <v>4.2735331427982996E-61</v>
      </c>
      <c r="E3089" s="78">
        <f t="shared" si="473"/>
        <v>1</v>
      </c>
      <c r="F3089" s="78">
        <f t="shared" si="474"/>
        <v>1</v>
      </c>
      <c r="G3089" s="77">
        <f t="shared" si="477"/>
        <v>4.3248066671542178E-66</v>
      </c>
      <c r="H3089" s="78">
        <f t="shared" si="475"/>
        <v>-1307.2806660426645</v>
      </c>
      <c r="I3089" s="77">
        <f t="shared" si="478"/>
        <v>100</v>
      </c>
      <c r="J3089" s="77">
        <f t="shared" si="479"/>
        <v>3.407907251088979E-15</v>
      </c>
      <c r="K3089" s="77">
        <f t="shared" si="480"/>
        <v>3.4079072510889791E-13</v>
      </c>
      <c r="L3089" s="82"/>
    </row>
    <row r="3090" spans="1:12" x14ac:dyDescent="0.2">
      <c r="A3090" s="76">
        <v>32500</v>
      </c>
      <c r="B3090" s="76">
        <f t="shared" si="476"/>
        <v>32.5</v>
      </c>
      <c r="C3090" s="77">
        <f t="shared" si="471"/>
        <v>1.1088442011477341E-5</v>
      </c>
      <c r="D3090" s="78">
        <f t="shared" si="472"/>
        <v>6.2266330779891536E-10</v>
      </c>
      <c r="E3090" s="78">
        <f t="shared" si="473"/>
        <v>1</v>
      </c>
      <c r="F3090" s="78">
        <f t="shared" si="474"/>
        <v>1</v>
      </c>
      <c r="G3090" s="77">
        <f t="shared" si="477"/>
        <v>6.9043659812029393E-15</v>
      </c>
      <c r="H3090" s="78">
        <f t="shared" si="475"/>
        <v>-283.2175239188457</v>
      </c>
      <c r="I3090" s="77">
        <f t="shared" si="478"/>
        <v>100</v>
      </c>
      <c r="J3090" s="77">
        <f t="shared" si="479"/>
        <v>3.4521829906014696E-15</v>
      </c>
      <c r="K3090" s="77">
        <f t="shared" si="480"/>
        <v>3.4521829906014697E-13</v>
      </c>
      <c r="L3090" s="82"/>
    </row>
    <row r="3091" spans="1:12" x14ac:dyDescent="0.2">
      <c r="A3091" s="76">
        <v>32600</v>
      </c>
      <c r="B3091" s="76">
        <f t="shared" si="476"/>
        <v>32.6</v>
      </c>
      <c r="C3091" s="77">
        <f t="shared" si="471"/>
        <v>1.2094858705260964E-5</v>
      </c>
      <c r="D3091" s="78">
        <f t="shared" si="472"/>
        <v>5.7379138404712186E-10</v>
      </c>
      <c r="E3091" s="78">
        <f t="shared" si="473"/>
        <v>1</v>
      </c>
      <c r="F3091" s="78">
        <f t="shared" si="474"/>
        <v>1</v>
      </c>
      <c r="G3091" s="77">
        <f t="shared" si="477"/>
        <v>6.9399257163460688E-15</v>
      </c>
      <c r="H3091" s="78">
        <f t="shared" si="475"/>
        <v>-283.17290356252727</v>
      </c>
      <c r="I3091" s="77">
        <f t="shared" si="478"/>
        <v>100</v>
      </c>
      <c r="J3091" s="77">
        <f t="shared" si="479"/>
        <v>6.9221458487745036E-15</v>
      </c>
      <c r="K3091" s="77">
        <f t="shared" si="480"/>
        <v>6.9221458487745038E-13</v>
      </c>
      <c r="L3091" s="82"/>
    </row>
    <row r="3092" spans="1:12" x14ac:dyDescent="0.2">
      <c r="A3092" s="76">
        <v>32700</v>
      </c>
      <c r="B3092" s="76">
        <f t="shared" si="476"/>
        <v>32.700000000000003</v>
      </c>
      <c r="C3092" s="77">
        <f t="shared" si="471"/>
        <v>1.3135592941544921E-5</v>
      </c>
      <c r="D3092" s="78">
        <f t="shared" si="472"/>
        <v>3.3904890966734643E-62</v>
      </c>
      <c r="E3092" s="78">
        <f t="shared" si="473"/>
        <v>1</v>
      </c>
      <c r="F3092" s="78">
        <f t="shared" si="474"/>
        <v>1</v>
      </c>
      <c r="G3092" s="77">
        <f t="shared" si="477"/>
        <v>4.4536084646648971E-67</v>
      </c>
      <c r="H3092" s="78">
        <f t="shared" si="475"/>
        <v>-1327.0257593253382</v>
      </c>
      <c r="I3092" s="77">
        <f t="shared" si="478"/>
        <v>100</v>
      </c>
      <c r="J3092" s="77">
        <f t="shared" si="479"/>
        <v>3.4699628581730344E-15</v>
      </c>
      <c r="K3092" s="77">
        <f t="shared" si="480"/>
        <v>3.4699628581730346E-13</v>
      </c>
      <c r="L3092" s="82"/>
    </row>
    <row r="3093" spans="1:12" x14ac:dyDescent="0.2">
      <c r="A3093" s="76">
        <v>32800</v>
      </c>
      <c r="B3093" s="76">
        <f t="shared" si="476"/>
        <v>32.799999999999997</v>
      </c>
      <c r="C3093" s="77">
        <f t="shared" si="471"/>
        <v>1.4206596502780014E-5</v>
      </c>
      <c r="D3093" s="78">
        <f t="shared" si="472"/>
        <v>4.9233611430683944E-10</v>
      </c>
      <c r="E3093" s="78">
        <f t="shared" si="473"/>
        <v>1</v>
      </c>
      <c r="F3093" s="78">
        <f t="shared" si="474"/>
        <v>1</v>
      </c>
      <c r="G3093" s="77">
        <f t="shared" si="477"/>
        <v>6.9944205197038463E-15</v>
      </c>
      <c r="H3093" s="78">
        <f t="shared" si="475"/>
        <v>-283.10496521034742</v>
      </c>
      <c r="I3093" s="77">
        <f t="shared" si="478"/>
        <v>100</v>
      </c>
      <c r="J3093" s="77">
        <f t="shared" si="479"/>
        <v>3.4972102598519232E-15</v>
      </c>
      <c r="K3093" s="77">
        <f t="shared" si="480"/>
        <v>3.4972102598519234E-13</v>
      </c>
      <c r="L3093" s="82"/>
    </row>
    <row r="3094" spans="1:12" x14ac:dyDescent="0.2">
      <c r="A3094" s="76">
        <v>32900</v>
      </c>
      <c r="B3094" s="76">
        <f t="shared" si="476"/>
        <v>32.9</v>
      </c>
      <c r="C3094" s="77">
        <f t="shared" si="471"/>
        <v>1.530343744719894E-5</v>
      </c>
      <c r="D3094" s="78">
        <f t="shared" si="472"/>
        <v>4.5830694861521802E-10</v>
      </c>
      <c r="E3094" s="78">
        <f t="shared" si="473"/>
        <v>1</v>
      </c>
      <c r="F3094" s="78">
        <f t="shared" si="474"/>
        <v>1</v>
      </c>
      <c r="G3094" s="77">
        <f t="shared" si="477"/>
        <v>7.0136717197496076E-15</v>
      </c>
      <c r="H3094" s="78">
        <f t="shared" si="475"/>
        <v>-283.08109130926073</v>
      </c>
      <c r="I3094" s="77">
        <f t="shared" si="478"/>
        <v>100</v>
      </c>
      <c r="J3094" s="77">
        <f t="shared" si="479"/>
        <v>7.0040461197267265E-15</v>
      </c>
      <c r="K3094" s="77">
        <f t="shared" si="480"/>
        <v>7.0040461197267262E-13</v>
      </c>
      <c r="L3094" s="82"/>
    </row>
    <row r="3095" spans="1:12" x14ac:dyDescent="0.2">
      <c r="A3095" s="76">
        <v>33000</v>
      </c>
      <c r="B3095" s="76">
        <f t="shared" si="476"/>
        <v>33</v>
      </c>
      <c r="C3095" s="77">
        <f t="shared" si="471"/>
        <v>1.6421332548230392E-5</v>
      </c>
      <c r="D3095" s="78">
        <f t="shared" si="472"/>
        <v>7.375511566482027E-65</v>
      </c>
      <c r="E3095" s="78">
        <f t="shared" si="473"/>
        <v>1</v>
      </c>
      <c r="F3095" s="78">
        <f t="shared" si="474"/>
        <v>1</v>
      </c>
      <c r="G3095" s="77">
        <f t="shared" si="477"/>
        <v>1.2111572814652102E-69</v>
      </c>
      <c r="H3095" s="78">
        <f t="shared" si="475"/>
        <v>-1378.3359891101018</v>
      </c>
      <c r="I3095" s="77">
        <f t="shared" si="478"/>
        <v>100</v>
      </c>
      <c r="J3095" s="77">
        <f t="shared" si="479"/>
        <v>3.5068358598748038E-15</v>
      </c>
      <c r="K3095" s="77">
        <f t="shared" si="480"/>
        <v>3.5068358598748039E-13</v>
      </c>
      <c r="L3095" s="82"/>
    </row>
    <row r="3096" spans="1:12" x14ac:dyDescent="0.2">
      <c r="A3096" s="76">
        <v>33100</v>
      </c>
      <c r="B3096" s="76">
        <f t="shared" si="476"/>
        <v>33.1</v>
      </c>
      <c r="C3096" s="77">
        <f t="shared" si="471"/>
        <v>1.7555183683645768E-5</v>
      </c>
      <c r="D3096" s="78">
        <f t="shared" si="472"/>
        <v>4.0084770178135832E-10</v>
      </c>
      <c r="E3096" s="78">
        <f t="shared" si="473"/>
        <v>1</v>
      </c>
      <c r="F3096" s="78">
        <f t="shared" si="474"/>
        <v>1</v>
      </c>
      <c r="G3096" s="77">
        <f t="shared" si="477"/>
        <v>7.0369550339390065E-15</v>
      </c>
      <c r="H3096" s="78">
        <f t="shared" si="475"/>
        <v>-283.05230448200871</v>
      </c>
      <c r="I3096" s="77">
        <f t="shared" si="478"/>
        <v>100</v>
      </c>
      <c r="J3096" s="77">
        <f t="shared" si="479"/>
        <v>3.5184775169695033E-15</v>
      </c>
      <c r="K3096" s="77">
        <f t="shared" si="480"/>
        <v>3.5184775169695035E-13</v>
      </c>
      <c r="L3096" s="82"/>
    </row>
    <row r="3097" spans="1:12" x14ac:dyDescent="0.2">
      <c r="A3097" s="76">
        <v>33200</v>
      </c>
      <c r="B3097" s="76">
        <f t="shared" si="476"/>
        <v>33.200000000000003</v>
      </c>
      <c r="C3097" s="77">
        <f t="shared" si="471"/>
        <v>1.8699617760382584E-5</v>
      </c>
      <c r="D3097" s="78">
        <f t="shared" si="472"/>
        <v>3.765472517584053E-10</v>
      </c>
      <c r="E3097" s="78">
        <f t="shared" si="473"/>
        <v>1</v>
      </c>
      <c r="F3097" s="78">
        <f t="shared" si="474"/>
        <v>1</v>
      </c>
      <c r="G3097" s="77">
        <f t="shared" si="477"/>
        <v>7.0412896766047282E-15</v>
      </c>
      <c r="H3097" s="78">
        <f t="shared" si="475"/>
        <v>-283.04695577131662</v>
      </c>
      <c r="I3097" s="77">
        <f t="shared" si="478"/>
        <v>100</v>
      </c>
      <c r="J3097" s="77">
        <f t="shared" si="479"/>
        <v>7.039122355271867E-15</v>
      </c>
      <c r="K3097" s="77">
        <f t="shared" si="480"/>
        <v>7.0391223552718672E-13</v>
      </c>
      <c r="L3097" s="82"/>
    </row>
    <row r="3098" spans="1:12" x14ac:dyDescent="0.2">
      <c r="A3098" s="76">
        <v>33300</v>
      </c>
      <c r="B3098" s="76">
        <f t="shared" si="476"/>
        <v>33.299999999999997</v>
      </c>
      <c r="C3098" s="77">
        <f t="shared" si="471"/>
        <v>1.9849029725216577E-5</v>
      </c>
      <c r="D3098" s="78">
        <f t="shared" si="472"/>
        <v>7.4244524621265004E-61</v>
      </c>
      <c r="E3098" s="78">
        <f t="shared" si="473"/>
        <v>1</v>
      </c>
      <c r="F3098" s="78">
        <f t="shared" si="474"/>
        <v>1</v>
      </c>
      <c r="G3098" s="77">
        <f t="shared" si="477"/>
        <v>1.473681776142063E-65</v>
      </c>
      <c r="H3098" s="78">
        <f t="shared" si="475"/>
        <v>-1296.6319257404762</v>
      </c>
      <c r="I3098" s="77">
        <f t="shared" si="478"/>
        <v>100</v>
      </c>
      <c r="J3098" s="77">
        <f t="shared" si="479"/>
        <v>3.5206448383023641E-15</v>
      </c>
      <c r="K3098" s="77">
        <f t="shared" si="480"/>
        <v>3.5206448383023642E-13</v>
      </c>
      <c r="L3098" s="82"/>
    </row>
    <row r="3099" spans="1:12" x14ac:dyDescent="0.2">
      <c r="A3099" s="76">
        <v>33400</v>
      </c>
      <c r="B3099" s="76">
        <f t="shared" si="476"/>
        <v>33.4</v>
      </c>
      <c r="C3099" s="77">
        <f t="shared" si="471"/>
        <v>2.0997628181588452E-5</v>
      </c>
      <c r="D3099" s="78">
        <f t="shared" si="472"/>
        <v>3.3508947930192448E-10</v>
      </c>
      <c r="E3099" s="78">
        <f t="shared" si="473"/>
        <v>1</v>
      </c>
      <c r="F3099" s="78">
        <f t="shared" si="474"/>
        <v>1</v>
      </c>
      <c r="G3099" s="77">
        <f t="shared" si="477"/>
        <v>7.0360842939438893E-15</v>
      </c>
      <c r="H3099" s="78">
        <f t="shared" si="475"/>
        <v>-283.05337932466847</v>
      </c>
      <c r="I3099" s="77">
        <f t="shared" si="478"/>
        <v>100</v>
      </c>
      <c r="J3099" s="77">
        <f t="shared" si="479"/>
        <v>3.5180421469719447E-15</v>
      </c>
      <c r="K3099" s="77">
        <f t="shared" si="480"/>
        <v>3.5180421469719445E-13</v>
      </c>
      <c r="L3099" s="82"/>
    </row>
    <row r="3100" spans="1:12" x14ac:dyDescent="0.2">
      <c r="A3100" s="76">
        <v>33500</v>
      </c>
      <c r="B3100" s="76">
        <f t="shared" si="476"/>
        <v>33.5</v>
      </c>
      <c r="C3100" s="77">
        <f t="shared" si="471"/>
        <v>2.2139483109137235E-5</v>
      </c>
      <c r="D3100" s="78">
        <f t="shared" si="472"/>
        <v>3.1738921872144039E-10</v>
      </c>
      <c r="E3100" s="78">
        <f t="shared" si="473"/>
        <v>1</v>
      </c>
      <c r="F3100" s="78">
        <f t="shared" si="474"/>
        <v>1</v>
      </c>
      <c r="G3100" s="77">
        <f t="shared" si="477"/>
        <v>7.026833246905593E-15</v>
      </c>
      <c r="H3100" s="78">
        <f t="shared" si="475"/>
        <v>-283.06480705080969</v>
      </c>
      <c r="I3100" s="77">
        <f t="shared" si="478"/>
        <v>100</v>
      </c>
      <c r="J3100" s="77">
        <f t="shared" si="479"/>
        <v>7.0314587704247411E-15</v>
      </c>
      <c r="K3100" s="77">
        <f t="shared" si="480"/>
        <v>7.0314587704247416E-13</v>
      </c>
      <c r="L3100" s="82"/>
    </row>
    <row r="3101" spans="1:12" x14ac:dyDescent="0.2">
      <c r="A3101" s="76">
        <v>33600</v>
      </c>
      <c r="B3101" s="76">
        <f t="shared" si="476"/>
        <v>33.6</v>
      </c>
      <c r="C3101" s="77">
        <f t="shared" si="471"/>
        <v>2.3268575164971411E-5</v>
      </c>
      <c r="D3101" s="78">
        <f t="shared" si="472"/>
        <v>1.3272085092330947E-61</v>
      </c>
      <c r="E3101" s="78">
        <f t="shared" si="473"/>
        <v>1</v>
      </c>
      <c r="F3101" s="78">
        <f t="shared" si="474"/>
        <v>1</v>
      </c>
      <c r="G3101" s="77">
        <f t="shared" si="477"/>
        <v>3.0882250956679918E-66</v>
      </c>
      <c r="H3101" s="78">
        <f t="shared" si="475"/>
        <v>-1310.2058210433859</v>
      </c>
      <c r="I3101" s="77">
        <f t="shared" si="478"/>
        <v>100</v>
      </c>
      <c r="J3101" s="77">
        <f t="shared" si="479"/>
        <v>3.5134166234527965E-15</v>
      </c>
      <c r="K3101" s="77">
        <f t="shared" si="480"/>
        <v>3.5134166234527966E-13</v>
      </c>
      <c r="L3101" s="82"/>
    </row>
    <row r="3102" spans="1:12" x14ac:dyDescent="0.2">
      <c r="A3102" s="76">
        <v>33700</v>
      </c>
      <c r="B3102" s="76">
        <f t="shared" si="476"/>
        <v>33.700000000000003</v>
      </c>
      <c r="C3102" s="77">
        <f t="shared" si="471"/>
        <v>2.4378846034468688E-5</v>
      </c>
      <c r="D3102" s="78">
        <f t="shared" si="472"/>
        <v>2.8695944135093762E-10</v>
      </c>
      <c r="E3102" s="78">
        <f t="shared" si="473"/>
        <v>1</v>
      </c>
      <c r="F3102" s="78">
        <f t="shared" si="474"/>
        <v>1</v>
      </c>
      <c r="G3102" s="77">
        <f t="shared" si="477"/>
        <v>6.9957400388316555E-15</v>
      </c>
      <c r="H3102" s="78">
        <f t="shared" si="475"/>
        <v>-283.10332674486938</v>
      </c>
      <c r="I3102" s="77">
        <f t="shared" si="478"/>
        <v>100</v>
      </c>
      <c r="J3102" s="77">
        <f t="shared" si="479"/>
        <v>3.4978700194158278E-15</v>
      </c>
      <c r="K3102" s="77">
        <f t="shared" si="480"/>
        <v>3.4978700194158278E-13</v>
      </c>
      <c r="L3102" s="82"/>
    </row>
    <row r="3103" spans="1:12" x14ac:dyDescent="0.2">
      <c r="A3103" s="76">
        <v>33800</v>
      </c>
      <c r="B3103" s="76">
        <f t="shared" si="476"/>
        <v>33.799999999999997</v>
      </c>
      <c r="C3103" s="77">
        <f t="shared" si="471"/>
        <v>2.5464249294425671E-5</v>
      </c>
      <c r="D3103" s="78">
        <f t="shared" si="472"/>
        <v>2.7388097426898347E-10</v>
      </c>
      <c r="E3103" s="78">
        <f t="shared" si="473"/>
        <v>1</v>
      </c>
      <c r="F3103" s="78">
        <f t="shared" si="474"/>
        <v>1</v>
      </c>
      <c r="G3103" s="77">
        <f t="shared" si="477"/>
        <v>6.9741734057855773E-15</v>
      </c>
      <c r="H3103" s="78">
        <f t="shared" si="475"/>
        <v>-283.13014517063317</v>
      </c>
      <c r="I3103" s="77">
        <f t="shared" si="478"/>
        <v>100</v>
      </c>
      <c r="J3103" s="77">
        <f t="shared" si="479"/>
        <v>6.9849567223086168E-15</v>
      </c>
      <c r="K3103" s="77">
        <f t="shared" si="480"/>
        <v>6.9849567223086167E-13</v>
      </c>
      <c r="L3103" s="82"/>
    </row>
    <row r="3104" spans="1:12" x14ac:dyDescent="0.2">
      <c r="A3104" s="76">
        <v>33900</v>
      </c>
      <c r="B3104" s="76">
        <f t="shared" si="476"/>
        <v>33.9</v>
      </c>
      <c r="C3104" s="77">
        <f t="shared" si="471"/>
        <v>2.6518801252576297E-5</v>
      </c>
      <c r="D3104" s="78">
        <f t="shared" si="472"/>
        <v>3.1851575241738172E-61</v>
      </c>
      <c r="E3104" s="78">
        <f t="shared" si="473"/>
        <v>1</v>
      </c>
      <c r="F3104" s="78">
        <f t="shared" si="474"/>
        <v>1</v>
      </c>
      <c r="G3104" s="77">
        <f t="shared" si="477"/>
        <v>8.4466559341713447E-66</v>
      </c>
      <c r="H3104" s="78">
        <f t="shared" si="475"/>
        <v>-1301.4663039199083</v>
      </c>
      <c r="I3104" s="77">
        <f t="shared" si="478"/>
        <v>100</v>
      </c>
      <c r="J3104" s="77">
        <f t="shared" si="479"/>
        <v>3.4870867028927887E-15</v>
      </c>
      <c r="K3104" s="77">
        <f t="shared" si="480"/>
        <v>3.4870867028927889E-13</v>
      </c>
      <c r="L3104" s="82"/>
    </row>
    <row r="3105" spans="1:12" x14ac:dyDescent="0.2">
      <c r="A3105" s="76">
        <v>34000</v>
      </c>
      <c r="B3105" s="76">
        <f t="shared" si="476"/>
        <v>34</v>
      </c>
      <c r="C3105" s="77">
        <f t="shared" si="471"/>
        <v>2.7536631234718171E-5</v>
      </c>
      <c r="D3105" s="78">
        <f t="shared" si="472"/>
        <v>2.5128971512181252E-10</v>
      </c>
      <c r="E3105" s="78">
        <f t="shared" si="473"/>
        <v>1</v>
      </c>
      <c r="F3105" s="78">
        <f t="shared" si="474"/>
        <v>1</v>
      </c>
      <c r="G3105" s="77">
        <f t="shared" si="477"/>
        <v>6.919672218386734E-15</v>
      </c>
      <c r="H3105" s="78">
        <f t="shared" si="475"/>
        <v>-283.19828954762056</v>
      </c>
      <c r="I3105" s="77">
        <f t="shared" si="478"/>
        <v>100</v>
      </c>
      <c r="J3105" s="77">
        <f t="shared" si="479"/>
        <v>3.459836109193367E-15</v>
      </c>
      <c r="K3105" s="77">
        <f t="shared" si="480"/>
        <v>3.4598361091933668E-13</v>
      </c>
      <c r="L3105" s="82"/>
    </row>
    <row r="3106" spans="1:12" x14ac:dyDescent="0.2">
      <c r="A3106" s="76">
        <v>34100</v>
      </c>
      <c r="B3106" s="76">
        <f t="shared" si="476"/>
        <v>34.1</v>
      </c>
      <c r="C3106" s="77">
        <f t="shared" si="471"/>
        <v>2.8512030803697545E-5</v>
      </c>
      <c r="D3106" s="78">
        <f t="shared" si="472"/>
        <v>2.4154715355320005E-10</v>
      </c>
      <c r="E3106" s="78">
        <f t="shared" si="473"/>
        <v>1</v>
      </c>
      <c r="F3106" s="78">
        <f t="shared" si="474"/>
        <v>1</v>
      </c>
      <c r="G3106" s="77">
        <f t="shared" si="477"/>
        <v>6.8869998826543009E-15</v>
      </c>
      <c r="H3106" s="78">
        <f t="shared" si="475"/>
        <v>-283.23939848829008</v>
      </c>
      <c r="I3106" s="77">
        <f t="shared" si="478"/>
        <v>100</v>
      </c>
      <c r="J3106" s="77">
        <f t="shared" si="479"/>
        <v>6.903336050520517E-15</v>
      </c>
      <c r="K3106" s="77">
        <f t="shared" si="480"/>
        <v>6.9033360505205174E-13</v>
      </c>
      <c r="L3106" s="82"/>
    </row>
    <row r="3107" spans="1:12" x14ac:dyDescent="0.2">
      <c r="A3107" s="76">
        <v>34200</v>
      </c>
      <c r="B3107" s="76">
        <f t="shared" si="476"/>
        <v>34.200000000000003</v>
      </c>
      <c r="C3107" s="77">
        <f t="shared" si="471"/>
        <v>2.9439501413037823E-5</v>
      </c>
      <c r="D3107" s="78">
        <f t="shared" si="472"/>
        <v>1.2247346588511945E-60</v>
      </c>
      <c r="E3107" s="78">
        <f t="shared" si="473"/>
        <v>1</v>
      </c>
      <c r="F3107" s="78">
        <f t="shared" si="474"/>
        <v>1</v>
      </c>
      <c r="G3107" s="77">
        <f t="shared" si="477"/>
        <v>3.6055577719846138E-65</v>
      </c>
      <c r="H3107" s="78">
        <f t="shared" si="475"/>
        <v>-1288.8605508266176</v>
      </c>
      <c r="I3107" s="77">
        <f t="shared" si="478"/>
        <v>100</v>
      </c>
      <c r="J3107" s="77">
        <f t="shared" si="479"/>
        <v>3.4434999413271505E-15</v>
      </c>
      <c r="K3107" s="77">
        <f t="shared" si="480"/>
        <v>3.4434999413271506E-13</v>
      </c>
      <c r="L3107" s="82"/>
    </row>
    <row r="3108" spans="1:12" x14ac:dyDescent="0.2">
      <c r="A3108" s="76">
        <v>34300</v>
      </c>
      <c r="B3108" s="76">
        <f t="shared" si="476"/>
        <v>34.299999999999997</v>
      </c>
      <c r="C3108" s="77">
        <f t="shared" si="471"/>
        <v>3.0313800021711417E-5</v>
      </c>
      <c r="D3108" s="78">
        <f t="shared" si="472"/>
        <v>2.2469801861496762E-10</v>
      </c>
      <c r="E3108" s="78">
        <f t="shared" si="473"/>
        <v>1</v>
      </c>
      <c r="F3108" s="78">
        <f t="shared" si="474"/>
        <v>1</v>
      </c>
      <c r="G3108" s="77">
        <f t="shared" si="477"/>
        <v>6.8114508015689179E-15</v>
      </c>
      <c r="H3108" s="78">
        <f t="shared" si="475"/>
        <v>-283.33520751795669</v>
      </c>
      <c r="I3108" s="77">
        <f t="shared" si="478"/>
        <v>100</v>
      </c>
      <c r="J3108" s="77">
        <f t="shared" si="479"/>
        <v>3.4057254007844589E-15</v>
      </c>
      <c r="K3108" s="77">
        <f t="shared" si="480"/>
        <v>3.405725400784459E-13</v>
      </c>
      <c r="L3108" s="82"/>
    </row>
    <row r="3109" spans="1:12" x14ac:dyDescent="0.2">
      <c r="A3109" s="76">
        <v>34400</v>
      </c>
      <c r="B3109" s="76">
        <f t="shared" si="476"/>
        <v>34.4</v>
      </c>
      <c r="C3109" s="77">
        <f t="shared" si="471"/>
        <v>3.1129982225070172E-5</v>
      </c>
      <c r="D3109" s="78">
        <f t="shared" si="472"/>
        <v>2.1743742393531193E-10</v>
      </c>
      <c r="E3109" s="78">
        <f t="shared" si="473"/>
        <v>1</v>
      </c>
      <c r="F3109" s="78">
        <f t="shared" si="474"/>
        <v>1</v>
      </c>
      <c r="G3109" s="77">
        <f t="shared" si="477"/>
        <v>6.7688231421713077E-15</v>
      </c>
      <c r="H3109" s="78">
        <f t="shared" si="475"/>
        <v>-283.38973666260353</v>
      </c>
      <c r="I3109" s="77">
        <f t="shared" si="478"/>
        <v>100</v>
      </c>
      <c r="J3109" s="77">
        <f t="shared" si="479"/>
        <v>6.7901369718701124E-15</v>
      </c>
      <c r="K3109" s="77">
        <f t="shared" si="480"/>
        <v>6.7901369718701124E-13</v>
      </c>
      <c r="L3109" s="82"/>
    </row>
    <row r="3110" spans="1:12" x14ac:dyDescent="0.2">
      <c r="A3110" s="76">
        <v>34500</v>
      </c>
      <c r="B3110" s="76">
        <f t="shared" si="476"/>
        <v>34.5</v>
      </c>
      <c r="C3110" s="77">
        <f t="shared" si="471"/>
        <v>3.188344248983965E-5</v>
      </c>
      <c r="D3110" s="78">
        <f t="shared" si="472"/>
        <v>3.3949095015555416E-61</v>
      </c>
      <c r="E3110" s="78">
        <f t="shared" si="473"/>
        <v>1</v>
      </c>
      <c r="F3110" s="78">
        <f t="shared" si="474"/>
        <v>1</v>
      </c>
      <c r="G3110" s="77">
        <f t="shared" si="477"/>
        <v>1.0824140185105631E-65</v>
      </c>
      <c r="H3110" s="78">
        <f t="shared" si="475"/>
        <v>-1299.3121318351864</v>
      </c>
      <c r="I3110" s="77">
        <f t="shared" si="478"/>
        <v>100</v>
      </c>
      <c r="J3110" s="77">
        <f t="shared" si="479"/>
        <v>3.3844115710856539E-15</v>
      </c>
      <c r="K3110" s="77">
        <f t="shared" si="480"/>
        <v>3.3844115710856539E-13</v>
      </c>
      <c r="L3110" s="82"/>
    </row>
    <row r="3111" spans="1:12" x14ac:dyDescent="0.2">
      <c r="A3111" s="76">
        <v>34600</v>
      </c>
      <c r="B3111" s="76">
        <f t="shared" si="476"/>
        <v>34.6</v>
      </c>
      <c r="C3111" s="77">
        <f t="shared" si="471"/>
        <v>3.2569951117879835E-5</v>
      </c>
      <c r="D3111" s="78">
        <f t="shared" si="472"/>
        <v>2.0492717522134168E-10</v>
      </c>
      <c r="E3111" s="78">
        <f t="shared" si="473"/>
        <v>1</v>
      </c>
      <c r="F3111" s="78">
        <f t="shared" si="474"/>
        <v>1</v>
      </c>
      <c r="G3111" s="77">
        <f t="shared" si="477"/>
        <v>6.674468079684294E-15</v>
      </c>
      <c r="H3111" s="78">
        <f t="shared" si="475"/>
        <v>-283.51166679181551</v>
      </c>
      <c r="I3111" s="77">
        <f t="shared" si="478"/>
        <v>100</v>
      </c>
      <c r="J3111" s="77">
        <f t="shared" si="479"/>
        <v>3.337234039842147E-15</v>
      </c>
      <c r="K3111" s="77">
        <f t="shared" si="480"/>
        <v>3.3372340398421469E-13</v>
      </c>
      <c r="L3111" s="82"/>
    </row>
    <row r="3112" spans="1:12" x14ac:dyDescent="0.2">
      <c r="A3112" s="76">
        <v>34700</v>
      </c>
      <c r="B3112" s="76">
        <f t="shared" si="476"/>
        <v>34.700000000000003</v>
      </c>
      <c r="C3112" s="77">
        <f t="shared" si="471"/>
        <v>3.3185687603623204E-5</v>
      </c>
      <c r="D3112" s="78">
        <f t="shared" si="472"/>
        <v>1.9957328944833212E-10</v>
      </c>
      <c r="E3112" s="78">
        <f t="shared" si="473"/>
        <v>1</v>
      </c>
      <c r="F3112" s="78">
        <f t="shared" si="474"/>
        <v>1</v>
      </c>
      <c r="G3112" s="77">
        <f t="shared" si="477"/>
        <v>6.6229768376598212E-15</v>
      </c>
      <c r="H3112" s="78">
        <f t="shared" si="475"/>
        <v>-283.57893527591295</v>
      </c>
      <c r="I3112" s="77">
        <f t="shared" si="478"/>
        <v>100</v>
      </c>
      <c r="J3112" s="77">
        <f t="shared" si="479"/>
        <v>6.6487224586720576E-15</v>
      </c>
      <c r="K3112" s="77">
        <f t="shared" si="480"/>
        <v>6.6487224586720579E-13</v>
      </c>
      <c r="L3112" s="82"/>
    </row>
    <row r="3113" spans="1:12" x14ac:dyDescent="0.2">
      <c r="A3113" s="76">
        <v>34800</v>
      </c>
      <c r="B3113" s="76">
        <f t="shared" si="476"/>
        <v>34.799999999999997</v>
      </c>
      <c r="C3113" s="77">
        <f t="shared" si="471"/>
        <v>3.372727009319853E-5</v>
      </c>
      <c r="D3113" s="78">
        <f t="shared" si="472"/>
        <v>5.783016044176545E-62</v>
      </c>
      <c r="E3113" s="78">
        <f t="shared" si="473"/>
        <v>1</v>
      </c>
      <c r="F3113" s="78">
        <f t="shared" si="474"/>
        <v>1</v>
      </c>
      <c r="G3113" s="77">
        <f t="shared" si="477"/>
        <v>1.9504534407524286E-66</v>
      </c>
      <c r="H3113" s="78">
        <f t="shared" si="475"/>
        <v>-1314.1972882453226</v>
      </c>
      <c r="I3113" s="77">
        <f t="shared" si="478"/>
        <v>100</v>
      </c>
      <c r="J3113" s="77">
        <f t="shared" si="479"/>
        <v>3.3114884188299106E-15</v>
      </c>
      <c r="K3113" s="77">
        <f t="shared" si="480"/>
        <v>3.3114884188299105E-13</v>
      </c>
      <c r="L3113" s="82"/>
    </row>
    <row r="3114" spans="1:12" x14ac:dyDescent="0.2">
      <c r="A3114" s="76">
        <v>34900</v>
      </c>
      <c r="B3114" s="76">
        <f t="shared" si="476"/>
        <v>34.9</v>
      </c>
      <c r="C3114" s="77">
        <f t="shared" si="471"/>
        <v>3.4191780698692371E-5</v>
      </c>
      <c r="D3114" s="78">
        <f t="shared" si="472"/>
        <v>1.9045341502887513E-10</v>
      </c>
      <c r="E3114" s="78">
        <f t="shared" si="473"/>
        <v>1</v>
      </c>
      <c r="F3114" s="78">
        <f t="shared" si="474"/>
        <v>1</v>
      </c>
      <c r="G3114" s="77">
        <f t="shared" si="477"/>
        <v>6.5119413999843399E-15</v>
      </c>
      <c r="H3114" s="78">
        <f t="shared" si="475"/>
        <v>-283.72579032508577</v>
      </c>
      <c r="I3114" s="77">
        <f t="shared" si="478"/>
        <v>100</v>
      </c>
      <c r="J3114" s="77">
        <f t="shared" si="479"/>
        <v>3.25597069999217E-15</v>
      </c>
      <c r="K3114" s="77">
        <f t="shared" si="480"/>
        <v>3.2559706999921698E-13</v>
      </c>
      <c r="L3114" s="82"/>
    </row>
    <row r="3115" spans="1:12" x14ac:dyDescent="0.2">
      <c r="A3115" s="76">
        <v>35000</v>
      </c>
      <c r="B3115" s="76">
        <f t="shared" si="476"/>
        <v>35</v>
      </c>
      <c r="C3115" s="77">
        <f t="shared" si="471"/>
        <v>3.4576786468236722E-5</v>
      </c>
      <c r="D3115" s="78">
        <f t="shared" si="472"/>
        <v>1.8661713057537893E-10</v>
      </c>
      <c r="E3115" s="78">
        <f t="shared" si="473"/>
        <v>1</v>
      </c>
      <c r="F3115" s="78">
        <f t="shared" si="474"/>
        <v>1</v>
      </c>
      <c r="G3115" s="77">
        <f t="shared" si="477"/>
        <v>6.4526206752199275E-15</v>
      </c>
      <c r="H3115" s="78">
        <f t="shared" si="475"/>
        <v>-283.80527729293243</v>
      </c>
      <c r="I3115" s="77">
        <f t="shared" si="478"/>
        <v>100</v>
      </c>
      <c r="J3115" s="77">
        <f t="shared" si="479"/>
        <v>6.4822810376021333E-15</v>
      </c>
      <c r="K3115" s="77">
        <f t="shared" si="480"/>
        <v>6.4822810376021329E-13</v>
      </c>
      <c r="L3115" s="82"/>
    </row>
    <row r="3116" spans="1:12" x14ac:dyDescent="0.2">
      <c r="A3116" s="76">
        <v>35100</v>
      </c>
      <c r="B3116" s="76">
        <f t="shared" si="476"/>
        <v>35.1</v>
      </c>
      <c r="C3116" s="77">
        <f t="shared" si="471"/>
        <v>3.4880355861077962E-5</v>
      </c>
      <c r="D3116" s="78">
        <f t="shared" si="472"/>
        <v>2.7508048868252639E-63</v>
      </c>
      <c r="E3116" s="78">
        <f t="shared" si="473"/>
        <v>1</v>
      </c>
      <c r="F3116" s="78">
        <f t="shared" si="474"/>
        <v>1</v>
      </c>
      <c r="G3116" s="77">
        <f t="shared" si="477"/>
        <v>9.5949053356857499E-68</v>
      </c>
      <c r="H3116" s="78">
        <f t="shared" si="475"/>
        <v>-1340.3591861140203</v>
      </c>
      <c r="I3116" s="77">
        <f t="shared" si="478"/>
        <v>100</v>
      </c>
      <c r="J3116" s="77">
        <f t="shared" si="479"/>
        <v>3.2263103376099638E-15</v>
      </c>
      <c r="K3116" s="77">
        <f t="shared" si="480"/>
        <v>3.2263103376099636E-13</v>
      </c>
      <c r="L3116" s="82"/>
    </row>
    <row r="3117" spans="1:12" x14ac:dyDescent="0.2">
      <c r="A3117" s="76">
        <v>35200</v>
      </c>
      <c r="B3117" s="76">
        <f t="shared" si="476"/>
        <v>35.200000000000003</v>
      </c>
      <c r="C3117" s="77">
        <f t="shared" si="471"/>
        <v>3.5101070625921007E-5</v>
      </c>
      <c r="D3117" s="78">
        <f t="shared" si="472"/>
        <v>1.8024852688696733E-10</v>
      </c>
      <c r="E3117" s="78">
        <f t="shared" si="473"/>
        <v>1</v>
      </c>
      <c r="F3117" s="78">
        <f t="shared" si="474"/>
        <v>1</v>
      </c>
      <c r="G3117" s="77">
        <f t="shared" si="477"/>
        <v>6.326916272477662E-15</v>
      </c>
      <c r="H3117" s="78">
        <f t="shared" si="475"/>
        <v>-283.97615825515567</v>
      </c>
      <c r="I3117" s="77">
        <f t="shared" si="478"/>
        <v>100</v>
      </c>
      <c r="J3117" s="77">
        <f t="shared" si="479"/>
        <v>3.163458136238831E-15</v>
      </c>
      <c r="K3117" s="77">
        <f t="shared" si="480"/>
        <v>3.163458136238831E-13</v>
      </c>
      <c r="L3117" s="82"/>
    </row>
    <row r="3118" spans="1:12" x14ac:dyDescent="0.2">
      <c r="A3118" s="76">
        <v>35300</v>
      </c>
      <c r="B3118" s="76">
        <f t="shared" si="476"/>
        <v>35.299999999999997</v>
      </c>
      <c r="C3118" s="77">
        <f t="shared" si="471"/>
        <v>3.5238033030097541E-5</v>
      </c>
      <c r="D3118" s="78">
        <f t="shared" si="472"/>
        <v>1.7767006540317998E-10</v>
      </c>
      <c r="E3118" s="78">
        <f t="shared" si="473"/>
        <v>1</v>
      </c>
      <c r="F3118" s="78">
        <f t="shared" si="474"/>
        <v>1</v>
      </c>
      <c r="G3118" s="77">
        <f t="shared" si="477"/>
        <v>6.2607436331368464E-15</v>
      </c>
      <c r="H3118" s="78">
        <f t="shared" si="475"/>
        <v>-284.06748158950626</v>
      </c>
      <c r="I3118" s="77">
        <f t="shared" si="478"/>
        <v>100</v>
      </c>
      <c r="J3118" s="77">
        <f t="shared" si="479"/>
        <v>6.2938299528072538E-15</v>
      </c>
      <c r="K3118" s="77">
        <f t="shared" si="480"/>
        <v>6.2938299528072539E-13</v>
      </c>
      <c r="L3118" s="82"/>
    </row>
    <row r="3119" spans="1:12" x14ac:dyDescent="0.2">
      <c r="A3119" s="76">
        <v>35400</v>
      </c>
      <c r="B3119" s="76">
        <f t="shared" si="476"/>
        <v>35.4</v>
      </c>
      <c r="C3119" s="77">
        <f t="shared" si="471"/>
        <v>3.5290868435934583E-5</v>
      </c>
      <c r="D3119" s="78">
        <f t="shared" si="472"/>
        <v>3.718697035130898E-67</v>
      </c>
      <c r="E3119" s="78">
        <f t="shared" si="473"/>
        <v>1</v>
      </c>
      <c r="F3119" s="78">
        <f t="shared" si="474"/>
        <v>1</v>
      </c>
      <c r="G3119" s="77">
        <f t="shared" si="477"/>
        <v>1.3123604781990452E-71</v>
      </c>
      <c r="H3119" s="78">
        <f t="shared" si="475"/>
        <v>-1417.6389371377788</v>
      </c>
      <c r="I3119" s="77">
        <f t="shared" si="478"/>
        <v>100</v>
      </c>
      <c r="J3119" s="77">
        <f t="shared" si="479"/>
        <v>3.1303718165684232E-15</v>
      </c>
      <c r="K3119" s="77">
        <f t="shared" si="480"/>
        <v>3.1303718165684234E-13</v>
      </c>
      <c r="L3119" s="82"/>
    </row>
    <row r="3120" spans="1:12" x14ac:dyDescent="0.2">
      <c r="A3120" s="76">
        <v>35500</v>
      </c>
      <c r="B3120" s="76">
        <f t="shared" si="476"/>
        <v>35.5</v>
      </c>
      <c r="C3120" s="77">
        <f t="shared" si="471"/>
        <v>3.5259723268579992E-5</v>
      </c>
      <c r="D3120" s="78">
        <f t="shared" si="472"/>
        <v>1.7363351810242717E-10</v>
      </c>
      <c r="E3120" s="78">
        <f t="shared" si="473"/>
        <v>1</v>
      </c>
      <c r="F3120" s="78">
        <f t="shared" si="474"/>
        <v>1</v>
      </c>
      <c r="G3120" s="77">
        <f t="shared" si="477"/>
        <v>6.1222697984415564E-15</v>
      </c>
      <c r="H3120" s="78">
        <f t="shared" si="475"/>
        <v>-284.26175071335399</v>
      </c>
      <c r="I3120" s="77">
        <f t="shared" si="478"/>
        <v>100</v>
      </c>
      <c r="J3120" s="77">
        <f t="shared" si="479"/>
        <v>3.0611348992207782E-15</v>
      </c>
      <c r="K3120" s="77">
        <f t="shared" si="480"/>
        <v>3.0611348992207782E-13</v>
      </c>
      <c r="L3120" s="82"/>
    </row>
    <row r="3121" spans="1:12" x14ac:dyDescent="0.2">
      <c r="A3121" s="76">
        <v>35600</v>
      </c>
      <c r="B3121" s="76">
        <f t="shared" si="476"/>
        <v>35.6</v>
      </c>
      <c r="C3121" s="77">
        <f t="shared" si="471"/>
        <v>3.5145258465966033E-5</v>
      </c>
      <c r="D3121" s="78">
        <f t="shared" si="472"/>
        <v>1.721474745487831E-10</v>
      </c>
      <c r="E3121" s="78">
        <f t="shared" si="473"/>
        <v>1</v>
      </c>
      <c r="F3121" s="78">
        <f t="shared" si="474"/>
        <v>1</v>
      </c>
      <c r="G3121" s="77">
        <f t="shared" si="477"/>
        <v>6.0501674872802915E-15</v>
      </c>
      <c r="H3121" s="78">
        <f t="shared" si="475"/>
        <v>-284.36465205143065</v>
      </c>
      <c r="I3121" s="77">
        <f t="shared" si="478"/>
        <v>100</v>
      </c>
      <c r="J3121" s="77">
        <f t="shared" si="479"/>
        <v>6.0862186428609239E-15</v>
      </c>
      <c r="K3121" s="77">
        <f t="shared" si="480"/>
        <v>6.0862186428609241E-13</v>
      </c>
      <c r="L3121" s="82"/>
    </row>
    <row r="3122" spans="1:12" x14ac:dyDescent="0.2">
      <c r="A3122" s="76">
        <v>35700</v>
      </c>
      <c r="B3122" s="76">
        <f t="shared" si="476"/>
        <v>35.700000000000003</v>
      </c>
      <c r="C3122" s="77">
        <f t="shared" si="471"/>
        <v>3.4948638546097195E-5</v>
      </c>
      <c r="D3122" s="78">
        <f t="shared" si="472"/>
        <v>5.6502640984979602E-63</v>
      </c>
      <c r="E3122" s="78">
        <f t="shared" si="473"/>
        <v>1</v>
      </c>
      <c r="F3122" s="78">
        <f t="shared" si="474"/>
        <v>1</v>
      </c>
      <c r="G3122" s="77">
        <f t="shared" si="477"/>
        <v>1.9746903766839494E-67</v>
      </c>
      <c r="H3122" s="78">
        <f t="shared" si="475"/>
        <v>-1334.0900198057032</v>
      </c>
      <c r="I3122" s="77">
        <f t="shared" si="478"/>
        <v>100</v>
      </c>
      <c r="J3122" s="77">
        <f t="shared" si="479"/>
        <v>3.0250837436401458E-15</v>
      </c>
      <c r="K3122" s="77">
        <f t="shared" si="480"/>
        <v>3.0250837436401459E-13</v>
      </c>
      <c r="L3122" s="82"/>
    </row>
    <row r="3123" spans="1:12" x14ac:dyDescent="0.2">
      <c r="A3123" s="76">
        <v>35800</v>
      </c>
      <c r="B3123" s="76">
        <f t="shared" si="476"/>
        <v>35.799999999999997</v>
      </c>
      <c r="C3123" s="77">
        <f t="shared" si="471"/>
        <v>3.4671516468983934E-5</v>
      </c>
      <c r="D3123" s="78">
        <f t="shared" si="472"/>
        <v>1.7018910552416743E-10</v>
      </c>
      <c r="E3123" s="78">
        <f t="shared" si="473"/>
        <v>1</v>
      </c>
      <c r="F3123" s="78">
        <f t="shared" si="474"/>
        <v>1</v>
      </c>
      <c r="G3123" s="77">
        <f t="shared" si="477"/>
        <v>5.9007143750228158E-15</v>
      </c>
      <c r="H3123" s="78">
        <f t="shared" si="475"/>
        <v>-284.58190813885415</v>
      </c>
      <c r="I3123" s="77">
        <f t="shared" si="478"/>
        <v>100</v>
      </c>
      <c r="J3123" s="77">
        <f t="shared" si="479"/>
        <v>2.9503571875114079E-15</v>
      </c>
      <c r="K3123" s="77">
        <f t="shared" si="480"/>
        <v>2.9503571875114078E-13</v>
      </c>
      <c r="L3123" s="82"/>
    </row>
    <row r="3124" spans="1:12" x14ac:dyDescent="0.2">
      <c r="A3124" s="76">
        <v>35900</v>
      </c>
      <c r="B3124" s="76">
        <f t="shared" si="476"/>
        <v>35.9</v>
      </c>
      <c r="C3124" s="77">
        <f t="shared" si="471"/>
        <v>3.4316014509913197E-5</v>
      </c>
      <c r="D3124" s="78">
        <f t="shared" si="472"/>
        <v>1.6970358246883988E-10</v>
      </c>
      <c r="E3124" s="78">
        <f t="shared" si="473"/>
        <v>1</v>
      </c>
      <c r="F3124" s="78">
        <f t="shared" si="474"/>
        <v>1</v>
      </c>
      <c r="G3124" s="77">
        <f t="shared" si="477"/>
        <v>5.82355059838496E-15</v>
      </c>
      <c r="H3124" s="78">
        <f t="shared" si="475"/>
        <v>-284.69624293548031</v>
      </c>
      <c r="I3124" s="77">
        <f t="shared" si="478"/>
        <v>100</v>
      </c>
      <c r="J3124" s="77">
        <f t="shared" si="479"/>
        <v>5.8621324867038875E-15</v>
      </c>
      <c r="K3124" s="77">
        <f t="shared" si="480"/>
        <v>5.8621324867038879E-13</v>
      </c>
      <c r="L3124" s="82"/>
    </row>
    <row r="3125" spans="1:12" x14ac:dyDescent="0.2">
      <c r="A3125" s="76">
        <v>36000</v>
      </c>
      <c r="B3125" s="76">
        <f t="shared" si="476"/>
        <v>36</v>
      </c>
      <c r="C3125" s="77">
        <f t="shared" si="471"/>
        <v>3.3884701396983296E-5</v>
      </c>
      <c r="D3125" s="78">
        <f t="shared" si="472"/>
        <v>3.2536710319308253E-62</v>
      </c>
      <c r="E3125" s="78">
        <f t="shared" si="473"/>
        <v>1</v>
      </c>
      <c r="F3125" s="78">
        <f t="shared" si="474"/>
        <v>1</v>
      </c>
      <c r="G3125" s="77">
        <f t="shared" si="477"/>
        <v>1.1024967136099052E-66</v>
      </c>
      <c r="H3125" s="78">
        <f t="shared" si="475"/>
        <v>-1319.1524539285988</v>
      </c>
      <c r="I3125" s="77">
        <f t="shared" si="478"/>
        <v>100</v>
      </c>
      <c r="J3125" s="77">
        <f t="shared" si="479"/>
        <v>2.91177529919248E-15</v>
      </c>
      <c r="K3125" s="77">
        <f t="shared" si="480"/>
        <v>2.9117752991924801E-13</v>
      </c>
      <c r="L3125" s="82"/>
    </row>
    <row r="3126" spans="1:12" x14ac:dyDescent="0.2">
      <c r="A3126" s="76">
        <v>36100</v>
      </c>
      <c r="B3126" s="76">
        <f t="shared" si="476"/>
        <v>36.1</v>
      </c>
      <c r="C3126" s="77">
        <f t="shared" si="471"/>
        <v>3.3380565998612435E-5</v>
      </c>
      <c r="D3126" s="78">
        <f t="shared" si="472"/>
        <v>1.6970358246891962E-10</v>
      </c>
      <c r="E3126" s="78">
        <f t="shared" si="473"/>
        <v>1</v>
      </c>
      <c r="F3126" s="78">
        <f t="shared" si="474"/>
        <v>1</v>
      </c>
      <c r="G3126" s="77">
        <f t="shared" si="477"/>
        <v>5.6648016348047393E-15</v>
      </c>
      <c r="H3126" s="78">
        <f t="shared" si="475"/>
        <v>-284.93630586576643</v>
      </c>
      <c r="I3126" s="77">
        <f t="shared" si="478"/>
        <v>100</v>
      </c>
      <c r="J3126" s="77">
        <f t="shared" si="479"/>
        <v>2.8324008174023697E-15</v>
      </c>
      <c r="K3126" s="77">
        <f t="shared" si="480"/>
        <v>2.8324008174023695E-13</v>
      </c>
      <c r="L3126" s="82"/>
    </row>
    <row r="3127" spans="1:12" x14ac:dyDescent="0.2">
      <c r="A3127" s="76">
        <v>36200</v>
      </c>
      <c r="B3127" s="76">
        <f t="shared" si="476"/>
        <v>36.200000000000003</v>
      </c>
      <c r="C3127" s="77">
        <f t="shared" si="471"/>
        <v>3.2806987875786183E-5</v>
      </c>
      <c r="D3127" s="78">
        <f t="shared" si="472"/>
        <v>1.7018910552417676E-10</v>
      </c>
      <c r="E3127" s="78">
        <f t="shared" si="473"/>
        <v>1</v>
      </c>
      <c r="F3127" s="78">
        <f t="shared" si="474"/>
        <v>1</v>
      </c>
      <c r="G3127" s="77">
        <f t="shared" si="477"/>
        <v>5.5833919215225621E-15</v>
      </c>
      <c r="H3127" s="78">
        <f t="shared" si="475"/>
        <v>-285.0620377228388</v>
      </c>
      <c r="I3127" s="77">
        <f t="shared" si="478"/>
        <v>100</v>
      </c>
      <c r="J3127" s="77">
        <f t="shared" si="479"/>
        <v>5.6240967781636507E-15</v>
      </c>
      <c r="K3127" s="77">
        <f t="shared" si="480"/>
        <v>5.6240967781636504E-13</v>
      </c>
      <c r="L3127" s="82"/>
    </row>
    <row r="3128" spans="1:12" x14ac:dyDescent="0.2">
      <c r="A3128" s="76">
        <v>36300</v>
      </c>
      <c r="B3128" s="76">
        <f t="shared" si="476"/>
        <v>36.299999999999997</v>
      </c>
      <c r="C3128" s="77">
        <f t="shared" si="471"/>
        <v>3.2167705038907978E-5</v>
      </c>
      <c r="D3128" s="78">
        <f t="shared" si="472"/>
        <v>9.5928472347021638E-64</v>
      </c>
      <c r="E3128" s="78">
        <f t="shared" si="473"/>
        <v>1</v>
      </c>
      <c r="F3128" s="78">
        <f t="shared" si="474"/>
        <v>1</v>
      </c>
      <c r="G3128" s="77">
        <f t="shared" si="477"/>
        <v>3.0857988032920327E-68</v>
      </c>
      <c r="H3128" s="78">
        <f t="shared" si="475"/>
        <v>-1350.2126478743917</v>
      </c>
      <c r="I3128" s="77">
        <f t="shared" si="478"/>
        <v>100</v>
      </c>
      <c r="J3128" s="77">
        <f t="shared" si="479"/>
        <v>2.7916959607612811E-15</v>
      </c>
      <c r="K3128" s="77">
        <f t="shared" si="480"/>
        <v>2.7916959607612809E-13</v>
      </c>
      <c r="L3128" s="82"/>
    </row>
    <row r="3129" spans="1:12" x14ac:dyDescent="0.2">
      <c r="A3129" s="76">
        <v>36400</v>
      </c>
      <c r="B3129" s="76">
        <f t="shared" si="476"/>
        <v>36.4</v>
      </c>
      <c r="C3129" s="77">
        <f t="shared" si="471"/>
        <v>3.1466779270081664E-5</v>
      </c>
      <c r="D3129" s="78">
        <f t="shared" si="472"/>
        <v>1.7214747454886414E-10</v>
      </c>
      <c r="E3129" s="78">
        <f t="shared" si="473"/>
        <v>1</v>
      </c>
      <c r="F3129" s="78">
        <f t="shared" si="474"/>
        <v>1</v>
      </c>
      <c r="G3129" s="77">
        <f t="shared" si="477"/>
        <v>5.4169265835311087E-15</v>
      </c>
      <c r="H3129" s="78">
        <f t="shared" si="475"/>
        <v>-285.32494100870412</v>
      </c>
      <c r="I3129" s="77">
        <f t="shared" si="478"/>
        <v>100</v>
      </c>
      <c r="J3129" s="77">
        <f t="shared" si="479"/>
        <v>2.7084632917655544E-15</v>
      </c>
      <c r="K3129" s="77">
        <f t="shared" si="480"/>
        <v>2.7084632917655543E-13</v>
      </c>
      <c r="L3129" s="82"/>
    </row>
    <row r="3130" spans="1:12" x14ac:dyDescent="0.2">
      <c r="A3130" s="76">
        <v>36500</v>
      </c>
      <c r="B3130" s="76">
        <f t="shared" si="476"/>
        <v>36.5</v>
      </c>
      <c r="C3130" s="77">
        <f t="shared" si="471"/>
        <v>3.0708559388357404E-5</v>
      </c>
      <c r="D3130" s="78">
        <f t="shared" si="472"/>
        <v>1.7363351810225408E-10</v>
      </c>
      <c r="E3130" s="78">
        <f t="shared" si="473"/>
        <v>1</v>
      </c>
      <c r="F3130" s="78">
        <f t="shared" si="474"/>
        <v>1</v>
      </c>
      <c r="G3130" s="77">
        <f t="shared" si="477"/>
        <v>5.3320352024524998E-15</v>
      </c>
      <c r="H3130" s="78">
        <f t="shared" si="475"/>
        <v>-285.46213984015077</v>
      </c>
      <c r="I3130" s="77">
        <f t="shared" si="478"/>
        <v>100</v>
      </c>
      <c r="J3130" s="77">
        <f t="shared" si="479"/>
        <v>5.3744808929918042E-15</v>
      </c>
      <c r="K3130" s="77">
        <f t="shared" si="480"/>
        <v>5.3744808929918044E-13</v>
      </c>
      <c r="L3130" s="82"/>
    </row>
    <row r="3131" spans="1:12" x14ac:dyDescent="0.2">
      <c r="A3131" s="76">
        <v>36600</v>
      </c>
      <c r="B3131" s="76">
        <f t="shared" si="476"/>
        <v>36.6</v>
      </c>
      <c r="C3131" s="77">
        <f t="shared" si="471"/>
        <v>2.9897642847828963E-5</v>
      </c>
      <c r="D3131" s="78">
        <f t="shared" si="472"/>
        <v>6.0364614196839152E-61</v>
      </c>
      <c r="E3131" s="78">
        <f t="shared" si="473"/>
        <v>1</v>
      </c>
      <c r="F3131" s="78">
        <f t="shared" si="474"/>
        <v>1</v>
      </c>
      <c r="G3131" s="77">
        <f t="shared" si="477"/>
        <v>1.8047596759040828E-65</v>
      </c>
      <c r="H3131" s="78">
        <f t="shared" si="475"/>
        <v>-1294.8716124222858</v>
      </c>
      <c r="I3131" s="77">
        <f t="shared" si="478"/>
        <v>100</v>
      </c>
      <c r="J3131" s="77">
        <f t="shared" si="479"/>
        <v>2.6660176012262499E-15</v>
      </c>
      <c r="K3131" s="77">
        <f t="shared" si="480"/>
        <v>2.6660176012262496E-13</v>
      </c>
      <c r="L3131" s="82"/>
    </row>
    <row r="3132" spans="1:12" x14ac:dyDescent="0.2">
      <c r="A3132" s="76">
        <v>36700</v>
      </c>
      <c r="B3132" s="76">
        <f t="shared" si="476"/>
        <v>36.700000000000003</v>
      </c>
      <c r="C3132" s="77">
        <f t="shared" si="471"/>
        <v>2.9038836066458143E-5</v>
      </c>
      <c r="D3132" s="78">
        <f t="shared" si="472"/>
        <v>1.7767006540317036E-10</v>
      </c>
      <c r="E3132" s="78">
        <f t="shared" si="473"/>
        <v>1</v>
      </c>
      <c r="F3132" s="78">
        <f t="shared" si="474"/>
        <v>1</v>
      </c>
      <c r="G3132" s="77">
        <f t="shared" si="477"/>
        <v>5.1593319031595605E-15</v>
      </c>
      <c r="H3132" s="78">
        <f t="shared" si="475"/>
        <v>-285.74813065565968</v>
      </c>
      <c r="I3132" s="77">
        <f t="shared" si="478"/>
        <v>100</v>
      </c>
      <c r="J3132" s="77">
        <f t="shared" si="479"/>
        <v>2.5796659515797803E-15</v>
      </c>
      <c r="K3132" s="77">
        <f t="shared" si="480"/>
        <v>2.5796659515797804E-13</v>
      </c>
      <c r="L3132" s="82"/>
    </row>
    <row r="3133" spans="1:12" x14ac:dyDescent="0.2">
      <c r="A3133" s="76">
        <v>36800</v>
      </c>
      <c r="B3133" s="76">
        <f t="shared" si="476"/>
        <v>36.799999999999997</v>
      </c>
      <c r="C3133" s="77">
        <f t="shared" si="471"/>
        <v>2.8137113887130892E-5</v>
      </c>
      <c r="D3133" s="78">
        <f t="shared" si="472"/>
        <v>1.8024852688688249E-10</v>
      </c>
      <c r="E3133" s="78">
        <f t="shared" si="473"/>
        <v>1</v>
      </c>
      <c r="F3133" s="78">
        <f t="shared" si="474"/>
        <v>1</v>
      </c>
      <c r="G3133" s="77">
        <f t="shared" si="477"/>
        <v>5.071673329003787E-15</v>
      </c>
      <c r="H3133" s="78">
        <f t="shared" si="475"/>
        <v>-285.89697455039709</v>
      </c>
      <c r="I3133" s="77">
        <f t="shared" si="478"/>
        <v>100</v>
      </c>
      <c r="J3133" s="77">
        <f t="shared" si="479"/>
        <v>5.1155026160816742E-15</v>
      </c>
      <c r="K3133" s="77">
        <f t="shared" si="480"/>
        <v>5.1155026160816745E-13</v>
      </c>
      <c r="L3133" s="82"/>
    </row>
    <row r="3134" spans="1:12" x14ac:dyDescent="0.2">
      <c r="A3134" s="76">
        <v>36900</v>
      </c>
      <c r="B3134" s="76">
        <f t="shared" si="476"/>
        <v>36.9</v>
      </c>
      <c r="C3134" s="77">
        <f t="shared" si="471"/>
        <v>2.7197578571790209E-5</v>
      </c>
      <c r="D3134" s="78">
        <f t="shared" si="472"/>
        <v>1.1702354494633528E-62</v>
      </c>
      <c r="E3134" s="78">
        <f t="shared" si="473"/>
        <v>1</v>
      </c>
      <c r="F3134" s="78">
        <f t="shared" si="474"/>
        <v>1</v>
      </c>
      <c r="G3134" s="77">
        <f t="shared" si="477"/>
        <v>3.1827570584273771E-67</v>
      </c>
      <c r="H3134" s="78">
        <f t="shared" si="475"/>
        <v>-1329.9439302009453</v>
      </c>
      <c r="I3134" s="77">
        <f t="shared" si="478"/>
        <v>100</v>
      </c>
      <c r="J3134" s="77">
        <f t="shared" si="479"/>
        <v>2.5358366645018935E-15</v>
      </c>
      <c r="K3134" s="77">
        <f t="shared" si="480"/>
        <v>2.5358366645018936E-13</v>
      </c>
      <c r="L3134" s="82"/>
    </row>
    <row r="3135" spans="1:12" x14ac:dyDescent="0.2">
      <c r="A3135" s="76">
        <v>37000</v>
      </c>
      <c r="B3135" s="76">
        <f t="shared" si="476"/>
        <v>37</v>
      </c>
      <c r="C3135" s="77">
        <f t="shared" si="471"/>
        <v>2.6225418724655234E-5</v>
      </c>
      <c r="D3135" s="78">
        <f t="shared" si="472"/>
        <v>1.8661713057556471E-10</v>
      </c>
      <c r="E3135" s="78">
        <f t="shared" si="473"/>
        <v>1</v>
      </c>
      <c r="F3135" s="78">
        <f t="shared" si="474"/>
        <v>1</v>
      </c>
      <c r="G3135" s="77">
        <f t="shared" si="477"/>
        <v>4.8941123905378459E-15</v>
      </c>
      <c r="H3135" s="78">
        <f t="shared" si="475"/>
        <v>-286.20652123082499</v>
      </c>
      <c r="I3135" s="77">
        <f t="shared" si="478"/>
        <v>100</v>
      </c>
      <c r="J3135" s="77">
        <f t="shared" si="479"/>
        <v>2.4470561952689229E-15</v>
      </c>
      <c r="K3135" s="77">
        <f t="shared" si="480"/>
        <v>2.447056195268923E-13</v>
      </c>
      <c r="L3135" s="82"/>
    </row>
    <row r="3136" spans="1:12" x14ac:dyDescent="0.2">
      <c r="A3136" s="76">
        <v>37100</v>
      </c>
      <c r="B3136" s="76">
        <f t="shared" si="476"/>
        <v>37.1</v>
      </c>
      <c r="C3136" s="77">
        <f t="shared" si="471"/>
        <v>2.5225868531667735E-5</v>
      </c>
      <c r="D3136" s="78">
        <f t="shared" si="472"/>
        <v>1.9045341502888537E-10</v>
      </c>
      <c r="E3136" s="78">
        <f t="shared" si="473"/>
        <v>1</v>
      </c>
      <c r="F3136" s="78">
        <f t="shared" si="474"/>
        <v>1</v>
      </c>
      <c r="G3136" s="77">
        <f t="shared" si="477"/>
        <v>4.804352808925814E-15</v>
      </c>
      <c r="H3136" s="78">
        <f t="shared" si="475"/>
        <v>-286.36730215134628</v>
      </c>
      <c r="I3136" s="77">
        <f t="shared" si="478"/>
        <v>100</v>
      </c>
      <c r="J3136" s="77">
        <f t="shared" si="479"/>
        <v>4.8492325997318303E-15</v>
      </c>
      <c r="K3136" s="77">
        <f t="shared" si="480"/>
        <v>4.8492325997318303E-13</v>
      </c>
      <c r="L3136" s="82"/>
    </row>
    <row r="3137" spans="1:12" x14ac:dyDescent="0.2">
      <c r="A3137" s="76">
        <v>37200</v>
      </c>
      <c r="B3137" s="76">
        <f t="shared" si="476"/>
        <v>37.200000000000003</v>
      </c>
      <c r="C3137" s="77">
        <f t="shared" si="471"/>
        <v>2.4204167690615995E-5</v>
      </c>
      <c r="D3137" s="78">
        <f t="shared" si="472"/>
        <v>2.2889132572310839E-62</v>
      </c>
      <c r="E3137" s="78">
        <f t="shared" si="473"/>
        <v>1</v>
      </c>
      <c r="F3137" s="78">
        <f t="shared" si="474"/>
        <v>1</v>
      </c>
      <c r="G3137" s="77">
        <f t="shared" si="477"/>
        <v>5.540124030729522E-67</v>
      </c>
      <c r="H3137" s="78">
        <f t="shared" si="475"/>
        <v>-1325.1296102460146</v>
      </c>
      <c r="I3137" s="77">
        <f t="shared" si="478"/>
        <v>100</v>
      </c>
      <c r="J3137" s="77">
        <f t="shared" si="479"/>
        <v>2.402176404462907E-15</v>
      </c>
      <c r="K3137" s="77">
        <f t="shared" si="480"/>
        <v>2.4021764044629068E-13</v>
      </c>
      <c r="L3137" s="82"/>
    </row>
    <row r="3138" spans="1:12" x14ac:dyDescent="0.2">
      <c r="A3138" s="76">
        <v>37300</v>
      </c>
      <c r="B3138" s="76">
        <f t="shared" si="476"/>
        <v>37.299999999999997</v>
      </c>
      <c r="C3138" s="77">
        <f t="shared" ref="C3138:C3201" si="481">ABS(SIN(((8*PI()*$A3138*VLOOKUP($D$8,$C$16:$D$31,2,FALSE))/($D$14*1000000)))/(VLOOKUP($D$8,$C$16:$D$31,2,FALSE)*SIN(((8*PI()*$A3138)/($D$14*1000000)))))^5</f>
        <v>2.3165522390083399E-5</v>
      </c>
      <c r="D3138" s="78">
        <f t="shared" ref="D3138:D3201" si="482">ABS(SIN(((512*PI()*$A3138*VLOOKUP($D$8,$C$16:$E$31,3,FALSE))/($D$14*1000000)))/(VLOOKUP($D$8,$C$16:$E$31,3,FALSE)*SIN(((512*PI()*$A3138)/($D$14*1000000)))))^$D$9</f>
        <v>1.9957328944832165E-10</v>
      </c>
      <c r="E3138" s="78">
        <f t="shared" ref="E3138:E3201" si="483">IF($D$10="OFF",1,ABS(SIN(8*VLOOKUP($D$8,$C$16:$D$31,2,FALSE)*VLOOKUP($D$8,$C$16:$E$31,3,FALSE)*2*PI()*A3138/($D$14*1000000))/(2*SIN((8*VLOOKUP($D$8,$C$16:$D$31,2,FALSE)*VLOOKUP($D$8,$C$16:$E$31,3,FALSE))*PI()*A3138/($D$14*1000000)))))</f>
        <v>1</v>
      </c>
      <c r="F3138" s="78">
        <f t="shared" ref="F3138:F3201" si="484">IF($D$11="OFF",1,ABS(SIN(8*VLOOKUP($D$8,$C$16:$D$31,2,FALSE)*VLOOKUP($D$8,$C$16:$E$31,3,FALSE)*IF($D$10="ON",4,2)*PI()*A3138/($D$14*1000000))/(2*SIN((8*VLOOKUP($D$8,$C$16:$D$31,2,FALSE)*VLOOKUP($D$8,$C$16:$E$31,3,FALSE)*IF($D$10="ON",2,1))*PI()*A3138/($D$14*1000000)))))</f>
        <v>1</v>
      </c>
      <c r="G3138" s="77">
        <f t="shared" si="477"/>
        <v>4.6232195051776904E-15</v>
      </c>
      <c r="H3138" s="78">
        <f t="shared" ref="H3138:H3201" si="485">20*LOG10(G3138)</f>
        <v>-286.7011097253361</v>
      </c>
      <c r="I3138" s="77">
        <f t="shared" si="478"/>
        <v>100</v>
      </c>
      <c r="J3138" s="77">
        <f t="shared" si="479"/>
        <v>2.3116097525888452E-15</v>
      </c>
      <c r="K3138" s="77">
        <f t="shared" si="480"/>
        <v>2.3116097525888451E-13</v>
      </c>
      <c r="L3138" s="82"/>
    </row>
    <row r="3139" spans="1:12" x14ac:dyDescent="0.2">
      <c r="A3139" s="76">
        <v>37400</v>
      </c>
      <c r="B3139" s="76">
        <f t="shared" ref="B3139:B3202" si="486">A3139/1000</f>
        <v>37.4</v>
      </c>
      <c r="C3139" s="77">
        <f t="shared" si="481"/>
        <v>2.2115067675735198E-5</v>
      </c>
      <c r="D3139" s="78">
        <f t="shared" si="482"/>
        <v>2.0492717522113752E-10</v>
      </c>
      <c r="E3139" s="78">
        <f t="shared" si="483"/>
        <v>1</v>
      </c>
      <c r="F3139" s="78">
        <f t="shared" si="484"/>
        <v>1</v>
      </c>
      <c r="G3139" s="77">
        <f t="shared" ref="G3139:G3202" si="487">C3139*D3139*E3139*F3139</f>
        <v>4.5319783486127016E-15</v>
      </c>
      <c r="H3139" s="78">
        <f t="shared" si="485"/>
        <v>-286.87424347264454</v>
      </c>
      <c r="I3139" s="77">
        <f t="shared" ref="I3139:I3202" si="488">A3139-A3138</f>
        <v>100</v>
      </c>
      <c r="J3139" s="77">
        <f t="shared" ref="J3139:J3202" si="489">((G3139+G3138)/2)</f>
        <v>4.577598926895196E-15</v>
      </c>
      <c r="K3139" s="77">
        <f t="shared" si="480"/>
        <v>4.5775989268951962E-13</v>
      </c>
      <c r="L3139" s="82"/>
    </row>
    <row r="3140" spans="1:12" x14ac:dyDescent="0.2">
      <c r="A3140" s="76">
        <v>37500</v>
      </c>
      <c r="B3140" s="76">
        <f t="shared" si="486"/>
        <v>37.5</v>
      </c>
      <c r="C3140" s="77">
        <f t="shared" si="481"/>
        <v>2.1057831519774326E-5</v>
      </c>
      <c r="D3140" s="78">
        <f t="shared" si="482"/>
        <v>1.6548040350521312E-60</v>
      </c>
      <c r="E3140" s="78">
        <f t="shared" si="483"/>
        <v>1</v>
      </c>
      <c r="F3140" s="78">
        <f t="shared" si="484"/>
        <v>1</v>
      </c>
      <c r="G3140" s="77">
        <f t="shared" si="487"/>
        <v>3.4846584568370508E-65</v>
      </c>
      <c r="H3140" s="78">
        <f t="shared" si="485"/>
        <v>-1289.1567956430265</v>
      </c>
      <c r="I3140" s="77">
        <f t="shared" si="488"/>
        <v>100</v>
      </c>
      <c r="J3140" s="77">
        <f t="shared" si="489"/>
        <v>2.2659891743063508E-15</v>
      </c>
      <c r="K3140" s="77">
        <f t="shared" ref="K3140:K3203" si="490">I3140*J3140</f>
        <v>2.2659891743063508E-13</v>
      </c>
      <c r="L3140" s="82"/>
    </row>
    <row r="3141" spans="1:12" x14ac:dyDescent="0.2">
      <c r="A3141" s="76">
        <v>37600</v>
      </c>
      <c r="B3141" s="76">
        <f t="shared" si="486"/>
        <v>37.6</v>
      </c>
      <c r="C3141" s="77">
        <f t="shared" si="481"/>
        <v>1.9998700883993059E-5</v>
      </c>
      <c r="D3141" s="78">
        <f t="shared" si="482"/>
        <v>2.1743742393529994E-10</v>
      </c>
      <c r="E3141" s="78">
        <f t="shared" si="483"/>
        <v>1</v>
      </c>
      <c r="F3141" s="78">
        <f t="shared" si="484"/>
        <v>1</v>
      </c>
      <c r="G3141" s="77">
        <f t="shared" si="487"/>
        <v>4.3484660022680565E-15</v>
      </c>
      <c r="H3141" s="78">
        <f t="shared" si="485"/>
        <v>-287.23327842065197</v>
      </c>
      <c r="I3141" s="77">
        <f t="shared" si="488"/>
        <v>100</v>
      </c>
      <c r="J3141" s="77">
        <f t="shared" si="489"/>
        <v>2.1742330011340283E-15</v>
      </c>
      <c r="K3141" s="77">
        <f t="shared" si="490"/>
        <v>2.1742330011340281E-13</v>
      </c>
      <c r="L3141" s="82"/>
    </row>
    <row r="3142" spans="1:12" x14ac:dyDescent="0.2">
      <c r="A3142" s="76">
        <v>37700</v>
      </c>
      <c r="B3142" s="76">
        <f t="shared" si="486"/>
        <v>37.700000000000003</v>
      </c>
      <c r="C3142" s="77">
        <f t="shared" si="481"/>
        <v>1.8942390039055621E-5</v>
      </c>
      <c r="D3142" s="78">
        <f t="shared" si="482"/>
        <v>2.246980186150978E-10</v>
      </c>
      <c r="E3142" s="78">
        <f t="shared" si="483"/>
        <v>1</v>
      </c>
      <c r="F3142" s="78">
        <f t="shared" si="484"/>
        <v>1</v>
      </c>
      <c r="G3142" s="77">
        <f t="shared" si="487"/>
        <v>4.2563175096101632E-15</v>
      </c>
      <c r="H3142" s="78">
        <f t="shared" si="485"/>
        <v>-287.41931964655191</v>
      </c>
      <c r="I3142" s="77">
        <f t="shared" si="488"/>
        <v>100</v>
      </c>
      <c r="J3142" s="77">
        <f t="shared" si="489"/>
        <v>4.3023917559391095E-15</v>
      </c>
      <c r="K3142" s="77">
        <f t="shared" si="490"/>
        <v>4.3023917559391096E-13</v>
      </c>
      <c r="L3142" s="82"/>
    </row>
    <row r="3143" spans="1:12" x14ac:dyDescent="0.2">
      <c r="A3143" s="76">
        <v>37800</v>
      </c>
      <c r="B3143" s="76">
        <f t="shared" si="486"/>
        <v>37.799999999999997</v>
      </c>
      <c r="C3143" s="77">
        <f t="shared" si="481"/>
        <v>1.7893411372834187E-5</v>
      </c>
      <c r="D3143" s="78">
        <f t="shared" si="482"/>
        <v>3.089648750030269E-64</v>
      </c>
      <c r="E3143" s="78">
        <f t="shared" si="483"/>
        <v>1</v>
      </c>
      <c r="F3143" s="78">
        <f t="shared" si="484"/>
        <v>1</v>
      </c>
      <c r="G3143" s="77">
        <f t="shared" si="487"/>
        <v>5.5284356081854547E-69</v>
      </c>
      <c r="H3143" s="78">
        <f t="shared" si="485"/>
        <v>-1365.1479548887344</v>
      </c>
      <c r="I3143" s="77">
        <f t="shared" si="488"/>
        <v>100</v>
      </c>
      <c r="J3143" s="77">
        <f t="shared" si="489"/>
        <v>2.1281587548050816E-15</v>
      </c>
      <c r="K3143" s="77">
        <f t="shared" si="490"/>
        <v>2.1281587548050817E-13</v>
      </c>
      <c r="L3143" s="82"/>
    </row>
    <row r="3144" spans="1:12" x14ac:dyDescent="0.2">
      <c r="A3144" s="76">
        <v>37900</v>
      </c>
      <c r="B3144" s="76">
        <f t="shared" si="486"/>
        <v>37.9</v>
      </c>
      <c r="C3144" s="77">
        <f t="shared" si="481"/>
        <v>1.6856048889149279E-5</v>
      </c>
      <c r="D3144" s="78">
        <f t="shared" si="482"/>
        <v>2.4154715355331348E-10</v>
      </c>
      <c r="E3144" s="78">
        <f t="shared" si="483"/>
        <v>1</v>
      </c>
      <c r="F3144" s="78">
        <f t="shared" si="484"/>
        <v>1</v>
      </c>
      <c r="G3144" s="77">
        <f t="shared" si="487"/>
        <v>4.0715306293294998E-15</v>
      </c>
      <c r="H3144" s="78">
        <f t="shared" si="485"/>
        <v>-287.80484587492629</v>
      </c>
      <c r="I3144" s="77">
        <f t="shared" si="488"/>
        <v>100</v>
      </c>
      <c r="J3144" s="77">
        <f t="shared" si="489"/>
        <v>2.0357653146647499E-15</v>
      </c>
      <c r="K3144" s="77">
        <f t="shared" si="490"/>
        <v>2.0357653146647499E-13</v>
      </c>
      <c r="L3144" s="82"/>
    </row>
    <row r="3145" spans="1:12" x14ac:dyDescent="0.2">
      <c r="A3145" s="76">
        <v>38000</v>
      </c>
      <c r="B3145" s="76">
        <f t="shared" si="486"/>
        <v>38</v>
      </c>
      <c r="C3145" s="77">
        <f t="shared" si="481"/>
        <v>1.5834334565528501E-5</v>
      </c>
      <c r="D3145" s="78">
        <f t="shared" si="482"/>
        <v>2.5128971512156168E-10</v>
      </c>
      <c r="E3145" s="78">
        <f t="shared" si="483"/>
        <v>1</v>
      </c>
      <c r="F3145" s="78">
        <f t="shared" si="484"/>
        <v>1</v>
      </c>
      <c r="G3145" s="77">
        <f t="shared" si="487"/>
        <v>3.9790054221111543E-15</v>
      </c>
      <c r="H3145" s="78">
        <f t="shared" si="485"/>
        <v>-288.00450938097595</v>
      </c>
      <c r="I3145" s="77">
        <f t="shared" si="488"/>
        <v>100</v>
      </c>
      <c r="J3145" s="77">
        <f t="shared" si="489"/>
        <v>4.0252680257203266E-15</v>
      </c>
      <c r="K3145" s="77">
        <f t="shared" si="490"/>
        <v>4.0252680257203266E-13</v>
      </c>
      <c r="L3145" s="82"/>
    </row>
    <row r="3146" spans="1:12" x14ac:dyDescent="0.2">
      <c r="A3146" s="76">
        <v>38100</v>
      </c>
      <c r="B3146" s="76">
        <f t="shared" si="486"/>
        <v>38.1</v>
      </c>
      <c r="C3146" s="77">
        <f t="shared" si="481"/>
        <v>1.4832027704963462E-5</v>
      </c>
      <c r="D3146" s="78">
        <f t="shared" si="482"/>
        <v>1.6989345983737883E-61</v>
      </c>
      <c r="E3146" s="78">
        <f t="shared" si="483"/>
        <v>1</v>
      </c>
      <c r="F3146" s="78">
        <f t="shared" si="484"/>
        <v>1</v>
      </c>
      <c r="G3146" s="77">
        <f t="shared" si="487"/>
        <v>2.5198645032000998E-66</v>
      </c>
      <c r="H3146" s="78">
        <f t="shared" si="485"/>
        <v>-1311.9724562248025</v>
      </c>
      <c r="I3146" s="77">
        <f t="shared" si="488"/>
        <v>100</v>
      </c>
      <c r="J3146" s="77">
        <f t="shared" si="489"/>
        <v>1.9895027110555771E-15</v>
      </c>
      <c r="K3146" s="77">
        <f t="shared" si="490"/>
        <v>1.9895027110555773E-13</v>
      </c>
      <c r="L3146" s="82"/>
    </row>
    <row r="3147" spans="1:12" x14ac:dyDescent="0.2">
      <c r="A3147" s="76">
        <v>38200</v>
      </c>
      <c r="B3147" s="76">
        <f t="shared" si="486"/>
        <v>38.200000000000003</v>
      </c>
      <c r="C3147" s="77">
        <f t="shared" si="481"/>
        <v>1.3852597382512453E-5</v>
      </c>
      <c r="D3147" s="78">
        <f t="shared" si="482"/>
        <v>2.7388097426896873E-10</v>
      </c>
      <c r="E3147" s="78">
        <f t="shared" si="483"/>
        <v>1</v>
      </c>
      <c r="F3147" s="78">
        <f t="shared" si="484"/>
        <v>1</v>
      </c>
      <c r="G3147" s="77">
        <f t="shared" si="487"/>
        <v>3.7939628672782769E-15</v>
      </c>
      <c r="H3147" s="78">
        <f t="shared" si="485"/>
        <v>-288.41813848009662</v>
      </c>
      <c r="I3147" s="77">
        <f t="shared" si="488"/>
        <v>100</v>
      </c>
      <c r="J3147" s="77">
        <f t="shared" si="489"/>
        <v>1.8969814336391385E-15</v>
      </c>
      <c r="K3147" s="77">
        <f t="shared" si="490"/>
        <v>1.8969814336391386E-13</v>
      </c>
      <c r="L3147" s="82"/>
    </row>
    <row r="3148" spans="1:12" x14ac:dyDescent="0.2">
      <c r="A3148" s="76">
        <v>38300</v>
      </c>
      <c r="B3148" s="76">
        <f t="shared" si="486"/>
        <v>38.299999999999997</v>
      </c>
      <c r="C3148" s="77">
        <f t="shared" si="481"/>
        <v>1.2899208053339635E-5</v>
      </c>
      <c r="D3148" s="78">
        <f t="shared" si="482"/>
        <v>2.8695944135080196E-10</v>
      </c>
      <c r="E3148" s="78">
        <f t="shared" si="483"/>
        <v>1</v>
      </c>
      <c r="F3148" s="78">
        <f t="shared" si="484"/>
        <v>1</v>
      </c>
      <c r="G3148" s="77">
        <f t="shared" si="487"/>
        <v>3.7015495368541076E-15</v>
      </c>
      <c r="H3148" s="78">
        <f t="shared" si="485"/>
        <v>-288.63232868390423</v>
      </c>
      <c r="I3148" s="77">
        <f t="shared" si="488"/>
        <v>100</v>
      </c>
      <c r="J3148" s="77">
        <f t="shared" si="489"/>
        <v>3.7477562020661922E-15</v>
      </c>
      <c r="K3148" s="77">
        <f t="shared" si="490"/>
        <v>3.7477562020661921E-13</v>
      </c>
      <c r="L3148" s="82"/>
    </row>
    <row r="3149" spans="1:12" x14ac:dyDescent="0.2">
      <c r="A3149" s="76">
        <v>38400</v>
      </c>
      <c r="B3149" s="76">
        <f t="shared" si="486"/>
        <v>38.4</v>
      </c>
      <c r="C3149" s="77">
        <f t="shared" si="481"/>
        <v>1.1974708354768379E-5</v>
      </c>
      <c r="D3149" s="78">
        <f t="shared" si="482"/>
        <v>4.6847547263388581E-60</v>
      </c>
      <c r="E3149" s="78">
        <f t="shared" si="483"/>
        <v>1</v>
      </c>
      <c r="F3149" s="78">
        <f t="shared" si="484"/>
        <v>1</v>
      </c>
      <c r="G3149" s="77">
        <f t="shared" si="487"/>
        <v>5.6098571561530574E-65</v>
      </c>
      <c r="H3149" s="78">
        <f t="shared" si="485"/>
        <v>-1285.0209639409527</v>
      </c>
      <c r="I3149" s="77">
        <f t="shared" si="488"/>
        <v>100</v>
      </c>
      <c r="J3149" s="77">
        <f t="shared" si="489"/>
        <v>1.8507747684270538E-15</v>
      </c>
      <c r="K3149" s="77">
        <f t="shared" si="490"/>
        <v>1.8507747684270537E-13</v>
      </c>
      <c r="L3149" s="82"/>
    </row>
    <row r="3150" spans="1:12" x14ac:dyDescent="0.2">
      <c r="A3150" s="76">
        <v>38500</v>
      </c>
      <c r="B3150" s="76">
        <f t="shared" si="486"/>
        <v>38.5</v>
      </c>
      <c r="C3150" s="77">
        <f t="shared" si="481"/>
        <v>1.108162310152873E-5</v>
      </c>
      <c r="D3150" s="78">
        <f t="shared" si="482"/>
        <v>3.173892187215885E-10</v>
      </c>
      <c r="E3150" s="78">
        <f t="shared" si="483"/>
        <v>1</v>
      </c>
      <c r="F3150" s="78">
        <f t="shared" si="484"/>
        <v>1</v>
      </c>
      <c r="G3150" s="77">
        <f t="shared" si="487"/>
        <v>3.5171876983613102E-15</v>
      </c>
      <c r="H3150" s="78">
        <f t="shared" si="485"/>
        <v>-289.07608908980313</v>
      </c>
      <c r="I3150" s="77">
        <f t="shared" si="488"/>
        <v>100</v>
      </c>
      <c r="J3150" s="77">
        <f t="shared" si="489"/>
        <v>1.7585938491806551E-15</v>
      </c>
      <c r="K3150" s="77">
        <f t="shared" si="490"/>
        <v>1.758593849180655E-13</v>
      </c>
      <c r="L3150" s="82"/>
    </row>
    <row r="3151" spans="1:12" x14ac:dyDescent="0.2">
      <c r="A3151" s="76">
        <v>38600</v>
      </c>
      <c r="B3151" s="76">
        <f t="shared" si="486"/>
        <v>38.6</v>
      </c>
      <c r="C3151" s="77">
        <f t="shared" si="481"/>
        <v>1.022214844092528E-5</v>
      </c>
      <c r="D3151" s="78">
        <f t="shared" si="482"/>
        <v>3.3508947930211913E-10</v>
      </c>
      <c r="E3151" s="78">
        <f t="shared" si="483"/>
        <v>1</v>
      </c>
      <c r="F3151" s="78">
        <f t="shared" si="484"/>
        <v>1</v>
      </c>
      <c r="G3151" s="77">
        <f t="shared" si="487"/>
        <v>3.425334398418621E-15</v>
      </c>
      <c r="H3151" s="78">
        <f t="shared" si="485"/>
        <v>-289.30594048168621</v>
      </c>
      <c r="I3151" s="77">
        <f t="shared" si="488"/>
        <v>100</v>
      </c>
      <c r="J3151" s="77">
        <f t="shared" si="489"/>
        <v>3.4712610483899658E-15</v>
      </c>
      <c r="K3151" s="77">
        <f t="shared" si="490"/>
        <v>3.4712610483899656E-13</v>
      </c>
      <c r="L3151" s="82"/>
    </row>
    <row r="3152" spans="1:12" x14ac:dyDescent="0.2">
      <c r="A3152" s="76">
        <v>38700</v>
      </c>
      <c r="B3152" s="76">
        <f t="shared" si="486"/>
        <v>38.700000000000003</v>
      </c>
      <c r="C3152" s="77">
        <f t="shared" si="481"/>
        <v>9.3981501034797917E-6</v>
      </c>
      <c r="D3152" s="78">
        <f t="shared" si="482"/>
        <v>7.5900138116548361E-65</v>
      </c>
      <c r="E3152" s="78">
        <f t="shared" si="483"/>
        <v>1</v>
      </c>
      <c r="F3152" s="78">
        <f t="shared" si="484"/>
        <v>1</v>
      </c>
      <c r="G3152" s="77">
        <f t="shared" si="487"/>
        <v>7.1332089089416942E-70</v>
      </c>
      <c r="H3152" s="78">
        <f t="shared" si="485"/>
        <v>-1382.9343011338524</v>
      </c>
      <c r="I3152" s="77">
        <f t="shared" si="488"/>
        <v>100</v>
      </c>
      <c r="J3152" s="77">
        <f t="shared" si="489"/>
        <v>1.7126671992093105E-15</v>
      </c>
      <c r="K3152" s="77">
        <f t="shared" si="490"/>
        <v>1.7126671992093104E-13</v>
      </c>
      <c r="L3152" s="82"/>
    </row>
    <row r="3153" spans="1:12" x14ac:dyDescent="0.2">
      <c r="A3153" s="76">
        <v>38800</v>
      </c>
      <c r="B3153" s="76">
        <f t="shared" si="486"/>
        <v>38.799999999999997</v>
      </c>
      <c r="C3153" s="77">
        <f t="shared" si="481"/>
        <v>8.6111646550059852E-6</v>
      </c>
      <c r="D3153" s="78">
        <f t="shared" si="482"/>
        <v>3.7654725175858087E-10</v>
      </c>
      <c r="E3153" s="78">
        <f t="shared" si="483"/>
        <v>1</v>
      </c>
      <c r="F3153" s="78">
        <f t="shared" si="484"/>
        <v>1</v>
      </c>
      <c r="G3153" s="77">
        <f t="shared" si="487"/>
        <v>3.2425103852831319E-15</v>
      </c>
      <c r="H3153" s="78">
        <f t="shared" si="485"/>
        <v>-289.78237248520804</v>
      </c>
      <c r="I3153" s="77">
        <f t="shared" si="488"/>
        <v>100</v>
      </c>
      <c r="J3153" s="77">
        <f t="shared" si="489"/>
        <v>1.6212551926415659E-15</v>
      </c>
      <c r="K3153" s="77">
        <f t="shared" si="490"/>
        <v>1.6212551926415659E-13</v>
      </c>
      <c r="L3153" s="82"/>
    </row>
    <row r="3154" spans="1:12" x14ac:dyDescent="0.2">
      <c r="A3154" s="76">
        <v>38900</v>
      </c>
      <c r="B3154" s="76">
        <f t="shared" si="486"/>
        <v>38.9</v>
      </c>
      <c r="C3154" s="77">
        <f t="shared" si="481"/>
        <v>7.862403628336546E-6</v>
      </c>
      <c r="D3154" s="78">
        <f t="shared" si="482"/>
        <v>4.0084770178137812E-10</v>
      </c>
      <c r="E3154" s="78">
        <f t="shared" si="483"/>
        <v>1</v>
      </c>
      <c r="F3154" s="78">
        <f t="shared" si="484"/>
        <v>1</v>
      </c>
      <c r="G3154" s="77">
        <f t="shared" si="487"/>
        <v>3.1516264248962732E-15</v>
      </c>
      <c r="H3154" s="78">
        <f t="shared" si="485"/>
        <v>-290.02930533647532</v>
      </c>
      <c r="I3154" s="77">
        <f t="shared" si="488"/>
        <v>100</v>
      </c>
      <c r="J3154" s="77">
        <f t="shared" si="489"/>
        <v>3.1970684050897026E-15</v>
      </c>
      <c r="K3154" s="77">
        <f t="shared" si="490"/>
        <v>3.1970684050897025E-13</v>
      </c>
      <c r="L3154" s="82"/>
    </row>
    <row r="3155" spans="1:12" x14ac:dyDescent="0.2">
      <c r="A3155" s="76">
        <v>39000</v>
      </c>
      <c r="B3155" s="76">
        <f t="shared" si="486"/>
        <v>39</v>
      </c>
      <c r="C3155" s="77">
        <f t="shared" si="481"/>
        <v>7.1527603872863902E-6</v>
      </c>
      <c r="D3155" s="78">
        <f t="shared" si="482"/>
        <v>2.1831784591228205E-63</v>
      </c>
      <c r="E3155" s="78">
        <f t="shared" si="483"/>
        <v>1</v>
      </c>
      <c r="F3155" s="78">
        <f t="shared" si="484"/>
        <v>1</v>
      </c>
      <c r="G3155" s="77">
        <f t="shared" si="487"/>
        <v>1.5615752400790649E-68</v>
      </c>
      <c r="H3155" s="78">
        <f t="shared" si="485"/>
        <v>-1356.1287417136077</v>
      </c>
      <c r="I3155" s="77">
        <f t="shared" si="488"/>
        <v>100</v>
      </c>
      <c r="J3155" s="77">
        <f t="shared" si="489"/>
        <v>1.5758132124481366E-15</v>
      </c>
      <c r="K3155" s="77">
        <f t="shared" si="490"/>
        <v>1.5758132124481366E-13</v>
      </c>
      <c r="L3155" s="82"/>
    </row>
    <row r="3156" spans="1:12" x14ac:dyDescent="0.2">
      <c r="A3156" s="76">
        <v>39100</v>
      </c>
      <c r="B3156" s="76">
        <f t="shared" si="486"/>
        <v>39.1</v>
      </c>
      <c r="C3156" s="77">
        <f t="shared" si="481"/>
        <v>6.4828195521296678E-6</v>
      </c>
      <c r="D3156" s="78">
        <f t="shared" si="482"/>
        <v>4.5830694861495172E-10</v>
      </c>
      <c r="E3156" s="78">
        <f t="shared" si="483"/>
        <v>1</v>
      </c>
      <c r="F3156" s="78">
        <f t="shared" si="484"/>
        <v>1</v>
      </c>
      <c r="G3156" s="77">
        <f t="shared" si="487"/>
        <v>2.971121247357896E-15</v>
      </c>
      <c r="H3156" s="78">
        <f t="shared" si="485"/>
        <v>-290.54159249752456</v>
      </c>
      <c r="I3156" s="77">
        <f t="shared" si="488"/>
        <v>100</v>
      </c>
      <c r="J3156" s="77">
        <f t="shared" si="489"/>
        <v>1.485560623678948E-15</v>
      </c>
      <c r="K3156" s="77">
        <f t="shared" si="490"/>
        <v>1.485560623678948E-13</v>
      </c>
      <c r="L3156" s="82"/>
    </row>
    <row r="3157" spans="1:12" x14ac:dyDescent="0.2">
      <c r="A3157" s="76">
        <v>39200</v>
      </c>
      <c r="B3157" s="76">
        <f t="shared" si="486"/>
        <v>39.200000000000003</v>
      </c>
      <c r="C3157" s="77">
        <f t="shared" si="481"/>
        <v>5.8528687950731547E-6</v>
      </c>
      <c r="D3157" s="78">
        <f t="shared" si="482"/>
        <v>4.9233611430660524E-10</v>
      </c>
      <c r="E3157" s="78">
        <f t="shared" si="483"/>
        <v>1</v>
      </c>
      <c r="F3157" s="78">
        <f t="shared" si="484"/>
        <v>1</v>
      </c>
      <c r="G3157" s="77">
        <f t="shared" si="487"/>
        <v>2.8815786801126994E-15</v>
      </c>
      <c r="H3157" s="78">
        <f t="shared" si="485"/>
        <v>-290.80739035439746</v>
      </c>
      <c r="I3157" s="77">
        <f t="shared" si="488"/>
        <v>100</v>
      </c>
      <c r="J3157" s="77">
        <f t="shared" si="489"/>
        <v>2.9263499637352977E-15</v>
      </c>
      <c r="K3157" s="77">
        <f t="shared" si="490"/>
        <v>2.9263499637352977E-13</v>
      </c>
      <c r="L3157" s="82"/>
    </row>
    <row r="3158" spans="1:12" x14ac:dyDescent="0.2">
      <c r="A3158" s="76">
        <v>39300</v>
      </c>
      <c r="B3158" s="76">
        <f t="shared" si="486"/>
        <v>39.299999999999997</v>
      </c>
      <c r="C3158" s="77">
        <f t="shared" si="481"/>
        <v>5.2629127960883509E-6</v>
      </c>
      <c r="D3158" s="78">
        <f t="shared" si="482"/>
        <v>2.4103976294093757E-61</v>
      </c>
      <c r="E3158" s="78">
        <f t="shared" si="483"/>
        <v>1</v>
      </c>
      <c r="F3158" s="78">
        <f t="shared" si="484"/>
        <v>1</v>
      </c>
      <c r="G3158" s="77">
        <f t="shared" si="487"/>
        <v>1.2685712527479629E-66</v>
      </c>
      <c r="H3158" s="78">
        <f t="shared" si="485"/>
        <v>-1317.9337026885739</v>
      </c>
      <c r="I3158" s="77">
        <f t="shared" si="488"/>
        <v>100</v>
      </c>
      <c r="J3158" s="77">
        <f t="shared" si="489"/>
        <v>1.4407893400563497E-15</v>
      </c>
      <c r="K3158" s="77">
        <f t="shared" si="490"/>
        <v>1.4407893400563497E-13</v>
      </c>
      <c r="L3158" s="82"/>
    </row>
    <row r="3159" spans="1:12" x14ac:dyDescent="0.2">
      <c r="A3159" s="76">
        <v>39400</v>
      </c>
      <c r="B3159" s="76">
        <f t="shared" si="486"/>
        <v>39.4</v>
      </c>
      <c r="C3159" s="77">
        <f t="shared" si="481"/>
        <v>4.7126891341351818E-6</v>
      </c>
      <c r="D3159" s="78">
        <f t="shared" si="482"/>
        <v>5.7379138404739059E-10</v>
      </c>
      <c r="E3159" s="78">
        <f t="shared" si="483"/>
        <v>1</v>
      </c>
      <c r="F3159" s="78">
        <f t="shared" si="484"/>
        <v>1</v>
      </c>
      <c r="G3159" s="77">
        <f t="shared" si="487"/>
        <v>2.7041004208605248E-15</v>
      </c>
      <c r="H3159" s="78">
        <f t="shared" si="485"/>
        <v>-291.35954368496465</v>
      </c>
      <c r="I3159" s="77">
        <f t="shared" si="488"/>
        <v>100</v>
      </c>
      <c r="J3159" s="77">
        <f t="shared" si="489"/>
        <v>1.3520502104302624E-15</v>
      </c>
      <c r="K3159" s="77">
        <f t="shared" si="490"/>
        <v>1.3520502104302623E-13</v>
      </c>
      <c r="L3159" s="82"/>
    </row>
    <row r="3160" spans="1:12" x14ac:dyDescent="0.2">
      <c r="A3160" s="76">
        <v>39500</v>
      </c>
      <c r="B3160" s="76">
        <f t="shared" si="486"/>
        <v>39.5</v>
      </c>
      <c r="C3160" s="77">
        <f t="shared" si="481"/>
        <v>4.2016858763654184E-6</v>
      </c>
      <c r="D3160" s="78">
        <f t="shared" si="482"/>
        <v>6.2266330779862099E-10</v>
      </c>
      <c r="E3160" s="78">
        <f t="shared" si="483"/>
        <v>1</v>
      </c>
      <c r="F3160" s="78">
        <f t="shared" si="484"/>
        <v>1</v>
      </c>
      <c r="G3160" s="77">
        <f t="shared" si="487"/>
        <v>2.6162356261084392E-15</v>
      </c>
      <c r="H3160" s="78">
        <f t="shared" si="485"/>
        <v>-291.64646289418454</v>
      </c>
      <c r="I3160" s="77">
        <f t="shared" si="488"/>
        <v>100</v>
      </c>
      <c r="J3160" s="77">
        <f t="shared" si="489"/>
        <v>2.6601680234844818E-15</v>
      </c>
      <c r="K3160" s="77">
        <f t="shared" si="490"/>
        <v>2.6601680234844819E-13</v>
      </c>
      <c r="L3160" s="82"/>
    </row>
    <row r="3161" spans="1:12" x14ac:dyDescent="0.2">
      <c r="A3161" s="76">
        <v>39600</v>
      </c>
      <c r="B3161" s="76">
        <f t="shared" si="486"/>
        <v>39.6</v>
      </c>
      <c r="C3161" s="77">
        <f t="shared" si="481"/>
        <v>3.7291606183889765E-6</v>
      </c>
      <c r="D3161" s="78">
        <f t="shared" si="482"/>
        <v>9.0102738340233E-60</v>
      </c>
      <c r="E3161" s="78">
        <f t="shared" si="483"/>
        <v>1</v>
      </c>
      <c r="F3161" s="78">
        <f t="shared" si="484"/>
        <v>1</v>
      </c>
      <c r="G3161" s="77">
        <f t="shared" si="487"/>
        <v>3.3600758342740343E-65</v>
      </c>
      <c r="H3161" s="78">
        <f t="shared" si="485"/>
        <v>-1289.47301841628</v>
      </c>
      <c r="I3161" s="77">
        <f t="shared" si="488"/>
        <v>100</v>
      </c>
      <c r="J3161" s="77">
        <f t="shared" si="489"/>
        <v>1.3081178130542196E-15</v>
      </c>
      <c r="K3161" s="77">
        <f t="shared" si="490"/>
        <v>1.3081178130542195E-13</v>
      </c>
      <c r="L3161" s="82"/>
    </row>
    <row r="3162" spans="1:12" x14ac:dyDescent="0.2">
      <c r="A3162" s="76">
        <v>39700</v>
      </c>
      <c r="B3162" s="76">
        <f t="shared" si="486"/>
        <v>39.700000000000003</v>
      </c>
      <c r="C3162" s="77">
        <f t="shared" si="481"/>
        <v>3.2941607221379077E-6</v>
      </c>
      <c r="D3162" s="78">
        <f t="shared" si="482"/>
        <v>7.4144002010628822E-10</v>
      </c>
      <c r="E3162" s="78">
        <f t="shared" si="483"/>
        <v>1</v>
      </c>
      <c r="F3162" s="78">
        <f t="shared" si="484"/>
        <v>1</v>
      </c>
      <c r="G3162" s="77">
        <f t="shared" si="487"/>
        <v>2.4424225920552752E-15</v>
      </c>
      <c r="H3162" s="78">
        <f t="shared" si="485"/>
        <v>-292.24358383059501</v>
      </c>
      <c r="I3162" s="77">
        <f t="shared" si="488"/>
        <v>100</v>
      </c>
      <c r="J3162" s="77">
        <f t="shared" si="489"/>
        <v>1.2212112960276376E-15</v>
      </c>
      <c r="K3162" s="77">
        <f t="shared" si="490"/>
        <v>1.2212112960276375E-13</v>
      </c>
      <c r="L3162" s="82"/>
    </row>
    <row r="3163" spans="1:12" x14ac:dyDescent="0.2">
      <c r="A3163" s="76">
        <v>39800</v>
      </c>
      <c r="B3163" s="76">
        <f t="shared" si="486"/>
        <v>39.799999999999997</v>
      </c>
      <c r="C3163" s="77">
        <f t="shared" si="481"/>
        <v>2.8955444942636914E-6</v>
      </c>
      <c r="D3163" s="78">
        <f t="shared" si="482"/>
        <v>8.1384964015022384E-10</v>
      </c>
      <c r="E3163" s="78">
        <f t="shared" si="483"/>
        <v>1</v>
      </c>
      <c r="F3163" s="78">
        <f t="shared" si="484"/>
        <v>1</v>
      </c>
      <c r="G3163" s="77">
        <f t="shared" si="487"/>
        <v>2.3565378446954672E-15</v>
      </c>
      <c r="H3163" s="78">
        <f t="shared" si="485"/>
        <v>-292.55451162637945</v>
      </c>
      <c r="I3163" s="77">
        <f t="shared" si="488"/>
        <v>100</v>
      </c>
      <c r="J3163" s="77">
        <f t="shared" si="489"/>
        <v>2.399480218375371E-15</v>
      </c>
      <c r="K3163" s="77">
        <f t="shared" si="490"/>
        <v>2.3994802183753708E-13</v>
      </c>
      <c r="L3163" s="82"/>
    </row>
    <row r="3164" spans="1:12" x14ac:dyDescent="0.2">
      <c r="A3164" s="76">
        <v>39900</v>
      </c>
      <c r="B3164" s="76">
        <f t="shared" si="486"/>
        <v>39.9</v>
      </c>
      <c r="C3164" s="77">
        <f t="shared" si="481"/>
        <v>2.5320030473084007E-6</v>
      </c>
      <c r="D3164" s="78">
        <f t="shared" si="482"/>
        <v>3.5429220996733974E-66</v>
      </c>
      <c r="E3164" s="78">
        <f t="shared" si="483"/>
        <v>1</v>
      </c>
      <c r="F3164" s="78">
        <f t="shared" si="484"/>
        <v>1</v>
      </c>
      <c r="G3164" s="77">
        <f t="shared" si="487"/>
        <v>8.9706895527493195E-72</v>
      </c>
      <c r="H3164" s="78">
        <f t="shared" si="485"/>
        <v>-1420.9434834525096</v>
      </c>
      <c r="I3164" s="77">
        <f t="shared" si="488"/>
        <v>100</v>
      </c>
      <c r="J3164" s="77">
        <f t="shared" si="489"/>
        <v>1.1782689223477336E-15</v>
      </c>
      <c r="K3164" s="77">
        <f t="shared" si="490"/>
        <v>1.1782689223477335E-13</v>
      </c>
      <c r="L3164" s="82"/>
    </row>
    <row r="3165" spans="1:12" x14ac:dyDescent="0.2">
      <c r="A3165" s="76">
        <v>40000</v>
      </c>
      <c r="B3165" s="76">
        <f t="shared" si="486"/>
        <v>40</v>
      </c>
      <c r="C3165" s="77">
        <f t="shared" si="481"/>
        <v>2.2020825880213952E-6</v>
      </c>
      <c r="D3165" s="78">
        <f t="shared" si="482"/>
        <v>9.9313336584383554E-10</v>
      </c>
      <c r="E3165" s="78">
        <f t="shared" si="483"/>
        <v>1</v>
      </c>
      <c r="F3165" s="78">
        <f t="shared" si="484"/>
        <v>1</v>
      </c>
      <c r="G3165" s="77">
        <f t="shared" si="487"/>
        <v>2.1869616925077924E-15</v>
      </c>
      <c r="H3165" s="78">
        <f t="shared" si="485"/>
        <v>-293.20317648262346</v>
      </c>
      <c r="I3165" s="77">
        <f t="shared" si="488"/>
        <v>100</v>
      </c>
      <c r="J3165" s="77">
        <f t="shared" si="489"/>
        <v>1.0934808462538962E-15</v>
      </c>
      <c r="K3165" s="77">
        <f t="shared" si="490"/>
        <v>1.0934808462538961E-13</v>
      </c>
      <c r="L3165" s="82"/>
    </row>
    <row r="3166" spans="1:12" x14ac:dyDescent="0.2">
      <c r="A3166" s="76">
        <v>40100</v>
      </c>
      <c r="B3166" s="76">
        <f t="shared" si="486"/>
        <v>40.1</v>
      </c>
      <c r="C3166" s="77">
        <f t="shared" si="481"/>
        <v>1.9042068820493125E-6</v>
      </c>
      <c r="D3166" s="78">
        <f t="shared" si="482"/>
        <v>1.1045683837505153E-9</v>
      </c>
      <c r="E3166" s="78">
        <f t="shared" si="483"/>
        <v>1</v>
      </c>
      <c r="F3166" s="78">
        <f t="shared" si="484"/>
        <v>1</v>
      </c>
      <c r="G3166" s="77">
        <f t="shared" si="487"/>
        <v>2.1033267180318173E-15</v>
      </c>
      <c r="H3166" s="78">
        <f t="shared" si="485"/>
        <v>-293.5418652279904</v>
      </c>
      <c r="I3166" s="77">
        <f t="shared" si="488"/>
        <v>100</v>
      </c>
      <c r="J3166" s="77">
        <f t="shared" si="489"/>
        <v>2.1451442052698046E-15</v>
      </c>
      <c r="K3166" s="77">
        <f t="shared" si="490"/>
        <v>2.1451442052698046E-13</v>
      </c>
      <c r="L3166" s="82"/>
    </row>
    <row r="3167" spans="1:12" x14ac:dyDescent="0.2">
      <c r="A3167" s="76">
        <v>40200</v>
      </c>
      <c r="B3167" s="76">
        <f t="shared" si="486"/>
        <v>40.200000000000003</v>
      </c>
      <c r="C3167" s="77">
        <f t="shared" si="481"/>
        <v>1.6366996516760698E-6</v>
      </c>
      <c r="D3167" s="78">
        <f t="shared" si="482"/>
        <v>2.0328494025324263E-60</v>
      </c>
      <c r="E3167" s="78">
        <f t="shared" si="483"/>
        <v>1</v>
      </c>
      <c r="F3167" s="78">
        <f t="shared" si="484"/>
        <v>1</v>
      </c>
      <c r="G3167" s="77">
        <f t="shared" si="487"/>
        <v>3.3271639090347286E-66</v>
      </c>
      <c r="H3167" s="78">
        <f t="shared" si="485"/>
        <v>-1309.558516071377</v>
      </c>
      <c r="I3167" s="77">
        <f t="shared" si="488"/>
        <v>100</v>
      </c>
      <c r="J3167" s="77">
        <f t="shared" si="489"/>
        <v>1.0516633590159086E-15</v>
      </c>
      <c r="K3167" s="77">
        <f t="shared" si="490"/>
        <v>1.0516633590159086E-13</v>
      </c>
      <c r="L3167" s="82"/>
    </row>
    <row r="3168" spans="1:12" x14ac:dyDescent="0.2">
      <c r="A3168" s="76">
        <v>40300</v>
      </c>
      <c r="B3168" s="76">
        <f t="shared" si="486"/>
        <v>40.299999999999997</v>
      </c>
      <c r="C3168" s="77">
        <f t="shared" si="481"/>
        <v>1.3978066731715241E-6</v>
      </c>
      <c r="D3168" s="78">
        <f t="shared" si="482"/>
        <v>1.3868123428228715E-9</v>
      </c>
      <c r="E3168" s="78">
        <f t="shared" si="483"/>
        <v>1</v>
      </c>
      <c r="F3168" s="78">
        <f t="shared" si="484"/>
        <v>1</v>
      </c>
      <c r="G3168" s="77">
        <f t="shared" si="487"/>
        <v>1.9384955472344452E-15</v>
      </c>
      <c r="H3168" s="78">
        <f t="shared" si="485"/>
        <v>-294.25070384478596</v>
      </c>
      <c r="I3168" s="77">
        <f t="shared" si="488"/>
        <v>100</v>
      </c>
      <c r="J3168" s="77">
        <f t="shared" si="489"/>
        <v>9.6924777361722261E-16</v>
      </c>
      <c r="K3168" s="77">
        <f t="shared" si="490"/>
        <v>9.6924777361722257E-14</v>
      </c>
      <c r="L3168" s="82"/>
    </row>
    <row r="3169" spans="1:12" x14ac:dyDescent="0.2">
      <c r="A3169" s="76">
        <v>40400</v>
      </c>
      <c r="B3169" s="76">
        <f t="shared" si="486"/>
        <v>40.4</v>
      </c>
      <c r="C3169" s="77">
        <f t="shared" si="481"/>
        <v>1.1857173524463751E-6</v>
      </c>
      <c r="D3169" s="78">
        <f t="shared" si="482"/>
        <v>1.5664349141366962E-9</v>
      </c>
      <c r="E3169" s="78">
        <f t="shared" si="483"/>
        <v>1</v>
      </c>
      <c r="F3169" s="78">
        <f t="shared" si="484"/>
        <v>1</v>
      </c>
      <c r="G3169" s="77">
        <f t="shared" si="487"/>
        <v>1.8573490591697285E-15</v>
      </c>
      <c r="H3169" s="78">
        <f t="shared" si="485"/>
        <v>-294.62212939719689</v>
      </c>
      <c r="I3169" s="77">
        <f t="shared" si="488"/>
        <v>100</v>
      </c>
      <c r="J3169" s="77">
        <f t="shared" si="489"/>
        <v>1.8979223032020869E-15</v>
      </c>
      <c r="K3169" s="77">
        <f t="shared" si="490"/>
        <v>1.897922303202087E-13</v>
      </c>
      <c r="L3169" s="82"/>
    </row>
    <row r="3170" spans="1:12" x14ac:dyDescent="0.2">
      <c r="A3170" s="76">
        <v>40500</v>
      </c>
      <c r="B3170" s="76">
        <f t="shared" si="486"/>
        <v>40.5</v>
      </c>
      <c r="C3170" s="77">
        <f t="shared" si="481"/>
        <v>9.985855719039143E-7</v>
      </c>
      <c r="D3170" s="78">
        <f t="shared" si="482"/>
        <v>4.3304725419558892E-59</v>
      </c>
      <c r="E3170" s="78">
        <f t="shared" si="483"/>
        <v>1</v>
      </c>
      <c r="F3170" s="78">
        <f t="shared" si="484"/>
        <v>1</v>
      </c>
      <c r="G3170" s="77">
        <f t="shared" si="487"/>
        <v>4.3243473999232189E-65</v>
      </c>
      <c r="H3170" s="78">
        <f t="shared" si="485"/>
        <v>-1287.2815884784209</v>
      </c>
      <c r="I3170" s="77">
        <f t="shared" si="488"/>
        <v>100</v>
      </c>
      <c r="J3170" s="77">
        <f t="shared" si="489"/>
        <v>9.2867452958486425E-16</v>
      </c>
      <c r="K3170" s="77">
        <f t="shared" si="490"/>
        <v>9.2867452958486426E-14</v>
      </c>
      <c r="L3170" s="82"/>
    </row>
    <row r="3171" spans="1:12" x14ac:dyDescent="0.2">
      <c r="A3171" s="76">
        <v>40600</v>
      </c>
      <c r="B3171" s="76">
        <f t="shared" si="486"/>
        <v>40.6</v>
      </c>
      <c r="C3171" s="77">
        <f t="shared" si="481"/>
        <v>8.3454961740952731E-7</v>
      </c>
      <c r="D3171" s="78">
        <f t="shared" si="482"/>
        <v>2.034283440870872E-9</v>
      </c>
      <c r="E3171" s="78">
        <f t="shared" si="483"/>
        <v>1</v>
      </c>
      <c r="F3171" s="78">
        <f t="shared" si="484"/>
        <v>1</v>
      </c>
      <c r="G3171" s="77">
        <f t="shared" si="487"/>
        <v>1.6977104672813231E-15</v>
      </c>
      <c r="H3171" s="78">
        <f t="shared" si="485"/>
        <v>-295.4027274736398</v>
      </c>
      <c r="I3171" s="77">
        <f t="shared" si="488"/>
        <v>100</v>
      </c>
      <c r="J3171" s="77">
        <f t="shared" si="489"/>
        <v>8.4885523364066153E-16</v>
      </c>
      <c r="K3171" s="77">
        <f t="shared" si="490"/>
        <v>8.4885523364066158E-14</v>
      </c>
      <c r="L3171" s="82"/>
    </row>
    <row r="3172" spans="1:12" x14ac:dyDescent="0.2">
      <c r="A3172" s="76">
        <v>40700</v>
      </c>
      <c r="B3172" s="76">
        <f t="shared" si="486"/>
        <v>40.700000000000003</v>
      </c>
      <c r="C3172" s="77">
        <f t="shared" si="481"/>
        <v>6.9175101193484162E-7</v>
      </c>
      <c r="D3172" s="78">
        <f t="shared" si="482"/>
        <v>2.3408157796841398E-9</v>
      </c>
      <c r="E3172" s="78">
        <f t="shared" si="483"/>
        <v>1</v>
      </c>
      <c r="F3172" s="78">
        <f t="shared" si="484"/>
        <v>1</v>
      </c>
      <c r="G3172" s="77">
        <f t="shared" si="487"/>
        <v>1.619261684349549E-15</v>
      </c>
      <c r="H3172" s="78">
        <f t="shared" si="485"/>
        <v>-295.81365920917784</v>
      </c>
      <c r="I3172" s="77">
        <f t="shared" si="488"/>
        <v>100</v>
      </c>
      <c r="J3172" s="77">
        <f t="shared" si="489"/>
        <v>1.658486075815436E-15</v>
      </c>
      <c r="K3172" s="77">
        <f t="shared" si="490"/>
        <v>1.6584860758154361E-13</v>
      </c>
      <c r="L3172" s="82"/>
    </row>
    <row r="3173" spans="1:12" x14ac:dyDescent="0.2">
      <c r="A3173" s="76">
        <v>40800</v>
      </c>
      <c r="B3173" s="76">
        <f t="shared" si="486"/>
        <v>40.799999999999997</v>
      </c>
      <c r="C3173" s="77">
        <f t="shared" si="481"/>
        <v>5.6835210142932101E-7</v>
      </c>
      <c r="D3173" s="78">
        <f t="shared" si="482"/>
        <v>4.3772045504182455E-62</v>
      </c>
      <c r="E3173" s="78">
        <f t="shared" si="483"/>
        <v>1</v>
      </c>
      <c r="F3173" s="78">
        <f t="shared" si="484"/>
        <v>1</v>
      </c>
      <c r="G3173" s="77">
        <f t="shared" si="487"/>
        <v>2.4877934046161962E-68</v>
      </c>
      <c r="H3173" s="78">
        <f t="shared" si="485"/>
        <v>-1352.0837137574424</v>
      </c>
      <c r="I3173" s="77">
        <f t="shared" si="488"/>
        <v>100</v>
      </c>
      <c r="J3173" s="77">
        <f t="shared" si="489"/>
        <v>8.0963084217477449E-16</v>
      </c>
      <c r="K3173" s="77">
        <f t="shared" si="490"/>
        <v>8.0963084217477444E-14</v>
      </c>
      <c r="L3173" s="82"/>
    </row>
    <row r="3174" spans="1:12" x14ac:dyDescent="0.2">
      <c r="A3174" s="76">
        <v>40900</v>
      </c>
      <c r="B3174" s="76">
        <f t="shared" si="486"/>
        <v>40.9</v>
      </c>
      <c r="C3174" s="77">
        <f t="shared" si="481"/>
        <v>4.6255225857706312E-7</v>
      </c>
      <c r="D3174" s="78">
        <f t="shared" si="482"/>
        <v>3.1676545771940901E-9</v>
      </c>
      <c r="E3174" s="78">
        <f t="shared" si="483"/>
        <v>1</v>
      </c>
      <c r="F3174" s="78">
        <f t="shared" si="484"/>
        <v>1</v>
      </c>
      <c r="G3174" s="77">
        <f t="shared" si="487"/>
        <v>1.4652057790730983E-15</v>
      </c>
      <c r="H3174" s="78">
        <f t="shared" si="485"/>
        <v>-296.68202754114623</v>
      </c>
      <c r="I3174" s="77">
        <f t="shared" si="488"/>
        <v>100</v>
      </c>
      <c r="J3174" s="77">
        <f t="shared" si="489"/>
        <v>7.3260288953654913E-16</v>
      </c>
      <c r="K3174" s="77">
        <f t="shared" si="490"/>
        <v>7.3260288953654914E-14</v>
      </c>
      <c r="L3174" s="82"/>
    </row>
    <row r="3175" spans="1:12" x14ac:dyDescent="0.2">
      <c r="A3175" s="76">
        <v>41000</v>
      </c>
      <c r="B3175" s="76">
        <f t="shared" si="486"/>
        <v>41</v>
      </c>
      <c r="C3175" s="77">
        <f t="shared" si="481"/>
        <v>3.7260259105072961E-7</v>
      </c>
      <c r="D3175" s="78">
        <f t="shared" si="482"/>
        <v>3.729539066770424E-9</v>
      </c>
      <c r="E3175" s="78">
        <f t="shared" si="483"/>
        <v>1</v>
      </c>
      <c r="F3175" s="78">
        <f t="shared" si="484"/>
        <v>1</v>
      </c>
      <c r="G3175" s="77">
        <f t="shared" si="487"/>
        <v>1.38963591970358E-15</v>
      </c>
      <c r="H3175" s="78">
        <f t="shared" si="485"/>
        <v>-297.14197937297735</v>
      </c>
      <c r="I3175" s="77">
        <f t="shared" si="488"/>
        <v>100</v>
      </c>
      <c r="J3175" s="77">
        <f t="shared" si="489"/>
        <v>1.427420849388339E-15</v>
      </c>
      <c r="K3175" s="77">
        <f t="shared" si="490"/>
        <v>1.427420849388339E-13</v>
      </c>
      <c r="L3175" s="82"/>
    </row>
    <row r="3176" spans="1:12" x14ac:dyDescent="0.2">
      <c r="A3176" s="76">
        <v>41100</v>
      </c>
      <c r="B3176" s="76">
        <f t="shared" si="486"/>
        <v>41.1</v>
      </c>
      <c r="C3176" s="77">
        <f t="shared" si="481"/>
        <v>2.9681906241816928E-7</v>
      </c>
      <c r="D3176" s="78">
        <f t="shared" si="482"/>
        <v>1.9296738349035447E-59</v>
      </c>
      <c r="E3176" s="78">
        <f t="shared" si="483"/>
        <v>1</v>
      </c>
      <c r="F3176" s="78">
        <f t="shared" si="484"/>
        <v>1</v>
      </c>
      <c r="G3176" s="77">
        <f t="shared" si="487"/>
        <v>5.7276397844894334E-66</v>
      </c>
      <c r="H3176" s="78">
        <f t="shared" si="485"/>
        <v>-1304.8404860588632</v>
      </c>
      <c r="I3176" s="77">
        <f t="shared" si="488"/>
        <v>100</v>
      </c>
      <c r="J3176" s="77">
        <f t="shared" si="489"/>
        <v>6.9481795985178999E-16</v>
      </c>
      <c r="K3176" s="77">
        <f t="shared" si="490"/>
        <v>6.9481795985178997E-14</v>
      </c>
      <c r="L3176" s="82"/>
    </row>
    <row r="3177" spans="1:12" x14ac:dyDescent="0.2">
      <c r="A3177" s="76">
        <v>41200</v>
      </c>
      <c r="B3177" s="76">
        <f t="shared" si="486"/>
        <v>41.2</v>
      </c>
      <c r="C3177" s="77">
        <f t="shared" si="481"/>
        <v>2.3359395572845859E-7</v>
      </c>
      <c r="D3177" s="78">
        <f t="shared" si="482"/>
        <v>5.3147705803604505E-9</v>
      </c>
      <c r="E3177" s="78">
        <f t="shared" si="483"/>
        <v>1</v>
      </c>
      <c r="F3177" s="78">
        <f t="shared" si="484"/>
        <v>1</v>
      </c>
      <c r="G3177" s="77">
        <f t="shared" si="487"/>
        <v>1.2414982836556332E-15</v>
      </c>
      <c r="H3177" s="78">
        <f t="shared" si="485"/>
        <v>-298.12107753023349</v>
      </c>
      <c r="I3177" s="77">
        <f t="shared" si="488"/>
        <v>100</v>
      </c>
      <c r="J3177" s="77">
        <f t="shared" si="489"/>
        <v>6.2074914182781659E-16</v>
      </c>
      <c r="K3177" s="77">
        <f t="shared" si="490"/>
        <v>6.2074914182781665E-14</v>
      </c>
      <c r="L3177" s="82"/>
    </row>
    <row r="3178" spans="1:12" x14ac:dyDescent="0.2">
      <c r="A3178" s="76">
        <v>41300</v>
      </c>
      <c r="B3178" s="76">
        <f t="shared" si="486"/>
        <v>41.3</v>
      </c>
      <c r="C3178" s="77">
        <f t="shared" si="481"/>
        <v>1.8140563174685244E-7</v>
      </c>
      <c r="D3178" s="78">
        <f t="shared" si="482"/>
        <v>6.4439125979789297E-9</v>
      </c>
      <c r="E3178" s="78">
        <f t="shared" si="483"/>
        <v>1</v>
      </c>
      <c r="F3178" s="78">
        <f t="shared" si="484"/>
        <v>1</v>
      </c>
      <c r="G3178" s="77">
        <f t="shared" si="487"/>
        <v>1.1689620357578689E-15</v>
      </c>
      <c r="H3178" s="78">
        <f t="shared" si="485"/>
        <v>-298.64399186279564</v>
      </c>
      <c r="I3178" s="77">
        <f t="shared" si="488"/>
        <v>100</v>
      </c>
      <c r="J3178" s="77">
        <f t="shared" si="489"/>
        <v>1.205230159706751E-15</v>
      </c>
      <c r="K3178" s="77">
        <f t="shared" si="490"/>
        <v>1.2052301597067511E-13</v>
      </c>
      <c r="L3178" s="82"/>
    </row>
    <row r="3179" spans="1:12" x14ac:dyDescent="0.2">
      <c r="A3179" s="76">
        <v>41400</v>
      </c>
      <c r="B3179" s="76">
        <f t="shared" si="486"/>
        <v>41.4</v>
      </c>
      <c r="C3179" s="77">
        <f t="shared" si="481"/>
        <v>1.38826555570122E-7</v>
      </c>
      <c r="D3179" s="78">
        <f t="shared" si="482"/>
        <v>3.2535721746992375E-58</v>
      </c>
      <c r="E3179" s="78">
        <f t="shared" si="483"/>
        <v>1</v>
      </c>
      <c r="F3179" s="78">
        <f t="shared" si="484"/>
        <v>1</v>
      </c>
      <c r="G3179" s="77">
        <f t="shared" si="487"/>
        <v>4.5168221831228634E-65</v>
      </c>
      <c r="H3179" s="78">
        <f t="shared" si="485"/>
        <v>-1286.9033401254937</v>
      </c>
      <c r="I3179" s="77">
        <f t="shared" si="488"/>
        <v>100</v>
      </c>
      <c r="J3179" s="77">
        <f t="shared" si="489"/>
        <v>5.8448101787893446E-16</v>
      </c>
      <c r="K3179" s="77">
        <f t="shared" si="490"/>
        <v>5.8448101787893447E-14</v>
      </c>
      <c r="L3179" s="82"/>
    </row>
    <row r="3180" spans="1:12" x14ac:dyDescent="0.2">
      <c r="A3180" s="76">
        <v>41500</v>
      </c>
      <c r="B3180" s="76">
        <f t="shared" si="486"/>
        <v>41.5</v>
      </c>
      <c r="C3180" s="77">
        <f t="shared" si="481"/>
        <v>1.0452958669343644E-7</v>
      </c>
      <c r="D3180" s="78">
        <f t="shared" si="482"/>
        <v>9.8252243426750095E-9</v>
      </c>
      <c r="E3180" s="78">
        <f t="shared" si="483"/>
        <v>1</v>
      </c>
      <c r="F3180" s="78">
        <f t="shared" si="484"/>
        <v>1</v>
      </c>
      <c r="G3180" s="77">
        <f t="shared" si="487"/>
        <v>1.0270266397101095E-15</v>
      </c>
      <c r="H3180" s="78">
        <f t="shared" si="485"/>
        <v>-299.76836582466495</v>
      </c>
      <c r="I3180" s="77">
        <f t="shared" si="488"/>
        <v>100</v>
      </c>
      <c r="J3180" s="77">
        <f t="shared" si="489"/>
        <v>5.1351331985505473E-16</v>
      </c>
      <c r="K3180" s="77">
        <f t="shared" si="490"/>
        <v>5.1351331985505473E-14</v>
      </c>
      <c r="L3180" s="82"/>
    </row>
    <row r="3181" spans="1:12" x14ac:dyDescent="0.2">
      <c r="A3181" s="76">
        <v>41600</v>
      </c>
      <c r="B3181" s="76">
        <f t="shared" si="486"/>
        <v>41.6</v>
      </c>
      <c r="C3181" s="77">
        <f t="shared" si="481"/>
        <v>7.7292548285268194E-8</v>
      </c>
      <c r="D3181" s="78">
        <f t="shared" si="482"/>
        <v>1.2389986162823606E-8</v>
      </c>
      <c r="E3181" s="78">
        <f t="shared" si="483"/>
        <v>1</v>
      </c>
      <c r="F3181" s="78">
        <f t="shared" si="484"/>
        <v>1</v>
      </c>
      <c r="G3181" s="77">
        <f t="shared" si="487"/>
        <v>9.576536037438483E-16</v>
      </c>
      <c r="H3181" s="78">
        <f t="shared" si="485"/>
        <v>-300.37583105406679</v>
      </c>
      <c r="I3181" s="77">
        <f t="shared" si="488"/>
        <v>100</v>
      </c>
      <c r="J3181" s="77">
        <f t="shared" si="489"/>
        <v>9.9234012172697888E-16</v>
      </c>
      <c r="K3181" s="77">
        <f t="shared" si="490"/>
        <v>9.9234012172697891E-14</v>
      </c>
      <c r="L3181" s="82"/>
    </row>
    <row r="3182" spans="1:12" x14ac:dyDescent="0.2">
      <c r="A3182" s="76">
        <v>41700</v>
      </c>
      <c r="B3182" s="76">
        <f t="shared" si="486"/>
        <v>41.7</v>
      </c>
      <c r="C3182" s="77">
        <f t="shared" si="481"/>
        <v>5.6001111240898035E-8</v>
      </c>
      <c r="D3182" s="78">
        <f t="shared" si="482"/>
        <v>3.1667366946933302E-60</v>
      </c>
      <c r="E3182" s="78">
        <f t="shared" si="483"/>
        <v>1</v>
      </c>
      <c r="F3182" s="78">
        <f t="shared" si="484"/>
        <v>1</v>
      </c>
      <c r="G3182" s="77">
        <f t="shared" si="487"/>
        <v>1.7734077391015496E-67</v>
      </c>
      <c r="H3182" s="78">
        <f t="shared" si="485"/>
        <v>-1335.0238280123644</v>
      </c>
      <c r="I3182" s="77">
        <f t="shared" si="488"/>
        <v>100</v>
      </c>
      <c r="J3182" s="77">
        <f t="shared" si="489"/>
        <v>4.7882680187192415E-16</v>
      </c>
      <c r="K3182" s="77">
        <f t="shared" si="490"/>
        <v>4.7882680187192418E-14</v>
      </c>
      <c r="L3182" s="82"/>
    </row>
    <row r="3183" spans="1:12" x14ac:dyDescent="0.2">
      <c r="A3183" s="76">
        <v>41800</v>
      </c>
      <c r="B3183" s="76">
        <f t="shared" si="486"/>
        <v>41.8</v>
      </c>
      <c r="C3183" s="77">
        <f t="shared" si="481"/>
        <v>3.9650047325485876E-8</v>
      </c>
      <c r="D3183" s="78">
        <f t="shared" si="482"/>
        <v>2.0735300969813764E-8</v>
      </c>
      <c r="E3183" s="78">
        <f t="shared" si="483"/>
        <v>1</v>
      </c>
      <c r="F3183" s="78">
        <f t="shared" si="484"/>
        <v>1</v>
      </c>
      <c r="G3183" s="77">
        <f t="shared" si="487"/>
        <v>8.2215566476130896E-16</v>
      </c>
      <c r="H3183" s="78">
        <f t="shared" si="485"/>
        <v>-301.70091893030735</v>
      </c>
      <c r="I3183" s="77">
        <f t="shared" si="488"/>
        <v>100</v>
      </c>
      <c r="J3183" s="77">
        <f t="shared" si="489"/>
        <v>4.1107783238065448E-16</v>
      </c>
      <c r="K3183" s="77">
        <f t="shared" si="490"/>
        <v>4.1107783238065451E-14</v>
      </c>
      <c r="L3183" s="82"/>
    </row>
    <row r="3184" spans="1:12" x14ac:dyDescent="0.2">
      <c r="A3184" s="76">
        <v>41900</v>
      </c>
      <c r="B3184" s="76">
        <f t="shared" si="486"/>
        <v>41.9</v>
      </c>
      <c r="C3184" s="77">
        <f t="shared" si="481"/>
        <v>2.7342923200377595E-8</v>
      </c>
      <c r="D3184" s="78">
        <f t="shared" si="482"/>
        <v>2.7650729327696325E-8</v>
      </c>
      <c r="E3184" s="78">
        <f t="shared" si="483"/>
        <v>1</v>
      </c>
      <c r="F3184" s="78">
        <f t="shared" si="484"/>
        <v>1</v>
      </c>
      <c r="G3184" s="77">
        <f t="shared" si="487"/>
        <v>7.5605176844162905E-16</v>
      </c>
      <c r="H3184" s="78">
        <f t="shared" si="485"/>
        <v>-302.42896932863198</v>
      </c>
      <c r="I3184" s="77">
        <f t="shared" si="488"/>
        <v>100</v>
      </c>
      <c r="J3184" s="77">
        <f t="shared" si="489"/>
        <v>7.8910371660146895E-16</v>
      </c>
      <c r="K3184" s="77">
        <f t="shared" si="490"/>
        <v>7.8910371660146893E-14</v>
      </c>
      <c r="L3184" s="82"/>
    </row>
    <row r="3185" spans="1:12" x14ac:dyDescent="0.2">
      <c r="A3185" s="76">
        <v>42000</v>
      </c>
      <c r="B3185" s="76">
        <f t="shared" si="486"/>
        <v>42</v>
      </c>
      <c r="C3185" s="77">
        <f t="shared" si="481"/>
        <v>1.8290323185881493E-8</v>
      </c>
      <c r="D3185" s="78">
        <f t="shared" si="482"/>
        <v>3.5962414464405368E-58</v>
      </c>
      <c r="E3185" s="78">
        <f t="shared" si="483"/>
        <v>1</v>
      </c>
      <c r="F3185" s="78">
        <f t="shared" si="484"/>
        <v>1</v>
      </c>
      <c r="G3185" s="77">
        <f t="shared" si="487"/>
        <v>6.5776418309859354E-66</v>
      </c>
      <c r="H3185" s="78">
        <f t="shared" si="485"/>
        <v>-1303.6385955725596</v>
      </c>
      <c r="I3185" s="77">
        <f t="shared" si="488"/>
        <v>100</v>
      </c>
      <c r="J3185" s="77">
        <f t="shared" si="489"/>
        <v>3.7802588422081453E-16</v>
      </c>
      <c r="K3185" s="77">
        <f t="shared" si="490"/>
        <v>3.7802588422081455E-14</v>
      </c>
      <c r="L3185" s="82"/>
    </row>
    <row r="3186" spans="1:12" x14ac:dyDescent="0.2">
      <c r="A3186" s="76">
        <v>42100</v>
      </c>
      <c r="B3186" s="76">
        <f t="shared" si="486"/>
        <v>42.1</v>
      </c>
      <c r="C3186" s="77">
        <f t="shared" si="481"/>
        <v>1.1806703105876212E-8</v>
      </c>
      <c r="D3186" s="78">
        <f t="shared" si="482"/>
        <v>5.3120718294821509E-8</v>
      </c>
      <c r="E3186" s="78">
        <f t="shared" si="483"/>
        <v>1</v>
      </c>
      <c r="F3186" s="78">
        <f t="shared" si="484"/>
        <v>1</v>
      </c>
      <c r="G3186" s="77">
        <f t="shared" si="487"/>
        <v>6.2718054967784446E-16</v>
      </c>
      <c r="H3186" s="78">
        <f t="shared" si="485"/>
        <v>-304.05214837186026</v>
      </c>
      <c r="I3186" s="77">
        <f t="shared" si="488"/>
        <v>100</v>
      </c>
      <c r="J3186" s="77">
        <f t="shared" si="489"/>
        <v>3.1359027483892223E-16</v>
      </c>
      <c r="K3186" s="77">
        <f t="shared" si="490"/>
        <v>3.1359027483892224E-14</v>
      </c>
      <c r="L3186" s="82"/>
    </row>
    <row r="3187" spans="1:12" x14ac:dyDescent="0.2">
      <c r="A3187" s="76">
        <v>42200</v>
      </c>
      <c r="B3187" s="76">
        <f t="shared" si="486"/>
        <v>42.2</v>
      </c>
      <c r="C3187" s="77">
        <f t="shared" si="481"/>
        <v>7.3059903613664621E-9</v>
      </c>
      <c r="D3187" s="78">
        <f t="shared" si="482"/>
        <v>7.7255704543240794E-8</v>
      </c>
      <c r="E3187" s="78">
        <f t="shared" si="483"/>
        <v>1</v>
      </c>
      <c r="F3187" s="78">
        <f t="shared" si="484"/>
        <v>1</v>
      </c>
      <c r="G3187" s="77">
        <f t="shared" si="487"/>
        <v>5.6442943275349245E-16</v>
      </c>
      <c r="H3187" s="78">
        <f t="shared" si="485"/>
        <v>-304.96780695189221</v>
      </c>
      <c r="I3187" s="77">
        <f t="shared" si="488"/>
        <v>100</v>
      </c>
      <c r="J3187" s="77">
        <f t="shared" si="489"/>
        <v>5.9580499121566841E-16</v>
      </c>
      <c r="K3187" s="77">
        <f t="shared" si="490"/>
        <v>5.9580499121566837E-14</v>
      </c>
      <c r="L3187" s="82"/>
    </row>
    <row r="3188" spans="1:12" x14ac:dyDescent="0.2">
      <c r="A3188" s="76">
        <v>42300</v>
      </c>
      <c r="B3188" s="76">
        <f t="shared" si="486"/>
        <v>42.3</v>
      </c>
      <c r="C3188" s="77">
        <f t="shared" si="481"/>
        <v>4.2960563912048746E-9</v>
      </c>
      <c r="D3188" s="78">
        <f t="shared" si="482"/>
        <v>1.6012785388168599E-62</v>
      </c>
      <c r="E3188" s="78">
        <f t="shared" si="483"/>
        <v>1</v>
      </c>
      <c r="F3188" s="78">
        <f t="shared" si="484"/>
        <v>1</v>
      </c>
      <c r="G3188" s="77">
        <f t="shared" si="487"/>
        <v>6.8791829007833737E-71</v>
      </c>
      <c r="H3188" s="78">
        <f t="shared" si="485"/>
        <v>-1403.2492628712057</v>
      </c>
      <c r="I3188" s="77">
        <f t="shared" si="488"/>
        <v>100</v>
      </c>
      <c r="J3188" s="77">
        <f t="shared" si="489"/>
        <v>2.8221471637674623E-16</v>
      </c>
      <c r="K3188" s="77">
        <f t="shared" si="490"/>
        <v>2.8221471637674623E-14</v>
      </c>
      <c r="L3188" s="82"/>
    </row>
    <row r="3189" spans="1:12" x14ac:dyDescent="0.2">
      <c r="A3189" s="76">
        <v>42400</v>
      </c>
      <c r="B3189" s="76">
        <f t="shared" si="486"/>
        <v>42.4</v>
      </c>
      <c r="C3189" s="77">
        <f t="shared" si="481"/>
        <v>2.3721968216453438E-9</v>
      </c>
      <c r="D3189" s="78">
        <f t="shared" si="482"/>
        <v>1.8646470562844099E-7</v>
      </c>
      <c r="E3189" s="78">
        <f t="shared" si="483"/>
        <v>1</v>
      </c>
      <c r="F3189" s="78">
        <f t="shared" si="484"/>
        <v>1</v>
      </c>
      <c r="G3189" s="77">
        <f t="shared" si="487"/>
        <v>4.4233098204082236E-16</v>
      </c>
      <c r="H3189" s="78">
        <f t="shared" si="485"/>
        <v>-307.08505280844184</v>
      </c>
      <c r="I3189" s="77">
        <f t="shared" si="488"/>
        <v>100</v>
      </c>
      <c r="J3189" s="77">
        <f t="shared" si="489"/>
        <v>2.2116549102041118E-16</v>
      </c>
      <c r="K3189" s="77">
        <f t="shared" si="490"/>
        <v>2.2116549102041119E-14</v>
      </c>
      <c r="L3189" s="82"/>
    </row>
    <row r="3190" spans="1:12" x14ac:dyDescent="0.2">
      <c r="A3190" s="76">
        <v>42500</v>
      </c>
      <c r="B3190" s="76">
        <f t="shared" si="486"/>
        <v>42.5</v>
      </c>
      <c r="C3190" s="77">
        <f t="shared" si="481"/>
        <v>1.2097618284476459E-9</v>
      </c>
      <c r="D3190" s="78">
        <f t="shared" si="482"/>
        <v>3.1658739828565634E-7</v>
      </c>
      <c r="E3190" s="78">
        <f t="shared" si="483"/>
        <v>1</v>
      </c>
      <c r="F3190" s="78">
        <f t="shared" si="484"/>
        <v>1</v>
      </c>
      <c r="G3190" s="77">
        <f t="shared" si="487"/>
        <v>3.8299534981353873E-16</v>
      </c>
      <c r="H3190" s="78">
        <f t="shared" si="485"/>
        <v>-308.33612998081446</v>
      </c>
      <c r="I3190" s="77">
        <f t="shared" si="488"/>
        <v>100</v>
      </c>
      <c r="J3190" s="77">
        <f t="shared" si="489"/>
        <v>4.1266316592718057E-16</v>
      </c>
      <c r="K3190" s="77">
        <f t="shared" si="490"/>
        <v>4.1266316592718054E-14</v>
      </c>
      <c r="L3190" s="82"/>
    </row>
    <row r="3191" spans="1:12" x14ac:dyDescent="0.2">
      <c r="A3191" s="76">
        <v>42600</v>
      </c>
      <c r="B3191" s="76">
        <f t="shared" si="486"/>
        <v>42.6</v>
      </c>
      <c r="C3191" s="77">
        <f t="shared" si="481"/>
        <v>5.5608450580563671E-10</v>
      </c>
      <c r="D3191" s="78">
        <f t="shared" si="482"/>
        <v>5.3891110601857844E-58</v>
      </c>
      <c r="E3191" s="78">
        <f t="shared" si="483"/>
        <v>1</v>
      </c>
      <c r="F3191" s="78">
        <f t="shared" si="484"/>
        <v>1</v>
      </c>
      <c r="G3191" s="77">
        <f t="shared" si="487"/>
        <v>2.996801160635103E-67</v>
      </c>
      <c r="H3191" s="78">
        <f t="shared" si="485"/>
        <v>-1330.4668414354064</v>
      </c>
      <c r="I3191" s="77">
        <f t="shared" si="488"/>
        <v>100</v>
      </c>
      <c r="J3191" s="77">
        <f t="shared" si="489"/>
        <v>1.9149767490676937E-16</v>
      </c>
      <c r="K3191" s="77">
        <f t="shared" si="490"/>
        <v>1.9149767490676936E-14</v>
      </c>
      <c r="L3191" s="82"/>
    </row>
    <row r="3192" spans="1:12" x14ac:dyDescent="0.2">
      <c r="A3192" s="76">
        <v>42700</v>
      </c>
      <c r="B3192" s="76">
        <f t="shared" si="486"/>
        <v>42.7</v>
      </c>
      <c r="C3192" s="77">
        <f t="shared" si="481"/>
        <v>2.2185834846465982E-10</v>
      </c>
      <c r="D3192" s="78">
        <f t="shared" si="482"/>
        <v>1.2069646074845491E-6</v>
      </c>
      <c r="E3192" s="78">
        <f t="shared" si="483"/>
        <v>1</v>
      </c>
      <c r="F3192" s="78">
        <f t="shared" si="484"/>
        <v>1</v>
      </c>
      <c r="G3192" s="77">
        <f t="shared" si="487"/>
        <v>2.6777517447181844E-16</v>
      </c>
      <c r="H3192" s="78">
        <f t="shared" si="485"/>
        <v>-311.44459378095866</v>
      </c>
      <c r="I3192" s="77">
        <f t="shared" si="488"/>
        <v>100</v>
      </c>
      <c r="J3192" s="77">
        <f t="shared" si="489"/>
        <v>1.3388758723590922E-16</v>
      </c>
      <c r="K3192" s="77">
        <f t="shared" si="490"/>
        <v>1.3388758723590923E-14</v>
      </c>
      <c r="L3192" s="82"/>
    </row>
    <row r="3193" spans="1:12" x14ac:dyDescent="0.2">
      <c r="A3193" s="76">
        <v>42800</v>
      </c>
      <c r="B3193" s="76">
        <f t="shared" si="486"/>
        <v>42.8</v>
      </c>
      <c r="C3193" s="77">
        <f t="shared" si="481"/>
        <v>7.2116322898482355E-11</v>
      </c>
      <c r="D3193" s="78">
        <f t="shared" si="482"/>
        <v>2.9382823517289179E-6</v>
      </c>
      <c r="E3193" s="78">
        <f t="shared" si="483"/>
        <v>1</v>
      </c>
      <c r="F3193" s="78">
        <f t="shared" si="484"/>
        <v>1</v>
      </c>
      <c r="G3193" s="77">
        <f t="shared" si="487"/>
        <v>2.1189811884419475E-16</v>
      </c>
      <c r="H3193" s="78">
        <f t="shared" si="485"/>
        <v>-313.47745797566728</v>
      </c>
      <c r="I3193" s="77">
        <f t="shared" si="488"/>
        <v>100</v>
      </c>
      <c r="J3193" s="77">
        <f t="shared" si="489"/>
        <v>2.3983664665800658E-16</v>
      </c>
      <c r="K3193" s="77">
        <f t="shared" si="490"/>
        <v>2.3983664665800657E-14</v>
      </c>
      <c r="L3193" s="82"/>
    </row>
    <row r="3194" spans="1:12" x14ac:dyDescent="0.2">
      <c r="A3194" s="76">
        <v>42900</v>
      </c>
      <c r="B3194" s="76">
        <f t="shared" si="486"/>
        <v>42.9</v>
      </c>
      <c r="C3194" s="77">
        <f t="shared" si="481"/>
        <v>1.6963468176936389E-11</v>
      </c>
      <c r="D3194" s="78">
        <f t="shared" si="482"/>
        <v>5.6723201610592239E-57</v>
      </c>
      <c r="E3194" s="78">
        <f t="shared" si="483"/>
        <v>1</v>
      </c>
      <c r="F3194" s="78">
        <f t="shared" si="484"/>
        <v>1</v>
      </c>
      <c r="G3194" s="77">
        <f t="shared" si="487"/>
        <v>9.6222222541522844E-68</v>
      </c>
      <c r="H3194" s="78">
        <f t="shared" si="485"/>
        <v>-1340.3344923196166</v>
      </c>
      <c r="I3194" s="77">
        <f t="shared" si="488"/>
        <v>100</v>
      </c>
      <c r="J3194" s="77">
        <f t="shared" si="489"/>
        <v>1.0594905942209737E-16</v>
      </c>
      <c r="K3194" s="77">
        <f t="shared" si="490"/>
        <v>1.0594905942209737E-14</v>
      </c>
      <c r="L3194" s="82"/>
    </row>
    <row r="3195" spans="1:12" x14ac:dyDescent="0.2">
      <c r="A3195" s="76">
        <v>43000</v>
      </c>
      <c r="B3195" s="76">
        <f t="shared" si="486"/>
        <v>43</v>
      </c>
      <c r="C3195" s="77">
        <f t="shared" si="481"/>
        <v>2.2125860897929096E-12</v>
      </c>
      <c r="D3195" s="78">
        <f t="shared" si="482"/>
        <v>4.6833790993792171E-5</v>
      </c>
      <c r="E3195" s="78">
        <f t="shared" si="483"/>
        <v>1</v>
      </c>
      <c r="F3195" s="78">
        <f t="shared" si="484"/>
        <v>1</v>
      </c>
      <c r="G3195" s="77">
        <f t="shared" si="487"/>
        <v>1.0362379448513301E-16</v>
      </c>
      <c r="H3195" s="78">
        <f t="shared" si="485"/>
        <v>-319.69081017616753</v>
      </c>
      <c r="I3195" s="77">
        <f t="shared" si="488"/>
        <v>100</v>
      </c>
      <c r="J3195" s="77">
        <f t="shared" si="489"/>
        <v>5.1811897242566505E-17</v>
      </c>
      <c r="K3195" s="77">
        <f t="shared" si="490"/>
        <v>5.1811897242566502E-15</v>
      </c>
      <c r="L3195" s="82"/>
    </row>
    <row r="3196" spans="1:12" x14ac:dyDescent="0.2">
      <c r="A3196" s="76">
        <v>43100</v>
      </c>
      <c r="B3196" s="76">
        <f t="shared" si="486"/>
        <v>43.1</v>
      </c>
      <c r="C3196" s="77">
        <f t="shared" si="481"/>
        <v>6.8431994985199877E-14</v>
      </c>
      <c r="D3196" s="78">
        <f t="shared" si="482"/>
        <v>7.4862761933962556E-4</v>
      </c>
      <c r="E3196" s="78">
        <f t="shared" si="483"/>
        <v>1</v>
      </c>
      <c r="F3196" s="78">
        <f t="shared" si="484"/>
        <v>1</v>
      </c>
      <c r="G3196" s="77">
        <f t="shared" si="487"/>
        <v>5.1230081492431378E-17</v>
      </c>
      <c r="H3196" s="78">
        <f t="shared" si="485"/>
        <v>-325.80949906569197</v>
      </c>
      <c r="I3196" s="77">
        <f t="shared" si="488"/>
        <v>100</v>
      </c>
      <c r="J3196" s="77">
        <f t="shared" si="489"/>
        <v>7.742693798878219E-17</v>
      </c>
      <c r="K3196" s="77">
        <f t="shared" si="490"/>
        <v>7.742693798878219E-15</v>
      </c>
      <c r="L3196" s="82"/>
    </row>
    <row r="3197" spans="1:12" x14ac:dyDescent="0.2">
      <c r="A3197" s="76">
        <v>43200</v>
      </c>
      <c r="B3197" s="76">
        <f t="shared" si="486"/>
        <v>43.2</v>
      </c>
      <c r="C3197" s="77">
        <f t="shared" si="481"/>
        <v>9.184348987855385E-83</v>
      </c>
      <c r="D3197" s="78">
        <f t="shared" si="482"/>
        <v>1.5989026804961819E-2</v>
      </c>
      <c r="E3197" s="78">
        <f t="shared" si="483"/>
        <v>1</v>
      </c>
      <c r="F3197" s="78">
        <f t="shared" si="484"/>
        <v>1</v>
      </c>
      <c r="G3197" s="77">
        <f t="shared" si="487"/>
        <v>1.4684880215294371E-84</v>
      </c>
      <c r="H3197" s="78">
        <f t="shared" si="485"/>
        <v>-1676.662591833418</v>
      </c>
      <c r="I3197" s="77">
        <f t="shared" si="488"/>
        <v>100</v>
      </c>
      <c r="J3197" s="77">
        <f t="shared" si="489"/>
        <v>2.5615040746215689E-17</v>
      </c>
      <c r="K3197" s="77">
        <f t="shared" si="490"/>
        <v>2.5615040746215688E-15</v>
      </c>
      <c r="L3197" s="82"/>
    </row>
    <row r="3198" spans="1:12" x14ac:dyDescent="0.2">
      <c r="A3198" s="76">
        <v>43300</v>
      </c>
      <c r="B3198" s="76">
        <f t="shared" si="486"/>
        <v>43.3</v>
      </c>
      <c r="C3198" s="77">
        <f t="shared" si="481"/>
        <v>6.6877317744388346E-14</v>
      </c>
      <c r="D3198" s="78">
        <f t="shared" si="482"/>
        <v>7.4862761933983525E-4</v>
      </c>
      <c r="E3198" s="78">
        <f t="shared" si="483"/>
        <v>1</v>
      </c>
      <c r="F3198" s="78">
        <f t="shared" si="484"/>
        <v>1</v>
      </c>
      <c r="G3198" s="77">
        <f t="shared" si="487"/>
        <v>5.0066207170815171E-17</v>
      </c>
      <c r="H3198" s="78">
        <f t="shared" si="485"/>
        <v>-326.00910615771278</v>
      </c>
      <c r="I3198" s="77">
        <f t="shared" si="488"/>
        <v>100</v>
      </c>
      <c r="J3198" s="77">
        <f t="shared" si="489"/>
        <v>2.5033103585407585E-17</v>
      </c>
      <c r="K3198" s="77">
        <f t="shared" si="490"/>
        <v>2.5033103585407584E-15</v>
      </c>
      <c r="L3198" s="82"/>
    </row>
    <row r="3199" spans="1:12" x14ac:dyDescent="0.2">
      <c r="A3199" s="76">
        <v>43400</v>
      </c>
      <c r="B3199" s="76">
        <f t="shared" si="486"/>
        <v>43.4</v>
      </c>
      <c r="C3199" s="77">
        <f t="shared" si="481"/>
        <v>2.113193960382547E-12</v>
      </c>
      <c r="D3199" s="78">
        <f t="shared" si="482"/>
        <v>4.6833790993739302E-5</v>
      </c>
      <c r="E3199" s="78">
        <f t="shared" si="483"/>
        <v>1</v>
      </c>
      <c r="F3199" s="78">
        <f t="shared" si="484"/>
        <v>1</v>
      </c>
      <c r="G3199" s="77">
        <f t="shared" si="487"/>
        <v>9.8968884269788413E-17</v>
      </c>
      <c r="H3199" s="78">
        <f t="shared" si="485"/>
        <v>-320.09002651491926</v>
      </c>
      <c r="I3199" s="77">
        <f t="shared" si="488"/>
        <v>100</v>
      </c>
      <c r="J3199" s="77">
        <f t="shared" si="489"/>
        <v>7.4517545720301792E-17</v>
      </c>
      <c r="K3199" s="77">
        <f t="shared" si="490"/>
        <v>7.4517545720301797E-15</v>
      </c>
      <c r="L3199" s="82"/>
    </row>
    <row r="3200" spans="1:12" x14ac:dyDescent="0.2">
      <c r="A3200" s="76">
        <v>43500</v>
      </c>
      <c r="B3200" s="76">
        <f t="shared" si="486"/>
        <v>43.5</v>
      </c>
      <c r="C3200" s="77">
        <f t="shared" si="481"/>
        <v>1.5833362453672901E-11</v>
      </c>
      <c r="D3200" s="78">
        <f t="shared" si="482"/>
        <v>2.5810783998158859E-56</v>
      </c>
      <c r="E3200" s="78">
        <f t="shared" si="483"/>
        <v>1</v>
      </c>
      <c r="F3200" s="78">
        <f t="shared" si="484"/>
        <v>1</v>
      </c>
      <c r="G3200" s="77">
        <f t="shared" si="487"/>
        <v>4.0867149825630984E-67</v>
      </c>
      <c r="H3200" s="78">
        <f t="shared" si="485"/>
        <v>-1327.772512999702</v>
      </c>
      <c r="I3200" s="77">
        <f t="shared" si="488"/>
        <v>100</v>
      </c>
      <c r="J3200" s="77">
        <f t="shared" si="489"/>
        <v>4.9484442134894207E-17</v>
      </c>
      <c r="K3200" s="77">
        <f t="shared" si="490"/>
        <v>4.9484442134894209E-15</v>
      </c>
      <c r="L3200" s="82"/>
    </row>
    <row r="3201" spans="1:12" x14ac:dyDescent="0.2">
      <c r="A3201" s="76">
        <v>43600</v>
      </c>
      <c r="B3201" s="76">
        <f t="shared" si="486"/>
        <v>43.6</v>
      </c>
      <c r="C3201" s="77">
        <f t="shared" si="481"/>
        <v>6.578260669625684E-11</v>
      </c>
      <c r="D3201" s="78">
        <f t="shared" si="482"/>
        <v>2.9382823517325288E-6</v>
      </c>
      <c r="E3201" s="78">
        <f t="shared" si="483"/>
        <v>1</v>
      </c>
      <c r="F3201" s="78">
        <f t="shared" si="484"/>
        <v>1</v>
      </c>
      <c r="G3201" s="77">
        <f t="shared" si="487"/>
        <v>1.9328787230657354E-16</v>
      </c>
      <c r="H3201" s="78">
        <f t="shared" si="485"/>
        <v>-314.2759078915517</v>
      </c>
      <c r="I3201" s="77">
        <f t="shared" si="488"/>
        <v>100</v>
      </c>
      <c r="J3201" s="77">
        <f t="shared" si="489"/>
        <v>9.6643936153286772E-17</v>
      </c>
      <c r="K3201" s="77">
        <f t="shared" si="490"/>
        <v>9.6643936153286775E-15</v>
      </c>
      <c r="L3201" s="82"/>
    </row>
    <row r="3202" spans="1:12" x14ac:dyDescent="0.2">
      <c r="A3202" s="76">
        <v>43700</v>
      </c>
      <c r="B3202" s="76">
        <f t="shared" si="486"/>
        <v>43.7</v>
      </c>
      <c r="C3202" s="77">
        <f t="shared" ref="C3202:C3265" si="491">ABS(SIN(((8*PI()*$A3202*VLOOKUP($D$8,$C$16:$D$31,2,FALSE))/($D$14*1000000)))/(VLOOKUP($D$8,$C$16:$D$31,2,FALSE)*SIN(((8*PI()*$A3202)/($D$14*1000000)))))^5</f>
        <v>1.9777520706787076E-10</v>
      </c>
      <c r="D3202" s="78">
        <f t="shared" ref="D3202:D3265" si="492">ABS(SIN(((512*PI()*$A3202*VLOOKUP($D$8,$C$16:$E$31,3,FALSE))/($D$14*1000000)))/(VLOOKUP($D$8,$C$16:$E$31,3,FALSE)*SIN(((512*PI()*$A3202)/($D$14*1000000)))))^$D$9</f>
        <v>1.2069646074844066E-6</v>
      </c>
      <c r="E3202" s="78">
        <f t="shared" ref="E3202:E3265" si="493">IF($D$10="OFF",1,ABS(SIN(8*VLOOKUP($D$8,$C$16:$D$31,2,FALSE)*VLOOKUP($D$8,$C$16:$E$31,3,FALSE)*2*PI()*A3202/($D$14*1000000))/(2*SIN((8*VLOOKUP($D$8,$C$16:$D$31,2,FALSE)*VLOOKUP($D$8,$C$16:$E$31,3,FALSE))*PI()*A3202/($D$14*1000000)))))</f>
        <v>1</v>
      </c>
      <c r="F3202" s="78">
        <f t="shared" ref="F3202:F3265" si="494">IF($D$11="OFF",1,ABS(SIN(8*VLOOKUP($D$8,$C$16:$D$31,2,FALSE)*VLOOKUP($D$8,$C$16:$E$31,3,FALSE)*IF($D$10="ON",4,2)*PI()*A3202/($D$14*1000000))/(2*SIN((8*VLOOKUP($D$8,$C$16:$D$31,2,FALSE)*VLOOKUP($D$8,$C$16:$E$31,3,FALSE)*IF($D$10="ON",2,1))*PI()*A3202/($D$14*1000000)))))</f>
        <v>1</v>
      </c>
      <c r="G3202" s="77">
        <f t="shared" si="487"/>
        <v>2.3870767516881984E-16</v>
      </c>
      <c r="H3202" s="78">
        <f t="shared" ref="H3202:H3265" si="495">20*LOG10(G3202)</f>
        <v>-312.4426723379313</v>
      </c>
      <c r="I3202" s="77">
        <f t="shared" si="488"/>
        <v>100</v>
      </c>
      <c r="J3202" s="77">
        <f t="shared" si="489"/>
        <v>2.1599777373769669E-16</v>
      </c>
      <c r="K3202" s="77">
        <f t="shared" si="490"/>
        <v>2.1599777373769668E-14</v>
      </c>
      <c r="L3202" s="82"/>
    </row>
    <row r="3203" spans="1:12" x14ac:dyDescent="0.2">
      <c r="A3203" s="76">
        <v>43800</v>
      </c>
      <c r="B3203" s="76">
        <f t="shared" ref="B3203:B3266" si="496">A3203/1000</f>
        <v>43.8</v>
      </c>
      <c r="C3203" s="77">
        <f t="shared" si="491"/>
        <v>4.844566210557959E-10</v>
      </c>
      <c r="D3203" s="78">
        <f t="shared" si="492"/>
        <v>6.2839928180893827E-59</v>
      </c>
      <c r="E3203" s="78">
        <f t="shared" si="493"/>
        <v>1</v>
      </c>
      <c r="F3203" s="78">
        <f t="shared" si="494"/>
        <v>1</v>
      </c>
      <c r="G3203" s="77">
        <f t="shared" ref="G3203:G3266" si="497">C3203*D3203*E3203*F3203</f>
        <v>3.0443219273904708E-68</v>
      </c>
      <c r="H3203" s="78">
        <f t="shared" si="495"/>
        <v>-1350.3301884841744</v>
      </c>
      <c r="I3203" s="77">
        <f t="shared" ref="I3203:I3266" si="498">A3203-A3202</f>
        <v>100</v>
      </c>
      <c r="J3203" s="77">
        <f t="shared" ref="J3203:J3266" si="499">((G3203+G3202)/2)</f>
        <v>1.1935383758440992E-16</v>
      </c>
      <c r="K3203" s="77">
        <f t="shared" si="490"/>
        <v>1.1935383758440992E-14</v>
      </c>
      <c r="L3203" s="82"/>
    </row>
    <row r="3204" spans="1:12" x14ac:dyDescent="0.2">
      <c r="A3204" s="76">
        <v>43900</v>
      </c>
      <c r="B3204" s="76">
        <f t="shared" si="496"/>
        <v>43.9</v>
      </c>
      <c r="C3204" s="77">
        <f t="shared" si="491"/>
        <v>1.0299860930839314E-9</v>
      </c>
      <c r="D3204" s="78">
        <f t="shared" si="492"/>
        <v>3.1658739828570823E-7</v>
      </c>
      <c r="E3204" s="78">
        <f t="shared" si="493"/>
        <v>1</v>
      </c>
      <c r="F3204" s="78">
        <f t="shared" si="494"/>
        <v>1</v>
      </c>
      <c r="G3204" s="77">
        <f t="shared" si="497"/>
        <v>3.2608061747990313E-16</v>
      </c>
      <c r="H3204" s="78">
        <f t="shared" si="495"/>
        <v>-309.73350030549364</v>
      </c>
      <c r="I3204" s="77">
        <f t="shared" si="498"/>
        <v>100</v>
      </c>
      <c r="J3204" s="77">
        <f t="shared" si="499"/>
        <v>1.6304030873995157E-16</v>
      </c>
      <c r="K3204" s="77">
        <f t="shared" ref="K3204:K3267" si="500">I3204*J3204</f>
        <v>1.6304030873995157E-14</v>
      </c>
      <c r="L3204" s="82"/>
    </row>
    <row r="3205" spans="1:12" x14ac:dyDescent="0.2">
      <c r="A3205" s="76">
        <v>44000</v>
      </c>
      <c r="B3205" s="76">
        <f t="shared" si="496"/>
        <v>44</v>
      </c>
      <c r="C3205" s="77">
        <f t="shared" si="491"/>
        <v>1.9737803971247197E-9</v>
      </c>
      <c r="D3205" s="78">
        <f t="shared" si="492"/>
        <v>1.8646470562822111E-7</v>
      </c>
      <c r="E3205" s="78">
        <f t="shared" si="493"/>
        <v>1</v>
      </c>
      <c r="F3205" s="78">
        <f t="shared" si="494"/>
        <v>1</v>
      </c>
      <c r="G3205" s="77">
        <f t="shared" si="497"/>
        <v>3.6804038072461419E-16</v>
      </c>
      <c r="H3205" s="78">
        <f t="shared" si="495"/>
        <v>-308.68209057415089</v>
      </c>
      <c r="I3205" s="77">
        <f t="shared" si="498"/>
        <v>100</v>
      </c>
      <c r="J3205" s="77">
        <f t="shared" si="499"/>
        <v>3.4706049910225866E-16</v>
      </c>
      <c r="K3205" s="77">
        <f t="shared" si="500"/>
        <v>3.4706049910225864E-14</v>
      </c>
      <c r="L3205" s="82"/>
    </row>
    <row r="3206" spans="1:12" x14ac:dyDescent="0.2">
      <c r="A3206" s="76">
        <v>44100</v>
      </c>
      <c r="B3206" s="76">
        <f t="shared" si="496"/>
        <v>44.1</v>
      </c>
      <c r="C3206" s="77">
        <f t="shared" si="491"/>
        <v>3.4932836451244607E-9</v>
      </c>
      <c r="D3206" s="78">
        <f t="shared" si="492"/>
        <v>8.265730769555192E-60</v>
      </c>
      <c r="E3206" s="78">
        <f t="shared" si="493"/>
        <v>1</v>
      </c>
      <c r="F3206" s="78">
        <f t="shared" si="494"/>
        <v>1</v>
      </c>
      <c r="G3206" s="77">
        <f t="shared" si="497"/>
        <v>2.8874542112289176E-68</v>
      </c>
      <c r="H3206" s="78">
        <f t="shared" si="495"/>
        <v>-1350.7896978803044</v>
      </c>
      <c r="I3206" s="77">
        <f t="shared" si="498"/>
        <v>100</v>
      </c>
      <c r="J3206" s="77">
        <f t="shared" si="499"/>
        <v>1.840201903623071E-16</v>
      </c>
      <c r="K3206" s="77">
        <f t="shared" si="500"/>
        <v>1.8402019036230711E-14</v>
      </c>
      <c r="L3206" s="82"/>
    </row>
    <row r="3207" spans="1:12" x14ac:dyDescent="0.2">
      <c r="A3207" s="76">
        <v>44200</v>
      </c>
      <c r="B3207" s="76">
        <f t="shared" si="496"/>
        <v>44.2</v>
      </c>
      <c r="C3207" s="77">
        <f t="shared" si="491"/>
        <v>5.8057424645666239E-9</v>
      </c>
      <c r="D3207" s="78">
        <f t="shared" si="492"/>
        <v>7.7255704543252997E-8</v>
      </c>
      <c r="E3207" s="78">
        <f t="shared" si="493"/>
        <v>1</v>
      </c>
      <c r="F3207" s="78">
        <f t="shared" si="494"/>
        <v>1</v>
      </c>
      <c r="G3207" s="77">
        <f t="shared" si="497"/>
        <v>4.4852672449677657E-16</v>
      </c>
      <c r="H3207" s="78">
        <f t="shared" si="495"/>
        <v>-306.9642335069928</v>
      </c>
      <c r="I3207" s="77">
        <f t="shared" si="498"/>
        <v>100</v>
      </c>
      <c r="J3207" s="77">
        <f t="shared" si="499"/>
        <v>2.2426336224838828E-16</v>
      </c>
      <c r="K3207" s="77">
        <f t="shared" si="500"/>
        <v>2.2426336224838828E-14</v>
      </c>
      <c r="L3207" s="82"/>
    </row>
    <row r="3208" spans="1:12" x14ac:dyDescent="0.2">
      <c r="A3208" s="76">
        <v>44300</v>
      </c>
      <c r="B3208" s="76">
        <f t="shared" si="496"/>
        <v>44.3</v>
      </c>
      <c r="C3208" s="77">
        <f t="shared" si="491"/>
        <v>9.1689801241882115E-9</v>
      </c>
      <c r="D3208" s="78">
        <f t="shared" si="492"/>
        <v>5.3120718294814449E-8</v>
      </c>
      <c r="E3208" s="78">
        <f t="shared" si="493"/>
        <v>1</v>
      </c>
      <c r="F3208" s="78">
        <f t="shared" si="494"/>
        <v>1</v>
      </c>
      <c r="G3208" s="77">
        <f t="shared" si="497"/>
        <v>4.8706281022775475E-16</v>
      </c>
      <c r="H3208" s="78">
        <f t="shared" si="495"/>
        <v>-306.24830059597878</v>
      </c>
      <c r="I3208" s="77">
        <f t="shared" si="498"/>
        <v>100</v>
      </c>
      <c r="J3208" s="77">
        <f t="shared" si="499"/>
        <v>4.6779476736226566E-16</v>
      </c>
      <c r="K3208" s="77">
        <f t="shared" si="500"/>
        <v>4.6779476736226563E-14</v>
      </c>
      <c r="L3208" s="82"/>
    </row>
    <row r="3209" spans="1:12" x14ac:dyDescent="0.2">
      <c r="A3209" s="76">
        <v>44400</v>
      </c>
      <c r="B3209" s="76">
        <f t="shared" si="496"/>
        <v>44.4</v>
      </c>
      <c r="C3209" s="77">
        <f t="shared" si="491"/>
        <v>1.3881177197694058E-8</v>
      </c>
      <c r="D3209" s="78">
        <f t="shared" si="492"/>
        <v>2.4993091652634119E-58</v>
      </c>
      <c r="E3209" s="78">
        <f t="shared" si="493"/>
        <v>1</v>
      </c>
      <c r="F3209" s="78">
        <f t="shared" si="494"/>
        <v>1</v>
      </c>
      <c r="G3209" s="77">
        <f t="shared" si="497"/>
        <v>3.4693353394842239E-66</v>
      </c>
      <c r="H3209" s="78">
        <f t="shared" si="495"/>
        <v>-1309.1950744006863</v>
      </c>
      <c r="I3209" s="77">
        <f t="shared" si="498"/>
        <v>100</v>
      </c>
      <c r="J3209" s="77">
        <f t="shared" si="499"/>
        <v>2.4353140511387738E-16</v>
      </c>
      <c r="K3209" s="77">
        <f t="shared" si="500"/>
        <v>2.4353140511387738E-14</v>
      </c>
      <c r="L3209" s="82"/>
    </row>
    <row r="3210" spans="1:12" x14ac:dyDescent="0.2">
      <c r="A3210" s="76">
        <v>44500</v>
      </c>
      <c r="B3210" s="76">
        <f t="shared" si="496"/>
        <v>44.5</v>
      </c>
      <c r="C3210" s="77">
        <f t="shared" si="491"/>
        <v>2.0279679938058245E-8</v>
      </c>
      <c r="D3210" s="78">
        <f t="shared" si="492"/>
        <v>2.7650729327670874E-8</v>
      </c>
      <c r="E3210" s="78">
        <f t="shared" si="493"/>
        <v>1</v>
      </c>
      <c r="F3210" s="78">
        <f t="shared" si="494"/>
        <v>1</v>
      </c>
      <c r="G3210" s="77">
        <f t="shared" si="497"/>
        <v>5.6074794081904575E-16</v>
      </c>
      <c r="H3210" s="78">
        <f t="shared" si="495"/>
        <v>-305.02464625120189</v>
      </c>
      <c r="I3210" s="77">
        <f t="shared" si="498"/>
        <v>100</v>
      </c>
      <c r="J3210" s="77">
        <f t="shared" si="499"/>
        <v>2.8037397040952287E-16</v>
      </c>
      <c r="K3210" s="77">
        <f t="shared" si="500"/>
        <v>2.8037397040952289E-14</v>
      </c>
      <c r="L3210" s="82"/>
    </row>
    <row r="3211" spans="1:12" x14ac:dyDescent="0.2">
      <c r="A3211" s="76">
        <v>44600</v>
      </c>
      <c r="B3211" s="76">
        <f t="shared" si="496"/>
        <v>44.6</v>
      </c>
      <c r="C3211" s="77">
        <f t="shared" si="491"/>
        <v>2.8738870535230721E-8</v>
      </c>
      <c r="D3211" s="78">
        <f t="shared" si="492"/>
        <v>2.073530096978963E-8</v>
      </c>
      <c r="E3211" s="78">
        <f t="shared" si="493"/>
        <v>1</v>
      </c>
      <c r="F3211" s="78">
        <f t="shared" si="494"/>
        <v>1</v>
      </c>
      <c r="G3211" s="77">
        <f t="shared" si="497"/>
        <v>5.959091300798282E-16</v>
      </c>
      <c r="H3211" s="78">
        <f t="shared" si="495"/>
        <v>-304.49639921169512</v>
      </c>
      <c r="I3211" s="77">
        <f t="shared" si="498"/>
        <v>100</v>
      </c>
      <c r="J3211" s="77">
        <f t="shared" si="499"/>
        <v>5.7832853544943697E-16</v>
      </c>
      <c r="K3211" s="77">
        <f t="shared" si="500"/>
        <v>5.7832853544943702E-14</v>
      </c>
      <c r="L3211" s="82"/>
    </row>
    <row r="3212" spans="1:12" x14ac:dyDescent="0.2">
      <c r="A3212" s="76">
        <v>44700</v>
      </c>
      <c r="B3212" s="76">
        <f t="shared" si="496"/>
        <v>44.7</v>
      </c>
      <c r="C3212" s="77">
        <f t="shared" si="491"/>
        <v>3.9667145703696388E-8</v>
      </c>
      <c r="D3212" s="78">
        <f t="shared" si="492"/>
        <v>7.3563369998539148E-62</v>
      </c>
      <c r="E3212" s="78">
        <f t="shared" si="493"/>
        <v>1</v>
      </c>
      <c r="F3212" s="78">
        <f t="shared" si="494"/>
        <v>1</v>
      </c>
      <c r="G3212" s="77">
        <f t="shared" si="497"/>
        <v>2.9180489161869801E-69</v>
      </c>
      <c r="H3212" s="78">
        <f t="shared" si="495"/>
        <v>-1370.6981486432858</v>
      </c>
      <c r="I3212" s="77">
        <f t="shared" si="498"/>
        <v>100</v>
      </c>
      <c r="J3212" s="77">
        <f t="shared" si="499"/>
        <v>2.979545650399141E-16</v>
      </c>
      <c r="K3212" s="77">
        <f t="shared" si="500"/>
        <v>2.9795456503991413E-14</v>
      </c>
      <c r="L3212" s="82"/>
    </row>
    <row r="3213" spans="1:12" x14ac:dyDescent="0.2">
      <c r="A3213" s="76">
        <v>44800</v>
      </c>
      <c r="B3213" s="76">
        <f t="shared" si="496"/>
        <v>44.8</v>
      </c>
      <c r="C3213" s="77">
        <f t="shared" si="491"/>
        <v>5.3503061460995202E-8</v>
      </c>
      <c r="D3213" s="78">
        <f t="shared" si="492"/>
        <v>1.2389986162825493E-8</v>
      </c>
      <c r="E3213" s="78">
        <f t="shared" si="493"/>
        <v>1</v>
      </c>
      <c r="F3213" s="78">
        <f t="shared" si="494"/>
        <v>1</v>
      </c>
      <c r="G3213" s="77">
        <f t="shared" si="497"/>
        <v>6.629021911705325E-16</v>
      </c>
      <c r="H3213" s="78">
        <f t="shared" si="495"/>
        <v>-303.57101090908378</v>
      </c>
      <c r="I3213" s="77">
        <f t="shared" si="498"/>
        <v>100</v>
      </c>
      <c r="J3213" s="77">
        <f t="shared" si="499"/>
        <v>3.3145109558526625E-16</v>
      </c>
      <c r="K3213" s="77">
        <f t="shared" si="500"/>
        <v>3.3145109558526628E-14</v>
      </c>
      <c r="L3213" s="82"/>
    </row>
    <row r="3214" spans="1:12" x14ac:dyDescent="0.2">
      <c r="A3214" s="76">
        <v>44900</v>
      </c>
      <c r="B3214" s="76">
        <f t="shared" si="496"/>
        <v>44.9</v>
      </c>
      <c r="C3214" s="77">
        <f t="shared" si="491"/>
        <v>7.0710712394914902E-8</v>
      </c>
      <c r="D3214" s="78">
        <f t="shared" si="492"/>
        <v>9.8252243426738415E-9</v>
      </c>
      <c r="E3214" s="78">
        <f t="shared" si="493"/>
        <v>1</v>
      </c>
      <c r="F3214" s="78">
        <f t="shared" si="494"/>
        <v>1</v>
      </c>
      <c r="G3214" s="77">
        <f t="shared" si="497"/>
        <v>6.9474861271032684E-16</v>
      </c>
      <c r="H3214" s="78">
        <f t="shared" si="495"/>
        <v>-303.16344623517449</v>
      </c>
      <c r="I3214" s="77">
        <f t="shared" si="498"/>
        <v>100</v>
      </c>
      <c r="J3214" s="77">
        <f t="shared" si="499"/>
        <v>6.7882540194042967E-16</v>
      </c>
      <c r="K3214" s="77">
        <f t="shared" si="500"/>
        <v>6.7882540194042965E-14</v>
      </c>
      <c r="L3214" s="82"/>
    </row>
    <row r="3215" spans="1:12" x14ac:dyDescent="0.2">
      <c r="A3215" s="76">
        <v>45000</v>
      </c>
      <c r="B3215" s="76">
        <f t="shared" si="496"/>
        <v>45</v>
      </c>
      <c r="C3215" s="77">
        <f t="shared" si="491"/>
        <v>9.1774423070286024E-8</v>
      </c>
      <c r="D3215" s="78">
        <f t="shared" si="492"/>
        <v>1.6134714519253205E-58</v>
      </c>
      <c r="E3215" s="78">
        <f t="shared" si="493"/>
        <v>1</v>
      </c>
      <c r="F3215" s="78">
        <f t="shared" si="494"/>
        <v>1</v>
      </c>
      <c r="G3215" s="77">
        <f t="shared" si="497"/>
        <v>1.4807541164082302E-65</v>
      </c>
      <c r="H3215" s="78">
        <f t="shared" si="495"/>
        <v>-1296.5903410274509</v>
      </c>
      <c r="I3215" s="77">
        <f t="shared" si="498"/>
        <v>100</v>
      </c>
      <c r="J3215" s="77">
        <f t="shared" si="499"/>
        <v>3.4737430635516342E-16</v>
      </c>
      <c r="K3215" s="77">
        <f t="shared" si="500"/>
        <v>3.4737430635516343E-14</v>
      </c>
      <c r="L3215" s="82"/>
    </row>
    <row r="3216" spans="1:12" x14ac:dyDescent="0.2">
      <c r="A3216" s="76">
        <v>45100</v>
      </c>
      <c r="B3216" s="76">
        <f t="shared" si="496"/>
        <v>45.1</v>
      </c>
      <c r="C3216" s="77">
        <f t="shared" si="491"/>
        <v>1.1719283740632842E-7</v>
      </c>
      <c r="D3216" s="78">
        <f t="shared" si="492"/>
        <v>6.4439125979866762E-9</v>
      </c>
      <c r="E3216" s="78">
        <f t="shared" si="493"/>
        <v>1</v>
      </c>
      <c r="F3216" s="78">
        <f t="shared" si="494"/>
        <v>1</v>
      </c>
      <c r="G3216" s="77">
        <f t="shared" si="497"/>
        <v>7.5518040135644386E-16</v>
      </c>
      <c r="H3216" s="78">
        <f t="shared" si="495"/>
        <v>-302.43898578980344</v>
      </c>
      <c r="I3216" s="77">
        <f t="shared" si="498"/>
        <v>100</v>
      </c>
      <c r="J3216" s="77">
        <f t="shared" si="499"/>
        <v>3.7759020067822193E-16</v>
      </c>
      <c r="K3216" s="77">
        <f t="shared" si="500"/>
        <v>3.7759020067822191E-14</v>
      </c>
      <c r="L3216" s="82"/>
    </row>
    <row r="3217" spans="1:12" x14ac:dyDescent="0.2">
      <c r="A3217" s="76">
        <v>45200</v>
      </c>
      <c r="B3217" s="76">
        <f t="shared" si="496"/>
        <v>45.2</v>
      </c>
      <c r="C3217" s="77">
        <f t="shared" si="491"/>
        <v>1.4747249878791531E-7</v>
      </c>
      <c r="D3217" s="78">
        <f t="shared" si="492"/>
        <v>5.3147705803597118E-9</v>
      </c>
      <c r="E3217" s="78">
        <f t="shared" si="493"/>
        <v>1</v>
      </c>
      <c r="F3217" s="78">
        <f t="shared" si="494"/>
        <v>1</v>
      </c>
      <c r="G3217" s="77">
        <f t="shared" si="497"/>
        <v>7.8378249797014555E-16</v>
      </c>
      <c r="H3217" s="78">
        <f t="shared" si="495"/>
        <v>-302.11608877275552</v>
      </c>
      <c r="I3217" s="77">
        <f t="shared" si="498"/>
        <v>100</v>
      </c>
      <c r="J3217" s="77">
        <f t="shared" si="499"/>
        <v>7.6948144966329471E-16</v>
      </c>
      <c r="K3217" s="77">
        <f t="shared" si="500"/>
        <v>7.6948144966329475E-14</v>
      </c>
      <c r="L3217" s="82"/>
    </row>
    <row r="3218" spans="1:12" x14ac:dyDescent="0.2">
      <c r="A3218" s="76">
        <v>45300</v>
      </c>
      <c r="B3218" s="76">
        <f t="shared" si="496"/>
        <v>45.3</v>
      </c>
      <c r="C3218" s="77">
        <f t="shared" si="491"/>
        <v>1.8312101930090542E-7</v>
      </c>
      <c r="D3218" s="78">
        <f t="shared" si="492"/>
        <v>5.9654019468616155E-59</v>
      </c>
      <c r="E3218" s="78">
        <f t="shared" si="493"/>
        <v>1</v>
      </c>
      <c r="F3218" s="78">
        <f t="shared" si="494"/>
        <v>1</v>
      </c>
      <c r="G3218" s="77">
        <f t="shared" si="497"/>
        <v>1.0923904850489046E-65</v>
      </c>
      <c r="H3218" s="78">
        <f t="shared" si="495"/>
        <v>-1299.2324418262438</v>
      </c>
      <c r="I3218" s="77">
        <f t="shared" si="498"/>
        <v>100</v>
      </c>
      <c r="J3218" s="77">
        <f t="shared" si="499"/>
        <v>3.9189124898507278E-16</v>
      </c>
      <c r="K3218" s="77">
        <f t="shared" si="500"/>
        <v>3.9189124898507278E-14</v>
      </c>
      <c r="L3218" s="82"/>
    </row>
    <row r="3219" spans="1:12" x14ac:dyDescent="0.2">
      <c r="A3219" s="76">
        <v>45400</v>
      </c>
      <c r="B3219" s="76">
        <f t="shared" si="496"/>
        <v>45.4</v>
      </c>
      <c r="C3219" s="77">
        <f t="shared" si="491"/>
        <v>2.2463994076164914E-7</v>
      </c>
      <c r="D3219" s="78">
        <f t="shared" si="492"/>
        <v>3.7295390667748998E-9</v>
      </c>
      <c r="E3219" s="78">
        <f t="shared" si="493"/>
        <v>1</v>
      </c>
      <c r="F3219" s="78">
        <f t="shared" si="494"/>
        <v>1</v>
      </c>
      <c r="G3219" s="77">
        <f t="shared" si="497"/>
        <v>8.3780343502856968E-16</v>
      </c>
      <c r="H3219" s="78">
        <f t="shared" si="495"/>
        <v>-301.53715726691792</v>
      </c>
      <c r="I3219" s="77">
        <f t="shared" si="498"/>
        <v>100</v>
      </c>
      <c r="J3219" s="77">
        <f t="shared" si="499"/>
        <v>4.1890171751428484E-16</v>
      </c>
      <c r="K3219" s="77">
        <f t="shared" si="500"/>
        <v>4.1890171751428483E-14</v>
      </c>
      <c r="L3219" s="82"/>
    </row>
    <row r="3220" spans="1:12" x14ac:dyDescent="0.2">
      <c r="A3220" s="76">
        <v>45500</v>
      </c>
      <c r="B3220" s="76">
        <f t="shared" si="496"/>
        <v>45.5</v>
      </c>
      <c r="C3220" s="77">
        <f t="shared" si="491"/>
        <v>2.7251739311900466E-7</v>
      </c>
      <c r="D3220" s="78">
        <f t="shared" si="492"/>
        <v>3.1676545771936492E-9</v>
      </c>
      <c r="E3220" s="78">
        <f t="shared" si="493"/>
        <v>1</v>
      </c>
      <c r="F3220" s="78">
        <f t="shared" si="494"/>
        <v>1</v>
      </c>
      <c r="G3220" s="77">
        <f t="shared" si="497"/>
        <v>8.632409676782962E-16</v>
      </c>
      <c r="H3220" s="78">
        <f t="shared" si="495"/>
        <v>-301.2773591418869</v>
      </c>
      <c r="I3220" s="77">
        <f t="shared" si="498"/>
        <v>100</v>
      </c>
      <c r="J3220" s="77">
        <f t="shared" si="499"/>
        <v>8.5052220135343294E-16</v>
      </c>
      <c r="K3220" s="77">
        <f t="shared" si="500"/>
        <v>8.5052220135343293E-14</v>
      </c>
      <c r="L3220" s="82"/>
    </row>
    <row r="3221" spans="1:12" x14ac:dyDescent="0.2">
      <c r="A3221" s="76">
        <v>45600</v>
      </c>
      <c r="B3221" s="76">
        <f t="shared" si="496"/>
        <v>45.6</v>
      </c>
      <c r="C3221" s="77">
        <f t="shared" si="491"/>
        <v>3.2722065733601722E-7</v>
      </c>
      <c r="D3221" s="78">
        <f t="shared" si="492"/>
        <v>2.2083766151030782E-58</v>
      </c>
      <c r="E3221" s="78">
        <f t="shared" si="493"/>
        <v>1</v>
      </c>
      <c r="F3221" s="78">
        <f t="shared" si="494"/>
        <v>1</v>
      </c>
      <c r="G3221" s="77">
        <f t="shared" si="497"/>
        <v>7.2262644763951796E-65</v>
      </c>
      <c r="H3221" s="78">
        <f t="shared" si="495"/>
        <v>-1282.821722951853</v>
      </c>
      <c r="I3221" s="77">
        <f t="shared" si="498"/>
        <v>100</v>
      </c>
      <c r="J3221" s="77">
        <f t="shared" si="499"/>
        <v>4.316204838391481E-16</v>
      </c>
      <c r="K3221" s="77">
        <f t="shared" si="500"/>
        <v>4.316204838391481E-14</v>
      </c>
      <c r="L3221" s="82"/>
    </row>
    <row r="3222" spans="1:12" x14ac:dyDescent="0.2">
      <c r="A3222" s="76">
        <v>45700</v>
      </c>
      <c r="B3222" s="76">
        <f t="shared" si="496"/>
        <v>45.7</v>
      </c>
      <c r="C3222" s="77">
        <f t="shared" si="491"/>
        <v>3.8918874001585359E-7</v>
      </c>
      <c r="D3222" s="78">
        <f t="shared" si="492"/>
        <v>2.3408157796844881E-9</v>
      </c>
      <c r="E3222" s="78">
        <f t="shared" si="493"/>
        <v>1</v>
      </c>
      <c r="F3222" s="78">
        <f t="shared" si="494"/>
        <v>1</v>
      </c>
      <c r="G3222" s="77">
        <f t="shared" si="497"/>
        <v>9.1101914390463381E-16</v>
      </c>
      <c r="H3222" s="78">
        <f t="shared" si="495"/>
        <v>-300.80944993573678</v>
      </c>
      <c r="I3222" s="77">
        <f t="shared" si="498"/>
        <v>100</v>
      </c>
      <c r="J3222" s="77">
        <f t="shared" si="499"/>
        <v>4.5550957195231691E-16</v>
      </c>
      <c r="K3222" s="77">
        <f t="shared" si="500"/>
        <v>4.5550957195231693E-14</v>
      </c>
      <c r="L3222" s="82"/>
    </row>
    <row r="3223" spans="1:12" x14ac:dyDescent="0.2">
      <c r="A3223" s="76">
        <v>45800</v>
      </c>
      <c r="B3223" s="76">
        <f t="shared" si="496"/>
        <v>45.8</v>
      </c>
      <c r="C3223" s="77">
        <f t="shared" si="491"/>
        <v>4.5882506584748206E-7</v>
      </c>
      <c r="D3223" s="78">
        <f t="shared" si="492"/>
        <v>2.0342834408727249E-9</v>
      </c>
      <c r="E3223" s="78">
        <f t="shared" si="493"/>
        <v>1</v>
      </c>
      <c r="F3223" s="78">
        <f t="shared" si="494"/>
        <v>1</v>
      </c>
      <c r="G3223" s="77">
        <f t="shared" si="497"/>
        <v>9.3338023371087048E-16</v>
      </c>
      <c r="H3223" s="78">
        <f t="shared" si="495"/>
        <v>-300.59882800904711</v>
      </c>
      <c r="I3223" s="77">
        <f t="shared" si="498"/>
        <v>100</v>
      </c>
      <c r="J3223" s="77">
        <f t="shared" si="499"/>
        <v>9.2219968880775224E-16</v>
      </c>
      <c r="K3223" s="77">
        <f t="shared" si="500"/>
        <v>9.221996888077522E-14</v>
      </c>
      <c r="L3223" s="82"/>
    </row>
    <row r="3224" spans="1:12" x14ac:dyDescent="0.2">
      <c r="A3224" s="76">
        <v>45900</v>
      </c>
      <c r="B3224" s="76">
        <f t="shared" si="496"/>
        <v>45.9</v>
      </c>
      <c r="C3224" s="77">
        <f t="shared" si="491"/>
        <v>5.3649039145041871E-7</v>
      </c>
      <c r="D3224" s="78">
        <f t="shared" si="492"/>
        <v>2.9969307880531552E-60</v>
      </c>
      <c r="E3224" s="78">
        <f t="shared" si="493"/>
        <v>1</v>
      </c>
      <c r="F3224" s="78">
        <f t="shared" si="494"/>
        <v>1</v>
      </c>
      <c r="G3224" s="77">
        <f t="shared" si="497"/>
        <v>1.607824571632449E-66</v>
      </c>
      <c r="H3224" s="78">
        <f t="shared" si="495"/>
        <v>-1315.8752267700627</v>
      </c>
      <c r="I3224" s="77">
        <f t="shared" si="498"/>
        <v>100</v>
      </c>
      <c r="J3224" s="77">
        <f t="shared" si="499"/>
        <v>4.6669011685543524E-16</v>
      </c>
      <c r="K3224" s="77">
        <f t="shared" si="500"/>
        <v>4.6669011685543527E-14</v>
      </c>
      <c r="L3224" s="82"/>
    </row>
    <row r="3225" spans="1:12" x14ac:dyDescent="0.2">
      <c r="A3225" s="76">
        <v>46000</v>
      </c>
      <c r="B3225" s="76">
        <f t="shared" si="496"/>
        <v>46</v>
      </c>
      <c r="C3225" s="77">
        <f t="shared" si="491"/>
        <v>6.2249604044878421E-7</v>
      </c>
      <c r="D3225" s="78">
        <f t="shared" si="492"/>
        <v>1.566434914136914E-9</v>
      </c>
      <c r="E3225" s="78">
        <f t="shared" si="493"/>
        <v>1</v>
      </c>
      <c r="F3225" s="78">
        <f t="shared" si="494"/>
        <v>1</v>
      </c>
      <c r="G3225" s="77">
        <f t="shared" si="497"/>
        <v>9.7509953167096013E-16</v>
      </c>
      <c r="H3225" s="78">
        <f t="shared" si="495"/>
        <v>-300.21902104296703</v>
      </c>
      <c r="I3225" s="77">
        <f t="shared" si="498"/>
        <v>100</v>
      </c>
      <c r="J3225" s="77">
        <f t="shared" si="499"/>
        <v>4.8754976583548007E-16</v>
      </c>
      <c r="K3225" s="77">
        <f t="shared" si="500"/>
        <v>4.875497658354801E-14</v>
      </c>
      <c r="L3225" s="82"/>
    </row>
    <row r="3226" spans="1:12" x14ac:dyDescent="0.2">
      <c r="A3226" s="76">
        <v>46100</v>
      </c>
      <c r="B3226" s="76">
        <f t="shared" si="496"/>
        <v>46.1</v>
      </c>
      <c r="C3226" s="77">
        <f t="shared" si="491"/>
        <v>7.1709755467141676E-7</v>
      </c>
      <c r="D3226" s="78">
        <f t="shared" si="492"/>
        <v>1.3868123428226889E-9</v>
      </c>
      <c r="E3226" s="78">
        <f t="shared" si="493"/>
        <v>1</v>
      </c>
      <c r="F3226" s="78">
        <f t="shared" si="494"/>
        <v>1</v>
      </c>
      <c r="G3226" s="77">
        <f t="shared" si="497"/>
        <v>9.9447973982628867E-16</v>
      </c>
      <c r="H3226" s="78">
        <f t="shared" si="495"/>
        <v>-300.04808120345604</v>
      </c>
      <c r="I3226" s="77">
        <f t="shared" si="498"/>
        <v>100</v>
      </c>
      <c r="J3226" s="77">
        <f t="shared" si="499"/>
        <v>9.8478963574862431E-16</v>
      </c>
      <c r="K3226" s="77">
        <f t="shared" si="500"/>
        <v>9.8478963574862434E-14</v>
      </c>
      <c r="L3226" s="82"/>
    </row>
    <row r="3227" spans="1:12" x14ac:dyDescent="0.2">
      <c r="A3227" s="76">
        <v>46200</v>
      </c>
      <c r="B3227" s="76">
        <f t="shared" si="496"/>
        <v>46.2</v>
      </c>
      <c r="C3227" s="77">
        <f t="shared" si="491"/>
        <v>8.2048885033706418E-7</v>
      </c>
      <c r="D3227" s="78">
        <f t="shared" si="492"/>
        <v>3.0386217758903569E-59</v>
      </c>
      <c r="E3227" s="78">
        <f t="shared" si="493"/>
        <v>1</v>
      </c>
      <c r="F3227" s="78">
        <f t="shared" si="494"/>
        <v>1</v>
      </c>
      <c r="G3227" s="77">
        <f t="shared" si="497"/>
        <v>2.4931552875094471E-65</v>
      </c>
      <c r="H3227" s="78">
        <f t="shared" si="495"/>
        <v>-1292.0650134077973</v>
      </c>
      <c r="I3227" s="77">
        <f t="shared" si="498"/>
        <v>100</v>
      </c>
      <c r="J3227" s="77">
        <f t="shared" si="499"/>
        <v>4.9723986991314434E-16</v>
      </c>
      <c r="K3227" s="77">
        <f t="shared" si="500"/>
        <v>4.9723986991314436E-14</v>
      </c>
      <c r="L3227" s="82"/>
    </row>
    <row r="3228" spans="1:12" x14ac:dyDescent="0.2">
      <c r="A3228" s="76">
        <v>46300</v>
      </c>
      <c r="B3228" s="76">
        <f t="shared" si="496"/>
        <v>46.3</v>
      </c>
      <c r="C3228" s="77">
        <f t="shared" si="491"/>
        <v>9.3279696103320102E-7</v>
      </c>
      <c r="D3228" s="78">
        <f t="shared" si="492"/>
        <v>1.1045683837506698E-9</v>
      </c>
      <c r="E3228" s="78">
        <f t="shared" si="493"/>
        <v>1</v>
      </c>
      <c r="F3228" s="78">
        <f t="shared" si="494"/>
        <v>1</v>
      </c>
      <c r="G3228" s="77">
        <f t="shared" si="497"/>
        <v>1.0303380316159794E-15</v>
      </c>
      <c r="H3228" s="78">
        <f t="shared" si="495"/>
        <v>-299.74040538587559</v>
      </c>
      <c r="I3228" s="77">
        <f t="shared" si="498"/>
        <v>100</v>
      </c>
      <c r="J3228" s="77">
        <f t="shared" si="499"/>
        <v>5.1516901580798972E-16</v>
      </c>
      <c r="K3228" s="77">
        <f t="shared" si="500"/>
        <v>5.1516901580798974E-14</v>
      </c>
      <c r="L3228" s="82"/>
    </row>
    <row r="3229" spans="1:12" x14ac:dyDescent="0.2">
      <c r="A3229" s="76">
        <v>46400</v>
      </c>
      <c r="B3229" s="76">
        <f t="shared" si="496"/>
        <v>46.4</v>
      </c>
      <c r="C3229" s="77">
        <f t="shared" si="491"/>
        <v>1.0540774413374302E-6</v>
      </c>
      <c r="D3229" s="78">
        <f t="shared" si="492"/>
        <v>9.9313336584265205E-10</v>
      </c>
      <c r="E3229" s="78">
        <f t="shared" si="493"/>
        <v>1</v>
      </c>
      <c r="F3229" s="78">
        <f t="shared" si="494"/>
        <v>1</v>
      </c>
      <c r="G3229" s="77">
        <f t="shared" si="497"/>
        <v>1.0468394771742527E-15</v>
      </c>
      <c r="H3229" s="78">
        <f t="shared" si="495"/>
        <v>-299.60239816245314</v>
      </c>
      <c r="I3229" s="77">
        <f t="shared" si="498"/>
        <v>100</v>
      </c>
      <c r="J3229" s="77">
        <f t="shared" si="499"/>
        <v>1.0385887543951161E-15</v>
      </c>
      <c r="K3229" s="77">
        <f t="shared" si="500"/>
        <v>1.038588754395116E-13</v>
      </c>
      <c r="L3229" s="82"/>
    </row>
    <row r="3230" spans="1:12" x14ac:dyDescent="0.2">
      <c r="A3230" s="76">
        <v>46500</v>
      </c>
      <c r="B3230" s="76">
        <f t="shared" si="496"/>
        <v>46.5</v>
      </c>
      <c r="C3230" s="77">
        <f t="shared" si="491"/>
        <v>1.1843104961704046E-6</v>
      </c>
      <c r="D3230" s="78">
        <f t="shared" si="492"/>
        <v>1.5537832016825323E-62</v>
      </c>
      <c r="E3230" s="78">
        <f t="shared" si="493"/>
        <v>1</v>
      </c>
      <c r="F3230" s="78">
        <f t="shared" si="494"/>
        <v>1</v>
      </c>
      <c r="G3230" s="77">
        <f t="shared" si="497"/>
        <v>1.8401617545258797E-68</v>
      </c>
      <c r="H3230" s="78">
        <f t="shared" si="495"/>
        <v>-1354.7028799962181</v>
      </c>
      <c r="I3230" s="77">
        <f t="shared" si="498"/>
        <v>100</v>
      </c>
      <c r="J3230" s="77">
        <f t="shared" si="499"/>
        <v>5.2341973858712634E-16</v>
      </c>
      <c r="K3230" s="77">
        <f t="shared" si="500"/>
        <v>5.2341973858712632E-14</v>
      </c>
      <c r="L3230" s="82"/>
    </row>
    <row r="3231" spans="1:12" x14ac:dyDescent="0.2">
      <c r="A3231" s="76">
        <v>46600</v>
      </c>
      <c r="B3231" s="76">
        <f t="shared" si="496"/>
        <v>46.6</v>
      </c>
      <c r="C3231" s="77">
        <f t="shared" si="491"/>
        <v>1.3233978915281386E-6</v>
      </c>
      <c r="D3231" s="78">
        <f t="shared" si="492"/>
        <v>8.1384964015035061E-10</v>
      </c>
      <c r="E3231" s="78">
        <f t="shared" si="493"/>
        <v>1</v>
      </c>
      <c r="F3231" s="78">
        <f t="shared" si="494"/>
        <v>1</v>
      </c>
      <c r="G3231" s="77">
        <f t="shared" si="497"/>
        <v>1.0770468977959082E-15</v>
      </c>
      <c r="H3231" s="78">
        <f t="shared" si="495"/>
        <v>-299.35530771657443</v>
      </c>
      <c r="I3231" s="77">
        <f t="shared" si="498"/>
        <v>100</v>
      </c>
      <c r="J3231" s="77">
        <f t="shared" si="499"/>
        <v>5.3852344889795411E-16</v>
      </c>
      <c r="K3231" s="77">
        <f t="shared" si="500"/>
        <v>5.3852344889795412E-14</v>
      </c>
      <c r="L3231" s="82"/>
    </row>
    <row r="3232" spans="1:12" x14ac:dyDescent="0.2">
      <c r="A3232" s="76">
        <v>46700</v>
      </c>
      <c r="B3232" s="76">
        <f t="shared" si="496"/>
        <v>46.7</v>
      </c>
      <c r="C3232" s="77">
        <f t="shared" si="491"/>
        <v>1.4711606922438772E-6</v>
      </c>
      <c r="D3232" s="78">
        <f t="shared" si="492"/>
        <v>7.4144002010618276E-10</v>
      </c>
      <c r="E3232" s="78">
        <f t="shared" si="493"/>
        <v>1</v>
      </c>
      <c r="F3232" s="78">
        <f t="shared" si="494"/>
        <v>1</v>
      </c>
      <c r="G3232" s="77">
        <f t="shared" si="497"/>
        <v>1.0907774132367261E-15</v>
      </c>
      <c r="H3232" s="78">
        <f t="shared" si="495"/>
        <v>-299.24527727174444</v>
      </c>
      <c r="I3232" s="77">
        <f t="shared" si="498"/>
        <v>100</v>
      </c>
      <c r="J3232" s="77">
        <f t="shared" si="499"/>
        <v>1.0839121555163173E-15</v>
      </c>
      <c r="K3232" s="77">
        <f t="shared" si="500"/>
        <v>1.0839121555163172E-13</v>
      </c>
      <c r="L3232" s="82"/>
    </row>
    <row r="3233" spans="1:12" x14ac:dyDescent="0.2">
      <c r="A3233" s="76">
        <v>46800</v>
      </c>
      <c r="B3233" s="76">
        <f t="shared" si="496"/>
        <v>46.8</v>
      </c>
      <c r="C3233" s="77">
        <f t="shared" si="491"/>
        <v>1.6273378620006435E-6</v>
      </c>
      <c r="D3233" s="78">
        <f t="shared" si="492"/>
        <v>3.4500709025898892E-60</v>
      </c>
      <c r="E3233" s="78">
        <f t="shared" si="493"/>
        <v>1</v>
      </c>
      <c r="F3233" s="78">
        <f t="shared" si="494"/>
        <v>1</v>
      </c>
      <c r="G3233" s="77">
        <f t="shared" si="497"/>
        <v>5.6144310063712605E-66</v>
      </c>
      <c r="H3233" s="78">
        <f t="shared" si="495"/>
        <v>-1305.0138850135695</v>
      </c>
      <c r="I3233" s="77">
        <f t="shared" si="498"/>
        <v>100</v>
      </c>
      <c r="J3233" s="77">
        <f t="shared" si="499"/>
        <v>5.4538870661836305E-16</v>
      </c>
      <c r="K3233" s="77">
        <f t="shared" si="500"/>
        <v>5.4538870661836303E-14</v>
      </c>
      <c r="L3233" s="82"/>
    </row>
    <row r="3234" spans="1:12" x14ac:dyDescent="0.2">
      <c r="A3234" s="76">
        <v>46900</v>
      </c>
      <c r="B3234" s="76">
        <f t="shared" si="496"/>
        <v>46.9</v>
      </c>
      <c r="C3234" s="77">
        <f t="shared" si="491"/>
        <v>1.7915857500899874E-6</v>
      </c>
      <c r="D3234" s="78">
        <f t="shared" si="492"/>
        <v>6.2266330779937072E-10</v>
      </c>
      <c r="E3234" s="78">
        <f t="shared" si="493"/>
        <v>1</v>
      </c>
      <c r="F3234" s="78">
        <f t="shared" si="494"/>
        <v>1</v>
      </c>
      <c r="G3234" s="77">
        <f t="shared" si="497"/>
        <v>1.1155547093572483E-15</v>
      </c>
      <c r="H3234" s="78">
        <f t="shared" si="495"/>
        <v>-299.05018252124103</v>
      </c>
      <c r="I3234" s="77">
        <f t="shared" si="498"/>
        <v>100</v>
      </c>
      <c r="J3234" s="77">
        <f t="shared" si="499"/>
        <v>5.5777735467862413E-16</v>
      </c>
      <c r="K3234" s="77">
        <f t="shared" si="500"/>
        <v>5.577773546786241E-14</v>
      </c>
      <c r="L3234" s="82"/>
    </row>
    <row r="3235" spans="1:12" x14ac:dyDescent="0.2">
      <c r="A3235" s="76">
        <v>47000</v>
      </c>
      <c r="B3235" s="76">
        <f t="shared" si="496"/>
        <v>47</v>
      </c>
      <c r="C3235" s="77">
        <f t="shared" si="491"/>
        <v>1.9634784785180809E-6</v>
      </c>
      <c r="D3235" s="78">
        <f t="shared" si="492"/>
        <v>5.7379138404730932E-10</v>
      </c>
      <c r="E3235" s="78">
        <f t="shared" si="493"/>
        <v>1</v>
      </c>
      <c r="F3235" s="78">
        <f t="shared" si="494"/>
        <v>1</v>
      </c>
      <c r="G3235" s="77">
        <f t="shared" si="497"/>
        <v>1.1266270337359948E-15</v>
      </c>
      <c r="H3235" s="78">
        <f t="shared" si="495"/>
        <v>-298.96439663912133</v>
      </c>
      <c r="I3235" s="77">
        <f t="shared" si="498"/>
        <v>100</v>
      </c>
      <c r="J3235" s="77">
        <f t="shared" si="499"/>
        <v>1.1210908715466214E-15</v>
      </c>
      <c r="K3235" s="77">
        <f t="shared" si="500"/>
        <v>1.1210908715466215E-13</v>
      </c>
      <c r="L3235" s="82"/>
    </row>
    <row r="3236" spans="1:12" x14ac:dyDescent="0.2">
      <c r="A3236" s="76">
        <v>47100</v>
      </c>
      <c r="B3236" s="76">
        <f t="shared" si="496"/>
        <v>47.1</v>
      </c>
      <c r="C3236" s="77">
        <f t="shared" si="491"/>
        <v>2.142509232130833E-6</v>
      </c>
      <c r="D3236" s="78">
        <f t="shared" si="492"/>
        <v>1.5529444195833986E-62</v>
      </c>
      <c r="E3236" s="78">
        <f t="shared" si="493"/>
        <v>1</v>
      </c>
      <c r="F3236" s="78">
        <f t="shared" si="494"/>
        <v>1</v>
      </c>
      <c r="G3236" s="77">
        <f t="shared" si="497"/>
        <v>3.3271977559434895E-68</v>
      </c>
      <c r="H3236" s="78">
        <f t="shared" si="495"/>
        <v>-1349.5584277111316</v>
      </c>
      <c r="I3236" s="77">
        <f t="shared" si="498"/>
        <v>100</v>
      </c>
      <c r="J3236" s="77">
        <f t="shared" si="499"/>
        <v>5.6331351686799741E-16</v>
      </c>
      <c r="K3236" s="77">
        <f t="shared" si="500"/>
        <v>5.6331351686799742E-14</v>
      </c>
      <c r="L3236" s="82"/>
    </row>
    <row r="3237" spans="1:12" x14ac:dyDescent="0.2">
      <c r="A3237" s="76">
        <v>47200</v>
      </c>
      <c r="B3237" s="76">
        <f t="shared" si="496"/>
        <v>47.2</v>
      </c>
      <c r="C3237" s="77">
        <f t="shared" si="491"/>
        <v>2.3280924435949166E-6</v>
      </c>
      <c r="D3237" s="78">
        <f t="shared" si="492"/>
        <v>4.9233611430719771E-10</v>
      </c>
      <c r="E3237" s="78">
        <f t="shared" si="493"/>
        <v>1</v>
      </c>
      <c r="F3237" s="78">
        <f t="shared" si="494"/>
        <v>1</v>
      </c>
      <c r="G3237" s="77">
        <f t="shared" si="497"/>
        <v>1.14620398742747E-15</v>
      </c>
      <c r="H3237" s="78">
        <f t="shared" si="495"/>
        <v>-298.81476170094112</v>
      </c>
      <c r="I3237" s="77">
        <f t="shared" si="498"/>
        <v>100</v>
      </c>
      <c r="J3237" s="77">
        <f t="shared" si="499"/>
        <v>5.73101993713735E-16</v>
      </c>
      <c r="K3237" s="77">
        <f t="shared" si="500"/>
        <v>5.7310199371373506E-14</v>
      </c>
      <c r="L3237" s="82"/>
    </row>
    <row r="3238" spans="1:12" x14ac:dyDescent="0.2">
      <c r="A3238" s="76">
        <v>47300</v>
      </c>
      <c r="B3238" s="76">
        <f t="shared" si="496"/>
        <v>47.3</v>
      </c>
      <c r="C3238" s="77">
        <f t="shared" si="491"/>
        <v>2.5195668544550742E-6</v>
      </c>
      <c r="D3238" s="78">
        <f t="shared" si="492"/>
        <v>4.5830694861488643E-10</v>
      </c>
      <c r="E3238" s="78">
        <f t="shared" si="493"/>
        <v>1</v>
      </c>
      <c r="F3238" s="78">
        <f t="shared" si="494"/>
        <v>1</v>
      </c>
      <c r="G3238" s="77">
        <f t="shared" si="497"/>
        <v>1.1547349968965127E-15</v>
      </c>
      <c r="H3238" s="78">
        <f t="shared" si="495"/>
        <v>-298.75035343388868</v>
      </c>
      <c r="I3238" s="77">
        <f t="shared" si="498"/>
        <v>100</v>
      </c>
      <c r="J3238" s="77">
        <f t="shared" si="499"/>
        <v>1.1504694921619913E-15</v>
      </c>
      <c r="K3238" s="77">
        <f t="shared" si="500"/>
        <v>1.1504694921619912E-13</v>
      </c>
      <c r="L3238" s="82"/>
    </row>
    <row r="3239" spans="1:12" x14ac:dyDescent="0.2">
      <c r="A3239" s="76">
        <v>47400</v>
      </c>
      <c r="B3239" s="76">
        <f t="shared" si="496"/>
        <v>47.4</v>
      </c>
      <c r="C3239" s="77">
        <f t="shared" si="491"/>
        <v>2.7161994232132326E-6</v>
      </c>
      <c r="D3239" s="78">
        <f t="shared" si="492"/>
        <v>7.4099451840816718E-59</v>
      </c>
      <c r="E3239" s="78">
        <f t="shared" si="493"/>
        <v>1</v>
      </c>
      <c r="F3239" s="78">
        <f t="shared" si="494"/>
        <v>1</v>
      </c>
      <c r="G3239" s="77">
        <f t="shared" si="497"/>
        <v>2.0126888835044307E-64</v>
      </c>
      <c r="H3239" s="78">
        <f t="shared" si="495"/>
        <v>-1273.9244670419157</v>
      </c>
      <c r="I3239" s="77">
        <f t="shared" si="498"/>
        <v>100</v>
      </c>
      <c r="J3239" s="77">
        <f t="shared" si="499"/>
        <v>5.7736749844825637E-16</v>
      </c>
      <c r="K3239" s="77">
        <f t="shared" si="500"/>
        <v>5.7736749844825639E-14</v>
      </c>
      <c r="L3239" s="82"/>
    </row>
    <row r="3240" spans="1:12" x14ac:dyDescent="0.2">
      <c r="A3240" s="76">
        <v>47500</v>
      </c>
      <c r="B3240" s="76">
        <f t="shared" si="496"/>
        <v>47.5</v>
      </c>
      <c r="C3240" s="77">
        <f t="shared" si="491"/>
        <v>2.9171900415571427E-6</v>
      </c>
      <c r="D3240" s="78">
        <f t="shared" si="492"/>
        <v>4.0084770178143908E-10</v>
      </c>
      <c r="E3240" s="78">
        <f t="shared" si="493"/>
        <v>1</v>
      </c>
      <c r="F3240" s="78">
        <f t="shared" si="494"/>
        <v>1</v>
      </c>
      <c r="G3240" s="77">
        <f t="shared" si="497"/>
        <v>1.1693489238178814E-15</v>
      </c>
      <c r="H3240" s="78">
        <f t="shared" si="495"/>
        <v>-298.64111759407751</v>
      </c>
      <c r="I3240" s="77">
        <f t="shared" si="498"/>
        <v>100</v>
      </c>
      <c r="J3240" s="77">
        <f t="shared" si="499"/>
        <v>5.8467446190894072E-16</v>
      </c>
      <c r="K3240" s="77">
        <f t="shared" si="500"/>
        <v>5.8467446190894073E-14</v>
      </c>
      <c r="L3240" s="82"/>
    </row>
    <row r="3241" spans="1:12" x14ac:dyDescent="0.2">
      <c r="A3241" s="76">
        <v>47600</v>
      </c>
      <c r="B3241" s="76">
        <f t="shared" si="496"/>
        <v>47.6</v>
      </c>
      <c r="C3241" s="77">
        <f t="shared" si="491"/>
        <v>3.1216770106103837E-6</v>
      </c>
      <c r="D3241" s="78">
        <f t="shared" si="492"/>
        <v>3.765472517587247E-10</v>
      </c>
      <c r="E3241" s="78">
        <f t="shared" si="493"/>
        <v>1</v>
      </c>
      <c r="F3241" s="78">
        <f t="shared" si="494"/>
        <v>1</v>
      </c>
      <c r="G3241" s="77">
        <f t="shared" si="497"/>
        <v>1.1754588992237313E-15</v>
      </c>
      <c r="H3241" s="78">
        <f t="shared" si="495"/>
        <v>-298.59585103392669</v>
      </c>
      <c r="I3241" s="77">
        <f t="shared" si="498"/>
        <v>100</v>
      </c>
      <c r="J3241" s="77">
        <f t="shared" si="499"/>
        <v>1.1724039115208063E-15</v>
      </c>
      <c r="K3241" s="77">
        <f t="shared" si="500"/>
        <v>1.1724039115208062E-13</v>
      </c>
      <c r="L3241" s="82"/>
    </row>
    <row r="3242" spans="1:12" x14ac:dyDescent="0.2">
      <c r="A3242" s="76">
        <v>47700</v>
      </c>
      <c r="B3242" s="76">
        <f t="shared" si="496"/>
        <v>47.7</v>
      </c>
      <c r="C3242" s="77">
        <f t="shared" si="491"/>
        <v>3.3287432204849053E-6</v>
      </c>
      <c r="D3242" s="78">
        <f t="shared" si="492"/>
        <v>3.425590215281081E-60</v>
      </c>
      <c r="E3242" s="78">
        <f t="shared" si="493"/>
        <v>1</v>
      </c>
      <c r="F3242" s="78">
        <f t="shared" si="494"/>
        <v>1</v>
      </c>
      <c r="G3242" s="77">
        <f t="shared" si="497"/>
        <v>1.1402910205276325E-65</v>
      </c>
      <c r="H3242" s="78">
        <f t="shared" si="495"/>
        <v>-1298.8596859122231</v>
      </c>
      <c r="I3242" s="77">
        <f t="shared" si="498"/>
        <v>100</v>
      </c>
      <c r="J3242" s="77">
        <f t="shared" si="499"/>
        <v>5.8772944961186563E-16</v>
      </c>
      <c r="K3242" s="77">
        <f t="shared" si="500"/>
        <v>5.8772944961186559E-14</v>
      </c>
      <c r="L3242" s="82"/>
    </row>
    <row r="3243" spans="1:12" x14ac:dyDescent="0.2">
      <c r="A3243" s="76">
        <v>47800</v>
      </c>
      <c r="B3243" s="76">
        <f t="shared" si="496"/>
        <v>47.8</v>
      </c>
      <c r="C3243" s="77">
        <f t="shared" si="491"/>
        <v>3.5374229685792067E-6</v>
      </c>
      <c r="D3243" s="78">
        <f t="shared" si="492"/>
        <v>3.3508947930199247E-10</v>
      </c>
      <c r="E3243" s="78">
        <f t="shared" si="493"/>
        <v>1</v>
      </c>
      <c r="F3243" s="78">
        <f t="shared" si="494"/>
        <v>1</v>
      </c>
      <c r="G3243" s="77">
        <f t="shared" si="497"/>
        <v>1.1853532206121149E-15</v>
      </c>
      <c r="H3243" s="78">
        <f t="shared" si="495"/>
        <v>-298.52304431958305</v>
      </c>
      <c r="I3243" s="77">
        <f t="shared" si="498"/>
        <v>100</v>
      </c>
      <c r="J3243" s="77">
        <f t="shared" si="499"/>
        <v>5.9267661030605744E-16</v>
      </c>
      <c r="K3243" s="77">
        <f t="shared" si="500"/>
        <v>5.926766103060574E-14</v>
      </c>
      <c r="L3243" s="82"/>
    </row>
    <row r="3244" spans="1:12" x14ac:dyDescent="0.2">
      <c r="A3244" s="76">
        <v>47900</v>
      </c>
      <c r="B3244" s="76">
        <f t="shared" si="496"/>
        <v>47.9</v>
      </c>
      <c r="C3244" s="77">
        <f t="shared" si="491"/>
        <v>3.7467093450599407E-6</v>
      </c>
      <c r="D3244" s="78">
        <f t="shared" si="492"/>
        <v>3.1738921872121126E-10</v>
      </c>
      <c r="E3244" s="78">
        <f t="shared" si="493"/>
        <v>1</v>
      </c>
      <c r="F3244" s="78">
        <f t="shared" si="494"/>
        <v>1</v>
      </c>
      <c r="G3244" s="77">
        <f t="shared" si="497"/>
        <v>1.1891651518040358E-15</v>
      </c>
      <c r="H3244" s="78">
        <f t="shared" si="495"/>
        <v>-298.49515652349879</v>
      </c>
      <c r="I3244" s="77">
        <f t="shared" si="498"/>
        <v>100</v>
      </c>
      <c r="J3244" s="77">
        <f t="shared" si="499"/>
        <v>1.1872591862080754E-15</v>
      </c>
      <c r="K3244" s="77">
        <f t="shared" si="500"/>
        <v>1.1872591862080754E-13</v>
      </c>
      <c r="L3244" s="82"/>
    </row>
    <row r="3245" spans="1:12" x14ac:dyDescent="0.2">
      <c r="A3245" s="76">
        <v>48000</v>
      </c>
      <c r="B3245" s="76">
        <f t="shared" si="496"/>
        <v>48</v>
      </c>
      <c r="C3245" s="77">
        <f t="shared" si="491"/>
        <v>3.9555621078622861E-6</v>
      </c>
      <c r="D3245" s="78">
        <f t="shared" si="492"/>
        <v>3.2348818159634539E-65</v>
      </c>
      <c r="E3245" s="78">
        <f t="shared" si="493"/>
        <v>1</v>
      </c>
      <c r="F3245" s="78">
        <f t="shared" si="494"/>
        <v>1</v>
      </c>
      <c r="G3245" s="77">
        <f t="shared" si="497"/>
        <v>1.279577593463778E-70</v>
      </c>
      <c r="H3245" s="78">
        <f t="shared" si="495"/>
        <v>-1397.8586674680423</v>
      </c>
      <c r="I3245" s="77">
        <f t="shared" si="498"/>
        <v>100</v>
      </c>
      <c r="J3245" s="77">
        <f t="shared" si="499"/>
        <v>5.9458257590201789E-16</v>
      </c>
      <c r="K3245" s="77">
        <f t="shared" si="500"/>
        <v>5.9458257590201784E-14</v>
      </c>
      <c r="L3245" s="82"/>
    </row>
    <row r="3246" spans="1:12" x14ac:dyDescent="0.2">
      <c r="A3246" s="76">
        <v>48100</v>
      </c>
      <c r="B3246" s="76">
        <f t="shared" si="496"/>
        <v>48.1</v>
      </c>
      <c r="C3246" s="77">
        <f t="shared" si="491"/>
        <v>4.1629159644002157E-6</v>
      </c>
      <c r="D3246" s="78">
        <f t="shared" si="492"/>
        <v>2.8695944135084374E-10</v>
      </c>
      <c r="E3246" s="78">
        <f t="shared" si="493"/>
        <v>1</v>
      </c>
      <c r="F3246" s="78">
        <f t="shared" si="494"/>
        <v>1</v>
      </c>
      <c r="G3246" s="77">
        <f t="shared" si="497"/>
        <v>1.1945880395347948E-15</v>
      </c>
      <c r="H3246" s="78">
        <f t="shared" si="495"/>
        <v>-298.45563675628659</v>
      </c>
      <c r="I3246" s="77">
        <f t="shared" si="498"/>
        <v>100</v>
      </c>
      <c r="J3246" s="77">
        <f t="shared" si="499"/>
        <v>5.9729401976739741E-16</v>
      </c>
      <c r="K3246" s="77">
        <f t="shared" si="500"/>
        <v>5.9729401976739744E-14</v>
      </c>
      <c r="L3246" s="82"/>
    </row>
    <row r="3247" spans="1:12" x14ac:dyDescent="0.2">
      <c r="A3247" s="76">
        <v>48200</v>
      </c>
      <c r="B3247" s="76">
        <f t="shared" si="496"/>
        <v>48.2</v>
      </c>
      <c r="C3247" s="77">
        <f t="shared" si="491"/>
        <v>4.3676891730389188E-6</v>
      </c>
      <c r="D3247" s="78">
        <f t="shared" si="492"/>
        <v>2.7388097426864194E-10</v>
      </c>
      <c r="E3247" s="78">
        <f t="shared" si="493"/>
        <v>1</v>
      </c>
      <c r="F3247" s="78">
        <f t="shared" si="494"/>
        <v>1</v>
      </c>
      <c r="G3247" s="77">
        <f t="shared" si="497"/>
        <v>1.1962269660144981E-15</v>
      </c>
      <c r="H3247" s="78">
        <f t="shared" si="495"/>
        <v>-298.44372823410947</v>
      </c>
      <c r="I3247" s="77">
        <f t="shared" si="498"/>
        <v>100</v>
      </c>
      <c r="J3247" s="77">
        <f t="shared" si="499"/>
        <v>1.1954075027746465E-15</v>
      </c>
      <c r="K3247" s="77">
        <f t="shared" si="500"/>
        <v>1.1954075027746466E-13</v>
      </c>
      <c r="L3247" s="82"/>
    </row>
    <row r="3248" spans="1:12" x14ac:dyDescent="0.2">
      <c r="A3248" s="76">
        <v>48300</v>
      </c>
      <c r="B3248" s="76">
        <f t="shared" si="496"/>
        <v>48.3</v>
      </c>
      <c r="C3248" s="77">
        <f t="shared" si="491"/>
        <v>4.5687923742786898E-6</v>
      </c>
      <c r="D3248" s="78">
        <f t="shared" si="492"/>
        <v>2.4810536041591888E-61</v>
      </c>
      <c r="E3248" s="78">
        <f t="shared" si="493"/>
        <v>1</v>
      </c>
      <c r="F3248" s="78">
        <f t="shared" si="494"/>
        <v>1</v>
      </c>
      <c r="G3248" s="77">
        <f t="shared" si="497"/>
        <v>1.133541878685916E-66</v>
      </c>
      <c r="H3248" s="78">
        <f t="shared" si="495"/>
        <v>-1318.9112486047727</v>
      </c>
      <c r="I3248" s="77">
        <f t="shared" si="498"/>
        <v>100</v>
      </c>
      <c r="J3248" s="77">
        <f t="shared" si="499"/>
        <v>5.9811348300724903E-16</v>
      </c>
      <c r="K3248" s="77">
        <f t="shared" si="500"/>
        <v>5.9811348300724906E-14</v>
      </c>
      <c r="L3248" s="82"/>
    </row>
    <row r="3249" spans="1:12" x14ac:dyDescent="0.2">
      <c r="A3249" s="76">
        <v>48400</v>
      </c>
      <c r="B3249" s="76">
        <f t="shared" si="496"/>
        <v>48.4</v>
      </c>
      <c r="C3249" s="77">
        <f t="shared" si="491"/>
        <v>4.7651375595559517E-6</v>
      </c>
      <c r="D3249" s="78">
        <f t="shared" si="492"/>
        <v>2.5128971512159812E-10</v>
      </c>
      <c r="E3249" s="78">
        <f t="shared" si="493"/>
        <v>1</v>
      </c>
      <c r="F3249" s="78">
        <f t="shared" si="494"/>
        <v>1</v>
      </c>
      <c r="G3249" s="77">
        <f t="shared" si="497"/>
        <v>1.1974300598560424E-15</v>
      </c>
      <c r="H3249" s="78">
        <f t="shared" si="495"/>
        <v>-298.43499687360219</v>
      </c>
      <c r="I3249" s="77">
        <f t="shared" si="498"/>
        <v>100</v>
      </c>
      <c r="J3249" s="77">
        <f t="shared" si="499"/>
        <v>5.9871502992802118E-16</v>
      </c>
      <c r="K3249" s="77">
        <f t="shared" si="500"/>
        <v>5.987150299280212E-14</v>
      </c>
      <c r="L3249" s="82"/>
    </row>
    <row r="3250" spans="1:12" x14ac:dyDescent="0.2">
      <c r="A3250" s="76">
        <v>48500</v>
      </c>
      <c r="B3250" s="76">
        <f t="shared" si="496"/>
        <v>48.5</v>
      </c>
      <c r="C3250" s="77">
        <f t="shared" si="491"/>
        <v>4.9556470845881286E-6</v>
      </c>
      <c r="D3250" s="78">
        <f t="shared" si="492"/>
        <v>2.4154715355315192E-10</v>
      </c>
      <c r="E3250" s="78">
        <f t="shared" si="493"/>
        <v>1</v>
      </c>
      <c r="F3250" s="78">
        <f t="shared" si="494"/>
        <v>1</v>
      </c>
      <c r="G3250" s="77">
        <f t="shared" si="497"/>
        <v>1.1970224472962384E-15</v>
      </c>
      <c r="H3250" s="78">
        <f t="shared" si="495"/>
        <v>-298.4379541072355</v>
      </c>
      <c r="I3250" s="77">
        <f t="shared" si="498"/>
        <v>100</v>
      </c>
      <c r="J3250" s="77">
        <f t="shared" si="499"/>
        <v>1.1972262535761404E-15</v>
      </c>
      <c r="K3250" s="77">
        <f t="shared" si="500"/>
        <v>1.1972262535761404E-13</v>
      </c>
      <c r="L3250" s="82"/>
    </row>
    <row r="3251" spans="1:12" x14ac:dyDescent="0.2">
      <c r="A3251" s="76">
        <v>48600</v>
      </c>
      <c r="B3251" s="76">
        <f t="shared" si="496"/>
        <v>48.6</v>
      </c>
      <c r="C3251" s="77">
        <f t="shared" si="491"/>
        <v>5.1392626342713663E-6</v>
      </c>
      <c r="D3251" s="78">
        <f t="shared" si="492"/>
        <v>1.3840156125504823E-61</v>
      </c>
      <c r="E3251" s="78">
        <f t="shared" si="493"/>
        <v>1</v>
      </c>
      <c r="F3251" s="78">
        <f t="shared" si="494"/>
        <v>1</v>
      </c>
      <c r="G3251" s="77">
        <f t="shared" si="497"/>
        <v>7.11281972282889E-67</v>
      </c>
      <c r="H3251" s="78">
        <f t="shared" si="495"/>
        <v>-1322.9591639704906</v>
      </c>
      <c r="I3251" s="77">
        <f t="shared" si="498"/>
        <v>100</v>
      </c>
      <c r="J3251" s="77">
        <f t="shared" si="499"/>
        <v>5.9851122364811922E-16</v>
      </c>
      <c r="K3251" s="77">
        <f t="shared" si="500"/>
        <v>5.9851122364811924E-14</v>
      </c>
      <c r="L3251" s="82"/>
    </row>
    <row r="3252" spans="1:12" x14ac:dyDescent="0.2">
      <c r="A3252" s="76">
        <v>48700</v>
      </c>
      <c r="B3252" s="76">
        <f t="shared" si="496"/>
        <v>48.7</v>
      </c>
      <c r="C3252" s="77">
        <f t="shared" si="491"/>
        <v>5.3149540472682145E-6</v>
      </c>
      <c r="D3252" s="78">
        <f t="shared" si="492"/>
        <v>2.2469801861524863E-10</v>
      </c>
      <c r="E3252" s="78">
        <f t="shared" si="493"/>
        <v>1</v>
      </c>
      <c r="F3252" s="78">
        <f t="shared" si="494"/>
        <v>1</v>
      </c>
      <c r="G3252" s="77">
        <f t="shared" si="497"/>
        <v>1.1942596434522642E-15</v>
      </c>
      <c r="H3252" s="78">
        <f t="shared" si="495"/>
        <v>-298.45802486346372</v>
      </c>
      <c r="I3252" s="77">
        <f t="shared" si="498"/>
        <v>100</v>
      </c>
      <c r="J3252" s="77">
        <f t="shared" si="499"/>
        <v>5.9712982172613212E-16</v>
      </c>
      <c r="K3252" s="77">
        <f t="shared" si="500"/>
        <v>5.9712982172613215E-14</v>
      </c>
      <c r="L3252" s="82"/>
    </row>
    <row r="3253" spans="1:12" x14ac:dyDescent="0.2">
      <c r="A3253" s="76">
        <v>48800</v>
      </c>
      <c r="B3253" s="76">
        <f t="shared" si="496"/>
        <v>48.8</v>
      </c>
      <c r="C3253" s="77">
        <f t="shared" si="491"/>
        <v>5.4817279105667339E-6</v>
      </c>
      <c r="D3253" s="78">
        <f t="shared" si="492"/>
        <v>2.1743742393526861E-10</v>
      </c>
      <c r="E3253" s="78">
        <f t="shared" si="493"/>
        <v>1</v>
      </c>
      <c r="F3253" s="78">
        <f t="shared" si="494"/>
        <v>1</v>
      </c>
      <c r="G3253" s="77">
        <f t="shared" si="497"/>
        <v>1.191932795587693E-15</v>
      </c>
      <c r="H3253" s="78">
        <f t="shared" si="495"/>
        <v>-298.47496461218776</v>
      </c>
      <c r="I3253" s="77">
        <f t="shared" si="498"/>
        <v>100</v>
      </c>
      <c r="J3253" s="77">
        <f t="shared" si="499"/>
        <v>1.1930962195199786E-15</v>
      </c>
      <c r="K3253" s="77">
        <f t="shared" si="500"/>
        <v>1.1930962195199786E-13</v>
      </c>
      <c r="L3253" s="82"/>
    </row>
    <row r="3254" spans="1:12" x14ac:dyDescent="0.2">
      <c r="A3254" s="76">
        <v>48900</v>
      </c>
      <c r="B3254" s="76">
        <f t="shared" si="496"/>
        <v>48.9</v>
      </c>
      <c r="C3254" s="77">
        <f t="shared" si="491"/>
        <v>5.6386358374138306E-6</v>
      </c>
      <c r="D3254" s="78">
        <f t="shared" si="492"/>
        <v>1.1933727034651207E-59</v>
      </c>
      <c r="E3254" s="78">
        <f t="shared" si="493"/>
        <v>1</v>
      </c>
      <c r="F3254" s="78">
        <f t="shared" si="494"/>
        <v>1</v>
      </c>
      <c r="G3254" s="77">
        <f t="shared" si="497"/>
        <v>6.7289940931498581E-65</v>
      </c>
      <c r="H3254" s="78">
        <f t="shared" si="495"/>
        <v>-1283.4409970585975</v>
      </c>
      <c r="I3254" s="77">
        <f t="shared" si="498"/>
        <v>100</v>
      </c>
      <c r="J3254" s="77">
        <f t="shared" si="499"/>
        <v>5.959663977938465E-16</v>
      </c>
      <c r="K3254" s="77">
        <f t="shared" si="500"/>
        <v>5.9596639779384653E-14</v>
      </c>
      <c r="L3254" s="82"/>
    </row>
    <row r="3255" spans="1:12" x14ac:dyDescent="0.2">
      <c r="A3255" s="76">
        <v>49000</v>
      </c>
      <c r="B3255" s="76">
        <f t="shared" si="496"/>
        <v>49</v>
      </c>
      <c r="C3255" s="77">
        <f t="shared" si="491"/>
        <v>5.7847823460771149E-6</v>
      </c>
      <c r="D3255" s="78">
        <f t="shared" si="492"/>
        <v>2.0492717522127509E-10</v>
      </c>
      <c r="E3255" s="78">
        <f t="shared" si="493"/>
        <v>1</v>
      </c>
      <c r="F3255" s="78">
        <f t="shared" si="494"/>
        <v>1</v>
      </c>
      <c r="G3255" s="77">
        <f t="shared" si="497"/>
        <v>1.1854591054514837E-15</v>
      </c>
      <c r="H3255" s="78">
        <f t="shared" si="495"/>
        <v>-298.52226846396627</v>
      </c>
      <c r="I3255" s="77">
        <f t="shared" si="498"/>
        <v>100</v>
      </c>
      <c r="J3255" s="77">
        <f t="shared" si="499"/>
        <v>5.9272955272574187E-16</v>
      </c>
      <c r="K3255" s="77">
        <f t="shared" si="500"/>
        <v>5.9272955272574188E-14</v>
      </c>
      <c r="L3255" s="82"/>
    </row>
    <row r="3256" spans="1:12" x14ac:dyDescent="0.2">
      <c r="A3256" s="76">
        <v>49100</v>
      </c>
      <c r="B3256" s="76">
        <f t="shared" si="496"/>
        <v>49.1</v>
      </c>
      <c r="C3256" s="77">
        <f t="shared" si="491"/>
        <v>5.9193322618065662E-6</v>
      </c>
      <c r="D3256" s="78">
        <f t="shared" si="492"/>
        <v>1.9957328944829244E-10</v>
      </c>
      <c r="E3256" s="78">
        <f t="shared" si="493"/>
        <v>1</v>
      </c>
      <c r="F3256" s="78">
        <f t="shared" si="494"/>
        <v>1</v>
      </c>
      <c r="G3256" s="77">
        <f t="shared" si="497"/>
        <v>1.1813406108261374E-15</v>
      </c>
      <c r="H3256" s="78">
        <f t="shared" si="495"/>
        <v>-298.55249732165225</v>
      </c>
      <c r="I3256" s="77">
        <f t="shared" si="498"/>
        <v>100</v>
      </c>
      <c r="J3256" s="77">
        <f t="shared" si="499"/>
        <v>1.1833998581388106E-15</v>
      </c>
      <c r="K3256" s="77">
        <f t="shared" si="500"/>
        <v>1.1833998581388105E-13</v>
      </c>
      <c r="L3256" s="82"/>
    </row>
    <row r="3257" spans="1:12" x14ac:dyDescent="0.2">
      <c r="A3257" s="76">
        <v>49200</v>
      </c>
      <c r="B3257" s="76">
        <f t="shared" si="496"/>
        <v>49.2</v>
      </c>
      <c r="C3257" s="77">
        <f t="shared" si="491"/>
        <v>6.0415175700872347E-6</v>
      </c>
      <c r="D3257" s="78">
        <f t="shared" si="492"/>
        <v>6.3607866486856003E-59</v>
      </c>
      <c r="E3257" s="78">
        <f t="shared" si="493"/>
        <v>1</v>
      </c>
      <c r="F3257" s="78">
        <f t="shared" si="494"/>
        <v>1</v>
      </c>
      <c r="G3257" s="77">
        <f t="shared" si="497"/>
        <v>3.842880429761035E-64</v>
      </c>
      <c r="H3257" s="78">
        <f t="shared" si="495"/>
        <v>-1268.306862565737</v>
      </c>
      <c r="I3257" s="77">
        <f t="shared" si="498"/>
        <v>100</v>
      </c>
      <c r="J3257" s="77">
        <f t="shared" si="499"/>
        <v>5.9067030541306871E-16</v>
      </c>
      <c r="K3257" s="77">
        <f t="shared" si="500"/>
        <v>5.9067030541306873E-14</v>
      </c>
      <c r="L3257" s="82"/>
    </row>
    <row r="3258" spans="1:12" x14ac:dyDescent="0.2">
      <c r="A3258" s="76">
        <v>49300</v>
      </c>
      <c r="B3258" s="76">
        <f t="shared" si="496"/>
        <v>49.3</v>
      </c>
      <c r="C3258" s="77">
        <f t="shared" si="491"/>
        <v>6.1506436557169436E-6</v>
      </c>
      <c r="D3258" s="78">
        <f t="shared" si="492"/>
        <v>1.9045341502901298E-10</v>
      </c>
      <c r="E3258" s="78">
        <f t="shared" si="493"/>
        <v>1</v>
      </c>
      <c r="F3258" s="78">
        <f t="shared" si="494"/>
        <v>1</v>
      </c>
      <c r="G3258" s="77">
        <f t="shared" si="497"/>
        <v>1.1714110888578247E-15</v>
      </c>
      <c r="H3258" s="78">
        <f t="shared" si="495"/>
        <v>-298.62581338306114</v>
      </c>
      <c r="I3258" s="77">
        <f t="shared" si="498"/>
        <v>100</v>
      </c>
      <c r="J3258" s="77">
        <f t="shared" si="499"/>
        <v>5.8570554442891235E-16</v>
      </c>
      <c r="K3258" s="77">
        <f t="shared" si="500"/>
        <v>5.8570554442891236E-14</v>
      </c>
      <c r="L3258" s="82"/>
    </row>
    <row r="3259" spans="1:12" x14ac:dyDescent="0.2">
      <c r="A3259" s="76">
        <v>49400</v>
      </c>
      <c r="B3259" s="76">
        <f t="shared" si="496"/>
        <v>49.4</v>
      </c>
      <c r="C3259" s="77">
        <f t="shared" si="491"/>
        <v>6.2460948693259105E-6</v>
      </c>
      <c r="D3259" s="78">
        <f t="shared" si="492"/>
        <v>1.8661713057553747E-10</v>
      </c>
      <c r="E3259" s="78">
        <f t="shared" si="493"/>
        <v>1</v>
      </c>
      <c r="F3259" s="78">
        <f t="shared" si="494"/>
        <v>1</v>
      </c>
      <c r="G3259" s="77">
        <f t="shared" si="497"/>
        <v>1.165628301816188E-15</v>
      </c>
      <c r="H3259" s="78">
        <f t="shared" si="495"/>
        <v>-298.66879832611039</v>
      </c>
      <c r="I3259" s="77">
        <f t="shared" si="498"/>
        <v>100</v>
      </c>
      <c r="J3259" s="77">
        <f t="shared" si="499"/>
        <v>1.1685196953370065E-15</v>
      </c>
      <c r="K3259" s="77">
        <f t="shared" si="500"/>
        <v>1.1685196953370065E-13</v>
      </c>
      <c r="L3259" s="82"/>
    </row>
    <row r="3260" spans="1:12" x14ac:dyDescent="0.2">
      <c r="A3260" s="76">
        <v>49500</v>
      </c>
      <c r="B3260" s="76">
        <f t="shared" si="496"/>
        <v>49.5</v>
      </c>
      <c r="C3260" s="77">
        <f t="shared" si="491"/>
        <v>6.3273393705919717E-6</v>
      </c>
      <c r="D3260" s="78">
        <f t="shared" si="492"/>
        <v>5.9432266571333834E-60</v>
      </c>
      <c r="E3260" s="78">
        <f t="shared" si="493"/>
        <v>1</v>
      </c>
      <c r="F3260" s="78">
        <f t="shared" si="494"/>
        <v>1</v>
      </c>
      <c r="G3260" s="77">
        <f t="shared" si="497"/>
        <v>3.760481201603177E-65</v>
      </c>
      <c r="H3260" s="78">
        <f t="shared" si="495"/>
        <v>-1288.4951315598014</v>
      </c>
      <c r="I3260" s="77">
        <f t="shared" si="498"/>
        <v>100</v>
      </c>
      <c r="J3260" s="77">
        <f t="shared" si="499"/>
        <v>5.8281415090809402E-16</v>
      </c>
      <c r="K3260" s="77">
        <f t="shared" si="500"/>
        <v>5.8281415090809398E-14</v>
      </c>
      <c r="L3260" s="82"/>
    </row>
    <row r="3261" spans="1:12" x14ac:dyDescent="0.2">
      <c r="A3261" s="76">
        <v>49600</v>
      </c>
      <c r="B3261" s="76">
        <f t="shared" si="496"/>
        <v>49.6</v>
      </c>
      <c r="C3261" s="77">
        <f t="shared" si="491"/>
        <v>6.393933205497653E-6</v>
      </c>
      <c r="D3261" s="78">
        <f t="shared" si="492"/>
        <v>1.8024852688690852E-10</v>
      </c>
      <c r="E3261" s="78">
        <f t="shared" si="493"/>
        <v>1</v>
      </c>
      <c r="F3261" s="78">
        <f t="shared" si="494"/>
        <v>1</v>
      </c>
      <c r="G3261" s="77">
        <f t="shared" si="497"/>
        <v>1.1524970413042409E-15</v>
      </c>
      <c r="H3261" s="78">
        <f t="shared" si="495"/>
        <v>-298.7672036171939</v>
      </c>
      <c r="I3261" s="77">
        <f t="shared" si="498"/>
        <v>100</v>
      </c>
      <c r="J3261" s="77">
        <f t="shared" si="499"/>
        <v>5.7624852065212046E-16</v>
      </c>
      <c r="K3261" s="77">
        <f t="shared" si="500"/>
        <v>5.7624852065212047E-14</v>
      </c>
      <c r="L3261" s="82"/>
    </row>
    <row r="3262" spans="1:12" x14ac:dyDescent="0.2">
      <c r="A3262" s="76">
        <v>49700</v>
      </c>
      <c r="B3262" s="76">
        <f t="shared" si="496"/>
        <v>49.7</v>
      </c>
      <c r="C3262" s="77">
        <f t="shared" si="491"/>
        <v>6.4455235834299269E-6</v>
      </c>
      <c r="D3262" s="78">
        <f t="shared" si="492"/>
        <v>1.7767006540333102E-10</v>
      </c>
      <c r="E3262" s="78">
        <f t="shared" si="493"/>
        <v>1</v>
      </c>
      <c r="F3262" s="78">
        <f t="shared" si="494"/>
        <v>1</v>
      </c>
      <c r="G3262" s="77">
        <f t="shared" si="497"/>
        <v>1.1451765966267075E-15</v>
      </c>
      <c r="H3262" s="78">
        <f t="shared" si="495"/>
        <v>-298.82255072016449</v>
      </c>
      <c r="I3262" s="77">
        <f t="shared" si="498"/>
        <v>100</v>
      </c>
      <c r="J3262" s="77">
        <f t="shared" si="499"/>
        <v>1.1488368189654741E-15</v>
      </c>
      <c r="K3262" s="77">
        <f t="shared" si="500"/>
        <v>1.1488368189654741E-13</v>
      </c>
      <c r="L3262" s="82"/>
    </row>
    <row r="3263" spans="1:12" x14ac:dyDescent="0.2">
      <c r="A3263" s="76">
        <v>49800</v>
      </c>
      <c r="B3263" s="76">
        <f t="shared" si="496"/>
        <v>49.8</v>
      </c>
      <c r="C3263" s="77">
        <f t="shared" si="491"/>
        <v>6.4818513286387401E-6</v>
      </c>
      <c r="D3263" s="78">
        <f t="shared" si="492"/>
        <v>1.3016047179649304E-62</v>
      </c>
      <c r="E3263" s="78">
        <f t="shared" si="493"/>
        <v>1</v>
      </c>
      <c r="F3263" s="78">
        <f t="shared" si="494"/>
        <v>1</v>
      </c>
      <c r="G3263" s="77">
        <f t="shared" si="497"/>
        <v>8.436808270503436E-68</v>
      </c>
      <c r="H3263" s="78">
        <f t="shared" si="495"/>
        <v>-1341.4764364055732</v>
      </c>
      <c r="I3263" s="77">
        <f t="shared" si="498"/>
        <v>100</v>
      </c>
      <c r="J3263" s="77">
        <f t="shared" si="499"/>
        <v>5.7258829831335377E-16</v>
      </c>
      <c r="K3263" s="77">
        <f t="shared" si="500"/>
        <v>5.7258829831335375E-14</v>
      </c>
      <c r="L3263" s="82"/>
    </row>
    <row r="3264" spans="1:12" x14ac:dyDescent="0.2">
      <c r="A3264" s="76">
        <v>49900</v>
      </c>
      <c r="B3264" s="76">
        <f t="shared" si="496"/>
        <v>49.9</v>
      </c>
      <c r="C3264" s="77">
        <f t="shared" si="491"/>
        <v>6.5027524894448496E-6</v>
      </c>
      <c r="D3264" s="78">
        <f t="shared" si="492"/>
        <v>1.7363351810218808E-10</v>
      </c>
      <c r="E3264" s="78">
        <f t="shared" si="493"/>
        <v>1</v>
      </c>
      <c r="F3264" s="78">
        <f t="shared" si="494"/>
        <v>1</v>
      </c>
      <c r="G3264" s="77">
        <f t="shared" si="497"/>
        <v>1.1290957920900709E-15</v>
      </c>
      <c r="H3264" s="78">
        <f t="shared" si="495"/>
        <v>-298.94538422241601</v>
      </c>
      <c r="I3264" s="77">
        <f t="shared" si="498"/>
        <v>100</v>
      </c>
      <c r="J3264" s="77">
        <f t="shared" si="499"/>
        <v>5.6454789604503546E-16</v>
      </c>
      <c r="K3264" s="77">
        <f t="shared" si="500"/>
        <v>5.6454789604503548E-14</v>
      </c>
      <c r="L3264" s="82"/>
    </row>
    <row r="3265" spans="1:12" x14ac:dyDescent="0.2">
      <c r="A3265" s="76">
        <v>50000</v>
      </c>
      <c r="B3265" s="76">
        <f t="shared" si="496"/>
        <v>50</v>
      </c>
      <c r="C3265" s="77">
        <f t="shared" si="491"/>
        <v>6.5081590975209269E-6</v>
      </c>
      <c r="D3265" s="78">
        <f t="shared" si="492"/>
        <v>1.7214747454874877E-10</v>
      </c>
      <c r="E3265" s="78">
        <f t="shared" si="493"/>
        <v>1</v>
      </c>
      <c r="F3265" s="78">
        <f t="shared" si="494"/>
        <v>1</v>
      </c>
      <c r="G3265" s="77">
        <f t="shared" si="497"/>
        <v>1.1203631525996915E-15</v>
      </c>
      <c r="H3265" s="78">
        <f t="shared" si="495"/>
        <v>-299.01282366076407</v>
      </c>
      <c r="I3265" s="77">
        <f t="shared" si="498"/>
        <v>100</v>
      </c>
      <c r="J3265" s="77">
        <f t="shared" si="499"/>
        <v>1.1247294723448813E-15</v>
      </c>
      <c r="K3265" s="77">
        <f t="shared" si="500"/>
        <v>1.1247294723448813E-13</v>
      </c>
      <c r="L3265" s="82"/>
    </row>
    <row r="3266" spans="1:12" x14ac:dyDescent="0.2">
      <c r="A3266" s="76">
        <v>50100</v>
      </c>
      <c r="B3266" s="76">
        <f t="shared" si="496"/>
        <v>50.1</v>
      </c>
      <c r="C3266" s="77">
        <f t="shared" ref="C3266:C3329" si="501">ABS(SIN(((8*PI()*$A3266*VLOOKUP($D$8,$C$16:$D$31,2,FALSE))/($D$14*1000000)))/(VLOOKUP($D$8,$C$16:$D$31,2,FALSE)*SIN(((8*PI()*$A3266)/($D$14*1000000)))))^5</f>
        <v>6.4980990784618624E-6</v>
      </c>
      <c r="D3266" s="78">
        <f t="shared" ref="D3266:D3329" si="502">ABS(SIN(((512*PI()*$A3266*VLOOKUP($D$8,$C$16:$E$31,3,FALSE))/($D$14*1000000)))/(VLOOKUP($D$8,$C$16:$E$31,3,FALSE)*SIN(((512*PI()*$A3266)/($D$14*1000000)))))^$D$9</f>
        <v>1.1492461754397554E-60</v>
      </c>
      <c r="E3266" s="78">
        <f t="shared" ref="E3266:E3329" si="503">IF($D$10="OFF",1,ABS(SIN(8*VLOOKUP($D$8,$C$16:$D$31,2,FALSE)*VLOOKUP($D$8,$C$16:$E$31,3,FALSE)*2*PI()*A3266/($D$14*1000000))/(2*SIN((8*VLOOKUP($D$8,$C$16:$D$31,2,FALSE)*VLOOKUP($D$8,$C$16:$E$31,3,FALSE))*PI()*A3266/($D$14*1000000)))))</f>
        <v>1</v>
      </c>
      <c r="F3266" s="78">
        <f t="shared" ref="F3266:F3329" si="504">IF($D$11="OFF",1,ABS(SIN(8*VLOOKUP($D$8,$C$16:$D$31,2,FALSE)*VLOOKUP($D$8,$C$16:$E$31,3,FALSE)*IF($D$10="ON",4,2)*PI()*A3266/($D$14*1000000))/(2*SIN((8*VLOOKUP($D$8,$C$16:$D$31,2,FALSE)*VLOOKUP($D$8,$C$16:$E$31,3,FALSE)*IF($D$10="ON",2,1))*PI()*A3266/($D$14*1000000)))))</f>
        <v>1</v>
      </c>
      <c r="G3266" s="77">
        <f t="shared" si="497"/>
        <v>7.467915513550894E-66</v>
      </c>
      <c r="H3266" s="78">
        <f t="shared" ref="H3266:H3329" si="505">20*LOG10(G3266)</f>
        <v>-1302.5360120796072</v>
      </c>
      <c r="I3266" s="77">
        <f t="shared" si="498"/>
        <v>100</v>
      </c>
      <c r="J3266" s="77">
        <f t="shared" si="499"/>
        <v>5.6018157629984573E-16</v>
      </c>
      <c r="K3266" s="77">
        <f t="shared" si="500"/>
        <v>5.6018157629984573E-14</v>
      </c>
      <c r="L3266" s="82"/>
    </row>
    <row r="3267" spans="1:12" x14ac:dyDescent="0.2">
      <c r="A3267" s="76">
        <v>50200</v>
      </c>
      <c r="B3267" s="76">
        <f t="shared" ref="B3267:B3330" si="506">A3267/1000</f>
        <v>50.2</v>
      </c>
      <c r="C3267" s="77">
        <f t="shared" si="501"/>
        <v>6.4726953236123125E-6</v>
      </c>
      <c r="D3267" s="78">
        <f t="shared" si="502"/>
        <v>1.70189105524112E-10</v>
      </c>
      <c r="E3267" s="78">
        <f t="shared" si="503"/>
        <v>1</v>
      </c>
      <c r="F3267" s="78">
        <f t="shared" si="504"/>
        <v>1</v>
      </c>
      <c r="G3267" s="77">
        <f t="shared" ref="G3267:G3330" si="507">C3267*D3267*E3267*F3267</f>
        <v>1.1015822274556822E-15</v>
      </c>
      <c r="H3267" s="78">
        <f t="shared" si="505"/>
        <v>-299.15966158901301</v>
      </c>
      <c r="I3267" s="77">
        <f t="shared" ref="I3267:I3330" si="508">A3267-A3266</f>
        <v>100</v>
      </c>
      <c r="J3267" s="77">
        <f t="shared" ref="J3267:J3330" si="509">((G3267+G3266)/2)</f>
        <v>5.5079111372784111E-16</v>
      </c>
      <c r="K3267" s="77">
        <f t="shared" si="500"/>
        <v>5.5079111372784109E-14</v>
      </c>
      <c r="L3267" s="82"/>
    </row>
    <row r="3268" spans="1:12" x14ac:dyDescent="0.2">
      <c r="A3268" s="76">
        <v>50300</v>
      </c>
      <c r="B3268" s="76">
        <f t="shared" si="506"/>
        <v>50.3</v>
      </c>
      <c r="C3268" s="77">
        <f t="shared" si="501"/>
        <v>6.4321639416376502E-6</v>
      </c>
      <c r="D3268" s="78">
        <f t="shared" si="502"/>
        <v>1.6970358246871696E-10</v>
      </c>
      <c r="E3268" s="78">
        <f t="shared" si="503"/>
        <v>1</v>
      </c>
      <c r="F3268" s="78">
        <f t="shared" si="504"/>
        <v>1</v>
      </c>
      <c r="G3268" s="77">
        <f t="shared" si="507"/>
        <v>1.0915612639220126E-15</v>
      </c>
      <c r="H3268" s="78">
        <f t="shared" si="505"/>
        <v>-299.23903768949339</v>
      </c>
      <c r="I3268" s="77">
        <f t="shared" si="508"/>
        <v>100</v>
      </c>
      <c r="J3268" s="77">
        <f t="shared" si="509"/>
        <v>1.0965717456888474E-15</v>
      </c>
      <c r="K3268" s="77">
        <f t="shared" ref="K3268:K3331" si="510">I3268*J3268</f>
        <v>1.0965717456888475E-13</v>
      </c>
      <c r="L3268" s="82"/>
    </row>
    <row r="3269" spans="1:12" x14ac:dyDescent="0.2">
      <c r="A3269" s="76">
        <v>50400</v>
      </c>
      <c r="B3269" s="76">
        <f t="shared" si="506"/>
        <v>50.4</v>
      </c>
      <c r="C3269" s="77">
        <f t="shared" si="501"/>
        <v>6.3768117165180744E-6</v>
      </c>
      <c r="D3269" s="78">
        <f t="shared" si="502"/>
        <v>7.114189661477368E-64</v>
      </c>
      <c r="E3269" s="78">
        <f t="shared" si="503"/>
        <v>1</v>
      </c>
      <c r="F3269" s="78">
        <f t="shared" si="504"/>
        <v>1</v>
      </c>
      <c r="G3269" s="77">
        <f t="shared" si="507"/>
        <v>4.5365847986840631E-69</v>
      </c>
      <c r="H3269" s="78">
        <f t="shared" si="505"/>
        <v>-1366.8654193359571</v>
      </c>
      <c r="I3269" s="77">
        <f t="shared" si="508"/>
        <v>100</v>
      </c>
      <c r="J3269" s="77">
        <f t="shared" si="509"/>
        <v>5.457806319610063E-16</v>
      </c>
      <c r="K3269" s="77">
        <f t="shared" si="510"/>
        <v>5.457806319610063E-14</v>
      </c>
      <c r="L3269" s="82"/>
    </row>
    <row r="3270" spans="1:12" x14ac:dyDescent="0.2">
      <c r="A3270" s="76">
        <v>50500</v>
      </c>
      <c r="B3270" s="76">
        <f t="shared" si="506"/>
        <v>50.5</v>
      </c>
      <c r="C3270" s="77">
        <f t="shared" si="501"/>
        <v>6.3070328064288051E-6</v>
      </c>
      <c r="D3270" s="78">
        <f t="shared" si="502"/>
        <v>1.6970358246904264E-10</v>
      </c>
      <c r="E3270" s="78">
        <f t="shared" si="503"/>
        <v>1</v>
      </c>
      <c r="F3270" s="78">
        <f t="shared" si="504"/>
        <v>1</v>
      </c>
      <c r="G3270" s="77">
        <f t="shared" si="507"/>
        <v>1.0703260620007482E-15</v>
      </c>
      <c r="H3270" s="78">
        <f t="shared" si="505"/>
        <v>-299.4096779910422</v>
      </c>
      <c r="I3270" s="77">
        <f t="shared" si="508"/>
        <v>100</v>
      </c>
      <c r="J3270" s="77">
        <f t="shared" si="509"/>
        <v>5.3516303100037409E-16</v>
      </c>
      <c r="K3270" s="77">
        <f t="shared" si="510"/>
        <v>5.3516303100037406E-14</v>
      </c>
      <c r="L3270" s="82"/>
    </row>
    <row r="3271" spans="1:12" x14ac:dyDescent="0.2">
      <c r="A3271" s="76">
        <v>50600</v>
      </c>
      <c r="B3271" s="76">
        <f t="shared" si="506"/>
        <v>50.6</v>
      </c>
      <c r="C3271" s="77">
        <f t="shared" si="501"/>
        <v>6.2233047252640713E-6</v>
      </c>
      <c r="D3271" s="78">
        <f t="shared" si="502"/>
        <v>1.7018910552414279E-10</v>
      </c>
      <c r="E3271" s="78">
        <f t="shared" si="503"/>
        <v>1</v>
      </c>
      <c r="F3271" s="78">
        <f t="shared" si="504"/>
        <v>1</v>
      </c>
      <c r="G3271" s="77">
        <f t="shared" si="507"/>
        <v>1.0591386645968634E-15</v>
      </c>
      <c r="H3271" s="78">
        <f t="shared" si="505"/>
        <v>-299.50094354899409</v>
      </c>
      <c r="I3271" s="77">
        <f t="shared" si="508"/>
        <v>100</v>
      </c>
      <c r="J3271" s="77">
        <f t="shared" si="509"/>
        <v>1.0647323632988059E-15</v>
      </c>
      <c r="K3271" s="77">
        <f t="shared" si="510"/>
        <v>1.0647323632988059E-13</v>
      </c>
      <c r="L3271" s="82"/>
    </row>
    <row r="3272" spans="1:12" x14ac:dyDescent="0.2">
      <c r="A3272" s="76">
        <v>50700</v>
      </c>
      <c r="B3272" s="76">
        <f t="shared" si="506"/>
        <v>50.7</v>
      </c>
      <c r="C3272" s="77">
        <f t="shared" si="501"/>
        <v>6.1261836552950999E-6</v>
      </c>
      <c r="D3272" s="78">
        <f t="shared" si="502"/>
        <v>3.4485024825571386E-60</v>
      </c>
      <c r="E3272" s="78">
        <f t="shared" si="503"/>
        <v>1</v>
      </c>
      <c r="F3272" s="78">
        <f t="shared" si="504"/>
        <v>1</v>
      </c>
      <c r="G3272" s="77">
        <f t="shared" si="507"/>
        <v>2.1126159543886117E-65</v>
      </c>
      <c r="H3272" s="78">
        <f t="shared" si="505"/>
        <v>-1293.5035888951952</v>
      </c>
      <c r="I3272" s="77">
        <f t="shared" si="508"/>
        <v>100</v>
      </c>
      <c r="J3272" s="77">
        <f t="shared" si="509"/>
        <v>5.2956933229843171E-16</v>
      </c>
      <c r="K3272" s="77">
        <f t="shared" si="510"/>
        <v>5.2956933229843169E-14</v>
      </c>
      <c r="L3272" s="82"/>
    </row>
    <row r="3273" spans="1:12" x14ac:dyDescent="0.2">
      <c r="A3273" s="76">
        <v>50800</v>
      </c>
      <c r="B3273" s="76">
        <f t="shared" si="506"/>
        <v>50.8</v>
      </c>
      <c r="C3273" s="77">
        <f t="shared" si="501"/>
        <v>6.0162991455592951E-6</v>
      </c>
      <c r="D3273" s="78">
        <f t="shared" si="502"/>
        <v>1.7214747454889831E-10</v>
      </c>
      <c r="E3273" s="78">
        <f t="shared" si="503"/>
        <v>1</v>
      </c>
      <c r="F3273" s="78">
        <f t="shared" si="504"/>
        <v>1</v>
      </c>
      <c r="G3273" s="77">
        <f t="shared" si="507"/>
        <v>1.0356907040387274E-15</v>
      </c>
      <c r="H3273" s="78">
        <f t="shared" si="505"/>
        <v>-299.6953984359194</v>
      </c>
      <c r="I3273" s="77">
        <f t="shared" si="508"/>
        <v>100</v>
      </c>
      <c r="J3273" s="77">
        <f t="shared" si="509"/>
        <v>5.1784535201936369E-16</v>
      </c>
      <c r="K3273" s="77">
        <f t="shared" si="510"/>
        <v>5.1784535201936368E-14</v>
      </c>
      <c r="L3273" s="82"/>
    </row>
    <row r="3274" spans="1:12" x14ac:dyDescent="0.2">
      <c r="A3274" s="76">
        <v>50900</v>
      </c>
      <c r="B3274" s="76">
        <f t="shared" si="506"/>
        <v>50.9</v>
      </c>
      <c r="C3274" s="77">
        <f t="shared" si="501"/>
        <v>5.8943482560011793E-6</v>
      </c>
      <c r="D3274" s="78">
        <f t="shared" si="502"/>
        <v>1.7363351810240176E-10</v>
      </c>
      <c r="E3274" s="78">
        <f t="shared" si="503"/>
        <v>1</v>
      </c>
      <c r="F3274" s="78">
        <f t="shared" si="504"/>
        <v>1</v>
      </c>
      <c r="G3274" s="77">
        <f t="shared" si="507"/>
        <v>1.0234564246102409E-15</v>
      </c>
      <c r="H3274" s="78">
        <f t="shared" si="505"/>
        <v>-299.79861286861154</v>
      </c>
      <c r="I3274" s="77">
        <f t="shared" si="508"/>
        <v>100</v>
      </c>
      <c r="J3274" s="77">
        <f t="shared" si="509"/>
        <v>1.0295735643244842E-15</v>
      </c>
      <c r="K3274" s="77">
        <f t="shared" si="510"/>
        <v>1.0295735643244842E-13</v>
      </c>
      <c r="L3274" s="82"/>
    </row>
    <row r="3275" spans="1:12" x14ac:dyDescent="0.2">
      <c r="A3275" s="76">
        <v>51000</v>
      </c>
      <c r="B3275" s="76">
        <f t="shared" si="506"/>
        <v>51</v>
      </c>
      <c r="C3275" s="77">
        <f t="shared" si="501"/>
        <v>5.7610892120788478E-6</v>
      </c>
      <c r="D3275" s="78">
        <f t="shared" si="502"/>
        <v>2.3941680560566917E-60</v>
      </c>
      <c r="E3275" s="78">
        <f t="shared" si="503"/>
        <v>1</v>
      </c>
      <c r="F3275" s="78">
        <f t="shared" si="504"/>
        <v>1</v>
      </c>
      <c r="G3275" s="77">
        <f t="shared" si="507"/>
        <v>1.3793015759651994E-65</v>
      </c>
      <c r="H3275" s="78">
        <f t="shared" si="505"/>
        <v>-1297.2068153514895</v>
      </c>
      <c r="I3275" s="77">
        <f t="shared" si="508"/>
        <v>100</v>
      </c>
      <c r="J3275" s="77">
        <f t="shared" si="509"/>
        <v>5.1172821230512045E-16</v>
      </c>
      <c r="K3275" s="77">
        <f t="shared" si="510"/>
        <v>5.1172821230512043E-14</v>
      </c>
      <c r="L3275" s="82"/>
    </row>
    <row r="3276" spans="1:12" x14ac:dyDescent="0.2">
      <c r="A3276" s="76">
        <v>51100</v>
      </c>
      <c r="B3276" s="76">
        <f t="shared" si="506"/>
        <v>51.1</v>
      </c>
      <c r="C3276" s="77">
        <f t="shared" si="501"/>
        <v>5.6173346384721693E-6</v>
      </c>
      <c r="D3276" s="78">
        <f t="shared" si="502"/>
        <v>1.7767006540329894E-10</v>
      </c>
      <c r="E3276" s="78">
        <f t="shared" si="503"/>
        <v>1</v>
      </c>
      <c r="F3276" s="78">
        <f t="shared" si="504"/>
        <v>1</v>
      </c>
      <c r="G3276" s="77">
        <f t="shared" si="507"/>
        <v>9.9803221260956683E-16</v>
      </c>
      <c r="H3276" s="78">
        <f t="shared" si="505"/>
        <v>-300.01710882289365</v>
      </c>
      <c r="I3276" s="77">
        <f t="shared" si="508"/>
        <v>100</v>
      </c>
      <c r="J3276" s="77">
        <f t="shared" si="509"/>
        <v>4.9901610630478341E-16</v>
      </c>
      <c r="K3276" s="77">
        <f t="shared" si="510"/>
        <v>4.9901610630478343E-14</v>
      </c>
      <c r="L3276" s="82"/>
    </row>
    <row r="3277" spans="1:12" x14ac:dyDescent="0.2">
      <c r="A3277" s="76">
        <v>51200</v>
      </c>
      <c r="B3277" s="76">
        <f t="shared" si="506"/>
        <v>51.2</v>
      </c>
      <c r="C3277" s="77">
        <f t="shared" si="501"/>
        <v>5.4639444436521754E-6</v>
      </c>
      <c r="D3277" s="78">
        <f t="shared" si="502"/>
        <v>1.8024852688694122E-10</v>
      </c>
      <c r="E3277" s="78">
        <f t="shared" si="503"/>
        <v>1</v>
      </c>
      <c r="F3277" s="78">
        <f t="shared" si="504"/>
        <v>1</v>
      </c>
      <c r="G3277" s="77">
        <f t="shared" si="507"/>
        <v>9.8486793696039226E-16</v>
      </c>
      <c r="H3277" s="78">
        <f t="shared" si="505"/>
        <v>-300.13244002140959</v>
      </c>
      <c r="I3277" s="77">
        <f t="shared" si="508"/>
        <v>100</v>
      </c>
      <c r="J3277" s="77">
        <f t="shared" si="509"/>
        <v>9.9145007478497955E-16</v>
      </c>
      <c r="K3277" s="77">
        <f t="shared" si="510"/>
        <v>9.9145007478497954E-14</v>
      </c>
      <c r="L3277" s="82"/>
    </row>
    <row r="3278" spans="1:12" x14ac:dyDescent="0.2">
      <c r="A3278" s="76">
        <v>51300</v>
      </c>
      <c r="B3278" s="76">
        <f t="shared" si="506"/>
        <v>51.3</v>
      </c>
      <c r="C3278" s="77">
        <f t="shared" si="501"/>
        <v>5.3018184293746414E-6</v>
      </c>
      <c r="D3278" s="78">
        <f t="shared" si="502"/>
        <v>1.5043073755306835E-59</v>
      </c>
      <c r="E3278" s="78">
        <f t="shared" si="503"/>
        <v>1</v>
      </c>
      <c r="F3278" s="78">
        <f t="shared" si="504"/>
        <v>1</v>
      </c>
      <c r="G3278" s="77">
        <f t="shared" si="507"/>
        <v>7.9755645670327779E-65</v>
      </c>
      <c r="H3278" s="78">
        <f t="shared" si="505"/>
        <v>-1281.9647712947731</v>
      </c>
      <c r="I3278" s="77">
        <f t="shared" si="508"/>
        <v>100</v>
      </c>
      <c r="J3278" s="77">
        <f t="shared" si="509"/>
        <v>4.9243396848019613E-16</v>
      </c>
      <c r="K3278" s="77">
        <f t="shared" si="510"/>
        <v>4.9243396848019611E-14</v>
      </c>
      <c r="L3278" s="82"/>
    </row>
    <row r="3279" spans="1:12" x14ac:dyDescent="0.2">
      <c r="A3279" s="76">
        <v>51400</v>
      </c>
      <c r="B3279" s="76">
        <f t="shared" si="506"/>
        <v>51.4</v>
      </c>
      <c r="C3279" s="77">
        <f t="shared" si="501"/>
        <v>5.1318887006330945E-6</v>
      </c>
      <c r="D3279" s="78">
        <f t="shared" si="502"/>
        <v>1.8661713057550386E-10</v>
      </c>
      <c r="E3279" s="78">
        <f t="shared" si="503"/>
        <v>1</v>
      </c>
      <c r="F3279" s="78">
        <f t="shared" si="504"/>
        <v>1</v>
      </c>
      <c r="G3279" s="77">
        <f t="shared" si="507"/>
        <v>9.5769834374499908E-16</v>
      </c>
      <c r="H3279" s="78">
        <f t="shared" si="505"/>
        <v>-300.37542527306869</v>
      </c>
      <c r="I3279" s="77">
        <f t="shared" si="508"/>
        <v>100</v>
      </c>
      <c r="J3279" s="77">
        <f t="shared" si="509"/>
        <v>4.7884917187249954E-16</v>
      </c>
      <c r="K3279" s="77">
        <f t="shared" si="510"/>
        <v>4.7884917187249955E-14</v>
      </c>
      <c r="L3279" s="82"/>
    </row>
    <row r="3280" spans="1:12" x14ac:dyDescent="0.2">
      <c r="A3280" s="76">
        <v>51500</v>
      </c>
      <c r="B3280" s="76">
        <f t="shared" si="506"/>
        <v>51.5</v>
      </c>
      <c r="C3280" s="77">
        <f t="shared" si="501"/>
        <v>4.9551119522475695E-6</v>
      </c>
      <c r="D3280" s="78">
        <f t="shared" si="502"/>
        <v>1.9045341502884742E-10</v>
      </c>
      <c r="E3280" s="78">
        <f t="shared" si="503"/>
        <v>1</v>
      </c>
      <c r="F3280" s="78">
        <f t="shared" si="504"/>
        <v>1</v>
      </c>
      <c r="G3280" s="77">
        <f t="shared" si="507"/>
        <v>9.4371799315580871E-16</v>
      </c>
      <c r="H3280" s="78">
        <f t="shared" si="505"/>
        <v>-300.50315529017502</v>
      </c>
      <c r="I3280" s="77">
        <f t="shared" si="508"/>
        <v>100</v>
      </c>
      <c r="J3280" s="77">
        <f t="shared" si="509"/>
        <v>9.507081684504038E-16</v>
      </c>
      <c r="K3280" s="77">
        <f t="shared" si="510"/>
        <v>9.5070816845040383E-14</v>
      </c>
      <c r="L3280" s="82"/>
    </row>
    <row r="3281" spans="1:12" x14ac:dyDescent="0.2">
      <c r="A3281" s="76">
        <v>51600</v>
      </c>
      <c r="B3281" s="76">
        <f t="shared" si="506"/>
        <v>51.6</v>
      </c>
      <c r="C3281" s="77">
        <f t="shared" si="501"/>
        <v>4.7724617080818666E-6</v>
      </c>
      <c r="D3281" s="78">
        <f t="shared" si="502"/>
        <v>3.3538377730630719E-61</v>
      </c>
      <c r="E3281" s="78">
        <f t="shared" si="503"/>
        <v>1</v>
      </c>
      <c r="F3281" s="78">
        <f t="shared" si="504"/>
        <v>1</v>
      </c>
      <c r="G3281" s="77">
        <f t="shared" si="507"/>
        <v>1.6006062347062073E-66</v>
      </c>
      <c r="H3281" s="78">
        <f t="shared" si="505"/>
        <v>-1315.9143099153632</v>
      </c>
      <c r="I3281" s="77">
        <f t="shared" si="508"/>
        <v>100</v>
      </c>
      <c r="J3281" s="77">
        <f t="shared" si="509"/>
        <v>4.7185899657790436E-16</v>
      </c>
      <c r="K3281" s="77">
        <f t="shared" si="510"/>
        <v>4.7185899657790434E-14</v>
      </c>
      <c r="L3281" s="82"/>
    </row>
    <row r="3282" spans="1:12" x14ac:dyDescent="0.2">
      <c r="A3282" s="76">
        <v>51700</v>
      </c>
      <c r="B3282" s="76">
        <f t="shared" si="506"/>
        <v>51.7</v>
      </c>
      <c r="C3282" s="77">
        <f t="shared" si="501"/>
        <v>4.5849205878927839E-6</v>
      </c>
      <c r="D3282" s="78">
        <f t="shared" si="502"/>
        <v>1.9957328944825659E-10</v>
      </c>
      <c r="E3282" s="78">
        <f t="shared" si="503"/>
        <v>1</v>
      </c>
      <c r="F3282" s="78">
        <f t="shared" si="504"/>
        <v>1</v>
      </c>
      <c r="G3282" s="77">
        <f t="shared" si="507"/>
        <v>9.1502768358479736E-16</v>
      </c>
      <c r="H3282" s="78">
        <f t="shared" si="505"/>
        <v>-300.7713153285892</v>
      </c>
      <c r="I3282" s="77">
        <f t="shared" si="508"/>
        <v>100</v>
      </c>
      <c r="J3282" s="77">
        <f t="shared" si="509"/>
        <v>4.5751384179239868E-16</v>
      </c>
      <c r="K3282" s="77">
        <f t="shared" si="510"/>
        <v>4.5751384179239867E-14</v>
      </c>
      <c r="L3282" s="82"/>
    </row>
    <row r="3283" spans="1:12" x14ac:dyDescent="0.2">
      <c r="A3283" s="76">
        <v>51800</v>
      </c>
      <c r="B3283" s="76">
        <f t="shared" si="506"/>
        <v>51.8</v>
      </c>
      <c r="C3283" s="77">
        <f t="shared" si="501"/>
        <v>4.3934726750434016E-6</v>
      </c>
      <c r="D3283" s="78">
        <f t="shared" si="502"/>
        <v>2.0492717522109627E-10</v>
      </c>
      <c r="E3283" s="78">
        <f t="shared" si="503"/>
        <v>1</v>
      </c>
      <c r="F3283" s="78">
        <f t="shared" si="504"/>
        <v>1</v>
      </c>
      <c r="G3283" s="77">
        <f t="shared" si="507"/>
        <v>9.0034194470771776E-16</v>
      </c>
      <c r="H3283" s="78">
        <f t="shared" si="505"/>
        <v>-300.91185033353594</v>
      </c>
      <c r="I3283" s="77">
        <f t="shared" si="508"/>
        <v>100</v>
      </c>
      <c r="J3283" s="77">
        <f t="shared" si="509"/>
        <v>9.0768481414625756E-16</v>
      </c>
      <c r="K3283" s="77">
        <f t="shared" si="510"/>
        <v>9.0768481414625762E-14</v>
      </c>
      <c r="L3283" s="82"/>
    </row>
    <row r="3284" spans="1:12" x14ac:dyDescent="0.2">
      <c r="A3284" s="76">
        <v>51900</v>
      </c>
      <c r="B3284" s="76">
        <f t="shared" si="506"/>
        <v>51.9</v>
      </c>
      <c r="C3284" s="77">
        <f t="shared" si="501"/>
        <v>4.1990960557945778E-6</v>
      </c>
      <c r="D3284" s="78">
        <f t="shared" si="502"/>
        <v>5.6377316178188899E-62</v>
      </c>
      <c r="E3284" s="78">
        <f t="shared" si="503"/>
        <v>1</v>
      </c>
      <c r="F3284" s="78">
        <f t="shared" si="504"/>
        <v>1</v>
      </c>
      <c r="G3284" s="77">
        <f t="shared" si="507"/>
        <v>2.3673376600011683E-67</v>
      </c>
      <c r="H3284" s="78">
        <f t="shared" si="505"/>
        <v>-1332.5147958602888</v>
      </c>
      <c r="I3284" s="77">
        <f t="shared" si="508"/>
        <v>100</v>
      </c>
      <c r="J3284" s="77">
        <f t="shared" si="509"/>
        <v>4.5017097235385888E-16</v>
      </c>
      <c r="K3284" s="77">
        <f t="shared" si="510"/>
        <v>4.5017097235385889E-14</v>
      </c>
      <c r="L3284" s="82"/>
    </row>
    <row r="3285" spans="1:12" x14ac:dyDescent="0.2">
      <c r="A3285" s="76">
        <v>52000</v>
      </c>
      <c r="B3285" s="76">
        <f t="shared" si="506"/>
        <v>52</v>
      </c>
      <c r="C3285" s="77">
        <f t="shared" si="501"/>
        <v>4.00275559766653E-6</v>
      </c>
      <c r="D3285" s="78">
        <f t="shared" si="502"/>
        <v>2.1743742393500122E-10</v>
      </c>
      <c r="E3285" s="78">
        <f t="shared" si="503"/>
        <v>1</v>
      </c>
      <c r="F3285" s="78">
        <f t="shared" si="504"/>
        <v>1</v>
      </c>
      <c r="G3285" s="77">
        <f t="shared" si="507"/>
        <v>8.7034886579801646E-16</v>
      </c>
      <c r="H3285" s="78">
        <f t="shared" si="505"/>
        <v>-301.20613264598086</v>
      </c>
      <c r="I3285" s="77">
        <f t="shared" si="508"/>
        <v>100</v>
      </c>
      <c r="J3285" s="77">
        <f t="shared" si="509"/>
        <v>4.3517443289900823E-16</v>
      </c>
      <c r="K3285" s="77">
        <f t="shared" si="510"/>
        <v>4.3517443289900823E-14</v>
      </c>
      <c r="L3285" s="82"/>
    </row>
    <row r="3286" spans="1:12" x14ac:dyDescent="0.2">
      <c r="A3286" s="76">
        <v>52100</v>
      </c>
      <c r="B3286" s="76">
        <f t="shared" si="506"/>
        <v>52.1</v>
      </c>
      <c r="C3286" s="77">
        <f t="shared" si="501"/>
        <v>3.8053960304815787E-6</v>
      </c>
      <c r="D3286" s="78">
        <f t="shared" si="502"/>
        <v>2.2469801861481653E-10</v>
      </c>
      <c r="E3286" s="78">
        <f t="shared" si="503"/>
        <v>1</v>
      </c>
      <c r="F3286" s="78">
        <f t="shared" si="504"/>
        <v>1</v>
      </c>
      <c r="G3286" s="77">
        <f t="shared" si="507"/>
        <v>8.550649480938987E-16</v>
      </c>
      <c r="H3286" s="78">
        <f t="shared" si="505"/>
        <v>-301.36001792701501</v>
      </c>
      <c r="I3286" s="77">
        <f t="shared" si="508"/>
        <v>100</v>
      </c>
      <c r="J3286" s="77">
        <f t="shared" si="509"/>
        <v>8.6270690694595758E-16</v>
      </c>
      <c r="K3286" s="77">
        <f t="shared" si="510"/>
        <v>8.627069069459576E-14</v>
      </c>
      <c r="L3286" s="82"/>
    </row>
    <row r="3287" spans="1:12" x14ac:dyDescent="0.2">
      <c r="A3287" s="76">
        <v>52200</v>
      </c>
      <c r="B3287" s="76">
        <f t="shared" si="506"/>
        <v>52.2</v>
      </c>
      <c r="C3287" s="77">
        <f t="shared" si="501"/>
        <v>3.6079353892191843E-6</v>
      </c>
      <c r="D3287" s="78">
        <f t="shared" si="502"/>
        <v>4.3212879389007618E-63</v>
      </c>
      <c r="E3287" s="78">
        <f t="shared" si="503"/>
        <v>1</v>
      </c>
      <c r="F3287" s="78">
        <f t="shared" si="504"/>
        <v>1</v>
      </c>
      <c r="G3287" s="77">
        <f t="shared" si="507"/>
        <v>1.5590927681766088E-68</v>
      </c>
      <c r="H3287" s="78">
        <f t="shared" si="505"/>
        <v>-1356.1425608583968</v>
      </c>
      <c r="I3287" s="77">
        <f t="shared" si="508"/>
        <v>100</v>
      </c>
      <c r="J3287" s="77">
        <f t="shared" si="509"/>
        <v>4.2753247404694935E-16</v>
      </c>
      <c r="K3287" s="77">
        <f t="shared" si="510"/>
        <v>4.2753247404694937E-14</v>
      </c>
      <c r="L3287" s="82"/>
    </row>
    <row r="3288" spans="1:12" x14ac:dyDescent="0.2">
      <c r="A3288" s="76">
        <v>52300</v>
      </c>
      <c r="B3288" s="76">
        <f t="shared" si="506"/>
        <v>52.3</v>
      </c>
      <c r="C3288" s="77">
        <f t="shared" si="501"/>
        <v>3.4112588727933897E-6</v>
      </c>
      <c r="D3288" s="78">
        <f t="shared" si="502"/>
        <v>2.4154715355336223E-10</v>
      </c>
      <c r="E3288" s="78">
        <f t="shared" si="503"/>
        <v>1</v>
      </c>
      <c r="F3288" s="78">
        <f t="shared" si="504"/>
        <v>1</v>
      </c>
      <c r="G3288" s="77">
        <f t="shared" si="507"/>
        <v>8.2397987075689424E-16</v>
      </c>
      <c r="H3288" s="78">
        <f t="shared" si="505"/>
        <v>-301.68166795358161</v>
      </c>
      <c r="I3288" s="77">
        <f t="shared" si="508"/>
        <v>100</v>
      </c>
      <c r="J3288" s="77">
        <f t="shared" si="509"/>
        <v>4.1198993537844712E-16</v>
      </c>
      <c r="K3288" s="77">
        <f t="shared" si="510"/>
        <v>4.1198993537844711E-14</v>
      </c>
      <c r="L3288" s="82"/>
    </row>
    <row r="3289" spans="1:12" x14ac:dyDescent="0.2">
      <c r="A3289" s="76">
        <v>52400</v>
      </c>
      <c r="B3289" s="76">
        <f t="shared" si="506"/>
        <v>52.4</v>
      </c>
      <c r="C3289" s="77">
        <f t="shared" si="501"/>
        <v>3.2162131673661391E-6</v>
      </c>
      <c r="D3289" s="78">
        <f t="shared" si="502"/>
        <v>2.5128971512164346E-10</v>
      </c>
      <c r="E3289" s="78">
        <f t="shared" si="503"/>
        <v>1</v>
      </c>
      <c r="F3289" s="78">
        <f t="shared" si="504"/>
        <v>1</v>
      </c>
      <c r="G3289" s="77">
        <f t="shared" si="507"/>
        <v>8.0820129059791571E-16</v>
      </c>
      <c r="H3289" s="78">
        <f t="shared" si="505"/>
        <v>-301.84960920756043</v>
      </c>
      <c r="I3289" s="77">
        <f t="shared" si="508"/>
        <v>100</v>
      </c>
      <c r="J3289" s="77">
        <f t="shared" si="509"/>
        <v>8.1609058067740502E-16</v>
      </c>
      <c r="K3289" s="77">
        <f t="shared" si="510"/>
        <v>8.1609058067740506E-14</v>
      </c>
      <c r="L3289" s="82"/>
    </row>
    <row r="3290" spans="1:12" x14ac:dyDescent="0.2">
      <c r="A3290" s="76">
        <v>52500</v>
      </c>
      <c r="B3290" s="76">
        <f t="shared" si="506"/>
        <v>52.5</v>
      </c>
      <c r="C3290" s="77">
        <f t="shared" si="501"/>
        <v>3.0236012769103471E-6</v>
      </c>
      <c r="D3290" s="78">
        <f t="shared" si="502"/>
        <v>1.3105772434030939E-60</v>
      </c>
      <c r="E3290" s="78">
        <f t="shared" si="503"/>
        <v>1</v>
      </c>
      <c r="F3290" s="78">
        <f t="shared" si="504"/>
        <v>1</v>
      </c>
      <c r="G3290" s="77">
        <f t="shared" si="507"/>
        <v>3.9626630266432375E-66</v>
      </c>
      <c r="H3290" s="78">
        <f t="shared" si="505"/>
        <v>-1308.0402571447451</v>
      </c>
      <c r="I3290" s="77">
        <f t="shared" si="508"/>
        <v>100</v>
      </c>
      <c r="J3290" s="77">
        <f t="shared" si="509"/>
        <v>4.0410064529895785E-16</v>
      </c>
      <c r="K3290" s="77">
        <f t="shared" si="510"/>
        <v>4.0410064529895783E-14</v>
      </c>
      <c r="L3290" s="82"/>
    </row>
    <row r="3291" spans="1:12" x14ac:dyDescent="0.2">
      <c r="A3291" s="76">
        <v>52600</v>
      </c>
      <c r="B3291" s="76">
        <f t="shared" si="506"/>
        <v>52.6</v>
      </c>
      <c r="C3291" s="77">
        <f t="shared" si="501"/>
        <v>2.8341778975043099E-6</v>
      </c>
      <c r="D3291" s="78">
        <f t="shared" si="502"/>
        <v>2.7388097426916612E-10</v>
      </c>
      <c r="E3291" s="78">
        <f t="shared" si="503"/>
        <v>1</v>
      </c>
      <c r="F3291" s="78">
        <f t="shared" si="504"/>
        <v>1</v>
      </c>
      <c r="G3291" s="77">
        <f t="shared" si="507"/>
        <v>7.7622740382061722E-16</v>
      </c>
      <c r="H3291" s="78">
        <f t="shared" si="505"/>
        <v>-302.20022058110862</v>
      </c>
      <c r="I3291" s="77">
        <f t="shared" si="508"/>
        <v>100</v>
      </c>
      <c r="J3291" s="77">
        <f t="shared" si="509"/>
        <v>3.8811370191030861E-16</v>
      </c>
      <c r="K3291" s="77">
        <f t="shared" si="510"/>
        <v>3.881137019103086E-14</v>
      </c>
      <c r="L3291" s="82"/>
    </row>
    <row r="3292" spans="1:12" x14ac:dyDescent="0.2">
      <c r="A3292" s="76">
        <v>52700</v>
      </c>
      <c r="B3292" s="76">
        <f t="shared" si="506"/>
        <v>52.7</v>
      </c>
      <c r="C3292" s="77">
        <f t="shared" si="501"/>
        <v>2.6486453653492872E-6</v>
      </c>
      <c r="D3292" s="78">
        <f t="shared" si="502"/>
        <v>2.8695944135089502E-10</v>
      </c>
      <c r="E3292" s="78">
        <f t="shared" si="503"/>
        <v>1</v>
      </c>
      <c r="F3292" s="78">
        <f t="shared" si="504"/>
        <v>1</v>
      </c>
      <c r="G3292" s="77">
        <f t="shared" si="507"/>
        <v>7.6005379437726867E-16</v>
      </c>
      <c r="H3292" s="78">
        <f t="shared" si="505"/>
        <v>-302.3831133708469</v>
      </c>
      <c r="I3292" s="77">
        <f t="shared" si="508"/>
        <v>100</v>
      </c>
      <c r="J3292" s="77">
        <f t="shared" si="509"/>
        <v>7.6814059909894294E-16</v>
      </c>
      <c r="K3292" s="77">
        <f t="shared" si="510"/>
        <v>7.6814059909894292E-14</v>
      </c>
      <c r="L3292" s="82"/>
    </row>
    <row r="3293" spans="1:12" x14ac:dyDescent="0.2">
      <c r="A3293" s="76">
        <v>52800</v>
      </c>
      <c r="B3293" s="76">
        <f t="shared" si="506"/>
        <v>52.8</v>
      </c>
      <c r="C3293" s="77">
        <f t="shared" si="501"/>
        <v>2.4676502018352632E-6</v>
      </c>
      <c r="D3293" s="78">
        <f t="shared" si="502"/>
        <v>8.2904660354935583E-63</v>
      </c>
      <c r="E3293" s="78">
        <f t="shared" si="503"/>
        <v>1</v>
      </c>
      <c r="F3293" s="78">
        <f t="shared" si="504"/>
        <v>1</v>
      </c>
      <c r="G3293" s="77">
        <f t="shared" si="507"/>
        <v>2.0457970185794075E-68</v>
      </c>
      <c r="H3293" s="78">
        <f t="shared" si="505"/>
        <v>-1353.782749172829</v>
      </c>
      <c r="I3293" s="77">
        <f t="shared" si="508"/>
        <v>100</v>
      </c>
      <c r="J3293" s="77">
        <f t="shared" si="509"/>
        <v>3.8002689718863433E-16</v>
      </c>
      <c r="K3293" s="77">
        <f t="shared" si="510"/>
        <v>3.8002689718863432E-14</v>
      </c>
      <c r="L3293" s="82"/>
    </row>
    <row r="3294" spans="1:12" x14ac:dyDescent="0.2">
      <c r="A3294" s="76">
        <v>52900</v>
      </c>
      <c r="B3294" s="76">
        <f t="shared" si="506"/>
        <v>52.9</v>
      </c>
      <c r="C3294" s="77">
        <f t="shared" si="501"/>
        <v>2.2917802722070871E-6</v>
      </c>
      <c r="D3294" s="78">
        <f t="shared" si="502"/>
        <v>3.173892187214849E-10</v>
      </c>
      <c r="E3294" s="78">
        <f t="shared" si="503"/>
        <v>1</v>
      </c>
      <c r="F3294" s="78">
        <f t="shared" si="504"/>
        <v>1</v>
      </c>
      <c r="G3294" s="77">
        <f t="shared" si="507"/>
        <v>7.2738635007711938E-16</v>
      </c>
      <c r="H3294" s="78">
        <f t="shared" si="505"/>
        <v>-302.76469706100164</v>
      </c>
      <c r="I3294" s="77">
        <f t="shared" si="508"/>
        <v>100</v>
      </c>
      <c r="J3294" s="77">
        <f t="shared" si="509"/>
        <v>3.6369317503855969E-16</v>
      </c>
      <c r="K3294" s="77">
        <f t="shared" si="510"/>
        <v>3.6369317503855971E-14</v>
      </c>
      <c r="L3294" s="82"/>
    </row>
    <row r="3295" spans="1:12" x14ac:dyDescent="0.2">
      <c r="A3295" s="76">
        <v>53000</v>
      </c>
      <c r="B3295" s="76">
        <f t="shared" si="506"/>
        <v>53</v>
      </c>
      <c r="C3295" s="77">
        <f t="shared" si="501"/>
        <v>2.1215625675875516E-6</v>
      </c>
      <c r="D3295" s="78">
        <f t="shared" si="502"/>
        <v>3.3508947930170032E-10</v>
      </c>
      <c r="E3295" s="78">
        <f t="shared" si="503"/>
        <v>1</v>
      </c>
      <c r="F3295" s="78">
        <f t="shared" si="504"/>
        <v>1</v>
      </c>
      <c r="G3295" s="77">
        <f t="shared" si="507"/>
        <v>7.1091329607889109E-16</v>
      </c>
      <c r="H3295" s="78">
        <f t="shared" si="505"/>
        <v>-302.96366726334088</v>
      </c>
      <c r="I3295" s="77">
        <f t="shared" si="508"/>
        <v>100</v>
      </c>
      <c r="J3295" s="77">
        <f t="shared" si="509"/>
        <v>7.1914982307800518E-16</v>
      </c>
      <c r="K3295" s="77">
        <f t="shared" si="510"/>
        <v>7.1914982307800517E-14</v>
      </c>
      <c r="L3295" s="82"/>
    </row>
    <row r="3296" spans="1:12" x14ac:dyDescent="0.2">
      <c r="A3296" s="76">
        <v>53100</v>
      </c>
      <c r="B3296" s="76">
        <f t="shared" si="506"/>
        <v>53.1</v>
      </c>
      <c r="C3296" s="77">
        <f t="shared" si="501"/>
        <v>1.9574616133670692E-6</v>
      </c>
      <c r="D3296" s="78">
        <f t="shared" si="502"/>
        <v>6.1850507867010432E-59</v>
      </c>
      <c r="E3296" s="78">
        <f t="shared" si="503"/>
        <v>1</v>
      </c>
      <c r="F3296" s="78">
        <f t="shared" si="504"/>
        <v>1</v>
      </c>
      <c r="G3296" s="77">
        <f t="shared" si="507"/>
        <v>1.2106999491693086E-64</v>
      </c>
      <c r="H3296" s="78">
        <f t="shared" si="505"/>
        <v>-1278.3392695164339</v>
      </c>
      <c r="I3296" s="77">
        <f t="shared" si="508"/>
        <v>100</v>
      </c>
      <c r="J3296" s="77">
        <f t="shared" si="509"/>
        <v>3.5545664803944554E-16</v>
      </c>
      <c r="K3296" s="77">
        <f t="shared" si="510"/>
        <v>3.5545664803944552E-14</v>
      </c>
      <c r="L3296" s="82"/>
    </row>
    <row r="3297" spans="1:12" x14ac:dyDescent="0.2">
      <c r="A3297" s="76">
        <v>53200</v>
      </c>
      <c r="B3297" s="76">
        <f t="shared" si="506"/>
        <v>53.2</v>
      </c>
      <c r="C3297" s="77">
        <f t="shared" si="501"/>
        <v>1.799878500345386E-6</v>
      </c>
      <c r="D3297" s="78">
        <f t="shared" si="502"/>
        <v>3.7654725175865568E-10</v>
      </c>
      <c r="E3297" s="78">
        <f t="shared" si="503"/>
        <v>1</v>
      </c>
      <c r="F3297" s="78">
        <f t="shared" si="504"/>
        <v>1</v>
      </c>
      <c r="G3297" s="77">
        <f t="shared" si="507"/>
        <v>6.7773930280454574E-16</v>
      </c>
      <c r="H3297" s="78">
        <f t="shared" si="505"/>
        <v>-303.37874656885202</v>
      </c>
      <c r="I3297" s="77">
        <f t="shared" si="508"/>
        <v>100</v>
      </c>
      <c r="J3297" s="77">
        <f t="shared" si="509"/>
        <v>3.3886965140227287E-16</v>
      </c>
      <c r="K3297" s="77">
        <f t="shared" si="510"/>
        <v>3.3886965140227288E-14</v>
      </c>
      <c r="L3297" s="82"/>
    </row>
    <row r="3298" spans="1:12" x14ac:dyDescent="0.2">
      <c r="A3298" s="76">
        <v>53300</v>
      </c>
      <c r="B3298" s="76">
        <f t="shared" si="506"/>
        <v>53.3</v>
      </c>
      <c r="C3298" s="77">
        <f t="shared" si="501"/>
        <v>1.6491505285828541E-6</v>
      </c>
      <c r="D3298" s="78">
        <f t="shared" si="502"/>
        <v>4.0084770178109011E-10</v>
      </c>
      <c r="E3298" s="78">
        <f t="shared" si="503"/>
        <v>1</v>
      </c>
      <c r="F3298" s="78">
        <f t="shared" si="504"/>
        <v>1</v>
      </c>
      <c r="G3298" s="77">
        <f t="shared" si="507"/>
        <v>6.61058199273507E-16</v>
      </c>
      <c r="H3298" s="78">
        <f t="shared" si="505"/>
        <v>-303.59520607471461</v>
      </c>
      <c r="I3298" s="77">
        <f t="shared" si="508"/>
        <v>100</v>
      </c>
      <c r="J3298" s="77">
        <f t="shared" si="509"/>
        <v>6.6939875103902637E-16</v>
      </c>
      <c r="K3298" s="77">
        <f t="shared" si="510"/>
        <v>6.6939875103902631E-14</v>
      </c>
      <c r="L3298" s="82"/>
    </row>
    <row r="3299" spans="1:12" x14ac:dyDescent="0.2">
      <c r="A3299" s="76">
        <v>53400</v>
      </c>
      <c r="B3299" s="76">
        <f t="shared" si="506"/>
        <v>53.4</v>
      </c>
      <c r="C3299" s="77">
        <f t="shared" si="501"/>
        <v>1.5055514477502461E-6</v>
      </c>
      <c r="D3299" s="78">
        <f t="shared" si="502"/>
        <v>4.1929416375048091E-60</v>
      </c>
      <c r="E3299" s="78">
        <f t="shared" si="503"/>
        <v>1</v>
      </c>
      <c r="F3299" s="78">
        <f t="shared" si="504"/>
        <v>1</v>
      </c>
      <c r="G3299" s="77">
        <f t="shared" si="507"/>
        <v>6.3126893526776525E-66</v>
      </c>
      <c r="H3299" s="78">
        <f t="shared" si="505"/>
        <v>-1303.9957116353992</v>
      </c>
      <c r="I3299" s="77">
        <f t="shared" si="508"/>
        <v>100</v>
      </c>
      <c r="J3299" s="77">
        <f t="shared" si="509"/>
        <v>3.305290996367535E-16</v>
      </c>
      <c r="K3299" s="77">
        <f t="shared" si="510"/>
        <v>3.3052909963675349E-14</v>
      </c>
      <c r="L3299" s="82"/>
    </row>
    <row r="3300" spans="1:12" x14ac:dyDescent="0.2">
      <c r="A3300" s="76">
        <v>53500</v>
      </c>
      <c r="B3300" s="76">
        <f t="shared" si="506"/>
        <v>53.5</v>
      </c>
      <c r="C3300" s="77">
        <f t="shared" si="501"/>
        <v>1.3692922719227924E-6</v>
      </c>
      <c r="D3300" s="78">
        <f t="shared" si="502"/>
        <v>4.58306948614802E-10</v>
      </c>
      <c r="E3300" s="78">
        <f t="shared" si="503"/>
        <v>1</v>
      </c>
      <c r="F3300" s="78">
        <f t="shared" si="504"/>
        <v>1</v>
      </c>
      <c r="G3300" s="77">
        <f t="shared" si="507"/>
        <v>6.2755616290676467E-16</v>
      </c>
      <c r="H3300" s="78">
        <f t="shared" si="505"/>
        <v>-304.04694802167091</v>
      </c>
      <c r="I3300" s="77">
        <f t="shared" si="508"/>
        <v>100</v>
      </c>
      <c r="J3300" s="77">
        <f t="shared" si="509"/>
        <v>3.1377808145338234E-16</v>
      </c>
      <c r="K3300" s="77">
        <f t="shared" si="510"/>
        <v>3.1377808145338236E-14</v>
      </c>
      <c r="L3300" s="82"/>
    </row>
    <row r="3301" spans="1:12" x14ac:dyDescent="0.2">
      <c r="A3301" s="76">
        <v>53600</v>
      </c>
      <c r="B3301" s="76">
        <f t="shared" si="506"/>
        <v>53.6</v>
      </c>
      <c r="C3301" s="77">
        <f t="shared" si="501"/>
        <v>1.2405226413030969E-6</v>
      </c>
      <c r="D3301" s="78">
        <f t="shared" si="502"/>
        <v>4.923361143067683E-10</v>
      </c>
      <c r="E3301" s="78">
        <f t="shared" si="503"/>
        <v>1</v>
      </c>
      <c r="F3301" s="78">
        <f t="shared" si="504"/>
        <v>1</v>
      </c>
      <c r="G3301" s="77">
        <f t="shared" si="507"/>
        <v>6.1075409692873559E-16</v>
      </c>
      <c r="H3301" s="78">
        <f t="shared" si="505"/>
        <v>-304.28267222208598</v>
      </c>
      <c r="I3301" s="77">
        <f t="shared" si="508"/>
        <v>100</v>
      </c>
      <c r="J3301" s="77">
        <f t="shared" si="509"/>
        <v>6.1915512991775008E-16</v>
      </c>
      <c r="K3301" s="77">
        <f t="shared" si="510"/>
        <v>6.1915512991775005E-14</v>
      </c>
      <c r="L3301" s="82"/>
    </row>
    <row r="3302" spans="1:12" x14ac:dyDescent="0.2">
      <c r="A3302" s="76">
        <v>53700</v>
      </c>
      <c r="B3302" s="76">
        <f t="shared" si="506"/>
        <v>53.7</v>
      </c>
      <c r="C3302" s="77">
        <f t="shared" si="501"/>
        <v>1.1193326983305324E-6</v>
      </c>
      <c r="D3302" s="78">
        <f t="shared" si="502"/>
        <v>4.397811526970289E-65</v>
      </c>
      <c r="E3302" s="78">
        <f t="shared" si="503"/>
        <v>1</v>
      </c>
      <c r="F3302" s="78">
        <f t="shared" si="504"/>
        <v>1</v>
      </c>
      <c r="G3302" s="77">
        <f t="shared" si="507"/>
        <v>4.9226142432327727E-71</v>
      </c>
      <c r="H3302" s="78">
        <f t="shared" si="505"/>
        <v>-1406.1560839207402</v>
      </c>
      <c r="I3302" s="77">
        <f t="shared" si="508"/>
        <v>100</v>
      </c>
      <c r="J3302" s="77">
        <f t="shared" si="509"/>
        <v>3.053770484643678E-16</v>
      </c>
      <c r="K3302" s="77">
        <f t="shared" si="510"/>
        <v>3.0537704846436781E-14</v>
      </c>
      <c r="L3302" s="82"/>
    </row>
    <row r="3303" spans="1:12" x14ac:dyDescent="0.2">
      <c r="A3303" s="76">
        <v>53800</v>
      </c>
      <c r="B3303" s="76">
        <f t="shared" si="506"/>
        <v>53.8</v>
      </c>
      <c r="C3303" s="77">
        <f t="shared" si="501"/>
        <v>1.005755441089348E-6</v>
      </c>
      <c r="D3303" s="78">
        <f t="shared" si="502"/>
        <v>5.7379138404720344E-10</v>
      </c>
      <c r="E3303" s="78">
        <f t="shared" si="503"/>
        <v>1</v>
      </c>
      <c r="F3303" s="78">
        <f t="shared" si="504"/>
        <v>1</v>
      </c>
      <c r="G3303" s="77">
        <f t="shared" si="507"/>
        <v>5.7709380655566258E-16</v>
      </c>
      <c r="H3303" s="78">
        <f t="shared" si="505"/>
        <v>-304.77507173140197</v>
      </c>
      <c r="I3303" s="77">
        <f t="shared" si="508"/>
        <v>100</v>
      </c>
      <c r="J3303" s="77">
        <f t="shared" si="509"/>
        <v>2.8854690327783129E-16</v>
      </c>
      <c r="K3303" s="77">
        <f t="shared" si="510"/>
        <v>2.8854690327783128E-14</v>
      </c>
      <c r="L3303" s="82"/>
    </row>
    <row r="3304" spans="1:12" x14ac:dyDescent="0.2">
      <c r="A3304" s="76">
        <v>53900</v>
      </c>
      <c r="B3304" s="76">
        <f t="shared" si="506"/>
        <v>53.9</v>
      </c>
      <c r="C3304" s="77">
        <f t="shared" si="501"/>
        <v>8.9976951290371829E-7</v>
      </c>
      <c r="D3304" s="78">
        <f t="shared" si="502"/>
        <v>6.2266330779882323E-10</v>
      </c>
      <c r="E3304" s="78">
        <f t="shared" si="503"/>
        <v>1</v>
      </c>
      <c r="F3304" s="78">
        <f t="shared" si="504"/>
        <v>1</v>
      </c>
      <c r="G3304" s="77">
        <f t="shared" si="507"/>
        <v>5.6025346116116524E-16</v>
      </c>
      <c r="H3304" s="78">
        <f t="shared" si="505"/>
        <v>-305.03230903557954</v>
      </c>
      <c r="I3304" s="77">
        <f t="shared" si="508"/>
        <v>100</v>
      </c>
      <c r="J3304" s="77">
        <f t="shared" si="509"/>
        <v>5.6867363385841391E-16</v>
      </c>
      <c r="K3304" s="77">
        <f t="shared" si="510"/>
        <v>5.6867363385841389E-14</v>
      </c>
      <c r="L3304" s="82"/>
    </row>
    <row r="3305" spans="1:12" x14ac:dyDescent="0.2">
      <c r="A3305" s="76">
        <v>54000</v>
      </c>
      <c r="B3305" s="76">
        <f t="shared" si="506"/>
        <v>54</v>
      </c>
      <c r="C3305" s="77">
        <f t="shared" si="501"/>
        <v>8.0130238353815807E-7</v>
      </c>
      <c r="D3305" s="78">
        <f t="shared" si="502"/>
        <v>1.0008936889257465E-59</v>
      </c>
      <c r="E3305" s="78">
        <f t="shared" si="503"/>
        <v>1</v>
      </c>
      <c r="F3305" s="78">
        <f t="shared" si="504"/>
        <v>1</v>
      </c>
      <c r="G3305" s="77">
        <f t="shared" si="507"/>
        <v>8.0201849860450037E-66</v>
      </c>
      <c r="H3305" s="78">
        <f t="shared" si="505"/>
        <v>-1301.9163122914438</v>
      </c>
      <c r="I3305" s="77">
        <f t="shared" si="508"/>
        <v>100</v>
      </c>
      <c r="J3305" s="77">
        <f t="shared" si="509"/>
        <v>2.8012673058058262E-16</v>
      </c>
      <c r="K3305" s="77">
        <f t="shared" si="510"/>
        <v>2.8012673058058263E-14</v>
      </c>
      <c r="L3305" s="82"/>
    </row>
    <row r="3306" spans="1:12" x14ac:dyDescent="0.2">
      <c r="A3306" s="76">
        <v>54100</v>
      </c>
      <c r="B3306" s="76">
        <f t="shared" si="506"/>
        <v>54.1</v>
      </c>
      <c r="C3306" s="77">
        <f t="shared" si="501"/>
        <v>7.1023387453382245E-7</v>
      </c>
      <c r="D3306" s="78">
        <f t="shared" si="502"/>
        <v>7.4144002010682465E-10</v>
      </c>
      <c r="E3306" s="78">
        <f t="shared" si="503"/>
        <v>1</v>
      </c>
      <c r="F3306" s="78">
        <f t="shared" si="504"/>
        <v>1</v>
      </c>
      <c r="G3306" s="77">
        <f t="shared" si="507"/>
        <v>5.2659581821490528E-16</v>
      </c>
      <c r="H3306" s="78">
        <f t="shared" si="505"/>
        <v>-305.57045188042133</v>
      </c>
      <c r="I3306" s="77">
        <f t="shared" si="508"/>
        <v>100</v>
      </c>
      <c r="J3306" s="77">
        <f t="shared" si="509"/>
        <v>2.6329790910745264E-16</v>
      </c>
      <c r="K3306" s="77">
        <f t="shared" si="510"/>
        <v>2.6329790910745263E-14</v>
      </c>
      <c r="L3306" s="82"/>
    </row>
    <row r="3307" spans="1:12" x14ac:dyDescent="0.2">
      <c r="A3307" s="76">
        <v>54200</v>
      </c>
      <c r="B3307" s="76">
        <f t="shared" si="506"/>
        <v>54.2</v>
      </c>
      <c r="C3307" s="77">
        <f t="shared" si="501"/>
        <v>6.263999789232446E-7</v>
      </c>
      <c r="D3307" s="78">
        <f t="shared" si="502"/>
        <v>8.1384964014963437E-10</v>
      </c>
      <c r="E3307" s="78">
        <f t="shared" si="503"/>
        <v>1</v>
      </c>
      <c r="F3307" s="78">
        <f t="shared" si="504"/>
        <v>1</v>
      </c>
      <c r="G3307" s="77">
        <f t="shared" si="507"/>
        <v>5.0979539743642122E-16</v>
      </c>
      <c r="H3307" s="78">
        <f t="shared" si="505"/>
        <v>-305.85208179542008</v>
      </c>
      <c r="I3307" s="77">
        <f t="shared" si="508"/>
        <v>100</v>
      </c>
      <c r="J3307" s="77">
        <f t="shared" si="509"/>
        <v>5.181956078256633E-16</v>
      </c>
      <c r="K3307" s="77">
        <f t="shared" si="510"/>
        <v>5.1819560782566329E-14</v>
      </c>
      <c r="L3307" s="82"/>
    </row>
    <row r="3308" spans="1:12" x14ac:dyDescent="0.2">
      <c r="A3308" s="76">
        <v>54300</v>
      </c>
      <c r="B3308" s="76">
        <f t="shared" si="506"/>
        <v>54.3</v>
      </c>
      <c r="C3308" s="77">
        <f t="shared" si="501"/>
        <v>5.4959692389149557E-7</v>
      </c>
      <c r="D3308" s="78">
        <f t="shared" si="502"/>
        <v>1.6824357830552937E-59</v>
      </c>
      <c r="E3308" s="78">
        <f t="shared" si="503"/>
        <v>1</v>
      </c>
      <c r="F3308" s="78">
        <f t="shared" si="504"/>
        <v>1</v>
      </c>
      <c r="G3308" s="77">
        <f t="shared" si="507"/>
        <v>9.2466153101216898E-66</v>
      </c>
      <c r="H3308" s="78">
        <f t="shared" si="505"/>
        <v>-1300.6803442017374</v>
      </c>
      <c r="I3308" s="77">
        <f t="shared" si="508"/>
        <v>100</v>
      </c>
      <c r="J3308" s="77">
        <f t="shared" si="509"/>
        <v>2.5489769871821061E-16</v>
      </c>
      <c r="K3308" s="77">
        <f t="shared" si="510"/>
        <v>2.5489769871821063E-14</v>
      </c>
      <c r="L3308" s="82"/>
    </row>
    <row r="3309" spans="1:12" x14ac:dyDescent="0.2">
      <c r="A3309" s="76">
        <v>54400</v>
      </c>
      <c r="B3309" s="76">
        <f t="shared" si="506"/>
        <v>54.4</v>
      </c>
      <c r="C3309" s="77">
        <f t="shared" si="501"/>
        <v>4.7958542389429759E-7</v>
      </c>
      <c r="D3309" s="78">
        <f t="shared" si="502"/>
        <v>9.9313336584454506E-10</v>
      </c>
      <c r="E3309" s="78">
        <f t="shared" si="503"/>
        <v>1</v>
      </c>
      <c r="F3309" s="78">
        <f t="shared" si="504"/>
        <v>1</v>
      </c>
      <c r="G3309" s="77">
        <f t="shared" si="507"/>
        <v>4.7629228624212665E-16</v>
      </c>
      <c r="H3309" s="78">
        <f t="shared" si="505"/>
        <v>-306.44252904033743</v>
      </c>
      <c r="I3309" s="77">
        <f t="shared" si="508"/>
        <v>100</v>
      </c>
      <c r="J3309" s="77">
        <f t="shared" si="509"/>
        <v>2.3814614312106333E-16</v>
      </c>
      <c r="K3309" s="77">
        <f t="shared" si="510"/>
        <v>2.3814614312106333E-14</v>
      </c>
      <c r="L3309" s="82"/>
    </row>
    <row r="3310" spans="1:12" x14ac:dyDescent="0.2">
      <c r="A3310" s="76">
        <v>54500</v>
      </c>
      <c r="B3310" s="76">
        <f t="shared" si="506"/>
        <v>54.5</v>
      </c>
      <c r="C3310" s="77">
        <f t="shared" si="501"/>
        <v>4.1609507130200286E-7</v>
      </c>
      <c r="D3310" s="78">
        <f t="shared" si="502"/>
        <v>1.1045683837508741E-9</v>
      </c>
      <c r="E3310" s="78">
        <f t="shared" si="503"/>
        <v>1</v>
      </c>
      <c r="F3310" s="78">
        <f t="shared" si="504"/>
        <v>1</v>
      </c>
      <c r="G3310" s="77">
        <f t="shared" si="507"/>
        <v>4.5960546039475804E-16</v>
      </c>
      <c r="H3310" s="78">
        <f t="shared" si="505"/>
        <v>-306.75229640536588</v>
      </c>
      <c r="I3310" s="77">
        <f t="shared" si="508"/>
        <v>100</v>
      </c>
      <c r="J3310" s="77">
        <f t="shared" si="509"/>
        <v>4.6794887331844235E-16</v>
      </c>
      <c r="K3310" s="77">
        <f t="shared" si="510"/>
        <v>4.6794887331844234E-14</v>
      </c>
      <c r="L3310" s="82"/>
    </row>
    <row r="3311" spans="1:12" x14ac:dyDescent="0.2">
      <c r="A3311" s="76">
        <v>54600</v>
      </c>
      <c r="B3311" s="76">
        <f t="shared" si="506"/>
        <v>54.6</v>
      </c>
      <c r="C3311" s="77">
        <f t="shared" si="501"/>
        <v>3.5882881180345053E-7</v>
      </c>
      <c r="D3311" s="78">
        <f t="shared" si="502"/>
        <v>2.707981367379219E-63</v>
      </c>
      <c r="E3311" s="78">
        <f t="shared" si="503"/>
        <v>1</v>
      </c>
      <c r="F3311" s="78">
        <f t="shared" si="504"/>
        <v>1</v>
      </c>
      <c r="G3311" s="77">
        <f t="shared" si="507"/>
        <v>9.7170173644256842E-70</v>
      </c>
      <c r="H3311" s="78">
        <f t="shared" si="505"/>
        <v>-1380.2493404236011</v>
      </c>
      <c r="I3311" s="77">
        <f t="shared" si="508"/>
        <v>100</v>
      </c>
      <c r="J3311" s="77">
        <f t="shared" si="509"/>
        <v>2.2980273019737902E-16</v>
      </c>
      <c r="K3311" s="77">
        <f t="shared" si="510"/>
        <v>2.2980273019737901E-14</v>
      </c>
      <c r="L3311" s="82"/>
    </row>
    <row r="3312" spans="1:12" x14ac:dyDescent="0.2">
      <c r="A3312" s="76">
        <v>54700</v>
      </c>
      <c r="B3312" s="76">
        <f t="shared" si="506"/>
        <v>54.7</v>
      </c>
      <c r="C3312" s="77">
        <f t="shared" si="501"/>
        <v>3.0746745255866816E-7</v>
      </c>
      <c r="D3312" s="78">
        <f t="shared" si="502"/>
        <v>1.3868123428224182E-9</v>
      </c>
      <c r="E3312" s="78">
        <f t="shared" si="503"/>
        <v>1</v>
      </c>
      <c r="F3312" s="78">
        <f t="shared" si="504"/>
        <v>1</v>
      </c>
      <c r="G3312" s="77">
        <f t="shared" si="507"/>
        <v>4.2639965822452733E-16</v>
      </c>
      <c r="H3312" s="78">
        <f t="shared" si="505"/>
        <v>-307.40366304169635</v>
      </c>
      <c r="I3312" s="77">
        <f t="shared" si="508"/>
        <v>100</v>
      </c>
      <c r="J3312" s="77">
        <f t="shared" si="509"/>
        <v>2.1319982911226366E-16</v>
      </c>
      <c r="K3312" s="77">
        <f t="shared" si="510"/>
        <v>2.1319982911226366E-14</v>
      </c>
      <c r="L3312" s="82"/>
    </row>
    <row r="3313" spans="1:12" x14ac:dyDescent="0.2">
      <c r="A3313" s="76">
        <v>54800</v>
      </c>
      <c r="B3313" s="76">
        <f t="shared" si="506"/>
        <v>54.8</v>
      </c>
      <c r="C3313" s="77">
        <f t="shared" si="501"/>
        <v>2.6167415241373257E-7</v>
      </c>
      <c r="D3313" s="78">
        <f t="shared" si="502"/>
        <v>1.5664349141388498E-9</v>
      </c>
      <c r="E3313" s="78">
        <f t="shared" si="503"/>
        <v>1</v>
      </c>
      <c r="F3313" s="78">
        <f t="shared" si="504"/>
        <v>1</v>
      </c>
      <c r="G3313" s="77">
        <f t="shared" si="507"/>
        <v>4.0989552846856148E-16</v>
      </c>
      <c r="H3313" s="78">
        <f t="shared" si="505"/>
        <v>-307.74653638712311</v>
      </c>
      <c r="I3313" s="77">
        <f t="shared" si="508"/>
        <v>100</v>
      </c>
      <c r="J3313" s="77">
        <f t="shared" si="509"/>
        <v>4.1814759334654443E-16</v>
      </c>
      <c r="K3313" s="77">
        <f t="shared" si="510"/>
        <v>4.1814759334654444E-14</v>
      </c>
      <c r="L3313" s="82"/>
    </row>
    <row r="3314" spans="1:12" x14ac:dyDescent="0.2">
      <c r="A3314" s="76">
        <v>54900</v>
      </c>
      <c r="B3314" s="76">
        <f t="shared" si="506"/>
        <v>54.9</v>
      </c>
      <c r="C3314" s="77">
        <f t="shared" si="501"/>
        <v>2.2109884535483368E-7</v>
      </c>
      <c r="D3314" s="78">
        <f t="shared" si="502"/>
        <v>5.1556395595488374E-60</v>
      </c>
      <c r="E3314" s="78">
        <f t="shared" si="503"/>
        <v>1</v>
      </c>
      <c r="F3314" s="78">
        <f t="shared" si="504"/>
        <v>1</v>
      </c>
      <c r="G3314" s="77">
        <f t="shared" si="507"/>
        <v>1.1399059536819512E-66</v>
      </c>
      <c r="H3314" s="78">
        <f t="shared" si="505"/>
        <v>-1318.8626195606707</v>
      </c>
      <c r="I3314" s="77">
        <f t="shared" si="508"/>
        <v>100</v>
      </c>
      <c r="J3314" s="77">
        <f t="shared" si="509"/>
        <v>2.0494776423428074E-16</v>
      </c>
      <c r="K3314" s="77">
        <f t="shared" si="510"/>
        <v>2.0494776423428075E-14</v>
      </c>
      <c r="L3314" s="82"/>
    </row>
    <row r="3315" spans="1:12" x14ac:dyDescent="0.2">
      <c r="A3315" s="76">
        <v>55000</v>
      </c>
      <c r="B3315" s="76">
        <f t="shared" si="506"/>
        <v>55</v>
      </c>
      <c r="C3315" s="77">
        <f t="shared" si="501"/>
        <v>1.8538255074900082E-7</v>
      </c>
      <c r="D3315" s="78">
        <f t="shared" si="502"/>
        <v>2.034283440872344E-9</v>
      </c>
      <c r="E3315" s="78">
        <f t="shared" si="503"/>
        <v>1</v>
      </c>
      <c r="F3315" s="78">
        <f t="shared" si="504"/>
        <v>1</v>
      </c>
      <c r="G3315" s="77">
        <f t="shared" si="507"/>
        <v>3.7712065321536932E-16</v>
      </c>
      <c r="H3315" s="78">
        <f t="shared" si="505"/>
        <v>-308.47039365144462</v>
      </c>
      <c r="I3315" s="77">
        <f t="shared" si="508"/>
        <v>100</v>
      </c>
      <c r="J3315" s="77">
        <f t="shared" si="509"/>
        <v>1.8856032660768466E-16</v>
      </c>
      <c r="K3315" s="77">
        <f t="shared" si="510"/>
        <v>1.8856032660768466E-14</v>
      </c>
      <c r="L3315" s="82"/>
    </row>
    <row r="3316" spans="1:12" x14ac:dyDescent="0.2">
      <c r="A3316" s="76">
        <v>55100</v>
      </c>
      <c r="B3316" s="76">
        <f t="shared" si="506"/>
        <v>55.1</v>
      </c>
      <c r="C3316" s="77">
        <f t="shared" si="501"/>
        <v>1.5416152675695047E-7</v>
      </c>
      <c r="D3316" s="78">
        <f t="shared" si="502"/>
        <v>2.3408157796824694E-9</v>
      </c>
      <c r="E3316" s="78">
        <f t="shared" si="503"/>
        <v>1</v>
      </c>
      <c r="F3316" s="78">
        <f t="shared" si="504"/>
        <v>1</v>
      </c>
      <c r="G3316" s="77">
        <f t="shared" si="507"/>
        <v>3.6086373445261088E-16</v>
      </c>
      <c r="H3316" s="78">
        <f t="shared" si="505"/>
        <v>-308.85313521658179</v>
      </c>
      <c r="I3316" s="77">
        <f t="shared" si="508"/>
        <v>100</v>
      </c>
      <c r="J3316" s="77">
        <f t="shared" si="509"/>
        <v>3.6899219383399013E-16</v>
      </c>
      <c r="K3316" s="77">
        <f t="shared" si="510"/>
        <v>3.689921938339901E-14</v>
      </c>
      <c r="L3316" s="82"/>
    </row>
    <row r="3317" spans="1:12" x14ac:dyDescent="0.2">
      <c r="A3317" s="76">
        <v>55200</v>
      </c>
      <c r="B3317" s="76">
        <f t="shared" si="506"/>
        <v>55.2</v>
      </c>
      <c r="C3317" s="77">
        <f t="shared" si="501"/>
        <v>1.2707122656502337E-7</v>
      </c>
      <c r="D3317" s="78">
        <f t="shared" si="502"/>
        <v>8.8933956396903173E-59</v>
      </c>
      <c r="E3317" s="78">
        <f t="shared" si="503"/>
        <v>1</v>
      </c>
      <c r="F3317" s="78">
        <f t="shared" si="504"/>
        <v>1</v>
      </c>
      <c r="G3317" s="77">
        <f t="shared" si="507"/>
        <v>1.1300946922634794E-65</v>
      </c>
      <c r="H3317" s="78">
        <f t="shared" si="505"/>
        <v>-1298.9377032966231</v>
      </c>
      <c r="I3317" s="77">
        <f t="shared" si="508"/>
        <v>100</v>
      </c>
      <c r="J3317" s="77">
        <f t="shared" si="509"/>
        <v>1.8043186722630544E-16</v>
      </c>
      <c r="K3317" s="77">
        <f t="shared" si="510"/>
        <v>1.8043186722630544E-14</v>
      </c>
      <c r="L3317" s="82"/>
    </row>
    <row r="3318" spans="1:12" x14ac:dyDescent="0.2">
      <c r="A3318" s="76">
        <v>55300</v>
      </c>
      <c r="B3318" s="76">
        <f t="shared" si="506"/>
        <v>55.3</v>
      </c>
      <c r="C3318" s="77">
        <f t="shared" si="501"/>
        <v>1.0375002072179561E-7</v>
      </c>
      <c r="D3318" s="78">
        <f t="shared" si="502"/>
        <v>3.1676545771930545E-9</v>
      </c>
      <c r="E3318" s="78">
        <f t="shared" si="503"/>
        <v>1</v>
      </c>
      <c r="F3318" s="78">
        <f t="shared" si="504"/>
        <v>1</v>
      </c>
      <c r="G3318" s="77">
        <f t="shared" si="507"/>
        <v>3.286442280232701E-16</v>
      </c>
      <c r="H3318" s="78">
        <f t="shared" si="505"/>
        <v>-309.66547981656356</v>
      </c>
      <c r="I3318" s="77">
        <f t="shared" si="508"/>
        <v>100</v>
      </c>
      <c r="J3318" s="77">
        <f t="shared" si="509"/>
        <v>1.6432211401163505E-16</v>
      </c>
      <c r="K3318" s="77">
        <f t="shared" si="510"/>
        <v>1.6432211401163505E-14</v>
      </c>
      <c r="L3318" s="82"/>
    </row>
    <row r="3319" spans="1:12" x14ac:dyDescent="0.2">
      <c r="A3319" s="76">
        <v>55400</v>
      </c>
      <c r="B3319" s="76">
        <f t="shared" si="506"/>
        <v>55.4</v>
      </c>
      <c r="C3319" s="77">
        <f t="shared" si="501"/>
        <v>8.3842652829107308E-8</v>
      </c>
      <c r="D3319" s="78">
        <f t="shared" si="502"/>
        <v>3.7295390667716887E-9</v>
      </c>
      <c r="E3319" s="78">
        <f t="shared" si="503"/>
        <v>1</v>
      </c>
      <c r="F3319" s="78">
        <f t="shared" si="504"/>
        <v>1</v>
      </c>
      <c r="G3319" s="77">
        <f t="shared" si="507"/>
        <v>3.1269444918793154E-16</v>
      </c>
      <c r="H3319" s="78">
        <f t="shared" si="505"/>
        <v>-310.09759656180256</v>
      </c>
      <c r="I3319" s="77">
        <f t="shared" si="508"/>
        <v>100</v>
      </c>
      <c r="J3319" s="77">
        <f t="shared" si="509"/>
        <v>3.2066933860560085E-16</v>
      </c>
      <c r="K3319" s="77">
        <f t="shared" si="510"/>
        <v>3.2066933860560087E-14</v>
      </c>
      <c r="L3319" s="82"/>
    </row>
    <row r="3320" spans="1:12" x14ac:dyDescent="0.2">
      <c r="A3320" s="76">
        <v>55500</v>
      </c>
      <c r="B3320" s="76">
        <f t="shared" si="506"/>
        <v>55.5</v>
      </c>
      <c r="C3320" s="77">
        <f t="shared" si="501"/>
        <v>6.7003400073781522E-8</v>
      </c>
      <c r="D3320" s="78">
        <f t="shared" si="502"/>
        <v>3.449852719309778E-61</v>
      </c>
      <c r="E3320" s="78">
        <f t="shared" si="503"/>
        <v>1</v>
      </c>
      <c r="F3320" s="78">
        <f t="shared" si="504"/>
        <v>1</v>
      </c>
      <c r="G3320" s="77">
        <f t="shared" si="507"/>
        <v>2.3115186194753616E-68</v>
      </c>
      <c r="H3320" s="78">
        <f t="shared" si="505"/>
        <v>-1352.7220520786705</v>
      </c>
      <c r="I3320" s="77">
        <f t="shared" si="508"/>
        <v>100</v>
      </c>
      <c r="J3320" s="77">
        <f t="shared" si="509"/>
        <v>1.5634722459396577E-16</v>
      </c>
      <c r="K3320" s="77">
        <f t="shared" si="510"/>
        <v>1.5634722459396576E-14</v>
      </c>
      <c r="L3320" s="82"/>
    </row>
    <row r="3321" spans="1:12" x14ac:dyDescent="0.2">
      <c r="A3321" s="76">
        <v>55600</v>
      </c>
      <c r="B3321" s="76">
        <f t="shared" si="506"/>
        <v>55.6</v>
      </c>
      <c r="C3321" s="77">
        <f t="shared" si="501"/>
        <v>5.2898914540039198E-8</v>
      </c>
      <c r="D3321" s="78">
        <f t="shared" si="502"/>
        <v>5.3147705803642936E-9</v>
      </c>
      <c r="E3321" s="78">
        <f t="shared" si="503"/>
        <v>1</v>
      </c>
      <c r="F3321" s="78">
        <f t="shared" si="504"/>
        <v>1</v>
      </c>
      <c r="G3321" s="77">
        <f t="shared" si="507"/>
        <v>2.8114559473060528E-16</v>
      </c>
      <c r="H3321" s="78">
        <f t="shared" si="505"/>
        <v>-311.02137434120135</v>
      </c>
      <c r="I3321" s="77">
        <f t="shared" si="508"/>
        <v>100</v>
      </c>
      <c r="J3321" s="77">
        <f t="shared" si="509"/>
        <v>1.4057279736530264E-16</v>
      </c>
      <c r="K3321" s="77">
        <f t="shared" si="510"/>
        <v>1.4057279736530264E-14</v>
      </c>
      <c r="L3321" s="82"/>
    </row>
    <row r="3322" spans="1:12" x14ac:dyDescent="0.2">
      <c r="A3322" s="76">
        <v>55700</v>
      </c>
      <c r="B3322" s="76">
        <f t="shared" si="506"/>
        <v>55.7</v>
      </c>
      <c r="C3322" s="77">
        <f t="shared" si="501"/>
        <v>4.1210725856349402E-8</v>
      </c>
      <c r="D3322" s="78">
        <f t="shared" si="502"/>
        <v>6.4439125979742586E-9</v>
      </c>
      <c r="E3322" s="78">
        <f t="shared" si="503"/>
        <v>1</v>
      </c>
      <c r="F3322" s="78">
        <f t="shared" si="504"/>
        <v>1</v>
      </c>
      <c r="G3322" s="77">
        <f t="shared" si="507"/>
        <v>2.6555831551739343E-16</v>
      </c>
      <c r="H3322" s="78">
        <f t="shared" si="505"/>
        <v>-311.51680189643707</v>
      </c>
      <c r="I3322" s="77">
        <f t="shared" si="508"/>
        <v>100</v>
      </c>
      <c r="J3322" s="77">
        <f t="shared" si="509"/>
        <v>2.7335195512399936E-16</v>
      </c>
      <c r="K3322" s="77">
        <f t="shared" si="510"/>
        <v>2.7335195512399935E-14</v>
      </c>
      <c r="L3322" s="82"/>
    </row>
    <row r="3323" spans="1:12" x14ac:dyDescent="0.2">
      <c r="A3323" s="76">
        <v>55800</v>
      </c>
      <c r="B3323" s="76">
        <f t="shared" si="506"/>
        <v>55.8</v>
      </c>
      <c r="C3323" s="77">
        <f t="shared" si="501"/>
        <v>3.1637390446887852E-8</v>
      </c>
      <c r="D3323" s="78">
        <f t="shared" si="502"/>
        <v>2.5212950029225616E-59</v>
      </c>
      <c r="E3323" s="78">
        <f t="shared" si="503"/>
        <v>1</v>
      </c>
      <c r="F3323" s="78">
        <f t="shared" si="504"/>
        <v>1</v>
      </c>
      <c r="G3323" s="77">
        <f t="shared" si="507"/>
        <v>7.9767194439248333E-67</v>
      </c>
      <c r="H3323" s="78">
        <f t="shared" si="505"/>
        <v>-1321.9635136525144</v>
      </c>
      <c r="I3323" s="77">
        <f t="shared" si="508"/>
        <v>100</v>
      </c>
      <c r="J3323" s="77">
        <f t="shared" si="509"/>
        <v>1.3277915775869672E-16</v>
      </c>
      <c r="K3323" s="77">
        <f t="shared" si="510"/>
        <v>1.3277915775869672E-14</v>
      </c>
      <c r="L3323" s="82"/>
    </row>
    <row r="3324" spans="1:12" x14ac:dyDescent="0.2">
      <c r="A3324" s="76">
        <v>55900</v>
      </c>
      <c r="B3324" s="76">
        <f t="shared" si="506"/>
        <v>55.9</v>
      </c>
      <c r="C3324" s="77">
        <f t="shared" si="501"/>
        <v>2.3896277419658738E-8</v>
      </c>
      <c r="D3324" s="78">
        <f t="shared" si="502"/>
        <v>9.8252243426719721E-9</v>
      </c>
      <c r="E3324" s="78">
        <f t="shared" si="503"/>
        <v>1</v>
      </c>
      <c r="F3324" s="78">
        <f t="shared" si="504"/>
        <v>1</v>
      </c>
      <c r="G3324" s="77">
        <f t="shared" si="507"/>
        <v>2.347862866028736E-16</v>
      </c>
      <c r="H3324" s="78">
        <f t="shared" si="505"/>
        <v>-312.58654545910395</v>
      </c>
      <c r="I3324" s="77">
        <f t="shared" si="508"/>
        <v>100</v>
      </c>
      <c r="J3324" s="77">
        <f t="shared" si="509"/>
        <v>1.173931433014368E-16</v>
      </c>
      <c r="K3324" s="77">
        <f t="shared" si="510"/>
        <v>1.1739314330143679E-14</v>
      </c>
      <c r="L3324" s="82"/>
    </row>
    <row r="3325" spans="1:12" x14ac:dyDescent="0.2">
      <c r="A3325" s="76">
        <v>56000</v>
      </c>
      <c r="B3325" s="76">
        <f t="shared" si="506"/>
        <v>56</v>
      </c>
      <c r="C3325" s="77">
        <f t="shared" si="501"/>
        <v>1.7724985873552421E-8</v>
      </c>
      <c r="D3325" s="78">
        <f t="shared" si="502"/>
        <v>1.2389986162827376E-8</v>
      </c>
      <c r="E3325" s="78">
        <f t="shared" si="503"/>
        <v>1</v>
      </c>
      <c r="F3325" s="78">
        <f t="shared" si="504"/>
        <v>1</v>
      </c>
      <c r="G3325" s="77">
        <f t="shared" si="507"/>
        <v>2.1961232970962521E-16</v>
      </c>
      <c r="H3325" s="78">
        <f t="shared" si="505"/>
        <v>-313.16686561826992</v>
      </c>
      <c r="I3325" s="77">
        <f t="shared" si="508"/>
        <v>100</v>
      </c>
      <c r="J3325" s="77">
        <f t="shared" si="509"/>
        <v>2.2719930815624939E-16</v>
      </c>
      <c r="K3325" s="77">
        <f t="shared" si="510"/>
        <v>2.2719930815624939E-14</v>
      </c>
      <c r="L3325" s="82"/>
    </row>
    <row r="3326" spans="1:12" x14ac:dyDescent="0.2">
      <c r="A3326" s="76">
        <v>56100</v>
      </c>
      <c r="B3326" s="76">
        <f t="shared" si="506"/>
        <v>56.1</v>
      </c>
      <c r="C3326" s="77">
        <f t="shared" si="501"/>
        <v>1.2882393089980573E-8</v>
      </c>
      <c r="D3326" s="78">
        <f t="shared" si="502"/>
        <v>8.498688511207815E-58</v>
      </c>
      <c r="E3326" s="78">
        <f t="shared" si="503"/>
        <v>1</v>
      </c>
      <c r="F3326" s="78">
        <f t="shared" si="504"/>
        <v>1</v>
      </c>
      <c r="G3326" s="77">
        <f t="shared" si="507"/>
        <v>1.0948344615068084E-65</v>
      </c>
      <c r="H3326" s="78">
        <f t="shared" si="505"/>
        <v>-1299.213030819928</v>
      </c>
      <c r="I3326" s="77">
        <f t="shared" si="508"/>
        <v>100</v>
      </c>
      <c r="J3326" s="77">
        <f t="shared" si="509"/>
        <v>1.0980616485481261E-16</v>
      </c>
      <c r="K3326" s="77">
        <f t="shared" si="510"/>
        <v>1.098061648548126E-14</v>
      </c>
      <c r="L3326" s="82"/>
    </row>
    <row r="3327" spans="1:12" x14ac:dyDescent="0.2">
      <c r="A3327" s="76">
        <v>56200</v>
      </c>
      <c r="B3327" s="76">
        <f t="shared" si="506"/>
        <v>56.2</v>
      </c>
      <c r="C3327" s="77">
        <f t="shared" si="501"/>
        <v>9.1493376376383224E-9</v>
      </c>
      <c r="D3327" s="78">
        <f t="shared" si="502"/>
        <v>2.0735300969828729E-8</v>
      </c>
      <c r="E3327" s="78">
        <f t="shared" si="503"/>
        <v>1</v>
      </c>
      <c r="F3327" s="78">
        <f t="shared" si="504"/>
        <v>1</v>
      </c>
      <c r="G3327" s="77">
        <f t="shared" si="507"/>
        <v>1.897142695910124E-16</v>
      </c>
      <c r="H3327" s="78">
        <f t="shared" si="505"/>
        <v>-314.43800003783406</v>
      </c>
      <c r="I3327" s="77">
        <f t="shared" si="508"/>
        <v>100</v>
      </c>
      <c r="J3327" s="77">
        <f t="shared" si="509"/>
        <v>9.4857134795506201E-17</v>
      </c>
      <c r="K3327" s="77">
        <f t="shared" si="510"/>
        <v>9.4857134795506201E-15</v>
      </c>
      <c r="L3327" s="82"/>
    </row>
    <row r="3328" spans="1:12" x14ac:dyDescent="0.2">
      <c r="A3328" s="76">
        <v>56300</v>
      </c>
      <c r="B3328" s="76">
        <f t="shared" si="506"/>
        <v>56.3</v>
      </c>
      <c r="C3328" s="77">
        <f t="shared" si="501"/>
        <v>6.3289458103064993E-9</v>
      </c>
      <c r="D3328" s="78">
        <f t="shared" si="502"/>
        <v>2.7650729327675563E-8</v>
      </c>
      <c r="E3328" s="78">
        <f t="shared" si="503"/>
        <v>1</v>
      </c>
      <c r="F3328" s="78">
        <f t="shared" si="504"/>
        <v>1</v>
      </c>
      <c r="G3328" s="77">
        <f t="shared" si="507"/>
        <v>1.749999675303113E-16</v>
      </c>
      <c r="H3328" s="78">
        <f t="shared" si="505"/>
        <v>-315.13924063786357</v>
      </c>
      <c r="I3328" s="77">
        <f t="shared" si="508"/>
        <v>100</v>
      </c>
      <c r="J3328" s="77">
        <f t="shared" si="509"/>
        <v>1.8235711856066184E-16</v>
      </c>
      <c r="K3328" s="77">
        <f t="shared" si="510"/>
        <v>1.8235711856066183E-14</v>
      </c>
      <c r="L3328" s="82"/>
    </row>
    <row r="3329" spans="1:12" x14ac:dyDescent="0.2">
      <c r="A3329" s="76">
        <v>56400</v>
      </c>
      <c r="B3329" s="76">
        <f t="shared" si="506"/>
        <v>56.4</v>
      </c>
      <c r="C3329" s="77">
        <f t="shared" si="501"/>
        <v>4.2466139896286483E-9</v>
      </c>
      <c r="D3329" s="78">
        <f t="shared" si="502"/>
        <v>1.8817806733224341E-59</v>
      </c>
      <c r="E3329" s="78">
        <f t="shared" si="503"/>
        <v>1</v>
      </c>
      <c r="F3329" s="78">
        <f t="shared" si="504"/>
        <v>1</v>
      </c>
      <c r="G3329" s="77">
        <f t="shared" si="507"/>
        <v>7.9911961327438666E-68</v>
      </c>
      <c r="H3329" s="78">
        <f t="shared" si="505"/>
        <v>-1341.9477642010279</v>
      </c>
      <c r="I3329" s="77">
        <f t="shared" si="508"/>
        <v>100</v>
      </c>
      <c r="J3329" s="77">
        <f t="shared" si="509"/>
        <v>8.7499983765155652E-17</v>
      </c>
      <c r="K3329" s="77">
        <f t="shared" si="510"/>
        <v>8.749998376515566E-15</v>
      </c>
      <c r="L3329" s="82"/>
    </row>
    <row r="3330" spans="1:12" x14ac:dyDescent="0.2">
      <c r="A3330" s="76">
        <v>56500</v>
      </c>
      <c r="B3330" s="76">
        <f t="shared" si="506"/>
        <v>56.5</v>
      </c>
      <c r="C3330" s="77">
        <f t="shared" ref="C3330:C3393" si="511">ABS(SIN(((8*PI()*$A3330*VLOOKUP($D$8,$C$16:$D$31,2,FALSE))/($D$14*1000000)))/(VLOOKUP($D$8,$C$16:$D$31,2,FALSE)*SIN(((8*PI()*$A3330)/($D$14*1000000)))))^5</f>
        <v>2.7496634329077818E-9</v>
      </c>
      <c r="D3330" s="78">
        <f t="shared" ref="D3330:D3393" si="512">ABS(SIN(((512*PI()*$A3330*VLOOKUP($D$8,$C$16:$E$31,3,FALSE))/($D$14*1000000)))/(VLOOKUP($D$8,$C$16:$E$31,3,FALSE)*SIN(((512*PI()*$A3330)/($D$14*1000000)))))^$D$9</f>
        <v>5.3120718294859877E-8</v>
      </c>
      <c r="E3330" s="78">
        <f t="shared" ref="E3330:E3393" si="513">IF($D$10="OFF",1,ABS(SIN(8*VLOOKUP($D$8,$C$16:$D$31,2,FALSE)*VLOOKUP($D$8,$C$16:$E$31,3,FALSE)*2*PI()*A3330/($D$14*1000000))/(2*SIN((8*VLOOKUP($D$8,$C$16:$D$31,2,FALSE)*VLOOKUP($D$8,$C$16:$E$31,3,FALSE))*PI()*A3330/($D$14*1000000)))))</f>
        <v>1</v>
      </c>
      <c r="F3330" s="78">
        <f t="shared" ref="F3330:F3393" si="514">IF($D$11="OFF",1,ABS(SIN(8*VLOOKUP($D$8,$C$16:$D$31,2,FALSE)*VLOOKUP($D$8,$C$16:$E$31,3,FALSE)*IF($D$10="ON",4,2)*PI()*A3330/($D$14*1000000))/(2*SIN((8*VLOOKUP($D$8,$C$16:$D$31,2,FALSE)*VLOOKUP($D$8,$C$16:$E$31,3,FALSE)*IF($D$10="ON",2,1))*PI()*A3330/($D$14*1000000)))))</f>
        <v>1</v>
      </c>
      <c r="G3330" s="77">
        <f t="shared" si="507"/>
        <v>1.4606409662517162E-16</v>
      </c>
      <c r="H3330" s="78">
        <f t="shared" ref="H3330:H3393" si="515">20*LOG10(G3330)</f>
        <v>-316.70913045938272</v>
      </c>
      <c r="I3330" s="77">
        <f t="shared" si="508"/>
        <v>100</v>
      </c>
      <c r="J3330" s="77">
        <f t="shared" si="509"/>
        <v>7.3032048312585812E-17</v>
      </c>
      <c r="K3330" s="77">
        <f t="shared" si="510"/>
        <v>7.3032048312585818E-15</v>
      </c>
      <c r="L3330" s="82"/>
    </row>
    <row r="3331" spans="1:12" x14ac:dyDescent="0.2">
      <c r="A3331" s="76">
        <v>56600</v>
      </c>
      <c r="B3331" s="76">
        <f t="shared" ref="B3331:B3394" si="516">A3331/1000</f>
        <v>56.6</v>
      </c>
      <c r="C3331" s="77">
        <f t="shared" si="511"/>
        <v>1.7066875898721351E-9</v>
      </c>
      <c r="D3331" s="78">
        <f t="shared" si="512"/>
        <v>7.7255704543265808E-8</v>
      </c>
      <c r="E3331" s="78">
        <f t="shared" si="513"/>
        <v>1</v>
      </c>
      <c r="F3331" s="78">
        <f t="shared" si="514"/>
        <v>1</v>
      </c>
      <c r="G3331" s="77">
        <f t="shared" ref="G3331:G3394" si="517">C3331*D3331*E3331*F3331</f>
        <v>1.3185135219082008E-16</v>
      </c>
      <c r="H3331" s="78">
        <f t="shared" si="515"/>
        <v>-317.59830823951933</v>
      </c>
      <c r="I3331" s="77">
        <f t="shared" ref="I3331:I3394" si="518">A3331-A3330</f>
        <v>100</v>
      </c>
      <c r="J3331" s="77">
        <f t="shared" ref="J3331:J3394" si="519">((G3331+G3330)/2)</f>
        <v>1.3895772440799584E-16</v>
      </c>
      <c r="K3331" s="77">
        <f t="shared" si="510"/>
        <v>1.3895772440799585E-14</v>
      </c>
      <c r="L3331" s="82"/>
    </row>
    <row r="3332" spans="1:12" x14ac:dyDescent="0.2">
      <c r="A3332" s="76">
        <v>56700</v>
      </c>
      <c r="B3332" s="76">
        <f t="shared" si="516"/>
        <v>56.7</v>
      </c>
      <c r="C3332" s="77">
        <f t="shared" si="511"/>
        <v>1.0066153159914075E-9</v>
      </c>
      <c r="D3332" s="78">
        <f t="shared" si="512"/>
        <v>1.2895750711353746E-58</v>
      </c>
      <c r="E3332" s="78">
        <f t="shared" si="513"/>
        <v>1</v>
      </c>
      <c r="F3332" s="78">
        <f t="shared" si="514"/>
        <v>1</v>
      </c>
      <c r="G3332" s="77">
        <f t="shared" si="517"/>
        <v>1.298106017725577E-67</v>
      </c>
      <c r="H3332" s="78">
        <f t="shared" si="515"/>
        <v>-1337.7337967357212</v>
      </c>
      <c r="I3332" s="77">
        <f t="shared" si="518"/>
        <v>100</v>
      </c>
      <c r="J3332" s="77">
        <f t="shared" si="519"/>
        <v>6.5925676095410042E-17</v>
      </c>
      <c r="K3332" s="77">
        <f t="shared" ref="K3332:K3395" si="520">I3332*J3332</f>
        <v>6.5925676095410046E-15</v>
      </c>
      <c r="L3332" s="82"/>
    </row>
    <row r="3333" spans="1:12" x14ac:dyDescent="0.2">
      <c r="A3333" s="76">
        <v>56800</v>
      </c>
      <c r="B3333" s="76">
        <f t="shared" si="516"/>
        <v>56.8</v>
      </c>
      <c r="C3333" s="77">
        <f t="shared" si="511"/>
        <v>5.5751624199549956E-10</v>
      </c>
      <c r="D3333" s="78">
        <f t="shared" si="512"/>
        <v>1.8646470562837948E-7</v>
      </c>
      <c r="E3333" s="78">
        <f t="shared" si="513"/>
        <v>1</v>
      </c>
      <c r="F3333" s="78">
        <f t="shared" si="514"/>
        <v>1</v>
      </c>
      <c r="G3333" s="77">
        <f t="shared" si="517"/>
        <v>1.039571019467312E-16</v>
      </c>
      <c r="H3333" s="78">
        <f t="shared" si="515"/>
        <v>-319.66291672002808</v>
      </c>
      <c r="I3333" s="77">
        <f t="shared" si="518"/>
        <v>100</v>
      </c>
      <c r="J3333" s="77">
        <f t="shared" si="519"/>
        <v>5.1978550973365602E-17</v>
      </c>
      <c r="K3333" s="77">
        <f t="shared" si="520"/>
        <v>5.19785509733656E-15</v>
      </c>
      <c r="L3333" s="82"/>
    </row>
    <row r="3334" spans="1:12" x14ac:dyDescent="0.2">
      <c r="A3334" s="76">
        <v>56900</v>
      </c>
      <c r="B3334" s="76">
        <f t="shared" si="516"/>
        <v>56.9</v>
      </c>
      <c r="C3334" s="77">
        <f t="shared" si="511"/>
        <v>2.8517705347617408E-10</v>
      </c>
      <c r="D3334" s="78">
        <f t="shared" si="512"/>
        <v>3.1658739828575862E-7</v>
      </c>
      <c r="E3334" s="78">
        <f t="shared" si="513"/>
        <v>1</v>
      </c>
      <c r="F3334" s="78">
        <f t="shared" si="514"/>
        <v>1</v>
      </c>
      <c r="G3334" s="77">
        <f t="shared" si="517"/>
        <v>9.0283461410820613E-17</v>
      </c>
      <c r="H3334" s="78">
        <f t="shared" si="515"/>
        <v>-320.88783597398532</v>
      </c>
      <c r="I3334" s="77">
        <f t="shared" si="518"/>
        <v>100</v>
      </c>
      <c r="J3334" s="77">
        <f t="shared" si="519"/>
        <v>9.7120281678775915E-17</v>
      </c>
      <c r="K3334" s="77">
        <f t="shared" si="520"/>
        <v>9.7120281678775915E-15</v>
      </c>
      <c r="L3334" s="82"/>
    </row>
    <row r="3335" spans="1:12" x14ac:dyDescent="0.2">
      <c r="A3335" s="76">
        <v>57000</v>
      </c>
      <c r="B3335" s="76">
        <f t="shared" si="516"/>
        <v>57</v>
      </c>
      <c r="C3335" s="77">
        <f t="shared" si="511"/>
        <v>1.3147950974687558E-10</v>
      </c>
      <c r="D3335" s="78">
        <f t="shared" si="512"/>
        <v>4.8362982637421375E-56</v>
      </c>
      <c r="E3335" s="78">
        <f t="shared" si="513"/>
        <v>1</v>
      </c>
      <c r="F3335" s="78">
        <f t="shared" si="514"/>
        <v>1</v>
      </c>
      <c r="G3335" s="77">
        <f t="shared" si="517"/>
        <v>6.3587412470648181E-66</v>
      </c>
      <c r="H3335" s="78">
        <f t="shared" si="515"/>
        <v>-1303.9325769435052</v>
      </c>
      <c r="I3335" s="77">
        <f t="shared" si="518"/>
        <v>100</v>
      </c>
      <c r="J3335" s="77">
        <f t="shared" si="519"/>
        <v>4.5141730705410307E-17</v>
      </c>
      <c r="K3335" s="77">
        <f t="shared" si="520"/>
        <v>4.5141730705410308E-15</v>
      </c>
      <c r="L3335" s="82"/>
    </row>
    <row r="3336" spans="1:12" x14ac:dyDescent="0.2">
      <c r="A3336" s="76">
        <v>57100</v>
      </c>
      <c r="B3336" s="76">
        <f t="shared" si="516"/>
        <v>57.1</v>
      </c>
      <c r="C3336" s="77">
        <f t="shared" si="511"/>
        <v>5.2612671770536619E-11</v>
      </c>
      <c r="D3336" s="78">
        <f t="shared" si="512"/>
        <v>1.2069646074854948E-6</v>
      </c>
      <c r="E3336" s="78">
        <f t="shared" si="513"/>
        <v>1</v>
      </c>
      <c r="F3336" s="78">
        <f t="shared" si="514"/>
        <v>1</v>
      </c>
      <c r="G3336" s="77">
        <f t="shared" si="517"/>
        <v>6.3501632732288905E-17</v>
      </c>
      <c r="H3336" s="78">
        <f t="shared" si="515"/>
        <v>-323.9443021626621</v>
      </c>
      <c r="I3336" s="77">
        <f t="shared" si="518"/>
        <v>100</v>
      </c>
      <c r="J3336" s="77">
        <f t="shared" si="519"/>
        <v>3.1750816366144452E-17</v>
      </c>
      <c r="K3336" s="77">
        <f t="shared" si="520"/>
        <v>3.1750816366144453E-15</v>
      </c>
      <c r="L3336" s="82"/>
    </row>
    <row r="3337" spans="1:12" x14ac:dyDescent="0.2">
      <c r="A3337" s="76">
        <v>57200</v>
      </c>
      <c r="B3337" s="76">
        <f t="shared" si="516"/>
        <v>57.2</v>
      </c>
      <c r="C3337" s="77">
        <f t="shared" si="511"/>
        <v>1.7153004660811824E-11</v>
      </c>
      <c r="D3337" s="78">
        <f t="shared" si="512"/>
        <v>2.9382823517298615E-6</v>
      </c>
      <c r="E3337" s="78">
        <f t="shared" si="513"/>
        <v>1</v>
      </c>
      <c r="F3337" s="78">
        <f t="shared" si="514"/>
        <v>1</v>
      </c>
      <c r="G3337" s="77">
        <f t="shared" si="517"/>
        <v>5.0400370874003443E-17</v>
      </c>
      <c r="H3337" s="78">
        <f t="shared" si="515"/>
        <v>-325.9513253552401</v>
      </c>
      <c r="I3337" s="77">
        <f t="shared" si="518"/>
        <v>100</v>
      </c>
      <c r="J3337" s="77">
        <f t="shared" si="519"/>
        <v>5.6951001803146171E-17</v>
      </c>
      <c r="K3337" s="77">
        <f t="shared" si="520"/>
        <v>5.6951001803146172E-15</v>
      </c>
      <c r="L3337" s="82"/>
    </row>
    <row r="3338" spans="1:12" x14ac:dyDescent="0.2">
      <c r="A3338" s="76">
        <v>57300</v>
      </c>
      <c r="B3338" s="76">
        <f t="shared" si="516"/>
        <v>57.3</v>
      </c>
      <c r="C3338" s="77">
        <f t="shared" si="511"/>
        <v>4.0467661872756607E-12</v>
      </c>
      <c r="D3338" s="78">
        <f t="shared" si="512"/>
        <v>1.6313755097591585E-56</v>
      </c>
      <c r="E3338" s="78">
        <f t="shared" si="513"/>
        <v>1</v>
      </c>
      <c r="F3338" s="78">
        <f t="shared" si="514"/>
        <v>1</v>
      </c>
      <c r="G3338" s="77">
        <f t="shared" si="517"/>
        <v>6.6017952516429574E-68</v>
      </c>
      <c r="H3338" s="78">
        <f t="shared" si="515"/>
        <v>-1343.6067589804852</v>
      </c>
      <c r="I3338" s="77">
        <f t="shared" si="518"/>
        <v>100</v>
      </c>
      <c r="J3338" s="77">
        <f t="shared" si="519"/>
        <v>2.5200185437001722E-17</v>
      </c>
      <c r="K3338" s="77">
        <f t="shared" si="520"/>
        <v>2.5200185437001723E-15</v>
      </c>
      <c r="L3338" s="82"/>
    </row>
    <row r="3339" spans="1:12" x14ac:dyDescent="0.2">
      <c r="A3339" s="76">
        <v>57400</v>
      </c>
      <c r="B3339" s="76">
        <f t="shared" si="516"/>
        <v>57.4</v>
      </c>
      <c r="C3339" s="77">
        <f t="shared" si="511"/>
        <v>5.2938945980052558E-13</v>
      </c>
      <c r="D3339" s="78">
        <f t="shared" si="512"/>
        <v>4.6833790993783999E-5</v>
      </c>
      <c r="E3339" s="78">
        <f t="shared" si="513"/>
        <v>1</v>
      </c>
      <c r="F3339" s="78">
        <f t="shared" si="514"/>
        <v>1</v>
      </c>
      <c r="G3339" s="77">
        <f t="shared" si="517"/>
        <v>2.479331531461003E-17</v>
      </c>
      <c r="H3339" s="78">
        <f t="shared" si="515"/>
        <v>-332.11330792646572</v>
      </c>
      <c r="I3339" s="77">
        <f t="shared" si="518"/>
        <v>100</v>
      </c>
      <c r="J3339" s="77">
        <f t="shared" si="519"/>
        <v>1.2396657657305015E-17</v>
      </c>
      <c r="K3339" s="77">
        <f t="shared" si="520"/>
        <v>1.2396657657305014E-15</v>
      </c>
      <c r="L3339" s="82"/>
    </row>
    <row r="3340" spans="1:12" x14ac:dyDescent="0.2">
      <c r="A3340" s="76">
        <v>57500</v>
      </c>
      <c r="B3340" s="76">
        <f t="shared" si="516"/>
        <v>57.5</v>
      </c>
      <c r="C3340" s="77">
        <f t="shared" si="511"/>
        <v>1.6421423776328023E-14</v>
      </c>
      <c r="D3340" s="78">
        <f t="shared" si="512"/>
        <v>7.4862761933882271E-4</v>
      </c>
      <c r="E3340" s="78">
        <f t="shared" si="513"/>
        <v>1</v>
      </c>
      <c r="F3340" s="78">
        <f t="shared" si="514"/>
        <v>1</v>
      </c>
      <c r="G3340" s="77">
        <f t="shared" si="517"/>
        <v>1.2293531387826388E-17</v>
      </c>
      <c r="H3340" s="78">
        <f t="shared" si="515"/>
        <v>-338.20646691192314</v>
      </c>
      <c r="I3340" s="77">
        <f t="shared" si="518"/>
        <v>100</v>
      </c>
      <c r="J3340" s="77">
        <f t="shared" si="519"/>
        <v>1.8543423351218211E-17</v>
      </c>
      <c r="K3340" s="77">
        <f t="shared" si="520"/>
        <v>1.8543423351218211E-15</v>
      </c>
      <c r="L3340" s="82"/>
    </row>
    <row r="3341" spans="1:12" x14ac:dyDescent="0.2">
      <c r="A3341" s="76">
        <v>57600</v>
      </c>
      <c r="B3341" s="76">
        <f t="shared" si="516"/>
        <v>57.6</v>
      </c>
      <c r="C3341" s="77">
        <f t="shared" si="511"/>
        <v>9.3146178558598728E-83</v>
      </c>
      <c r="D3341" s="78">
        <f t="shared" si="512"/>
        <v>0.75845090636916457</v>
      </c>
      <c r="E3341" s="78">
        <f t="shared" si="513"/>
        <v>1</v>
      </c>
      <c r="F3341" s="78">
        <f t="shared" si="514"/>
        <v>1</v>
      </c>
      <c r="G3341" s="77">
        <f t="shared" si="517"/>
        <v>7.0646803552593246E-83</v>
      </c>
      <c r="H3341" s="78">
        <f t="shared" si="515"/>
        <v>-1643.018149664525</v>
      </c>
      <c r="I3341" s="77">
        <f t="shared" si="518"/>
        <v>100</v>
      </c>
      <c r="J3341" s="77">
        <f t="shared" si="519"/>
        <v>6.1467656939131942E-18</v>
      </c>
      <c r="K3341" s="77">
        <f t="shared" si="520"/>
        <v>6.1467656939131945E-16</v>
      </c>
      <c r="L3341" s="82"/>
    </row>
    <row r="3342" spans="1:12" x14ac:dyDescent="0.2">
      <c r="A3342" s="76">
        <v>57700</v>
      </c>
      <c r="B3342" s="76">
        <f t="shared" si="516"/>
        <v>57.7</v>
      </c>
      <c r="C3342" s="77">
        <f t="shared" si="511"/>
        <v>1.614240024113325E-14</v>
      </c>
      <c r="D3342" s="78">
        <f t="shared" si="512"/>
        <v>7.4862761933936384E-4</v>
      </c>
      <c r="E3342" s="78">
        <f t="shared" si="513"/>
        <v>1</v>
      </c>
      <c r="F3342" s="78">
        <f t="shared" si="514"/>
        <v>1</v>
      </c>
      <c r="G3342" s="77">
        <f t="shared" si="517"/>
        <v>1.2084646662942758E-17</v>
      </c>
      <c r="H3342" s="78">
        <f t="shared" si="515"/>
        <v>-338.35532086388133</v>
      </c>
      <c r="I3342" s="77">
        <f t="shared" si="518"/>
        <v>100</v>
      </c>
      <c r="J3342" s="77">
        <f t="shared" si="519"/>
        <v>6.0423233314713792E-18</v>
      </c>
      <c r="K3342" s="77">
        <f t="shared" si="520"/>
        <v>6.0423233314713793E-16</v>
      </c>
      <c r="L3342" s="82"/>
    </row>
    <row r="3343" spans="1:12" x14ac:dyDescent="0.2">
      <c r="A3343" s="76">
        <v>57800</v>
      </c>
      <c r="B3343" s="76">
        <f t="shared" si="516"/>
        <v>57.8</v>
      </c>
      <c r="C3343" s="77">
        <f t="shared" si="511"/>
        <v>5.1155207374265292E-13</v>
      </c>
      <c r="D3343" s="78">
        <f t="shared" si="512"/>
        <v>4.6833790993762748E-5</v>
      </c>
      <c r="E3343" s="78">
        <f t="shared" si="513"/>
        <v>1</v>
      </c>
      <c r="F3343" s="78">
        <f t="shared" si="514"/>
        <v>1</v>
      </c>
      <c r="G3343" s="77">
        <f t="shared" si="517"/>
        <v>2.3957922904089315E-17</v>
      </c>
      <c r="H3343" s="78">
        <f t="shared" si="515"/>
        <v>-332.41101673933986</v>
      </c>
      <c r="I3343" s="77">
        <f t="shared" si="518"/>
        <v>100</v>
      </c>
      <c r="J3343" s="77">
        <f t="shared" si="519"/>
        <v>1.8021284783516037E-17</v>
      </c>
      <c r="K3343" s="77">
        <f t="shared" si="520"/>
        <v>1.8021284783516036E-15</v>
      </c>
      <c r="L3343" s="82"/>
    </row>
    <row r="3344" spans="1:12" x14ac:dyDescent="0.2">
      <c r="A3344" s="76">
        <v>57900</v>
      </c>
      <c r="B3344" s="76">
        <f t="shared" si="516"/>
        <v>57.9</v>
      </c>
      <c r="C3344" s="77">
        <f t="shared" si="511"/>
        <v>3.8439686583527025E-12</v>
      </c>
      <c r="D3344" s="78">
        <f t="shared" si="512"/>
        <v>1.8424449447526601E-58</v>
      </c>
      <c r="E3344" s="78">
        <f t="shared" si="513"/>
        <v>1</v>
      </c>
      <c r="F3344" s="78">
        <f t="shared" si="514"/>
        <v>1</v>
      </c>
      <c r="G3344" s="77">
        <f t="shared" si="517"/>
        <v>7.0823006223696013E-70</v>
      </c>
      <c r="H3344" s="78">
        <f t="shared" si="515"/>
        <v>-1382.9965128538308</v>
      </c>
      <c r="I3344" s="77">
        <f t="shared" si="518"/>
        <v>100</v>
      </c>
      <c r="J3344" s="77">
        <f t="shared" si="519"/>
        <v>1.1978961452044657E-17</v>
      </c>
      <c r="K3344" s="77">
        <f t="shared" si="520"/>
        <v>1.1978961452044657E-15</v>
      </c>
      <c r="L3344" s="82"/>
    </row>
    <row r="3345" spans="1:12" x14ac:dyDescent="0.2">
      <c r="A3345" s="76">
        <v>58000</v>
      </c>
      <c r="B3345" s="76">
        <f t="shared" si="516"/>
        <v>58</v>
      </c>
      <c r="C3345" s="77">
        <f t="shared" si="511"/>
        <v>1.601654951721703E-11</v>
      </c>
      <c r="D3345" s="78">
        <f t="shared" si="512"/>
        <v>2.9382823517313481E-6</v>
      </c>
      <c r="E3345" s="78">
        <f t="shared" si="513"/>
        <v>1</v>
      </c>
      <c r="F3345" s="78">
        <f t="shared" si="514"/>
        <v>1</v>
      </c>
      <c r="G3345" s="77">
        <f t="shared" si="517"/>
        <v>4.7061144782070042E-17</v>
      </c>
      <c r="H3345" s="78">
        <f t="shared" si="515"/>
        <v>-326.54675025272439</v>
      </c>
      <c r="I3345" s="77">
        <f t="shared" si="518"/>
        <v>100</v>
      </c>
      <c r="J3345" s="77">
        <f t="shared" si="519"/>
        <v>2.3530572391035021E-17</v>
      </c>
      <c r="K3345" s="77">
        <f t="shared" si="520"/>
        <v>2.3530572391035023E-15</v>
      </c>
      <c r="L3345" s="82"/>
    </row>
    <row r="3346" spans="1:12" x14ac:dyDescent="0.2">
      <c r="A3346" s="76">
        <v>58100</v>
      </c>
      <c r="B3346" s="76">
        <f t="shared" si="516"/>
        <v>58.1</v>
      </c>
      <c r="C3346" s="77">
        <f t="shared" si="511"/>
        <v>4.8292085367704236E-11</v>
      </c>
      <c r="D3346" s="78">
        <f t="shared" si="512"/>
        <v>1.2069646074836161E-6</v>
      </c>
      <c r="E3346" s="78">
        <f t="shared" si="513"/>
        <v>1</v>
      </c>
      <c r="F3346" s="78">
        <f t="shared" si="514"/>
        <v>1</v>
      </c>
      <c r="G3346" s="77">
        <f t="shared" si="517"/>
        <v>5.8286837860396426E-17</v>
      </c>
      <c r="H3346" s="78">
        <f t="shared" si="515"/>
        <v>-324.68859010206256</v>
      </c>
      <c r="I3346" s="77">
        <f t="shared" si="518"/>
        <v>100</v>
      </c>
      <c r="J3346" s="77">
        <f t="shared" si="519"/>
        <v>5.2673991321233237E-17</v>
      </c>
      <c r="K3346" s="77">
        <f t="shared" si="520"/>
        <v>5.2673991321233238E-15</v>
      </c>
      <c r="L3346" s="82"/>
    </row>
    <row r="3347" spans="1:12" x14ac:dyDescent="0.2">
      <c r="A3347" s="76">
        <v>58200</v>
      </c>
      <c r="B3347" s="76">
        <f t="shared" si="516"/>
        <v>58.2</v>
      </c>
      <c r="C3347" s="77">
        <f t="shared" si="511"/>
        <v>1.186315759290326E-10</v>
      </c>
      <c r="D3347" s="78">
        <f t="shared" si="512"/>
        <v>2.681268993554509E-57</v>
      </c>
      <c r="E3347" s="78">
        <f t="shared" si="513"/>
        <v>1</v>
      </c>
      <c r="F3347" s="78">
        <f t="shared" si="514"/>
        <v>1</v>
      </c>
      <c r="G3347" s="77">
        <f t="shared" si="517"/>
        <v>3.1808316619502257E-67</v>
      </c>
      <c r="H3347" s="78">
        <f t="shared" si="515"/>
        <v>-1329.9491862860114</v>
      </c>
      <c r="I3347" s="77">
        <f t="shared" si="518"/>
        <v>100</v>
      </c>
      <c r="J3347" s="77">
        <f t="shared" si="519"/>
        <v>2.9143418930198213E-17</v>
      </c>
      <c r="K3347" s="77">
        <f t="shared" si="520"/>
        <v>2.9143418930198215E-15</v>
      </c>
      <c r="L3347" s="82"/>
    </row>
    <row r="3348" spans="1:12" x14ac:dyDescent="0.2">
      <c r="A3348" s="76">
        <v>58300</v>
      </c>
      <c r="B3348" s="76">
        <f t="shared" si="516"/>
        <v>58.3</v>
      </c>
      <c r="C3348" s="77">
        <f t="shared" si="511"/>
        <v>2.5293745764953239E-10</v>
      </c>
      <c r="D3348" s="78">
        <f t="shared" si="512"/>
        <v>3.1658739828595318E-7</v>
      </c>
      <c r="E3348" s="78">
        <f t="shared" si="513"/>
        <v>1</v>
      </c>
      <c r="F3348" s="78">
        <f t="shared" si="514"/>
        <v>1</v>
      </c>
      <c r="G3348" s="77">
        <f t="shared" si="517"/>
        <v>8.0076811646328927E-17</v>
      </c>
      <c r="H3348" s="78">
        <f t="shared" si="515"/>
        <v>-321.92986454273552</v>
      </c>
      <c r="I3348" s="77">
        <f t="shared" si="518"/>
        <v>100</v>
      </c>
      <c r="J3348" s="77">
        <f t="shared" si="519"/>
        <v>4.0038405823164463E-17</v>
      </c>
      <c r="K3348" s="77">
        <f t="shared" si="520"/>
        <v>4.0038405823164466E-15</v>
      </c>
      <c r="L3348" s="82"/>
    </row>
    <row r="3349" spans="1:12" x14ac:dyDescent="0.2">
      <c r="A3349" s="76">
        <v>58400</v>
      </c>
      <c r="B3349" s="76">
        <f t="shared" si="516"/>
        <v>58.4</v>
      </c>
      <c r="C3349" s="77">
        <f t="shared" si="511"/>
        <v>4.8608489464330135E-10</v>
      </c>
      <c r="D3349" s="78">
        <f t="shared" si="512"/>
        <v>1.8646470562828246E-7</v>
      </c>
      <c r="E3349" s="78">
        <f t="shared" si="513"/>
        <v>1</v>
      </c>
      <c r="F3349" s="78">
        <f t="shared" si="514"/>
        <v>1</v>
      </c>
      <c r="G3349" s="77">
        <f t="shared" si="517"/>
        <v>9.063767679001788E-17</v>
      </c>
      <c r="H3349" s="78">
        <f t="shared" si="515"/>
        <v>-320.8538246953305</v>
      </c>
      <c r="I3349" s="77">
        <f t="shared" si="518"/>
        <v>100</v>
      </c>
      <c r="J3349" s="77">
        <f t="shared" si="519"/>
        <v>8.5357244218173403E-17</v>
      </c>
      <c r="K3349" s="77">
        <f t="shared" si="520"/>
        <v>8.5357244218173405E-15</v>
      </c>
      <c r="L3349" s="82"/>
    </row>
    <row r="3350" spans="1:12" x14ac:dyDescent="0.2">
      <c r="A3350" s="76">
        <v>58500</v>
      </c>
      <c r="B3350" s="76">
        <f t="shared" si="516"/>
        <v>58.5</v>
      </c>
      <c r="C3350" s="77">
        <f t="shared" si="511"/>
        <v>8.6272781697255637E-10</v>
      </c>
      <c r="D3350" s="78">
        <f t="shared" si="512"/>
        <v>3.0225812917944405E-60</v>
      </c>
      <c r="E3350" s="78">
        <f t="shared" si="513"/>
        <v>1</v>
      </c>
      <c r="F3350" s="78">
        <f t="shared" si="514"/>
        <v>1</v>
      </c>
      <c r="G3350" s="77">
        <f t="shared" si="517"/>
        <v>2.6076649594919072E-69</v>
      </c>
      <c r="H3350" s="78">
        <f t="shared" si="515"/>
        <v>-1371.6749641759113</v>
      </c>
      <c r="I3350" s="77">
        <f t="shared" si="518"/>
        <v>100</v>
      </c>
      <c r="J3350" s="77">
        <f t="shared" si="519"/>
        <v>4.531883839500894E-17</v>
      </c>
      <c r="K3350" s="77">
        <f t="shared" si="520"/>
        <v>4.5318838395008939E-15</v>
      </c>
      <c r="L3350" s="82"/>
    </row>
    <row r="3351" spans="1:12" x14ac:dyDescent="0.2">
      <c r="A3351" s="76">
        <v>58600</v>
      </c>
      <c r="B3351" s="76">
        <f t="shared" si="516"/>
        <v>58.6</v>
      </c>
      <c r="C3351" s="77">
        <f t="shared" si="511"/>
        <v>1.4378697744183393E-9</v>
      </c>
      <c r="D3351" s="78">
        <f t="shared" si="512"/>
        <v>7.7255704543311574E-8</v>
      </c>
      <c r="E3351" s="78">
        <f t="shared" si="513"/>
        <v>1</v>
      </c>
      <c r="F3351" s="78">
        <f t="shared" si="514"/>
        <v>1</v>
      </c>
      <c r="G3351" s="77">
        <f t="shared" si="517"/>
        <v>1.1108364246422127E-16</v>
      </c>
      <c r="H3351" s="78">
        <f t="shared" si="515"/>
        <v>-319.08699776097501</v>
      </c>
      <c r="I3351" s="77">
        <f t="shared" si="518"/>
        <v>100</v>
      </c>
      <c r="J3351" s="77">
        <f t="shared" si="519"/>
        <v>5.5541821232110635E-17</v>
      </c>
      <c r="K3351" s="77">
        <f t="shared" si="520"/>
        <v>5.5541821232110633E-15</v>
      </c>
      <c r="L3351" s="82"/>
    </row>
    <row r="3352" spans="1:12" x14ac:dyDescent="0.2">
      <c r="A3352" s="76">
        <v>58700</v>
      </c>
      <c r="B3352" s="76">
        <f t="shared" si="516"/>
        <v>58.7</v>
      </c>
      <c r="C3352" s="77">
        <f t="shared" si="511"/>
        <v>2.2771931253723858E-9</v>
      </c>
      <c r="D3352" s="78">
        <f t="shared" si="512"/>
        <v>5.3120718294831879E-8</v>
      </c>
      <c r="E3352" s="78">
        <f t="shared" si="513"/>
        <v>1</v>
      </c>
      <c r="F3352" s="78">
        <f t="shared" si="514"/>
        <v>1</v>
      </c>
      <c r="G3352" s="77">
        <f t="shared" si="517"/>
        <v>1.2096613451583428E-16</v>
      </c>
      <c r="H3352" s="78">
        <f t="shared" si="515"/>
        <v>-318.34672394102063</v>
      </c>
      <c r="I3352" s="77">
        <f t="shared" si="518"/>
        <v>100</v>
      </c>
      <c r="J3352" s="77">
        <f t="shared" si="519"/>
        <v>1.1602488849002777E-16</v>
      </c>
      <c r="K3352" s="77">
        <f t="shared" si="520"/>
        <v>1.1602488849002778E-14</v>
      </c>
      <c r="L3352" s="82"/>
    </row>
    <row r="3353" spans="1:12" x14ac:dyDescent="0.2">
      <c r="A3353" s="76">
        <v>58800</v>
      </c>
      <c r="B3353" s="76">
        <f t="shared" si="516"/>
        <v>58.8</v>
      </c>
      <c r="C3353" s="77">
        <f t="shared" si="511"/>
        <v>3.4571435558899087E-9</v>
      </c>
      <c r="D3353" s="78">
        <f t="shared" si="512"/>
        <v>8.4332345984608384E-60</v>
      </c>
      <c r="E3353" s="78">
        <f t="shared" si="513"/>
        <v>1</v>
      </c>
      <c r="F3353" s="78">
        <f t="shared" si="514"/>
        <v>1</v>
      </c>
      <c r="G3353" s="77">
        <f t="shared" si="517"/>
        <v>2.9154902647376709E-68</v>
      </c>
      <c r="H3353" s="78">
        <f t="shared" si="515"/>
        <v>-1350.7057680883077</v>
      </c>
      <c r="I3353" s="77">
        <f t="shared" si="518"/>
        <v>100</v>
      </c>
      <c r="J3353" s="77">
        <f t="shared" si="519"/>
        <v>6.048306725791714E-17</v>
      </c>
      <c r="K3353" s="77">
        <f t="shared" si="520"/>
        <v>6.0483067257917139E-15</v>
      </c>
      <c r="L3353" s="82"/>
    </row>
    <row r="3354" spans="1:12" x14ac:dyDescent="0.2">
      <c r="A3354" s="76">
        <v>58900</v>
      </c>
      <c r="B3354" s="76">
        <f t="shared" si="516"/>
        <v>58.9</v>
      </c>
      <c r="C3354" s="77">
        <f t="shared" si="511"/>
        <v>5.0647703801697955E-9</v>
      </c>
      <c r="D3354" s="78">
        <f t="shared" si="512"/>
        <v>2.7650729327691617E-8</v>
      </c>
      <c r="E3354" s="78">
        <f t="shared" si="513"/>
        <v>1</v>
      </c>
      <c r="F3354" s="78">
        <f t="shared" si="514"/>
        <v>1</v>
      </c>
      <c r="G3354" s="77">
        <f t="shared" si="517"/>
        <v>1.4004459488898478E-16</v>
      </c>
      <c r="H3354" s="78">
        <f t="shared" si="515"/>
        <v>-317.07467296782391</v>
      </c>
      <c r="I3354" s="77">
        <f t="shared" si="518"/>
        <v>100</v>
      </c>
      <c r="J3354" s="77">
        <f t="shared" si="519"/>
        <v>7.0022297444492389E-17</v>
      </c>
      <c r="K3354" s="77">
        <f t="shared" si="520"/>
        <v>7.0022297444492388E-15</v>
      </c>
      <c r="L3354" s="82"/>
    </row>
    <row r="3355" spans="1:12" x14ac:dyDescent="0.2">
      <c r="A3355" s="76">
        <v>59000</v>
      </c>
      <c r="B3355" s="76">
        <f t="shared" si="516"/>
        <v>59</v>
      </c>
      <c r="C3355" s="77">
        <f t="shared" si="511"/>
        <v>7.197326468618894E-9</v>
      </c>
      <c r="D3355" s="78">
        <f t="shared" si="512"/>
        <v>2.073530096979596E-8</v>
      </c>
      <c r="E3355" s="78">
        <f t="shared" si="513"/>
        <v>1</v>
      </c>
      <c r="F3355" s="78">
        <f t="shared" si="514"/>
        <v>1</v>
      </c>
      <c r="G3355" s="77">
        <f t="shared" si="517"/>
        <v>1.4923873050469148E-16</v>
      </c>
      <c r="H3355" s="78">
        <f t="shared" si="515"/>
        <v>-316.52236907860009</v>
      </c>
      <c r="I3355" s="77">
        <f t="shared" si="518"/>
        <v>100</v>
      </c>
      <c r="J3355" s="77">
        <f t="shared" si="519"/>
        <v>1.4464166269683812E-16</v>
      </c>
      <c r="K3355" s="77">
        <f t="shared" si="520"/>
        <v>1.446416626968381E-14</v>
      </c>
      <c r="L3355" s="82"/>
    </row>
    <row r="3356" spans="1:12" x14ac:dyDescent="0.2">
      <c r="A3356" s="76">
        <v>59100</v>
      </c>
      <c r="B3356" s="76">
        <f t="shared" si="516"/>
        <v>59.1</v>
      </c>
      <c r="C3356" s="77">
        <f t="shared" si="511"/>
        <v>9.9616349425220544E-9</v>
      </c>
      <c r="D3356" s="78">
        <f t="shared" si="512"/>
        <v>1.5784493042491598E-58</v>
      </c>
      <c r="E3356" s="78">
        <f t="shared" si="513"/>
        <v>1</v>
      </c>
      <c r="F3356" s="78">
        <f t="shared" si="514"/>
        <v>1</v>
      </c>
      <c r="G3356" s="77">
        <f t="shared" si="517"/>
        <v>1.5723935744208056E-66</v>
      </c>
      <c r="H3356" s="78">
        <f t="shared" si="515"/>
        <v>-1316.068774791815</v>
      </c>
      <c r="I3356" s="77">
        <f t="shared" si="518"/>
        <v>100</v>
      </c>
      <c r="J3356" s="77">
        <f t="shared" si="519"/>
        <v>7.4619365252345741E-17</v>
      </c>
      <c r="K3356" s="77">
        <f t="shared" si="520"/>
        <v>7.4619365252345739E-15</v>
      </c>
      <c r="L3356" s="82"/>
    </row>
    <row r="3357" spans="1:12" x14ac:dyDescent="0.2">
      <c r="A3357" s="76">
        <v>59200</v>
      </c>
      <c r="B3357" s="76">
        <f t="shared" si="516"/>
        <v>59.2</v>
      </c>
      <c r="C3357" s="77">
        <f t="shared" si="511"/>
        <v>1.3473232926368775E-8</v>
      </c>
      <c r="D3357" s="78">
        <f t="shared" si="512"/>
        <v>1.2389986162834492E-8</v>
      </c>
      <c r="E3357" s="78">
        <f t="shared" si="513"/>
        <v>1</v>
      </c>
      <c r="F3357" s="78">
        <f t="shared" si="514"/>
        <v>1</v>
      </c>
      <c r="G3357" s="77">
        <f t="shared" si="517"/>
        <v>1.669331695263552E-16</v>
      </c>
      <c r="H3357" s="78">
        <f t="shared" si="515"/>
        <v>-315.54914721356886</v>
      </c>
      <c r="I3357" s="77">
        <f t="shared" si="518"/>
        <v>100</v>
      </c>
      <c r="J3357" s="77">
        <f t="shared" si="519"/>
        <v>8.3466584763177598E-17</v>
      </c>
      <c r="K3357" s="77">
        <f t="shared" si="520"/>
        <v>8.3466584763177591E-15</v>
      </c>
      <c r="L3357" s="82"/>
    </row>
    <row r="3358" spans="1:12" x14ac:dyDescent="0.2">
      <c r="A3358" s="76">
        <v>59300</v>
      </c>
      <c r="B3358" s="76">
        <f t="shared" si="516"/>
        <v>59.3</v>
      </c>
      <c r="C3358" s="77">
        <f t="shared" si="511"/>
        <v>1.7855305623587692E-8</v>
      </c>
      <c r="D3358" s="78">
        <f t="shared" si="512"/>
        <v>9.8252243426768805E-9</v>
      </c>
      <c r="E3358" s="78">
        <f t="shared" si="513"/>
        <v>1</v>
      </c>
      <c r="F3358" s="78">
        <f t="shared" si="514"/>
        <v>1</v>
      </c>
      <c r="G3358" s="77">
        <f t="shared" si="517"/>
        <v>1.7543238345880919E-16</v>
      </c>
      <c r="H3358" s="78">
        <f t="shared" si="515"/>
        <v>-315.11780472346607</v>
      </c>
      <c r="I3358" s="77">
        <f t="shared" si="518"/>
        <v>100</v>
      </c>
      <c r="J3358" s="77">
        <f t="shared" si="519"/>
        <v>1.7118277649258219E-16</v>
      </c>
      <c r="K3358" s="77">
        <f t="shared" si="520"/>
        <v>1.7118277649258218E-14</v>
      </c>
      <c r="L3358" s="82"/>
    </row>
    <row r="3359" spans="1:12" x14ac:dyDescent="0.2">
      <c r="A3359" s="76">
        <v>59400</v>
      </c>
      <c r="B3359" s="76">
        <f t="shared" si="516"/>
        <v>59.4</v>
      </c>
      <c r="C3359" s="77">
        <f t="shared" si="511"/>
        <v>2.3237426745058477E-8</v>
      </c>
      <c r="D3359" s="78">
        <f t="shared" si="512"/>
        <v>5.317217097080729E-58</v>
      </c>
      <c r="E3359" s="78">
        <f t="shared" si="513"/>
        <v>1</v>
      </c>
      <c r="F3359" s="78">
        <f t="shared" si="514"/>
        <v>1</v>
      </c>
      <c r="G3359" s="77">
        <f t="shared" si="517"/>
        <v>1.2355844278098594E-65</v>
      </c>
      <c r="H3359" s="78">
        <f t="shared" si="515"/>
        <v>-1298.1625514758298</v>
      </c>
      <c r="I3359" s="77">
        <f t="shared" si="518"/>
        <v>100</v>
      </c>
      <c r="J3359" s="77">
        <f t="shared" si="519"/>
        <v>8.7716191729404596E-17</v>
      </c>
      <c r="K3359" s="77">
        <f t="shared" si="520"/>
        <v>8.771619172940459E-15</v>
      </c>
      <c r="L3359" s="82"/>
    </row>
    <row r="3360" spans="1:12" x14ac:dyDescent="0.2">
      <c r="A3360" s="76">
        <v>59500</v>
      </c>
      <c r="B3360" s="76">
        <f t="shared" si="516"/>
        <v>59.5</v>
      </c>
      <c r="C3360" s="77">
        <f t="shared" si="511"/>
        <v>2.9754123841595438E-8</v>
      </c>
      <c r="D3360" s="78">
        <f t="shared" si="512"/>
        <v>6.4439125979778113E-9</v>
      </c>
      <c r="E3360" s="78">
        <f t="shared" si="513"/>
        <v>1</v>
      </c>
      <c r="F3360" s="78">
        <f t="shared" si="514"/>
        <v>1</v>
      </c>
      <c r="G3360" s="77">
        <f t="shared" si="517"/>
        <v>1.9173297346464879E-16</v>
      </c>
      <c r="H3360" s="78">
        <f t="shared" si="515"/>
        <v>-314.34606384965724</v>
      </c>
      <c r="I3360" s="77">
        <f t="shared" si="518"/>
        <v>100</v>
      </c>
      <c r="J3360" s="77">
        <f t="shared" si="519"/>
        <v>9.5866486732324395E-17</v>
      </c>
      <c r="K3360" s="77">
        <f t="shared" si="520"/>
        <v>9.5866486732324387E-15</v>
      </c>
      <c r="L3360" s="82"/>
    </row>
    <row r="3361" spans="1:12" x14ac:dyDescent="0.2">
      <c r="A3361" s="76">
        <v>59600</v>
      </c>
      <c r="B3361" s="76">
        <f t="shared" si="516"/>
        <v>59.6</v>
      </c>
      <c r="C3361" s="77">
        <f t="shared" si="511"/>
        <v>3.7543289344286517E-8</v>
      </c>
      <c r="D3361" s="78">
        <f t="shared" si="512"/>
        <v>5.3147705803614522E-9</v>
      </c>
      <c r="E3361" s="78">
        <f t="shared" si="513"/>
        <v>1</v>
      </c>
      <c r="F3361" s="78">
        <f t="shared" si="514"/>
        <v>1</v>
      </c>
      <c r="G3361" s="77">
        <f t="shared" si="517"/>
        <v>1.9953396969701158E-16</v>
      </c>
      <c r="H3361" s="78">
        <f t="shared" si="515"/>
        <v>-313.99966314279362</v>
      </c>
      <c r="I3361" s="77">
        <f t="shared" si="518"/>
        <v>100</v>
      </c>
      <c r="J3361" s="77">
        <f t="shared" si="519"/>
        <v>1.9563347158083017E-16</v>
      </c>
      <c r="K3361" s="77">
        <f t="shared" si="520"/>
        <v>1.9563347158083018E-14</v>
      </c>
      <c r="L3361" s="82"/>
    </row>
    <row r="3362" spans="1:12" x14ac:dyDescent="0.2">
      <c r="A3362" s="76">
        <v>59700</v>
      </c>
      <c r="B3362" s="76">
        <f t="shared" si="516"/>
        <v>59.7</v>
      </c>
      <c r="C3362" s="77">
        <f t="shared" si="511"/>
        <v>4.6744460076487187E-8</v>
      </c>
      <c r="D3362" s="78">
        <f t="shared" si="512"/>
        <v>4.4159392368725364E-60</v>
      </c>
      <c r="E3362" s="78">
        <f t="shared" si="513"/>
        <v>1</v>
      </c>
      <c r="F3362" s="78">
        <f t="shared" si="514"/>
        <v>1</v>
      </c>
      <c r="G3362" s="77">
        <f t="shared" si="517"/>
        <v>2.0642069535818158E-67</v>
      </c>
      <c r="H3362" s="78">
        <f t="shared" si="515"/>
        <v>-1333.7049352659653</v>
      </c>
      <c r="I3362" s="77">
        <f t="shared" si="518"/>
        <v>100</v>
      </c>
      <c r="J3362" s="77">
        <f t="shared" si="519"/>
        <v>9.9766984848505789E-17</v>
      </c>
      <c r="K3362" s="77">
        <f t="shared" si="520"/>
        <v>9.9766984848505795E-15</v>
      </c>
      <c r="L3362" s="82"/>
    </row>
    <row r="3363" spans="1:12" x14ac:dyDescent="0.2">
      <c r="A3363" s="76">
        <v>59800</v>
      </c>
      <c r="B3363" s="76">
        <f t="shared" si="516"/>
        <v>59.8</v>
      </c>
      <c r="C3363" s="77">
        <f t="shared" si="511"/>
        <v>5.7496989648549565E-8</v>
      </c>
      <c r="D3363" s="78">
        <f t="shared" si="512"/>
        <v>3.7295390667697713E-9</v>
      </c>
      <c r="E3363" s="78">
        <f t="shared" si="513"/>
        <v>1</v>
      </c>
      <c r="F3363" s="78">
        <f t="shared" si="514"/>
        <v>1</v>
      </c>
      <c r="G3363" s="77">
        <f t="shared" si="517"/>
        <v>2.1443726911592273E-16</v>
      </c>
      <c r="H3363" s="78">
        <f t="shared" si="515"/>
        <v>-313.37399464406587</v>
      </c>
      <c r="I3363" s="77">
        <f t="shared" si="518"/>
        <v>100</v>
      </c>
      <c r="J3363" s="77">
        <f t="shared" si="519"/>
        <v>1.0721863455796137E-16</v>
      </c>
      <c r="K3363" s="77">
        <f t="shared" si="520"/>
        <v>1.0721863455796136E-14</v>
      </c>
      <c r="L3363" s="82"/>
    </row>
    <row r="3364" spans="1:12" x14ac:dyDescent="0.2">
      <c r="A3364" s="76">
        <v>59900</v>
      </c>
      <c r="B3364" s="76">
        <f t="shared" si="516"/>
        <v>59.9</v>
      </c>
      <c r="C3364" s="77">
        <f t="shared" si="511"/>
        <v>6.9938139465298705E-8</v>
      </c>
      <c r="D3364" s="78">
        <f t="shared" si="512"/>
        <v>3.1676545771946836E-9</v>
      </c>
      <c r="E3364" s="78">
        <f t="shared" si="513"/>
        <v>1</v>
      </c>
      <c r="F3364" s="78">
        <f t="shared" si="514"/>
        <v>1</v>
      </c>
      <c r="G3364" s="77">
        <f t="shared" si="517"/>
        <v>2.2153986759773358E-16</v>
      </c>
      <c r="H3364" s="78">
        <f t="shared" si="515"/>
        <v>-313.09096216356329</v>
      </c>
      <c r="I3364" s="77">
        <f t="shared" si="518"/>
        <v>100</v>
      </c>
      <c r="J3364" s="77">
        <f t="shared" si="519"/>
        <v>2.1798856835682815E-16</v>
      </c>
      <c r="K3364" s="77">
        <f t="shared" si="520"/>
        <v>2.1798856835682817E-14</v>
      </c>
      <c r="L3364" s="82"/>
    </row>
    <row r="3365" spans="1:12" x14ac:dyDescent="0.2">
      <c r="A3365" s="76">
        <v>60000</v>
      </c>
      <c r="B3365" s="76">
        <f t="shared" si="516"/>
        <v>60</v>
      </c>
      <c r="C3365" s="77">
        <f t="shared" si="511"/>
        <v>8.4201115055160342E-8</v>
      </c>
      <c r="D3365" s="78">
        <f t="shared" si="512"/>
        <v>5.1501465399790011E-59</v>
      </c>
      <c r="E3365" s="78">
        <f t="shared" si="513"/>
        <v>1</v>
      </c>
      <c r="F3365" s="78">
        <f t="shared" si="514"/>
        <v>1</v>
      </c>
      <c r="G3365" s="77">
        <f t="shared" si="517"/>
        <v>4.3364808136370782E-66</v>
      </c>
      <c r="H3365" s="78">
        <f t="shared" si="515"/>
        <v>-1307.2572514153128</v>
      </c>
      <c r="I3365" s="77">
        <f t="shared" si="518"/>
        <v>100</v>
      </c>
      <c r="J3365" s="77">
        <f t="shared" si="519"/>
        <v>1.1076993379886679E-16</v>
      </c>
      <c r="K3365" s="77">
        <f t="shared" si="520"/>
        <v>1.1076993379886679E-14</v>
      </c>
      <c r="L3365" s="82"/>
    </row>
    <row r="3366" spans="1:12" x14ac:dyDescent="0.2">
      <c r="A3366" s="76">
        <v>60100</v>
      </c>
      <c r="B3366" s="76">
        <f t="shared" si="516"/>
        <v>60.1</v>
      </c>
      <c r="C3366" s="77">
        <f t="shared" si="511"/>
        <v>1.0041307506141047E-7</v>
      </c>
      <c r="D3366" s="78">
        <f t="shared" si="512"/>
        <v>2.3408157796862132E-9</v>
      </c>
      <c r="E3366" s="78">
        <f t="shared" si="513"/>
        <v>1</v>
      </c>
      <c r="F3366" s="78">
        <f t="shared" si="514"/>
        <v>1</v>
      </c>
      <c r="G3366" s="77">
        <f t="shared" si="517"/>
        <v>2.3504851059056579E-16</v>
      </c>
      <c r="H3366" s="78">
        <f t="shared" si="515"/>
        <v>-312.57684992838699</v>
      </c>
      <c r="I3366" s="77">
        <f t="shared" si="518"/>
        <v>100</v>
      </c>
      <c r="J3366" s="77">
        <f t="shared" si="519"/>
        <v>1.175242552952829E-16</v>
      </c>
      <c r="K3366" s="77">
        <f t="shared" si="520"/>
        <v>1.175242552952829E-14</v>
      </c>
      <c r="L3366" s="82"/>
    </row>
    <row r="3367" spans="1:12" x14ac:dyDescent="0.2">
      <c r="A3367" s="76">
        <v>60200</v>
      </c>
      <c r="B3367" s="76">
        <f t="shared" si="516"/>
        <v>60.2</v>
      </c>
      <c r="C3367" s="77">
        <f t="shared" si="511"/>
        <v>1.1869314051709096E-7</v>
      </c>
      <c r="D3367" s="78">
        <f t="shared" si="512"/>
        <v>2.0342834408691172E-9</v>
      </c>
      <c r="E3367" s="78">
        <f t="shared" si="513"/>
        <v>1</v>
      </c>
      <c r="F3367" s="78">
        <f t="shared" si="514"/>
        <v>1</v>
      </c>
      <c r="G3367" s="77">
        <f t="shared" si="517"/>
        <v>2.4145549029866945E-16</v>
      </c>
      <c r="H3367" s="78">
        <f t="shared" si="515"/>
        <v>-312.34325830025659</v>
      </c>
      <c r="I3367" s="77">
        <f t="shared" si="518"/>
        <v>100</v>
      </c>
      <c r="J3367" s="77">
        <f t="shared" si="519"/>
        <v>2.382520004446176E-16</v>
      </c>
      <c r="K3367" s="77">
        <f t="shared" si="520"/>
        <v>2.382520004446176E-14</v>
      </c>
      <c r="L3367" s="82"/>
    </row>
    <row r="3368" spans="1:12" x14ac:dyDescent="0.2">
      <c r="A3368" s="76">
        <v>60300</v>
      </c>
      <c r="B3368" s="76">
        <f t="shared" si="516"/>
        <v>60.3</v>
      </c>
      <c r="C3368" s="77">
        <f t="shared" si="511"/>
        <v>1.3915043195672639E-7</v>
      </c>
      <c r="D3368" s="78">
        <f t="shared" si="512"/>
        <v>4.3839001274014578E-63</v>
      </c>
      <c r="E3368" s="78">
        <f t="shared" si="513"/>
        <v>1</v>
      </c>
      <c r="F3368" s="78">
        <f t="shared" si="514"/>
        <v>1</v>
      </c>
      <c r="G3368" s="77">
        <f t="shared" si="517"/>
        <v>6.1002159638306065E-70</v>
      </c>
      <c r="H3368" s="78">
        <f t="shared" si="515"/>
        <v>-1384.293095790802</v>
      </c>
      <c r="I3368" s="77">
        <f t="shared" si="518"/>
        <v>100</v>
      </c>
      <c r="J3368" s="77">
        <f t="shared" si="519"/>
        <v>1.2072774514933473E-16</v>
      </c>
      <c r="K3368" s="77">
        <f t="shared" si="520"/>
        <v>1.2072774514933473E-14</v>
      </c>
      <c r="L3368" s="82"/>
    </row>
    <row r="3369" spans="1:12" x14ac:dyDescent="0.2">
      <c r="A3369" s="76">
        <v>60400</v>
      </c>
      <c r="B3369" s="76">
        <f t="shared" si="516"/>
        <v>60.4</v>
      </c>
      <c r="C3369" s="77">
        <f t="shared" si="511"/>
        <v>1.6188216150560847E-7</v>
      </c>
      <c r="D3369" s="78">
        <f t="shared" si="512"/>
        <v>1.5664349141380656E-9</v>
      </c>
      <c r="E3369" s="78">
        <f t="shared" si="513"/>
        <v>1</v>
      </c>
      <c r="F3369" s="78">
        <f t="shared" si="514"/>
        <v>1</v>
      </c>
      <c r="G3369" s="77">
        <f t="shared" si="517"/>
        <v>2.5357786975852229E-16</v>
      </c>
      <c r="H3369" s="78">
        <f t="shared" si="515"/>
        <v>-311.91777301747265</v>
      </c>
      <c r="I3369" s="77">
        <f t="shared" si="518"/>
        <v>100</v>
      </c>
      <c r="J3369" s="77">
        <f t="shared" si="519"/>
        <v>1.2678893487926115E-16</v>
      </c>
      <c r="K3369" s="77">
        <f t="shared" si="520"/>
        <v>1.2678893487926114E-14</v>
      </c>
      <c r="L3369" s="82"/>
    </row>
    <row r="3370" spans="1:12" x14ac:dyDescent="0.2">
      <c r="A3370" s="76">
        <v>60500</v>
      </c>
      <c r="B3370" s="76">
        <f t="shared" si="516"/>
        <v>60.5</v>
      </c>
      <c r="C3370" s="77">
        <f t="shared" si="511"/>
        <v>1.8697180633995898E-7</v>
      </c>
      <c r="D3370" s="78">
        <f t="shared" si="512"/>
        <v>1.3868123428216723E-9</v>
      </c>
      <c r="E3370" s="78">
        <f t="shared" si="513"/>
        <v>1</v>
      </c>
      <c r="F3370" s="78">
        <f t="shared" si="514"/>
        <v>1</v>
      </c>
      <c r="G3370" s="77">
        <f t="shared" si="517"/>
        <v>2.5929480879191848E-16</v>
      </c>
      <c r="H3370" s="78">
        <f t="shared" si="515"/>
        <v>-311.72412355860388</v>
      </c>
      <c r="I3370" s="77">
        <f t="shared" si="518"/>
        <v>100</v>
      </c>
      <c r="J3370" s="77">
        <f t="shared" si="519"/>
        <v>2.5643633927522039E-16</v>
      </c>
      <c r="K3370" s="77">
        <f t="shared" si="520"/>
        <v>2.5643633927522039E-14</v>
      </c>
      <c r="L3370" s="82"/>
    </row>
    <row r="3371" spans="1:12" x14ac:dyDescent="0.2">
      <c r="A3371" s="76">
        <v>60600</v>
      </c>
      <c r="B3371" s="76">
        <f t="shared" si="516"/>
        <v>60.6</v>
      </c>
      <c r="C3371" s="77">
        <f t="shared" si="511"/>
        <v>2.1448738884225763E-7</v>
      </c>
      <c r="D3371" s="78">
        <f t="shared" si="512"/>
        <v>8.9702025464030338E-60</v>
      </c>
      <c r="E3371" s="78">
        <f t="shared" si="513"/>
        <v>1</v>
      </c>
      <c r="F3371" s="78">
        <f t="shared" si="514"/>
        <v>1</v>
      </c>
      <c r="G3371" s="77">
        <f t="shared" si="517"/>
        <v>1.9239953215641571E-66</v>
      </c>
      <c r="H3371" s="78">
        <f t="shared" si="515"/>
        <v>-1314.315919766768</v>
      </c>
      <c r="I3371" s="77">
        <f t="shared" si="518"/>
        <v>100</v>
      </c>
      <c r="J3371" s="77">
        <f t="shared" si="519"/>
        <v>1.2964740439595924E-16</v>
      </c>
      <c r="K3371" s="77">
        <f t="shared" si="520"/>
        <v>1.2964740439595924E-14</v>
      </c>
      <c r="L3371" s="82"/>
    </row>
    <row r="3372" spans="1:12" x14ac:dyDescent="0.2">
      <c r="A3372" s="76">
        <v>60700</v>
      </c>
      <c r="B3372" s="76">
        <f t="shared" si="516"/>
        <v>60.7</v>
      </c>
      <c r="C3372" s="77">
        <f t="shared" si="511"/>
        <v>2.4447988740197774E-7</v>
      </c>
      <c r="D3372" s="78">
        <f t="shared" si="512"/>
        <v>1.10456838375148E-9</v>
      </c>
      <c r="E3372" s="78">
        <f t="shared" si="513"/>
        <v>1</v>
      </c>
      <c r="F3372" s="78">
        <f t="shared" si="514"/>
        <v>1</v>
      </c>
      <c r="G3372" s="77">
        <f t="shared" si="517"/>
        <v>2.7004475408734639E-16</v>
      </c>
      <c r="H3372" s="78">
        <f t="shared" si="515"/>
        <v>-311.37128509885719</v>
      </c>
      <c r="I3372" s="77">
        <f t="shared" si="518"/>
        <v>100</v>
      </c>
      <c r="J3372" s="77">
        <f t="shared" si="519"/>
        <v>1.3502237704367319E-16</v>
      </c>
      <c r="K3372" s="77">
        <f t="shared" si="520"/>
        <v>1.3502237704367319E-14</v>
      </c>
      <c r="L3372" s="82"/>
    </row>
    <row r="3373" spans="1:12" x14ac:dyDescent="0.2">
      <c r="A3373" s="76">
        <v>60800</v>
      </c>
      <c r="B3373" s="76">
        <f t="shared" si="516"/>
        <v>60.8</v>
      </c>
      <c r="C3373" s="77">
        <f t="shared" si="511"/>
        <v>2.7698180015305271E-7</v>
      </c>
      <c r="D3373" s="78">
        <f t="shared" si="512"/>
        <v>9.9313336584401111E-10</v>
      </c>
      <c r="E3373" s="78">
        <f t="shared" si="513"/>
        <v>1</v>
      </c>
      <c r="F3373" s="78">
        <f t="shared" si="514"/>
        <v>1</v>
      </c>
      <c r="G3373" s="77">
        <f t="shared" si="517"/>
        <v>2.7507986746353446E-16</v>
      </c>
      <c r="H3373" s="78">
        <f t="shared" si="515"/>
        <v>-311.21082387155519</v>
      </c>
      <c r="I3373" s="77">
        <f t="shared" si="518"/>
        <v>100</v>
      </c>
      <c r="J3373" s="77">
        <f t="shared" si="519"/>
        <v>2.7256231077544042E-16</v>
      </c>
      <c r="K3373" s="77">
        <f t="shared" si="520"/>
        <v>2.7256231077544041E-14</v>
      </c>
      <c r="L3373" s="82"/>
    </row>
    <row r="3374" spans="1:12" x14ac:dyDescent="0.2">
      <c r="A3374" s="76">
        <v>60900</v>
      </c>
      <c r="B3374" s="76">
        <f t="shared" si="516"/>
        <v>60.9</v>
      </c>
      <c r="C3374" s="77">
        <f t="shared" si="511"/>
        <v>3.1200588201904886E-7</v>
      </c>
      <c r="D3374" s="78">
        <f t="shared" si="512"/>
        <v>8.4262275670719382E-62</v>
      </c>
      <c r="E3374" s="78">
        <f t="shared" si="513"/>
        <v>1</v>
      </c>
      <c r="F3374" s="78">
        <f t="shared" si="514"/>
        <v>1</v>
      </c>
      <c r="G3374" s="77">
        <f t="shared" si="517"/>
        <v>2.6290325641575041E-68</v>
      </c>
      <c r="H3374" s="78">
        <f t="shared" si="515"/>
        <v>-1351.6040806906051</v>
      </c>
      <c r="I3374" s="77">
        <f t="shared" si="518"/>
        <v>100</v>
      </c>
      <c r="J3374" s="77">
        <f t="shared" si="519"/>
        <v>1.3753993373176723E-16</v>
      </c>
      <c r="K3374" s="77">
        <f t="shared" si="520"/>
        <v>1.3753993373176723E-14</v>
      </c>
      <c r="L3374" s="82"/>
    </row>
    <row r="3375" spans="1:12" x14ac:dyDescent="0.2">
      <c r="A3375" s="76">
        <v>61000</v>
      </c>
      <c r="B3375" s="76">
        <f t="shared" si="516"/>
        <v>61</v>
      </c>
      <c r="C3375" s="77">
        <f t="shared" si="511"/>
        <v>3.4954407328117158E-7</v>
      </c>
      <c r="D3375" s="78">
        <f t="shared" si="512"/>
        <v>8.1384964015093367E-10</v>
      </c>
      <c r="E3375" s="78">
        <f t="shared" si="513"/>
        <v>1</v>
      </c>
      <c r="F3375" s="78">
        <f t="shared" si="514"/>
        <v>1</v>
      </c>
      <c r="G3375" s="77">
        <f t="shared" si="517"/>
        <v>2.8447631825677306E-16</v>
      </c>
      <c r="H3375" s="78">
        <f t="shared" si="515"/>
        <v>-310.91907762780238</v>
      </c>
      <c r="I3375" s="77">
        <f t="shared" si="518"/>
        <v>100</v>
      </c>
      <c r="J3375" s="77">
        <f t="shared" si="519"/>
        <v>1.4223815912838653E-16</v>
      </c>
      <c r="K3375" s="77">
        <f t="shared" si="520"/>
        <v>1.4223815912838654E-14</v>
      </c>
      <c r="L3375" s="82"/>
    </row>
    <row r="3376" spans="1:12" x14ac:dyDescent="0.2">
      <c r="A3376" s="76">
        <v>61100</v>
      </c>
      <c r="B3376" s="76">
        <f t="shared" si="516"/>
        <v>61.1</v>
      </c>
      <c r="C3376" s="77">
        <f t="shared" si="511"/>
        <v>3.8956663552120858E-7</v>
      </c>
      <c r="D3376" s="78">
        <f t="shared" si="512"/>
        <v>7.4144002010641943E-10</v>
      </c>
      <c r="E3376" s="78">
        <f t="shared" si="513"/>
        <v>1</v>
      </c>
      <c r="F3376" s="78">
        <f t="shared" si="514"/>
        <v>1</v>
      </c>
      <c r="G3376" s="77">
        <f t="shared" si="517"/>
        <v>2.8884029407363504E-16</v>
      </c>
      <c r="H3376" s="78">
        <f t="shared" si="515"/>
        <v>-310.78684443027782</v>
      </c>
      <c r="I3376" s="77">
        <f t="shared" si="518"/>
        <v>100</v>
      </c>
      <c r="J3376" s="77">
        <f t="shared" si="519"/>
        <v>2.8665830616520408E-16</v>
      </c>
      <c r="K3376" s="77">
        <f t="shared" si="520"/>
        <v>2.8665830616520406E-14</v>
      </c>
      <c r="L3376" s="82"/>
    </row>
    <row r="3377" spans="1:12" x14ac:dyDescent="0.2">
      <c r="A3377" s="76">
        <v>61200</v>
      </c>
      <c r="B3377" s="76">
        <f t="shared" si="516"/>
        <v>61.2</v>
      </c>
      <c r="C3377" s="77">
        <f t="shared" si="511"/>
        <v>4.3202150825243407E-7</v>
      </c>
      <c r="D3377" s="78">
        <f t="shared" si="512"/>
        <v>1.0031611768652431E-58</v>
      </c>
      <c r="E3377" s="78">
        <f t="shared" si="513"/>
        <v>1</v>
      </c>
      <c r="F3377" s="78">
        <f t="shared" si="514"/>
        <v>1</v>
      </c>
      <c r="G3377" s="77">
        <f t="shared" si="517"/>
        <v>4.3338720464960911E-65</v>
      </c>
      <c r="H3377" s="78">
        <f t="shared" si="515"/>
        <v>-1287.2624782992764</v>
      </c>
      <c r="I3377" s="77">
        <f t="shared" si="518"/>
        <v>100</v>
      </c>
      <c r="J3377" s="77">
        <f t="shared" si="519"/>
        <v>1.4442014703681752E-16</v>
      </c>
      <c r="K3377" s="77">
        <f t="shared" si="520"/>
        <v>1.4442014703681752E-14</v>
      </c>
      <c r="L3377" s="82"/>
    </row>
    <row r="3378" spans="1:12" x14ac:dyDescent="0.2">
      <c r="A3378" s="76">
        <v>61300</v>
      </c>
      <c r="B3378" s="76">
        <f t="shared" si="516"/>
        <v>61.3</v>
      </c>
      <c r="C3378" s="77">
        <f t="shared" si="511"/>
        <v>4.768338968678714E-7</v>
      </c>
      <c r="D3378" s="78">
        <f t="shared" si="512"/>
        <v>6.2266330779916414E-10</v>
      </c>
      <c r="E3378" s="78">
        <f t="shared" si="513"/>
        <v>1</v>
      </c>
      <c r="F3378" s="78">
        <f t="shared" si="514"/>
        <v>1</v>
      </c>
      <c r="G3378" s="77">
        <f t="shared" si="517"/>
        <v>2.9690697149451432E-16</v>
      </c>
      <c r="H3378" s="78">
        <f t="shared" si="515"/>
        <v>-310.54759209751984</v>
      </c>
      <c r="I3378" s="77">
        <f t="shared" si="518"/>
        <v>100</v>
      </c>
      <c r="J3378" s="77">
        <f t="shared" si="519"/>
        <v>1.4845348574725716E-16</v>
      </c>
      <c r="K3378" s="77">
        <f t="shared" si="520"/>
        <v>1.4845348574725716E-14</v>
      </c>
      <c r="L3378" s="82"/>
    </row>
    <row r="3379" spans="1:12" x14ac:dyDescent="0.2">
      <c r="A3379" s="76">
        <v>61400</v>
      </c>
      <c r="B3379" s="76">
        <f t="shared" si="516"/>
        <v>61.4</v>
      </c>
      <c r="C3379" s="77">
        <f t="shared" si="511"/>
        <v>5.2390609974115782E-7</v>
      </c>
      <c r="D3379" s="78">
        <f t="shared" si="512"/>
        <v>5.7379138404689397E-10</v>
      </c>
      <c r="E3379" s="78">
        <f t="shared" si="513"/>
        <v>1</v>
      </c>
      <c r="F3379" s="78">
        <f t="shared" si="514"/>
        <v>1</v>
      </c>
      <c r="G3379" s="77">
        <f t="shared" si="517"/>
        <v>3.0061280608108901E-16</v>
      </c>
      <c r="H3379" s="78">
        <f t="shared" si="515"/>
        <v>-310.43985044890849</v>
      </c>
      <c r="I3379" s="77">
        <f t="shared" si="518"/>
        <v>100</v>
      </c>
      <c r="J3379" s="77">
        <f t="shared" si="519"/>
        <v>2.9875988878780169E-16</v>
      </c>
      <c r="K3379" s="77">
        <f t="shared" si="520"/>
        <v>2.9875988878780166E-14</v>
      </c>
      <c r="L3379" s="82"/>
    </row>
    <row r="3380" spans="1:12" x14ac:dyDescent="0.2">
      <c r="A3380" s="76">
        <v>61500</v>
      </c>
      <c r="B3380" s="76">
        <f t="shared" si="516"/>
        <v>61.5</v>
      </c>
      <c r="C3380" s="77">
        <f t="shared" si="511"/>
        <v>5.7311757944511146E-7</v>
      </c>
      <c r="D3380" s="78">
        <f t="shared" si="512"/>
        <v>3.6802434753218328E-60</v>
      </c>
      <c r="E3380" s="78">
        <f t="shared" si="513"/>
        <v>1</v>
      </c>
      <c r="F3380" s="78">
        <f t="shared" si="514"/>
        <v>1</v>
      </c>
      <c r="G3380" s="77">
        <f t="shared" si="517"/>
        <v>2.1092122323451135E-66</v>
      </c>
      <c r="H3380" s="78">
        <f t="shared" si="515"/>
        <v>-1313.5175943729771</v>
      </c>
      <c r="I3380" s="77">
        <f t="shared" si="518"/>
        <v>100</v>
      </c>
      <c r="J3380" s="77">
        <f t="shared" si="519"/>
        <v>1.503064030405445E-16</v>
      </c>
      <c r="K3380" s="77">
        <f t="shared" si="520"/>
        <v>1.503064030405445E-14</v>
      </c>
      <c r="L3380" s="82"/>
    </row>
    <row r="3381" spans="1:12" x14ac:dyDescent="0.2">
      <c r="A3381" s="76">
        <v>61600</v>
      </c>
      <c r="B3381" s="76">
        <f t="shared" si="516"/>
        <v>61.6</v>
      </c>
      <c r="C3381" s="77">
        <f t="shared" si="511"/>
        <v>6.2432528014108955E-7</v>
      </c>
      <c r="D3381" s="78">
        <f t="shared" si="512"/>
        <v>4.9233611430651787E-10</v>
      </c>
      <c r="E3381" s="78">
        <f t="shared" si="513"/>
        <v>1</v>
      </c>
      <c r="F3381" s="78">
        <f t="shared" si="514"/>
        <v>1</v>
      </c>
      <c r="G3381" s="77">
        <f t="shared" si="517"/>
        <v>3.0737788248799227E-16</v>
      </c>
      <c r="H3381" s="78">
        <f t="shared" si="515"/>
        <v>-310.24654771128598</v>
      </c>
      <c r="I3381" s="77">
        <f t="shared" si="518"/>
        <v>100</v>
      </c>
      <c r="J3381" s="77">
        <f t="shared" si="519"/>
        <v>1.5368894124399613E-16</v>
      </c>
      <c r="K3381" s="77">
        <f t="shared" si="520"/>
        <v>1.5368894124399615E-14</v>
      </c>
      <c r="L3381" s="82"/>
    </row>
    <row r="3382" spans="1:12" x14ac:dyDescent="0.2">
      <c r="A3382" s="76">
        <v>61700</v>
      </c>
      <c r="B3382" s="76">
        <f t="shared" si="516"/>
        <v>61.7</v>
      </c>
      <c r="C3382" s="77">
        <f t="shared" si="511"/>
        <v>6.7736419027415638E-7</v>
      </c>
      <c r="D3382" s="78">
        <f t="shared" si="512"/>
        <v>4.5830694861455726E-10</v>
      </c>
      <c r="E3382" s="78">
        <f t="shared" si="513"/>
        <v>1</v>
      </c>
      <c r="F3382" s="78">
        <f t="shared" si="514"/>
        <v>1</v>
      </c>
      <c r="G3382" s="77">
        <f t="shared" si="517"/>
        <v>3.1044071514531897E-16</v>
      </c>
      <c r="H3382" s="78">
        <f t="shared" si="515"/>
        <v>-310.16042649548405</v>
      </c>
      <c r="I3382" s="77">
        <f t="shared" si="518"/>
        <v>100</v>
      </c>
      <c r="J3382" s="77">
        <f t="shared" si="519"/>
        <v>3.0890929881665564E-16</v>
      </c>
      <c r="K3382" s="77">
        <f t="shared" si="520"/>
        <v>3.0890929881665567E-14</v>
      </c>
      <c r="L3382" s="82"/>
    </row>
    <row r="3383" spans="1:12" x14ac:dyDescent="0.2">
      <c r="A3383" s="76">
        <v>61800</v>
      </c>
      <c r="B3383" s="76">
        <f t="shared" si="516"/>
        <v>61.8</v>
      </c>
      <c r="C3383" s="77">
        <f t="shared" si="511"/>
        <v>7.3204814681895803E-7</v>
      </c>
      <c r="D3383" s="78">
        <f t="shared" si="512"/>
        <v>1.4624206477332358E-63</v>
      </c>
      <c r="E3383" s="78">
        <f t="shared" si="513"/>
        <v>1</v>
      </c>
      <c r="F3383" s="78">
        <f t="shared" si="514"/>
        <v>1</v>
      </c>
      <c r="G3383" s="77">
        <f t="shared" si="517"/>
        <v>1.0705623250428955E-69</v>
      </c>
      <c r="H3383" s="78">
        <f t="shared" si="515"/>
        <v>-1379.4077608852926</v>
      </c>
      <c r="I3383" s="77">
        <f t="shared" si="518"/>
        <v>100</v>
      </c>
      <c r="J3383" s="77">
        <f t="shared" si="519"/>
        <v>1.5522035757265948E-16</v>
      </c>
      <c r="K3383" s="77">
        <f t="shared" si="520"/>
        <v>1.5522035757265949E-14</v>
      </c>
      <c r="L3383" s="82"/>
    </row>
    <row r="3384" spans="1:12" x14ac:dyDescent="0.2">
      <c r="A3384" s="76">
        <v>61900</v>
      </c>
      <c r="B3384" s="76">
        <f t="shared" si="516"/>
        <v>61.9</v>
      </c>
      <c r="C3384" s="77">
        <f t="shared" si="511"/>
        <v>7.8817087449261535E-7</v>
      </c>
      <c r="D3384" s="78">
        <f t="shared" si="512"/>
        <v>4.0084770178088554E-10</v>
      </c>
      <c r="E3384" s="78">
        <f t="shared" si="513"/>
        <v>1</v>
      </c>
      <c r="F3384" s="78">
        <f t="shared" si="514"/>
        <v>1</v>
      </c>
      <c r="G3384" s="77">
        <f t="shared" si="517"/>
        <v>3.1593648365099564E-16</v>
      </c>
      <c r="H3384" s="78">
        <f t="shared" si="515"/>
        <v>-310.00800439652699</v>
      </c>
      <c r="I3384" s="77">
        <f t="shared" si="518"/>
        <v>100</v>
      </c>
      <c r="J3384" s="77">
        <f t="shared" si="519"/>
        <v>1.5796824182549782E-16</v>
      </c>
      <c r="K3384" s="77">
        <f t="shared" si="520"/>
        <v>1.5796824182549782E-14</v>
      </c>
      <c r="L3384" s="82"/>
    </row>
    <row r="3385" spans="1:12" x14ac:dyDescent="0.2">
      <c r="A3385" s="76">
        <v>62000</v>
      </c>
      <c r="B3385" s="76">
        <f t="shared" si="516"/>
        <v>62</v>
      </c>
      <c r="C3385" s="77">
        <f t="shared" si="511"/>
        <v>8.4550725061742459E-7</v>
      </c>
      <c r="D3385" s="78">
        <f t="shared" si="512"/>
        <v>3.7654725175805872E-10</v>
      </c>
      <c r="E3385" s="78">
        <f t="shared" si="513"/>
        <v>1</v>
      </c>
      <c r="F3385" s="78">
        <f t="shared" si="514"/>
        <v>1</v>
      </c>
      <c r="G3385" s="77">
        <f t="shared" si="517"/>
        <v>3.1837343156150343E-16</v>
      </c>
      <c r="H3385" s="78">
        <f t="shared" si="515"/>
        <v>-309.94126363072672</v>
      </c>
      <c r="I3385" s="77">
        <f t="shared" si="518"/>
        <v>100</v>
      </c>
      <c r="J3385" s="77">
        <f t="shared" si="519"/>
        <v>3.1715495760624954E-16</v>
      </c>
      <c r="K3385" s="77">
        <f t="shared" si="520"/>
        <v>3.1715495760624954E-14</v>
      </c>
      <c r="L3385" s="82"/>
    </row>
    <row r="3386" spans="1:12" x14ac:dyDescent="0.2">
      <c r="A3386" s="76">
        <v>62100</v>
      </c>
      <c r="B3386" s="76">
        <f t="shared" si="516"/>
        <v>62.1</v>
      </c>
      <c r="C3386" s="77">
        <f t="shared" si="511"/>
        <v>9.0381478370762062E-7</v>
      </c>
      <c r="D3386" s="78">
        <f t="shared" si="512"/>
        <v>1.8209079629003468E-61</v>
      </c>
      <c r="E3386" s="78">
        <f t="shared" si="513"/>
        <v>1</v>
      </c>
      <c r="F3386" s="78">
        <f t="shared" si="514"/>
        <v>1</v>
      </c>
      <c r="G3386" s="77">
        <f t="shared" si="517"/>
        <v>1.645763536640261E-67</v>
      </c>
      <c r="H3386" s="78">
        <f t="shared" si="515"/>
        <v>-1335.6726512817404</v>
      </c>
      <c r="I3386" s="77">
        <f t="shared" si="518"/>
        <v>100</v>
      </c>
      <c r="J3386" s="77">
        <f t="shared" si="519"/>
        <v>1.5918671578075171E-16</v>
      </c>
      <c r="K3386" s="77">
        <f t="shared" si="520"/>
        <v>1.5918671578075172E-14</v>
      </c>
      <c r="L3386" s="82"/>
    </row>
    <row r="3387" spans="1:12" x14ac:dyDescent="0.2">
      <c r="A3387" s="76">
        <v>62200</v>
      </c>
      <c r="B3387" s="76">
        <f t="shared" si="516"/>
        <v>62.2</v>
      </c>
      <c r="C3387" s="77">
        <f t="shared" si="511"/>
        <v>9.6283529140098257E-7</v>
      </c>
      <c r="D3387" s="78">
        <f t="shared" si="512"/>
        <v>3.3508947930258726E-10</v>
      </c>
      <c r="E3387" s="78">
        <f t="shared" si="513"/>
        <v>1</v>
      </c>
      <c r="F3387" s="78">
        <f t="shared" si="514"/>
        <v>1</v>
      </c>
      <c r="G3387" s="77">
        <f t="shared" si="517"/>
        <v>3.2263597644971013E-16</v>
      </c>
      <c r="H3387" s="78">
        <f t="shared" si="515"/>
        <v>-309.82574413990613</v>
      </c>
      <c r="I3387" s="77">
        <f t="shared" si="518"/>
        <v>100</v>
      </c>
      <c r="J3387" s="77">
        <f t="shared" si="519"/>
        <v>1.6131798822485507E-16</v>
      </c>
      <c r="K3387" s="77">
        <f t="shared" si="520"/>
        <v>1.6131798822485506E-14</v>
      </c>
      <c r="L3387" s="82"/>
    </row>
    <row r="3388" spans="1:12" x14ac:dyDescent="0.2">
      <c r="A3388" s="76">
        <v>62300</v>
      </c>
      <c r="B3388" s="76">
        <f t="shared" si="516"/>
        <v>62.3</v>
      </c>
      <c r="C3388" s="77">
        <f t="shared" si="511"/>
        <v>1.0222967610848921E-6</v>
      </c>
      <c r="D3388" s="78">
        <f t="shared" si="512"/>
        <v>3.1738921872131481E-10</v>
      </c>
      <c r="E3388" s="78">
        <f t="shared" si="513"/>
        <v>1</v>
      </c>
      <c r="F3388" s="78">
        <f t="shared" si="514"/>
        <v>1</v>
      </c>
      <c r="G3388" s="77">
        <f t="shared" si="517"/>
        <v>3.2446597030206451E-16</v>
      </c>
      <c r="H3388" s="78">
        <f t="shared" si="515"/>
        <v>-309.77661689776573</v>
      </c>
      <c r="I3388" s="77">
        <f t="shared" si="518"/>
        <v>100</v>
      </c>
      <c r="J3388" s="77">
        <f t="shared" si="519"/>
        <v>3.2355097337588732E-16</v>
      </c>
      <c r="K3388" s="77">
        <f t="shared" si="520"/>
        <v>3.2355097337588733E-14</v>
      </c>
      <c r="L3388" s="82"/>
    </row>
    <row r="3389" spans="1:12" x14ac:dyDescent="0.2">
      <c r="A3389" s="76">
        <v>62400</v>
      </c>
      <c r="B3389" s="76">
        <f t="shared" si="516"/>
        <v>62.4</v>
      </c>
      <c r="C3389" s="77">
        <f t="shared" si="511"/>
        <v>1.0819153745011719E-6</v>
      </c>
      <c r="D3389" s="78">
        <f t="shared" si="512"/>
        <v>3.2391799476626392E-61</v>
      </c>
      <c r="E3389" s="78">
        <f t="shared" si="513"/>
        <v>1</v>
      </c>
      <c r="F3389" s="78">
        <f t="shared" si="514"/>
        <v>1</v>
      </c>
      <c r="G3389" s="77">
        <f t="shared" si="517"/>
        <v>3.5045185861521106E-67</v>
      </c>
      <c r="H3389" s="78">
        <f t="shared" si="515"/>
        <v>-1329.107432648025</v>
      </c>
      <c r="I3389" s="77">
        <f t="shared" si="518"/>
        <v>100</v>
      </c>
      <c r="J3389" s="77">
        <f t="shared" si="519"/>
        <v>1.6223298515103226E-16</v>
      </c>
      <c r="K3389" s="77">
        <f t="shared" si="520"/>
        <v>1.6223298515103227E-14</v>
      </c>
      <c r="L3389" s="82"/>
    </row>
    <row r="3390" spans="1:12" x14ac:dyDescent="0.2">
      <c r="A3390" s="76">
        <v>62500</v>
      </c>
      <c r="B3390" s="76">
        <f t="shared" si="516"/>
        <v>62.5</v>
      </c>
      <c r="C3390" s="77">
        <f t="shared" si="511"/>
        <v>1.1413976757779607E-6</v>
      </c>
      <c r="D3390" s="78">
        <f t="shared" si="512"/>
        <v>2.8695944135105172E-10</v>
      </c>
      <c r="E3390" s="78">
        <f t="shared" si="513"/>
        <v>1</v>
      </c>
      <c r="F3390" s="78">
        <f t="shared" si="514"/>
        <v>1</v>
      </c>
      <c r="G3390" s="77">
        <f t="shared" si="517"/>
        <v>3.2753483940063244E-16</v>
      </c>
      <c r="H3390" s="78">
        <f t="shared" si="515"/>
        <v>-309.69484995895778</v>
      </c>
      <c r="I3390" s="77">
        <f t="shared" si="518"/>
        <v>100</v>
      </c>
      <c r="J3390" s="77">
        <f t="shared" si="519"/>
        <v>1.6376741970031622E-16</v>
      </c>
      <c r="K3390" s="77">
        <f t="shared" si="520"/>
        <v>1.6376741970031621E-14</v>
      </c>
      <c r="L3390" s="82"/>
    </row>
    <row r="3391" spans="1:12" x14ac:dyDescent="0.2">
      <c r="A3391" s="76">
        <v>62600</v>
      </c>
      <c r="B3391" s="76">
        <f t="shared" si="516"/>
        <v>62.6</v>
      </c>
      <c r="C3391" s="77">
        <f t="shared" si="511"/>
        <v>1.2004428607480898E-6</v>
      </c>
      <c r="D3391" s="78">
        <f t="shared" si="512"/>
        <v>2.7388097426901898E-10</v>
      </c>
      <c r="E3391" s="78">
        <f t="shared" si="513"/>
        <v>1</v>
      </c>
      <c r="F3391" s="78">
        <f t="shared" si="514"/>
        <v>1</v>
      </c>
      <c r="G3391" s="77">
        <f t="shared" si="517"/>
        <v>3.2877846025597513E-16</v>
      </c>
      <c r="H3391" s="78">
        <f t="shared" si="515"/>
        <v>-309.66193285538884</v>
      </c>
      <c r="I3391" s="77">
        <f t="shared" si="518"/>
        <v>100</v>
      </c>
      <c r="J3391" s="77">
        <f t="shared" si="519"/>
        <v>3.2815664982830379E-16</v>
      </c>
      <c r="K3391" s="77">
        <f t="shared" si="520"/>
        <v>3.2815664982830376E-14</v>
      </c>
      <c r="L3391" s="82"/>
    </row>
    <row r="3392" spans="1:12" x14ac:dyDescent="0.2">
      <c r="A3392" s="76">
        <v>62700</v>
      </c>
      <c r="B3392" s="76">
        <f t="shared" si="516"/>
        <v>62.7</v>
      </c>
      <c r="C3392" s="77">
        <f t="shared" si="511"/>
        <v>1.2587451640879748E-6</v>
      </c>
      <c r="D3392" s="78">
        <f t="shared" si="512"/>
        <v>6.3105890702883382E-66</v>
      </c>
      <c r="E3392" s="78">
        <f t="shared" si="513"/>
        <v>1</v>
      </c>
      <c r="F3392" s="78">
        <f t="shared" si="514"/>
        <v>1</v>
      </c>
      <c r="G3392" s="77">
        <f t="shared" si="517"/>
        <v>7.9434234747718749E-72</v>
      </c>
      <c r="H3392" s="78">
        <f t="shared" si="515"/>
        <v>-1421.9998456800099</v>
      </c>
      <c r="I3392" s="77">
        <f t="shared" si="518"/>
        <v>100</v>
      </c>
      <c r="J3392" s="77">
        <f t="shared" si="519"/>
        <v>1.6438923012798756E-16</v>
      </c>
      <c r="K3392" s="77">
        <f t="shared" si="520"/>
        <v>1.6438923012798756E-14</v>
      </c>
      <c r="L3392" s="82"/>
    </row>
    <row r="3393" spans="1:12" x14ac:dyDescent="0.2">
      <c r="A3393" s="76">
        <v>62800</v>
      </c>
      <c r="B3393" s="76">
        <f t="shared" si="516"/>
        <v>62.8</v>
      </c>
      <c r="C3393" s="77">
        <f t="shared" si="511"/>
        <v>1.3159963197621521E-6</v>
      </c>
      <c r="D3393" s="78">
        <f t="shared" si="512"/>
        <v>2.5128971512178031E-10</v>
      </c>
      <c r="E3393" s="78">
        <f t="shared" si="513"/>
        <v>1</v>
      </c>
      <c r="F3393" s="78">
        <f t="shared" si="514"/>
        <v>1</v>
      </c>
      <c r="G3393" s="77">
        <f t="shared" si="517"/>
        <v>3.3069634029434249E-16</v>
      </c>
      <c r="H3393" s="78">
        <f t="shared" si="515"/>
        <v>-309.61141222502602</v>
      </c>
      <c r="I3393" s="77">
        <f t="shared" si="518"/>
        <v>100</v>
      </c>
      <c r="J3393" s="77">
        <f t="shared" si="519"/>
        <v>1.6534817014717125E-16</v>
      </c>
      <c r="K3393" s="77">
        <f t="shared" si="520"/>
        <v>1.6534817014717125E-14</v>
      </c>
      <c r="L3393" s="82"/>
    </row>
    <row r="3394" spans="1:12" x14ac:dyDescent="0.2">
      <c r="A3394" s="76">
        <v>62900</v>
      </c>
      <c r="B3394" s="76">
        <f t="shared" si="516"/>
        <v>62.9</v>
      </c>
      <c r="C3394" s="77">
        <f t="shared" ref="C3394:C3457" si="521">ABS(SIN(((8*PI()*$A3394*VLOOKUP($D$8,$C$16:$D$31,2,FALSE))/($D$14*1000000)))/(VLOOKUP($D$8,$C$16:$D$31,2,FALSE)*SIN(((8*PI()*$A3394)/($D$14*1000000)))))^5</f>
        <v>1.3718880694947121E-6</v>
      </c>
      <c r="D3394" s="78">
        <f t="shared" ref="D3394:D3457" si="522">ABS(SIN(((512*PI()*$A3394*VLOOKUP($D$8,$C$16:$E$31,3,FALSE))/($D$14*1000000)))/(VLOOKUP($D$8,$C$16:$E$31,3,FALSE)*SIN(((512*PI()*$A3394)/($D$14*1000000)))))^$D$9</f>
        <v>2.4154715355323056E-10</v>
      </c>
      <c r="E3394" s="78">
        <f t="shared" ref="E3394:E3457" si="523">IF($D$10="OFF",1,ABS(SIN(8*VLOOKUP($D$8,$C$16:$D$31,2,FALSE)*VLOOKUP($D$8,$C$16:$E$31,3,FALSE)*2*PI()*A3394/($D$14*1000000))/(2*SIN((8*VLOOKUP($D$8,$C$16:$D$31,2,FALSE)*VLOOKUP($D$8,$C$16:$E$31,3,FALSE))*PI()*A3394/($D$14*1000000)))))</f>
        <v>1</v>
      </c>
      <c r="F3394" s="78">
        <f t="shared" ref="F3394:F3457" si="524">IF($D$11="OFF",1,ABS(SIN(8*VLOOKUP($D$8,$C$16:$D$31,2,FALSE)*VLOOKUP($D$8,$C$16:$E$31,3,FALSE)*IF($D$10="ON",4,2)*PI()*A3394/($D$14*1000000))/(2*SIN((8*VLOOKUP($D$8,$C$16:$D$31,2,FALSE)*VLOOKUP($D$8,$C$16:$E$31,3,FALSE)*IF($D$10="ON",2,1))*PI()*A3394/($D$14*1000000)))))</f>
        <v>1</v>
      </c>
      <c r="G3394" s="77">
        <f t="shared" si="517"/>
        <v>3.3137565818008425E-16</v>
      </c>
      <c r="H3394" s="78">
        <f t="shared" ref="H3394:H3457" si="525">20*LOG10(G3394)</f>
        <v>-309.59358793319996</v>
      </c>
      <c r="I3394" s="77">
        <f t="shared" si="518"/>
        <v>100</v>
      </c>
      <c r="J3394" s="77">
        <f t="shared" si="519"/>
        <v>3.3103599923721339E-16</v>
      </c>
      <c r="K3394" s="77">
        <f t="shared" si="520"/>
        <v>3.3103599923721342E-14</v>
      </c>
      <c r="L3394" s="82"/>
    </row>
    <row r="3395" spans="1:12" x14ac:dyDescent="0.2">
      <c r="A3395" s="76">
        <v>63000</v>
      </c>
      <c r="B3395" s="76">
        <f t="shared" ref="B3395:B3458" si="526">A3395/1000</f>
        <v>63</v>
      </c>
      <c r="C3395" s="77">
        <f t="shared" si="521"/>
        <v>1.4261146935168699E-6</v>
      </c>
      <c r="D3395" s="78">
        <f t="shared" si="522"/>
        <v>6.6474342814640698E-59</v>
      </c>
      <c r="E3395" s="78">
        <f t="shared" si="523"/>
        <v>1</v>
      </c>
      <c r="F3395" s="78">
        <f t="shared" si="524"/>
        <v>1</v>
      </c>
      <c r="G3395" s="77">
        <f t="shared" ref="G3395:G3458" si="527">C3395*D3395*E3395*F3395</f>
        <v>9.4800037029836662E-65</v>
      </c>
      <c r="H3395" s="78">
        <f t="shared" si="525"/>
        <v>-1280.4638298604432</v>
      </c>
      <c r="I3395" s="77">
        <f t="shared" ref="I3395:I3458" si="528">A3395-A3394</f>
        <v>100</v>
      </c>
      <c r="J3395" s="77">
        <f t="shared" ref="J3395:J3458" si="529">((G3395+G3394)/2)</f>
        <v>1.6568782909004212E-16</v>
      </c>
      <c r="K3395" s="77">
        <f t="shared" si="520"/>
        <v>1.6568782909004213E-14</v>
      </c>
      <c r="L3395" s="82"/>
    </row>
    <row r="3396" spans="1:12" x14ac:dyDescent="0.2">
      <c r="A3396" s="76">
        <v>63100</v>
      </c>
      <c r="B3396" s="76">
        <f t="shared" si="526"/>
        <v>63.1</v>
      </c>
      <c r="C3396" s="77">
        <f t="shared" si="521"/>
        <v>1.478375537661268E-6</v>
      </c>
      <c r="D3396" s="78">
        <f t="shared" si="522"/>
        <v>2.2469801861517486E-10</v>
      </c>
      <c r="E3396" s="78">
        <f t="shared" si="523"/>
        <v>1</v>
      </c>
      <c r="F3396" s="78">
        <f t="shared" si="524"/>
        <v>1</v>
      </c>
      <c r="G3396" s="77">
        <f t="shared" si="527"/>
        <v>3.3218805408163075E-16</v>
      </c>
      <c r="H3396" s="78">
        <f t="shared" si="525"/>
        <v>-309.57231978806652</v>
      </c>
      <c r="I3396" s="77">
        <f t="shared" si="528"/>
        <v>100</v>
      </c>
      <c r="J3396" s="77">
        <f t="shared" si="529"/>
        <v>1.6609402704081538E-16</v>
      </c>
      <c r="K3396" s="77">
        <f t="shared" ref="K3396:K3459" si="530">I3396*J3396</f>
        <v>1.6609402704081536E-14</v>
      </c>
      <c r="L3396" s="82"/>
    </row>
    <row r="3397" spans="1:12" x14ac:dyDescent="0.2">
      <c r="A3397" s="76">
        <v>63200</v>
      </c>
      <c r="B3397" s="76">
        <f t="shared" si="526"/>
        <v>63.2</v>
      </c>
      <c r="C3397" s="77">
        <f t="shared" si="521"/>
        <v>1.5283775109882954E-6</v>
      </c>
      <c r="D3397" s="78">
        <f t="shared" si="522"/>
        <v>2.1743742393533967E-10</v>
      </c>
      <c r="E3397" s="78">
        <f t="shared" si="523"/>
        <v>1</v>
      </c>
      <c r="F3397" s="78">
        <f t="shared" si="524"/>
        <v>1</v>
      </c>
      <c r="G3397" s="77">
        <f t="shared" si="527"/>
        <v>3.3232646879000123E-16</v>
      </c>
      <c r="H3397" s="78">
        <f t="shared" si="525"/>
        <v>-309.56870134224721</v>
      </c>
      <c r="I3397" s="77">
        <f t="shared" si="528"/>
        <v>100</v>
      </c>
      <c r="J3397" s="77">
        <f t="shared" si="529"/>
        <v>3.3225726143581599E-16</v>
      </c>
      <c r="K3397" s="77">
        <f t="shared" si="530"/>
        <v>3.3225726143581596E-14</v>
      </c>
      <c r="L3397" s="82"/>
    </row>
    <row r="3398" spans="1:12" x14ac:dyDescent="0.2">
      <c r="A3398" s="76">
        <v>63300</v>
      </c>
      <c r="B3398" s="76">
        <f t="shared" si="526"/>
        <v>63.3</v>
      </c>
      <c r="C3398" s="77">
        <f t="shared" si="521"/>
        <v>1.5758375285328962E-6</v>
      </c>
      <c r="D3398" s="78">
        <f t="shared" si="522"/>
        <v>5.3706952896617862E-60</v>
      </c>
      <c r="E3398" s="78">
        <f t="shared" si="523"/>
        <v>1</v>
      </c>
      <c r="F3398" s="78">
        <f t="shared" si="524"/>
        <v>1</v>
      </c>
      <c r="G3398" s="77">
        <f t="shared" si="527"/>
        <v>8.4633431917638964E-66</v>
      </c>
      <c r="H3398" s="78">
        <f t="shared" si="525"/>
        <v>-1301.4491609592517</v>
      </c>
      <c r="I3398" s="77">
        <f t="shared" si="528"/>
        <v>100</v>
      </c>
      <c r="J3398" s="77">
        <f t="shared" si="529"/>
        <v>1.6616323439500061E-16</v>
      </c>
      <c r="K3398" s="77">
        <f t="shared" si="530"/>
        <v>1.661632343950006E-14</v>
      </c>
      <c r="L3398" s="82"/>
    </row>
    <row r="3399" spans="1:12" x14ac:dyDescent="0.2">
      <c r="A3399" s="76">
        <v>63400</v>
      </c>
      <c r="B3399" s="76">
        <f t="shared" si="526"/>
        <v>63.4</v>
      </c>
      <c r="C3399" s="77">
        <f t="shared" si="521"/>
        <v>1.6204848744443454E-6</v>
      </c>
      <c r="D3399" s="78">
        <f t="shared" si="522"/>
        <v>2.0492717522120781E-10</v>
      </c>
      <c r="E3399" s="78">
        <f t="shared" si="523"/>
        <v>1</v>
      </c>
      <c r="F3399" s="78">
        <f t="shared" si="524"/>
        <v>1</v>
      </c>
      <c r="G3399" s="77">
        <f t="shared" si="527"/>
        <v>3.3208138780857331E-16</v>
      </c>
      <c r="H3399" s="78">
        <f t="shared" si="525"/>
        <v>-309.575109293124</v>
      </c>
      <c r="I3399" s="77">
        <f t="shared" si="528"/>
        <v>100</v>
      </c>
      <c r="J3399" s="77">
        <f t="shared" si="529"/>
        <v>1.6604069390428665E-16</v>
      </c>
      <c r="K3399" s="77">
        <f t="shared" si="530"/>
        <v>1.6604069390428665E-14</v>
      </c>
      <c r="L3399" s="82"/>
    </row>
    <row r="3400" spans="1:12" x14ac:dyDescent="0.2">
      <c r="A3400" s="76">
        <v>63500</v>
      </c>
      <c r="B3400" s="76">
        <f t="shared" si="526"/>
        <v>63.5</v>
      </c>
      <c r="C3400" s="77">
        <f t="shared" si="521"/>
        <v>1.6620634617462166E-6</v>
      </c>
      <c r="D3400" s="78">
        <f t="shared" si="522"/>
        <v>1.9957328944814828E-10</v>
      </c>
      <c r="E3400" s="78">
        <f t="shared" si="523"/>
        <v>1</v>
      </c>
      <c r="F3400" s="78">
        <f t="shared" si="524"/>
        <v>1</v>
      </c>
      <c r="G3400" s="77">
        <f t="shared" si="527"/>
        <v>3.31703472332269E-16</v>
      </c>
      <c r="H3400" s="78">
        <f t="shared" si="525"/>
        <v>-309.58499964366217</v>
      </c>
      <c r="I3400" s="77">
        <f t="shared" si="528"/>
        <v>100</v>
      </c>
      <c r="J3400" s="77">
        <f t="shared" si="529"/>
        <v>3.3189243007042113E-16</v>
      </c>
      <c r="K3400" s="77">
        <f t="shared" si="530"/>
        <v>3.3189243007042116E-14</v>
      </c>
      <c r="L3400" s="82"/>
    </row>
    <row r="3401" spans="1:12" x14ac:dyDescent="0.2">
      <c r="A3401" s="76">
        <v>63600</v>
      </c>
      <c r="B3401" s="76">
        <f t="shared" si="526"/>
        <v>63.6</v>
      </c>
      <c r="C3401" s="77">
        <f t="shared" si="521"/>
        <v>1.7003339661549554E-6</v>
      </c>
      <c r="D3401" s="78">
        <f t="shared" si="522"/>
        <v>4.1421692719838973E-63</v>
      </c>
      <c r="E3401" s="78">
        <f t="shared" si="523"/>
        <v>1</v>
      </c>
      <c r="F3401" s="78">
        <f t="shared" si="524"/>
        <v>1</v>
      </c>
      <c r="G3401" s="77">
        <f t="shared" si="527"/>
        <v>7.0430711067175641E-69</v>
      </c>
      <c r="H3401" s="78">
        <f t="shared" si="525"/>
        <v>-1363.0447585391271</v>
      </c>
      <c r="I3401" s="77">
        <f t="shared" si="528"/>
        <v>100</v>
      </c>
      <c r="J3401" s="77">
        <f t="shared" si="529"/>
        <v>1.658517361661345E-16</v>
      </c>
      <c r="K3401" s="77">
        <f t="shared" si="530"/>
        <v>1.6585173616613451E-14</v>
      </c>
      <c r="L3401" s="82"/>
    </row>
    <row r="3402" spans="1:12" x14ac:dyDescent="0.2">
      <c r="A3402" s="76">
        <v>63700</v>
      </c>
      <c r="B3402" s="76">
        <f t="shared" si="526"/>
        <v>63.7</v>
      </c>
      <c r="C3402" s="77">
        <f t="shared" si="521"/>
        <v>1.7350758128468115E-6</v>
      </c>
      <c r="D3402" s="78">
        <f t="shared" si="522"/>
        <v>1.9045341502875072E-10</v>
      </c>
      <c r="E3402" s="78">
        <f t="shared" si="523"/>
        <v>1</v>
      </c>
      <c r="F3402" s="78">
        <f t="shared" si="524"/>
        <v>1</v>
      </c>
      <c r="G3402" s="77">
        <f t="shared" si="527"/>
        <v>3.304511138904608E-16</v>
      </c>
      <c r="H3402" s="78">
        <f t="shared" si="525"/>
        <v>-309.61785559727122</v>
      </c>
      <c r="I3402" s="77">
        <f t="shared" si="528"/>
        <v>100</v>
      </c>
      <c r="J3402" s="77">
        <f t="shared" si="529"/>
        <v>1.652255569452304E-16</v>
      </c>
      <c r="K3402" s="77">
        <f t="shared" si="530"/>
        <v>1.6522555694523039E-14</v>
      </c>
      <c r="L3402" s="82"/>
    </row>
    <row r="3403" spans="1:12" x14ac:dyDescent="0.2">
      <c r="A3403" s="76">
        <v>63800</v>
      </c>
      <c r="B3403" s="76">
        <f t="shared" si="526"/>
        <v>63.8</v>
      </c>
      <c r="C3403" s="77">
        <f t="shared" si="521"/>
        <v>1.7660889967358046E-6</v>
      </c>
      <c r="D3403" s="78">
        <f t="shared" si="522"/>
        <v>1.8661713057540258E-10</v>
      </c>
      <c r="E3403" s="78">
        <f t="shared" si="523"/>
        <v>1</v>
      </c>
      <c r="F3403" s="78">
        <f t="shared" si="524"/>
        <v>1</v>
      </c>
      <c r="G3403" s="77">
        <f t="shared" si="527"/>
        <v>3.2958246091162741E-16</v>
      </c>
      <c r="H3403" s="78">
        <f t="shared" si="525"/>
        <v>-309.64071815624425</v>
      </c>
      <c r="I3403" s="77">
        <f t="shared" si="528"/>
        <v>100</v>
      </c>
      <c r="J3403" s="77">
        <f t="shared" si="529"/>
        <v>3.3001678740104408E-16</v>
      </c>
      <c r="K3403" s="77">
        <f t="shared" si="530"/>
        <v>3.3001678740104409E-14</v>
      </c>
      <c r="L3403" s="82"/>
    </row>
    <row r="3404" spans="1:12" x14ac:dyDescent="0.2">
      <c r="A3404" s="76">
        <v>63900</v>
      </c>
      <c r="B3404" s="76">
        <f t="shared" si="526"/>
        <v>63.9</v>
      </c>
      <c r="C3404" s="77">
        <f t="shared" si="521"/>
        <v>1.7931957186979558E-6</v>
      </c>
      <c r="D3404" s="78">
        <f t="shared" si="522"/>
        <v>8.8558686786488833E-61</v>
      </c>
      <c r="E3404" s="78">
        <f t="shared" si="523"/>
        <v>1</v>
      </c>
      <c r="F3404" s="78">
        <f t="shared" si="524"/>
        <v>1</v>
      </c>
      <c r="G3404" s="77">
        <f t="shared" si="527"/>
        <v>1.58803057999045E-66</v>
      </c>
      <c r="H3404" s="78">
        <f t="shared" si="525"/>
        <v>-1315.9828227762989</v>
      </c>
      <c r="I3404" s="77">
        <f t="shared" si="528"/>
        <v>100</v>
      </c>
      <c r="J3404" s="77">
        <f t="shared" si="529"/>
        <v>1.647912304558137E-16</v>
      </c>
      <c r="K3404" s="77">
        <f t="shared" si="530"/>
        <v>1.647912304558137E-14</v>
      </c>
      <c r="L3404" s="82"/>
    </row>
    <row r="3405" spans="1:12" x14ac:dyDescent="0.2">
      <c r="A3405" s="76">
        <v>64000</v>
      </c>
      <c r="B3405" s="76">
        <f t="shared" si="526"/>
        <v>64</v>
      </c>
      <c r="C3405" s="77">
        <f t="shared" si="521"/>
        <v>1.81624182222632E-6</v>
      </c>
      <c r="D3405" s="78">
        <f t="shared" si="522"/>
        <v>1.8024852688722872E-10</v>
      </c>
      <c r="E3405" s="78">
        <f t="shared" si="523"/>
        <v>1</v>
      </c>
      <c r="F3405" s="78">
        <f t="shared" si="524"/>
        <v>1</v>
      </c>
      <c r="G3405" s="77">
        <f t="shared" si="527"/>
        <v>3.2737491292727013E-16</v>
      </c>
      <c r="H3405" s="78">
        <f t="shared" si="525"/>
        <v>-309.69909208154183</v>
      </c>
      <c r="I3405" s="77">
        <f t="shared" si="528"/>
        <v>100</v>
      </c>
      <c r="J3405" s="77">
        <f t="shared" si="529"/>
        <v>1.6368745646363506E-16</v>
      </c>
      <c r="K3405" s="77">
        <f t="shared" si="530"/>
        <v>1.6368745646363507E-14</v>
      </c>
      <c r="L3405" s="82"/>
    </row>
    <row r="3406" spans="1:12" x14ac:dyDescent="0.2">
      <c r="A3406" s="76">
        <v>64100</v>
      </c>
      <c r="B3406" s="76">
        <f t="shared" si="526"/>
        <v>64.099999999999994</v>
      </c>
      <c r="C3406" s="77">
        <f t="shared" si="521"/>
        <v>1.8350980172025869E-6</v>
      </c>
      <c r="D3406" s="78">
        <f t="shared" si="522"/>
        <v>1.7767006540301596E-10</v>
      </c>
      <c r="E3406" s="78">
        <f t="shared" si="523"/>
        <v>1</v>
      </c>
      <c r="F3406" s="78">
        <f t="shared" si="524"/>
        <v>1</v>
      </c>
      <c r="G3406" s="77">
        <f t="shared" si="527"/>
        <v>3.260419847373285E-16</v>
      </c>
      <c r="H3406" s="78">
        <f t="shared" si="525"/>
        <v>-309.73452943632788</v>
      </c>
      <c r="I3406" s="77">
        <f t="shared" si="528"/>
        <v>100</v>
      </c>
      <c r="J3406" s="77">
        <f t="shared" si="529"/>
        <v>3.2670844883229932E-16</v>
      </c>
      <c r="K3406" s="77">
        <f t="shared" si="530"/>
        <v>3.2670844883229932E-14</v>
      </c>
      <c r="L3406" s="82"/>
    </row>
    <row r="3407" spans="1:12" x14ac:dyDescent="0.2">
      <c r="A3407" s="76">
        <v>64200</v>
      </c>
      <c r="B3407" s="76">
        <f t="shared" si="526"/>
        <v>64.2</v>
      </c>
      <c r="C3407" s="77">
        <f t="shared" si="521"/>
        <v>1.8496608797969057E-6</v>
      </c>
      <c r="D3407" s="78">
        <f t="shared" si="522"/>
        <v>4.2503781321840562E-63</v>
      </c>
      <c r="E3407" s="78">
        <f t="shared" si="523"/>
        <v>1</v>
      </c>
      <c r="F3407" s="78">
        <f t="shared" si="524"/>
        <v>1</v>
      </c>
      <c r="G3407" s="77">
        <f t="shared" si="527"/>
        <v>7.8617581554450899E-69</v>
      </c>
      <c r="H3407" s="78">
        <f t="shared" si="525"/>
        <v>-1362.089606402817</v>
      </c>
      <c r="I3407" s="77">
        <f t="shared" si="528"/>
        <v>100</v>
      </c>
      <c r="J3407" s="77">
        <f t="shared" si="529"/>
        <v>1.6302099236866425E-16</v>
      </c>
      <c r="K3407" s="77">
        <f t="shared" si="530"/>
        <v>1.6302099236866425E-14</v>
      </c>
      <c r="L3407" s="82"/>
    </row>
    <row r="3408" spans="1:12" x14ac:dyDescent="0.2">
      <c r="A3408" s="76">
        <v>64300</v>
      </c>
      <c r="B3408" s="76">
        <f t="shared" si="526"/>
        <v>64.3</v>
      </c>
      <c r="C3408" s="77">
        <f t="shared" si="521"/>
        <v>1.8598536199318268E-6</v>
      </c>
      <c r="D3408" s="78">
        <f t="shared" si="522"/>
        <v>1.7363351810249629E-10</v>
      </c>
      <c r="E3408" s="78">
        <f t="shared" si="523"/>
        <v>1</v>
      </c>
      <c r="F3408" s="78">
        <f t="shared" si="524"/>
        <v>1</v>
      </c>
      <c r="G3408" s="77">
        <f t="shared" si="527"/>
        <v>3.2293292718442612E-16</v>
      </c>
      <c r="H3408" s="78">
        <f t="shared" si="525"/>
        <v>-309.8177534158267</v>
      </c>
      <c r="I3408" s="77">
        <f t="shared" si="528"/>
        <v>100</v>
      </c>
      <c r="J3408" s="77">
        <f t="shared" si="529"/>
        <v>1.6146646359221306E-16</v>
      </c>
      <c r="K3408" s="77">
        <f t="shared" si="530"/>
        <v>1.6146646359221306E-14</v>
      </c>
      <c r="L3408" s="82"/>
    </row>
    <row r="3409" spans="1:12" x14ac:dyDescent="0.2">
      <c r="A3409" s="76">
        <v>64400</v>
      </c>
      <c r="B3409" s="76">
        <f t="shared" si="526"/>
        <v>64.400000000000006</v>
      </c>
      <c r="C3409" s="77">
        <f t="shared" si="521"/>
        <v>1.8656266102393007E-6</v>
      </c>
      <c r="D3409" s="78">
        <f t="shared" si="522"/>
        <v>1.7214747454880492E-10</v>
      </c>
      <c r="E3409" s="78">
        <f t="shared" si="523"/>
        <v>1</v>
      </c>
      <c r="F3409" s="78">
        <f t="shared" si="524"/>
        <v>1</v>
      </c>
      <c r="G3409" s="77">
        <f t="shared" si="527"/>
        <v>3.2116290940374323E-16</v>
      </c>
      <c r="H3409" s="78">
        <f t="shared" si="525"/>
        <v>-309.86549232959857</v>
      </c>
      <c r="I3409" s="77">
        <f t="shared" si="528"/>
        <v>100</v>
      </c>
      <c r="J3409" s="77">
        <f t="shared" si="529"/>
        <v>3.220479182940847E-16</v>
      </c>
      <c r="K3409" s="77">
        <f t="shared" si="530"/>
        <v>3.2204791829408469E-14</v>
      </c>
      <c r="L3409" s="82"/>
    </row>
    <row r="3410" spans="1:12" x14ac:dyDescent="0.2">
      <c r="A3410" s="76">
        <v>64500</v>
      </c>
      <c r="B3410" s="76">
        <f t="shared" si="526"/>
        <v>64.5</v>
      </c>
      <c r="C3410" s="77">
        <f t="shared" si="521"/>
        <v>1.8669576729738283E-6</v>
      </c>
      <c r="D3410" s="78">
        <f t="shared" si="522"/>
        <v>4.4541056934541645E-60</v>
      </c>
      <c r="E3410" s="78">
        <f t="shared" si="523"/>
        <v>1</v>
      </c>
      <c r="F3410" s="78">
        <f t="shared" si="524"/>
        <v>1</v>
      </c>
      <c r="G3410" s="77">
        <f t="shared" si="527"/>
        <v>8.315626800630667E-66</v>
      </c>
      <c r="H3410" s="78">
        <f t="shared" si="525"/>
        <v>-1301.6021001945642</v>
      </c>
      <c r="I3410" s="77">
        <f t="shared" si="528"/>
        <v>100</v>
      </c>
      <c r="J3410" s="77">
        <f t="shared" si="529"/>
        <v>1.6058145470187161E-16</v>
      </c>
      <c r="K3410" s="77">
        <f t="shared" si="530"/>
        <v>1.6058145470187163E-14</v>
      </c>
      <c r="L3410" s="82"/>
    </row>
    <row r="3411" spans="1:12" x14ac:dyDescent="0.2">
      <c r="A3411" s="76">
        <v>64600</v>
      </c>
      <c r="B3411" s="76">
        <f t="shared" si="526"/>
        <v>64.599999999999994</v>
      </c>
      <c r="C3411" s="77">
        <f t="shared" si="521"/>
        <v>1.8638521238907326E-6</v>
      </c>
      <c r="D3411" s="78">
        <f t="shared" si="522"/>
        <v>1.7018910552423536E-10</v>
      </c>
      <c r="E3411" s="78">
        <f t="shared" si="523"/>
        <v>1</v>
      </c>
      <c r="F3411" s="78">
        <f t="shared" si="524"/>
        <v>1</v>
      </c>
      <c r="G3411" s="77">
        <f t="shared" si="527"/>
        <v>3.1720732579441007E-16</v>
      </c>
      <c r="H3411" s="78">
        <f t="shared" si="525"/>
        <v>-309.97313582712974</v>
      </c>
      <c r="I3411" s="77">
        <f t="shared" si="528"/>
        <v>100</v>
      </c>
      <c r="J3411" s="77">
        <f t="shared" si="529"/>
        <v>1.5860366289720503E-16</v>
      </c>
      <c r="K3411" s="77">
        <f t="shared" si="530"/>
        <v>1.5860366289720504E-14</v>
      </c>
      <c r="L3411" s="82"/>
    </row>
    <row r="3412" spans="1:12" x14ac:dyDescent="0.2">
      <c r="A3412" s="76">
        <v>64700</v>
      </c>
      <c r="B3412" s="76">
        <f t="shared" si="526"/>
        <v>64.7</v>
      </c>
      <c r="C3412" s="77">
        <f t="shared" si="521"/>
        <v>1.8563425746276914E-6</v>
      </c>
      <c r="D3412" s="78">
        <f t="shared" si="522"/>
        <v>1.6970358246895041E-10</v>
      </c>
      <c r="E3412" s="78">
        <f t="shared" si="523"/>
        <v>1</v>
      </c>
      <c r="F3412" s="78">
        <f t="shared" si="524"/>
        <v>1</v>
      </c>
      <c r="G3412" s="77">
        <f t="shared" si="527"/>
        <v>3.1502798520395415E-16</v>
      </c>
      <c r="H3412" s="78">
        <f t="shared" si="525"/>
        <v>-310.0330172873953</v>
      </c>
      <c r="I3412" s="77">
        <f t="shared" si="528"/>
        <v>100</v>
      </c>
      <c r="J3412" s="77">
        <f t="shared" si="529"/>
        <v>3.1611765549918213E-16</v>
      </c>
      <c r="K3412" s="77">
        <f t="shared" si="530"/>
        <v>3.1611765549918214E-14</v>
      </c>
      <c r="L3412" s="82"/>
    </row>
    <row r="3413" spans="1:12" x14ac:dyDescent="0.2">
      <c r="A3413" s="76">
        <v>64800</v>
      </c>
      <c r="B3413" s="76">
        <f t="shared" si="526"/>
        <v>64.8</v>
      </c>
      <c r="C3413" s="77">
        <f t="shared" si="521"/>
        <v>1.8444884976123444E-6</v>
      </c>
      <c r="D3413" s="78">
        <f t="shared" si="522"/>
        <v>1.7094132571193182E-60</v>
      </c>
      <c r="E3413" s="78">
        <f t="shared" si="523"/>
        <v>1</v>
      </c>
      <c r="F3413" s="78">
        <f t="shared" si="524"/>
        <v>1</v>
      </c>
      <c r="G3413" s="77">
        <f t="shared" si="527"/>
        <v>3.1529930904226356E-66</v>
      </c>
      <c r="H3413" s="78">
        <f t="shared" si="525"/>
        <v>-1310.025539619578</v>
      </c>
      <c r="I3413" s="77">
        <f t="shared" si="528"/>
        <v>100</v>
      </c>
      <c r="J3413" s="77">
        <f t="shared" si="529"/>
        <v>1.5751399260197708E-16</v>
      </c>
      <c r="K3413" s="77">
        <f t="shared" si="530"/>
        <v>1.5751399260197707E-14</v>
      </c>
      <c r="L3413" s="82"/>
    </row>
    <row r="3414" spans="1:12" x14ac:dyDescent="0.2">
      <c r="A3414" s="76">
        <v>64900</v>
      </c>
      <c r="B3414" s="76">
        <f t="shared" si="526"/>
        <v>64.900000000000006</v>
      </c>
      <c r="C3414" s="77">
        <f t="shared" si="521"/>
        <v>1.8283755599314412E-6</v>
      </c>
      <c r="D3414" s="78">
        <f t="shared" si="522"/>
        <v>1.6970358246898724E-10</v>
      </c>
      <c r="E3414" s="78">
        <f t="shared" si="523"/>
        <v>1</v>
      </c>
      <c r="F3414" s="78">
        <f t="shared" si="524"/>
        <v>1</v>
      </c>
      <c r="G3414" s="77">
        <f t="shared" si="527"/>
        <v>3.1028188261910606E-16</v>
      </c>
      <c r="H3414" s="78">
        <f t="shared" si="525"/>
        <v>-310.16487164321575</v>
      </c>
      <c r="I3414" s="77">
        <f t="shared" si="528"/>
        <v>100</v>
      </c>
      <c r="J3414" s="77">
        <f t="shared" si="529"/>
        <v>1.5514094130955303E-16</v>
      </c>
      <c r="K3414" s="77">
        <f t="shared" si="530"/>
        <v>1.5514094130955302E-14</v>
      </c>
      <c r="L3414" s="82"/>
    </row>
    <row r="3415" spans="1:12" x14ac:dyDescent="0.2">
      <c r="A3415" s="76">
        <v>65000</v>
      </c>
      <c r="B3415" s="76">
        <f t="shared" si="526"/>
        <v>65</v>
      </c>
      <c r="C3415" s="77">
        <f t="shared" si="521"/>
        <v>1.8081147349121261E-6</v>
      </c>
      <c r="D3415" s="78">
        <f t="shared" si="522"/>
        <v>1.7018910552419824E-10</v>
      </c>
      <c r="E3415" s="78">
        <f t="shared" si="523"/>
        <v>1</v>
      </c>
      <c r="F3415" s="78">
        <f t="shared" si="524"/>
        <v>1</v>
      </c>
      <c r="G3415" s="77">
        <f t="shared" si="527"/>
        <v>3.0772142941981754E-16</v>
      </c>
      <c r="H3415" s="78">
        <f t="shared" si="525"/>
        <v>-310.23684517711678</v>
      </c>
      <c r="I3415" s="77">
        <f t="shared" si="528"/>
        <v>100</v>
      </c>
      <c r="J3415" s="77">
        <f t="shared" si="529"/>
        <v>3.090016560194618E-16</v>
      </c>
      <c r="K3415" s="77">
        <f t="shared" si="530"/>
        <v>3.0900165601946178E-14</v>
      </c>
      <c r="L3415" s="82"/>
    </row>
    <row r="3416" spans="1:12" x14ac:dyDescent="0.2">
      <c r="A3416" s="76">
        <v>65100</v>
      </c>
      <c r="B3416" s="76">
        <f t="shared" si="526"/>
        <v>65.099999999999994</v>
      </c>
      <c r="C3416" s="77">
        <f t="shared" si="521"/>
        <v>1.7838412023587247E-6</v>
      </c>
      <c r="D3416" s="78">
        <f t="shared" si="522"/>
        <v>1.1604469545745696E-59</v>
      </c>
      <c r="E3416" s="78">
        <f t="shared" si="523"/>
        <v>1</v>
      </c>
      <c r="F3416" s="78">
        <f t="shared" si="524"/>
        <v>1</v>
      </c>
      <c r="G3416" s="77">
        <f t="shared" si="527"/>
        <v>2.0700530907218207E-65</v>
      </c>
      <c r="H3416" s="78">
        <f t="shared" si="525"/>
        <v>-1293.6803703206988</v>
      </c>
      <c r="I3416" s="77">
        <f t="shared" si="528"/>
        <v>100</v>
      </c>
      <c r="J3416" s="77">
        <f t="shared" si="529"/>
        <v>1.5386071470990877E-16</v>
      </c>
      <c r="K3416" s="77">
        <f t="shared" si="530"/>
        <v>1.5386071470990876E-14</v>
      </c>
      <c r="L3416" s="82"/>
    </row>
    <row r="3417" spans="1:12" x14ac:dyDescent="0.2">
      <c r="A3417" s="76">
        <v>65200</v>
      </c>
      <c r="B3417" s="76">
        <f t="shared" si="526"/>
        <v>65.2</v>
      </c>
      <c r="C3417" s="77">
        <f t="shared" si="521"/>
        <v>1.7557130504360768E-6</v>
      </c>
      <c r="D3417" s="78">
        <f t="shared" si="522"/>
        <v>1.7214747454884235E-10</v>
      </c>
      <c r="E3417" s="78">
        <f t="shared" si="523"/>
        <v>1</v>
      </c>
      <c r="F3417" s="78">
        <f t="shared" si="524"/>
        <v>1</v>
      </c>
      <c r="G3417" s="77">
        <f t="shared" si="527"/>
        <v>3.0224156766501488E-16</v>
      </c>
      <c r="H3417" s="78">
        <f t="shared" si="525"/>
        <v>-310.39291613640012</v>
      </c>
      <c r="I3417" s="77">
        <f t="shared" si="528"/>
        <v>100</v>
      </c>
      <c r="J3417" s="77">
        <f t="shared" si="529"/>
        <v>1.5112078383250744E-16</v>
      </c>
      <c r="K3417" s="77">
        <f t="shared" si="530"/>
        <v>1.5112078383250744E-14</v>
      </c>
      <c r="L3417" s="82"/>
    </row>
    <row r="3418" spans="1:12" x14ac:dyDescent="0.2">
      <c r="A3418" s="76">
        <v>65300</v>
      </c>
      <c r="B3418" s="76">
        <f t="shared" si="526"/>
        <v>65.3</v>
      </c>
      <c r="C3418" s="77">
        <f t="shared" si="521"/>
        <v>1.7239097940725241E-6</v>
      </c>
      <c r="D3418" s="78">
        <f t="shared" si="522"/>
        <v>1.7363351810209366E-10</v>
      </c>
      <c r="E3418" s="78">
        <f t="shared" si="523"/>
        <v>1</v>
      </c>
      <c r="F3418" s="78">
        <f t="shared" si="524"/>
        <v>1</v>
      </c>
      <c r="G3418" s="77">
        <f t="shared" si="527"/>
        <v>2.9932852243546816E-16</v>
      </c>
      <c r="H3418" s="78">
        <f t="shared" si="525"/>
        <v>-310.47703796215092</v>
      </c>
      <c r="I3418" s="77">
        <f t="shared" si="528"/>
        <v>100</v>
      </c>
      <c r="J3418" s="77">
        <f t="shared" si="529"/>
        <v>3.0078504505024152E-16</v>
      </c>
      <c r="K3418" s="77">
        <f t="shared" si="530"/>
        <v>3.0078504505024152E-14</v>
      </c>
      <c r="L3418" s="82"/>
    </row>
    <row r="3419" spans="1:12" x14ac:dyDescent="0.2">
      <c r="A3419" s="76">
        <v>65400</v>
      </c>
      <c r="B3419" s="76">
        <f t="shared" si="526"/>
        <v>65.400000000000006</v>
      </c>
      <c r="C3419" s="77">
        <f t="shared" si="521"/>
        <v>1.6886307264528379E-6</v>
      </c>
      <c r="D3419" s="78">
        <f t="shared" si="522"/>
        <v>1.7939458752754613E-61</v>
      </c>
      <c r="E3419" s="78">
        <f t="shared" si="523"/>
        <v>1</v>
      </c>
      <c r="F3419" s="78">
        <f t="shared" si="524"/>
        <v>1</v>
      </c>
      <c r="G3419" s="77">
        <f t="shared" si="527"/>
        <v>3.0293121265834746E-67</v>
      </c>
      <c r="H3419" s="78">
        <f t="shared" si="525"/>
        <v>-1330.3731195325563</v>
      </c>
      <c r="I3419" s="77">
        <f t="shared" si="528"/>
        <v>100</v>
      </c>
      <c r="J3419" s="77">
        <f t="shared" si="529"/>
        <v>1.4966426121773408E-16</v>
      </c>
      <c r="K3419" s="77">
        <f t="shared" si="530"/>
        <v>1.4966426121773408E-14</v>
      </c>
      <c r="L3419" s="82"/>
    </row>
    <row r="3420" spans="1:12" x14ac:dyDescent="0.2">
      <c r="A3420" s="76">
        <v>65500</v>
      </c>
      <c r="B3420" s="76">
        <f t="shared" si="526"/>
        <v>65.5</v>
      </c>
      <c r="C3420" s="77">
        <f t="shared" si="521"/>
        <v>1.6500931216680113E-6</v>
      </c>
      <c r="D3420" s="78">
        <f t="shared" si="522"/>
        <v>1.7767006540305448E-10</v>
      </c>
      <c r="E3420" s="78">
        <f t="shared" si="523"/>
        <v>1</v>
      </c>
      <c r="F3420" s="78">
        <f t="shared" si="524"/>
        <v>1</v>
      </c>
      <c r="G3420" s="77">
        <f t="shared" si="527"/>
        <v>2.9317215284788588E-16</v>
      </c>
      <c r="H3420" s="78">
        <f t="shared" si="525"/>
        <v>-310.65754567644723</v>
      </c>
      <c r="I3420" s="77">
        <f t="shared" si="528"/>
        <v>100</v>
      </c>
      <c r="J3420" s="77">
        <f t="shared" si="529"/>
        <v>1.4658607642394294E-16</v>
      </c>
      <c r="K3420" s="77">
        <f t="shared" si="530"/>
        <v>1.4658607642394293E-14</v>
      </c>
      <c r="L3420" s="82"/>
    </row>
    <row r="3421" spans="1:12" x14ac:dyDescent="0.2">
      <c r="A3421" s="76">
        <v>65600</v>
      </c>
      <c r="B3421" s="76">
        <f t="shared" si="526"/>
        <v>65.599999999999994</v>
      </c>
      <c r="C3421" s="77">
        <f t="shared" si="521"/>
        <v>1.6085303078704391E-6</v>
      </c>
      <c r="D3421" s="78">
        <f t="shared" si="522"/>
        <v>1.8024852688681058E-10</v>
      </c>
      <c r="E3421" s="78">
        <f t="shared" si="523"/>
        <v>1</v>
      </c>
      <c r="F3421" s="78">
        <f t="shared" si="524"/>
        <v>1</v>
      </c>
      <c r="G3421" s="77">
        <f t="shared" si="527"/>
        <v>2.8993521844643455E-16</v>
      </c>
      <c r="H3421" s="78">
        <f t="shared" si="525"/>
        <v>-310.75398055333767</v>
      </c>
      <c r="I3421" s="77">
        <f t="shared" si="528"/>
        <v>100</v>
      </c>
      <c r="J3421" s="77">
        <f t="shared" si="529"/>
        <v>2.9155368564716019E-16</v>
      </c>
      <c r="K3421" s="77">
        <f t="shared" si="530"/>
        <v>2.9155368564716019E-14</v>
      </c>
      <c r="L3421" s="82"/>
    </row>
    <row r="3422" spans="1:12" x14ac:dyDescent="0.2">
      <c r="A3422" s="76">
        <v>65700</v>
      </c>
      <c r="B3422" s="76">
        <f t="shared" si="526"/>
        <v>65.7</v>
      </c>
      <c r="C3422" s="77">
        <f t="shared" si="521"/>
        <v>1.564189631338958E-6</v>
      </c>
      <c r="D3422" s="78">
        <f t="shared" si="522"/>
        <v>9.9791978644281332E-62</v>
      </c>
      <c r="E3422" s="78">
        <f t="shared" si="523"/>
        <v>1</v>
      </c>
      <c r="F3422" s="78">
        <f t="shared" si="524"/>
        <v>1</v>
      </c>
      <c r="G3422" s="77">
        <f t="shared" si="527"/>
        <v>1.5609357828618358E-67</v>
      </c>
      <c r="H3422" s="78">
        <f t="shared" si="525"/>
        <v>-1336.1322992702369</v>
      </c>
      <c r="I3422" s="77">
        <f t="shared" si="528"/>
        <v>100</v>
      </c>
      <c r="J3422" s="77">
        <f t="shared" si="529"/>
        <v>1.4496760922321727E-16</v>
      </c>
      <c r="K3422" s="77">
        <f t="shared" si="530"/>
        <v>1.4496760922321729E-14</v>
      </c>
      <c r="L3422" s="82"/>
    </row>
    <row r="3423" spans="1:12" x14ac:dyDescent="0.2">
      <c r="A3423" s="76">
        <v>65800</v>
      </c>
      <c r="B3423" s="76">
        <f t="shared" si="526"/>
        <v>65.8</v>
      </c>
      <c r="C3423" s="77">
        <f t="shared" si="521"/>
        <v>1.5173303326795091E-6</v>
      </c>
      <c r="D3423" s="78">
        <f t="shared" si="522"/>
        <v>1.8661713057524695E-10</v>
      </c>
      <c r="E3423" s="78">
        <f t="shared" si="523"/>
        <v>1</v>
      </c>
      <c r="F3423" s="78">
        <f t="shared" si="524"/>
        <v>1</v>
      </c>
      <c r="G3423" s="77">
        <f t="shared" si="527"/>
        <v>2.8315983281943486E-16</v>
      </c>
      <c r="H3423" s="78">
        <f t="shared" si="525"/>
        <v>-310.95936705510348</v>
      </c>
      <c r="I3423" s="77">
        <f t="shared" si="528"/>
        <v>100</v>
      </c>
      <c r="J3423" s="77">
        <f t="shared" si="529"/>
        <v>1.4157991640971743E-16</v>
      </c>
      <c r="K3423" s="77">
        <f t="shared" si="530"/>
        <v>1.4157991640971743E-14</v>
      </c>
      <c r="L3423" s="82"/>
    </row>
    <row r="3424" spans="1:12" x14ac:dyDescent="0.2">
      <c r="A3424" s="76">
        <v>65900</v>
      </c>
      <c r="B3424" s="76">
        <f t="shared" si="526"/>
        <v>65.900000000000006</v>
      </c>
      <c r="C3424" s="77">
        <f t="shared" si="521"/>
        <v>1.4682213569682166E-6</v>
      </c>
      <c r="D3424" s="78">
        <f t="shared" si="522"/>
        <v>1.9045341502890935E-10</v>
      </c>
      <c r="E3424" s="78">
        <f t="shared" si="523"/>
        <v>1</v>
      </c>
      <c r="F3424" s="78">
        <f t="shared" si="524"/>
        <v>1</v>
      </c>
      <c r="G3424" s="77">
        <f t="shared" si="527"/>
        <v>2.7962777145297625E-16</v>
      </c>
      <c r="H3424" s="78">
        <f t="shared" si="525"/>
        <v>-311.06839396969741</v>
      </c>
      <c r="I3424" s="77">
        <f t="shared" si="528"/>
        <v>100</v>
      </c>
      <c r="J3424" s="77">
        <f t="shared" si="529"/>
        <v>2.8139380213620558E-16</v>
      </c>
      <c r="K3424" s="77">
        <f t="shared" si="530"/>
        <v>2.8139380213620559E-14</v>
      </c>
      <c r="L3424" s="82"/>
    </row>
    <row r="3425" spans="1:12" x14ac:dyDescent="0.2">
      <c r="A3425" s="76">
        <v>66000</v>
      </c>
      <c r="B3425" s="76">
        <f t="shared" si="526"/>
        <v>66</v>
      </c>
      <c r="C3425" s="77">
        <f t="shared" si="521"/>
        <v>1.4171391199818633E-6</v>
      </c>
      <c r="D3425" s="78">
        <f t="shared" si="522"/>
        <v>5.3703629388232972E-64</v>
      </c>
      <c r="E3425" s="78">
        <f t="shared" si="523"/>
        <v>1</v>
      </c>
      <c r="F3425" s="78">
        <f t="shared" si="524"/>
        <v>1</v>
      </c>
      <c r="G3425" s="77">
        <f t="shared" si="527"/>
        <v>7.6105514091072602E-70</v>
      </c>
      <c r="H3425" s="78">
        <f t="shared" si="525"/>
        <v>-1382.3716775209434</v>
      </c>
      <c r="I3425" s="77">
        <f t="shared" si="528"/>
        <v>100</v>
      </c>
      <c r="J3425" s="77">
        <f t="shared" si="529"/>
        <v>1.3981388572648813E-16</v>
      </c>
      <c r="K3425" s="77">
        <f t="shared" si="530"/>
        <v>1.3981388572648814E-14</v>
      </c>
      <c r="L3425" s="82"/>
    </row>
    <row r="3426" spans="1:12" x14ac:dyDescent="0.2">
      <c r="A3426" s="76">
        <v>66100</v>
      </c>
      <c r="B3426" s="76">
        <f t="shared" si="526"/>
        <v>66.099999999999994</v>
      </c>
      <c r="C3426" s="77">
        <f t="shared" si="521"/>
        <v>1.3643652527550919E-6</v>
      </c>
      <c r="D3426" s="78">
        <f t="shared" si="522"/>
        <v>1.9957328944861021E-10</v>
      </c>
      <c r="E3426" s="78">
        <f t="shared" si="523"/>
        <v>1</v>
      </c>
      <c r="F3426" s="78">
        <f t="shared" si="524"/>
        <v>1</v>
      </c>
      <c r="G3426" s="77">
        <f t="shared" si="527"/>
        <v>2.7229086150171819E-16</v>
      </c>
      <c r="H3426" s="78">
        <f t="shared" si="525"/>
        <v>-311.29933868006628</v>
      </c>
      <c r="I3426" s="77">
        <f t="shared" si="528"/>
        <v>100</v>
      </c>
      <c r="J3426" s="77">
        <f t="shared" si="529"/>
        <v>1.361454307508591E-16</v>
      </c>
      <c r="K3426" s="77">
        <f t="shared" si="530"/>
        <v>1.361454307508591E-14</v>
      </c>
      <c r="L3426" s="82"/>
    </row>
    <row r="3427" spans="1:12" x14ac:dyDescent="0.2">
      <c r="A3427" s="76">
        <v>66200</v>
      </c>
      <c r="B3427" s="76">
        <f t="shared" si="526"/>
        <v>66.2</v>
      </c>
      <c r="C3427" s="77">
        <f t="shared" si="521"/>
        <v>1.3101843465577089E-6</v>
      </c>
      <c r="D3427" s="78">
        <f t="shared" si="522"/>
        <v>2.0492717522116342E-10</v>
      </c>
      <c r="E3427" s="78">
        <f t="shared" si="523"/>
        <v>1</v>
      </c>
      <c r="F3427" s="78">
        <f t="shared" si="524"/>
        <v>1</v>
      </c>
      <c r="G3427" s="77">
        <f t="shared" si="527"/>
        <v>2.6849237715905709E-16</v>
      </c>
      <c r="H3427" s="78">
        <f t="shared" si="525"/>
        <v>-311.42136079927008</v>
      </c>
      <c r="I3427" s="77">
        <f t="shared" si="528"/>
        <v>100</v>
      </c>
      <c r="J3427" s="77">
        <f t="shared" si="529"/>
        <v>2.7039161933038764E-16</v>
      </c>
      <c r="K3427" s="77">
        <f t="shared" si="530"/>
        <v>2.7039161933038763E-14</v>
      </c>
      <c r="L3427" s="82"/>
    </row>
    <row r="3428" spans="1:12" x14ac:dyDescent="0.2">
      <c r="A3428" s="76">
        <v>66300</v>
      </c>
      <c r="B3428" s="76">
        <f t="shared" si="526"/>
        <v>66.3</v>
      </c>
      <c r="C3428" s="77">
        <f t="shared" si="521"/>
        <v>1.2548817200036715E-6</v>
      </c>
      <c r="D3428" s="78">
        <f t="shared" si="522"/>
        <v>1.508577368845556E-60</v>
      </c>
      <c r="E3428" s="78">
        <f t="shared" si="523"/>
        <v>1</v>
      </c>
      <c r="F3428" s="78">
        <f t="shared" si="524"/>
        <v>1</v>
      </c>
      <c r="G3428" s="77">
        <f t="shared" si="527"/>
        <v>1.8930861633755244E-66</v>
      </c>
      <c r="H3428" s="78">
        <f t="shared" si="525"/>
        <v>-1314.4565923754844</v>
      </c>
      <c r="I3428" s="77">
        <f t="shared" si="528"/>
        <v>100</v>
      </c>
      <c r="J3428" s="77">
        <f t="shared" si="529"/>
        <v>1.3424618857952855E-16</v>
      </c>
      <c r="K3428" s="77">
        <f t="shared" si="530"/>
        <v>1.3424618857952855E-14</v>
      </c>
      <c r="L3428" s="82"/>
    </row>
    <row r="3429" spans="1:12" x14ac:dyDescent="0.2">
      <c r="A3429" s="76">
        <v>66400</v>
      </c>
      <c r="B3429" s="76">
        <f t="shared" si="526"/>
        <v>66.400000000000006</v>
      </c>
      <c r="C3429" s="77">
        <f t="shared" si="521"/>
        <v>1.1987412293939398E-6</v>
      </c>
      <c r="D3429" s="78">
        <f t="shared" si="522"/>
        <v>2.1743742393538648E-10</v>
      </c>
      <c r="E3429" s="78">
        <f t="shared" si="523"/>
        <v>1</v>
      </c>
      <c r="F3429" s="78">
        <f t="shared" si="524"/>
        <v>1</v>
      </c>
      <c r="G3429" s="77">
        <f t="shared" si="527"/>
        <v>2.6065120488455645E-16</v>
      </c>
      <c r="H3429" s="78">
        <f t="shared" si="525"/>
        <v>-311.67880526330975</v>
      </c>
      <c r="I3429" s="77">
        <f t="shared" si="528"/>
        <v>100</v>
      </c>
      <c r="J3429" s="77">
        <f t="shared" si="529"/>
        <v>1.3032560244227823E-16</v>
      </c>
      <c r="K3429" s="77">
        <f t="shared" si="530"/>
        <v>1.3032560244227823E-14</v>
      </c>
      <c r="L3429" s="82"/>
    </row>
    <row r="3430" spans="1:12" x14ac:dyDescent="0.2">
      <c r="A3430" s="76">
        <v>66500</v>
      </c>
      <c r="B3430" s="76">
        <f t="shared" si="526"/>
        <v>66.5</v>
      </c>
      <c r="C3430" s="77">
        <f t="shared" si="521"/>
        <v>1.1420431425687255E-6</v>
      </c>
      <c r="D3430" s="78">
        <f t="shared" si="522"/>
        <v>2.2469801861512639E-10</v>
      </c>
      <c r="E3430" s="78">
        <f t="shared" si="523"/>
        <v>1</v>
      </c>
      <c r="F3430" s="78">
        <f t="shared" si="524"/>
        <v>1</v>
      </c>
      <c r="G3430" s="77">
        <f t="shared" si="527"/>
        <v>2.5661483130818491E-16</v>
      </c>
      <c r="H3430" s="78">
        <f t="shared" si="525"/>
        <v>-311.81436493512484</v>
      </c>
      <c r="I3430" s="77">
        <f t="shared" si="528"/>
        <v>100</v>
      </c>
      <c r="J3430" s="77">
        <f t="shared" si="529"/>
        <v>2.5863301809637068E-16</v>
      </c>
      <c r="K3430" s="77">
        <f t="shared" si="530"/>
        <v>2.5863301809637067E-14</v>
      </c>
      <c r="L3430" s="82"/>
    </row>
    <row r="3431" spans="1:12" x14ac:dyDescent="0.2">
      <c r="A3431" s="76">
        <v>66600</v>
      </c>
      <c r="B3431" s="76">
        <f t="shared" si="526"/>
        <v>66.599999999999994</v>
      </c>
      <c r="C3431" s="77">
        <f t="shared" si="521"/>
        <v>1.0850620955129431E-6</v>
      </c>
      <c r="D3431" s="78">
        <f t="shared" si="522"/>
        <v>7.7930696300095303E-60</v>
      </c>
      <c r="E3431" s="78">
        <f t="shared" si="523"/>
        <v>1</v>
      </c>
      <c r="F3431" s="78">
        <f t="shared" si="524"/>
        <v>1</v>
      </c>
      <c r="G3431" s="77">
        <f t="shared" si="527"/>
        <v>8.4559644632164164E-66</v>
      </c>
      <c r="H3431" s="78">
        <f t="shared" si="525"/>
        <v>-1301.4567370169962</v>
      </c>
      <c r="I3431" s="77">
        <f t="shared" si="528"/>
        <v>100</v>
      </c>
      <c r="J3431" s="77">
        <f t="shared" si="529"/>
        <v>1.2830741565409246E-16</v>
      </c>
      <c r="K3431" s="77">
        <f t="shared" si="530"/>
        <v>1.2830741565409246E-14</v>
      </c>
      <c r="L3431" s="82"/>
    </row>
    <row r="3432" spans="1:12" x14ac:dyDescent="0.2">
      <c r="A3432" s="76">
        <v>66700</v>
      </c>
      <c r="B3432" s="76">
        <f t="shared" si="526"/>
        <v>66.7</v>
      </c>
      <c r="C3432" s="77">
        <f t="shared" si="521"/>
        <v>1.0280651497368236E-6</v>
      </c>
      <c r="D3432" s="78">
        <f t="shared" si="522"/>
        <v>2.4154715355328251E-10</v>
      </c>
      <c r="E3432" s="78">
        <f t="shared" si="523"/>
        <v>1</v>
      </c>
      <c r="F3432" s="78">
        <f t="shared" si="524"/>
        <v>1</v>
      </c>
      <c r="G3432" s="77">
        <f t="shared" si="527"/>
        <v>2.4832621058625892E-16</v>
      </c>
      <c r="H3432" s="78">
        <f t="shared" si="525"/>
        <v>-312.09954877344995</v>
      </c>
      <c r="I3432" s="77">
        <f t="shared" si="528"/>
        <v>100</v>
      </c>
      <c r="J3432" s="77">
        <f t="shared" si="529"/>
        <v>1.2416310529312946E-16</v>
      </c>
      <c r="K3432" s="77">
        <f t="shared" si="530"/>
        <v>1.2416310529312945E-14</v>
      </c>
      <c r="L3432" s="82"/>
    </row>
    <row r="3433" spans="1:12" x14ac:dyDescent="0.2">
      <c r="A3433" s="76">
        <v>66800</v>
      </c>
      <c r="B3433" s="76">
        <f t="shared" si="526"/>
        <v>66.8</v>
      </c>
      <c r="C3433" s="77">
        <f t="shared" si="521"/>
        <v>9.7130996705875843E-7</v>
      </c>
      <c r="D3433" s="78">
        <f t="shared" si="522"/>
        <v>2.5128971512198985E-10</v>
      </c>
      <c r="E3433" s="78">
        <f t="shared" si="523"/>
        <v>1</v>
      </c>
      <c r="F3433" s="78">
        <f t="shared" si="524"/>
        <v>1</v>
      </c>
      <c r="G3433" s="77">
        <f t="shared" si="527"/>
        <v>2.4408020491734476E-16</v>
      </c>
      <c r="H3433" s="78">
        <f t="shared" si="525"/>
        <v>-312.24934881507812</v>
      </c>
      <c r="I3433" s="77">
        <f t="shared" si="528"/>
        <v>100</v>
      </c>
      <c r="J3433" s="77">
        <f t="shared" si="529"/>
        <v>2.4620320775180184E-16</v>
      </c>
      <c r="K3433" s="77">
        <f t="shared" si="530"/>
        <v>2.4620320775180185E-14</v>
      </c>
      <c r="L3433" s="82"/>
    </row>
    <row r="3434" spans="1:12" x14ac:dyDescent="0.2">
      <c r="A3434" s="76">
        <v>66900</v>
      </c>
      <c r="B3434" s="76">
        <f t="shared" si="526"/>
        <v>66.900000000000006</v>
      </c>
      <c r="C3434" s="77">
        <f t="shared" si="521"/>
        <v>9.1504311686650618E-7</v>
      </c>
      <c r="D3434" s="78">
        <f t="shared" si="522"/>
        <v>3.9044226014073554E-59</v>
      </c>
      <c r="E3434" s="78">
        <f t="shared" si="523"/>
        <v>1</v>
      </c>
      <c r="F3434" s="78">
        <f t="shared" si="524"/>
        <v>1</v>
      </c>
      <c r="G3434" s="77">
        <f t="shared" si="527"/>
        <v>3.5727150267558189E-65</v>
      </c>
      <c r="H3434" s="78">
        <f t="shared" si="525"/>
        <v>-1288.9400324676849</v>
      </c>
      <c r="I3434" s="77">
        <f t="shared" si="528"/>
        <v>100</v>
      </c>
      <c r="J3434" s="77">
        <f t="shared" si="529"/>
        <v>1.2204010245867238E-16</v>
      </c>
      <c r="K3434" s="77">
        <f t="shared" si="530"/>
        <v>1.2204010245867238E-14</v>
      </c>
      <c r="L3434" s="82"/>
    </row>
    <row r="3435" spans="1:12" x14ac:dyDescent="0.2">
      <c r="A3435" s="76">
        <v>67000</v>
      </c>
      <c r="B3435" s="76">
        <f t="shared" si="526"/>
        <v>67</v>
      </c>
      <c r="C3435" s="77">
        <f t="shared" si="521"/>
        <v>8.594985292474332E-7</v>
      </c>
      <c r="D3435" s="78">
        <f t="shared" si="522"/>
        <v>2.7388097426907787E-10</v>
      </c>
      <c r="E3435" s="78">
        <f t="shared" si="523"/>
        <v>1</v>
      </c>
      <c r="F3435" s="78">
        <f t="shared" si="524"/>
        <v>1</v>
      </c>
      <c r="G3435" s="77">
        <f t="shared" si="527"/>
        <v>2.3540029457312654E-16</v>
      </c>
      <c r="H3435" s="78">
        <f t="shared" si="525"/>
        <v>-312.56385996057355</v>
      </c>
      <c r="I3435" s="77">
        <f t="shared" si="528"/>
        <v>100</v>
      </c>
      <c r="J3435" s="77">
        <f t="shared" si="529"/>
        <v>1.1770014728656327E-16</v>
      </c>
      <c r="K3435" s="77">
        <f t="shared" si="530"/>
        <v>1.1770014728656327E-14</v>
      </c>
      <c r="L3435" s="82"/>
    </row>
    <row r="3436" spans="1:12" x14ac:dyDescent="0.2">
      <c r="A3436" s="76">
        <v>67100</v>
      </c>
      <c r="B3436" s="76">
        <f t="shared" si="526"/>
        <v>67.099999999999994</v>
      </c>
      <c r="C3436" s="77">
        <f t="shared" si="521"/>
        <v>8.0489610557822447E-7</v>
      </c>
      <c r="D3436" s="78">
        <f t="shared" si="522"/>
        <v>2.8695944135038605E-10</v>
      </c>
      <c r="E3436" s="78">
        <f t="shared" si="523"/>
        <v>1</v>
      </c>
      <c r="F3436" s="78">
        <f t="shared" si="524"/>
        <v>1</v>
      </c>
      <c r="G3436" s="77">
        <f t="shared" si="527"/>
        <v>2.3097253680182864E-16</v>
      </c>
      <c r="H3436" s="78">
        <f t="shared" si="525"/>
        <v>-312.72879311423287</v>
      </c>
      <c r="I3436" s="77">
        <f t="shared" si="528"/>
        <v>100</v>
      </c>
      <c r="J3436" s="77">
        <f t="shared" si="529"/>
        <v>2.3318641568747759E-16</v>
      </c>
      <c r="K3436" s="77">
        <f t="shared" si="530"/>
        <v>2.3318641568747758E-14</v>
      </c>
      <c r="L3436" s="82"/>
    </row>
    <row r="3437" spans="1:12" x14ac:dyDescent="0.2">
      <c r="A3437" s="76">
        <v>67200</v>
      </c>
      <c r="B3437" s="76">
        <f t="shared" si="526"/>
        <v>67.2</v>
      </c>
      <c r="C3437" s="77">
        <f t="shared" si="521"/>
        <v>7.5144049627161547E-7</v>
      </c>
      <c r="D3437" s="78">
        <f t="shared" si="522"/>
        <v>2.1235336147729433E-60</v>
      </c>
      <c r="E3437" s="78">
        <f t="shared" si="523"/>
        <v>1</v>
      </c>
      <c r="F3437" s="78">
        <f t="shared" si="524"/>
        <v>1</v>
      </c>
      <c r="G3437" s="77">
        <f t="shared" si="527"/>
        <v>1.595709153334438E-66</v>
      </c>
      <c r="H3437" s="78">
        <f t="shared" si="525"/>
        <v>-1315.9409252749019</v>
      </c>
      <c r="I3437" s="77">
        <f t="shared" si="528"/>
        <v>100</v>
      </c>
      <c r="J3437" s="77">
        <f t="shared" si="529"/>
        <v>1.1548626840091432E-16</v>
      </c>
      <c r="K3437" s="77">
        <f t="shared" si="530"/>
        <v>1.1548626840091432E-14</v>
      </c>
      <c r="L3437" s="82"/>
    </row>
    <row r="3438" spans="1:12" x14ac:dyDescent="0.2">
      <c r="A3438" s="76">
        <v>67300</v>
      </c>
      <c r="B3438" s="76">
        <f t="shared" si="526"/>
        <v>67.3</v>
      </c>
      <c r="C3438" s="77">
        <f t="shared" si="521"/>
        <v>6.9932005341575323E-7</v>
      </c>
      <c r="D3438" s="78">
        <f t="shared" si="522"/>
        <v>3.173892187213829E-10</v>
      </c>
      <c r="E3438" s="78">
        <f t="shared" si="523"/>
        <v>1</v>
      </c>
      <c r="F3438" s="78">
        <f t="shared" si="524"/>
        <v>1</v>
      </c>
      <c r="G3438" s="77">
        <f t="shared" si="527"/>
        <v>2.2195664538982168E-16</v>
      </c>
      <c r="H3438" s="78">
        <f t="shared" si="525"/>
        <v>-313.07463695303585</v>
      </c>
      <c r="I3438" s="77">
        <f t="shared" si="528"/>
        <v>100</v>
      </c>
      <c r="J3438" s="77">
        <f t="shared" si="529"/>
        <v>1.1097832269491084E-16</v>
      </c>
      <c r="K3438" s="77">
        <f t="shared" si="530"/>
        <v>1.1097832269491084E-14</v>
      </c>
      <c r="L3438" s="82"/>
    </row>
    <row r="3439" spans="1:12" x14ac:dyDescent="0.2">
      <c r="A3439" s="76">
        <v>67400</v>
      </c>
      <c r="B3439" s="76">
        <f t="shared" si="526"/>
        <v>67.400000000000006</v>
      </c>
      <c r="C3439" s="77">
        <f t="shared" si="521"/>
        <v>6.4870596403261115E-7</v>
      </c>
      <c r="D3439" s="78">
        <f t="shared" si="522"/>
        <v>3.350894793018079E-10</v>
      </c>
      <c r="E3439" s="78">
        <f t="shared" si="523"/>
        <v>1</v>
      </c>
      <c r="F3439" s="78">
        <f t="shared" si="524"/>
        <v>1</v>
      </c>
      <c r="G3439" s="77">
        <f t="shared" si="527"/>
        <v>2.1737454370766501E-16</v>
      </c>
      <c r="H3439" s="78">
        <f t="shared" si="525"/>
        <v>-313.25582633237354</v>
      </c>
      <c r="I3439" s="77">
        <f t="shared" si="528"/>
        <v>100</v>
      </c>
      <c r="J3439" s="77">
        <f t="shared" si="529"/>
        <v>2.1966559454874334E-16</v>
      </c>
      <c r="K3439" s="77">
        <f t="shared" si="530"/>
        <v>2.1966559454874333E-14</v>
      </c>
      <c r="L3439" s="82"/>
    </row>
    <row r="3440" spans="1:12" x14ac:dyDescent="0.2">
      <c r="A3440" s="76">
        <v>67500</v>
      </c>
      <c r="B3440" s="76">
        <f t="shared" si="526"/>
        <v>67.5</v>
      </c>
      <c r="C3440" s="77">
        <f t="shared" si="521"/>
        <v>5.9975156764956429E-7</v>
      </c>
      <c r="D3440" s="78">
        <f t="shared" si="522"/>
        <v>1.0893869368338701E-63</v>
      </c>
      <c r="E3440" s="78">
        <f t="shared" si="523"/>
        <v>1</v>
      </c>
      <c r="F3440" s="78">
        <f t="shared" si="524"/>
        <v>1</v>
      </c>
      <c r="G3440" s="77">
        <f t="shared" si="527"/>
        <v>6.5336152314307047E-70</v>
      </c>
      <c r="H3440" s="78">
        <f t="shared" si="525"/>
        <v>-1383.6969288994667</v>
      </c>
      <c r="I3440" s="77">
        <f t="shared" si="528"/>
        <v>100</v>
      </c>
      <c r="J3440" s="77">
        <f t="shared" si="529"/>
        <v>1.086872718538325E-16</v>
      </c>
      <c r="K3440" s="77">
        <f t="shared" si="530"/>
        <v>1.0868727185383251E-14</v>
      </c>
      <c r="L3440" s="82"/>
    </row>
    <row r="3441" spans="1:12" x14ac:dyDescent="0.2">
      <c r="A3441" s="76">
        <v>67600</v>
      </c>
      <c r="B3441" s="76">
        <f t="shared" si="526"/>
        <v>67.599999999999994</v>
      </c>
      <c r="C3441" s="77">
        <f t="shared" si="521"/>
        <v>5.5259185984595512E-7</v>
      </c>
      <c r="D3441" s="78">
        <f t="shared" si="522"/>
        <v>3.7654725175853497E-10</v>
      </c>
      <c r="E3441" s="78">
        <f t="shared" si="523"/>
        <v>1</v>
      </c>
      <c r="F3441" s="78">
        <f t="shared" si="524"/>
        <v>1</v>
      </c>
      <c r="G3441" s="77">
        <f t="shared" si="527"/>
        <v>2.0807694616913192E-16</v>
      </c>
      <c r="H3441" s="78">
        <f t="shared" si="525"/>
        <v>-313.63552069333201</v>
      </c>
      <c r="I3441" s="77">
        <f t="shared" si="528"/>
        <v>100</v>
      </c>
      <c r="J3441" s="77">
        <f t="shared" si="529"/>
        <v>1.0403847308456596E-16</v>
      </c>
      <c r="K3441" s="77">
        <f t="shared" si="530"/>
        <v>1.0403847308456597E-14</v>
      </c>
      <c r="L3441" s="82"/>
    </row>
    <row r="3442" spans="1:12" x14ac:dyDescent="0.2">
      <c r="A3442" s="76">
        <v>67700</v>
      </c>
      <c r="B3442" s="76">
        <f t="shared" si="526"/>
        <v>67.7</v>
      </c>
      <c r="C3442" s="77">
        <f t="shared" si="521"/>
        <v>5.0734318142615767E-7</v>
      </c>
      <c r="D3442" s="78">
        <f t="shared" si="522"/>
        <v>4.0084770178121848E-10</v>
      </c>
      <c r="E3442" s="78">
        <f t="shared" si="523"/>
        <v>1</v>
      </c>
      <c r="F3442" s="78">
        <f t="shared" si="524"/>
        <v>1</v>
      </c>
      <c r="G3442" s="77">
        <f t="shared" si="527"/>
        <v>2.0336734828904708E-16</v>
      </c>
      <c r="H3442" s="78">
        <f t="shared" si="525"/>
        <v>-313.83437548216955</v>
      </c>
      <c r="I3442" s="77">
        <f t="shared" si="528"/>
        <v>100</v>
      </c>
      <c r="J3442" s="77">
        <f t="shared" si="529"/>
        <v>2.0572214722908951E-16</v>
      </c>
      <c r="K3442" s="77">
        <f t="shared" si="530"/>
        <v>2.0572214722908953E-14</v>
      </c>
      <c r="L3442" s="82"/>
    </row>
    <row r="3443" spans="1:12" x14ac:dyDescent="0.2">
      <c r="A3443" s="76">
        <v>67800</v>
      </c>
      <c r="B3443" s="76">
        <f t="shared" si="526"/>
        <v>67.8</v>
      </c>
      <c r="C3443" s="77">
        <f t="shared" si="521"/>
        <v>4.641030909056622E-7</v>
      </c>
      <c r="D3443" s="78">
        <f t="shared" si="522"/>
        <v>8.3235305703657734E-60</v>
      </c>
      <c r="E3443" s="78">
        <f t="shared" si="523"/>
        <v>1</v>
      </c>
      <c r="F3443" s="78">
        <f t="shared" si="524"/>
        <v>1</v>
      </c>
      <c r="G3443" s="77">
        <f t="shared" si="527"/>
        <v>3.8629762649545251E-66</v>
      </c>
      <c r="H3443" s="78">
        <f t="shared" si="525"/>
        <v>-1308.2615592051127</v>
      </c>
      <c r="I3443" s="77">
        <f t="shared" si="528"/>
        <v>100</v>
      </c>
      <c r="J3443" s="77">
        <f t="shared" si="529"/>
        <v>1.0168367414452354E-16</v>
      </c>
      <c r="K3443" s="77">
        <f t="shared" si="530"/>
        <v>1.0168367414452354E-14</v>
      </c>
      <c r="L3443" s="82"/>
    </row>
    <row r="3444" spans="1:12" x14ac:dyDescent="0.2">
      <c r="A3444" s="76">
        <v>67900</v>
      </c>
      <c r="B3444" s="76">
        <f t="shared" si="526"/>
        <v>67.900000000000006</v>
      </c>
      <c r="C3444" s="77">
        <f t="shared" si="521"/>
        <v>4.2295041609738008E-7</v>
      </c>
      <c r="D3444" s="78">
        <f t="shared" si="522"/>
        <v>4.5830694861513391E-10</v>
      </c>
      <c r="E3444" s="78">
        <f t="shared" si="523"/>
        <v>1</v>
      </c>
      <c r="F3444" s="78">
        <f t="shared" si="524"/>
        <v>1</v>
      </c>
      <c r="G3444" s="77">
        <f t="shared" si="527"/>
        <v>1.9384111461709148E-16</v>
      </c>
      <c r="H3444" s="78">
        <f t="shared" si="525"/>
        <v>-314.25108203202711</v>
      </c>
      <c r="I3444" s="77">
        <f t="shared" si="528"/>
        <v>100</v>
      </c>
      <c r="J3444" s="77">
        <f t="shared" si="529"/>
        <v>9.6920557308545742E-17</v>
      </c>
      <c r="K3444" s="77">
        <f t="shared" si="530"/>
        <v>9.6920557308545745E-15</v>
      </c>
      <c r="L3444" s="82"/>
    </row>
    <row r="3445" spans="1:12" x14ac:dyDescent="0.2">
      <c r="A3445" s="76">
        <v>68000</v>
      </c>
      <c r="B3445" s="76">
        <f t="shared" si="526"/>
        <v>68</v>
      </c>
      <c r="C3445" s="77">
        <f t="shared" si="521"/>
        <v>3.8394547877201606E-7</v>
      </c>
      <c r="D3445" s="78">
        <f t="shared" si="522"/>
        <v>4.9233611430640868E-10</v>
      </c>
      <c r="E3445" s="78">
        <f t="shared" si="523"/>
        <v>1</v>
      </c>
      <c r="F3445" s="78">
        <f t="shared" si="524"/>
        <v>1</v>
      </c>
      <c r="G3445" s="77">
        <f t="shared" si="527"/>
        <v>1.890302251241281E-16</v>
      </c>
      <c r="H3445" s="78">
        <f t="shared" si="525"/>
        <v>-314.46937496890297</v>
      </c>
      <c r="I3445" s="77">
        <f t="shared" si="528"/>
        <v>100</v>
      </c>
      <c r="J3445" s="77">
        <f t="shared" si="529"/>
        <v>1.914356698706098E-16</v>
      </c>
      <c r="K3445" s="77">
        <f t="shared" si="530"/>
        <v>1.914356698706098E-14</v>
      </c>
      <c r="L3445" s="82"/>
    </row>
    <row r="3446" spans="1:12" x14ac:dyDescent="0.2">
      <c r="A3446" s="76">
        <v>68100</v>
      </c>
      <c r="B3446" s="76">
        <f t="shared" si="526"/>
        <v>68.099999999999994</v>
      </c>
      <c r="C3446" s="77">
        <f t="shared" si="521"/>
        <v>3.4713048465848508E-7</v>
      </c>
      <c r="D3446" s="78">
        <f t="shared" si="522"/>
        <v>7.5320159961141392E-60</v>
      </c>
      <c r="E3446" s="78">
        <f t="shared" si="523"/>
        <v>1</v>
      </c>
      <c r="F3446" s="78">
        <f t="shared" si="524"/>
        <v>1</v>
      </c>
      <c r="G3446" s="77">
        <f t="shared" si="527"/>
        <v>2.6145923631865631E-66</v>
      </c>
      <c r="H3446" s="78">
        <f t="shared" si="525"/>
        <v>-1311.6519202332079</v>
      </c>
      <c r="I3446" s="77">
        <f t="shared" si="528"/>
        <v>100</v>
      </c>
      <c r="J3446" s="77">
        <f t="shared" si="529"/>
        <v>9.4515112562064049E-17</v>
      </c>
      <c r="K3446" s="77">
        <f t="shared" si="530"/>
        <v>9.4515112562064052E-15</v>
      </c>
      <c r="L3446" s="82"/>
    </row>
    <row r="3447" spans="1:12" x14ac:dyDescent="0.2">
      <c r="A3447" s="76">
        <v>68200</v>
      </c>
      <c r="B3447" s="76">
        <f t="shared" si="526"/>
        <v>68.2</v>
      </c>
      <c r="C3447" s="77">
        <f t="shared" si="521"/>
        <v>3.125300694643262E-7</v>
      </c>
      <c r="D3447" s="78">
        <f t="shared" si="522"/>
        <v>5.7379138404761837E-10</v>
      </c>
      <c r="E3447" s="78">
        <f t="shared" si="523"/>
        <v>1</v>
      </c>
      <c r="F3447" s="78">
        <f t="shared" si="524"/>
        <v>1</v>
      </c>
      <c r="G3447" s="77">
        <f t="shared" si="527"/>
        <v>1.7932706111443404E-16</v>
      </c>
      <c r="H3447" s="78">
        <f t="shared" si="525"/>
        <v>-314.92708337709087</v>
      </c>
      <c r="I3447" s="77">
        <f t="shared" si="528"/>
        <v>100</v>
      </c>
      <c r="J3447" s="77">
        <f t="shared" si="529"/>
        <v>8.966353055721702E-17</v>
      </c>
      <c r="K3447" s="77">
        <f t="shared" si="530"/>
        <v>8.9663530557217017E-15</v>
      </c>
      <c r="L3447" s="82"/>
    </row>
    <row r="3448" spans="1:12" x14ac:dyDescent="0.2">
      <c r="A3448" s="76">
        <v>68300</v>
      </c>
      <c r="B3448" s="76">
        <f t="shared" si="526"/>
        <v>68.3</v>
      </c>
      <c r="C3448" s="77">
        <f t="shared" si="521"/>
        <v>2.8015199014827745E-7</v>
      </c>
      <c r="D3448" s="78">
        <f t="shared" si="522"/>
        <v>6.226633077990262E-10</v>
      </c>
      <c r="E3448" s="78">
        <f t="shared" si="523"/>
        <v>1</v>
      </c>
      <c r="F3448" s="78">
        <f t="shared" si="524"/>
        <v>1</v>
      </c>
      <c r="G3448" s="77">
        <f t="shared" si="527"/>
        <v>1.7444036487220664E-16</v>
      </c>
      <c r="H3448" s="78">
        <f t="shared" si="525"/>
        <v>-315.16706027191213</v>
      </c>
      <c r="I3448" s="77">
        <f t="shared" si="528"/>
        <v>100</v>
      </c>
      <c r="J3448" s="77">
        <f t="shared" si="529"/>
        <v>1.7688371299332033E-16</v>
      </c>
      <c r="K3448" s="77">
        <f t="shared" si="530"/>
        <v>1.7688371299332032E-14</v>
      </c>
      <c r="L3448" s="82"/>
    </row>
    <row r="3449" spans="1:12" x14ac:dyDescent="0.2">
      <c r="A3449" s="76">
        <v>68400</v>
      </c>
      <c r="B3449" s="76">
        <f t="shared" si="526"/>
        <v>68.400000000000006</v>
      </c>
      <c r="C3449" s="77">
        <f t="shared" si="521"/>
        <v>2.4998794938120019E-7</v>
      </c>
      <c r="D3449" s="78">
        <f t="shared" si="522"/>
        <v>5.7106213650120213E-59</v>
      </c>
      <c r="E3449" s="78">
        <f t="shared" si="523"/>
        <v>1</v>
      </c>
      <c r="F3449" s="78">
        <f t="shared" si="524"/>
        <v>1</v>
      </c>
      <c r="G3449" s="77">
        <f t="shared" si="527"/>
        <v>1.4275865247318255E-65</v>
      </c>
      <c r="H3449" s="78">
        <f t="shared" si="525"/>
        <v>-1296.9079512017502</v>
      </c>
      <c r="I3449" s="77">
        <f t="shared" si="528"/>
        <v>100</v>
      </c>
      <c r="J3449" s="77">
        <f t="shared" si="529"/>
        <v>8.7220182436103321E-17</v>
      </c>
      <c r="K3449" s="77">
        <f t="shared" si="530"/>
        <v>8.7220182436103316E-15</v>
      </c>
      <c r="L3449" s="82"/>
    </row>
    <row r="3450" spans="1:12" x14ac:dyDescent="0.2">
      <c r="A3450" s="76">
        <v>68500</v>
      </c>
      <c r="B3450" s="76">
        <f t="shared" si="526"/>
        <v>68.5</v>
      </c>
      <c r="C3450" s="77">
        <f t="shared" si="521"/>
        <v>2.2201453999902818E-7</v>
      </c>
      <c r="D3450" s="78">
        <f t="shared" si="522"/>
        <v>7.414400201065826E-10</v>
      </c>
      <c r="E3450" s="78">
        <f t="shared" si="523"/>
        <v>1</v>
      </c>
      <c r="F3450" s="78">
        <f t="shared" si="524"/>
        <v>1</v>
      </c>
      <c r="G3450" s="77">
        <f t="shared" si="527"/>
        <v>1.6461046500083315E-16</v>
      </c>
      <c r="H3450" s="78">
        <f t="shared" si="525"/>
        <v>-315.67085116526448</v>
      </c>
      <c r="I3450" s="77">
        <f t="shared" si="528"/>
        <v>100</v>
      </c>
      <c r="J3450" s="77">
        <f t="shared" si="529"/>
        <v>8.2305232500416576E-17</v>
      </c>
      <c r="K3450" s="77">
        <f t="shared" si="530"/>
        <v>8.2305232500416571E-15</v>
      </c>
      <c r="L3450" s="82"/>
    </row>
    <row r="3451" spans="1:12" x14ac:dyDescent="0.2">
      <c r="A3451" s="76">
        <v>68600</v>
      </c>
      <c r="B3451" s="76">
        <f t="shared" si="526"/>
        <v>68.599999999999994</v>
      </c>
      <c r="C3451" s="77">
        <f t="shared" si="521"/>
        <v>1.9619429529249498E-7</v>
      </c>
      <c r="D3451" s="78">
        <f t="shared" si="522"/>
        <v>8.1384964015075345E-10</v>
      </c>
      <c r="E3451" s="78">
        <f t="shared" si="523"/>
        <v>1</v>
      </c>
      <c r="F3451" s="78">
        <f t="shared" si="524"/>
        <v>1</v>
      </c>
      <c r="G3451" s="77">
        <f t="shared" si="527"/>
        <v>1.596726566234277E-16</v>
      </c>
      <c r="H3451" s="78">
        <f t="shared" si="525"/>
        <v>-315.93538897770452</v>
      </c>
      <c r="I3451" s="77">
        <f t="shared" si="528"/>
        <v>100</v>
      </c>
      <c r="J3451" s="77">
        <f t="shared" si="529"/>
        <v>1.6214156081213043E-16</v>
      </c>
      <c r="K3451" s="77">
        <f t="shared" si="530"/>
        <v>1.6214156081213042E-14</v>
      </c>
      <c r="L3451" s="82"/>
    </row>
    <row r="3452" spans="1:12" x14ac:dyDescent="0.2">
      <c r="A3452" s="76">
        <v>68700</v>
      </c>
      <c r="B3452" s="76">
        <f t="shared" si="526"/>
        <v>68.7</v>
      </c>
      <c r="C3452" s="77">
        <f t="shared" si="521"/>
        <v>1.7247683020032987E-7</v>
      </c>
      <c r="D3452" s="78">
        <f t="shared" si="522"/>
        <v>1.6504337211793923E-60</v>
      </c>
      <c r="E3452" s="78">
        <f t="shared" si="523"/>
        <v>1</v>
      </c>
      <c r="F3452" s="78">
        <f t="shared" si="524"/>
        <v>1</v>
      </c>
      <c r="G3452" s="77">
        <f t="shared" si="527"/>
        <v>2.8466157668475662E-67</v>
      </c>
      <c r="H3452" s="78">
        <f t="shared" si="525"/>
        <v>-1330.9134229900385</v>
      </c>
      <c r="I3452" s="77">
        <f t="shared" si="528"/>
        <v>100</v>
      </c>
      <c r="J3452" s="77">
        <f t="shared" si="529"/>
        <v>7.983632831171385E-17</v>
      </c>
      <c r="K3452" s="77">
        <f t="shared" si="530"/>
        <v>7.9836328311713845E-15</v>
      </c>
      <c r="L3452" s="82"/>
    </row>
    <row r="3453" spans="1:12" x14ac:dyDescent="0.2">
      <c r="A3453" s="76">
        <v>68800</v>
      </c>
      <c r="B3453" s="76">
        <f t="shared" si="526"/>
        <v>68.8</v>
      </c>
      <c r="C3453" s="77">
        <f t="shared" si="521"/>
        <v>1.5080005788111112E-7</v>
      </c>
      <c r="D3453" s="78">
        <f t="shared" si="522"/>
        <v>9.9313336584318724E-10</v>
      </c>
      <c r="E3453" s="78">
        <f t="shared" si="523"/>
        <v>1</v>
      </c>
      <c r="F3453" s="78">
        <f t="shared" si="524"/>
        <v>1</v>
      </c>
      <c r="G3453" s="77">
        <f t="shared" si="527"/>
        <v>1.4976456905281533E-16</v>
      </c>
      <c r="H3453" s="78">
        <f t="shared" si="525"/>
        <v>-316.49181837690628</v>
      </c>
      <c r="I3453" s="77">
        <f t="shared" si="528"/>
        <v>100</v>
      </c>
      <c r="J3453" s="77">
        <f t="shared" si="529"/>
        <v>7.4882284526407667E-17</v>
      </c>
      <c r="K3453" s="77">
        <f t="shared" si="530"/>
        <v>7.4882284526407672E-15</v>
      </c>
      <c r="L3453" s="82"/>
    </row>
    <row r="3454" spans="1:12" x14ac:dyDescent="0.2">
      <c r="A3454" s="76">
        <v>68900</v>
      </c>
      <c r="B3454" s="76">
        <f t="shared" si="526"/>
        <v>68.900000000000006</v>
      </c>
      <c r="C3454" s="77">
        <f t="shared" si="521"/>
        <v>1.3109146573690785E-7</v>
      </c>
      <c r="D3454" s="78">
        <f t="shared" si="522"/>
        <v>1.1045683837500738E-9</v>
      </c>
      <c r="E3454" s="78">
        <f t="shared" si="523"/>
        <v>1</v>
      </c>
      <c r="F3454" s="78">
        <f t="shared" si="524"/>
        <v>1</v>
      </c>
      <c r="G3454" s="77">
        <f t="shared" si="527"/>
        <v>1.4479948843244449E-16</v>
      </c>
      <c r="H3454" s="78">
        <f t="shared" si="525"/>
        <v>-316.78465944942923</v>
      </c>
      <c r="I3454" s="77">
        <f t="shared" si="528"/>
        <v>100</v>
      </c>
      <c r="J3454" s="77">
        <f t="shared" si="529"/>
        <v>1.472820287426299E-16</v>
      </c>
      <c r="K3454" s="77">
        <f t="shared" si="530"/>
        <v>1.4728202874262989E-14</v>
      </c>
      <c r="L3454" s="82"/>
    </row>
    <row r="3455" spans="1:12" x14ac:dyDescent="0.2">
      <c r="A3455" s="76">
        <v>69000</v>
      </c>
      <c r="B3455" s="76">
        <f t="shared" si="526"/>
        <v>69</v>
      </c>
      <c r="C3455" s="77">
        <f t="shared" si="521"/>
        <v>1.1326943475036402E-7</v>
      </c>
      <c r="D3455" s="78">
        <f t="shared" si="522"/>
        <v>3.1800314405647693E-59</v>
      </c>
      <c r="E3455" s="78">
        <f t="shared" si="523"/>
        <v>1</v>
      </c>
      <c r="F3455" s="78">
        <f t="shared" si="524"/>
        <v>1</v>
      </c>
      <c r="G3455" s="77">
        <f t="shared" si="527"/>
        <v>3.6020036376115723E-66</v>
      </c>
      <c r="H3455" s="78">
        <f t="shared" si="525"/>
        <v>-1308.8691170585705</v>
      </c>
      <c r="I3455" s="77">
        <f t="shared" si="528"/>
        <v>100</v>
      </c>
      <c r="J3455" s="77">
        <f t="shared" si="529"/>
        <v>7.2399744216222243E-17</v>
      </c>
      <c r="K3455" s="77">
        <f t="shared" si="530"/>
        <v>7.2399744216222238E-15</v>
      </c>
      <c r="L3455" s="82"/>
    </row>
    <row r="3456" spans="1:12" x14ac:dyDescent="0.2">
      <c r="A3456" s="76">
        <v>69100</v>
      </c>
      <c r="B3456" s="76">
        <f t="shared" si="526"/>
        <v>69.099999999999994</v>
      </c>
      <c r="C3456" s="77">
        <f t="shared" si="521"/>
        <v>9.7244585974681883E-8</v>
      </c>
      <c r="D3456" s="78">
        <f t="shared" si="522"/>
        <v>1.3868123428219792E-9</v>
      </c>
      <c r="E3456" s="78">
        <f t="shared" si="523"/>
        <v>1</v>
      </c>
      <c r="F3456" s="78">
        <f t="shared" si="524"/>
        <v>1</v>
      </c>
      <c r="G3456" s="77">
        <f t="shared" si="527"/>
        <v>1.3485999210230195E-16</v>
      </c>
      <c r="H3456" s="78">
        <f t="shared" si="525"/>
        <v>-317.40233740185238</v>
      </c>
      <c r="I3456" s="77">
        <f t="shared" si="528"/>
        <v>100</v>
      </c>
      <c r="J3456" s="77">
        <f t="shared" si="529"/>
        <v>6.7429996051150975E-17</v>
      </c>
      <c r="K3456" s="77">
        <f t="shared" si="530"/>
        <v>6.7429996051150974E-15</v>
      </c>
      <c r="L3456" s="82"/>
    </row>
    <row r="3457" spans="1:12" x14ac:dyDescent="0.2">
      <c r="A3457" s="76">
        <v>69200</v>
      </c>
      <c r="B3457" s="76">
        <f t="shared" si="526"/>
        <v>69.2</v>
      </c>
      <c r="C3457" s="77">
        <f t="shared" si="521"/>
        <v>8.2921138179445402E-8</v>
      </c>
      <c r="D3457" s="78">
        <f t="shared" si="522"/>
        <v>1.5664349141360547E-9</v>
      </c>
      <c r="E3457" s="78">
        <f t="shared" si="523"/>
        <v>1</v>
      </c>
      <c r="F3457" s="78">
        <f t="shared" si="524"/>
        <v>1</v>
      </c>
      <c r="G3457" s="77">
        <f t="shared" si="527"/>
        <v>1.2989056596418349E-16</v>
      </c>
      <c r="H3457" s="78">
        <f t="shared" si="525"/>
        <v>-317.72844781741287</v>
      </c>
      <c r="I3457" s="77">
        <f t="shared" si="528"/>
        <v>100</v>
      </c>
      <c r="J3457" s="77">
        <f t="shared" si="529"/>
        <v>1.3237527903324273E-16</v>
      </c>
      <c r="K3457" s="77">
        <f t="shared" si="530"/>
        <v>1.3237527903324273E-14</v>
      </c>
      <c r="L3457" s="82"/>
    </row>
    <row r="3458" spans="1:12" x14ac:dyDescent="0.2">
      <c r="A3458" s="76">
        <v>69300</v>
      </c>
      <c r="B3458" s="76">
        <f t="shared" si="526"/>
        <v>69.3</v>
      </c>
      <c r="C3458" s="77">
        <f t="shared" ref="C3458:C3521" si="531">ABS(SIN(((8*PI()*$A3458*VLOOKUP($D$8,$C$16:$D$31,2,FALSE))/($D$14*1000000)))/(VLOOKUP($D$8,$C$16:$D$31,2,FALSE)*SIN(((8*PI()*$A3458)/($D$14*1000000)))))^5</f>
        <v>7.019826099903802E-8</v>
      </c>
      <c r="D3458" s="78">
        <f t="shared" ref="D3458:D3521" si="532">ABS(SIN(((512*PI()*$A3458*VLOOKUP($D$8,$C$16:$E$31,3,FALSE))/($D$14*1000000)))/(VLOOKUP($D$8,$C$16:$E$31,3,FALSE)*SIN(((512*PI()*$A3458)/($D$14*1000000)))))^$D$9</f>
        <v>4.0436934013037805E-62</v>
      </c>
      <c r="E3458" s="78">
        <f t="shared" ref="E3458:E3521" si="533">IF($D$10="OFF",1,ABS(SIN(8*VLOOKUP($D$8,$C$16:$D$31,2,FALSE)*VLOOKUP($D$8,$C$16:$E$31,3,FALSE)*2*PI()*A3458/($D$14*1000000))/(2*SIN((8*VLOOKUP($D$8,$C$16:$D$31,2,FALSE)*VLOOKUP($D$8,$C$16:$E$31,3,FALSE))*PI()*A3458/($D$14*1000000)))))</f>
        <v>1</v>
      </c>
      <c r="F3458" s="78">
        <f t="shared" ref="F3458:F3521" si="534">IF($D$11="OFF",1,ABS(SIN(8*VLOOKUP($D$8,$C$16:$D$31,2,FALSE)*VLOOKUP($D$8,$C$16:$E$31,3,FALSE)*IF($D$10="ON",4,2)*PI()*A3458/($D$14*1000000))/(2*SIN((8*VLOOKUP($D$8,$C$16:$D$31,2,FALSE)*VLOOKUP($D$8,$C$16:$E$31,3,FALSE)*IF($D$10="ON",2,1))*PI()*A3458/($D$14*1000000)))))</f>
        <v>1</v>
      </c>
      <c r="G3458" s="77">
        <f t="shared" si="527"/>
        <v>2.8386024478481055E-69</v>
      </c>
      <c r="H3458" s="78">
        <f t="shared" ref="H3458:H3521" si="535">20*LOG10(G3458)</f>
        <v>-1370.937908541139</v>
      </c>
      <c r="I3458" s="77">
        <f t="shared" si="528"/>
        <v>100</v>
      </c>
      <c r="J3458" s="77">
        <f t="shared" si="529"/>
        <v>6.4945282982091745E-17</v>
      </c>
      <c r="K3458" s="77">
        <f t="shared" si="530"/>
        <v>6.4945282982091743E-15</v>
      </c>
      <c r="L3458" s="82"/>
    </row>
    <row r="3459" spans="1:12" x14ac:dyDescent="0.2">
      <c r="A3459" s="76">
        <v>69400</v>
      </c>
      <c r="B3459" s="76">
        <f t="shared" ref="B3459:B3522" si="536">A3459/1000</f>
        <v>69.400000000000006</v>
      </c>
      <c r="C3459" s="77">
        <f t="shared" si="531"/>
        <v>5.8971408447017333E-8</v>
      </c>
      <c r="D3459" s="78">
        <f t="shared" si="532"/>
        <v>2.0342834408717021E-9</v>
      </c>
      <c r="E3459" s="78">
        <f t="shared" si="533"/>
        <v>1</v>
      </c>
      <c r="F3459" s="78">
        <f t="shared" si="534"/>
        <v>1</v>
      </c>
      <c r="G3459" s="77">
        <f t="shared" ref="G3459:G3522" si="537">C3459*D3459*E3459*F3459</f>
        <v>1.1996455968864897E-16</v>
      </c>
      <c r="H3459" s="78">
        <f t="shared" si="535"/>
        <v>-318.41894071320428</v>
      </c>
      <c r="I3459" s="77">
        <f t="shared" ref="I3459:I3522" si="538">A3459-A3458</f>
        <v>100</v>
      </c>
      <c r="J3459" s="77">
        <f t="shared" ref="J3459:J3522" si="539">((G3459+G3458)/2)</f>
        <v>5.9982279844324487E-17</v>
      </c>
      <c r="K3459" s="77">
        <f t="shared" si="530"/>
        <v>5.9982279844324485E-15</v>
      </c>
      <c r="L3459" s="82"/>
    </row>
    <row r="3460" spans="1:12" x14ac:dyDescent="0.2">
      <c r="A3460" s="76">
        <v>69500</v>
      </c>
      <c r="B3460" s="76">
        <f t="shared" si="536"/>
        <v>69.5</v>
      </c>
      <c r="C3460" s="77">
        <f t="shared" si="531"/>
        <v>4.9133618339612843E-8</v>
      </c>
      <c r="D3460" s="78">
        <f t="shared" si="532"/>
        <v>2.3408157796832022E-9</v>
      </c>
      <c r="E3460" s="78">
        <f t="shared" si="533"/>
        <v>1</v>
      </c>
      <c r="F3460" s="78">
        <f t="shared" si="534"/>
        <v>1</v>
      </c>
      <c r="G3460" s="77">
        <f t="shared" si="537"/>
        <v>1.1501274912229772E-16</v>
      </c>
      <c r="H3460" s="78">
        <f t="shared" si="535"/>
        <v>-318.7850803117849</v>
      </c>
      <c r="I3460" s="77">
        <f t="shared" si="538"/>
        <v>100</v>
      </c>
      <c r="J3460" s="77">
        <f t="shared" si="539"/>
        <v>1.1748865440547336E-16</v>
      </c>
      <c r="K3460" s="77">
        <f t="shared" ref="K3460:K3523" si="540">I3460*J3460</f>
        <v>1.1748865440547337E-14</v>
      </c>
      <c r="L3460" s="82"/>
    </row>
    <row r="3461" spans="1:12" x14ac:dyDescent="0.2">
      <c r="A3461" s="76">
        <v>69600</v>
      </c>
      <c r="B3461" s="76">
        <f t="shared" si="536"/>
        <v>69.599999999999994</v>
      </c>
      <c r="C3461" s="77">
        <f t="shared" si="531"/>
        <v>4.057676400373041E-8</v>
      </c>
      <c r="D3461" s="78">
        <f t="shared" si="532"/>
        <v>1.2887523639557576E-59</v>
      </c>
      <c r="E3461" s="78">
        <f t="shared" si="533"/>
        <v>1</v>
      </c>
      <c r="F3461" s="78">
        <f t="shared" si="534"/>
        <v>1</v>
      </c>
      <c r="G3461" s="77">
        <f t="shared" si="537"/>
        <v>5.2293400531482458E-67</v>
      </c>
      <c r="H3461" s="78">
        <f t="shared" si="535"/>
        <v>-1325.6310623196359</v>
      </c>
      <c r="I3461" s="77">
        <f t="shared" si="538"/>
        <v>100</v>
      </c>
      <c r="J3461" s="77">
        <f t="shared" si="539"/>
        <v>5.750637456114886E-17</v>
      </c>
      <c r="K3461" s="77">
        <f t="shared" si="540"/>
        <v>5.7506374561148856E-15</v>
      </c>
      <c r="L3461" s="82"/>
    </row>
    <row r="3462" spans="1:12" x14ac:dyDescent="0.2">
      <c r="A3462" s="76">
        <v>69700</v>
      </c>
      <c r="B3462" s="76">
        <f t="shared" si="536"/>
        <v>69.7</v>
      </c>
      <c r="C3462" s="77">
        <f t="shared" si="531"/>
        <v>3.3192745616498696E-8</v>
      </c>
      <c r="D3462" s="78">
        <f t="shared" si="532"/>
        <v>3.1676545771953044E-9</v>
      </c>
      <c r="E3462" s="78">
        <f t="shared" si="533"/>
        <v>1</v>
      </c>
      <c r="F3462" s="78">
        <f t="shared" si="534"/>
        <v>1</v>
      </c>
      <c r="G3462" s="77">
        <f t="shared" si="537"/>
        <v>1.0514315258178147E-16</v>
      </c>
      <c r="H3462" s="78">
        <f t="shared" si="535"/>
        <v>-319.56438010725253</v>
      </c>
      <c r="I3462" s="77">
        <f t="shared" si="538"/>
        <v>100</v>
      </c>
      <c r="J3462" s="77">
        <f t="shared" si="539"/>
        <v>5.2571576290890737E-17</v>
      </c>
      <c r="K3462" s="77">
        <f t="shared" si="540"/>
        <v>5.257157629089074E-15</v>
      </c>
      <c r="L3462" s="82"/>
    </row>
    <row r="3463" spans="1:12" x14ac:dyDescent="0.2">
      <c r="A3463" s="76">
        <v>69800</v>
      </c>
      <c r="B3463" s="76">
        <f t="shared" si="536"/>
        <v>69.8</v>
      </c>
      <c r="C3463" s="77">
        <f t="shared" si="531"/>
        <v>2.6874609620452413E-8</v>
      </c>
      <c r="D3463" s="78">
        <f t="shared" si="532"/>
        <v>3.7295390667728476E-9</v>
      </c>
      <c r="E3463" s="78">
        <f t="shared" si="533"/>
        <v>1</v>
      </c>
      <c r="F3463" s="78">
        <f t="shared" si="534"/>
        <v>1</v>
      </c>
      <c r="G3463" s="77">
        <f t="shared" si="537"/>
        <v>1.0022990648374668E-16</v>
      </c>
      <c r="H3463" s="78">
        <f t="shared" si="535"/>
        <v>-319.9800534969271</v>
      </c>
      <c r="I3463" s="77">
        <f t="shared" si="538"/>
        <v>100</v>
      </c>
      <c r="J3463" s="77">
        <f t="shared" si="539"/>
        <v>1.0268652953276408E-16</v>
      </c>
      <c r="K3463" s="77">
        <f t="shared" si="540"/>
        <v>1.0268652953276407E-14</v>
      </c>
      <c r="L3463" s="82"/>
    </row>
    <row r="3464" spans="1:12" x14ac:dyDescent="0.2">
      <c r="A3464" s="76">
        <v>69900</v>
      </c>
      <c r="B3464" s="76">
        <f t="shared" si="536"/>
        <v>69.900000000000006</v>
      </c>
      <c r="C3464" s="77">
        <f t="shared" si="531"/>
        <v>2.1517585865749554E-8</v>
      </c>
      <c r="D3464" s="78">
        <f t="shared" si="532"/>
        <v>1.9168979078379077E-58</v>
      </c>
      <c r="E3464" s="78">
        <f t="shared" si="533"/>
        <v>1</v>
      </c>
      <c r="F3464" s="78">
        <f t="shared" si="534"/>
        <v>1</v>
      </c>
      <c r="G3464" s="77">
        <f t="shared" si="537"/>
        <v>4.1247015327777857E-66</v>
      </c>
      <c r="H3464" s="78">
        <f t="shared" si="535"/>
        <v>-1307.692149438559</v>
      </c>
      <c r="I3464" s="77">
        <f t="shared" si="538"/>
        <v>100</v>
      </c>
      <c r="J3464" s="77">
        <f t="shared" si="539"/>
        <v>5.011495324187334E-17</v>
      </c>
      <c r="K3464" s="77">
        <f t="shared" si="540"/>
        <v>5.011495324187334E-15</v>
      </c>
      <c r="L3464" s="82"/>
    </row>
    <row r="3465" spans="1:12" x14ac:dyDescent="0.2">
      <c r="A3465" s="76">
        <v>70000</v>
      </c>
      <c r="B3465" s="76">
        <f t="shared" si="536"/>
        <v>70</v>
      </c>
      <c r="C3465" s="77">
        <f t="shared" si="531"/>
        <v>1.7020033431750097E-8</v>
      </c>
      <c r="D3465" s="78">
        <f t="shared" si="532"/>
        <v>5.3147705803680564E-9</v>
      </c>
      <c r="E3465" s="78">
        <f t="shared" si="533"/>
        <v>1</v>
      </c>
      <c r="F3465" s="78">
        <f t="shared" si="534"/>
        <v>1</v>
      </c>
      <c r="G3465" s="77">
        <f t="shared" si="537"/>
        <v>9.0457572959946189E-17</v>
      </c>
      <c r="H3465" s="78">
        <f t="shared" si="535"/>
        <v>-320.87110137717963</v>
      </c>
      <c r="I3465" s="77">
        <f t="shared" si="538"/>
        <v>100</v>
      </c>
      <c r="J3465" s="77">
        <f t="shared" si="539"/>
        <v>4.5228786479973095E-17</v>
      </c>
      <c r="K3465" s="77">
        <f t="shared" si="540"/>
        <v>4.5228786479973094E-15</v>
      </c>
      <c r="L3465" s="82"/>
    </row>
    <row r="3466" spans="1:12" x14ac:dyDescent="0.2">
      <c r="A3466" s="76">
        <v>70100</v>
      </c>
      <c r="B3466" s="76">
        <f t="shared" si="536"/>
        <v>70.099999999999994</v>
      </c>
      <c r="C3466" s="77">
        <f t="shared" si="531"/>
        <v>1.3284287457972542E-8</v>
      </c>
      <c r="D3466" s="78">
        <f t="shared" si="532"/>
        <v>6.4439125979763497E-9</v>
      </c>
      <c r="E3466" s="78">
        <f t="shared" si="533"/>
        <v>1</v>
      </c>
      <c r="F3466" s="78">
        <f t="shared" si="534"/>
        <v>1</v>
      </c>
      <c r="G3466" s="77">
        <f t="shared" si="537"/>
        <v>8.5602787305568483E-17</v>
      </c>
      <c r="H3466" s="78">
        <f t="shared" si="535"/>
        <v>-321.35024188128875</v>
      </c>
      <c r="I3466" s="77">
        <f t="shared" si="538"/>
        <v>100</v>
      </c>
      <c r="J3466" s="77">
        <f t="shared" si="539"/>
        <v>8.8030180132757342E-17</v>
      </c>
      <c r="K3466" s="77">
        <f t="shared" si="540"/>
        <v>8.8030180132757342E-15</v>
      </c>
      <c r="L3466" s="82"/>
    </row>
    <row r="3467" spans="1:12" x14ac:dyDescent="0.2">
      <c r="A3467" s="76">
        <v>70200</v>
      </c>
      <c r="B3467" s="76">
        <f t="shared" si="536"/>
        <v>70.2</v>
      </c>
      <c r="C3467" s="77">
        <f t="shared" si="531"/>
        <v>1.0217400750954028E-8</v>
      </c>
      <c r="D3467" s="78">
        <f t="shared" si="532"/>
        <v>1.8989646703561701E-60</v>
      </c>
      <c r="E3467" s="78">
        <f t="shared" si="533"/>
        <v>1</v>
      </c>
      <c r="F3467" s="78">
        <f t="shared" si="534"/>
        <v>1</v>
      </c>
      <c r="G3467" s="77">
        <f t="shared" si="537"/>
        <v>1.9402483048932301E-68</v>
      </c>
      <c r="H3467" s="78">
        <f t="shared" si="535"/>
        <v>-1354.2428537462988</v>
      </c>
      <c r="I3467" s="77">
        <f t="shared" si="538"/>
        <v>100</v>
      </c>
      <c r="J3467" s="77">
        <f t="shared" si="539"/>
        <v>4.2801393652784242E-17</v>
      </c>
      <c r="K3467" s="77">
        <f t="shared" si="540"/>
        <v>4.280139365278424E-15</v>
      </c>
      <c r="L3467" s="82"/>
    </row>
    <row r="3468" spans="1:12" x14ac:dyDescent="0.2">
      <c r="A3468" s="76">
        <v>70300</v>
      </c>
      <c r="B3468" s="76">
        <f t="shared" si="536"/>
        <v>70.3</v>
      </c>
      <c r="C3468" s="77">
        <f t="shared" si="531"/>
        <v>7.7317754108001868E-9</v>
      </c>
      <c r="D3468" s="78">
        <f t="shared" si="532"/>
        <v>9.8252243426789005E-9</v>
      </c>
      <c r="E3468" s="78">
        <f t="shared" si="533"/>
        <v>1</v>
      </c>
      <c r="F3468" s="78">
        <f t="shared" si="534"/>
        <v>1</v>
      </c>
      <c r="G3468" s="77">
        <f t="shared" si="537"/>
        <v>7.5966427978320147E-17</v>
      </c>
      <c r="H3468" s="78">
        <f t="shared" si="535"/>
        <v>-322.38756588201733</v>
      </c>
      <c r="I3468" s="77">
        <f t="shared" si="538"/>
        <v>100</v>
      </c>
      <c r="J3468" s="77">
        <f t="shared" si="539"/>
        <v>3.7983213989160074E-17</v>
      </c>
      <c r="K3468" s="77">
        <f t="shared" si="540"/>
        <v>3.7983213989160076E-15</v>
      </c>
      <c r="L3468" s="82"/>
    </row>
    <row r="3469" spans="1:12" x14ac:dyDescent="0.2">
      <c r="A3469" s="76">
        <v>70400</v>
      </c>
      <c r="B3469" s="76">
        <f t="shared" si="536"/>
        <v>70.400000000000006</v>
      </c>
      <c r="C3469" s="77">
        <f t="shared" si="531"/>
        <v>5.7456812209614449E-9</v>
      </c>
      <c r="D3469" s="78">
        <f t="shared" si="532"/>
        <v>1.2389986162818643E-8</v>
      </c>
      <c r="E3469" s="78">
        <f t="shared" si="533"/>
        <v>1</v>
      </c>
      <c r="F3469" s="78">
        <f t="shared" si="534"/>
        <v>1</v>
      </c>
      <c r="G3469" s="77">
        <f t="shared" si="537"/>
        <v>7.1188910823679232E-17</v>
      </c>
      <c r="H3469" s="78">
        <f t="shared" si="535"/>
        <v>-322.95175303264489</v>
      </c>
      <c r="I3469" s="77">
        <f t="shared" si="538"/>
        <v>100</v>
      </c>
      <c r="J3469" s="77">
        <f t="shared" si="539"/>
        <v>7.3577669400999689E-17</v>
      </c>
      <c r="K3469" s="77">
        <f t="shared" si="540"/>
        <v>7.3577669400999686E-15</v>
      </c>
      <c r="L3469" s="82"/>
    </row>
    <row r="3470" spans="1:12" x14ac:dyDescent="0.2">
      <c r="A3470" s="76">
        <v>70500</v>
      </c>
      <c r="B3470" s="76">
        <f t="shared" si="536"/>
        <v>70.5</v>
      </c>
      <c r="C3470" s="77">
        <f t="shared" si="531"/>
        <v>4.1836590487006201E-9</v>
      </c>
      <c r="D3470" s="78">
        <f t="shared" si="532"/>
        <v>1.6242307667163011E-58</v>
      </c>
      <c r="E3470" s="78">
        <f t="shared" si="533"/>
        <v>1</v>
      </c>
      <c r="F3470" s="78">
        <f t="shared" si="534"/>
        <v>1</v>
      </c>
      <c r="G3470" s="77">
        <f t="shared" si="537"/>
        <v>6.7952277443505991E-67</v>
      </c>
      <c r="H3470" s="78">
        <f t="shared" si="535"/>
        <v>-1323.3559196632293</v>
      </c>
      <c r="I3470" s="77">
        <f t="shared" si="538"/>
        <v>100</v>
      </c>
      <c r="J3470" s="77">
        <f t="shared" si="539"/>
        <v>3.5594455411839616E-17</v>
      </c>
      <c r="K3470" s="77">
        <f t="shared" si="540"/>
        <v>3.5594455411839618E-15</v>
      </c>
      <c r="L3470" s="82"/>
    </row>
    <row r="3471" spans="1:12" x14ac:dyDescent="0.2">
      <c r="A3471" s="76">
        <v>70600</v>
      </c>
      <c r="B3471" s="76">
        <f t="shared" si="536"/>
        <v>70.599999999999994</v>
      </c>
      <c r="C3471" s="77">
        <f t="shared" si="531"/>
        <v>2.9768089938647702E-9</v>
      </c>
      <c r="D3471" s="78">
        <f t="shared" si="532"/>
        <v>2.0735300969800159E-8</v>
      </c>
      <c r="E3471" s="78">
        <f t="shared" si="533"/>
        <v>1</v>
      </c>
      <c r="F3471" s="78">
        <f t="shared" si="534"/>
        <v>1</v>
      </c>
      <c r="G3471" s="77">
        <f t="shared" si="537"/>
        <v>6.172503041739401E-17</v>
      </c>
      <c r="H3471" s="78">
        <f t="shared" si="535"/>
        <v>-324.19077374761179</v>
      </c>
      <c r="I3471" s="77">
        <f t="shared" si="538"/>
        <v>100</v>
      </c>
      <c r="J3471" s="77">
        <f t="shared" si="539"/>
        <v>3.0862515208697005E-17</v>
      </c>
      <c r="K3471" s="77">
        <f t="shared" si="540"/>
        <v>3.0862515208697003E-15</v>
      </c>
      <c r="L3471" s="82"/>
    </row>
    <row r="3472" spans="1:12" x14ac:dyDescent="0.2">
      <c r="A3472" s="76">
        <v>70700</v>
      </c>
      <c r="B3472" s="76">
        <f t="shared" si="536"/>
        <v>70.7</v>
      </c>
      <c r="C3472" s="77">
        <f t="shared" si="531"/>
        <v>2.0629644824548166E-9</v>
      </c>
      <c r="D3472" s="78">
        <f t="shared" si="532"/>
        <v>2.7650729327685191E-8</v>
      </c>
      <c r="E3472" s="78">
        <f t="shared" si="533"/>
        <v>1</v>
      </c>
      <c r="F3472" s="78">
        <f t="shared" si="534"/>
        <v>1</v>
      </c>
      <c r="G3472" s="77">
        <f t="shared" si="537"/>
        <v>5.7042472516986305E-17</v>
      </c>
      <c r="H3472" s="78">
        <f t="shared" si="535"/>
        <v>-324.87603316340039</v>
      </c>
      <c r="I3472" s="77">
        <f t="shared" si="538"/>
        <v>100</v>
      </c>
      <c r="J3472" s="77">
        <f t="shared" si="539"/>
        <v>5.9383751467190151E-17</v>
      </c>
      <c r="K3472" s="77">
        <f t="shared" si="540"/>
        <v>5.9383751467190148E-15</v>
      </c>
      <c r="L3472" s="82"/>
    </row>
    <row r="3473" spans="1:12" x14ac:dyDescent="0.2">
      <c r="A3473" s="76">
        <v>70800</v>
      </c>
      <c r="B3473" s="76">
        <f t="shared" si="536"/>
        <v>70.8</v>
      </c>
      <c r="C3473" s="77">
        <f t="shared" si="531"/>
        <v>1.3867549121994157E-9</v>
      </c>
      <c r="D3473" s="78">
        <f t="shared" si="532"/>
        <v>1.2811504179970917E-63</v>
      </c>
      <c r="E3473" s="78">
        <f t="shared" si="533"/>
        <v>1</v>
      </c>
      <c r="F3473" s="78">
        <f t="shared" si="534"/>
        <v>1</v>
      </c>
      <c r="G3473" s="77">
        <f t="shared" si="537"/>
        <v>1.7766416354238016E-72</v>
      </c>
      <c r="H3473" s="78">
        <f t="shared" si="535"/>
        <v>-1435.0080032891776</v>
      </c>
      <c r="I3473" s="77">
        <f t="shared" si="538"/>
        <v>100</v>
      </c>
      <c r="J3473" s="77">
        <f t="shared" si="539"/>
        <v>2.8521236258493152E-17</v>
      </c>
      <c r="K3473" s="77">
        <f t="shared" si="540"/>
        <v>2.8521236258493153E-15</v>
      </c>
      <c r="L3473" s="82"/>
    </row>
    <row r="3474" spans="1:12" x14ac:dyDescent="0.2">
      <c r="A3474" s="76">
        <v>70900</v>
      </c>
      <c r="B3474" s="76">
        <f t="shared" si="536"/>
        <v>70.900000000000006</v>
      </c>
      <c r="C3474" s="77">
        <f t="shared" si="531"/>
        <v>8.9956080393445593E-10</v>
      </c>
      <c r="D3474" s="78">
        <f t="shared" si="532"/>
        <v>5.3120718294898239E-8</v>
      </c>
      <c r="E3474" s="78">
        <f t="shared" si="533"/>
        <v>1</v>
      </c>
      <c r="F3474" s="78">
        <f t="shared" si="534"/>
        <v>1</v>
      </c>
      <c r="G3474" s="77">
        <f t="shared" si="537"/>
        <v>4.7785316054934421E-17</v>
      </c>
      <c r="H3474" s="78">
        <f t="shared" si="535"/>
        <v>-326.4141107439217</v>
      </c>
      <c r="I3474" s="77">
        <f t="shared" si="538"/>
        <v>100</v>
      </c>
      <c r="J3474" s="77">
        <f t="shared" si="539"/>
        <v>2.389265802746721E-17</v>
      </c>
      <c r="K3474" s="77">
        <f t="shared" si="540"/>
        <v>2.3892658027467212E-15</v>
      </c>
      <c r="L3474" s="82"/>
    </row>
    <row r="3475" spans="1:12" x14ac:dyDescent="0.2">
      <c r="A3475" s="76">
        <v>71000</v>
      </c>
      <c r="B3475" s="76">
        <f t="shared" si="536"/>
        <v>71</v>
      </c>
      <c r="C3475" s="77">
        <f t="shared" si="531"/>
        <v>5.5936668008357947E-10</v>
      </c>
      <c r="D3475" s="78">
        <f t="shared" si="532"/>
        <v>7.7255704543209666E-8</v>
      </c>
      <c r="E3475" s="78">
        <f t="shared" si="533"/>
        <v>1</v>
      </c>
      <c r="F3475" s="78">
        <f t="shared" si="534"/>
        <v>1</v>
      </c>
      <c r="G3475" s="77">
        <f t="shared" si="537"/>
        <v>4.32142669678531E-17</v>
      </c>
      <c r="H3475" s="78">
        <f t="shared" si="535"/>
        <v>-327.2874569884703</v>
      </c>
      <c r="I3475" s="77">
        <f t="shared" si="538"/>
        <v>100</v>
      </c>
      <c r="J3475" s="77">
        <f t="shared" si="539"/>
        <v>4.5499791511393758E-17</v>
      </c>
      <c r="K3475" s="77">
        <f t="shared" si="540"/>
        <v>4.5499791511393755E-15</v>
      </c>
      <c r="L3475" s="82"/>
    </row>
    <row r="3476" spans="1:12" x14ac:dyDescent="0.2">
      <c r="A3476" s="76">
        <v>71100</v>
      </c>
      <c r="B3476" s="76">
        <f t="shared" si="536"/>
        <v>71.099999999999994</v>
      </c>
      <c r="C3476" s="77">
        <f t="shared" si="531"/>
        <v>3.3051806615144169E-10</v>
      </c>
      <c r="D3476" s="78">
        <f t="shared" si="532"/>
        <v>1.2271797808043654E-58</v>
      </c>
      <c r="E3476" s="78">
        <f t="shared" si="533"/>
        <v>1</v>
      </c>
      <c r="F3476" s="78">
        <f t="shared" si="534"/>
        <v>1</v>
      </c>
      <c r="G3476" s="77">
        <f t="shared" si="537"/>
        <v>4.0560508797160896E-68</v>
      </c>
      <c r="H3476" s="78">
        <f t="shared" si="535"/>
        <v>-1347.8379321156967</v>
      </c>
      <c r="I3476" s="77">
        <f t="shared" si="538"/>
        <v>100</v>
      </c>
      <c r="J3476" s="77">
        <f t="shared" si="539"/>
        <v>2.160713348392655E-17</v>
      </c>
      <c r="K3476" s="77">
        <f t="shared" si="540"/>
        <v>2.160713348392655E-15</v>
      </c>
      <c r="L3476" s="82"/>
    </row>
    <row r="3477" spans="1:12" x14ac:dyDescent="0.2">
      <c r="A3477" s="76">
        <v>71200</v>
      </c>
      <c r="B3477" s="76">
        <f t="shared" si="536"/>
        <v>71.2</v>
      </c>
      <c r="C3477" s="77">
        <f t="shared" si="531"/>
        <v>1.8339008044382799E-10</v>
      </c>
      <c r="D3477" s="78">
        <f t="shared" si="532"/>
        <v>1.8646470562851423E-7</v>
      </c>
      <c r="E3477" s="78">
        <f t="shared" si="533"/>
        <v>1</v>
      </c>
      <c r="F3477" s="78">
        <f t="shared" si="534"/>
        <v>1</v>
      </c>
      <c r="G3477" s="77">
        <f t="shared" si="537"/>
        <v>3.4195777365147934E-17</v>
      </c>
      <c r="H3477" s="78">
        <f t="shared" si="535"/>
        <v>-329.32055038194005</v>
      </c>
      <c r="I3477" s="77">
        <f t="shared" si="538"/>
        <v>100</v>
      </c>
      <c r="J3477" s="77">
        <f t="shared" si="539"/>
        <v>1.7097888682573967E-17</v>
      </c>
      <c r="K3477" s="77">
        <f t="shared" si="540"/>
        <v>1.7097888682573967E-15</v>
      </c>
      <c r="L3477" s="82"/>
    </row>
    <row r="3478" spans="1:12" x14ac:dyDescent="0.2">
      <c r="A3478" s="76">
        <v>71300</v>
      </c>
      <c r="B3478" s="76">
        <f t="shared" si="536"/>
        <v>71.3</v>
      </c>
      <c r="C3478" s="77">
        <f t="shared" si="531"/>
        <v>9.3976030223781246E-11</v>
      </c>
      <c r="D3478" s="78">
        <f t="shared" si="532"/>
        <v>3.1658739828552802E-7</v>
      </c>
      <c r="E3478" s="78">
        <f t="shared" si="533"/>
        <v>1</v>
      </c>
      <c r="F3478" s="78">
        <f t="shared" si="534"/>
        <v>1</v>
      </c>
      <c r="G3478" s="77">
        <f t="shared" si="537"/>
        <v>2.9751626909749051E-17</v>
      </c>
      <c r="H3478" s="78">
        <f t="shared" si="535"/>
        <v>-330.52978561477062</v>
      </c>
      <c r="I3478" s="77">
        <f t="shared" si="538"/>
        <v>100</v>
      </c>
      <c r="J3478" s="77">
        <f t="shared" si="539"/>
        <v>3.1973702137448493E-17</v>
      </c>
      <c r="K3478" s="77">
        <f t="shared" si="540"/>
        <v>3.1973702137448494E-15</v>
      </c>
      <c r="L3478" s="82"/>
    </row>
    <row r="3479" spans="1:12" x14ac:dyDescent="0.2">
      <c r="A3479" s="76">
        <v>71400</v>
      </c>
      <c r="B3479" s="76">
        <f t="shared" si="536"/>
        <v>71.400000000000006</v>
      </c>
      <c r="C3479" s="77">
        <f t="shared" si="531"/>
        <v>4.3405259783295701E-11</v>
      </c>
      <c r="D3479" s="78">
        <f t="shared" si="532"/>
        <v>3.0879811214519305E-58</v>
      </c>
      <c r="E3479" s="78">
        <f t="shared" si="533"/>
        <v>1</v>
      </c>
      <c r="F3479" s="78">
        <f t="shared" si="534"/>
        <v>1</v>
      </c>
      <c r="G3479" s="77">
        <f t="shared" si="537"/>
        <v>1.3403462278253384E-68</v>
      </c>
      <c r="H3479" s="78">
        <f t="shared" si="535"/>
        <v>-1357.4556600713333</v>
      </c>
      <c r="I3479" s="77">
        <f t="shared" si="538"/>
        <v>100</v>
      </c>
      <c r="J3479" s="77">
        <f t="shared" si="539"/>
        <v>1.4875813454874526E-17</v>
      </c>
      <c r="K3479" s="77">
        <f t="shared" si="540"/>
        <v>1.4875813454874525E-15</v>
      </c>
      <c r="L3479" s="82"/>
    </row>
    <row r="3480" spans="1:12" x14ac:dyDescent="0.2">
      <c r="A3480" s="76">
        <v>71500</v>
      </c>
      <c r="B3480" s="76">
        <f t="shared" si="536"/>
        <v>71.5</v>
      </c>
      <c r="C3480" s="77">
        <f t="shared" si="531"/>
        <v>1.7400189683012239E-11</v>
      </c>
      <c r="D3480" s="78">
        <f t="shared" si="532"/>
        <v>1.2069646074838291E-6</v>
      </c>
      <c r="E3480" s="78">
        <f t="shared" si="533"/>
        <v>1</v>
      </c>
      <c r="F3480" s="78">
        <f t="shared" si="534"/>
        <v>1</v>
      </c>
      <c r="G3480" s="77">
        <f t="shared" si="537"/>
        <v>2.1001413110901041E-17</v>
      </c>
      <c r="H3480" s="78">
        <f t="shared" si="535"/>
        <v>-333.55502964282721</v>
      </c>
      <c r="I3480" s="77">
        <f t="shared" si="538"/>
        <v>100</v>
      </c>
      <c r="J3480" s="77">
        <f t="shared" si="539"/>
        <v>1.050070655545052E-17</v>
      </c>
      <c r="K3480" s="77">
        <f t="shared" si="540"/>
        <v>1.050070655545052E-15</v>
      </c>
      <c r="L3480" s="82"/>
    </row>
    <row r="3481" spans="1:12" x14ac:dyDescent="0.2">
      <c r="A3481" s="76">
        <v>71600</v>
      </c>
      <c r="B3481" s="76">
        <f t="shared" si="536"/>
        <v>71.599999999999994</v>
      </c>
      <c r="C3481" s="77">
        <f t="shared" si="531"/>
        <v>5.6830406385495682E-12</v>
      </c>
      <c r="D3481" s="78">
        <f t="shared" si="532"/>
        <v>2.9382823517308009E-6</v>
      </c>
      <c r="E3481" s="78">
        <f t="shared" si="533"/>
        <v>1</v>
      </c>
      <c r="F3481" s="78">
        <f t="shared" si="534"/>
        <v>1</v>
      </c>
      <c r="G3481" s="77">
        <f t="shared" si="537"/>
        <v>1.6698378012419138E-17</v>
      </c>
      <c r="H3481" s="78">
        <f t="shared" si="535"/>
        <v>-335.54651423509227</v>
      </c>
      <c r="I3481" s="77">
        <f t="shared" si="538"/>
        <v>100</v>
      </c>
      <c r="J3481" s="77">
        <f t="shared" si="539"/>
        <v>1.8849895561660091E-17</v>
      </c>
      <c r="K3481" s="77">
        <f t="shared" si="540"/>
        <v>1.884989556166009E-15</v>
      </c>
      <c r="L3481" s="82"/>
    </row>
    <row r="3482" spans="1:12" x14ac:dyDescent="0.2">
      <c r="A3482" s="76">
        <v>71700</v>
      </c>
      <c r="B3482" s="76">
        <f t="shared" si="536"/>
        <v>71.7</v>
      </c>
      <c r="C3482" s="77">
        <f t="shared" si="531"/>
        <v>1.3431459220602773E-12</v>
      </c>
      <c r="D3482" s="78">
        <f t="shared" si="532"/>
        <v>2.8510485344160465E-59</v>
      </c>
      <c r="E3482" s="78">
        <f t="shared" si="533"/>
        <v>1</v>
      </c>
      <c r="F3482" s="78">
        <f t="shared" si="534"/>
        <v>1</v>
      </c>
      <c r="G3482" s="77">
        <f t="shared" si="537"/>
        <v>3.8293742125968432E-71</v>
      </c>
      <c r="H3482" s="78">
        <f t="shared" si="535"/>
        <v>-1408.3374438324881</v>
      </c>
      <c r="I3482" s="77">
        <f t="shared" si="538"/>
        <v>100</v>
      </c>
      <c r="J3482" s="77">
        <f t="shared" si="539"/>
        <v>8.3491890062095689E-18</v>
      </c>
      <c r="K3482" s="77">
        <f t="shared" si="540"/>
        <v>8.3491890062095686E-16</v>
      </c>
      <c r="L3482" s="82"/>
    </row>
    <row r="3483" spans="1:12" x14ac:dyDescent="0.2">
      <c r="A3483" s="76">
        <v>71800</v>
      </c>
      <c r="B3483" s="76">
        <f t="shared" si="536"/>
        <v>71.8</v>
      </c>
      <c r="C3483" s="77">
        <f t="shared" si="531"/>
        <v>1.7602020209855374E-13</v>
      </c>
      <c r="D3483" s="78">
        <f t="shared" si="532"/>
        <v>4.6833790993760553E-5</v>
      </c>
      <c r="E3483" s="78">
        <f t="shared" si="533"/>
        <v>1</v>
      </c>
      <c r="F3483" s="78">
        <f t="shared" si="534"/>
        <v>1</v>
      </c>
      <c r="G3483" s="77">
        <f t="shared" si="537"/>
        <v>8.2436933557631587E-18</v>
      </c>
      <c r="H3483" s="78">
        <f t="shared" si="535"/>
        <v>-341.67756342465123</v>
      </c>
      <c r="I3483" s="77">
        <f t="shared" si="538"/>
        <v>100</v>
      </c>
      <c r="J3483" s="77">
        <f t="shared" si="539"/>
        <v>4.1218466778815793E-18</v>
      </c>
      <c r="K3483" s="77">
        <f t="shared" si="540"/>
        <v>4.1218466778815794E-16</v>
      </c>
      <c r="L3483" s="82"/>
    </row>
    <row r="3484" spans="1:12" x14ac:dyDescent="0.2">
      <c r="A3484" s="76">
        <v>71900</v>
      </c>
      <c r="B3484" s="76">
        <f t="shared" si="536"/>
        <v>71.900000000000006</v>
      </c>
      <c r="C3484" s="77">
        <f t="shared" si="531"/>
        <v>5.469754012460997E-15</v>
      </c>
      <c r="D3484" s="78">
        <f t="shared" si="532"/>
        <v>7.4862761933929358E-4</v>
      </c>
      <c r="E3484" s="78">
        <f t="shared" si="533"/>
        <v>1</v>
      </c>
      <c r="F3484" s="78">
        <f t="shared" si="534"/>
        <v>1</v>
      </c>
      <c r="G3484" s="77">
        <f t="shared" si="537"/>
        <v>4.094808924720225E-18</v>
      </c>
      <c r="H3484" s="78">
        <f t="shared" si="535"/>
        <v>-347.75532717660951</v>
      </c>
      <c r="I3484" s="77">
        <f t="shared" si="538"/>
        <v>100</v>
      </c>
      <c r="J3484" s="77">
        <f t="shared" si="539"/>
        <v>6.1692511402416919E-18</v>
      </c>
      <c r="K3484" s="77">
        <f t="shared" si="540"/>
        <v>6.1692511402416914E-16</v>
      </c>
      <c r="L3484" s="82"/>
    </row>
    <row r="3485" spans="1:12" x14ac:dyDescent="0.2">
      <c r="A3485" s="76">
        <v>72000</v>
      </c>
      <c r="B3485" s="76">
        <f t="shared" si="536"/>
        <v>72</v>
      </c>
      <c r="C3485" s="77">
        <f t="shared" si="531"/>
        <v>9.4850470305524523E-83</v>
      </c>
      <c r="D3485" s="78">
        <f t="shared" si="532"/>
        <v>3.6970790736387795</v>
      </c>
      <c r="E3485" s="78">
        <f t="shared" si="533"/>
        <v>1</v>
      </c>
      <c r="F3485" s="78">
        <f t="shared" si="534"/>
        <v>1</v>
      </c>
      <c r="G3485" s="77">
        <f t="shared" si="537"/>
        <v>3.5066968889135117E-82</v>
      </c>
      <c r="H3485" s="78">
        <f t="shared" si="535"/>
        <v>-1629.102035438922</v>
      </c>
      <c r="I3485" s="77">
        <f t="shared" si="538"/>
        <v>100</v>
      </c>
      <c r="J3485" s="77">
        <f t="shared" si="539"/>
        <v>2.0474044623601125E-18</v>
      </c>
      <c r="K3485" s="77">
        <f t="shared" si="540"/>
        <v>2.0474044623601125E-16</v>
      </c>
      <c r="L3485" s="82"/>
    </row>
    <row r="3486" spans="1:12" x14ac:dyDescent="0.2">
      <c r="A3486" s="76">
        <v>72100</v>
      </c>
      <c r="B3486" s="76">
        <f t="shared" si="536"/>
        <v>72.099999999999994</v>
      </c>
      <c r="C3486" s="77">
        <f t="shared" si="531"/>
        <v>5.395820969046948E-15</v>
      </c>
      <c r="D3486" s="78">
        <f t="shared" si="532"/>
        <v>7.4862761934016626E-4</v>
      </c>
      <c r="E3486" s="78">
        <f t="shared" si="533"/>
        <v>1</v>
      </c>
      <c r="F3486" s="78">
        <f t="shared" si="534"/>
        <v>1</v>
      </c>
      <c r="G3486" s="77">
        <f t="shared" si="537"/>
        <v>4.0394606064433654E-18</v>
      </c>
      <c r="H3486" s="78">
        <f t="shared" si="535"/>
        <v>-347.87353245662314</v>
      </c>
      <c r="I3486" s="77">
        <f t="shared" si="538"/>
        <v>100</v>
      </c>
      <c r="J3486" s="77">
        <f t="shared" si="539"/>
        <v>2.0197303032216827E-18</v>
      </c>
      <c r="K3486" s="77">
        <f t="shared" si="540"/>
        <v>2.0197303032216828E-16</v>
      </c>
      <c r="L3486" s="82"/>
    </row>
    <row r="3487" spans="1:12" x14ac:dyDescent="0.2">
      <c r="A3487" s="76">
        <v>72200</v>
      </c>
      <c r="B3487" s="76">
        <f t="shared" si="536"/>
        <v>72.2</v>
      </c>
      <c r="C3487" s="77">
        <f t="shared" si="531"/>
        <v>1.7129392626049859E-13</v>
      </c>
      <c r="D3487" s="78">
        <f t="shared" si="532"/>
        <v>4.6833790993721711E-5</v>
      </c>
      <c r="E3487" s="78">
        <f t="shared" si="533"/>
        <v>1</v>
      </c>
      <c r="F3487" s="78">
        <f t="shared" si="534"/>
        <v>1</v>
      </c>
      <c r="G3487" s="77">
        <f t="shared" si="537"/>
        <v>8.0223439409781691E-18</v>
      </c>
      <c r="H3487" s="78">
        <f t="shared" si="535"/>
        <v>-341.91397445001223</v>
      </c>
      <c r="I3487" s="77">
        <f t="shared" si="538"/>
        <v>100</v>
      </c>
      <c r="J3487" s="77">
        <f t="shared" si="539"/>
        <v>6.0309022737107676E-18</v>
      </c>
      <c r="K3487" s="77">
        <f t="shared" si="540"/>
        <v>6.0309022737107672E-16</v>
      </c>
      <c r="L3487" s="82"/>
    </row>
    <row r="3488" spans="1:12" x14ac:dyDescent="0.2">
      <c r="A3488" s="76">
        <v>72300</v>
      </c>
      <c r="B3488" s="76">
        <f t="shared" si="536"/>
        <v>72.3</v>
      </c>
      <c r="C3488" s="77">
        <f t="shared" si="531"/>
        <v>1.2894137965394796E-12</v>
      </c>
      <c r="D3488" s="78">
        <f t="shared" si="532"/>
        <v>3.1359468196889822E-55</v>
      </c>
      <c r="E3488" s="78">
        <f t="shared" si="533"/>
        <v>1</v>
      </c>
      <c r="F3488" s="78">
        <f t="shared" si="534"/>
        <v>1</v>
      </c>
      <c r="G3488" s="77">
        <f t="shared" si="537"/>
        <v>4.0435330945210774E-67</v>
      </c>
      <c r="H3488" s="78">
        <f t="shared" si="535"/>
        <v>-1327.8647799606304</v>
      </c>
      <c r="I3488" s="77">
        <f t="shared" si="538"/>
        <v>100</v>
      </c>
      <c r="J3488" s="77">
        <f t="shared" si="539"/>
        <v>4.0111719704890845E-18</v>
      </c>
      <c r="K3488" s="77">
        <f t="shared" si="540"/>
        <v>4.0111719704890844E-16</v>
      </c>
      <c r="L3488" s="82"/>
    </row>
    <row r="3489" spans="1:12" x14ac:dyDescent="0.2">
      <c r="A3489" s="76">
        <v>72400</v>
      </c>
      <c r="B3489" s="76">
        <f t="shared" si="536"/>
        <v>72.400000000000006</v>
      </c>
      <c r="C3489" s="77">
        <f t="shared" si="531"/>
        <v>5.3819476981327868E-12</v>
      </c>
      <c r="D3489" s="78">
        <f t="shared" si="532"/>
        <v>2.9382823517306472E-6</v>
      </c>
      <c r="E3489" s="78">
        <f t="shared" si="533"/>
        <v>1</v>
      </c>
      <c r="F3489" s="78">
        <f t="shared" si="534"/>
        <v>1</v>
      </c>
      <c r="G3489" s="77">
        <f t="shared" si="537"/>
        <v>1.5813681939360947E-17</v>
      </c>
      <c r="H3489" s="78">
        <f t="shared" si="535"/>
        <v>-336.01934000834154</v>
      </c>
      <c r="I3489" s="77">
        <f t="shared" si="538"/>
        <v>100</v>
      </c>
      <c r="J3489" s="77">
        <f t="shared" si="539"/>
        <v>7.9068409696804733E-18</v>
      </c>
      <c r="K3489" s="77">
        <f t="shared" si="540"/>
        <v>7.9068409696804734E-16</v>
      </c>
      <c r="L3489" s="82"/>
    </row>
    <row r="3490" spans="1:12" x14ac:dyDescent="0.2">
      <c r="A3490" s="76">
        <v>72500</v>
      </c>
      <c r="B3490" s="76">
        <f t="shared" si="536"/>
        <v>72.5</v>
      </c>
      <c r="C3490" s="77">
        <f t="shared" si="531"/>
        <v>1.6255569802413298E-11</v>
      </c>
      <c r="D3490" s="78">
        <f t="shared" si="532"/>
        <v>1.2069646074839354E-6</v>
      </c>
      <c r="E3490" s="78">
        <f t="shared" si="533"/>
        <v>1</v>
      </c>
      <c r="F3490" s="78">
        <f t="shared" si="534"/>
        <v>1</v>
      </c>
      <c r="G3490" s="77">
        <f t="shared" si="537"/>
        <v>1.9619897425997481E-17</v>
      </c>
      <c r="H3490" s="78">
        <f t="shared" si="535"/>
        <v>-334.14606534935558</v>
      </c>
      <c r="I3490" s="77">
        <f t="shared" si="538"/>
        <v>100</v>
      </c>
      <c r="J3490" s="77">
        <f t="shared" si="539"/>
        <v>1.7716789682679215E-17</v>
      </c>
      <c r="K3490" s="77">
        <f t="shared" si="540"/>
        <v>1.7716789682679216E-15</v>
      </c>
      <c r="L3490" s="82"/>
    </row>
    <row r="3491" spans="1:12" x14ac:dyDescent="0.2">
      <c r="A3491" s="76">
        <v>72600</v>
      </c>
      <c r="B3491" s="76">
        <f t="shared" si="536"/>
        <v>72.599999999999994</v>
      </c>
      <c r="C3491" s="77">
        <f t="shared" si="531"/>
        <v>4.0001839364645673E-11</v>
      </c>
      <c r="D3491" s="78">
        <f t="shared" si="532"/>
        <v>5.2426808101961209E-59</v>
      </c>
      <c r="E3491" s="78">
        <f t="shared" si="533"/>
        <v>1</v>
      </c>
      <c r="F3491" s="78">
        <f t="shared" si="534"/>
        <v>1</v>
      </c>
      <c r="G3491" s="77">
        <f t="shared" si="537"/>
        <v>2.0971687560957565E-69</v>
      </c>
      <c r="H3491" s="78">
        <f t="shared" si="535"/>
        <v>-1373.5673324217628</v>
      </c>
      <c r="I3491" s="77">
        <f t="shared" si="538"/>
        <v>100</v>
      </c>
      <c r="J3491" s="77">
        <f t="shared" si="539"/>
        <v>9.8099487129987406E-18</v>
      </c>
      <c r="K3491" s="77">
        <f t="shared" si="540"/>
        <v>9.8099487129987406E-16</v>
      </c>
      <c r="L3491" s="82"/>
    </row>
    <row r="3492" spans="1:12" x14ac:dyDescent="0.2">
      <c r="A3492" s="76">
        <v>72700</v>
      </c>
      <c r="B3492" s="76">
        <f t="shared" si="536"/>
        <v>72.7</v>
      </c>
      <c r="C3492" s="77">
        <f t="shared" si="531"/>
        <v>8.5436597531687914E-11</v>
      </c>
      <c r="D3492" s="78">
        <f t="shared" si="532"/>
        <v>3.1658739828583655E-7</v>
      </c>
      <c r="E3492" s="78">
        <f t="shared" si="533"/>
        <v>1</v>
      </c>
      <c r="F3492" s="78">
        <f t="shared" si="534"/>
        <v>1</v>
      </c>
      <c r="G3492" s="77">
        <f t="shared" si="537"/>
        <v>2.70481501309512E-17</v>
      </c>
      <c r="H3492" s="78">
        <f t="shared" si="535"/>
        <v>-331.35724863361924</v>
      </c>
      <c r="I3492" s="77">
        <f t="shared" si="538"/>
        <v>100</v>
      </c>
      <c r="J3492" s="77">
        <f t="shared" si="539"/>
        <v>1.35240750654756E-17</v>
      </c>
      <c r="K3492" s="77">
        <f t="shared" si="540"/>
        <v>1.35240750654756E-15</v>
      </c>
      <c r="L3492" s="82"/>
    </row>
    <row r="3493" spans="1:12" x14ac:dyDescent="0.2">
      <c r="A3493" s="76">
        <v>72800</v>
      </c>
      <c r="B3493" s="76">
        <f t="shared" si="536"/>
        <v>72.8</v>
      </c>
      <c r="C3493" s="77">
        <f t="shared" si="531"/>
        <v>1.6447192465084507E-10</v>
      </c>
      <c r="D3493" s="78">
        <f t="shared" si="532"/>
        <v>1.8646470562833628E-7</v>
      </c>
      <c r="E3493" s="78">
        <f t="shared" si="533"/>
        <v>1</v>
      </c>
      <c r="F3493" s="78">
        <f t="shared" si="534"/>
        <v>1</v>
      </c>
      <c r="G3493" s="77">
        <f t="shared" si="537"/>
        <v>3.0668209014145732E-17</v>
      </c>
      <c r="H3493" s="78">
        <f t="shared" si="535"/>
        <v>-330.26623171085885</v>
      </c>
      <c r="I3493" s="77">
        <f t="shared" si="538"/>
        <v>100</v>
      </c>
      <c r="J3493" s="77">
        <f t="shared" si="539"/>
        <v>2.8858179572548468E-17</v>
      </c>
      <c r="K3493" s="77">
        <f t="shared" si="540"/>
        <v>2.8858179572548469E-15</v>
      </c>
      <c r="L3493" s="82"/>
    </row>
    <row r="3494" spans="1:12" x14ac:dyDescent="0.2">
      <c r="A3494" s="76">
        <v>72900</v>
      </c>
      <c r="B3494" s="76">
        <f t="shared" si="536"/>
        <v>72.900000000000006</v>
      </c>
      <c r="C3494" s="77">
        <f t="shared" si="531"/>
        <v>2.9241526130579361E-10</v>
      </c>
      <c r="D3494" s="78">
        <f t="shared" si="532"/>
        <v>8.3756027357142636E-58</v>
      </c>
      <c r="E3494" s="78">
        <f t="shared" si="533"/>
        <v>1</v>
      </c>
      <c r="F3494" s="78">
        <f t="shared" si="534"/>
        <v>1</v>
      </c>
      <c r="G3494" s="77">
        <f t="shared" si="537"/>
        <v>2.4491540625574061E-67</v>
      </c>
      <c r="H3494" s="78">
        <f t="shared" si="535"/>
        <v>-1332.2196778996772</v>
      </c>
      <c r="I3494" s="77">
        <f t="shared" si="538"/>
        <v>100</v>
      </c>
      <c r="J3494" s="77">
        <f t="shared" si="539"/>
        <v>1.5334104507072866E-17</v>
      </c>
      <c r="K3494" s="77">
        <f t="shared" si="540"/>
        <v>1.5334104507072867E-15</v>
      </c>
      <c r="L3494" s="82"/>
    </row>
    <row r="3495" spans="1:12" x14ac:dyDescent="0.2">
      <c r="A3495" s="76">
        <v>73000</v>
      </c>
      <c r="B3495" s="76">
        <f t="shared" si="536"/>
        <v>73</v>
      </c>
      <c r="C3495" s="77">
        <f t="shared" si="531"/>
        <v>4.8819138791594661E-10</v>
      </c>
      <c r="D3495" s="78">
        <f t="shared" si="532"/>
        <v>7.7255704543365215E-8</v>
      </c>
      <c r="E3495" s="78">
        <f t="shared" si="533"/>
        <v>1</v>
      </c>
      <c r="F3495" s="78">
        <f t="shared" si="534"/>
        <v>1</v>
      </c>
      <c r="G3495" s="77">
        <f t="shared" si="537"/>
        <v>3.7715569625449769E-17</v>
      </c>
      <c r="H3495" s="78">
        <f t="shared" si="535"/>
        <v>-328.46958657332033</v>
      </c>
      <c r="I3495" s="77">
        <f t="shared" si="538"/>
        <v>100</v>
      </c>
      <c r="J3495" s="77">
        <f t="shared" si="539"/>
        <v>1.8857784812724884E-17</v>
      </c>
      <c r="K3495" s="77">
        <f t="shared" si="540"/>
        <v>1.8857784812724886E-15</v>
      </c>
      <c r="L3495" s="82"/>
    </row>
    <row r="3496" spans="1:12" x14ac:dyDescent="0.2">
      <c r="A3496" s="76">
        <v>73100</v>
      </c>
      <c r="B3496" s="76">
        <f t="shared" si="536"/>
        <v>73.099999999999994</v>
      </c>
      <c r="C3496" s="77">
        <f t="shared" si="531"/>
        <v>7.7448409033335443E-10</v>
      </c>
      <c r="D3496" s="78">
        <f t="shared" si="532"/>
        <v>5.3120718294795046E-8</v>
      </c>
      <c r="E3496" s="78">
        <f t="shared" si="533"/>
        <v>1</v>
      </c>
      <c r="F3496" s="78">
        <f t="shared" si="534"/>
        <v>1</v>
      </c>
      <c r="G3496" s="77">
        <f t="shared" si="537"/>
        <v>4.1141151186398722E-17</v>
      </c>
      <c r="H3496" s="78">
        <f t="shared" si="535"/>
        <v>-327.71447120620172</v>
      </c>
      <c r="I3496" s="77">
        <f t="shared" si="538"/>
        <v>100</v>
      </c>
      <c r="J3496" s="77">
        <f t="shared" si="539"/>
        <v>3.9428360405924248E-17</v>
      </c>
      <c r="K3496" s="77">
        <f t="shared" si="540"/>
        <v>3.942836040592425E-15</v>
      </c>
      <c r="L3496" s="82"/>
    </row>
    <row r="3497" spans="1:12" x14ac:dyDescent="0.2">
      <c r="A3497" s="76">
        <v>73200</v>
      </c>
      <c r="B3497" s="76">
        <f t="shared" si="536"/>
        <v>73.2</v>
      </c>
      <c r="C3497" s="77">
        <f t="shared" si="531"/>
        <v>1.1777954978897399E-9</v>
      </c>
      <c r="D3497" s="78">
        <f t="shared" si="532"/>
        <v>2.079657201969209E-57</v>
      </c>
      <c r="E3497" s="78">
        <f t="shared" si="533"/>
        <v>1</v>
      </c>
      <c r="F3497" s="78">
        <f t="shared" si="534"/>
        <v>1</v>
      </c>
      <c r="G3497" s="77">
        <f t="shared" si="537"/>
        <v>2.449410889633308E-66</v>
      </c>
      <c r="H3497" s="78">
        <f t="shared" si="535"/>
        <v>-1312.218767113902</v>
      </c>
      <c r="I3497" s="77">
        <f t="shared" si="538"/>
        <v>100</v>
      </c>
      <c r="J3497" s="77">
        <f t="shared" si="539"/>
        <v>2.0570575593199361E-17</v>
      </c>
      <c r="K3497" s="77">
        <f t="shared" si="540"/>
        <v>2.057057559319936E-15</v>
      </c>
      <c r="L3497" s="82"/>
    </row>
    <row r="3498" spans="1:12" x14ac:dyDescent="0.2">
      <c r="A3498" s="76">
        <v>73300</v>
      </c>
      <c r="B3498" s="76">
        <f t="shared" si="536"/>
        <v>73.3</v>
      </c>
      <c r="C3498" s="77">
        <f t="shared" si="531"/>
        <v>1.7284222510902278E-9</v>
      </c>
      <c r="D3498" s="78">
        <f t="shared" si="532"/>
        <v>2.7650729327681992E-8</v>
      </c>
      <c r="E3498" s="78">
        <f t="shared" si="533"/>
        <v>1</v>
      </c>
      <c r="F3498" s="78">
        <f t="shared" si="534"/>
        <v>1</v>
      </c>
      <c r="G3498" s="77">
        <f t="shared" si="537"/>
        <v>4.7792135828838687E-17</v>
      </c>
      <c r="H3498" s="78">
        <f t="shared" si="535"/>
        <v>-326.41287120881327</v>
      </c>
      <c r="I3498" s="77">
        <f t="shared" si="538"/>
        <v>100</v>
      </c>
      <c r="J3498" s="77">
        <f t="shared" si="539"/>
        <v>2.3896067914419344E-17</v>
      </c>
      <c r="K3498" s="77">
        <f t="shared" si="540"/>
        <v>2.3896067914419344E-15</v>
      </c>
      <c r="L3498" s="82"/>
    </row>
    <row r="3499" spans="1:12" x14ac:dyDescent="0.2">
      <c r="A3499" s="76">
        <v>73400</v>
      </c>
      <c r="B3499" s="76">
        <f t="shared" si="536"/>
        <v>73.400000000000006</v>
      </c>
      <c r="C3499" s="77">
        <f t="shared" si="531"/>
        <v>2.4603488239891267E-9</v>
      </c>
      <c r="D3499" s="78">
        <f t="shared" si="532"/>
        <v>2.0735300969802736E-8</v>
      </c>
      <c r="E3499" s="78">
        <f t="shared" si="533"/>
        <v>1</v>
      </c>
      <c r="F3499" s="78">
        <f t="shared" si="534"/>
        <v>1</v>
      </c>
      <c r="G3499" s="77">
        <f t="shared" si="537"/>
        <v>5.1016073356114761E-17</v>
      </c>
      <c r="H3499" s="78">
        <f t="shared" si="535"/>
        <v>-325.84585943094879</v>
      </c>
      <c r="I3499" s="77">
        <f t="shared" si="538"/>
        <v>100</v>
      </c>
      <c r="J3499" s="77">
        <f t="shared" si="539"/>
        <v>4.9404104592476724E-17</v>
      </c>
      <c r="K3499" s="77">
        <f t="shared" si="540"/>
        <v>4.9404104592476721E-15</v>
      </c>
      <c r="L3499" s="82"/>
    </row>
    <row r="3500" spans="1:12" x14ac:dyDescent="0.2">
      <c r="A3500" s="76">
        <v>73500</v>
      </c>
      <c r="B3500" s="76">
        <f t="shared" si="536"/>
        <v>73.5</v>
      </c>
      <c r="C3500" s="77">
        <f t="shared" si="531"/>
        <v>3.4110594767995511E-9</v>
      </c>
      <c r="D3500" s="78">
        <f t="shared" si="532"/>
        <v>8.6541091458473053E-60</v>
      </c>
      <c r="E3500" s="78">
        <f t="shared" si="533"/>
        <v>1</v>
      </c>
      <c r="F3500" s="78">
        <f t="shared" si="534"/>
        <v>1</v>
      </c>
      <c r="G3500" s="77">
        <f t="shared" si="537"/>
        <v>2.9519681015200121E-68</v>
      </c>
      <c r="H3500" s="78">
        <f t="shared" si="535"/>
        <v>-1350.5977667947625</v>
      </c>
      <c r="I3500" s="77">
        <f t="shared" si="538"/>
        <v>100</v>
      </c>
      <c r="J3500" s="77">
        <f t="shared" si="539"/>
        <v>2.550803667805738E-17</v>
      </c>
      <c r="K3500" s="77">
        <f t="shared" si="540"/>
        <v>2.5508036678057381E-15</v>
      </c>
      <c r="L3500" s="82"/>
    </row>
    <row r="3501" spans="1:12" x14ac:dyDescent="0.2">
      <c r="A3501" s="76">
        <v>73600</v>
      </c>
      <c r="B3501" s="76">
        <f t="shared" si="536"/>
        <v>73.599999999999994</v>
      </c>
      <c r="C3501" s="77">
        <f t="shared" si="531"/>
        <v>4.6212714334726097E-9</v>
      </c>
      <c r="D3501" s="78">
        <f t="shared" si="532"/>
        <v>1.2389986162830466E-8</v>
      </c>
      <c r="E3501" s="78">
        <f t="shared" si="533"/>
        <v>1</v>
      </c>
      <c r="F3501" s="78">
        <f t="shared" si="534"/>
        <v>1</v>
      </c>
      <c r="G3501" s="77">
        <f t="shared" si="537"/>
        <v>5.7257489115409346E-17</v>
      </c>
      <c r="H3501" s="78">
        <f t="shared" si="535"/>
        <v>-324.84335401599566</v>
      </c>
      <c r="I3501" s="77">
        <f t="shared" si="538"/>
        <v>100</v>
      </c>
      <c r="J3501" s="77">
        <f t="shared" si="539"/>
        <v>2.8628744557704673E-17</v>
      </c>
      <c r="K3501" s="77">
        <f t="shared" si="540"/>
        <v>2.8628744557704673E-15</v>
      </c>
      <c r="L3501" s="82"/>
    </row>
    <row r="3502" spans="1:12" x14ac:dyDescent="0.2">
      <c r="A3502" s="76">
        <v>73700</v>
      </c>
      <c r="B3502" s="76">
        <f t="shared" si="536"/>
        <v>73.7</v>
      </c>
      <c r="C3502" s="77">
        <f t="shared" si="531"/>
        <v>6.1345929533738225E-9</v>
      </c>
      <c r="D3502" s="78">
        <f t="shared" si="532"/>
        <v>9.8252243426802703E-9</v>
      </c>
      <c r="E3502" s="78">
        <f t="shared" si="533"/>
        <v>1</v>
      </c>
      <c r="F3502" s="78">
        <f t="shared" si="534"/>
        <v>1</v>
      </c>
      <c r="G3502" s="77">
        <f t="shared" si="537"/>
        <v>6.0273752017923335E-17</v>
      </c>
      <c r="H3502" s="78">
        <f t="shared" si="535"/>
        <v>-324.3974354605167</v>
      </c>
      <c r="I3502" s="77">
        <f t="shared" si="538"/>
        <v>100</v>
      </c>
      <c r="J3502" s="77">
        <f t="shared" si="539"/>
        <v>5.876562056666634E-17</v>
      </c>
      <c r="K3502" s="77">
        <f t="shared" si="540"/>
        <v>5.8765620566666341E-15</v>
      </c>
      <c r="L3502" s="82"/>
    </row>
    <row r="3503" spans="1:12" x14ac:dyDescent="0.2">
      <c r="A3503" s="76">
        <v>73800</v>
      </c>
      <c r="B3503" s="76">
        <f t="shared" si="536"/>
        <v>73.8</v>
      </c>
      <c r="C3503" s="77">
        <f t="shared" si="531"/>
        <v>7.997110983034176E-9</v>
      </c>
      <c r="D3503" s="78">
        <f t="shared" si="532"/>
        <v>8.0784928991962751E-60</v>
      </c>
      <c r="E3503" s="78">
        <f t="shared" si="533"/>
        <v>1</v>
      </c>
      <c r="F3503" s="78">
        <f t="shared" si="534"/>
        <v>1</v>
      </c>
      <c r="G3503" s="77">
        <f t="shared" si="537"/>
        <v>6.4604604290526132E-68</v>
      </c>
      <c r="H3503" s="78">
        <f t="shared" si="535"/>
        <v>-1343.7947305853888</v>
      </c>
      <c r="I3503" s="77">
        <f t="shared" si="538"/>
        <v>100</v>
      </c>
      <c r="J3503" s="77">
        <f t="shared" si="539"/>
        <v>3.0136876008961668E-17</v>
      </c>
      <c r="K3503" s="77">
        <f t="shared" si="540"/>
        <v>3.0136876008961668E-15</v>
      </c>
      <c r="L3503" s="82"/>
    </row>
    <row r="3504" spans="1:12" x14ac:dyDescent="0.2">
      <c r="A3504" s="76">
        <v>73900</v>
      </c>
      <c r="B3504" s="76">
        <f t="shared" si="536"/>
        <v>73.900000000000006</v>
      </c>
      <c r="C3504" s="77">
        <f t="shared" si="531"/>
        <v>1.0256914021361615E-8</v>
      </c>
      <c r="D3504" s="78">
        <f t="shared" si="532"/>
        <v>6.4439125979825941E-9</v>
      </c>
      <c r="E3504" s="78">
        <f t="shared" si="533"/>
        <v>1</v>
      </c>
      <c r="F3504" s="78">
        <f t="shared" si="534"/>
        <v>1</v>
      </c>
      <c r="G3504" s="77">
        <f t="shared" si="537"/>
        <v>6.6094657478676416E-17</v>
      </c>
      <c r="H3504" s="78">
        <f t="shared" si="535"/>
        <v>-323.59667287422104</v>
      </c>
      <c r="I3504" s="77">
        <f t="shared" si="538"/>
        <v>100</v>
      </c>
      <c r="J3504" s="77">
        <f t="shared" si="539"/>
        <v>3.3047328739338208E-17</v>
      </c>
      <c r="K3504" s="77">
        <f t="shared" si="540"/>
        <v>3.3047328739338208E-15</v>
      </c>
      <c r="L3504" s="82"/>
    </row>
    <row r="3505" spans="1:12" x14ac:dyDescent="0.2">
      <c r="A3505" s="76">
        <v>74000</v>
      </c>
      <c r="B3505" s="76">
        <f t="shared" si="536"/>
        <v>74</v>
      </c>
      <c r="C3505" s="77">
        <f t="shared" si="531"/>
        <v>1.2963556698764722E-8</v>
      </c>
      <c r="D3505" s="78">
        <f t="shared" si="532"/>
        <v>5.3147705803575297E-9</v>
      </c>
      <c r="E3505" s="78">
        <f t="shared" si="533"/>
        <v>1</v>
      </c>
      <c r="F3505" s="78">
        <f t="shared" si="534"/>
        <v>1</v>
      </c>
      <c r="G3505" s="77">
        <f t="shared" si="537"/>
        <v>6.889832975939152E-17</v>
      </c>
      <c r="H3505" s="78">
        <f t="shared" si="535"/>
        <v>-323.23582612355199</v>
      </c>
      <c r="I3505" s="77">
        <f t="shared" si="538"/>
        <v>100</v>
      </c>
      <c r="J3505" s="77">
        <f t="shared" si="539"/>
        <v>6.7496493619033968E-17</v>
      </c>
      <c r="K3505" s="77">
        <f t="shared" si="540"/>
        <v>6.7496493619033972E-15</v>
      </c>
      <c r="L3505" s="82"/>
    </row>
    <row r="3506" spans="1:12" x14ac:dyDescent="0.2">
      <c r="A3506" s="76">
        <v>74100</v>
      </c>
      <c r="B3506" s="76">
        <f t="shared" si="536"/>
        <v>74.099999999999994</v>
      </c>
      <c r="C3506" s="77">
        <f t="shared" si="531"/>
        <v>1.6167473347505091E-8</v>
      </c>
      <c r="D3506" s="78">
        <f t="shared" si="532"/>
        <v>2.0814813889039836E-64</v>
      </c>
      <c r="E3506" s="78">
        <f t="shared" si="533"/>
        <v>1</v>
      </c>
      <c r="F3506" s="78">
        <f t="shared" si="534"/>
        <v>1</v>
      </c>
      <c r="G3506" s="77">
        <f t="shared" si="537"/>
        <v>3.3652294878433036E-72</v>
      </c>
      <c r="H3506" s="78">
        <f t="shared" si="535"/>
        <v>-1429.4597062846358</v>
      </c>
      <c r="I3506" s="77">
        <f t="shared" si="538"/>
        <v>100</v>
      </c>
      <c r="J3506" s="77">
        <f t="shared" si="539"/>
        <v>3.444916487969576E-17</v>
      </c>
      <c r="K3506" s="77">
        <f t="shared" si="540"/>
        <v>3.444916487969576E-15</v>
      </c>
      <c r="L3506" s="82"/>
    </row>
    <row r="3507" spans="1:12" x14ac:dyDescent="0.2">
      <c r="A3507" s="76">
        <v>74200</v>
      </c>
      <c r="B3507" s="76">
        <f t="shared" si="536"/>
        <v>74.2</v>
      </c>
      <c r="C3507" s="77">
        <f t="shared" si="531"/>
        <v>1.9919348518728807E-8</v>
      </c>
      <c r="D3507" s="78">
        <f t="shared" si="532"/>
        <v>3.7295390667724762E-9</v>
      </c>
      <c r="E3507" s="78">
        <f t="shared" si="533"/>
        <v>1</v>
      </c>
      <c r="F3507" s="78">
        <f t="shared" si="534"/>
        <v>1</v>
      </c>
      <c r="G3507" s="77">
        <f t="shared" si="537"/>
        <v>7.4289988485255541E-17</v>
      </c>
      <c r="H3507" s="78">
        <f t="shared" si="535"/>
        <v>-322.581394179315</v>
      </c>
      <c r="I3507" s="77">
        <f t="shared" si="538"/>
        <v>100</v>
      </c>
      <c r="J3507" s="77">
        <f t="shared" si="539"/>
        <v>3.7144994242627771E-17</v>
      </c>
      <c r="K3507" s="77">
        <f t="shared" si="540"/>
        <v>3.7144994242627772E-15</v>
      </c>
      <c r="L3507" s="82"/>
    </row>
    <row r="3508" spans="1:12" x14ac:dyDescent="0.2">
      <c r="A3508" s="76">
        <v>74300</v>
      </c>
      <c r="B3508" s="76">
        <f t="shared" si="536"/>
        <v>74.3</v>
      </c>
      <c r="C3508" s="77">
        <f t="shared" si="531"/>
        <v>2.4269452973587037E-8</v>
      </c>
      <c r="D3508" s="78">
        <f t="shared" si="532"/>
        <v>3.1676545771923923E-9</v>
      </c>
      <c r="E3508" s="78">
        <f t="shared" si="533"/>
        <v>1</v>
      </c>
      <c r="F3508" s="78">
        <f t="shared" si="534"/>
        <v>1</v>
      </c>
      <c r="G3508" s="77">
        <f t="shared" si="537"/>
        <v>7.6877243797738492E-17</v>
      </c>
      <c r="H3508" s="78">
        <f t="shared" si="535"/>
        <v>-322.28404390764626</v>
      </c>
      <c r="I3508" s="77">
        <f t="shared" si="538"/>
        <v>100</v>
      </c>
      <c r="J3508" s="77">
        <f t="shared" si="539"/>
        <v>7.5583616141497016E-17</v>
      </c>
      <c r="K3508" s="77">
        <f t="shared" si="540"/>
        <v>7.5583616141497015E-15</v>
      </c>
      <c r="L3508" s="82"/>
    </row>
    <row r="3509" spans="1:12" x14ac:dyDescent="0.2">
      <c r="A3509" s="76">
        <v>74400</v>
      </c>
      <c r="B3509" s="76">
        <f t="shared" si="536"/>
        <v>74.400000000000006</v>
      </c>
      <c r="C3509" s="77">
        <f t="shared" si="531"/>
        <v>2.9266954135801479E-8</v>
      </c>
      <c r="D3509" s="78">
        <f t="shared" si="532"/>
        <v>5.1008718437098749E-60</v>
      </c>
      <c r="E3509" s="78">
        <f t="shared" si="533"/>
        <v>1</v>
      </c>
      <c r="F3509" s="78">
        <f t="shared" si="534"/>
        <v>1</v>
      </c>
      <c r="G3509" s="77">
        <f t="shared" si="537"/>
        <v>1.4928698230245805E-67</v>
      </c>
      <c r="H3509" s="78">
        <f t="shared" si="535"/>
        <v>-1336.5195612146479</v>
      </c>
      <c r="I3509" s="77">
        <f t="shared" si="538"/>
        <v>100</v>
      </c>
      <c r="J3509" s="77">
        <f t="shared" si="539"/>
        <v>3.8438621898869246E-17</v>
      </c>
      <c r="K3509" s="77">
        <f t="shared" si="540"/>
        <v>3.8438621898869244E-15</v>
      </c>
      <c r="L3509" s="82"/>
    </row>
    <row r="3510" spans="1:12" x14ac:dyDescent="0.2">
      <c r="A3510" s="76">
        <v>74500</v>
      </c>
      <c r="B3510" s="76">
        <f t="shared" si="536"/>
        <v>74.5</v>
      </c>
      <c r="C3510" s="77">
        <f t="shared" si="531"/>
        <v>3.4959210336318008E-8</v>
      </c>
      <c r="D3510" s="78">
        <f t="shared" si="532"/>
        <v>2.3408157796854522E-9</v>
      </c>
      <c r="E3510" s="78">
        <f t="shared" si="533"/>
        <v>1</v>
      </c>
      <c r="F3510" s="78">
        <f t="shared" si="534"/>
        <v>1</v>
      </c>
      <c r="G3510" s="77">
        <f t="shared" si="537"/>
        <v>8.1833071200595951E-17</v>
      </c>
      <c r="H3510" s="78">
        <f t="shared" si="535"/>
        <v>-321.74142298834596</v>
      </c>
      <c r="I3510" s="77">
        <f t="shared" si="538"/>
        <v>100</v>
      </c>
      <c r="J3510" s="77">
        <f t="shared" si="539"/>
        <v>4.0916535600297976E-17</v>
      </c>
      <c r="K3510" s="77">
        <f t="shared" si="540"/>
        <v>4.0916535600297979E-15</v>
      </c>
      <c r="L3510" s="82"/>
    </row>
    <row r="3511" spans="1:12" x14ac:dyDescent="0.2">
      <c r="A3511" s="76">
        <v>74600</v>
      </c>
      <c r="B3511" s="76">
        <f t="shared" si="536"/>
        <v>74.599999999999994</v>
      </c>
      <c r="C3511" s="77">
        <f t="shared" si="531"/>
        <v>4.139105840427908E-8</v>
      </c>
      <c r="D3511" s="78">
        <f t="shared" si="532"/>
        <v>2.0342834408718924E-9</v>
      </c>
      <c r="E3511" s="78">
        <f t="shared" si="533"/>
        <v>1</v>
      </c>
      <c r="F3511" s="78">
        <f t="shared" si="534"/>
        <v>1</v>
      </c>
      <c r="G3511" s="77">
        <f t="shared" si="537"/>
        <v>8.42011447119863E-17</v>
      </c>
      <c r="H3511" s="78">
        <f t="shared" si="535"/>
        <v>-321.4936400848004</v>
      </c>
      <c r="I3511" s="77">
        <f t="shared" si="538"/>
        <v>100</v>
      </c>
      <c r="J3511" s="77">
        <f t="shared" si="539"/>
        <v>8.3017107956291119E-17</v>
      </c>
      <c r="K3511" s="77">
        <f t="shared" si="540"/>
        <v>8.3017107956291122E-15</v>
      </c>
      <c r="L3511" s="82"/>
    </row>
    <row r="3512" spans="1:12" x14ac:dyDescent="0.2">
      <c r="A3512" s="76">
        <v>74700</v>
      </c>
      <c r="B3512" s="76">
        <f t="shared" si="536"/>
        <v>74.7</v>
      </c>
      <c r="C3512" s="77">
        <f t="shared" si="531"/>
        <v>4.8604104260772721E-8</v>
      </c>
      <c r="D3512" s="78">
        <f t="shared" si="532"/>
        <v>4.1187226677277548E-61</v>
      </c>
      <c r="E3512" s="78">
        <f t="shared" si="533"/>
        <v>1</v>
      </c>
      <c r="F3512" s="78">
        <f t="shared" si="534"/>
        <v>1</v>
      </c>
      <c r="G3512" s="77">
        <f t="shared" si="537"/>
        <v>2.0018682596344774E-68</v>
      </c>
      <c r="H3512" s="78">
        <f t="shared" si="535"/>
        <v>-1353.9712901255089</v>
      </c>
      <c r="I3512" s="77">
        <f t="shared" si="538"/>
        <v>100</v>
      </c>
      <c r="J3512" s="77">
        <f t="shared" si="539"/>
        <v>4.210057235599315E-17</v>
      </c>
      <c r="K3512" s="77">
        <f t="shared" si="540"/>
        <v>4.2100572355993151E-15</v>
      </c>
      <c r="L3512" s="82"/>
    </row>
    <row r="3513" spans="1:12" x14ac:dyDescent="0.2">
      <c r="A3513" s="76">
        <v>74800</v>
      </c>
      <c r="B3513" s="76">
        <f t="shared" si="536"/>
        <v>74.8</v>
      </c>
      <c r="C3513" s="77">
        <f t="shared" si="531"/>
        <v>5.6636026152587606E-8</v>
      </c>
      <c r="D3513" s="78">
        <f t="shared" si="532"/>
        <v>1.5664349141391862E-9</v>
      </c>
      <c r="E3513" s="78">
        <f t="shared" si="533"/>
        <v>1</v>
      </c>
      <c r="F3513" s="78">
        <f t="shared" si="534"/>
        <v>1</v>
      </c>
      <c r="G3513" s="77">
        <f t="shared" si="537"/>
        <v>8.8716648763513275E-17</v>
      </c>
      <c r="H3513" s="78">
        <f t="shared" si="535"/>
        <v>-321.03989743704318</v>
      </c>
      <c r="I3513" s="77">
        <f t="shared" si="538"/>
        <v>100</v>
      </c>
      <c r="J3513" s="77">
        <f t="shared" si="539"/>
        <v>4.4358324381756638E-17</v>
      </c>
      <c r="K3513" s="77">
        <f t="shared" si="540"/>
        <v>4.4358324381756634E-15</v>
      </c>
      <c r="L3513" s="82"/>
    </row>
    <row r="3514" spans="1:12" x14ac:dyDescent="0.2">
      <c r="A3514" s="76">
        <v>74900</v>
      </c>
      <c r="B3514" s="76">
        <f t="shared" si="536"/>
        <v>74.900000000000006</v>
      </c>
      <c r="C3514" s="77">
        <f t="shared" si="531"/>
        <v>6.5519900023678212E-8</v>
      </c>
      <c r="D3514" s="78">
        <f t="shared" si="532"/>
        <v>1.3868123428206685E-9</v>
      </c>
      <c r="E3514" s="78">
        <f t="shared" si="533"/>
        <v>1</v>
      </c>
      <c r="F3514" s="78">
        <f t="shared" si="534"/>
        <v>1</v>
      </c>
      <c r="G3514" s="77">
        <f t="shared" si="537"/>
        <v>9.0863806053213154E-17</v>
      </c>
      <c r="H3514" s="78">
        <f t="shared" si="535"/>
        <v>-320.83218151303208</v>
      </c>
      <c r="I3514" s="77">
        <f t="shared" si="538"/>
        <v>100</v>
      </c>
      <c r="J3514" s="77">
        <f t="shared" si="539"/>
        <v>8.9790227408363215E-17</v>
      </c>
      <c r="K3514" s="77">
        <f t="shared" si="540"/>
        <v>8.9790227408363212E-15</v>
      </c>
      <c r="L3514" s="82"/>
    </row>
    <row r="3515" spans="1:12" x14ac:dyDescent="0.2">
      <c r="A3515" s="76">
        <v>75000</v>
      </c>
      <c r="B3515" s="76">
        <f t="shared" si="536"/>
        <v>75</v>
      </c>
      <c r="C3515" s="77">
        <f t="shared" si="531"/>
        <v>7.5283556265227567E-8</v>
      </c>
      <c r="D3515" s="78">
        <f t="shared" si="532"/>
        <v>1.5500645472369924E-58</v>
      </c>
      <c r="E3515" s="78">
        <f t="shared" si="533"/>
        <v>1</v>
      </c>
      <c r="F3515" s="78">
        <f t="shared" si="534"/>
        <v>1</v>
      </c>
      <c r="G3515" s="77">
        <f t="shared" si="537"/>
        <v>1.1669437155665061E-65</v>
      </c>
      <c r="H3515" s="78">
        <f t="shared" si="535"/>
        <v>-1298.6590018098273</v>
      </c>
      <c r="I3515" s="77">
        <f t="shared" si="538"/>
        <v>100</v>
      </c>
      <c r="J3515" s="77">
        <f t="shared" si="539"/>
        <v>4.5431903026606577E-17</v>
      </c>
      <c r="K3515" s="77">
        <f t="shared" si="540"/>
        <v>4.5431903026606578E-15</v>
      </c>
      <c r="L3515" s="82"/>
    </row>
    <row r="3516" spans="1:12" x14ac:dyDescent="0.2">
      <c r="A3516" s="76">
        <v>75100</v>
      </c>
      <c r="B3516" s="76">
        <f t="shared" si="536"/>
        <v>75.099999999999994</v>
      </c>
      <c r="C3516" s="77">
        <f t="shared" si="531"/>
        <v>8.5948976714806713E-8</v>
      </c>
      <c r="D3516" s="78">
        <f t="shared" si="532"/>
        <v>1.1045683837511215E-9</v>
      </c>
      <c r="E3516" s="78">
        <f t="shared" si="533"/>
        <v>1</v>
      </c>
      <c r="F3516" s="78">
        <f t="shared" si="534"/>
        <v>1</v>
      </c>
      <c r="G3516" s="77">
        <f t="shared" si="537"/>
        <v>9.4936522294936821E-17</v>
      </c>
      <c r="H3516" s="78">
        <f t="shared" si="535"/>
        <v>-320.45133362715444</v>
      </c>
      <c r="I3516" s="77">
        <f t="shared" si="538"/>
        <v>100</v>
      </c>
      <c r="J3516" s="77">
        <f t="shared" si="539"/>
        <v>4.746826114746841E-17</v>
      </c>
      <c r="K3516" s="77">
        <f t="shared" si="540"/>
        <v>4.7468261147468409E-15</v>
      </c>
      <c r="L3516" s="82"/>
    </row>
    <row r="3517" spans="1:12" x14ac:dyDescent="0.2">
      <c r="A3517" s="76">
        <v>75200</v>
      </c>
      <c r="B3517" s="76">
        <f t="shared" si="536"/>
        <v>75.2</v>
      </c>
      <c r="C3517" s="77">
        <f t="shared" si="531"/>
        <v>9.7531740296979147E-8</v>
      </c>
      <c r="D3517" s="78">
        <f t="shared" si="532"/>
        <v>9.9313336584330098E-10</v>
      </c>
      <c r="E3517" s="78">
        <f t="shared" si="533"/>
        <v>1</v>
      </c>
      <c r="F3517" s="78">
        <f t="shared" si="534"/>
        <v>1</v>
      </c>
      <c r="G3517" s="77">
        <f t="shared" si="537"/>
        <v>9.6862025517693608E-17</v>
      </c>
      <c r="H3517" s="78">
        <f t="shared" si="535"/>
        <v>-320.27692907003495</v>
      </c>
      <c r="I3517" s="77">
        <f t="shared" si="538"/>
        <v>100</v>
      </c>
      <c r="J3517" s="77">
        <f t="shared" si="539"/>
        <v>9.5899273906315215E-17</v>
      </c>
      <c r="K3517" s="77">
        <f t="shared" si="540"/>
        <v>9.5899273906315215E-15</v>
      </c>
      <c r="L3517" s="82"/>
    </row>
    <row r="3518" spans="1:12" x14ac:dyDescent="0.2">
      <c r="A3518" s="76">
        <v>75300</v>
      </c>
      <c r="B3518" s="76">
        <f t="shared" si="536"/>
        <v>75.3</v>
      </c>
      <c r="C3518" s="77">
        <f t="shared" si="531"/>
        <v>1.1004052511813699E-7</v>
      </c>
      <c r="D3518" s="78">
        <f t="shared" si="532"/>
        <v>4.3371643164071162E-60</v>
      </c>
      <c r="E3518" s="78">
        <f t="shared" si="533"/>
        <v>1</v>
      </c>
      <c r="F3518" s="78">
        <f t="shared" si="534"/>
        <v>1</v>
      </c>
      <c r="G3518" s="77">
        <f t="shared" si="537"/>
        <v>4.7726383890108473E-67</v>
      </c>
      <c r="H3518" s="78">
        <f t="shared" si="535"/>
        <v>-1326.4248293960882</v>
      </c>
      <c r="I3518" s="77">
        <f t="shared" si="538"/>
        <v>100</v>
      </c>
      <c r="J3518" s="77">
        <f t="shared" si="539"/>
        <v>4.8431012758846804E-17</v>
      </c>
      <c r="K3518" s="77">
        <f t="shared" si="540"/>
        <v>4.8431012758846806E-15</v>
      </c>
      <c r="L3518" s="82"/>
    </row>
    <row r="3519" spans="1:12" x14ac:dyDescent="0.2">
      <c r="A3519" s="76">
        <v>75400</v>
      </c>
      <c r="B3519" s="76">
        <f t="shared" si="536"/>
        <v>75.400000000000006</v>
      </c>
      <c r="C3519" s="77">
        <f t="shared" si="531"/>
        <v>1.2347667415534078E-7</v>
      </c>
      <c r="D3519" s="78">
        <f t="shared" si="532"/>
        <v>8.1384964014980777E-10</v>
      </c>
      <c r="E3519" s="78">
        <f t="shared" si="533"/>
        <v>1</v>
      </c>
      <c r="F3519" s="78">
        <f t="shared" si="534"/>
        <v>1</v>
      </c>
      <c r="G3519" s="77">
        <f t="shared" si="537"/>
        <v>1.0049144682821916E-16</v>
      </c>
      <c r="H3519" s="78">
        <f t="shared" si="535"/>
        <v>-319.95741801927454</v>
      </c>
      <c r="I3519" s="77">
        <f t="shared" si="538"/>
        <v>100</v>
      </c>
      <c r="J3519" s="77">
        <f t="shared" si="539"/>
        <v>5.024572341410958E-17</v>
      </c>
      <c r="K3519" s="77">
        <f t="shared" si="540"/>
        <v>5.0245723414109581E-15</v>
      </c>
      <c r="L3519" s="82"/>
    </row>
    <row r="3520" spans="1:12" x14ac:dyDescent="0.2">
      <c r="A3520" s="76">
        <v>75500</v>
      </c>
      <c r="B3520" s="76">
        <f t="shared" si="536"/>
        <v>75.5</v>
      </c>
      <c r="C3520" s="77">
        <f t="shared" si="531"/>
        <v>1.3783383092119143E-7</v>
      </c>
      <c r="D3520" s="78">
        <f t="shared" si="532"/>
        <v>7.4144002010588311E-10</v>
      </c>
      <c r="E3520" s="78">
        <f t="shared" si="533"/>
        <v>1</v>
      </c>
      <c r="F3520" s="78">
        <f t="shared" si="534"/>
        <v>1</v>
      </c>
      <c r="G3520" s="77">
        <f t="shared" si="537"/>
        <v>1.0219551836947907E-16</v>
      </c>
      <c r="H3520" s="78">
        <f t="shared" si="535"/>
        <v>-319.81136298228085</v>
      </c>
      <c r="I3520" s="77">
        <f t="shared" si="538"/>
        <v>100</v>
      </c>
      <c r="J3520" s="77">
        <f t="shared" si="539"/>
        <v>1.0134348259884912E-16</v>
      </c>
      <c r="K3520" s="77">
        <f t="shared" si="540"/>
        <v>1.0134348259884911E-14</v>
      </c>
      <c r="L3520" s="82"/>
    </row>
    <row r="3521" spans="1:12" x14ac:dyDescent="0.2">
      <c r="A3521" s="76">
        <v>75600</v>
      </c>
      <c r="B3521" s="76">
        <f t="shared" si="536"/>
        <v>75.599999999999994</v>
      </c>
      <c r="C3521" s="77">
        <f t="shared" si="531"/>
        <v>1.530976506541629E-7</v>
      </c>
      <c r="D3521" s="78">
        <f t="shared" si="532"/>
        <v>1.440623406449166E-62</v>
      </c>
      <c r="E3521" s="78">
        <f t="shared" si="533"/>
        <v>1</v>
      </c>
      <c r="F3521" s="78">
        <f t="shared" si="534"/>
        <v>1</v>
      </c>
      <c r="G3521" s="77">
        <f t="shared" si="537"/>
        <v>2.2055605900476456E-69</v>
      </c>
      <c r="H3521" s="78">
        <f t="shared" si="535"/>
        <v>-1373.1296201400564</v>
      </c>
      <c r="I3521" s="77">
        <f t="shared" si="538"/>
        <v>100</v>
      </c>
      <c r="J3521" s="77">
        <f t="shared" si="539"/>
        <v>5.1097759184739535E-17</v>
      </c>
      <c r="K3521" s="77">
        <f t="shared" si="540"/>
        <v>5.1097759184739532E-15</v>
      </c>
      <c r="L3521" s="82"/>
    </row>
    <row r="3522" spans="1:12" x14ac:dyDescent="0.2">
      <c r="A3522" s="76">
        <v>75700</v>
      </c>
      <c r="B3522" s="76">
        <f t="shared" si="536"/>
        <v>75.7</v>
      </c>
      <c r="C3522" s="77">
        <f t="shared" ref="C3522:C3585" si="541">ABS(SIN(((8*PI()*$A3522*VLOOKUP($D$8,$C$16:$D$31,2,FALSE))/($D$14*1000000)))/(VLOOKUP($D$8,$C$16:$D$31,2,FALSE)*SIN(((8*PI()*$A3522)/($D$14*1000000)))))^5</f>
        <v>1.6924559168667111E-7</v>
      </c>
      <c r="D3522" s="78">
        <f t="shared" ref="D3522:D3585" si="542">ABS(SIN(((512*PI()*$A3522*VLOOKUP($D$8,$C$16:$E$31,3,FALSE))/($D$14*1000000)))/(VLOOKUP($D$8,$C$16:$E$31,3,FALSE)*SIN(((512*PI()*$A3522)/($D$14*1000000)))))^$D$9</f>
        <v>6.2266330779896179E-10</v>
      </c>
      <c r="E3522" s="78">
        <f t="shared" ref="E3522:E3585" si="543">IF($D$10="OFF",1,ABS(SIN(8*VLOOKUP($D$8,$C$16:$D$31,2,FALSE)*VLOOKUP($D$8,$C$16:$E$31,3,FALSE)*2*PI()*A3522/($D$14*1000000))/(2*SIN((8*VLOOKUP($D$8,$C$16:$D$31,2,FALSE)*VLOOKUP($D$8,$C$16:$E$31,3,FALSE))*PI()*A3522/($D$14*1000000)))))</f>
        <v>1</v>
      </c>
      <c r="F3522" s="78">
        <f t="shared" ref="F3522:F3585" si="544">IF($D$11="OFF",1,ABS(SIN(8*VLOOKUP($D$8,$C$16:$D$31,2,FALSE)*VLOOKUP($D$8,$C$16:$E$31,3,FALSE)*IF($D$10="ON",4,2)*PI()*A3522/($D$14*1000000))/(2*SIN((8*VLOOKUP($D$8,$C$16:$D$31,2,FALSE)*VLOOKUP($D$8,$C$16:$E$31,3,FALSE)*IF($D$10="ON",2,1))*PI()*A3522/($D$14*1000000)))))</f>
        <v>1</v>
      </c>
      <c r="G3522" s="77">
        <f t="shared" si="537"/>
        <v>1.0538301995001511E-16</v>
      </c>
      <c r="H3522" s="78">
        <f t="shared" ref="H3522:H3585" si="545">20*LOG10(G3522)</f>
        <v>-319.54458720108079</v>
      </c>
      <c r="I3522" s="77">
        <f t="shared" si="538"/>
        <v>100</v>
      </c>
      <c r="J3522" s="77">
        <f t="shared" si="539"/>
        <v>5.2691509975007554E-17</v>
      </c>
      <c r="K3522" s="77">
        <f t="shared" si="540"/>
        <v>5.2691509975007552E-15</v>
      </c>
      <c r="L3522" s="82"/>
    </row>
    <row r="3523" spans="1:12" x14ac:dyDescent="0.2">
      <c r="A3523" s="76">
        <v>75800</v>
      </c>
      <c r="B3523" s="76">
        <f t="shared" ref="B3523:B3586" si="546">A3523/1000</f>
        <v>75.8</v>
      </c>
      <c r="C3523" s="77">
        <f t="shared" si="541"/>
        <v>1.862467906929698E-7</v>
      </c>
      <c r="D3523" s="78">
        <f t="shared" si="542"/>
        <v>5.7379138404708143E-10</v>
      </c>
      <c r="E3523" s="78">
        <f t="shared" si="543"/>
        <v>1</v>
      </c>
      <c r="F3523" s="78">
        <f t="shared" si="544"/>
        <v>1</v>
      </c>
      <c r="G3523" s="77">
        <f t="shared" ref="G3523:G3586" si="547">C3523*D3523*E3523*F3523</f>
        <v>1.0686680380604622E-16</v>
      </c>
      <c r="H3523" s="78">
        <f t="shared" si="545"/>
        <v>-319.42314358764816</v>
      </c>
      <c r="I3523" s="77">
        <f t="shared" ref="I3523:I3586" si="548">A3523-A3522</f>
        <v>100</v>
      </c>
      <c r="J3523" s="77">
        <f t="shared" ref="J3523:J3586" si="549">((G3523+G3522)/2)</f>
        <v>1.0612491187803067E-16</v>
      </c>
      <c r="K3523" s="77">
        <f t="shared" si="540"/>
        <v>1.0612491187803068E-14</v>
      </c>
      <c r="L3523" s="82"/>
    </row>
    <row r="3524" spans="1:12" x14ac:dyDescent="0.2">
      <c r="A3524" s="76">
        <v>75900</v>
      </c>
      <c r="B3524" s="76">
        <f t="shared" si="546"/>
        <v>75.900000000000006</v>
      </c>
      <c r="C3524" s="77">
        <f t="shared" si="541"/>
        <v>2.0406202452716186E-7</v>
      </c>
      <c r="D3524" s="78">
        <f t="shared" si="542"/>
        <v>1.3216166708634746E-61</v>
      </c>
      <c r="E3524" s="78">
        <f t="shared" si="543"/>
        <v>1</v>
      </c>
      <c r="F3524" s="78">
        <f t="shared" si="544"/>
        <v>1</v>
      </c>
      <c r="G3524" s="77">
        <f t="shared" si="547"/>
        <v>2.6969177350524835E-68</v>
      </c>
      <c r="H3524" s="78">
        <f t="shared" si="545"/>
        <v>-1351.3826460153816</v>
      </c>
      <c r="I3524" s="77">
        <f t="shared" si="548"/>
        <v>100</v>
      </c>
      <c r="J3524" s="77">
        <f t="shared" si="549"/>
        <v>5.343340190302311E-17</v>
      </c>
      <c r="K3524" s="77">
        <f t="shared" ref="K3524:K3587" si="550">I3524*J3524</f>
        <v>5.343340190302311E-15</v>
      </c>
      <c r="L3524" s="82"/>
    </row>
    <row r="3525" spans="1:12" x14ac:dyDescent="0.2">
      <c r="A3525" s="76">
        <v>76000</v>
      </c>
      <c r="B3525" s="76">
        <f t="shared" si="546"/>
        <v>76</v>
      </c>
      <c r="C3525" s="77">
        <f t="shared" si="541"/>
        <v>2.2264376034048371E-7</v>
      </c>
      <c r="D3525" s="78">
        <f t="shared" si="542"/>
        <v>4.9233611430739427E-10</v>
      </c>
      <c r="E3525" s="78">
        <f t="shared" si="543"/>
        <v>1</v>
      </c>
      <c r="F3525" s="78">
        <f t="shared" si="544"/>
        <v>1</v>
      </c>
      <c r="G3525" s="77">
        <f t="shared" si="547"/>
        <v>1.0961556384082048E-16</v>
      </c>
      <c r="H3525" s="78">
        <f t="shared" si="545"/>
        <v>-319.20255555748889</v>
      </c>
      <c r="I3525" s="77">
        <f t="shared" si="548"/>
        <v>100</v>
      </c>
      <c r="J3525" s="77">
        <f t="shared" si="549"/>
        <v>5.4807781920410238E-17</v>
      </c>
      <c r="K3525" s="77">
        <f t="shared" si="550"/>
        <v>5.480778192041024E-15</v>
      </c>
      <c r="L3525" s="82"/>
    </row>
    <row r="3526" spans="1:12" x14ac:dyDescent="0.2">
      <c r="A3526" s="76">
        <v>76100</v>
      </c>
      <c r="B3526" s="76">
        <f t="shared" si="546"/>
        <v>76.099999999999994</v>
      </c>
      <c r="C3526" s="77">
        <f t="shared" si="541"/>
        <v>2.4193629462883875E-7</v>
      </c>
      <c r="D3526" s="78">
        <f t="shared" si="542"/>
        <v>4.5830694861470129E-10</v>
      </c>
      <c r="E3526" s="78">
        <f t="shared" si="543"/>
        <v>1</v>
      </c>
      <c r="F3526" s="78">
        <f t="shared" si="544"/>
        <v>1</v>
      </c>
      <c r="G3526" s="77">
        <f t="shared" si="547"/>
        <v>1.1088108495049044E-16</v>
      </c>
      <c r="H3526" s="78">
        <f t="shared" si="545"/>
        <v>-319.10285066443868</v>
      </c>
      <c r="I3526" s="77">
        <f t="shared" si="548"/>
        <v>100</v>
      </c>
      <c r="J3526" s="77">
        <f t="shared" si="549"/>
        <v>1.1024832439565546E-16</v>
      </c>
      <c r="K3526" s="77">
        <f t="shared" si="550"/>
        <v>1.1024832439565545E-14</v>
      </c>
      <c r="L3526" s="82"/>
    </row>
    <row r="3527" spans="1:12" x14ac:dyDescent="0.2">
      <c r="A3527" s="76">
        <v>76200</v>
      </c>
      <c r="B3527" s="76">
        <f t="shared" si="546"/>
        <v>76.2</v>
      </c>
      <c r="C3527" s="77">
        <f t="shared" si="541"/>
        <v>2.6187598081868274E-7</v>
      </c>
      <c r="D3527" s="78">
        <f t="shared" si="542"/>
        <v>4.4396969252829924E-60</v>
      </c>
      <c r="E3527" s="78">
        <f t="shared" si="543"/>
        <v>1</v>
      </c>
      <c r="F3527" s="78">
        <f t="shared" si="544"/>
        <v>1</v>
      </c>
      <c r="G3527" s="77">
        <f t="shared" si="547"/>
        <v>1.1626499868461737E-66</v>
      </c>
      <c r="H3527" s="78">
        <f t="shared" si="545"/>
        <v>-1318.6910201793771</v>
      </c>
      <c r="I3527" s="77">
        <f t="shared" si="548"/>
        <v>100</v>
      </c>
      <c r="J3527" s="77">
        <f t="shared" si="549"/>
        <v>5.544054247524522E-17</v>
      </c>
      <c r="K3527" s="77">
        <f t="shared" si="550"/>
        <v>5.544054247524522E-15</v>
      </c>
      <c r="L3527" s="82"/>
    </row>
    <row r="3528" spans="1:12" x14ac:dyDescent="0.2">
      <c r="A3528" s="76">
        <v>76300</v>
      </c>
      <c r="B3528" s="76">
        <f t="shared" si="546"/>
        <v>76.3</v>
      </c>
      <c r="C3528" s="77">
        <f t="shared" si="541"/>
        <v>2.8239154396435338E-7</v>
      </c>
      <c r="D3528" s="78">
        <f t="shared" si="542"/>
        <v>4.0084770178159697E-10</v>
      </c>
      <c r="E3528" s="78">
        <f t="shared" si="543"/>
        <v>1</v>
      </c>
      <c r="F3528" s="78">
        <f t="shared" si="544"/>
        <v>1</v>
      </c>
      <c r="G3528" s="77">
        <f t="shared" si="547"/>
        <v>1.1319600140066785E-16</v>
      </c>
      <c r="H3528" s="78">
        <f t="shared" si="545"/>
        <v>-318.9233782827954</v>
      </c>
      <c r="I3528" s="77">
        <f t="shared" si="548"/>
        <v>100</v>
      </c>
      <c r="J3528" s="77">
        <f t="shared" si="549"/>
        <v>5.6598000700333924E-17</v>
      </c>
      <c r="K3528" s="77">
        <f t="shared" si="550"/>
        <v>5.6598000700333927E-15</v>
      </c>
      <c r="L3528" s="82"/>
    </row>
    <row r="3529" spans="1:12" x14ac:dyDescent="0.2">
      <c r="A3529" s="76">
        <v>76400</v>
      </c>
      <c r="B3529" s="76">
        <f t="shared" si="546"/>
        <v>76.400000000000006</v>
      </c>
      <c r="C3529" s="77">
        <f t="shared" si="541"/>
        <v>3.0340448011447764E-7</v>
      </c>
      <c r="D3529" s="78">
        <f t="shared" si="542"/>
        <v>3.7654725175857498E-10</v>
      </c>
      <c r="E3529" s="78">
        <f t="shared" si="543"/>
        <v>1</v>
      </c>
      <c r="F3529" s="78">
        <f t="shared" si="544"/>
        <v>1</v>
      </c>
      <c r="G3529" s="77">
        <f t="shared" si="547"/>
        <v>1.1424612315834576E-16</v>
      </c>
      <c r="H3529" s="78">
        <f t="shared" si="545"/>
        <v>-318.84317056818276</v>
      </c>
      <c r="I3529" s="77">
        <f t="shared" si="548"/>
        <v>100</v>
      </c>
      <c r="J3529" s="77">
        <f t="shared" si="549"/>
        <v>1.137210622795068E-16</v>
      </c>
      <c r="K3529" s="77">
        <f t="shared" si="550"/>
        <v>1.1372106227950681E-14</v>
      </c>
      <c r="L3529" s="82"/>
    </row>
    <row r="3530" spans="1:12" x14ac:dyDescent="0.2">
      <c r="A3530" s="76">
        <v>76500</v>
      </c>
      <c r="B3530" s="76">
        <f t="shared" si="546"/>
        <v>76.5</v>
      </c>
      <c r="C3530" s="77">
        <f t="shared" si="541"/>
        <v>3.2482953692180122E-7</v>
      </c>
      <c r="D3530" s="78">
        <f t="shared" si="542"/>
        <v>8.4881323315991336E-66</v>
      </c>
      <c r="E3530" s="78">
        <f t="shared" si="543"/>
        <v>1</v>
      </c>
      <c r="F3530" s="78">
        <f t="shared" si="544"/>
        <v>1</v>
      </c>
      <c r="G3530" s="77">
        <f t="shared" si="547"/>
        <v>2.7571960946043156E-72</v>
      </c>
      <c r="H3530" s="78">
        <f t="shared" si="545"/>
        <v>-1431.1906469065673</v>
      </c>
      <c r="I3530" s="77">
        <f t="shared" si="548"/>
        <v>100</v>
      </c>
      <c r="J3530" s="77">
        <f t="shared" si="549"/>
        <v>5.7123061579172879E-17</v>
      </c>
      <c r="K3530" s="77">
        <f t="shared" si="550"/>
        <v>5.7123061579172879E-15</v>
      </c>
      <c r="L3530" s="82"/>
    </row>
    <row r="3531" spans="1:12" x14ac:dyDescent="0.2">
      <c r="A3531" s="76">
        <v>76600</v>
      </c>
      <c r="B3531" s="76">
        <f t="shared" si="546"/>
        <v>76.599999999999994</v>
      </c>
      <c r="C3531" s="77">
        <f t="shared" si="541"/>
        <v>3.4657527112989152E-7</v>
      </c>
      <c r="D3531" s="78">
        <f t="shared" si="542"/>
        <v>3.3508947930212642E-10</v>
      </c>
      <c r="E3531" s="78">
        <f t="shared" si="543"/>
        <v>1</v>
      </c>
      <c r="F3531" s="78">
        <f t="shared" si="544"/>
        <v>1</v>
      </c>
      <c r="G3531" s="77">
        <f t="shared" si="547"/>
        <v>1.1613372714190864E-16</v>
      </c>
      <c r="H3531" s="78">
        <f t="shared" si="545"/>
        <v>-318.7008327138459</v>
      </c>
      <c r="I3531" s="77">
        <f t="shared" si="548"/>
        <v>100</v>
      </c>
      <c r="J3531" s="77">
        <f t="shared" si="549"/>
        <v>5.8066863570954321E-17</v>
      </c>
      <c r="K3531" s="77">
        <f t="shared" si="550"/>
        <v>5.8066863570954319E-15</v>
      </c>
      <c r="L3531" s="82"/>
    </row>
    <row r="3532" spans="1:12" x14ac:dyDescent="0.2">
      <c r="A3532" s="76">
        <v>76700</v>
      </c>
      <c r="B3532" s="76">
        <f t="shared" si="546"/>
        <v>76.7</v>
      </c>
      <c r="C3532" s="77">
        <f t="shared" si="541"/>
        <v>3.6854467768348032E-7</v>
      </c>
      <c r="D3532" s="78">
        <f t="shared" si="542"/>
        <v>3.1738921872175156E-10</v>
      </c>
      <c r="E3532" s="78">
        <f t="shared" si="543"/>
        <v>1</v>
      </c>
      <c r="F3532" s="78">
        <f t="shared" si="544"/>
        <v>1</v>
      </c>
      <c r="G3532" s="77">
        <f t="shared" si="547"/>
        <v>1.1697210731401958E-16</v>
      </c>
      <c r="H3532" s="78">
        <f t="shared" si="545"/>
        <v>-318.63835371956844</v>
      </c>
      <c r="I3532" s="77">
        <f t="shared" si="548"/>
        <v>100</v>
      </c>
      <c r="J3532" s="77">
        <f t="shared" si="549"/>
        <v>1.1655291722796411E-16</v>
      </c>
      <c r="K3532" s="77">
        <f t="shared" si="550"/>
        <v>1.1655291722796411E-14</v>
      </c>
      <c r="L3532" s="82"/>
    </row>
    <row r="3533" spans="1:12" x14ac:dyDescent="0.2">
      <c r="A3533" s="76">
        <v>76800</v>
      </c>
      <c r="B3533" s="76">
        <f t="shared" si="546"/>
        <v>76.8</v>
      </c>
      <c r="C3533" s="77">
        <f t="shared" si="541"/>
        <v>3.906358843858952E-7</v>
      </c>
      <c r="D3533" s="78">
        <f t="shared" si="542"/>
        <v>7.4956075621422216E-59</v>
      </c>
      <c r="E3533" s="78">
        <f t="shared" si="543"/>
        <v>1</v>
      </c>
      <c r="F3533" s="78">
        <f t="shared" si="544"/>
        <v>1</v>
      </c>
      <c r="G3533" s="77">
        <f t="shared" si="547"/>
        <v>2.9280532890470308E-65</v>
      </c>
      <c r="H3533" s="78">
        <f t="shared" si="545"/>
        <v>-1290.6684204721603</v>
      </c>
      <c r="I3533" s="77">
        <f t="shared" si="548"/>
        <v>100</v>
      </c>
      <c r="J3533" s="77">
        <f t="shared" si="549"/>
        <v>5.8486053657009789E-17</v>
      </c>
      <c r="K3533" s="77">
        <f t="shared" si="550"/>
        <v>5.8486053657009789E-15</v>
      </c>
      <c r="L3533" s="82"/>
    </row>
    <row r="3534" spans="1:12" x14ac:dyDescent="0.2">
      <c r="A3534" s="76">
        <v>76900</v>
      </c>
      <c r="B3534" s="76">
        <f t="shared" si="546"/>
        <v>76.900000000000006</v>
      </c>
      <c r="C3534" s="77">
        <f t="shared" si="541"/>
        <v>4.1274290527671119E-7</v>
      </c>
      <c r="D3534" s="78">
        <f t="shared" si="542"/>
        <v>2.8695944135095691E-10</v>
      </c>
      <c r="E3534" s="78">
        <f t="shared" si="543"/>
        <v>1</v>
      </c>
      <c r="F3534" s="78">
        <f t="shared" si="544"/>
        <v>1</v>
      </c>
      <c r="G3534" s="77">
        <f t="shared" si="547"/>
        <v>1.1844047351977597E-16</v>
      </c>
      <c r="H3534" s="78">
        <f t="shared" si="545"/>
        <v>-318.52999729978262</v>
      </c>
      <c r="I3534" s="77">
        <f t="shared" si="548"/>
        <v>100</v>
      </c>
      <c r="J3534" s="77">
        <f t="shared" si="549"/>
        <v>5.9220236759887985E-17</v>
      </c>
      <c r="K3534" s="77">
        <f t="shared" si="550"/>
        <v>5.9220236759887986E-15</v>
      </c>
      <c r="L3534" s="82"/>
    </row>
    <row r="3535" spans="1:12" x14ac:dyDescent="0.2">
      <c r="A3535" s="76">
        <v>77000</v>
      </c>
      <c r="B3535" s="76">
        <f t="shared" si="546"/>
        <v>77</v>
      </c>
      <c r="C3535" s="77">
        <f t="shared" si="541"/>
        <v>4.347564452333593E-7</v>
      </c>
      <c r="D3535" s="78">
        <f t="shared" si="542"/>
        <v>2.738809742688216E-10</v>
      </c>
      <c r="E3535" s="78">
        <f t="shared" si="543"/>
        <v>1</v>
      </c>
      <c r="F3535" s="78">
        <f t="shared" si="544"/>
        <v>1</v>
      </c>
      <c r="G3535" s="77">
        <f t="shared" si="547"/>
        <v>1.1907151879016202E-16</v>
      </c>
      <c r="H3535" s="78">
        <f t="shared" si="545"/>
        <v>-318.48384213583171</v>
      </c>
      <c r="I3535" s="77">
        <f t="shared" si="548"/>
        <v>100</v>
      </c>
      <c r="J3535" s="77">
        <f t="shared" si="549"/>
        <v>1.18755996154969E-16</v>
      </c>
      <c r="K3535" s="77">
        <f t="shared" si="550"/>
        <v>1.18755996154969E-14</v>
      </c>
      <c r="L3535" s="82"/>
    </row>
    <row r="3536" spans="1:12" x14ac:dyDescent="0.2">
      <c r="A3536" s="76">
        <v>77100</v>
      </c>
      <c r="B3536" s="76">
        <f t="shared" si="546"/>
        <v>77.099999999999994</v>
      </c>
      <c r="C3536" s="77">
        <f t="shared" si="541"/>
        <v>4.5656474771949591E-7</v>
      </c>
      <c r="D3536" s="78">
        <f t="shared" si="542"/>
        <v>5.1594564388387459E-60</v>
      </c>
      <c r="E3536" s="78">
        <f t="shared" si="543"/>
        <v>1</v>
      </c>
      <c r="F3536" s="78">
        <f t="shared" si="544"/>
        <v>1</v>
      </c>
      <c r="G3536" s="77">
        <f t="shared" si="547"/>
        <v>2.3556259273681409E-66</v>
      </c>
      <c r="H3536" s="78">
        <f t="shared" si="545"/>
        <v>-1312.5578734846451</v>
      </c>
      <c r="I3536" s="77">
        <f t="shared" si="548"/>
        <v>100</v>
      </c>
      <c r="J3536" s="77">
        <f t="shared" si="549"/>
        <v>5.953575939508101E-17</v>
      </c>
      <c r="K3536" s="77">
        <f t="shared" si="550"/>
        <v>5.953575939508101E-15</v>
      </c>
      <c r="L3536" s="82"/>
    </row>
    <row r="3537" spans="1:12" x14ac:dyDescent="0.2">
      <c r="A3537" s="76">
        <v>77200</v>
      </c>
      <c r="B3537" s="76">
        <f t="shared" si="546"/>
        <v>77.2</v>
      </c>
      <c r="C3537" s="77">
        <f t="shared" si="541"/>
        <v>4.7805447711595114E-7</v>
      </c>
      <c r="D3537" s="78">
        <f t="shared" si="542"/>
        <v>2.5128971512169842E-10</v>
      </c>
      <c r="E3537" s="78">
        <f t="shared" si="543"/>
        <v>1</v>
      </c>
      <c r="F3537" s="78">
        <f t="shared" si="544"/>
        <v>1</v>
      </c>
      <c r="G3537" s="77">
        <f t="shared" si="547"/>
        <v>1.2013017336711986E-16</v>
      </c>
      <c r="H3537" s="78">
        <f t="shared" si="545"/>
        <v>-318.4069579233813</v>
      </c>
      <c r="I3537" s="77">
        <f t="shared" si="548"/>
        <v>100</v>
      </c>
      <c r="J3537" s="77">
        <f t="shared" si="549"/>
        <v>6.0065086683559931E-17</v>
      </c>
      <c r="K3537" s="77">
        <f t="shared" si="550"/>
        <v>6.0065086683559935E-15</v>
      </c>
      <c r="L3537" s="82"/>
    </row>
    <row r="3538" spans="1:12" x14ac:dyDescent="0.2">
      <c r="A3538" s="76">
        <v>77300</v>
      </c>
      <c r="B3538" s="76">
        <f t="shared" si="546"/>
        <v>77.3</v>
      </c>
      <c r="C3538" s="77">
        <f t="shared" si="541"/>
        <v>4.9911162668298516E-7</v>
      </c>
      <c r="D3538" s="78">
        <f t="shared" si="542"/>
        <v>2.4154715355305587E-10</v>
      </c>
      <c r="E3538" s="78">
        <f t="shared" si="543"/>
        <v>1</v>
      </c>
      <c r="F3538" s="78">
        <f t="shared" si="544"/>
        <v>1</v>
      </c>
      <c r="G3538" s="77">
        <f t="shared" si="547"/>
        <v>1.2055899273051052E-16</v>
      </c>
      <c r="H3538" s="78">
        <f t="shared" si="545"/>
        <v>-318.37600778410882</v>
      </c>
      <c r="I3538" s="77">
        <f t="shared" si="548"/>
        <v>100</v>
      </c>
      <c r="J3538" s="77">
        <f t="shared" si="549"/>
        <v>1.2034458304881518E-16</v>
      </c>
      <c r="K3538" s="77">
        <f t="shared" si="550"/>
        <v>1.2034458304881518E-14</v>
      </c>
      <c r="L3538" s="82"/>
    </row>
    <row r="3539" spans="1:12" x14ac:dyDescent="0.2">
      <c r="A3539" s="76">
        <v>77400</v>
      </c>
      <c r="B3539" s="76">
        <f t="shared" si="546"/>
        <v>77.400000000000006</v>
      </c>
      <c r="C3539" s="77">
        <f t="shared" si="541"/>
        <v>5.1962244291787598E-7</v>
      </c>
      <c r="D3539" s="78">
        <f t="shared" si="542"/>
        <v>7.9668509467456761E-64</v>
      </c>
      <c r="E3539" s="78">
        <f t="shared" si="543"/>
        <v>1</v>
      </c>
      <c r="F3539" s="78">
        <f t="shared" si="544"/>
        <v>1</v>
      </c>
      <c r="G3539" s="77">
        <f t="shared" si="547"/>
        <v>4.1397545513105815E-70</v>
      </c>
      <c r="H3539" s="78">
        <f t="shared" si="545"/>
        <v>-1387.6605081542557</v>
      </c>
      <c r="I3539" s="77">
        <f t="shared" si="548"/>
        <v>100</v>
      </c>
      <c r="J3539" s="77">
        <f t="shared" si="549"/>
        <v>6.027949636525526E-17</v>
      </c>
      <c r="K3539" s="77">
        <f t="shared" si="550"/>
        <v>6.0279496365255258E-15</v>
      </c>
      <c r="L3539" s="82"/>
    </row>
    <row r="3540" spans="1:12" x14ac:dyDescent="0.2">
      <c r="A3540" s="76">
        <v>77500</v>
      </c>
      <c r="B3540" s="76">
        <f t="shared" si="546"/>
        <v>77.5</v>
      </c>
      <c r="C3540" s="77">
        <f t="shared" si="541"/>
        <v>5.3947435689324815E-7</v>
      </c>
      <c r="D3540" s="78">
        <f t="shared" si="542"/>
        <v>2.2469801861510238E-10</v>
      </c>
      <c r="E3540" s="78">
        <f t="shared" si="543"/>
        <v>1</v>
      </c>
      <c r="F3540" s="78">
        <f t="shared" si="544"/>
        <v>1</v>
      </c>
      <c r="G3540" s="77">
        <f t="shared" si="547"/>
        <v>1.2121881908756945E-16</v>
      </c>
      <c r="H3540" s="78">
        <f t="shared" si="545"/>
        <v>-318.32859902395137</v>
      </c>
      <c r="I3540" s="77">
        <f t="shared" si="548"/>
        <v>100</v>
      </c>
      <c r="J3540" s="77">
        <f t="shared" si="549"/>
        <v>6.0609409543784724E-17</v>
      </c>
      <c r="K3540" s="77">
        <f t="shared" si="550"/>
        <v>6.0609409543784723E-15</v>
      </c>
      <c r="L3540" s="82"/>
    </row>
    <row r="3541" spans="1:12" x14ac:dyDescent="0.2">
      <c r="A3541" s="76">
        <v>77600</v>
      </c>
      <c r="B3541" s="76">
        <f t="shared" si="546"/>
        <v>77.599999999999994</v>
      </c>
      <c r="C3541" s="77">
        <f t="shared" si="541"/>
        <v>5.5855691308951721E-7</v>
      </c>
      <c r="D3541" s="78">
        <f t="shared" si="542"/>
        <v>2.1743742393518279E-10</v>
      </c>
      <c r="E3541" s="78">
        <f t="shared" si="543"/>
        <v>1</v>
      </c>
      <c r="F3541" s="78">
        <f t="shared" si="544"/>
        <v>1</v>
      </c>
      <c r="G3541" s="77">
        <f t="shared" si="547"/>
        <v>1.214511763033724E-16</v>
      </c>
      <c r="H3541" s="78">
        <f t="shared" si="545"/>
        <v>-318.31196549044341</v>
      </c>
      <c r="I3541" s="77">
        <f t="shared" si="548"/>
        <v>100</v>
      </c>
      <c r="J3541" s="77">
        <f t="shared" si="549"/>
        <v>1.2133499769547094E-16</v>
      </c>
      <c r="K3541" s="77">
        <f t="shared" si="550"/>
        <v>1.2133499769547093E-14</v>
      </c>
      <c r="L3541" s="82"/>
    </row>
    <row r="3542" spans="1:12" x14ac:dyDescent="0.2">
      <c r="A3542" s="76">
        <v>77700</v>
      </c>
      <c r="B3542" s="76">
        <f t="shared" si="546"/>
        <v>77.7</v>
      </c>
      <c r="C3542" s="77">
        <f t="shared" si="541"/>
        <v>5.7676268626974493E-7</v>
      </c>
      <c r="D3542" s="78">
        <f t="shared" si="542"/>
        <v>1.4621283371517327E-60</v>
      </c>
      <c r="E3542" s="78">
        <f t="shared" si="543"/>
        <v>1</v>
      </c>
      <c r="F3542" s="78">
        <f t="shared" si="544"/>
        <v>1</v>
      </c>
      <c r="G3542" s="77">
        <f t="shared" si="547"/>
        <v>8.4330106740674867E-67</v>
      </c>
      <c r="H3542" s="78">
        <f t="shared" si="545"/>
        <v>-1321.4803469993024</v>
      </c>
      <c r="I3542" s="77">
        <f t="shared" si="548"/>
        <v>100</v>
      </c>
      <c r="J3542" s="77">
        <f t="shared" si="549"/>
        <v>6.0725588151686199E-17</v>
      </c>
      <c r="K3542" s="77">
        <f t="shared" si="550"/>
        <v>6.0725588151686202E-15</v>
      </c>
      <c r="L3542" s="82"/>
    </row>
    <row r="3543" spans="1:12" x14ac:dyDescent="0.2">
      <c r="A3543" s="76">
        <v>77800</v>
      </c>
      <c r="B3543" s="76">
        <f t="shared" si="546"/>
        <v>77.8</v>
      </c>
      <c r="C3543" s="77">
        <f t="shared" si="541"/>
        <v>5.9398817708574688E-7</v>
      </c>
      <c r="D3543" s="78">
        <f t="shared" si="542"/>
        <v>2.0492717522114205E-10</v>
      </c>
      <c r="E3543" s="78">
        <f t="shared" si="543"/>
        <v>1</v>
      </c>
      <c r="F3543" s="78">
        <f t="shared" si="544"/>
        <v>1</v>
      </c>
      <c r="G3543" s="77">
        <f t="shared" si="547"/>
        <v>1.2172431924493761E-16</v>
      </c>
      <c r="H3543" s="78">
        <f t="shared" si="545"/>
        <v>-318.29245291218581</v>
      </c>
      <c r="I3543" s="77">
        <f t="shared" si="548"/>
        <v>100</v>
      </c>
      <c r="J3543" s="77">
        <f t="shared" si="549"/>
        <v>6.0862159622468807E-17</v>
      </c>
      <c r="K3543" s="77">
        <f t="shared" si="550"/>
        <v>6.0862159622468806E-15</v>
      </c>
      <c r="L3543" s="82"/>
    </row>
    <row r="3544" spans="1:12" x14ac:dyDescent="0.2">
      <c r="A3544" s="76">
        <v>77900</v>
      </c>
      <c r="B3544" s="76">
        <f t="shared" si="546"/>
        <v>77.900000000000006</v>
      </c>
      <c r="C3544" s="77">
        <f t="shared" si="541"/>
        <v>6.1013467734823864E-7</v>
      </c>
      <c r="D3544" s="78">
        <f t="shared" si="542"/>
        <v>1.9957328944821303E-10</v>
      </c>
      <c r="E3544" s="78">
        <f t="shared" si="543"/>
        <v>1</v>
      </c>
      <c r="F3544" s="78">
        <f t="shared" si="544"/>
        <v>1</v>
      </c>
      <c r="G3544" s="77">
        <f t="shared" si="547"/>
        <v>1.2176658456481209E-16</v>
      </c>
      <c r="H3544" s="78">
        <f t="shared" si="545"/>
        <v>-318.28943750666645</v>
      </c>
      <c r="I3544" s="77">
        <f t="shared" si="548"/>
        <v>100</v>
      </c>
      <c r="J3544" s="77">
        <f t="shared" si="549"/>
        <v>1.2174545190487484E-16</v>
      </c>
      <c r="K3544" s="77">
        <f t="shared" si="550"/>
        <v>1.2174545190487484E-14</v>
      </c>
      <c r="L3544" s="82"/>
    </row>
    <row r="3545" spans="1:12" x14ac:dyDescent="0.2">
      <c r="A3545" s="76">
        <v>78000</v>
      </c>
      <c r="B3545" s="76">
        <f t="shared" si="546"/>
        <v>78</v>
      </c>
      <c r="C3545" s="77">
        <f t="shared" si="541"/>
        <v>6.2510909623710847E-7</v>
      </c>
      <c r="D3545" s="78">
        <f t="shared" si="542"/>
        <v>1.5896471153258483E-62</v>
      </c>
      <c r="E3545" s="78">
        <f t="shared" si="543"/>
        <v>1</v>
      </c>
      <c r="F3545" s="78">
        <f t="shared" si="544"/>
        <v>1</v>
      </c>
      <c r="G3545" s="77">
        <f t="shared" si="547"/>
        <v>9.9370287159726753E-69</v>
      </c>
      <c r="H3545" s="78">
        <f t="shared" si="545"/>
        <v>-1360.054869103124</v>
      </c>
      <c r="I3545" s="77">
        <f t="shared" si="548"/>
        <v>100</v>
      </c>
      <c r="J3545" s="77">
        <f t="shared" si="549"/>
        <v>6.0883292282406045E-17</v>
      </c>
      <c r="K3545" s="77">
        <f t="shared" si="550"/>
        <v>6.0883292282406045E-15</v>
      </c>
      <c r="L3545" s="82"/>
    </row>
    <row r="3546" spans="1:12" x14ac:dyDescent="0.2">
      <c r="A3546" s="76">
        <v>78100</v>
      </c>
      <c r="B3546" s="76">
        <f t="shared" si="546"/>
        <v>78.099999999999994</v>
      </c>
      <c r="C3546" s="77">
        <f t="shared" si="541"/>
        <v>6.3882473916669077E-7</v>
      </c>
      <c r="D3546" s="78">
        <f t="shared" si="542"/>
        <v>1.9045341502908901E-10</v>
      </c>
      <c r="E3546" s="78">
        <f t="shared" si="543"/>
        <v>1</v>
      </c>
      <c r="F3546" s="78">
        <f t="shared" si="544"/>
        <v>1</v>
      </c>
      <c r="G3546" s="77">
        <f t="shared" si="547"/>
        <v>1.2166635317936329E-16</v>
      </c>
      <c r="H3546" s="78">
        <f t="shared" si="545"/>
        <v>-318.29659018542509</v>
      </c>
      <c r="I3546" s="77">
        <f t="shared" si="548"/>
        <v>100</v>
      </c>
      <c r="J3546" s="77">
        <f t="shared" si="549"/>
        <v>6.0833176589681647E-17</v>
      </c>
      <c r="K3546" s="77">
        <f t="shared" si="550"/>
        <v>6.0833176589681645E-15</v>
      </c>
      <c r="L3546" s="82"/>
    </row>
    <row r="3547" spans="1:12" x14ac:dyDescent="0.2">
      <c r="A3547" s="76">
        <v>78200</v>
      </c>
      <c r="B3547" s="76">
        <f t="shared" si="546"/>
        <v>78.2</v>
      </c>
      <c r="C3547" s="77">
        <f t="shared" si="541"/>
        <v>6.5120203154838381E-7</v>
      </c>
      <c r="D3547" s="78">
        <f t="shared" si="542"/>
        <v>1.8661713057546354E-10</v>
      </c>
      <c r="E3547" s="78">
        <f t="shared" si="543"/>
        <v>1</v>
      </c>
      <c r="F3547" s="78">
        <f t="shared" si="544"/>
        <v>1</v>
      </c>
      <c r="G3547" s="77">
        <f t="shared" si="547"/>
        <v>1.2152545455247187E-16</v>
      </c>
      <c r="H3547" s="78">
        <f t="shared" si="545"/>
        <v>-318.30665491640167</v>
      </c>
      <c r="I3547" s="77">
        <f t="shared" si="548"/>
        <v>100</v>
      </c>
      <c r="J3547" s="77">
        <f t="shared" si="549"/>
        <v>1.2159590386591758E-16</v>
      </c>
      <c r="K3547" s="77">
        <f t="shared" si="550"/>
        <v>1.2159590386591758E-14</v>
      </c>
      <c r="L3547" s="82"/>
    </row>
    <row r="3548" spans="1:12" x14ac:dyDescent="0.2">
      <c r="A3548" s="76">
        <v>78300</v>
      </c>
      <c r="B3548" s="76">
        <f t="shared" si="546"/>
        <v>78.3</v>
      </c>
      <c r="C3548" s="77">
        <f t="shared" si="541"/>
        <v>6.6216918030342626E-7</v>
      </c>
      <c r="D3548" s="78">
        <f t="shared" si="542"/>
        <v>1.7224390699708141E-62</v>
      </c>
      <c r="E3548" s="78">
        <f t="shared" si="543"/>
        <v>1</v>
      </c>
      <c r="F3548" s="78">
        <f t="shared" si="544"/>
        <v>1</v>
      </c>
      <c r="G3548" s="77">
        <f t="shared" si="547"/>
        <v>1.14054606708517E-68</v>
      </c>
      <c r="H3548" s="78">
        <f t="shared" si="545"/>
        <v>-1358.857743374308</v>
      </c>
      <c r="I3548" s="77">
        <f t="shared" si="548"/>
        <v>100</v>
      </c>
      <c r="J3548" s="77">
        <f t="shared" si="549"/>
        <v>6.0762727276235933E-17</v>
      </c>
      <c r="K3548" s="77">
        <f t="shared" si="550"/>
        <v>6.0762727276235935E-15</v>
      </c>
      <c r="L3548" s="82"/>
    </row>
    <row r="3549" spans="1:12" x14ac:dyDescent="0.2">
      <c r="A3549" s="76">
        <v>78400</v>
      </c>
      <c r="B3549" s="76">
        <f t="shared" si="546"/>
        <v>78.400000000000006</v>
      </c>
      <c r="C3549" s="77">
        <f t="shared" si="541"/>
        <v>6.7166276666378287E-7</v>
      </c>
      <c r="D3549" s="78">
        <f t="shared" si="542"/>
        <v>1.8024852688698061E-10</v>
      </c>
      <c r="E3549" s="78">
        <f t="shared" si="543"/>
        <v>1</v>
      </c>
      <c r="F3549" s="78">
        <f t="shared" si="544"/>
        <v>1</v>
      </c>
      <c r="G3549" s="77">
        <f t="shared" si="547"/>
        <v>1.2106622425598066E-16</v>
      </c>
      <c r="H3549" s="78">
        <f t="shared" si="545"/>
        <v>-318.33954003808481</v>
      </c>
      <c r="I3549" s="77">
        <f t="shared" si="548"/>
        <v>100</v>
      </c>
      <c r="J3549" s="77">
        <f t="shared" si="549"/>
        <v>6.0533112127990331E-17</v>
      </c>
      <c r="K3549" s="77">
        <f t="shared" si="550"/>
        <v>6.0533112127990334E-15</v>
      </c>
      <c r="L3549" s="82"/>
    </row>
    <row r="3550" spans="1:12" x14ac:dyDescent="0.2">
      <c r="A3550" s="76">
        <v>78500</v>
      </c>
      <c r="B3550" s="76">
        <f t="shared" si="546"/>
        <v>78.5</v>
      </c>
      <c r="C3550" s="77">
        <f t="shared" si="541"/>
        <v>6.7962826455094258E-7</v>
      </c>
      <c r="D3550" s="78">
        <f t="shared" si="542"/>
        <v>1.7767006540307371E-10</v>
      </c>
      <c r="E3550" s="78">
        <f t="shared" si="543"/>
        <v>1</v>
      </c>
      <c r="F3550" s="78">
        <f t="shared" si="544"/>
        <v>1</v>
      </c>
      <c r="G3550" s="77">
        <f t="shared" si="547"/>
        <v>1.2074959821254346E-16</v>
      </c>
      <c r="H3550" s="78">
        <f t="shared" si="545"/>
        <v>-318.36228611328727</v>
      </c>
      <c r="I3550" s="77">
        <f t="shared" si="548"/>
        <v>100</v>
      </c>
      <c r="J3550" s="77">
        <f t="shared" si="549"/>
        <v>1.2090791123426206E-16</v>
      </c>
      <c r="K3550" s="77">
        <f t="shared" si="550"/>
        <v>1.2090791123426206E-14</v>
      </c>
      <c r="L3550" s="82"/>
    </row>
    <row r="3551" spans="1:12" x14ac:dyDescent="0.2">
      <c r="A3551" s="76">
        <v>78600</v>
      </c>
      <c r="B3551" s="76">
        <f t="shared" si="546"/>
        <v>78.599999999999994</v>
      </c>
      <c r="C3551" s="77">
        <f t="shared" si="541"/>
        <v>6.860204796317115E-7</v>
      </c>
      <c r="D3551" s="78">
        <f t="shared" si="542"/>
        <v>1.2753684680169754E-60</v>
      </c>
      <c r="E3551" s="78">
        <f t="shared" si="543"/>
        <v>1</v>
      </c>
      <c r="F3551" s="78">
        <f t="shared" si="544"/>
        <v>1</v>
      </c>
      <c r="G3551" s="77">
        <f t="shared" si="547"/>
        <v>8.7492888813616654E-67</v>
      </c>
      <c r="H3551" s="78">
        <f t="shared" si="545"/>
        <v>-1321.1605448765843</v>
      </c>
      <c r="I3551" s="77">
        <f t="shared" si="548"/>
        <v>100</v>
      </c>
      <c r="J3551" s="77">
        <f t="shared" si="549"/>
        <v>6.0374799106271729E-17</v>
      </c>
      <c r="K3551" s="77">
        <f t="shared" si="550"/>
        <v>6.0374799106271725E-15</v>
      </c>
      <c r="L3551" s="82"/>
    </row>
    <row r="3552" spans="1:12" x14ac:dyDescent="0.2">
      <c r="A3552" s="76">
        <v>78700</v>
      </c>
      <c r="B3552" s="76">
        <f t="shared" si="546"/>
        <v>78.7</v>
      </c>
      <c r="C3552" s="77">
        <f t="shared" si="541"/>
        <v>6.9080390500737606E-7</v>
      </c>
      <c r="D3552" s="78">
        <f t="shared" si="542"/>
        <v>1.7363351810207492E-10</v>
      </c>
      <c r="E3552" s="78">
        <f t="shared" si="543"/>
        <v>1</v>
      </c>
      <c r="F3552" s="78">
        <f t="shared" si="544"/>
        <v>1</v>
      </c>
      <c r="G3552" s="77">
        <f t="shared" si="547"/>
        <v>1.1994671234508227E-16</v>
      </c>
      <c r="H3552" s="78">
        <f t="shared" si="545"/>
        <v>-318.42023302477861</v>
      </c>
      <c r="I3552" s="77">
        <f t="shared" si="548"/>
        <v>100</v>
      </c>
      <c r="J3552" s="77">
        <f t="shared" si="549"/>
        <v>5.9973356172541135E-17</v>
      </c>
      <c r="K3552" s="77">
        <f t="shared" si="550"/>
        <v>5.9973356172541138E-15</v>
      </c>
      <c r="L3552" s="82"/>
    </row>
    <row r="3553" spans="1:12" x14ac:dyDescent="0.2">
      <c r="A3553" s="76">
        <v>78800</v>
      </c>
      <c r="B3553" s="76">
        <f t="shared" si="546"/>
        <v>78.8</v>
      </c>
      <c r="C3553" s="77">
        <f t="shared" si="541"/>
        <v>6.9395299038759315E-7</v>
      </c>
      <c r="D3553" s="78">
        <f t="shared" si="542"/>
        <v>1.7214747454868027E-10</v>
      </c>
      <c r="E3553" s="78">
        <f t="shared" si="543"/>
        <v>1</v>
      </c>
      <c r="F3553" s="78">
        <f t="shared" si="544"/>
        <v>1</v>
      </c>
      <c r="G3553" s="77">
        <f t="shared" si="547"/>
        <v>1.1946225475072877E-16</v>
      </c>
      <c r="H3553" s="78">
        <f t="shared" si="545"/>
        <v>-318.45538585128696</v>
      </c>
      <c r="I3553" s="77">
        <f t="shared" si="548"/>
        <v>100</v>
      </c>
      <c r="J3553" s="77">
        <f t="shared" si="549"/>
        <v>1.1970448354790551E-16</v>
      </c>
      <c r="K3553" s="77">
        <f t="shared" si="550"/>
        <v>1.197044835479055E-14</v>
      </c>
      <c r="L3553" s="82"/>
    </row>
    <row r="3554" spans="1:12" x14ac:dyDescent="0.2">
      <c r="A3554" s="76">
        <v>78900</v>
      </c>
      <c r="B3554" s="76">
        <f t="shared" si="546"/>
        <v>78.900000000000006</v>
      </c>
      <c r="C3554" s="77">
        <f t="shared" si="541"/>
        <v>6.9545232252291113E-7</v>
      </c>
      <c r="D3554" s="78">
        <f t="shared" si="542"/>
        <v>9.5007312876148331E-60</v>
      </c>
      <c r="E3554" s="78">
        <f t="shared" si="543"/>
        <v>1</v>
      </c>
      <c r="F3554" s="78">
        <f t="shared" si="544"/>
        <v>1</v>
      </c>
      <c r="G3554" s="77">
        <f t="shared" si="547"/>
        <v>6.6073056396378233E-66</v>
      </c>
      <c r="H3554" s="78">
        <f t="shared" si="545"/>
        <v>-1303.5995120641121</v>
      </c>
      <c r="I3554" s="77">
        <f t="shared" si="548"/>
        <v>100</v>
      </c>
      <c r="J3554" s="77">
        <f t="shared" si="549"/>
        <v>5.9731127375364383E-17</v>
      </c>
      <c r="K3554" s="77">
        <f t="shared" si="550"/>
        <v>5.9731127375364379E-15</v>
      </c>
      <c r="L3554" s="82"/>
    </row>
    <row r="3555" spans="1:12" x14ac:dyDescent="0.2">
      <c r="A3555" s="76">
        <v>79000</v>
      </c>
      <c r="B3555" s="76">
        <f t="shared" si="546"/>
        <v>79</v>
      </c>
      <c r="C3555" s="77">
        <f t="shared" si="541"/>
        <v>6.9529671560909597E-7</v>
      </c>
      <c r="D3555" s="78">
        <f t="shared" si="542"/>
        <v>1.7018910552435869E-10</v>
      </c>
      <c r="E3555" s="78">
        <f t="shared" si="543"/>
        <v>1</v>
      </c>
      <c r="F3555" s="78">
        <f t="shared" si="544"/>
        <v>1</v>
      </c>
      <c r="G3555" s="77">
        <f t="shared" si="547"/>
        <v>1.1833192610353645E-16</v>
      </c>
      <c r="H3555" s="78">
        <f t="shared" si="545"/>
        <v>-318.53796132722425</v>
      </c>
      <c r="I3555" s="77">
        <f t="shared" si="548"/>
        <v>100</v>
      </c>
      <c r="J3555" s="77">
        <f t="shared" si="549"/>
        <v>5.9165963051768225E-17</v>
      </c>
      <c r="K3555" s="77">
        <f t="shared" si="550"/>
        <v>5.9165963051768222E-15</v>
      </c>
      <c r="L3555" s="82"/>
    </row>
    <row r="3556" spans="1:12" x14ac:dyDescent="0.2">
      <c r="A3556" s="76">
        <v>79100</v>
      </c>
      <c r="B3556" s="76">
        <f t="shared" si="546"/>
        <v>79.099999999999994</v>
      </c>
      <c r="C3556" s="77">
        <f t="shared" si="541"/>
        <v>6.934912113219262E-7</v>
      </c>
      <c r="D3556" s="78">
        <f t="shared" si="542"/>
        <v>1.6970358246864934E-10</v>
      </c>
      <c r="E3556" s="78">
        <f t="shared" si="543"/>
        <v>1</v>
      </c>
      <c r="F3556" s="78">
        <f t="shared" si="544"/>
        <v>1</v>
      </c>
      <c r="G3556" s="77">
        <f t="shared" si="547"/>
        <v>1.1768794297185404E-16</v>
      </c>
      <c r="H3556" s="78">
        <f t="shared" si="545"/>
        <v>-318.58536055944563</v>
      </c>
      <c r="I3556" s="77">
        <f t="shared" si="548"/>
        <v>100</v>
      </c>
      <c r="J3556" s="77">
        <f t="shared" si="549"/>
        <v>1.1800993453769525E-16</v>
      </c>
      <c r="K3556" s="77">
        <f t="shared" si="550"/>
        <v>1.1800993453769525E-14</v>
      </c>
      <c r="L3556" s="82"/>
    </row>
    <row r="3557" spans="1:12" x14ac:dyDescent="0.2">
      <c r="A3557" s="76">
        <v>79200</v>
      </c>
      <c r="B3557" s="76">
        <f t="shared" si="546"/>
        <v>79.2</v>
      </c>
      <c r="C3557" s="77">
        <f t="shared" si="541"/>
        <v>6.9005098908199464E-7</v>
      </c>
      <c r="D3557" s="78">
        <f t="shared" si="542"/>
        <v>3.6041095336093107E-59</v>
      </c>
      <c r="E3557" s="78">
        <f t="shared" si="543"/>
        <v>1</v>
      </c>
      <c r="F3557" s="78">
        <f t="shared" si="544"/>
        <v>1</v>
      </c>
      <c r="G3557" s="77">
        <f t="shared" si="547"/>
        <v>2.4870193484269511E-65</v>
      </c>
      <c r="H3557" s="78">
        <f t="shared" si="545"/>
        <v>-1292.0864167201553</v>
      </c>
      <c r="I3557" s="77">
        <f t="shared" si="548"/>
        <v>100</v>
      </c>
      <c r="J3557" s="77">
        <f t="shared" si="549"/>
        <v>5.884397148592702E-17</v>
      </c>
      <c r="K3557" s="77">
        <f t="shared" si="550"/>
        <v>5.8843971485927018E-15</v>
      </c>
      <c r="L3557" s="82"/>
    </row>
    <row r="3558" spans="1:12" x14ac:dyDescent="0.2">
      <c r="A3558" s="76">
        <v>79300</v>
      </c>
      <c r="B3558" s="76">
        <f t="shared" si="546"/>
        <v>79.3</v>
      </c>
      <c r="C3558" s="77">
        <f t="shared" si="541"/>
        <v>6.850011880750725E-7</v>
      </c>
      <c r="D3558" s="78">
        <f t="shared" si="542"/>
        <v>1.6970358246911018E-10</v>
      </c>
      <c r="E3558" s="78">
        <f t="shared" si="543"/>
        <v>1</v>
      </c>
      <c r="F3558" s="78">
        <f t="shared" si="544"/>
        <v>1</v>
      </c>
      <c r="G3558" s="77">
        <f t="shared" si="547"/>
        <v>1.1624715561193652E-16</v>
      </c>
      <c r="H3558" s="78">
        <f t="shared" si="545"/>
        <v>-318.69235329644243</v>
      </c>
      <c r="I3558" s="77">
        <f t="shared" si="548"/>
        <v>100</v>
      </c>
      <c r="J3558" s="77">
        <f t="shared" si="549"/>
        <v>5.8123577805968261E-17</v>
      </c>
      <c r="K3558" s="77">
        <f t="shared" si="550"/>
        <v>5.8123577805968262E-15</v>
      </c>
      <c r="L3558" s="82"/>
    </row>
    <row r="3559" spans="1:12" x14ac:dyDescent="0.2">
      <c r="A3559" s="76">
        <v>79400</v>
      </c>
      <c r="B3559" s="76">
        <f t="shared" si="546"/>
        <v>79.400000000000006</v>
      </c>
      <c r="C3559" s="77">
        <f t="shared" si="541"/>
        <v>6.7837664345427395E-7</v>
      </c>
      <c r="D3559" s="78">
        <f t="shared" si="542"/>
        <v>1.7018910552425374E-10</v>
      </c>
      <c r="E3559" s="78">
        <f t="shared" si="543"/>
        <v>1</v>
      </c>
      <c r="F3559" s="78">
        <f t="shared" si="544"/>
        <v>1</v>
      </c>
      <c r="G3559" s="77">
        <f t="shared" si="547"/>
        <v>1.1545231415802848E-16</v>
      </c>
      <c r="H3559" s="78">
        <f t="shared" si="545"/>
        <v>-318.75194715082358</v>
      </c>
      <c r="I3559" s="77">
        <f t="shared" si="548"/>
        <v>100</v>
      </c>
      <c r="J3559" s="77">
        <f t="shared" si="549"/>
        <v>1.158497348849825E-16</v>
      </c>
      <c r="K3559" s="77">
        <f t="shared" si="550"/>
        <v>1.1584973488498251E-14</v>
      </c>
      <c r="L3559" s="82"/>
    </row>
    <row r="3560" spans="1:12" x14ac:dyDescent="0.2">
      <c r="A3560" s="76">
        <v>79500</v>
      </c>
      <c r="B3560" s="76">
        <f t="shared" si="546"/>
        <v>79.5</v>
      </c>
      <c r="C3560" s="77">
        <f t="shared" si="541"/>
        <v>6.7022154001609432E-7</v>
      </c>
      <c r="D3560" s="78">
        <f t="shared" si="542"/>
        <v>1.7036249550793299E-61</v>
      </c>
      <c r="E3560" s="78">
        <f t="shared" si="543"/>
        <v>1</v>
      </c>
      <c r="F3560" s="78">
        <f t="shared" si="544"/>
        <v>1</v>
      </c>
      <c r="G3560" s="77">
        <f t="shared" si="547"/>
        <v>1.141806141003118E-67</v>
      </c>
      <c r="H3560" s="78">
        <f t="shared" si="545"/>
        <v>-1338.8481525109344</v>
      </c>
      <c r="I3560" s="77">
        <f t="shared" si="548"/>
        <v>100</v>
      </c>
      <c r="J3560" s="77">
        <f t="shared" si="549"/>
        <v>5.7726157079014239E-17</v>
      </c>
      <c r="K3560" s="77">
        <f t="shared" si="550"/>
        <v>5.7726157079014236E-15</v>
      </c>
      <c r="L3560" s="82"/>
    </row>
    <row r="3561" spans="1:12" x14ac:dyDescent="0.2">
      <c r="A3561" s="76">
        <v>79600</v>
      </c>
      <c r="B3561" s="76">
        <f t="shared" si="546"/>
        <v>79.599999999999994</v>
      </c>
      <c r="C3561" s="77">
        <f t="shared" si="541"/>
        <v>6.6058898746379844E-7</v>
      </c>
      <c r="D3561" s="78">
        <f t="shared" si="542"/>
        <v>1.721474745487862E-10</v>
      </c>
      <c r="E3561" s="78">
        <f t="shared" si="543"/>
        <v>1</v>
      </c>
      <c r="F3561" s="78">
        <f t="shared" si="544"/>
        <v>1</v>
      </c>
      <c r="G3561" s="77">
        <f t="shared" si="547"/>
        <v>1.137187259066327E-16</v>
      </c>
      <c r="H3561" s="78">
        <f t="shared" si="545"/>
        <v>-318.88336029493593</v>
      </c>
      <c r="I3561" s="77">
        <f t="shared" si="548"/>
        <v>100</v>
      </c>
      <c r="J3561" s="77">
        <f t="shared" si="549"/>
        <v>5.6859362953316348E-17</v>
      </c>
      <c r="K3561" s="77">
        <f t="shared" si="550"/>
        <v>5.6859362953316349E-15</v>
      </c>
      <c r="L3561" s="82"/>
    </row>
    <row r="3562" spans="1:12" x14ac:dyDescent="0.2">
      <c r="A3562" s="76">
        <v>79700</v>
      </c>
      <c r="B3562" s="76">
        <f t="shared" si="546"/>
        <v>79.7</v>
      </c>
      <c r="C3562" s="77">
        <f t="shared" si="541"/>
        <v>6.495405221401682E-7</v>
      </c>
      <c r="D3562" s="78">
        <f t="shared" si="542"/>
        <v>1.7363351810233256E-10</v>
      </c>
      <c r="E3562" s="78">
        <f t="shared" si="543"/>
        <v>1</v>
      </c>
      <c r="F3562" s="78">
        <f t="shared" si="544"/>
        <v>1</v>
      </c>
      <c r="G3562" s="77">
        <f t="shared" si="547"/>
        <v>1.1278200600922344E-16</v>
      </c>
      <c r="H3562" s="78">
        <f t="shared" si="545"/>
        <v>-318.95520370107346</v>
      </c>
      <c r="I3562" s="77">
        <f t="shared" si="548"/>
        <v>100</v>
      </c>
      <c r="J3562" s="77">
        <f t="shared" si="549"/>
        <v>1.1325036595792807E-16</v>
      </c>
      <c r="K3562" s="77">
        <f t="shared" si="550"/>
        <v>1.1325036595792807E-14</v>
      </c>
      <c r="L3562" s="82"/>
    </row>
    <row r="3563" spans="1:12" x14ac:dyDescent="0.2">
      <c r="A3563" s="76">
        <v>79800</v>
      </c>
      <c r="B3563" s="76">
        <f t="shared" si="546"/>
        <v>79.8</v>
      </c>
      <c r="C3563" s="77">
        <f t="shared" si="541"/>
        <v>6.3714554081914029E-7</v>
      </c>
      <c r="D3563" s="78">
        <f t="shared" si="542"/>
        <v>1.108818178771792E-65</v>
      </c>
      <c r="E3563" s="78">
        <f t="shared" si="543"/>
        <v>1</v>
      </c>
      <c r="F3563" s="78">
        <f t="shared" si="544"/>
        <v>1</v>
      </c>
      <c r="G3563" s="77">
        <f t="shared" si="547"/>
        <v>7.0647855818364753E-72</v>
      </c>
      <c r="H3563" s="78">
        <f t="shared" si="545"/>
        <v>-1423.0180202914207</v>
      </c>
      <c r="I3563" s="77">
        <f t="shared" si="548"/>
        <v>100</v>
      </c>
      <c r="J3563" s="77">
        <f t="shared" si="549"/>
        <v>5.6391003004611722E-17</v>
      </c>
      <c r="K3563" s="77">
        <f t="shared" si="550"/>
        <v>5.6391003004611724E-15</v>
      </c>
      <c r="L3563" s="82"/>
    </row>
    <row r="3564" spans="1:12" x14ac:dyDescent="0.2">
      <c r="A3564" s="76">
        <v>79900</v>
      </c>
      <c r="B3564" s="76">
        <f t="shared" si="546"/>
        <v>79.900000000000006</v>
      </c>
      <c r="C3564" s="77">
        <f t="shared" si="541"/>
        <v>6.2348067278516759E-7</v>
      </c>
      <c r="D3564" s="78">
        <f t="shared" si="542"/>
        <v>1.7767006540318305E-10</v>
      </c>
      <c r="E3564" s="78">
        <f t="shared" si="543"/>
        <v>1</v>
      </c>
      <c r="F3564" s="78">
        <f t="shared" si="544"/>
        <v>1</v>
      </c>
      <c r="G3564" s="77">
        <f t="shared" si="547"/>
        <v>1.1077385191136129E-16</v>
      </c>
      <c r="H3564" s="78">
        <f t="shared" si="545"/>
        <v>-319.11125484825055</v>
      </c>
      <c r="I3564" s="77">
        <f t="shared" si="548"/>
        <v>100</v>
      </c>
      <c r="J3564" s="77">
        <f t="shared" si="549"/>
        <v>5.5386925955680647E-17</v>
      </c>
      <c r="K3564" s="77">
        <f t="shared" si="550"/>
        <v>5.5386925955680647E-15</v>
      </c>
      <c r="L3564" s="82"/>
    </row>
    <row r="3565" spans="1:12" x14ac:dyDescent="0.2">
      <c r="A3565" s="76">
        <v>80000</v>
      </c>
      <c r="B3565" s="76">
        <f t="shared" si="546"/>
        <v>80</v>
      </c>
      <c r="C3565" s="77">
        <f t="shared" si="541"/>
        <v>6.0862909699393627E-7</v>
      </c>
      <c r="D3565" s="78">
        <f t="shared" si="542"/>
        <v>1.8024852688686944E-10</v>
      </c>
      <c r="E3565" s="78">
        <f t="shared" si="543"/>
        <v>1</v>
      </c>
      <c r="F3565" s="78">
        <f t="shared" si="544"/>
        <v>1</v>
      </c>
      <c r="G3565" s="77">
        <f t="shared" si="547"/>
        <v>1.0970449815364259E-16</v>
      </c>
      <c r="H3565" s="78">
        <f t="shared" si="545"/>
        <v>-319.19551129841358</v>
      </c>
      <c r="I3565" s="77">
        <f t="shared" si="548"/>
        <v>100</v>
      </c>
      <c r="J3565" s="77">
        <f t="shared" si="549"/>
        <v>1.1023917503250195E-16</v>
      </c>
      <c r="K3565" s="77">
        <f t="shared" si="550"/>
        <v>1.1023917503250195E-14</v>
      </c>
      <c r="L3565" s="82"/>
    </row>
    <row r="3566" spans="1:12" x14ac:dyDescent="0.2">
      <c r="A3566" s="76">
        <v>80100</v>
      </c>
      <c r="B3566" s="76">
        <f t="shared" si="546"/>
        <v>80.099999999999994</v>
      </c>
      <c r="C3566" s="77">
        <f t="shared" si="541"/>
        <v>5.9267981159296434E-7</v>
      </c>
      <c r="D3566" s="78">
        <f t="shared" si="542"/>
        <v>3.520875079553204E-61</v>
      </c>
      <c r="E3566" s="78">
        <f t="shared" si="543"/>
        <v>1</v>
      </c>
      <c r="F3566" s="78">
        <f t="shared" si="544"/>
        <v>1</v>
      </c>
      <c r="G3566" s="77">
        <f t="shared" si="547"/>
        <v>2.0867515787919562E-67</v>
      </c>
      <c r="H3566" s="78">
        <f t="shared" si="545"/>
        <v>-1333.6105849849721</v>
      </c>
      <c r="I3566" s="77">
        <f t="shared" si="548"/>
        <v>100</v>
      </c>
      <c r="J3566" s="77">
        <f t="shared" si="549"/>
        <v>5.4852249076821297E-17</v>
      </c>
      <c r="K3566" s="77">
        <f t="shared" si="550"/>
        <v>5.4852249076821298E-15</v>
      </c>
      <c r="L3566" s="82"/>
    </row>
    <row r="3567" spans="1:12" x14ac:dyDescent="0.2">
      <c r="A3567" s="76">
        <v>80200</v>
      </c>
      <c r="B3567" s="76">
        <f t="shared" si="546"/>
        <v>80.2</v>
      </c>
      <c r="C3567" s="77">
        <f t="shared" si="541"/>
        <v>5.7572686348083232E-7</v>
      </c>
      <c r="D3567" s="78">
        <f t="shared" si="542"/>
        <v>1.8661713057557821E-10</v>
      </c>
      <c r="E3567" s="78">
        <f t="shared" si="543"/>
        <v>1</v>
      </c>
      <c r="F3567" s="78">
        <f t="shared" si="544"/>
        <v>1</v>
      </c>
      <c r="G3567" s="77">
        <f t="shared" si="547"/>
        <v>1.0744049525807057E-16</v>
      </c>
      <c r="H3567" s="78">
        <f t="shared" si="545"/>
        <v>-319.37663996818827</v>
      </c>
      <c r="I3567" s="77">
        <f t="shared" si="548"/>
        <v>100</v>
      </c>
      <c r="J3567" s="77">
        <f t="shared" si="549"/>
        <v>5.3720247629035284E-17</v>
      </c>
      <c r="K3567" s="77">
        <f t="shared" si="550"/>
        <v>5.3720247629035288E-15</v>
      </c>
      <c r="L3567" s="82"/>
    </row>
    <row r="3568" spans="1:12" x14ac:dyDescent="0.2">
      <c r="A3568" s="76">
        <v>80300</v>
      </c>
      <c r="B3568" s="76">
        <f t="shared" si="546"/>
        <v>80.3</v>
      </c>
      <c r="C3568" s="77">
        <f t="shared" si="541"/>
        <v>5.578685458965197E-7</v>
      </c>
      <c r="D3568" s="78">
        <f t="shared" si="542"/>
        <v>1.9045341502877153E-10</v>
      </c>
      <c r="E3568" s="78">
        <f t="shared" si="543"/>
        <v>1</v>
      </c>
      <c r="F3568" s="78">
        <f t="shared" si="544"/>
        <v>1</v>
      </c>
      <c r="G3568" s="77">
        <f t="shared" si="547"/>
        <v>1.0624796970312715E-16</v>
      </c>
      <c r="H3568" s="78">
        <f t="shared" si="545"/>
        <v>-319.4735872029936</v>
      </c>
      <c r="I3568" s="77">
        <f t="shared" si="548"/>
        <v>100</v>
      </c>
      <c r="J3568" s="77">
        <f t="shared" si="549"/>
        <v>1.0684423248059886E-16</v>
      </c>
      <c r="K3568" s="77">
        <f t="shared" si="550"/>
        <v>1.0684423248059885E-14</v>
      </c>
      <c r="L3568" s="82"/>
    </row>
    <row r="3569" spans="1:12" x14ac:dyDescent="0.2">
      <c r="A3569" s="76">
        <v>80400</v>
      </c>
      <c r="B3569" s="76">
        <f t="shared" si="546"/>
        <v>80.400000000000006</v>
      </c>
      <c r="C3569" s="77">
        <f t="shared" si="541"/>
        <v>5.3920657225224268E-7</v>
      </c>
      <c r="D3569" s="78">
        <f t="shared" si="542"/>
        <v>5.1314321164495202E-60</v>
      </c>
      <c r="E3569" s="78">
        <f t="shared" si="543"/>
        <v>1</v>
      </c>
      <c r="F3569" s="78">
        <f t="shared" si="544"/>
        <v>1</v>
      </c>
      <c r="G3569" s="77">
        <f t="shared" si="547"/>
        <v>2.7669019222558168E-66</v>
      </c>
      <c r="H3569" s="78">
        <f t="shared" si="545"/>
        <v>-1311.1601246984822</v>
      </c>
      <c r="I3569" s="77">
        <f t="shared" si="548"/>
        <v>100</v>
      </c>
      <c r="J3569" s="77">
        <f t="shared" si="549"/>
        <v>5.3123984851563573E-17</v>
      </c>
      <c r="K3569" s="77">
        <f t="shared" si="550"/>
        <v>5.3123984851563573E-15</v>
      </c>
      <c r="L3569" s="82"/>
    </row>
    <row r="3570" spans="1:12" x14ac:dyDescent="0.2">
      <c r="A3570" s="76">
        <v>80500</v>
      </c>
      <c r="B3570" s="76">
        <f t="shared" si="546"/>
        <v>80.5</v>
      </c>
      <c r="C3570" s="77">
        <f t="shared" si="541"/>
        <v>5.1984523455394034E-7</v>
      </c>
      <c r="D3570" s="78">
        <f t="shared" si="542"/>
        <v>1.9957328944854512E-10</v>
      </c>
      <c r="E3570" s="78">
        <f t="shared" si="543"/>
        <v>1</v>
      </c>
      <c r="F3570" s="78">
        <f t="shared" si="544"/>
        <v>1</v>
      </c>
      <c r="G3570" s="77">
        <f t="shared" si="547"/>
        <v>1.0374722346408036E-16</v>
      </c>
      <c r="H3570" s="78">
        <f t="shared" si="545"/>
        <v>-319.68047034539961</v>
      </c>
      <c r="I3570" s="77">
        <f t="shared" si="548"/>
        <v>100</v>
      </c>
      <c r="J3570" s="77">
        <f t="shared" si="549"/>
        <v>5.1873611732040182E-17</v>
      </c>
      <c r="K3570" s="77">
        <f t="shared" si="550"/>
        <v>5.1873611732040183E-15</v>
      </c>
      <c r="L3570" s="82"/>
    </row>
    <row r="3571" spans="1:12" x14ac:dyDescent="0.2">
      <c r="A3571" s="76">
        <v>80600</v>
      </c>
      <c r="B3571" s="76">
        <f t="shared" si="546"/>
        <v>80.599999999999994</v>
      </c>
      <c r="C3571" s="77">
        <f t="shared" si="541"/>
        <v>4.9989055479195326E-7</v>
      </c>
      <c r="D3571" s="78">
        <f t="shared" si="542"/>
        <v>2.0492717522101453E-10</v>
      </c>
      <c r="E3571" s="78">
        <f t="shared" si="543"/>
        <v>1</v>
      </c>
      <c r="F3571" s="78">
        <f t="shared" si="544"/>
        <v>1</v>
      </c>
      <c r="G3571" s="77">
        <f t="shared" si="547"/>
        <v>1.0244115931318077E-16</v>
      </c>
      <c r="H3571" s="78">
        <f t="shared" si="545"/>
        <v>-319.79051030644075</v>
      </c>
      <c r="I3571" s="77">
        <f t="shared" si="548"/>
        <v>100</v>
      </c>
      <c r="J3571" s="77">
        <f t="shared" si="549"/>
        <v>1.0309419138863057E-16</v>
      </c>
      <c r="K3571" s="77">
        <f t="shared" si="550"/>
        <v>1.0309419138863057E-14</v>
      </c>
      <c r="L3571" s="82"/>
    </row>
    <row r="3572" spans="1:12" x14ac:dyDescent="0.2">
      <c r="A3572" s="76">
        <v>80700</v>
      </c>
      <c r="B3572" s="76">
        <f t="shared" si="546"/>
        <v>80.7</v>
      </c>
      <c r="C3572" s="77">
        <f t="shared" si="541"/>
        <v>4.7944943763178503E-7</v>
      </c>
      <c r="D3572" s="78">
        <f t="shared" si="542"/>
        <v>8.9418034017971973E-60</v>
      </c>
      <c r="E3572" s="78">
        <f t="shared" si="543"/>
        <v>1</v>
      </c>
      <c r="F3572" s="78">
        <f t="shared" si="544"/>
        <v>1</v>
      </c>
      <c r="G3572" s="77">
        <f t="shared" si="547"/>
        <v>4.2871426124056487E-66</v>
      </c>
      <c r="H3572" s="78">
        <f t="shared" si="545"/>
        <v>-1307.3566413876335</v>
      </c>
      <c r="I3572" s="77">
        <f t="shared" si="548"/>
        <v>100</v>
      </c>
      <c r="J3572" s="77">
        <f t="shared" si="549"/>
        <v>5.1220579656590387E-17</v>
      </c>
      <c r="K3572" s="77">
        <f t="shared" si="550"/>
        <v>5.1220579656590387E-15</v>
      </c>
      <c r="L3572" s="82"/>
    </row>
    <row r="3573" spans="1:12" x14ac:dyDescent="0.2">
      <c r="A3573" s="76">
        <v>80800</v>
      </c>
      <c r="B3573" s="76">
        <f t="shared" si="546"/>
        <v>80.8</v>
      </c>
      <c r="C3573" s="77">
        <f t="shared" si="541"/>
        <v>4.5862883259268634E-7</v>
      </c>
      <c r="D3573" s="78">
        <f t="shared" si="542"/>
        <v>2.1743742393554455E-10</v>
      </c>
      <c r="E3573" s="78">
        <f t="shared" si="543"/>
        <v>1</v>
      </c>
      <c r="F3573" s="78">
        <f t="shared" si="544"/>
        <v>1</v>
      </c>
      <c r="G3573" s="77">
        <f t="shared" si="547"/>
        <v>9.9723071901519825E-17</v>
      </c>
      <c r="H3573" s="78">
        <f t="shared" si="545"/>
        <v>-320.02408703631141</v>
      </c>
      <c r="I3573" s="77">
        <f t="shared" si="548"/>
        <v>100</v>
      </c>
      <c r="J3573" s="77">
        <f t="shared" si="549"/>
        <v>4.9861535950759913E-17</v>
      </c>
      <c r="K3573" s="77">
        <f t="shared" si="550"/>
        <v>4.9861535950759911E-15</v>
      </c>
      <c r="L3573" s="82"/>
    </row>
    <row r="3574" spans="1:12" x14ac:dyDescent="0.2">
      <c r="A3574" s="76">
        <v>80900</v>
      </c>
      <c r="B3574" s="76">
        <f t="shared" si="546"/>
        <v>80.900000000000006</v>
      </c>
      <c r="C3574" s="77">
        <f t="shared" si="541"/>
        <v>4.3753491367295006E-7</v>
      </c>
      <c r="D3574" s="78">
        <f t="shared" si="542"/>
        <v>2.2469801861472756E-10</v>
      </c>
      <c r="E3574" s="78">
        <f t="shared" si="543"/>
        <v>1</v>
      </c>
      <c r="F3574" s="78">
        <f t="shared" si="544"/>
        <v>1</v>
      </c>
      <c r="G3574" s="77">
        <f t="shared" si="547"/>
        <v>9.8313228177077749E-17</v>
      </c>
      <c r="H3574" s="78">
        <f t="shared" si="545"/>
        <v>-320.14776086659242</v>
      </c>
      <c r="I3574" s="77">
        <f t="shared" si="548"/>
        <v>100</v>
      </c>
      <c r="J3574" s="77">
        <f t="shared" si="549"/>
        <v>9.9018150039298787E-17</v>
      </c>
      <c r="K3574" s="77">
        <f t="shared" si="550"/>
        <v>9.9018150039298784E-15</v>
      </c>
      <c r="L3574" s="82"/>
    </row>
    <row r="3575" spans="1:12" x14ac:dyDescent="0.2">
      <c r="A3575" s="76">
        <v>81000</v>
      </c>
      <c r="B3575" s="76">
        <f t="shared" si="546"/>
        <v>81</v>
      </c>
      <c r="C3575" s="77">
        <f t="shared" si="541"/>
        <v>4.1627228406885291E-7</v>
      </c>
      <c r="D3575" s="78">
        <f t="shared" si="542"/>
        <v>9.0604498828755059E-59</v>
      </c>
      <c r="E3575" s="78">
        <f t="shared" si="543"/>
        <v>1</v>
      </c>
      <c r="F3575" s="78">
        <f t="shared" si="544"/>
        <v>1</v>
      </c>
      <c r="G3575" s="77">
        <f t="shared" si="547"/>
        <v>3.7716141674359579E-65</v>
      </c>
      <c r="H3575" s="78">
        <f t="shared" si="545"/>
        <v>-1288.4694548315472</v>
      </c>
      <c r="I3575" s="77">
        <f t="shared" si="548"/>
        <v>100</v>
      </c>
      <c r="J3575" s="77">
        <f t="shared" si="549"/>
        <v>4.9156614088538875E-17</v>
      </c>
      <c r="K3575" s="77">
        <f t="shared" si="550"/>
        <v>4.9156614088538873E-15</v>
      </c>
      <c r="L3575" s="82"/>
    </row>
    <row r="3576" spans="1:12" x14ac:dyDescent="0.2">
      <c r="A3576" s="76">
        <v>81100</v>
      </c>
      <c r="B3576" s="76">
        <f t="shared" si="546"/>
        <v>81.099999999999994</v>
      </c>
      <c r="C3576" s="77">
        <f t="shared" si="541"/>
        <v>3.9494321324407966E-7</v>
      </c>
      <c r="D3576" s="78">
        <f t="shared" si="542"/>
        <v>2.4154715355320383E-10</v>
      </c>
      <c r="E3576" s="78">
        <f t="shared" si="543"/>
        <v>1</v>
      </c>
      <c r="F3576" s="78">
        <f t="shared" si="544"/>
        <v>1</v>
      </c>
      <c r="G3576" s="77">
        <f t="shared" si="547"/>
        <v>9.5397408974263435E-17</v>
      </c>
      <c r="H3576" s="78">
        <f t="shared" si="545"/>
        <v>-320.40926841440046</v>
      </c>
      <c r="I3576" s="77">
        <f t="shared" si="548"/>
        <v>100</v>
      </c>
      <c r="J3576" s="77">
        <f t="shared" si="549"/>
        <v>4.7698704487131718E-17</v>
      </c>
      <c r="K3576" s="77">
        <f t="shared" si="550"/>
        <v>4.7698704487131717E-15</v>
      </c>
      <c r="L3576" s="82"/>
    </row>
    <row r="3577" spans="1:12" x14ac:dyDescent="0.2">
      <c r="A3577" s="76">
        <v>81200</v>
      </c>
      <c r="B3577" s="76">
        <f t="shared" si="546"/>
        <v>81.2</v>
      </c>
      <c r="C3577" s="77">
        <f t="shared" si="541"/>
        <v>3.7364691314310366E-7</v>
      </c>
      <c r="D3577" s="78">
        <f t="shared" si="542"/>
        <v>2.5128971512180704E-10</v>
      </c>
      <c r="E3577" s="78">
        <f t="shared" si="543"/>
        <v>1</v>
      </c>
      <c r="F3577" s="78">
        <f t="shared" si="544"/>
        <v>1</v>
      </c>
      <c r="G3577" s="77">
        <f t="shared" si="547"/>
        <v>9.3893626359873098E-17</v>
      </c>
      <c r="H3577" s="78">
        <f t="shared" si="545"/>
        <v>-320.54727774587775</v>
      </c>
      <c r="I3577" s="77">
        <f t="shared" si="548"/>
        <v>100</v>
      </c>
      <c r="J3577" s="77">
        <f t="shared" si="549"/>
        <v>9.4645517667068267E-17</v>
      </c>
      <c r="K3577" s="77">
        <f t="shared" si="550"/>
        <v>9.4645517667068268E-15</v>
      </c>
      <c r="L3577" s="82"/>
    </row>
    <row r="3578" spans="1:12" x14ac:dyDescent="0.2">
      <c r="A3578" s="76">
        <v>81300</v>
      </c>
      <c r="B3578" s="76">
        <f t="shared" si="546"/>
        <v>81.3</v>
      </c>
      <c r="C3578" s="77">
        <f t="shared" si="541"/>
        <v>3.5247885981212607E-7</v>
      </c>
      <c r="D3578" s="78">
        <f t="shared" si="542"/>
        <v>5.204082333329951E-63</v>
      </c>
      <c r="E3578" s="78">
        <f t="shared" si="543"/>
        <v>1</v>
      </c>
      <c r="F3578" s="78">
        <f t="shared" si="544"/>
        <v>1</v>
      </c>
      <c r="G3578" s="77">
        <f t="shared" si="547"/>
        <v>1.8343290072205697E-69</v>
      </c>
      <c r="H3578" s="78">
        <f t="shared" si="545"/>
        <v>-1374.7304553230958</v>
      </c>
      <c r="I3578" s="77">
        <f t="shared" si="548"/>
        <v>100</v>
      </c>
      <c r="J3578" s="77">
        <f t="shared" si="549"/>
        <v>4.6946813179936549E-17</v>
      </c>
      <c r="K3578" s="77">
        <f t="shared" si="550"/>
        <v>4.6946813179936551E-15</v>
      </c>
      <c r="L3578" s="82"/>
    </row>
    <row r="3579" spans="1:12" x14ac:dyDescent="0.2">
      <c r="A3579" s="76">
        <v>81400</v>
      </c>
      <c r="B3579" s="76">
        <f t="shared" si="546"/>
        <v>81.400000000000006</v>
      </c>
      <c r="C3579" s="77">
        <f t="shared" si="541"/>
        <v>3.3153016610128494E-7</v>
      </c>
      <c r="D3579" s="78">
        <f t="shared" si="542"/>
        <v>2.7388097426898771E-10</v>
      </c>
      <c r="E3579" s="78">
        <f t="shared" si="543"/>
        <v>1</v>
      </c>
      <c r="F3579" s="78">
        <f t="shared" si="544"/>
        <v>1</v>
      </c>
      <c r="G3579" s="77">
        <f t="shared" si="547"/>
        <v>9.0799804891379242E-17</v>
      </c>
      <c r="H3579" s="78">
        <f t="shared" si="545"/>
        <v>-320.83830169360658</v>
      </c>
      <c r="I3579" s="77">
        <f t="shared" si="548"/>
        <v>100</v>
      </c>
      <c r="J3579" s="77">
        <f t="shared" si="549"/>
        <v>4.5399902445689621E-17</v>
      </c>
      <c r="K3579" s="77">
        <f t="shared" si="550"/>
        <v>4.5399902445689623E-15</v>
      </c>
      <c r="L3579" s="82"/>
    </row>
    <row r="3580" spans="1:12" x14ac:dyDescent="0.2">
      <c r="A3580" s="76">
        <v>81500</v>
      </c>
      <c r="B3580" s="76">
        <f t="shared" si="546"/>
        <v>81.5</v>
      </c>
      <c r="C3580" s="77">
        <f t="shared" si="541"/>
        <v>3.1088701047956576E-7</v>
      </c>
      <c r="D3580" s="78">
        <f t="shared" si="542"/>
        <v>2.8695944135078185E-10</v>
      </c>
      <c r="E3580" s="78">
        <f t="shared" si="543"/>
        <v>1</v>
      </c>
      <c r="F3580" s="78">
        <f t="shared" si="544"/>
        <v>1</v>
      </c>
      <c r="G3580" s="77">
        <f t="shared" si="547"/>
        <v>8.9211962850430851E-17</v>
      </c>
      <c r="H3580" s="78">
        <f t="shared" si="545"/>
        <v>-320.99153810270701</v>
      </c>
      <c r="I3580" s="77">
        <f t="shared" si="548"/>
        <v>100</v>
      </c>
      <c r="J3580" s="77">
        <f t="shared" si="549"/>
        <v>9.0005883870905047E-17</v>
      </c>
      <c r="K3580" s="77">
        <f t="shared" si="550"/>
        <v>9.0005883870905051E-15</v>
      </c>
      <c r="L3580" s="82"/>
    </row>
    <row r="3581" spans="1:12" x14ac:dyDescent="0.2">
      <c r="A3581" s="76">
        <v>81600</v>
      </c>
      <c r="B3581" s="76">
        <f t="shared" si="546"/>
        <v>81.599999999999994</v>
      </c>
      <c r="C3581" s="77">
        <f t="shared" si="541"/>
        <v>2.9063012630713307E-7</v>
      </c>
      <c r="D3581" s="78">
        <f t="shared" si="542"/>
        <v>7.7816969785213192E-62</v>
      </c>
      <c r="E3581" s="78">
        <f t="shared" si="543"/>
        <v>1</v>
      </c>
      <c r="F3581" s="78">
        <f t="shared" si="544"/>
        <v>1</v>
      </c>
      <c r="G3581" s="77">
        <f t="shared" si="547"/>
        <v>2.2615955757514866E-68</v>
      </c>
      <c r="H3581" s="78">
        <f t="shared" si="545"/>
        <v>-1352.9117010821342</v>
      </c>
      <c r="I3581" s="77">
        <f t="shared" si="548"/>
        <v>100</v>
      </c>
      <c r="J3581" s="77">
        <f t="shared" si="549"/>
        <v>4.4605981425215426E-17</v>
      </c>
      <c r="K3581" s="77">
        <f t="shared" si="550"/>
        <v>4.4605981425215429E-15</v>
      </c>
      <c r="L3581" s="82"/>
    </row>
    <row r="3582" spans="1:12" x14ac:dyDescent="0.2">
      <c r="A3582" s="76">
        <v>81700</v>
      </c>
      <c r="B3582" s="76">
        <f t="shared" si="546"/>
        <v>81.7</v>
      </c>
      <c r="C3582" s="77">
        <f t="shared" si="541"/>
        <v>2.7083435518687428E-7</v>
      </c>
      <c r="D3582" s="78">
        <f t="shared" si="542"/>
        <v>3.1738921872161249E-10</v>
      </c>
      <c r="E3582" s="78">
        <f t="shared" si="543"/>
        <v>1</v>
      </c>
      <c r="F3582" s="78">
        <f t="shared" si="544"/>
        <v>1</v>
      </c>
      <c r="G3582" s="77">
        <f t="shared" si="547"/>
        <v>8.595990439573373E-17</v>
      </c>
      <c r="H3582" s="78">
        <f t="shared" si="545"/>
        <v>-321.31408152401866</v>
      </c>
      <c r="I3582" s="77">
        <f t="shared" si="548"/>
        <v>100</v>
      </c>
      <c r="J3582" s="77">
        <f t="shared" si="549"/>
        <v>4.2979952197866865E-17</v>
      </c>
      <c r="K3582" s="77">
        <f t="shared" si="550"/>
        <v>4.2979952197866866E-15</v>
      </c>
      <c r="L3582" s="82"/>
    </row>
    <row r="3583" spans="1:12" x14ac:dyDescent="0.2">
      <c r="A3583" s="76">
        <v>81800</v>
      </c>
      <c r="B3583" s="76">
        <f t="shared" si="546"/>
        <v>81.8</v>
      </c>
      <c r="C3583" s="77">
        <f t="shared" si="541"/>
        <v>2.5156826726677671E-7</v>
      </c>
      <c r="D3583" s="78">
        <f t="shared" si="542"/>
        <v>3.3508947930191854E-10</v>
      </c>
      <c r="E3583" s="78">
        <f t="shared" si="543"/>
        <v>1</v>
      </c>
      <c r="F3583" s="78">
        <f t="shared" si="544"/>
        <v>1</v>
      </c>
      <c r="G3583" s="77">
        <f t="shared" si="547"/>
        <v>8.429787968731009E-17</v>
      </c>
      <c r="H3583" s="78">
        <f t="shared" si="545"/>
        <v>-321.48366697765505</v>
      </c>
      <c r="I3583" s="77">
        <f t="shared" si="548"/>
        <v>100</v>
      </c>
      <c r="J3583" s="77">
        <f t="shared" si="549"/>
        <v>8.512889204152191E-17</v>
      </c>
      <c r="K3583" s="77">
        <f t="shared" si="550"/>
        <v>8.5128892041521918E-15</v>
      </c>
      <c r="L3583" s="82"/>
    </row>
    <row r="3584" spans="1:12" x14ac:dyDescent="0.2">
      <c r="A3584" s="76">
        <v>81900</v>
      </c>
      <c r="B3584" s="76">
        <f t="shared" si="546"/>
        <v>81.900000000000006</v>
      </c>
      <c r="C3584" s="77">
        <f t="shared" si="541"/>
        <v>2.3289385059574297E-7</v>
      </c>
      <c r="D3584" s="78">
        <f t="shared" si="542"/>
        <v>3.7323981253476468E-60</v>
      </c>
      <c r="E3584" s="78">
        <f t="shared" si="543"/>
        <v>1</v>
      </c>
      <c r="F3584" s="78">
        <f t="shared" si="544"/>
        <v>1</v>
      </c>
      <c r="G3584" s="77">
        <f t="shared" si="547"/>
        <v>8.6925257136854604E-67</v>
      </c>
      <c r="H3584" s="78">
        <f t="shared" si="545"/>
        <v>-1321.217080318801</v>
      </c>
      <c r="I3584" s="77">
        <f t="shared" si="548"/>
        <v>100</v>
      </c>
      <c r="J3584" s="77">
        <f t="shared" si="549"/>
        <v>4.2148939843655045E-17</v>
      </c>
      <c r="K3584" s="77">
        <f t="shared" si="550"/>
        <v>4.2148939843655044E-15</v>
      </c>
      <c r="L3584" s="82"/>
    </row>
    <row r="3585" spans="1:12" x14ac:dyDescent="0.2">
      <c r="A3585" s="76">
        <v>82000</v>
      </c>
      <c r="B3585" s="76">
        <f t="shared" si="546"/>
        <v>82</v>
      </c>
      <c r="C3585" s="77">
        <f t="shared" si="541"/>
        <v>2.1486627085697501E-7</v>
      </c>
      <c r="D3585" s="78">
        <f t="shared" si="542"/>
        <v>3.7654725175880545E-10</v>
      </c>
      <c r="E3585" s="78">
        <f t="shared" si="543"/>
        <v>1</v>
      </c>
      <c r="F3585" s="78">
        <f t="shared" si="544"/>
        <v>1</v>
      </c>
      <c r="G3585" s="77">
        <f t="shared" si="547"/>
        <v>8.0907303786857058E-17</v>
      </c>
      <c r="H3585" s="78">
        <f t="shared" si="545"/>
        <v>-321.84024542655527</v>
      </c>
      <c r="I3585" s="77">
        <f t="shared" si="548"/>
        <v>100</v>
      </c>
      <c r="J3585" s="77">
        <f t="shared" si="549"/>
        <v>4.0453651893428529E-17</v>
      </c>
      <c r="K3585" s="77">
        <f t="shared" si="550"/>
        <v>4.0453651893428526E-15</v>
      </c>
      <c r="L3585" s="82"/>
    </row>
    <row r="3586" spans="1:12" x14ac:dyDescent="0.2">
      <c r="A3586" s="76">
        <v>82100</v>
      </c>
      <c r="B3586" s="76">
        <f t="shared" si="546"/>
        <v>82.1</v>
      </c>
      <c r="C3586" s="77">
        <f t="shared" ref="C3586:C3649" si="551">ABS(SIN(((8*PI()*$A3586*VLOOKUP($D$8,$C$16:$D$31,2,FALSE))/($D$14*1000000)))/(VLOOKUP($D$8,$C$16:$D$31,2,FALSE)*SIN(((8*PI()*$A3586)/($D$14*1000000)))))^5</f>
        <v>1.9753370202377201E-7</v>
      </c>
      <c r="D3586" s="78">
        <f t="shared" ref="D3586:D3649" si="552">ABS(SIN(((512*PI()*$A3586*VLOOKUP($D$8,$C$16:$E$31,3,FALSE))/($D$14*1000000)))/(VLOOKUP($D$8,$C$16:$E$31,3,FALSE)*SIN(((512*PI()*$A3586)/($D$14*1000000)))))^$D$9</f>
        <v>4.0084770178092757E-10</v>
      </c>
      <c r="E3586" s="78">
        <f t="shared" ref="E3586:E3649" si="553">IF($D$10="OFF",1,ABS(SIN(8*VLOOKUP($D$8,$C$16:$D$31,2,FALSE)*VLOOKUP($D$8,$C$16:$E$31,3,FALSE)*2*PI()*A3586/($D$14*1000000))/(2*SIN((8*VLOOKUP($D$8,$C$16:$D$31,2,FALSE)*VLOOKUP($D$8,$C$16:$E$31,3,FALSE))*PI()*A3586/($D$14*1000000)))))</f>
        <v>1</v>
      </c>
      <c r="F3586" s="78">
        <f t="shared" ref="F3586:F3649" si="554">IF($D$11="OFF",1,ABS(SIN(8*VLOOKUP($D$8,$C$16:$D$31,2,FALSE)*VLOOKUP($D$8,$C$16:$E$31,3,FALSE)*IF($D$10="ON",4,2)*PI()*A3586/($D$14*1000000))/(2*SIN((8*VLOOKUP($D$8,$C$16:$D$31,2,FALSE)*VLOOKUP($D$8,$C$16:$E$31,3,FALSE)*IF($D$10="ON",2,1))*PI()*A3586/($D$14*1000000)))))</f>
        <v>1</v>
      </c>
      <c r="G3586" s="77">
        <f t="shared" si="547"/>
        <v>7.9180930480507569E-17</v>
      </c>
      <c r="H3586" s="78">
        <f t="shared" ref="H3586:H3649" si="555">20*LOG10(G3586)</f>
        <v>-322.02758798040179</v>
      </c>
      <c r="I3586" s="77">
        <f t="shared" si="548"/>
        <v>100</v>
      </c>
      <c r="J3586" s="77">
        <f t="shared" si="549"/>
        <v>8.004411713368232E-17</v>
      </c>
      <c r="K3586" s="77">
        <f t="shared" si="550"/>
        <v>8.0044117133682325E-15</v>
      </c>
      <c r="L3586" s="82"/>
    </row>
    <row r="3587" spans="1:12" x14ac:dyDescent="0.2">
      <c r="A3587" s="76">
        <v>82200</v>
      </c>
      <c r="B3587" s="76">
        <f t="shared" ref="B3587:B3650" si="556">A3587/1000</f>
        <v>82.2</v>
      </c>
      <c r="C3587" s="77">
        <f t="shared" si="551"/>
        <v>1.8093722771139198E-7</v>
      </c>
      <c r="D3587" s="78">
        <f t="shared" si="552"/>
        <v>2.9823637295326846E-59</v>
      </c>
      <c r="E3587" s="78">
        <f t="shared" si="553"/>
        <v>1</v>
      </c>
      <c r="F3587" s="78">
        <f t="shared" si="554"/>
        <v>1</v>
      </c>
      <c r="G3587" s="77">
        <f t="shared" ref="G3587:G3650" si="557">C3587*D3587*E3587*F3587</f>
        <v>5.3962062524865165E-66</v>
      </c>
      <c r="H3587" s="78">
        <f t="shared" si="555"/>
        <v>-1305.358229183691</v>
      </c>
      <c r="I3587" s="77">
        <f t="shared" ref="I3587:I3650" si="558">A3587-A3586</f>
        <v>100</v>
      </c>
      <c r="J3587" s="77">
        <f t="shared" ref="J3587:J3650" si="559">((G3587+G3586)/2)</f>
        <v>3.9590465240253785E-17</v>
      </c>
      <c r="K3587" s="77">
        <f t="shared" si="550"/>
        <v>3.9590465240253783E-15</v>
      </c>
      <c r="L3587" s="82"/>
    </row>
    <row r="3588" spans="1:12" x14ac:dyDescent="0.2">
      <c r="A3588" s="76">
        <v>82300</v>
      </c>
      <c r="B3588" s="76">
        <f t="shared" si="556"/>
        <v>82.3</v>
      </c>
      <c r="C3588" s="77">
        <f t="shared" si="551"/>
        <v>1.6511081224413174E-7</v>
      </c>
      <c r="D3588" s="78">
        <f t="shared" si="552"/>
        <v>4.5830694861546856E-10</v>
      </c>
      <c r="E3588" s="78">
        <f t="shared" si="553"/>
        <v>1</v>
      </c>
      <c r="F3588" s="78">
        <f t="shared" si="554"/>
        <v>1</v>
      </c>
      <c r="G3588" s="77">
        <f t="shared" si="557"/>
        <v>7.5671432543029558E-17</v>
      </c>
      <c r="H3588" s="78">
        <f t="shared" si="555"/>
        <v>-322.42136088569589</v>
      </c>
      <c r="I3588" s="77">
        <f t="shared" si="558"/>
        <v>100</v>
      </c>
      <c r="J3588" s="77">
        <f t="shared" si="559"/>
        <v>3.7835716271514779E-17</v>
      </c>
      <c r="K3588" s="77">
        <f t="shared" ref="K3588:K3651" si="560">I3588*J3588</f>
        <v>3.7835716271514783E-15</v>
      </c>
      <c r="L3588" s="82"/>
    </row>
    <row r="3589" spans="1:12" x14ac:dyDescent="0.2">
      <c r="A3589" s="76">
        <v>82400</v>
      </c>
      <c r="B3589" s="76">
        <f t="shared" si="556"/>
        <v>82.4</v>
      </c>
      <c r="C3589" s="77">
        <f t="shared" si="551"/>
        <v>1.5008133972725531E-7</v>
      </c>
      <c r="D3589" s="78">
        <f t="shared" si="552"/>
        <v>4.9233611430708894E-10</v>
      </c>
      <c r="E3589" s="78">
        <f t="shared" si="553"/>
        <v>1</v>
      </c>
      <c r="F3589" s="78">
        <f t="shared" si="554"/>
        <v>1</v>
      </c>
      <c r="G3589" s="77">
        <f t="shared" si="557"/>
        <v>7.3890463631319014E-17</v>
      </c>
      <c r="H3589" s="78">
        <f t="shared" si="555"/>
        <v>-322.62823216838029</v>
      </c>
      <c r="I3589" s="77">
        <f t="shared" si="558"/>
        <v>100</v>
      </c>
      <c r="J3589" s="77">
        <f t="shared" si="559"/>
        <v>7.4780948087174286E-17</v>
      </c>
      <c r="K3589" s="77">
        <f t="shared" si="560"/>
        <v>7.478094808717428E-15</v>
      </c>
      <c r="L3589" s="82"/>
    </row>
    <row r="3590" spans="1:12" x14ac:dyDescent="0.2">
      <c r="A3590" s="76">
        <v>82500</v>
      </c>
      <c r="B3590" s="76">
        <f t="shared" si="556"/>
        <v>82.5</v>
      </c>
      <c r="C3590" s="77">
        <f t="shared" si="551"/>
        <v>1.358687187166468E-7</v>
      </c>
      <c r="D3590" s="78">
        <f t="shared" si="552"/>
        <v>7.3345407333606582E-60</v>
      </c>
      <c r="E3590" s="78">
        <f t="shared" si="553"/>
        <v>1</v>
      </c>
      <c r="F3590" s="78">
        <f t="shared" si="554"/>
        <v>1</v>
      </c>
      <c r="G3590" s="77">
        <f t="shared" si="557"/>
        <v>9.9653465181676762E-67</v>
      </c>
      <c r="H3590" s="78">
        <f t="shared" si="555"/>
        <v>-1320.0301519055283</v>
      </c>
      <c r="I3590" s="77">
        <f t="shared" si="558"/>
        <v>100</v>
      </c>
      <c r="J3590" s="77">
        <f t="shared" si="559"/>
        <v>3.6945231815659507E-17</v>
      </c>
      <c r="K3590" s="77">
        <f t="shared" si="560"/>
        <v>3.6945231815659506E-15</v>
      </c>
      <c r="L3590" s="82"/>
    </row>
    <row r="3591" spans="1:12" x14ac:dyDescent="0.2">
      <c r="A3591" s="76">
        <v>82600</v>
      </c>
      <c r="B3591" s="76">
        <f t="shared" si="556"/>
        <v>82.6</v>
      </c>
      <c r="C3591" s="77">
        <f t="shared" si="551"/>
        <v>1.2248604942268868E-7</v>
      </c>
      <c r="D3591" s="78">
        <f t="shared" si="552"/>
        <v>5.7379138404682934E-10</v>
      </c>
      <c r="E3591" s="78">
        <f t="shared" si="553"/>
        <v>1</v>
      </c>
      <c r="F3591" s="78">
        <f t="shared" si="554"/>
        <v>1</v>
      </c>
      <c r="G3591" s="77">
        <f t="shared" si="557"/>
        <v>7.0281439824672883E-17</v>
      </c>
      <c r="H3591" s="78">
        <f t="shared" si="555"/>
        <v>-323.06318699774516</v>
      </c>
      <c r="I3591" s="77">
        <f t="shared" si="558"/>
        <v>100</v>
      </c>
      <c r="J3591" s="77">
        <f t="shared" si="559"/>
        <v>3.5140719912336441E-17</v>
      </c>
      <c r="K3591" s="77">
        <f t="shared" si="560"/>
        <v>3.5140719912336443E-15</v>
      </c>
      <c r="L3591" s="82"/>
    </row>
    <row r="3592" spans="1:12" x14ac:dyDescent="0.2">
      <c r="A3592" s="76">
        <v>82700</v>
      </c>
      <c r="B3592" s="76">
        <f t="shared" si="556"/>
        <v>82.7</v>
      </c>
      <c r="C3592" s="77">
        <f t="shared" si="551"/>
        <v>1.0993984977534991E-7</v>
      </c>
      <c r="D3592" s="78">
        <f t="shared" si="552"/>
        <v>6.2266330779922855E-10</v>
      </c>
      <c r="E3592" s="78">
        <f t="shared" si="553"/>
        <v>1</v>
      </c>
      <c r="F3592" s="78">
        <f t="shared" si="554"/>
        <v>1</v>
      </c>
      <c r="G3592" s="77">
        <f t="shared" si="557"/>
        <v>6.8455510520069644E-17</v>
      </c>
      <c r="H3592" s="78">
        <f t="shared" si="555"/>
        <v>-323.29183172718626</v>
      </c>
      <c r="I3592" s="77">
        <f t="shared" si="558"/>
        <v>100</v>
      </c>
      <c r="J3592" s="77">
        <f t="shared" si="559"/>
        <v>6.9368475172371269E-17</v>
      </c>
      <c r="K3592" s="77">
        <f t="shared" si="560"/>
        <v>6.936847517237127E-15</v>
      </c>
      <c r="L3592" s="82"/>
    </row>
    <row r="3593" spans="1:12" x14ac:dyDescent="0.2">
      <c r="A3593" s="76">
        <v>82800</v>
      </c>
      <c r="B3593" s="76">
        <f t="shared" si="556"/>
        <v>82.8</v>
      </c>
      <c r="C3593" s="77">
        <f t="shared" si="551"/>
        <v>9.8230336121337153E-8</v>
      </c>
      <c r="D3593" s="78">
        <f t="shared" si="552"/>
        <v>4.4657978628715169E-58</v>
      </c>
      <c r="E3593" s="78">
        <f t="shared" si="553"/>
        <v>1</v>
      </c>
      <c r="F3593" s="78">
        <f t="shared" si="554"/>
        <v>1</v>
      </c>
      <c r="G3593" s="77">
        <f t="shared" si="557"/>
        <v>4.3867682511981823E-65</v>
      </c>
      <c r="H3593" s="78">
        <f t="shared" si="555"/>
        <v>-1287.1571061670838</v>
      </c>
      <c r="I3593" s="77">
        <f t="shared" si="558"/>
        <v>100</v>
      </c>
      <c r="J3593" s="77">
        <f t="shared" si="559"/>
        <v>3.4227755260034822E-17</v>
      </c>
      <c r="K3593" s="77">
        <f t="shared" si="560"/>
        <v>3.4227755260034823E-15</v>
      </c>
      <c r="L3593" s="82"/>
    </row>
    <row r="3594" spans="1:12" x14ac:dyDescent="0.2">
      <c r="A3594" s="76">
        <v>82900</v>
      </c>
      <c r="B3594" s="76">
        <f t="shared" si="556"/>
        <v>82.9</v>
      </c>
      <c r="C3594" s="77">
        <f t="shared" si="551"/>
        <v>8.7351753826644101E-8</v>
      </c>
      <c r="D3594" s="78">
        <f t="shared" si="552"/>
        <v>7.4144002010634582E-10</v>
      </c>
      <c r="E3594" s="78">
        <f t="shared" si="553"/>
        <v>1</v>
      </c>
      <c r="F3594" s="78">
        <f t="shared" si="554"/>
        <v>1</v>
      </c>
      <c r="G3594" s="77">
        <f t="shared" si="557"/>
        <v>6.4766086113551572E-17</v>
      </c>
      <c r="H3594" s="78">
        <f t="shared" si="555"/>
        <v>-323.77304694101144</v>
      </c>
      <c r="I3594" s="77">
        <f t="shared" si="558"/>
        <v>100</v>
      </c>
      <c r="J3594" s="77">
        <f t="shared" si="559"/>
        <v>3.2383043056775786E-17</v>
      </c>
      <c r="K3594" s="77">
        <f t="shared" si="560"/>
        <v>3.2383043056775785E-15</v>
      </c>
      <c r="L3594" s="82"/>
    </row>
    <row r="3595" spans="1:12" x14ac:dyDescent="0.2">
      <c r="A3595" s="76">
        <v>83000</v>
      </c>
      <c r="B3595" s="76">
        <f t="shared" si="556"/>
        <v>83</v>
      </c>
      <c r="C3595" s="77">
        <f t="shared" si="551"/>
        <v>7.729275262378937E-8</v>
      </c>
      <c r="D3595" s="78">
        <f t="shared" si="552"/>
        <v>8.1384964015015715E-10</v>
      </c>
      <c r="E3595" s="78">
        <f t="shared" si="553"/>
        <v>1</v>
      </c>
      <c r="F3595" s="78">
        <f t="shared" si="554"/>
        <v>1</v>
      </c>
      <c r="G3595" s="77">
        <f t="shared" si="557"/>
        <v>6.2904678909086095E-17</v>
      </c>
      <c r="H3595" s="78">
        <f t="shared" si="555"/>
        <v>-324.02634100243847</v>
      </c>
      <c r="I3595" s="77">
        <f t="shared" si="558"/>
        <v>100</v>
      </c>
      <c r="J3595" s="77">
        <f t="shared" si="559"/>
        <v>6.3835382511318834E-17</v>
      </c>
      <c r="K3595" s="77">
        <f t="shared" si="560"/>
        <v>6.3835382511318836E-15</v>
      </c>
      <c r="L3595" s="82"/>
    </row>
    <row r="3596" spans="1:12" x14ac:dyDescent="0.2">
      <c r="A3596" s="76">
        <v>83100</v>
      </c>
      <c r="B3596" s="76">
        <f t="shared" si="556"/>
        <v>83.1</v>
      </c>
      <c r="C3596" s="77">
        <f t="shared" si="551"/>
        <v>6.8036801176250677E-8</v>
      </c>
      <c r="D3596" s="78">
        <f t="shared" si="552"/>
        <v>3.4075312195250994E-63</v>
      </c>
      <c r="E3596" s="78">
        <f t="shared" si="553"/>
        <v>1</v>
      </c>
      <c r="F3596" s="78">
        <f t="shared" si="554"/>
        <v>1</v>
      </c>
      <c r="G3596" s="77">
        <f t="shared" si="557"/>
        <v>2.3183752408469617E-70</v>
      </c>
      <c r="H3596" s="78">
        <f t="shared" si="555"/>
        <v>-1392.6963253981635</v>
      </c>
      <c r="I3596" s="77">
        <f t="shared" si="558"/>
        <v>100</v>
      </c>
      <c r="J3596" s="77">
        <f t="shared" si="559"/>
        <v>3.1452339454543048E-17</v>
      </c>
      <c r="K3596" s="77">
        <f t="shared" si="560"/>
        <v>3.1452339454543047E-15</v>
      </c>
      <c r="L3596" s="82"/>
    </row>
    <row r="3597" spans="1:12" x14ac:dyDescent="0.2">
      <c r="A3597" s="76">
        <v>83200</v>
      </c>
      <c r="B3597" s="76">
        <f t="shared" si="556"/>
        <v>83.2</v>
      </c>
      <c r="C3597" s="77">
        <f t="shared" si="551"/>
        <v>5.9562635036404439E-8</v>
      </c>
      <c r="D3597" s="78">
        <f t="shared" si="552"/>
        <v>9.9313336584390606E-10</v>
      </c>
      <c r="E3597" s="78">
        <f t="shared" si="553"/>
        <v>1</v>
      </c>
      <c r="F3597" s="78">
        <f t="shared" si="554"/>
        <v>1</v>
      </c>
      <c r="G3597" s="77">
        <f t="shared" si="557"/>
        <v>5.9153640212236501E-17</v>
      </c>
      <c r="H3597" s="78">
        <f t="shared" si="555"/>
        <v>-324.56037048971757</v>
      </c>
      <c r="I3597" s="77">
        <f t="shared" si="558"/>
        <v>100</v>
      </c>
      <c r="J3597" s="77">
        <f t="shared" si="559"/>
        <v>2.9576820106118251E-17</v>
      </c>
      <c r="K3597" s="77">
        <f t="shared" si="560"/>
        <v>2.9576820106118251E-15</v>
      </c>
      <c r="L3597" s="82"/>
    </row>
    <row r="3598" spans="1:12" x14ac:dyDescent="0.2">
      <c r="A3598" s="76">
        <v>83300</v>
      </c>
      <c r="B3598" s="76">
        <f t="shared" si="556"/>
        <v>83.3</v>
      </c>
      <c r="C3598" s="77">
        <f t="shared" si="551"/>
        <v>5.1844731949462023E-8</v>
      </c>
      <c r="D3598" s="78">
        <f t="shared" si="552"/>
        <v>1.1045683837504328E-9</v>
      </c>
      <c r="E3598" s="78">
        <f t="shared" si="553"/>
        <v>1</v>
      </c>
      <c r="F3598" s="78">
        <f t="shared" si="554"/>
        <v>1</v>
      </c>
      <c r="G3598" s="77">
        <f t="shared" si="557"/>
        <v>5.7266051775391692E-17</v>
      </c>
      <c r="H3598" s="78">
        <f t="shared" si="555"/>
        <v>-324.84205516827967</v>
      </c>
      <c r="I3598" s="77">
        <f t="shared" si="558"/>
        <v>100</v>
      </c>
      <c r="J3598" s="77">
        <f t="shared" si="559"/>
        <v>5.8209845993814097E-17</v>
      </c>
      <c r="K3598" s="77">
        <f t="shared" si="560"/>
        <v>5.8209845993814093E-15</v>
      </c>
      <c r="L3598" s="82"/>
    </row>
    <row r="3599" spans="1:12" x14ac:dyDescent="0.2">
      <c r="A3599" s="76">
        <v>83400</v>
      </c>
      <c r="B3599" s="76">
        <f t="shared" si="556"/>
        <v>83.4</v>
      </c>
      <c r="C3599" s="77">
        <f t="shared" si="551"/>
        <v>4.4853808306360869E-8</v>
      </c>
      <c r="D3599" s="78">
        <f t="shared" si="552"/>
        <v>3.9385849200445121E-60</v>
      </c>
      <c r="E3599" s="78">
        <f t="shared" si="553"/>
        <v>1</v>
      </c>
      <c r="F3599" s="78">
        <f t="shared" si="554"/>
        <v>1</v>
      </c>
      <c r="G3599" s="77">
        <f t="shared" si="557"/>
        <v>1.7666053300200019E-67</v>
      </c>
      <c r="H3599" s="78">
        <f t="shared" si="555"/>
        <v>-1335.0572092717696</v>
      </c>
      <c r="I3599" s="77">
        <f t="shared" si="558"/>
        <v>100</v>
      </c>
      <c r="J3599" s="77">
        <f t="shared" si="559"/>
        <v>2.8633025887695846E-17</v>
      </c>
      <c r="K3599" s="77">
        <f t="shared" si="560"/>
        <v>2.8633025887695846E-15</v>
      </c>
      <c r="L3599" s="82"/>
    </row>
    <row r="3600" spans="1:12" x14ac:dyDescent="0.2">
      <c r="A3600" s="76">
        <v>83500</v>
      </c>
      <c r="B3600" s="76">
        <f t="shared" si="556"/>
        <v>83.5</v>
      </c>
      <c r="C3600" s="77">
        <f t="shared" si="551"/>
        <v>3.8557330473245307E-8</v>
      </c>
      <c r="D3600" s="78">
        <f t="shared" si="552"/>
        <v>1.3868123428229685E-9</v>
      </c>
      <c r="E3600" s="78">
        <f t="shared" si="553"/>
        <v>1</v>
      </c>
      <c r="F3600" s="78">
        <f t="shared" si="554"/>
        <v>1</v>
      </c>
      <c r="G3600" s="77">
        <f t="shared" si="557"/>
        <v>5.3471781806600758E-17</v>
      </c>
      <c r="H3600" s="78">
        <f t="shared" si="555"/>
        <v>-325.43750687872574</v>
      </c>
      <c r="I3600" s="77">
        <f t="shared" si="558"/>
        <v>100</v>
      </c>
      <c r="J3600" s="77">
        <f t="shared" si="559"/>
        <v>2.6735890903300379E-17</v>
      </c>
      <c r="K3600" s="77">
        <f t="shared" si="560"/>
        <v>2.673589090330038E-15</v>
      </c>
      <c r="L3600" s="82"/>
    </row>
    <row r="3601" spans="1:12" x14ac:dyDescent="0.2">
      <c r="A3601" s="76">
        <v>83600</v>
      </c>
      <c r="B3601" s="76">
        <f t="shared" si="556"/>
        <v>83.6</v>
      </c>
      <c r="C3601" s="77">
        <f t="shared" si="551"/>
        <v>3.292003472403844E-8</v>
      </c>
      <c r="D3601" s="78">
        <f t="shared" si="552"/>
        <v>1.5664349141365632E-9</v>
      </c>
      <c r="E3601" s="78">
        <f t="shared" si="553"/>
        <v>1</v>
      </c>
      <c r="F3601" s="78">
        <f t="shared" si="554"/>
        <v>1</v>
      </c>
      <c r="G3601" s="77">
        <f t="shared" si="557"/>
        <v>5.1567091766321837E-17</v>
      </c>
      <c r="H3601" s="78">
        <f t="shared" si="555"/>
        <v>-325.7525472169126</v>
      </c>
      <c r="I3601" s="77">
        <f t="shared" si="558"/>
        <v>100</v>
      </c>
      <c r="J3601" s="77">
        <f t="shared" si="559"/>
        <v>5.25194367864613E-17</v>
      </c>
      <c r="K3601" s="77">
        <f t="shared" si="560"/>
        <v>5.2519436786461301E-15</v>
      </c>
      <c r="L3601" s="82"/>
    </row>
    <row r="3602" spans="1:12" x14ac:dyDescent="0.2">
      <c r="A3602" s="76">
        <v>83700</v>
      </c>
      <c r="B3602" s="76">
        <f t="shared" si="556"/>
        <v>83.7</v>
      </c>
      <c r="C3602" s="77">
        <f t="shared" si="551"/>
        <v>2.7904449574204244E-8</v>
      </c>
      <c r="D3602" s="78">
        <f t="shared" si="552"/>
        <v>2.6129039923397592E-58</v>
      </c>
      <c r="E3602" s="78">
        <f t="shared" si="553"/>
        <v>1</v>
      </c>
      <c r="F3602" s="78">
        <f t="shared" si="554"/>
        <v>1</v>
      </c>
      <c r="G3602" s="77">
        <f t="shared" si="557"/>
        <v>7.2911647696481765E-66</v>
      </c>
      <c r="H3602" s="78">
        <f t="shared" si="555"/>
        <v>-1302.7440617446871</v>
      </c>
      <c r="I3602" s="77">
        <f t="shared" si="558"/>
        <v>100</v>
      </c>
      <c r="J3602" s="77">
        <f t="shared" si="559"/>
        <v>2.5783545883160918E-17</v>
      </c>
      <c r="K3602" s="77">
        <f t="shared" si="560"/>
        <v>2.5783545883160917E-15</v>
      </c>
      <c r="L3602" s="82"/>
    </row>
    <row r="3603" spans="1:12" x14ac:dyDescent="0.2">
      <c r="A3603" s="76">
        <v>83800</v>
      </c>
      <c r="B3603" s="76">
        <f t="shared" si="556"/>
        <v>83.8</v>
      </c>
      <c r="C3603" s="77">
        <f t="shared" si="551"/>
        <v>2.3471414456117526E-8</v>
      </c>
      <c r="D3603" s="78">
        <f t="shared" si="552"/>
        <v>2.0342834408689013E-9</v>
      </c>
      <c r="E3603" s="78">
        <f t="shared" si="553"/>
        <v>1</v>
      </c>
      <c r="F3603" s="78">
        <f t="shared" si="554"/>
        <v>1</v>
      </c>
      <c r="G3603" s="77">
        <f t="shared" si="557"/>
        <v>4.7747509761850835E-17</v>
      </c>
      <c r="H3603" s="78">
        <f t="shared" si="555"/>
        <v>-326.42098547632247</v>
      </c>
      <c r="I3603" s="77">
        <f t="shared" si="558"/>
        <v>100</v>
      </c>
      <c r="J3603" s="77">
        <f t="shared" si="559"/>
        <v>2.3873754880925417E-17</v>
      </c>
      <c r="K3603" s="77">
        <f t="shared" si="560"/>
        <v>2.3873754880925416E-15</v>
      </c>
      <c r="L3603" s="82"/>
    </row>
    <row r="3604" spans="1:12" x14ac:dyDescent="0.2">
      <c r="A3604" s="76">
        <v>83900</v>
      </c>
      <c r="B3604" s="76">
        <f t="shared" si="556"/>
        <v>83.9</v>
      </c>
      <c r="C3604" s="77">
        <f t="shared" si="551"/>
        <v>1.958058888656094E-8</v>
      </c>
      <c r="D3604" s="78">
        <f t="shared" si="552"/>
        <v>2.340815779681478E-9</v>
      </c>
      <c r="E3604" s="78">
        <f t="shared" si="553"/>
        <v>1</v>
      </c>
      <c r="F3604" s="78">
        <f t="shared" si="554"/>
        <v>1</v>
      </c>
      <c r="G3604" s="77">
        <f t="shared" si="557"/>
        <v>4.5834551441117631E-17</v>
      </c>
      <c r="H3604" s="78">
        <f t="shared" si="555"/>
        <v>-326.77614029013989</v>
      </c>
      <c r="I3604" s="77">
        <f t="shared" si="558"/>
        <v>100</v>
      </c>
      <c r="J3604" s="77">
        <f t="shared" si="559"/>
        <v>4.6791030601484233E-17</v>
      </c>
      <c r="K3604" s="77">
        <f t="shared" si="560"/>
        <v>4.6791030601484235E-15</v>
      </c>
      <c r="L3604" s="82"/>
    </row>
    <row r="3605" spans="1:12" x14ac:dyDescent="0.2">
      <c r="A3605" s="76">
        <v>84000</v>
      </c>
      <c r="B3605" s="76">
        <f t="shared" si="556"/>
        <v>84</v>
      </c>
      <c r="C3605" s="77">
        <f t="shared" si="551"/>
        <v>1.6190946551198242E-8</v>
      </c>
      <c r="D3605" s="78">
        <f t="shared" si="552"/>
        <v>4.1311763040601732E-58</v>
      </c>
      <c r="E3605" s="78">
        <f t="shared" si="553"/>
        <v>1</v>
      </c>
      <c r="F3605" s="78">
        <f t="shared" si="554"/>
        <v>1</v>
      </c>
      <c r="G3605" s="77">
        <f t="shared" si="557"/>
        <v>6.688765473261496E-66</v>
      </c>
      <c r="H3605" s="78">
        <f t="shared" si="555"/>
        <v>-1303.49308062708</v>
      </c>
      <c r="I3605" s="77">
        <f t="shared" si="558"/>
        <v>100</v>
      </c>
      <c r="J3605" s="77">
        <f t="shared" si="559"/>
        <v>2.2917275720558816E-17</v>
      </c>
      <c r="K3605" s="77">
        <f t="shared" si="560"/>
        <v>2.2917275720558815E-15</v>
      </c>
      <c r="L3605" s="82"/>
    </row>
    <row r="3606" spans="1:12" x14ac:dyDescent="0.2">
      <c r="A3606" s="76">
        <v>84100</v>
      </c>
      <c r="B3606" s="76">
        <f t="shared" si="556"/>
        <v>84.1</v>
      </c>
      <c r="C3606" s="77">
        <f t="shared" si="551"/>
        <v>1.3261249065012001E-8</v>
      </c>
      <c r="D3606" s="78">
        <f t="shared" si="552"/>
        <v>3.1676545771976387E-9</v>
      </c>
      <c r="E3606" s="78">
        <f t="shared" si="553"/>
        <v>1</v>
      </c>
      <c r="F3606" s="78">
        <f t="shared" si="554"/>
        <v>1</v>
      </c>
      <c r="G3606" s="77">
        <f t="shared" si="557"/>
        <v>4.2007056300143171E-17</v>
      </c>
      <c r="H3606" s="78">
        <f t="shared" si="555"/>
        <v>-327.53355502308307</v>
      </c>
      <c r="I3606" s="77">
        <f t="shared" si="558"/>
        <v>100</v>
      </c>
      <c r="J3606" s="77">
        <f t="shared" si="559"/>
        <v>2.1003528150071585E-17</v>
      </c>
      <c r="K3606" s="77">
        <f t="shared" si="560"/>
        <v>2.1003528150071587E-15</v>
      </c>
      <c r="L3606" s="82"/>
    </row>
    <row r="3607" spans="1:12" x14ac:dyDescent="0.2">
      <c r="A3607" s="76">
        <v>84200</v>
      </c>
      <c r="B3607" s="76">
        <f t="shared" si="556"/>
        <v>84.2</v>
      </c>
      <c r="C3607" s="77">
        <f t="shared" si="551"/>
        <v>1.0750494556713636E-8</v>
      </c>
      <c r="D3607" s="78">
        <f t="shared" si="552"/>
        <v>3.7295390667740586E-9</v>
      </c>
      <c r="E3607" s="78">
        <f t="shared" si="553"/>
        <v>1</v>
      </c>
      <c r="F3607" s="78">
        <f t="shared" si="554"/>
        <v>1</v>
      </c>
      <c r="G3607" s="77">
        <f t="shared" si="557"/>
        <v>4.0094389436405371E-17</v>
      </c>
      <c r="H3607" s="78">
        <f t="shared" si="555"/>
        <v>-327.93832791282603</v>
      </c>
      <c r="I3607" s="77">
        <f t="shared" si="558"/>
        <v>100</v>
      </c>
      <c r="J3607" s="77">
        <f t="shared" si="559"/>
        <v>4.1050722868274268E-17</v>
      </c>
      <c r="K3607" s="77">
        <f t="shared" si="560"/>
        <v>4.1050722868274269E-15</v>
      </c>
      <c r="L3607" s="82"/>
    </row>
    <row r="3608" spans="1:12" x14ac:dyDescent="0.2">
      <c r="A3608" s="76">
        <v>84300</v>
      </c>
      <c r="B3608" s="76">
        <f t="shared" si="556"/>
        <v>84.3</v>
      </c>
      <c r="C3608" s="77">
        <f t="shared" si="551"/>
        <v>8.6183366635534954E-9</v>
      </c>
      <c r="D3608" s="78">
        <f t="shared" si="552"/>
        <v>1.2831135507978557E-59</v>
      </c>
      <c r="E3608" s="78">
        <f t="shared" si="553"/>
        <v>1</v>
      </c>
      <c r="F3608" s="78">
        <f t="shared" si="554"/>
        <v>1</v>
      </c>
      <c r="G3608" s="77">
        <f t="shared" si="557"/>
        <v>1.105830455834347E-67</v>
      </c>
      <c r="H3608" s="78">
        <f t="shared" si="555"/>
        <v>-1339.1262290653256</v>
      </c>
      <c r="I3608" s="77">
        <f t="shared" si="558"/>
        <v>100</v>
      </c>
      <c r="J3608" s="77">
        <f t="shared" si="559"/>
        <v>2.0047194718202685E-17</v>
      </c>
      <c r="K3608" s="77">
        <f t="shared" si="560"/>
        <v>2.0047194718202686E-15</v>
      </c>
      <c r="L3608" s="82"/>
    </row>
    <row r="3609" spans="1:12" x14ac:dyDescent="0.2">
      <c r="A3609" s="76">
        <v>84400</v>
      </c>
      <c r="B3609" s="76">
        <f t="shared" si="556"/>
        <v>84.4</v>
      </c>
      <c r="C3609" s="77">
        <f t="shared" si="551"/>
        <v>6.8254700046232001E-9</v>
      </c>
      <c r="D3609" s="78">
        <f t="shared" si="552"/>
        <v>5.314770580371902E-9</v>
      </c>
      <c r="E3609" s="78">
        <f t="shared" si="553"/>
        <v>1</v>
      </c>
      <c r="F3609" s="78">
        <f t="shared" si="554"/>
        <v>1</v>
      </c>
      <c r="G3609" s="77">
        <f t="shared" si="557"/>
        <v>3.6275807177782255E-17</v>
      </c>
      <c r="H3609" s="78">
        <f t="shared" si="555"/>
        <v>-328.80765830477537</v>
      </c>
      <c r="I3609" s="77">
        <f t="shared" si="558"/>
        <v>100</v>
      </c>
      <c r="J3609" s="77">
        <f t="shared" si="559"/>
        <v>1.8137903588891127E-17</v>
      </c>
      <c r="K3609" s="77">
        <f t="shared" si="560"/>
        <v>1.8137903588891128E-15</v>
      </c>
      <c r="L3609" s="82"/>
    </row>
    <row r="3610" spans="1:12" x14ac:dyDescent="0.2">
      <c r="A3610" s="76">
        <v>84500</v>
      </c>
      <c r="B3610" s="76">
        <f t="shared" si="556"/>
        <v>84.5</v>
      </c>
      <c r="C3610" s="77">
        <f t="shared" si="551"/>
        <v>5.3339787193055367E-9</v>
      </c>
      <c r="D3610" s="78">
        <f t="shared" si="552"/>
        <v>6.4439125979783358E-9</v>
      </c>
      <c r="E3610" s="78">
        <f t="shared" si="553"/>
        <v>1</v>
      </c>
      <c r="F3610" s="78">
        <f t="shared" si="554"/>
        <v>1</v>
      </c>
      <c r="G3610" s="77">
        <f t="shared" si="557"/>
        <v>3.4371692666681294E-17</v>
      </c>
      <c r="H3610" s="78">
        <f t="shared" si="555"/>
        <v>-329.27598160183027</v>
      </c>
      <c r="I3610" s="77">
        <f t="shared" si="558"/>
        <v>100</v>
      </c>
      <c r="J3610" s="77">
        <f t="shared" si="559"/>
        <v>3.5323749922231777E-17</v>
      </c>
      <c r="K3610" s="77">
        <f t="shared" si="560"/>
        <v>3.5323749922231778E-15</v>
      </c>
      <c r="L3610" s="82"/>
    </row>
    <row r="3611" spans="1:12" x14ac:dyDescent="0.2">
      <c r="A3611" s="76">
        <v>84600</v>
      </c>
      <c r="B3611" s="76">
        <f t="shared" si="556"/>
        <v>84.6</v>
      </c>
      <c r="C3611" s="77">
        <f t="shared" si="551"/>
        <v>4.1076452061605489E-9</v>
      </c>
      <c r="D3611" s="78">
        <f t="shared" si="552"/>
        <v>1.7304980954929184E-62</v>
      </c>
      <c r="E3611" s="78">
        <f t="shared" si="553"/>
        <v>1</v>
      </c>
      <c r="F3611" s="78">
        <f t="shared" si="554"/>
        <v>1</v>
      </c>
      <c r="G3611" s="77">
        <f t="shared" si="557"/>
        <v>7.1082722062214455E-71</v>
      </c>
      <c r="H3611" s="78">
        <f t="shared" si="555"/>
        <v>-1402.9647189910086</v>
      </c>
      <c r="I3611" s="77">
        <f t="shared" si="558"/>
        <v>100</v>
      </c>
      <c r="J3611" s="77">
        <f t="shared" si="559"/>
        <v>1.7185846333340647E-17</v>
      </c>
      <c r="K3611" s="77">
        <f t="shared" si="560"/>
        <v>1.7185846333340648E-15</v>
      </c>
      <c r="L3611" s="82"/>
    </row>
    <row r="3612" spans="1:12" x14ac:dyDescent="0.2">
      <c r="A3612" s="76">
        <v>84700</v>
      </c>
      <c r="B3612" s="76">
        <f t="shared" si="556"/>
        <v>84.7</v>
      </c>
      <c r="C3612" s="77">
        <f t="shared" si="551"/>
        <v>3.1122167691566461E-9</v>
      </c>
      <c r="D3612" s="78">
        <f t="shared" si="552"/>
        <v>9.8252243426758598E-9</v>
      </c>
      <c r="E3612" s="78">
        <f t="shared" si="553"/>
        <v>1</v>
      </c>
      <c r="F3612" s="78">
        <f t="shared" si="554"/>
        <v>1</v>
      </c>
      <c r="G3612" s="77">
        <f t="shared" si="557"/>
        <v>3.0578227960001897E-17</v>
      </c>
      <c r="H3612" s="78">
        <f t="shared" si="555"/>
        <v>-330.29175372019517</v>
      </c>
      <c r="I3612" s="77">
        <f t="shared" si="558"/>
        <v>100</v>
      </c>
      <c r="J3612" s="77">
        <f t="shared" si="559"/>
        <v>1.5289113980000948E-17</v>
      </c>
      <c r="K3612" s="77">
        <f t="shared" si="560"/>
        <v>1.5289113980000948E-15</v>
      </c>
      <c r="L3612" s="82"/>
    </row>
    <row r="3613" spans="1:12" x14ac:dyDescent="0.2">
      <c r="A3613" s="76">
        <v>84800</v>
      </c>
      <c r="B3613" s="76">
        <f t="shared" si="556"/>
        <v>84.8</v>
      </c>
      <c r="C3613" s="77">
        <f t="shared" si="551"/>
        <v>2.315628465615201E-9</v>
      </c>
      <c r="D3613" s="78">
        <f t="shared" si="552"/>
        <v>1.2389986162822661E-8</v>
      </c>
      <c r="E3613" s="78">
        <f t="shared" si="553"/>
        <v>1</v>
      </c>
      <c r="F3613" s="78">
        <f t="shared" si="554"/>
        <v>1</v>
      </c>
      <c r="G3613" s="77">
        <f t="shared" si="557"/>
        <v>2.8690604647210611E-17</v>
      </c>
      <c r="H3613" s="78">
        <f t="shared" si="555"/>
        <v>-330.8452059802317</v>
      </c>
      <c r="I3613" s="77">
        <f t="shared" si="558"/>
        <v>100</v>
      </c>
      <c r="J3613" s="77">
        <f t="shared" si="559"/>
        <v>2.9634416303606254E-17</v>
      </c>
      <c r="K3613" s="77">
        <f t="shared" si="560"/>
        <v>2.9634416303606254E-15</v>
      </c>
      <c r="L3613" s="82"/>
    </row>
    <row r="3614" spans="1:12" x14ac:dyDescent="0.2">
      <c r="A3614" s="76">
        <v>84900</v>
      </c>
      <c r="B3614" s="76">
        <f t="shared" si="556"/>
        <v>84.9</v>
      </c>
      <c r="C3614" s="77">
        <f t="shared" si="551"/>
        <v>1.6881810461901339E-9</v>
      </c>
      <c r="D3614" s="78">
        <f t="shared" si="552"/>
        <v>3.3510667172015217E-56</v>
      </c>
      <c r="E3614" s="78">
        <f t="shared" si="553"/>
        <v>1</v>
      </c>
      <c r="F3614" s="78">
        <f t="shared" si="554"/>
        <v>1</v>
      </c>
      <c r="G3614" s="77">
        <f t="shared" si="557"/>
        <v>5.6572073164982022E-65</v>
      </c>
      <c r="H3614" s="78">
        <f t="shared" si="555"/>
        <v>-1284.9479581124415</v>
      </c>
      <c r="I3614" s="77">
        <f t="shared" si="558"/>
        <v>100</v>
      </c>
      <c r="J3614" s="77">
        <f t="shared" si="559"/>
        <v>1.4345302323605306E-17</v>
      </c>
      <c r="K3614" s="77">
        <f t="shared" si="560"/>
        <v>1.4345302323605306E-15</v>
      </c>
      <c r="L3614" s="82"/>
    </row>
    <row r="3615" spans="1:12" x14ac:dyDescent="0.2">
      <c r="A3615" s="76">
        <v>85000</v>
      </c>
      <c r="B3615" s="76">
        <f t="shared" si="556"/>
        <v>85</v>
      </c>
      <c r="C3615" s="77">
        <f t="shared" si="551"/>
        <v>1.2026734743741146E-9</v>
      </c>
      <c r="D3615" s="78">
        <f t="shared" si="552"/>
        <v>2.0735300969815147E-8</v>
      </c>
      <c r="E3615" s="78">
        <f t="shared" si="553"/>
        <v>1</v>
      </c>
      <c r="F3615" s="78">
        <f t="shared" si="554"/>
        <v>1</v>
      </c>
      <c r="G3615" s="77">
        <f t="shared" si="557"/>
        <v>2.493779645956053E-17</v>
      </c>
      <c r="H3615" s="78">
        <f t="shared" si="555"/>
        <v>-332.0628384812494</v>
      </c>
      <c r="I3615" s="77">
        <f t="shared" si="558"/>
        <v>100</v>
      </c>
      <c r="J3615" s="77">
        <f t="shared" si="559"/>
        <v>1.2468898229780265E-17</v>
      </c>
      <c r="K3615" s="77">
        <f t="shared" si="560"/>
        <v>1.2468898229780265E-15</v>
      </c>
      <c r="L3615" s="82"/>
    </row>
    <row r="3616" spans="1:12" x14ac:dyDescent="0.2">
      <c r="A3616" s="76">
        <v>85100</v>
      </c>
      <c r="B3616" s="76">
        <f t="shared" si="556"/>
        <v>85.1</v>
      </c>
      <c r="C3616" s="77">
        <f t="shared" si="551"/>
        <v>8.3449010422771402E-10</v>
      </c>
      <c r="D3616" s="78">
        <f t="shared" si="552"/>
        <v>2.7650729327664439E-8</v>
      </c>
      <c r="E3616" s="78">
        <f t="shared" si="553"/>
        <v>1</v>
      </c>
      <c r="F3616" s="78">
        <f t="shared" si="554"/>
        <v>1</v>
      </c>
      <c r="G3616" s="77">
        <f t="shared" si="557"/>
        <v>2.3074259998615005E-17</v>
      </c>
      <c r="H3616" s="78">
        <f t="shared" si="555"/>
        <v>-332.73744436176918</v>
      </c>
      <c r="I3616" s="77">
        <f t="shared" si="558"/>
        <v>100</v>
      </c>
      <c r="J3616" s="77">
        <f t="shared" si="559"/>
        <v>2.4006028229087769E-17</v>
      </c>
      <c r="K3616" s="77">
        <f t="shared" si="560"/>
        <v>2.400602822908777E-15</v>
      </c>
      <c r="L3616" s="82"/>
    </row>
    <row r="3617" spans="1:12" x14ac:dyDescent="0.2">
      <c r="A3617" s="76">
        <v>85200</v>
      </c>
      <c r="B3617" s="76">
        <f t="shared" si="556"/>
        <v>85.2</v>
      </c>
      <c r="C3617" s="77">
        <f t="shared" si="551"/>
        <v>5.6164317322027957E-10</v>
      </c>
      <c r="D3617" s="78">
        <f t="shared" si="552"/>
        <v>5.5775422534065226E-58</v>
      </c>
      <c r="E3617" s="78">
        <f t="shared" si="553"/>
        <v>1</v>
      </c>
      <c r="F3617" s="78">
        <f t="shared" si="554"/>
        <v>1</v>
      </c>
      <c r="G3617" s="77">
        <f t="shared" si="557"/>
        <v>3.1325885299734283E-67</v>
      </c>
      <c r="H3617" s="78">
        <f t="shared" si="555"/>
        <v>-1330.0819329315882</v>
      </c>
      <c r="I3617" s="77">
        <f t="shared" si="558"/>
        <v>100</v>
      </c>
      <c r="J3617" s="77">
        <f t="shared" si="559"/>
        <v>1.1537129999307503E-17</v>
      </c>
      <c r="K3617" s="77">
        <f t="shared" si="560"/>
        <v>1.1537129999307503E-15</v>
      </c>
      <c r="L3617" s="82"/>
    </row>
    <row r="3618" spans="1:12" x14ac:dyDescent="0.2">
      <c r="A3618" s="76">
        <v>85300</v>
      </c>
      <c r="B3618" s="76">
        <f t="shared" si="556"/>
        <v>85.3</v>
      </c>
      <c r="C3618" s="77">
        <f t="shared" si="551"/>
        <v>3.6477182551226617E-10</v>
      </c>
      <c r="D3618" s="78">
        <f t="shared" si="552"/>
        <v>5.312071829477082E-8</v>
      </c>
      <c r="E3618" s="78">
        <f t="shared" si="553"/>
        <v>1</v>
      </c>
      <c r="F3618" s="78">
        <f t="shared" si="554"/>
        <v>1</v>
      </c>
      <c r="G3618" s="77">
        <f t="shared" si="557"/>
        <v>1.9376941384906387E-17</v>
      </c>
      <c r="H3618" s="78">
        <f t="shared" si="555"/>
        <v>-334.25429548945112</v>
      </c>
      <c r="I3618" s="77">
        <f t="shared" si="558"/>
        <v>100</v>
      </c>
      <c r="J3618" s="77">
        <f t="shared" si="559"/>
        <v>9.6884706924531937E-18</v>
      </c>
      <c r="K3618" s="77">
        <f t="shared" si="560"/>
        <v>9.6884706924531934E-16</v>
      </c>
      <c r="L3618" s="82"/>
    </row>
    <row r="3619" spans="1:12" x14ac:dyDescent="0.2">
      <c r="A3619" s="76">
        <v>85400</v>
      </c>
      <c r="B3619" s="76">
        <f t="shared" si="556"/>
        <v>85.4</v>
      </c>
      <c r="C3619" s="77">
        <f t="shared" si="551"/>
        <v>2.2709941323943807E-10</v>
      </c>
      <c r="D3619" s="78">
        <f t="shared" si="552"/>
        <v>7.7255704543232178E-8</v>
      </c>
      <c r="E3619" s="78">
        <f t="shared" si="553"/>
        <v>1</v>
      </c>
      <c r="F3619" s="78">
        <f t="shared" si="554"/>
        <v>1</v>
      </c>
      <c r="G3619" s="77">
        <f t="shared" si="557"/>
        <v>1.7544725171167419E-17</v>
      </c>
      <c r="H3619" s="78">
        <f t="shared" si="555"/>
        <v>-335.11706860776917</v>
      </c>
      <c r="I3619" s="77">
        <f t="shared" si="558"/>
        <v>100</v>
      </c>
      <c r="J3619" s="77">
        <f t="shared" si="559"/>
        <v>1.8460833278036902E-17</v>
      </c>
      <c r="K3619" s="77">
        <f t="shared" si="560"/>
        <v>1.8460833278036902E-15</v>
      </c>
      <c r="L3619" s="82"/>
    </row>
    <row r="3620" spans="1:12" x14ac:dyDescent="0.2">
      <c r="A3620" s="76">
        <v>85500</v>
      </c>
      <c r="B3620" s="76">
        <f t="shared" si="556"/>
        <v>85.5</v>
      </c>
      <c r="C3620" s="77">
        <f t="shared" si="551"/>
        <v>1.3435132337328454E-10</v>
      </c>
      <c r="D3620" s="78">
        <f t="shared" si="552"/>
        <v>1.0106537732613923E-56</v>
      </c>
      <c r="E3620" s="78">
        <f t="shared" si="553"/>
        <v>1</v>
      </c>
      <c r="F3620" s="78">
        <f t="shared" si="554"/>
        <v>1</v>
      </c>
      <c r="G3620" s="77">
        <f t="shared" si="557"/>
        <v>1.357826719098715E-66</v>
      </c>
      <c r="H3620" s="78">
        <f t="shared" si="555"/>
        <v>-1317.3431129919927</v>
      </c>
      <c r="I3620" s="77">
        <f t="shared" si="558"/>
        <v>100</v>
      </c>
      <c r="J3620" s="77">
        <f t="shared" si="559"/>
        <v>8.7723625855837093E-18</v>
      </c>
      <c r="K3620" s="77">
        <f t="shared" si="560"/>
        <v>8.7723625855837091E-16</v>
      </c>
      <c r="L3620" s="82"/>
    </row>
    <row r="3621" spans="1:12" x14ac:dyDescent="0.2">
      <c r="A3621" s="76">
        <v>85600</v>
      </c>
      <c r="B3621" s="76">
        <f t="shared" si="556"/>
        <v>85.6</v>
      </c>
      <c r="C3621" s="77">
        <f t="shared" si="551"/>
        <v>7.4636039955734052E-11</v>
      </c>
      <c r="D3621" s="78">
        <f t="shared" si="552"/>
        <v>1.8646470562864873E-7</v>
      </c>
      <c r="E3621" s="78">
        <f t="shared" si="553"/>
        <v>1</v>
      </c>
      <c r="F3621" s="78">
        <f t="shared" si="554"/>
        <v>1</v>
      </c>
      <c r="G3621" s="77">
        <f t="shared" si="557"/>
        <v>1.3916987219634015E-17</v>
      </c>
      <c r="H3621" s="78">
        <f t="shared" si="555"/>
        <v>-337.12909543172793</v>
      </c>
      <c r="I3621" s="77">
        <f t="shared" si="558"/>
        <v>100</v>
      </c>
      <c r="J3621" s="77">
        <f t="shared" si="559"/>
        <v>6.9584936098170074E-18</v>
      </c>
      <c r="K3621" s="77">
        <f t="shared" si="560"/>
        <v>6.9584936098170069E-16</v>
      </c>
      <c r="L3621" s="82"/>
    </row>
    <row r="3622" spans="1:12" x14ac:dyDescent="0.2">
      <c r="A3622" s="76">
        <v>85700</v>
      </c>
      <c r="B3622" s="76">
        <f t="shared" si="556"/>
        <v>85.7</v>
      </c>
      <c r="C3622" s="77">
        <f t="shared" si="551"/>
        <v>3.829257091968724E-11</v>
      </c>
      <c r="D3622" s="78">
        <f t="shared" si="552"/>
        <v>3.1658739828596308E-7</v>
      </c>
      <c r="E3622" s="78">
        <f t="shared" si="553"/>
        <v>1</v>
      </c>
      <c r="F3622" s="78">
        <f t="shared" si="554"/>
        <v>1</v>
      </c>
      <c r="G3622" s="77">
        <f t="shared" si="557"/>
        <v>1.2122945401144511E-17</v>
      </c>
      <c r="H3622" s="78">
        <f t="shared" si="555"/>
        <v>-338.32783701584157</v>
      </c>
      <c r="I3622" s="77">
        <f t="shared" si="558"/>
        <v>100</v>
      </c>
      <c r="J3622" s="77">
        <f t="shared" si="559"/>
        <v>1.3019966310389262E-17</v>
      </c>
      <c r="K3622" s="77">
        <f t="shared" si="560"/>
        <v>1.3019966310389261E-15</v>
      </c>
      <c r="L3622" s="82"/>
    </row>
    <row r="3623" spans="1:12" x14ac:dyDescent="0.2">
      <c r="A3623" s="76">
        <v>85800</v>
      </c>
      <c r="B3623" s="76">
        <f t="shared" si="556"/>
        <v>85.8</v>
      </c>
      <c r="C3623" s="77">
        <f t="shared" si="551"/>
        <v>1.7707740862490094E-11</v>
      </c>
      <c r="D3623" s="78">
        <f t="shared" si="552"/>
        <v>5.7211608013096849E-57</v>
      </c>
      <c r="E3623" s="78">
        <f t="shared" si="553"/>
        <v>1</v>
      </c>
      <c r="F3623" s="78">
        <f t="shared" si="554"/>
        <v>1</v>
      </c>
      <c r="G3623" s="77">
        <f t="shared" si="557"/>
        <v>1.0130883290222807E-67</v>
      </c>
      <c r="H3623" s="78">
        <f t="shared" si="555"/>
        <v>-1339.8870537554872</v>
      </c>
      <c r="I3623" s="77">
        <f t="shared" si="558"/>
        <v>100</v>
      </c>
      <c r="J3623" s="77">
        <f t="shared" si="559"/>
        <v>6.0614727005722555E-18</v>
      </c>
      <c r="K3623" s="77">
        <f t="shared" si="560"/>
        <v>6.0614727005722554E-16</v>
      </c>
      <c r="L3623" s="82"/>
    </row>
    <row r="3624" spans="1:12" x14ac:dyDescent="0.2">
      <c r="A3624" s="76">
        <v>85900</v>
      </c>
      <c r="B3624" s="76">
        <f t="shared" si="556"/>
        <v>85.9</v>
      </c>
      <c r="C3624" s="77">
        <f t="shared" si="551"/>
        <v>7.107172219976144E-12</v>
      </c>
      <c r="D3624" s="78">
        <f t="shared" si="552"/>
        <v>1.2069646074835089E-6</v>
      </c>
      <c r="E3624" s="78">
        <f t="shared" si="553"/>
        <v>1</v>
      </c>
      <c r="F3624" s="78">
        <f t="shared" si="554"/>
        <v>1</v>
      </c>
      <c r="G3624" s="77">
        <f t="shared" si="557"/>
        <v>8.5781053288012047E-18</v>
      </c>
      <c r="H3624" s="78">
        <f t="shared" si="555"/>
        <v>-341.3321725090214</v>
      </c>
      <c r="I3624" s="77">
        <f t="shared" si="558"/>
        <v>100</v>
      </c>
      <c r="J3624" s="77">
        <f t="shared" si="559"/>
        <v>4.2890526644006024E-18</v>
      </c>
      <c r="K3624" s="77">
        <f t="shared" si="560"/>
        <v>4.2890526644006022E-16</v>
      </c>
      <c r="L3624" s="82"/>
    </row>
    <row r="3625" spans="1:12" x14ac:dyDescent="0.2">
      <c r="A3625" s="76">
        <v>86000</v>
      </c>
      <c r="B3625" s="76">
        <f t="shared" si="556"/>
        <v>86</v>
      </c>
      <c r="C3625" s="77">
        <f t="shared" si="551"/>
        <v>2.3240441426525228E-12</v>
      </c>
      <c r="D3625" s="78">
        <f t="shared" si="552"/>
        <v>2.9382823517253303E-6</v>
      </c>
      <c r="E3625" s="78">
        <f t="shared" si="553"/>
        <v>1</v>
      </c>
      <c r="F3625" s="78">
        <f t="shared" si="554"/>
        <v>1</v>
      </c>
      <c r="G3625" s="77">
        <f t="shared" si="557"/>
        <v>6.8286978889865337E-18</v>
      </c>
      <c r="H3625" s="78">
        <f t="shared" si="555"/>
        <v>-343.31324201286975</v>
      </c>
      <c r="I3625" s="77">
        <f t="shared" si="558"/>
        <v>100</v>
      </c>
      <c r="J3625" s="77">
        <f t="shared" si="559"/>
        <v>7.7034016088938696E-18</v>
      </c>
      <c r="K3625" s="77">
        <f t="shared" si="560"/>
        <v>7.7034016088938701E-16</v>
      </c>
      <c r="L3625" s="82"/>
    </row>
    <row r="3626" spans="1:12" x14ac:dyDescent="0.2">
      <c r="A3626" s="76">
        <v>86100</v>
      </c>
      <c r="B3626" s="76">
        <f t="shared" si="556"/>
        <v>86.1</v>
      </c>
      <c r="C3626" s="77">
        <f t="shared" si="551"/>
        <v>5.4992854631502097E-13</v>
      </c>
      <c r="D3626" s="78">
        <f t="shared" si="552"/>
        <v>6.9050289686825344E-54</v>
      </c>
      <c r="E3626" s="78">
        <f t="shared" si="553"/>
        <v>1</v>
      </c>
      <c r="F3626" s="78">
        <f t="shared" si="554"/>
        <v>1</v>
      </c>
      <c r="G3626" s="77">
        <f t="shared" si="557"/>
        <v>3.7972725430106947E-66</v>
      </c>
      <c r="H3626" s="78">
        <f t="shared" si="555"/>
        <v>-1308.4105646193436</v>
      </c>
      <c r="I3626" s="77">
        <f t="shared" si="558"/>
        <v>100</v>
      </c>
      <c r="J3626" s="77">
        <f t="shared" si="559"/>
        <v>3.4143489444932668E-18</v>
      </c>
      <c r="K3626" s="77">
        <f t="shared" si="560"/>
        <v>3.4143489444932669E-16</v>
      </c>
      <c r="L3626" s="82"/>
    </row>
    <row r="3627" spans="1:12" x14ac:dyDescent="0.2">
      <c r="A3627" s="76">
        <v>86200</v>
      </c>
      <c r="B3627" s="76">
        <f t="shared" si="556"/>
        <v>86.2</v>
      </c>
      <c r="C3627" s="77">
        <f t="shared" si="551"/>
        <v>7.2154553310702594E-14</v>
      </c>
      <c r="D3627" s="78">
        <f t="shared" si="552"/>
        <v>4.6833790993752374E-5</v>
      </c>
      <c r="E3627" s="78">
        <f t="shared" si="553"/>
        <v>1</v>
      </c>
      <c r="F3627" s="78">
        <f t="shared" si="554"/>
        <v>1</v>
      </c>
      <c r="G3627" s="77">
        <f t="shared" si="557"/>
        <v>3.3792712690010087E-18</v>
      </c>
      <c r="H3627" s="78">
        <f t="shared" si="555"/>
        <v>-349.42353888186506</v>
      </c>
      <c r="I3627" s="77">
        <f t="shared" si="558"/>
        <v>100</v>
      </c>
      <c r="J3627" s="77">
        <f t="shared" si="559"/>
        <v>1.6896356345005044E-18</v>
      </c>
      <c r="K3627" s="77">
        <f t="shared" si="560"/>
        <v>1.6896356345005044E-16</v>
      </c>
      <c r="L3627" s="82"/>
    </row>
    <row r="3628" spans="1:12" x14ac:dyDescent="0.2">
      <c r="A3628" s="76">
        <v>86300</v>
      </c>
      <c r="B3628" s="76">
        <f t="shared" si="556"/>
        <v>86.3</v>
      </c>
      <c r="C3628" s="77">
        <f t="shared" si="551"/>
        <v>2.2448425945651711E-15</v>
      </c>
      <c r="D3628" s="78">
        <f t="shared" si="552"/>
        <v>7.4862761933952116E-4</v>
      </c>
      <c r="E3628" s="78">
        <f t="shared" si="553"/>
        <v>1</v>
      </c>
      <c r="F3628" s="78">
        <f t="shared" si="554"/>
        <v>1</v>
      </c>
      <c r="G3628" s="77">
        <f t="shared" si="557"/>
        <v>1.680551167361278E-18</v>
      </c>
      <c r="H3628" s="78">
        <f t="shared" si="555"/>
        <v>-355.49096520254687</v>
      </c>
      <c r="I3628" s="77">
        <f t="shared" si="558"/>
        <v>100</v>
      </c>
      <c r="J3628" s="77">
        <f t="shared" si="559"/>
        <v>2.5299112181811434E-18</v>
      </c>
      <c r="K3628" s="77">
        <f t="shared" si="560"/>
        <v>2.5299112181811434E-16</v>
      </c>
      <c r="L3628" s="82"/>
    </row>
    <row r="3629" spans="1:12" x14ac:dyDescent="0.2">
      <c r="A3629" s="76">
        <v>86400</v>
      </c>
      <c r="B3629" s="76">
        <f t="shared" si="556"/>
        <v>86.4</v>
      </c>
      <c r="C3629" s="77">
        <f t="shared" si="551"/>
        <v>9.6979380328087799E-83</v>
      </c>
      <c r="D3629" s="78">
        <f t="shared" si="552"/>
        <v>1.5989026804961819E-2</v>
      </c>
      <c r="E3629" s="78">
        <f t="shared" si="553"/>
        <v>1</v>
      </c>
      <c r="F3629" s="78">
        <f t="shared" si="554"/>
        <v>1</v>
      </c>
      <c r="G3629" s="77">
        <f t="shared" si="557"/>
        <v>1.5506059115943827E-84</v>
      </c>
      <c r="H3629" s="78">
        <f t="shared" si="555"/>
        <v>-1676.1899712928207</v>
      </c>
      <c r="I3629" s="77">
        <f t="shared" si="558"/>
        <v>100</v>
      </c>
      <c r="J3629" s="77">
        <f t="shared" si="559"/>
        <v>8.4027558368063899E-19</v>
      </c>
      <c r="K3629" s="77">
        <f t="shared" si="560"/>
        <v>8.4027558368063899E-17</v>
      </c>
      <c r="L3629" s="82"/>
    </row>
    <row r="3630" spans="1:12" x14ac:dyDescent="0.2">
      <c r="A3630" s="76">
        <v>86500</v>
      </c>
      <c r="B3630" s="76">
        <f t="shared" si="556"/>
        <v>86.5</v>
      </c>
      <c r="C3630" s="77">
        <f t="shared" si="551"/>
        <v>2.2197574649261773E-15</v>
      </c>
      <c r="D3630" s="78">
        <f t="shared" si="552"/>
        <v>7.486276193399402E-4</v>
      </c>
      <c r="E3630" s="78">
        <f t="shared" si="553"/>
        <v>1</v>
      </c>
      <c r="F3630" s="78">
        <f t="shared" si="554"/>
        <v>1</v>
      </c>
      <c r="G3630" s="77">
        <f t="shared" si="557"/>
        <v>1.6617717464797448E-18</v>
      </c>
      <c r="H3630" s="78">
        <f t="shared" si="555"/>
        <v>-355.58857258398626</v>
      </c>
      <c r="I3630" s="77">
        <f t="shared" si="558"/>
        <v>100</v>
      </c>
      <c r="J3630" s="77">
        <f t="shared" si="559"/>
        <v>8.3088587323987241E-19</v>
      </c>
      <c r="K3630" s="77">
        <f t="shared" si="560"/>
        <v>8.308858732398724E-17</v>
      </c>
      <c r="L3630" s="82"/>
    </row>
    <row r="3631" spans="1:12" x14ac:dyDescent="0.2">
      <c r="A3631" s="76">
        <v>86600</v>
      </c>
      <c r="B3631" s="76">
        <f t="shared" si="556"/>
        <v>86.6</v>
      </c>
      <c r="C3631" s="77">
        <f t="shared" si="551"/>
        <v>7.0550970262376654E-14</v>
      </c>
      <c r="D3631" s="78">
        <f t="shared" si="552"/>
        <v>4.6833790993745123E-5</v>
      </c>
      <c r="E3631" s="78">
        <f t="shared" si="553"/>
        <v>1</v>
      </c>
      <c r="F3631" s="78">
        <f t="shared" si="554"/>
        <v>1</v>
      </c>
      <c r="G3631" s="77">
        <f t="shared" si="557"/>
        <v>3.3041693956740759E-18</v>
      </c>
      <c r="H3631" s="78">
        <f t="shared" si="555"/>
        <v>-349.61875391395392</v>
      </c>
      <c r="I3631" s="77">
        <f t="shared" si="558"/>
        <v>100</v>
      </c>
      <c r="J3631" s="77">
        <f t="shared" si="559"/>
        <v>2.4829705710769102E-18</v>
      </c>
      <c r="K3631" s="77">
        <f t="shared" si="560"/>
        <v>2.4829705710769104E-16</v>
      </c>
      <c r="L3631" s="82"/>
    </row>
    <row r="3632" spans="1:12" x14ac:dyDescent="0.2">
      <c r="A3632" s="76">
        <v>86700</v>
      </c>
      <c r="B3632" s="76">
        <f t="shared" si="556"/>
        <v>86.7</v>
      </c>
      <c r="C3632" s="77">
        <f t="shared" si="551"/>
        <v>5.3169809348190296E-13</v>
      </c>
      <c r="D3632" s="78">
        <f t="shared" si="552"/>
        <v>4.6357782530548224E-56</v>
      </c>
      <c r="E3632" s="78">
        <f t="shared" si="553"/>
        <v>1</v>
      </c>
      <c r="F3632" s="78">
        <f t="shared" si="554"/>
        <v>1</v>
      </c>
      <c r="G3632" s="77">
        <f t="shared" si="557"/>
        <v>2.464834458954116E-68</v>
      </c>
      <c r="H3632" s="78">
        <f t="shared" si="555"/>
        <v>-1352.1642448622333</v>
      </c>
      <c r="I3632" s="77">
        <f t="shared" si="558"/>
        <v>100</v>
      </c>
      <c r="J3632" s="77">
        <f t="shared" si="559"/>
        <v>1.6520846978370379E-18</v>
      </c>
      <c r="K3632" s="77">
        <f t="shared" si="560"/>
        <v>1.6520846978370379E-16</v>
      </c>
      <c r="L3632" s="82"/>
    </row>
    <row r="3633" spans="1:12" x14ac:dyDescent="0.2">
      <c r="A3633" s="76">
        <v>86800</v>
      </c>
      <c r="B3633" s="76">
        <f t="shared" si="556"/>
        <v>86.8</v>
      </c>
      <c r="C3633" s="77">
        <f t="shared" si="551"/>
        <v>2.2218910616075454E-12</v>
      </c>
      <c r="D3633" s="78">
        <f t="shared" si="552"/>
        <v>2.9382823517325517E-6</v>
      </c>
      <c r="E3633" s="78">
        <f t="shared" si="553"/>
        <v>1</v>
      </c>
      <c r="F3633" s="78">
        <f t="shared" si="554"/>
        <v>1</v>
      </c>
      <c r="G3633" s="77">
        <f t="shared" si="557"/>
        <v>6.5285432937937546E-18</v>
      </c>
      <c r="H3633" s="78">
        <f t="shared" si="555"/>
        <v>-343.70367423067592</v>
      </c>
      <c r="I3633" s="77">
        <f t="shared" si="558"/>
        <v>100</v>
      </c>
      <c r="J3633" s="77">
        <f t="shared" si="559"/>
        <v>3.2642716468968773E-18</v>
      </c>
      <c r="K3633" s="77">
        <f t="shared" si="560"/>
        <v>3.2642716468968774E-16</v>
      </c>
      <c r="L3633" s="82"/>
    </row>
    <row r="3634" spans="1:12" x14ac:dyDescent="0.2">
      <c r="A3634" s="76">
        <v>86900</v>
      </c>
      <c r="B3634" s="76">
        <f t="shared" si="556"/>
        <v>86.9</v>
      </c>
      <c r="C3634" s="77">
        <f t="shared" si="551"/>
        <v>6.7188465855745334E-12</v>
      </c>
      <c r="D3634" s="78">
        <f t="shared" si="552"/>
        <v>1.2069646074830672E-6</v>
      </c>
      <c r="E3634" s="78">
        <f t="shared" si="553"/>
        <v>1</v>
      </c>
      <c r="F3634" s="78">
        <f t="shared" si="554"/>
        <v>1</v>
      </c>
      <c r="G3634" s="77">
        <f t="shared" si="557"/>
        <v>8.1094100318969134E-18</v>
      </c>
      <c r="H3634" s="78">
        <f t="shared" si="555"/>
        <v>-341.82021480039236</v>
      </c>
      <c r="I3634" s="77">
        <f t="shared" si="558"/>
        <v>100</v>
      </c>
      <c r="J3634" s="77">
        <f t="shared" si="559"/>
        <v>7.318976662845334E-18</v>
      </c>
      <c r="K3634" s="77">
        <f t="shared" si="560"/>
        <v>7.3189766628453342E-16</v>
      </c>
      <c r="L3634" s="82"/>
    </row>
    <row r="3635" spans="1:12" x14ac:dyDescent="0.2">
      <c r="A3635" s="76">
        <v>87000</v>
      </c>
      <c r="B3635" s="76">
        <f t="shared" si="556"/>
        <v>87</v>
      </c>
      <c r="C3635" s="77">
        <f t="shared" si="551"/>
        <v>1.6553143206079854E-11</v>
      </c>
      <c r="D3635" s="78">
        <f t="shared" si="552"/>
        <v>2.6033023783650969E-56</v>
      </c>
      <c r="E3635" s="78">
        <f t="shared" si="553"/>
        <v>1</v>
      </c>
      <c r="F3635" s="78">
        <f t="shared" si="554"/>
        <v>1</v>
      </c>
      <c r="G3635" s="77">
        <f t="shared" si="557"/>
        <v>4.3092837077805732E-67</v>
      </c>
      <c r="H3635" s="78">
        <f t="shared" si="555"/>
        <v>-1327.3118982515928</v>
      </c>
      <c r="I3635" s="77">
        <f t="shared" si="558"/>
        <v>100</v>
      </c>
      <c r="J3635" s="77">
        <f t="shared" si="559"/>
        <v>4.0547050159484567E-18</v>
      </c>
      <c r="K3635" s="77">
        <f t="shared" si="560"/>
        <v>4.0547050159484568E-16</v>
      </c>
      <c r="L3635" s="82"/>
    </row>
    <row r="3636" spans="1:12" x14ac:dyDescent="0.2">
      <c r="A3636" s="76">
        <v>87100</v>
      </c>
      <c r="B3636" s="76">
        <f t="shared" si="556"/>
        <v>87.1</v>
      </c>
      <c r="C3636" s="77">
        <f t="shared" si="551"/>
        <v>3.5395755626984694E-11</v>
      </c>
      <c r="D3636" s="78">
        <f t="shared" si="552"/>
        <v>3.1658739828606657E-7</v>
      </c>
      <c r="E3636" s="78">
        <f t="shared" si="553"/>
        <v>1</v>
      </c>
      <c r="F3636" s="78">
        <f t="shared" si="554"/>
        <v>1</v>
      </c>
      <c r="G3636" s="77">
        <f t="shared" si="557"/>
        <v>1.1205850184316486E-17</v>
      </c>
      <c r="H3636" s="78">
        <f t="shared" si="555"/>
        <v>-339.01110376187296</v>
      </c>
      <c r="I3636" s="77">
        <f t="shared" si="558"/>
        <v>100</v>
      </c>
      <c r="J3636" s="77">
        <f t="shared" si="559"/>
        <v>5.6029250921582429E-18</v>
      </c>
      <c r="K3636" s="77">
        <f t="shared" si="560"/>
        <v>5.6029250921582426E-16</v>
      </c>
      <c r="L3636" s="82"/>
    </row>
    <row r="3637" spans="1:12" x14ac:dyDescent="0.2">
      <c r="A3637" s="76">
        <v>87200</v>
      </c>
      <c r="B3637" s="76">
        <f t="shared" si="556"/>
        <v>87.2</v>
      </c>
      <c r="C3637" s="77">
        <f t="shared" si="551"/>
        <v>6.8218867471554635E-11</v>
      </c>
      <c r="D3637" s="78">
        <f t="shared" si="552"/>
        <v>1.8646470562820917E-7</v>
      </c>
      <c r="E3637" s="78">
        <f t="shared" si="553"/>
        <v>1</v>
      </c>
      <c r="F3637" s="78">
        <f t="shared" si="554"/>
        <v>1</v>
      </c>
      <c r="G3637" s="77">
        <f t="shared" si="557"/>
        <v>1.2720411041373249E-17</v>
      </c>
      <c r="H3637" s="78">
        <f t="shared" si="555"/>
        <v>-337.90997709746904</v>
      </c>
      <c r="I3637" s="77">
        <f t="shared" si="558"/>
        <v>100</v>
      </c>
      <c r="J3637" s="77">
        <f t="shared" si="559"/>
        <v>1.1963130612844867E-17</v>
      </c>
      <c r="K3637" s="77">
        <f t="shared" si="560"/>
        <v>1.1963130612844868E-15</v>
      </c>
      <c r="L3637" s="82"/>
    </row>
    <row r="3638" spans="1:12" x14ac:dyDescent="0.2">
      <c r="A3638" s="76">
        <v>87300</v>
      </c>
      <c r="B3638" s="76">
        <f t="shared" si="556"/>
        <v>87.3</v>
      </c>
      <c r="C3638" s="77">
        <f t="shared" si="551"/>
        <v>1.2142748825387679E-10</v>
      </c>
      <c r="D3638" s="78">
        <f t="shared" si="552"/>
        <v>2.9133619548043739E-57</v>
      </c>
      <c r="E3638" s="78">
        <f t="shared" si="553"/>
        <v>1</v>
      </c>
      <c r="F3638" s="78">
        <f t="shared" si="554"/>
        <v>1</v>
      </c>
      <c r="G3638" s="77">
        <f t="shared" si="557"/>
        <v>3.5376222454629965E-67</v>
      </c>
      <c r="H3638" s="78">
        <f t="shared" si="555"/>
        <v>-1329.0257708760657</v>
      </c>
      <c r="I3638" s="77">
        <f t="shared" si="558"/>
        <v>100</v>
      </c>
      <c r="J3638" s="77">
        <f t="shared" si="559"/>
        <v>6.3602055206866245E-18</v>
      </c>
      <c r="K3638" s="77">
        <f t="shared" si="560"/>
        <v>6.3602055206866242E-16</v>
      </c>
      <c r="L3638" s="82"/>
    </row>
    <row r="3639" spans="1:12" x14ac:dyDescent="0.2">
      <c r="A3639" s="76">
        <v>87400</v>
      </c>
      <c r="B3639" s="76">
        <f t="shared" si="556"/>
        <v>87.4</v>
      </c>
      <c r="C3639" s="77">
        <f t="shared" si="551"/>
        <v>2.0295983460734114E-10</v>
      </c>
      <c r="D3639" s="78">
        <f t="shared" si="552"/>
        <v>7.725570454325661E-8</v>
      </c>
      <c r="E3639" s="78">
        <f t="shared" si="553"/>
        <v>1</v>
      </c>
      <c r="F3639" s="78">
        <f t="shared" si="554"/>
        <v>1</v>
      </c>
      <c r="G3639" s="77">
        <f t="shared" si="557"/>
        <v>1.5679805016572976E-17</v>
      </c>
      <c r="H3639" s="78">
        <f t="shared" si="555"/>
        <v>-336.09318684419605</v>
      </c>
      <c r="I3639" s="77">
        <f t="shared" si="558"/>
        <v>100</v>
      </c>
      <c r="J3639" s="77">
        <f t="shared" si="559"/>
        <v>7.8399025082864882E-18</v>
      </c>
      <c r="K3639" s="77">
        <f t="shared" si="560"/>
        <v>7.8399025082864878E-16</v>
      </c>
      <c r="L3639" s="82"/>
    </row>
    <row r="3640" spans="1:12" x14ac:dyDescent="0.2">
      <c r="A3640" s="76">
        <v>87500</v>
      </c>
      <c r="B3640" s="76">
        <f t="shared" si="556"/>
        <v>87.5</v>
      </c>
      <c r="C3640" s="77">
        <f t="shared" si="551"/>
        <v>3.2235489195866732E-10</v>
      </c>
      <c r="D3640" s="78">
        <f t="shared" si="552"/>
        <v>5.3120718294756639E-8</v>
      </c>
      <c r="E3640" s="78">
        <f t="shared" si="553"/>
        <v>1</v>
      </c>
      <c r="F3640" s="78">
        <f t="shared" si="554"/>
        <v>1</v>
      </c>
      <c r="G3640" s="77">
        <f t="shared" si="557"/>
        <v>1.7123723406673078E-17</v>
      </c>
      <c r="H3640" s="78">
        <f t="shared" si="555"/>
        <v>-335.32803591566341</v>
      </c>
      <c r="I3640" s="77">
        <f t="shared" si="558"/>
        <v>100</v>
      </c>
      <c r="J3640" s="77">
        <f t="shared" si="559"/>
        <v>1.6401764211623026E-17</v>
      </c>
      <c r="K3640" s="77">
        <f t="shared" si="560"/>
        <v>1.6401764211623025E-15</v>
      </c>
      <c r="L3640" s="82"/>
    </row>
    <row r="3641" spans="1:12" x14ac:dyDescent="0.2">
      <c r="A3641" s="76">
        <v>87600</v>
      </c>
      <c r="B3641" s="76">
        <f t="shared" si="556"/>
        <v>87.6</v>
      </c>
      <c r="C3641" s="77">
        <f t="shared" si="551"/>
        <v>4.907860449746958E-10</v>
      </c>
      <c r="D3641" s="78">
        <f t="shared" si="552"/>
        <v>6.5037137055750952E-59</v>
      </c>
      <c r="E3641" s="78">
        <f t="shared" si="553"/>
        <v>1</v>
      </c>
      <c r="F3641" s="78">
        <f t="shared" si="554"/>
        <v>1</v>
      </c>
      <c r="G3641" s="77">
        <f t="shared" si="557"/>
        <v>3.1919319272069242E-68</v>
      </c>
      <c r="H3641" s="78">
        <f t="shared" si="555"/>
        <v>-1349.9189275842309</v>
      </c>
      <c r="I3641" s="77">
        <f t="shared" si="558"/>
        <v>100</v>
      </c>
      <c r="J3641" s="77">
        <f t="shared" si="559"/>
        <v>8.561861703336539E-18</v>
      </c>
      <c r="K3641" s="77">
        <f t="shared" si="560"/>
        <v>8.5618617033365386E-16</v>
      </c>
      <c r="L3641" s="82"/>
    </row>
    <row r="3642" spans="1:12" x14ac:dyDescent="0.2">
      <c r="A3642" s="76">
        <v>87700</v>
      </c>
      <c r="B3642" s="76">
        <f t="shared" si="556"/>
        <v>87.7</v>
      </c>
      <c r="C3642" s="77">
        <f t="shared" si="551"/>
        <v>7.2106014720418861E-10</v>
      </c>
      <c r="D3642" s="78">
        <f t="shared" si="552"/>
        <v>2.7650729327673038E-8</v>
      </c>
      <c r="E3642" s="78">
        <f t="shared" si="553"/>
        <v>1</v>
      </c>
      <c r="F3642" s="78">
        <f t="shared" si="554"/>
        <v>1</v>
      </c>
      <c r="G3642" s="77">
        <f t="shared" si="557"/>
        <v>1.9937838959315096E-17</v>
      </c>
      <c r="H3642" s="78">
        <f t="shared" si="555"/>
        <v>-334.00643832360237</v>
      </c>
      <c r="I3642" s="77">
        <f t="shared" si="558"/>
        <v>100</v>
      </c>
      <c r="J3642" s="77">
        <f t="shared" si="559"/>
        <v>9.9689194796575482E-18</v>
      </c>
      <c r="K3642" s="77">
        <f t="shared" si="560"/>
        <v>9.9689194796575488E-16</v>
      </c>
      <c r="L3642" s="82"/>
    </row>
    <row r="3643" spans="1:12" x14ac:dyDescent="0.2">
      <c r="A3643" s="76">
        <v>87800</v>
      </c>
      <c r="B3643" s="76">
        <f t="shared" si="556"/>
        <v>87.8</v>
      </c>
      <c r="C3643" s="77">
        <f t="shared" si="551"/>
        <v>1.027581886301241E-9</v>
      </c>
      <c r="D3643" s="78">
        <f t="shared" si="552"/>
        <v>2.0735300969809536E-8</v>
      </c>
      <c r="E3643" s="78">
        <f t="shared" si="553"/>
        <v>1</v>
      </c>
      <c r="F3643" s="78">
        <f t="shared" si="554"/>
        <v>1</v>
      </c>
      <c r="G3643" s="77">
        <f t="shared" si="557"/>
        <v>2.1307219683580834E-17</v>
      </c>
      <c r="H3643" s="78">
        <f t="shared" si="555"/>
        <v>-333.42946432796407</v>
      </c>
      <c r="I3643" s="77">
        <f t="shared" si="558"/>
        <v>100</v>
      </c>
      <c r="J3643" s="77">
        <f t="shared" si="559"/>
        <v>2.0622529321447965E-17</v>
      </c>
      <c r="K3643" s="77">
        <f t="shared" si="560"/>
        <v>2.0622529321447966E-15</v>
      </c>
      <c r="L3643" s="82"/>
    </row>
    <row r="3644" spans="1:12" x14ac:dyDescent="0.2">
      <c r="A3644" s="76">
        <v>87900</v>
      </c>
      <c r="B3644" s="76">
        <f t="shared" si="556"/>
        <v>87.9</v>
      </c>
      <c r="C3644" s="77">
        <f t="shared" si="551"/>
        <v>1.4262837849758765E-9</v>
      </c>
      <c r="D3644" s="78">
        <f t="shared" si="552"/>
        <v>1.7005066593639165E-64</v>
      </c>
      <c r="E3644" s="78">
        <f t="shared" si="553"/>
        <v>1</v>
      </c>
      <c r="F3644" s="78">
        <f t="shared" si="554"/>
        <v>1</v>
      </c>
      <c r="G3644" s="77">
        <f t="shared" si="557"/>
        <v>2.4254050744942502E-73</v>
      </c>
      <c r="H3644" s="78">
        <f t="shared" si="555"/>
        <v>-1452.3043143624616</v>
      </c>
      <c r="I3644" s="77">
        <f t="shared" si="558"/>
        <v>100</v>
      </c>
      <c r="J3644" s="77">
        <f t="shared" si="559"/>
        <v>1.0653609841790417E-17</v>
      </c>
      <c r="K3644" s="77">
        <f t="shared" si="560"/>
        <v>1.0653609841790418E-15</v>
      </c>
      <c r="L3644" s="82"/>
    </row>
    <row r="3645" spans="1:12" x14ac:dyDescent="0.2">
      <c r="A3645" s="76">
        <v>88000</v>
      </c>
      <c r="B3645" s="76">
        <f t="shared" si="556"/>
        <v>88</v>
      </c>
      <c r="C3645" s="77">
        <f t="shared" si="551"/>
        <v>1.9345226533890145E-9</v>
      </c>
      <c r="D3645" s="78">
        <f t="shared" si="552"/>
        <v>1.2389986162852466E-8</v>
      </c>
      <c r="E3645" s="78">
        <f t="shared" si="553"/>
        <v>1</v>
      </c>
      <c r="F3645" s="78">
        <f t="shared" si="554"/>
        <v>1</v>
      </c>
      <c r="G3645" s="77">
        <f t="shared" si="557"/>
        <v>2.3968708907214527E-17</v>
      </c>
      <c r="H3645" s="78">
        <f t="shared" si="555"/>
        <v>-332.40710717879602</v>
      </c>
      <c r="I3645" s="77">
        <f t="shared" si="558"/>
        <v>100</v>
      </c>
      <c r="J3645" s="77">
        <f t="shared" si="559"/>
        <v>1.1984354453607263E-17</v>
      </c>
      <c r="K3645" s="77">
        <f t="shared" si="560"/>
        <v>1.1984354453607264E-15</v>
      </c>
      <c r="L3645" s="82"/>
    </row>
    <row r="3646" spans="1:12" x14ac:dyDescent="0.2">
      <c r="A3646" s="76">
        <v>88100</v>
      </c>
      <c r="B3646" s="76">
        <f t="shared" si="556"/>
        <v>88.1</v>
      </c>
      <c r="C3646" s="77">
        <f t="shared" si="551"/>
        <v>2.5709437702744584E-9</v>
      </c>
      <c r="D3646" s="78">
        <f t="shared" si="552"/>
        <v>9.8252243426731615E-9</v>
      </c>
      <c r="E3646" s="78">
        <f t="shared" si="553"/>
        <v>1</v>
      </c>
      <c r="F3646" s="78">
        <f t="shared" si="554"/>
        <v>1</v>
      </c>
      <c r="G3646" s="77">
        <f t="shared" si="557"/>
        <v>2.5260099315344524E-17</v>
      </c>
      <c r="H3646" s="78">
        <f t="shared" si="555"/>
        <v>-331.95129892516144</v>
      </c>
      <c r="I3646" s="77">
        <f t="shared" si="558"/>
        <v>100</v>
      </c>
      <c r="J3646" s="77">
        <f t="shared" si="559"/>
        <v>2.4614404111279525E-17</v>
      </c>
      <c r="K3646" s="77">
        <f t="shared" si="560"/>
        <v>2.4614404111279527E-15</v>
      </c>
      <c r="L3646" s="82"/>
    </row>
    <row r="3647" spans="1:12" x14ac:dyDescent="0.2">
      <c r="A3647" s="76">
        <v>88200</v>
      </c>
      <c r="B3647" s="76">
        <f t="shared" si="556"/>
        <v>88.2</v>
      </c>
      <c r="C3647" s="77">
        <f t="shared" si="551"/>
        <v>3.3553145120328006E-9</v>
      </c>
      <c r="D3647" s="78">
        <f t="shared" si="552"/>
        <v>8.9327565491142921E-60</v>
      </c>
      <c r="E3647" s="78">
        <f t="shared" si="553"/>
        <v>1</v>
      </c>
      <c r="F3647" s="78">
        <f t="shared" si="554"/>
        <v>1</v>
      </c>
      <c r="G3647" s="77">
        <f t="shared" si="557"/>
        <v>2.9972207681699225E-68</v>
      </c>
      <c r="H3647" s="78">
        <f t="shared" si="555"/>
        <v>-1350.4656253355029</v>
      </c>
      <c r="I3647" s="77">
        <f t="shared" si="558"/>
        <v>100</v>
      </c>
      <c r="J3647" s="77">
        <f t="shared" si="559"/>
        <v>1.2630049657672262E-17</v>
      </c>
      <c r="K3647" s="77">
        <f t="shared" si="560"/>
        <v>1.2630049657672261E-15</v>
      </c>
      <c r="L3647" s="82"/>
    </row>
    <row r="3648" spans="1:12" x14ac:dyDescent="0.2">
      <c r="A3648" s="76">
        <v>88300</v>
      </c>
      <c r="B3648" s="76">
        <f t="shared" si="556"/>
        <v>88.3</v>
      </c>
      <c r="C3648" s="77">
        <f t="shared" si="551"/>
        <v>4.308329566103565E-9</v>
      </c>
      <c r="D3648" s="78">
        <f t="shared" si="552"/>
        <v>6.4439125979802921E-9</v>
      </c>
      <c r="E3648" s="78">
        <f t="shared" si="553"/>
        <v>1</v>
      </c>
      <c r="F3648" s="78">
        <f t="shared" si="554"/>
        <v>1</v>
      </c>
      <c r="G3648" s="77">
        <f t="shared" si="557"/>
        <v>2.7762499167265727E-17</v>
      </c>
      <c r="H3648" s="78">
        <f t="shared" si="555"/>
        <v>-331.13082882940205</v>
      </c>
      <c r="I3648" s="77">
        <f t="shared" si="558"/>
        <v>100</v>
      </c>
      <c r="J3648" s="77">
        <f t="shared" si="559"/>
        <v>1.3881249583632863E-17</v>
      </c>
      <c r="K3648" s="77">
        <f t="shared" si="560"/>
        <v>1.3881249583632862E-15</v>
      </c>
      <c r="L3648" s="82"/>
    </row>
    <row r="3649" spans="1:12" x14ac:dyDescent="0.2">
      <c r="A3649" s="76">
        <v>88400</v>
      </c>
      <c r="B3649" s="76">
        <f t="shared" si="556"/>
        <v>88.4</v>
      </c>
      <c r="C3649" s="77">
        <f t="shared" si="551"/>
        <v>5.4513902521321571E-9</v>
      </c>
      <c r="D3649" s="78">
        <f t="shared" si="552"/>
        <v>5.3147705803704271E-9</v>
      </c>
      <c r="E3649" s="78">
        <f t="shared" si="553"/>
        <v>1</v>
      </c>
      <c r="F3649" s="78">
        <f t="shared" si="554"/>
        <v>1</v>
      </c>
      <c r="G3649" s="77">
        <f t="shared" si="557"/>
        <v>2.8972888534150113E-17</v>
      </c>
      <c r="H3649" s="78">
        <f t="shared" si="555"/>
        <v>-330.76016408839564</v>
      </c>
      <c r="I3649" s="77">
        <f t="shared" si="558"/>
        <v>100</v>
      </c>
      <c r="J3649" s="77">
        <f t="shared" si="559"/>
        <v>2.836769385070792E-17</v>
      </c>
      <c r="K3649" s="77">
        <f t="shared" si="560"/>
        <v>2.8367693850707918E-15</v>
      </c>
      <c r="L3649" s="82"/>
    </row>
    <row r="3650" spans="1:12" x14ac:dyDescent="0.2">
      <c r="A3650" s="76">
        <v>88500</v>
      </c>
      <c r="B3650" s="76">
        <f t="shared" si="556"/>
        <v>88.5</v>
      </c>
      <c r="C3650" s="77">
        <f t="shared" ref="C3650:C3713" si="561">ABS(SIN(((8*PI()*$A3650*VLOOKUP($D$8,$C$16:$D$31,2,FALSE))/($D$14*1000000)))/(VLOOKUP($D$8,$C$16:$D$31,2,FALSE)*SIN(((8*PI()*$A3650)/($D$14*1000000)))))^5</f>
        <v>6.8063608272743235E-9</v>
      </c>
      <c r="D3650" s="78">
        <f t="shared" ref="D3650:D3713" si="562">ABS(SIN(((512*PI()*$A3650*VLOOKUP($D$8,$C$16:$E$31,3,FALSE))/($D$14*1000000)))/(VLOOKUP($D$8,$C$16:$E$31,3,FALSE)*SIN(((512*PI()*$A3650)/($D$14*1000000)))))^$D$9</f>
        <v>9.1070032684014517E-58</v>
      </c>
      <c r="E3650" s="78">
        <f t="shared" ref="E3650:E3713" si="563">IF($D$10="OFF",1,ABS(SIN(8*VLOOKUP($D$8,$C$16:$D$31,2,FALSE)*VLOOKUP($D$8,$C$16:$E$31,3,FALSE)*2*PI()*A3650/($D$14*1000000))/(2*SIN((8*VLOOKUP($D$8,$C$16:$D$31,2,FALSE)*VLOOKUP($D$8,$C$16:$E$31,3,FALSE))*PI()*A3650/($D$14*1000000)))))</f>
        <v>1</v>
      </c>
      <c r="F3650" s="78">
        <f t="shared" ref="F3650:F3713" si="564">IF($D$11="OFF",1,ABS(SIN(8*VLOOKUP($D$8,$C$16:$D$31,2,FALSE)*VLOOKUP($D$8,$C$16:$E$31,3,FALSE)*IF($D$10="ON",4,2)*PI()*A3650/($D$14*1000000))/(2*SIN((8*VLOOKUP($D$8,$C$16:$D$31,2,FALSE)*VLOOKUP($D$8,$C$16:$E$31,3,FALSE)*IF($D$10="ON",2,1))*PI()*A3650/($D$14*1000000)))))</f>
        <v>1</v>
      </c>
      <c r="G3650" s="77">
        <f t="shared" si="557"/>
        <v>6.1985550299906871E-66</v>
      </c>
      <c r="H3650" s="78">
        <f t="shared" ref="H3650:H3713" si="565">20*LOG10(G3650)</f>
        <v>-1304.1541907766168</v>
      </c>
      <c r="I3650" s="77">
        <f t="shared" si="558"/>
        <v>100</v>
      </c>
      <c r="J3650" s="77">
        <f t="shared" si="559"/>
        <v>1.4486444267075057E-17</v>
      </c>
      <c r="K3650" s="77">
        <f t="shared" si="560"/>
        <v>1.4486444267075056E-15</v>
      </c>
      <c r="L3650" s="82"/>
    </row>
    <row r="3651" spans="1:12" x14ac:dyDescent="0.2">
      <c r="A3651" s="76">
        <v>88600</v>
      </c>
      <c r="B3651" s="76">
        <f t="shared" ref="B3651:B3714" si="566">A3651/1000</f>
        <v>88.6</v>
      </c>
      <c r="C3651" s="77">
        <f t="shared" si="561"/>
        <v>8.3953049663284945E-9</v>
      </c>
      <c r="D3651" s="78">
        <f t="shared" si="562"/>
        <v>3.7295390667751827E-9</v>
      </c>
      <c r="E3651" s="78">
        <f t="shared" si="563"/>
        <v>1</v>
      </c>
      <c r="F3651" s="78">
        <f t="shared" si="564"/>
        <v>1</v>
      </c>
      <c r="G3651" s="77">
        <f t="shared" ref="G3651:G3714" si="567">C3651*D3651*E3651*F3651</f>
        <v>3.1310617849413831E-17</v>
      </c>
      <c r="H3651" s="78">
        <f t="shared" si="565"/>
        <v>-330.08616724814487</v>
      </c>
      <c r="I3651" s="77">
        <f t="shared" ref="I3651:I3714" si="568">A3651-A3650</f>
        <v>100</v>
      </c>
      <c r="J3651" s="77">
        <f t="shared" ref="J3651:J3714" si="569">((G3651+G3650)/2)</f>
        <v>1.5655308924706916E-17</v>
      </c>
      <c r="K3651" s="77">
        <f t="shared" si="560"/>
        <v>1.5655308924706915E-15</v>
      </c>
      <c r="L3651" s="82"/>
    </row>
    <row r="3652" spans="1:12" x14ac:dyDescent="0.2">
      <c r="A3652" s="76">
        <v>88700</v>
      </c>
      <c r="B3652" s="76">
        <f t="shared" si="566"/>
        <v>88.7</v>
      </c>
      <c r="C3652" s="77">
        <f t="shared" si="561"/>
        <v>1.0240205879696647E-8</v>
      </c>
      <c r="D3652" s="78">
        <f t="shared" si="562"/>
        <v>3.1676545771901018E-9</v>
      </c>
      <c r="E3652" s="78">
        <f t="shared" si="563"/>
        <v>1</v>
      </c>
      <c r="F3652" s="78">
        <f t="shared" si="564"/>
        <v>1</v>
      </c>
      <c r="G3652" s="77">
        <f t="shared" si="567"/>
        <v>3.243743502619008E-17</v>
      </c>
      <c r="H3652" s="78">
        <f t="shared" si="565"/>
        <v>-329.7790698944047</v>
      </c>
      <c r="I3652" s="77">
        <f t="shared" si="568"/>
        <v>100</v>
      </c>
      <c r="J3652" s="77">
        <f t="shared" si="569"/>
        <v>3.1874026437801956E-17</v>
      </c>
      <c r="K3652" s="77">
        <f t="shared" ref="K3652:K3715" si="570">I3652*J3652</f>
        <v>3.1874026437801954E-15</v>
      </c>
      <c r="L3652" s="82"/>
    </row>
    <row r="3653" spans="1:12" x14ac:dyDescent="0.2">
      <c r="A3653" s="76">
        <v>88800</v>
      </c>
      <c r="B3653" s="76">
        <f t="shared" si="566"/>
        <v>88.8</v>
      </c>
      <c r="C3653" s="77">
        <f t="shared" si="561"/>
        <v>1.2362673759390132E-8</v>
      </c>
      <c r="D3653" s="78">
        <f t="shared" si="562"/>
        <v>2.8710771937396224E-58</v>
      </c>
      <c r="E3653" s="78">
        <f t="shared" si="563"/>
        <v>1</v>
      </c>
      <c r="F3653" s="78">
        <f t="shared" si="564"/>
        <v>1</v>
      </c>
      <c r="G3653" s="77">
        <f t="shared" si="567"/>
        <v>3.5494190684228285E-66</v>
      </c>
      <c r="H3653" s="78">
        <f t="shared" si="565"/>
        <v>-1308.9968544376234</v>
      </c>
      <c r="I3653" s="77">
        <f t="shared" si="568"/>
        <v>100</v>
      </c>
      <c r="J3653" s="77">
        <f t="shared" si="569"/>
        <v>1.621871751309504E-17</v>
      </c>
      <c r="K3653" s="77">
        <f t="shared" si="570"/>
        <v>1.6218717513095039E-15</v>
      </c>
      <c r="L3653" s="82"/>
    </row>
    <row r="3654" spans="1:12" x14ac:dyDescent="0.2">
      <c r="A3654" s="76">
        <v>88900</v>
      </c>
      <c r="B3654" s="76">
        <f t="shared" si="566"/>
        <v>88.9</v>
      </c>
      <c r="C3654" s="77">
        <f t="shared" si="561"/>
        <v>1.4783644422963207E-8</v>
      </c>
      <c r="D3654" s="78">
        <f t="shared" si="562"/>
        <v>2.3408157796821794E-9</v>
      </c>
      <c r="E3654" s="78">
        <f t="shared" si="563"/>
        <v>1</v>
      </c>
      <c r="F3654" s="78">
        <f t="shared" si="564"/>
        <v>1</v>
      </c>
      <c r="G3654" s="77">
        <f t="shared" si="567"/>
        <v>3.460578814648272E-17</v>
      </c>
      <c r="H3654" s="78">
        <f t="shared" si="565"/>
        <v>-329.21702510516121</v>
      </c>
      <c r="I3654" s="77">
        <f t="shared" si="568"/>
        <v>100</v>
      </c>
      <c r="J3654" s="77">
        <f t="shared" si="569"/>
        <v>1.730289407324136E-17</v>
      </c>
      <c r="K3654" s="77">
        <f t="shared" si="570"/>
        <v>1.730289407324136E-15</v>
      </c>
      <c r="L3654" s="82"/>
    </row>
    <row r="3655" spans="1:12" x14ac:dyDescent="0.2">
      <c r="A3655" s="76">
        <v>89000</v>
      </c>
      <c r="B3655" s="76">
        <f t="shared" si="566"/>
        <v>89</v>
      </c>
      <c r="C3655" s="77">
        <f t="shared" si="561"/>
        <v>1.7523073155493131E-8</v>
      </c>
      <c r="D3655" s="78">
        <f t="shared" si="562"/>
        <v>2.0342834408725578E-9</v>
      </c>
      <c r="E3655" s="78">
        <f t="shared" si="563"/>
        <v>1</v>
      </c>
      <c r="F3655" s="78">
        <f t="shared" si="564"/>
        <v>1</v>
      </c>
      <c r="G3655" s="77">
        <f t="shared" si="567"/>
        <v>3.5646897553418118E-17</v>
      </c>
      <c r="H3655" s="78">
        <f t="shared" si="565"/>
        <v>-328.95956523997984</v>
      </c>
      <c r="I3655" s="77">
        <f t="shared" si="568"/>
        <v>100</v>
      </c>
      <c r="J3655" s="77">
        <f t="shared" si="569"/>
        <v>3.5126342849950416E-17</v>
      </c>
      <c r="K3655" s="77">
        <f t="shared" si="570"/>
        <v>3.5126342849950417E-15</v>
      </c>
      <c r="L3655" s="82"/>
    </row>
    <row r="3656" spans="1:12" x14ac:dyDescent="0.2">
      <c r="A3656" s="76">
        <v>89100</v>
      </c>
      <c r="B3656" s="76">
        <f t="shared" si="566"/>
        <v>89.1</v>
      </c>
      <c r="C3656" s="77">
        <f t="shared" si="561"/>
        <v>2.0599627829284906E-8</v>
      </c>
      <c r="D3656" s="78">
        <f t="shared" si="562"/>
        <v>6.0597149705507938E-58</v>
      </c>
      <c r="E3656" s="78">
        <f t="shared" si="563"/>
        <v>1</v>
      </c>
      <c r="F3656" s="78">
        <f t="shared" si="564"/>
        <v>1</v>
      </c>
      <c r="G3656" s="77">
        <f t="shared" si="567"/>
        <v>1.248278731448925E-65</v>
      </c>
      <c r="H3656" s="78">
        <f t="shared" si="565"/>
        <v>-1298.0737685813053</v>
      </c>
      <c r="I3656" s="77">
        <f t="shared" si="568"/>
        <v>100</v>
      </c>
      <c r="J3656" s="77">
        <f t="shared" si="569"/>
        <v>1.7823448776709059E-17</v>
      </c>
      <c r="K3656" s="77">
        <f t="shared" si="570"/>
        <v>1.7823448776709059E-15</v>
      </c>
      <c r="L3656" s="82"/>
    </row>
    <row r="3657" spans="1:12" x14ac:dyDescent="0.2">
      <c r="A3657" s="76">
        <v>89200</v>
      </c>
      <c r="B3657" s="76">
        <f t="shared" si="566"/>
        <v>89.2</v>
      </c>
      <c r="C3657" s="77">
        <f t="shared" si="561"/>
        <v>2.4030385409192459E-8</v>
      </c>
      <c r="D3657" s="78">
        <f t="shared" si="562"/>
        <v>1.5664349141403521E-9</v>
      </c>
      <c r="E3657" s="78">
        <f t="shared" si="563"/>
        <v>1</v>
      </c>
      <c r="F3657" s="78">
        <f t="shared" si="564"/>
        <v>1</v>
      </c>
      <c r="G3657" s="77">
        <f t="shared" si="567"/>
        <v>3.7642034705207959E-17</v>
      </c>
      <c r="H3657" s="78">
        <f t="shared" si="565"/>
        <v>-328.48653818451254</v>
      </c>
      <c r="I3657" s="77">
        <f t="shared" si="568"/>
        <v>100</v>
      </c>
      <c r="J3657" s="77">
        <f t="shared" si="569"/>
        <v>1.8821017352603979E-17</v>
      </c>
      <c r="K3657" s="77">
        <f t="shared" si="570"/>
        <v>1.8821017352603979E-15</v>
      </c>
      <c r="L3657" s="82"/>
    </row>
    <row r="3658" spans="1:12" x14ac:dyDescent="0.2">
      <c r="A3658" s="76">
        <v>89300</v>
      </c>
      <c r="B3658" s="76">
        <f t="shared" si="566"/>
        <v>89.3</v>
      </c>
      <c r="C3658" s="77">
        <f t="shared" si="561"/>
        <v>2.783053592832887E-8</v>
      </c>
      <c r="D3658" s="78">
        <f t="shared" si="562"/>
        <v>1.3868123428225782E-9</v>
      </c>
      <c r="E3658" s="78">
        <f t="shared" si="563"/>
        <v>1</v>
      </c>
      <c r="F3658" s="78">
        <f t="shared" si="564"/>
        <v>1</v>
      </c>
      <c r="G3658" s="77">
        <f t="shared" si="567"/>
        <v>3.8595730732773696E-17</v>
      </c>
      <c r="H3658" s="78">
        <f t="shared" si="565"/>
        <v>-328.26921464321828</v>
      </c>
      <c r="I3658" s="77">
        <f t="shared" si="568"/>
        <v>100</v>
      </c>
      <c r="J3658" s="77">
        <f t="shared" si="569"/>
        <v>3.8118882718990827E-17</v>
      </c>
      <c r="K3658" s="77">
        <f t="shared" si="570"/>
        <v>3.8118882718990825E-15</v>
      </c>
      <c r="L3658" s="82"/>
    </row>
    <row r="3659" spans="1:12" x14ac:dyDescent="0.2">
      <c r="A3659" s="76">
        <v>89400</v>
      </c>
      <c r="B3659" s="76">
        <f t="shared" si="566"/>
        <v>89.4</v>
      </c>
      <c r="C3659" s="77">
        <f t="shared" si="561"/>
        <v>3.2013097945072628E-8</v>
      </c>
      <c r="D3659" s="78">
        <f t="shared" si="562"/>
        <v>9.1493422938960009E-62</v>
      </c>
      <c r="E3659" s="78">
        <f t="shared" si="563"/>
        <v>1</v>
      </c>
      <c r="F3659" s="78">
        <f t="shared" si="564"/>
        <v>1</v>
      </c>
      <c r="G3659" s="77">
        <f t="shared" si="567"/>
        <v>2.9289879098748817E-69</v>
      </c>
      <c r="H3659" s="78">
        <f t="shared" si="565"/>
        <v>-1370.6656484194609</v>
      </c>
      <c r="I3659" s="77">
        <f t="shared" si="568"/>
        <v>100</v>
      </c>
      <c r="J3659" s="77">
        <f t="shared" si="569"/>
        <v>1.9297865366386848E-17</v>
      </c>
      <c r="K3659" s="77">
        <f t="shared" si="570"/>
        <v>1.929786536638685E-15</v>
      </c>
      <c r="L3659" s="82"/>
    </row>
    <row r="3660" spans="1:12" x14ac:dyDescent="0.2">
      <c r="A3660" s="76">
        <v>89500</v>
      </c>
      <c r="B3660" s="76">
        <f t="shared" si="566"/>
        <v>89.5</v>
      </c>
      <c r="C3660" s="77">
        <f t="shared" si="561"/>
        <v>3.658864936885951E-8</v>
      </c>
      <c r="D3660" s="78">
        <f t="shared" si="562"/>
        <v>1.1045683837507422E-9</v>
      </c>
      <c r="E3660" s="78">
        <f t="shared" si="563"/>
        <v>1</v>
      </c>
      <c r="F3660" s="78">
        <f t="shared" si="564"/>
        <v>1</v>
      </c>
      <c r="G3660" s="77">
        <f t="shared" si="567"/>
        <v>4.0414665296983764E-17</v>
      </c>
      <c r="H3660" s="78">
        <f t="shared" si="565"/>
        <v>-327.86922027113263</v>
      </c>
      <c r="I3660" s="77">
        <f t="shared" si="568"/>
        <v>100</v>
      </c>
      <c r="J3660" s="77">
        <f t="shared" si="569"/>
        <v>2.0207332648491882E-17</v>
      </c>
      <c r="K3660" s="77">
        <f t="shared" si="570"/>
        <v>2.0207332648491881E-15</v>
      </c>
      <c r="L3660" s="82"/>
    </row>
    <row r="3661" spans="1:12" x14ac:dyDescent="0.2">
      <c r="A3661" s="76">
        <v>89600</v>
      </c>
      <c r="B3661" s="76">
        <f t="shared" si="566"/>
        <v>89.6</v>
      </c>
      <c r="C3661" s="77">
        <f t="shared" si="561"/>
        <v>4.156507737105477E-8</v>
      </c>
      <c r="D3661" s="78">
        <f t="shared" si="562"/>
        <v>9.9313336584362502E-10</v>
      </c>
      <c r="E3661" s="78">
        <f t="shared" si="563"/>
        <v>1</v>
      </c>
      <c r="F3661" s="78">
        <f t="shared" si="564"/>
        <v>1</v>
      </c>
      <c r="G3661" s="77">
        <f t="shared" si="567"/>
        <v>4.1279665191066315E-17</v>
      </c>
      <c r="H3661" s="78">
        <f t="shared" si="565"/>
        <v>-327.68527667638728</v>
      </c>
      <c r="I3661" s="77">
        <f t="shared" si="568"/>
        <v>100</v>
      </c>
      <c r="J3661" s="77">
        <f t="shared" si="569"/>
        <v>4.0847165244025043E-17</v>
      </c>
      <c r="K3661" s="77">
        <f t="shared" si="570"/>
        <v>4.0847165244025046E-15</v>
      </c>
      <c r="L3661" s="82"/>
    </row>
    <row r="3662" spans="1:12" x14ac:dyDescent="0.2">
      <c r="A3662" s="76">
        <v>89700</v>
      </c>
      <c r="B3662" s="76">
        <f t="shared" si="566"/>
        <v>89.7</v>
      </c>
      <c r="C3662" s="77">
        <f t="shared" si="561"/>
        <v>4.6947350880647538E-8</v>
      </c>
      <c r="D3662" s="78">
        <f t="shared" si="562"/>
        <v>9.2362025650546416E-62</v>
      </c>
      <c r="E3662" s="78">
        <f t="shared" si="563"/>
        <v>1</v>
      </c>
      <c r="F3662" s="78">
        <f t="shared" si="564"/>
        <v>1</v>
      </c>
      <c r="G3662" s="77">
        <f t="shared" si="567"/>
        <v>4.3361524262635706E-69</v>
      </c>
      <c r="H3662" s="78">
        <f t="shared" si="565"/>
        <v>-1367.2579091939613</v>
      </c>
      <c r="I3662" s="77">
        <f t="shared" si="568"/>
        <v>100</v>
      </c>
      <c r="J3662" s="77">
        <f t="shared" si="569"/>
        <v>2.0639832595533158E-17</v>
      </c>
      <c r="K3662" s="77">
        <f t="shared" si="570"/>
        <v>2.0639832595533157E-15</v>
      </c>
      <c r="L3662" s="82"/>
    </row>
    <row r="3663" spans="1:12" x14ac:dyDescent="0.2">
      <c r="A3663" s="76">
        <v>89800</v>
      </c>
      <c r="B3663" s="76">
        <f t="shared" si="566"/>
        <v>89.8</v>
      </c>
      <c r="C3663" s="77">
        <f t="shared" si="561"/>
        <v>5.2737318905308926E-8</v>
      </c>
      <c r="D3663" s="78">
        <f t="shared" si="562"/>
        <v>8.1384964015041089E-10</v>
      </c>
      <c r="E3663" s="78">
        <f t="shared" si="563"/>
        <v>1</v>
      </c>
      <c r="F3663" s="78">
        <f t="shared" si="564"/>
        <v>1</v>
      </c>
      <c r="G3663" s="77">
        <f t="shared" si="567"/>
        <v>4.292024801358313E-17</v>
      </c>
      <c r="H3663" s="78">
        <f t="shared" si="565"/>
        <v>-327.34675554277999</v>
      </c>
      <c r="I3663" s="77">
        <f t="shared" si="568"/>
        <v>100</v>
      </c>
      <c r="J3663" s="77">
        <f t="shared" si="569"/>
        <v>2.1460124006791565E-17</v>
      </c>
      <c r="K3663" s="77">
        <f t="shared" si="570"/>
        <v>2.1460124006791563E-15</v>
      </c>
      <c r="L3663" s="82"/>
    </row>
    <row r="3664" spans="1:12" x14ac:dyDescent="0.2">
      <c r="A3664" s="76">
        <v>89900</v>
      </c>
      <c r="B3664" s="76">
        <f t="shared" si="566"/>
        <v>89.9</v>
      </c>
      <c r="C3664" s="77">
        <f t="shared" si="561"/>
        <v>5.8933537620079857E-8</v>
      </c>
      <c r="D3664" s="78">
        <f t="shared" si="562"/>
        <v>7.414400201076813E-10</v>
      </c>
      <c r="E3664" s="78">
        <f t="shared" si="563"/>
        <v>1</v>
      </c>
      <c r="F3664" s="78">
        <f t="shared" si="564"/>
        <v>1</v>
      </c>
      <c r="G3664" s="77">
        <f t="shared" si="567"/>
        <v>4.3695683318048803E-17</v>
      </c>
      <c r="H3664" s="78">
        <f t="shared" si="565"/>
        <v>-327.19122929434423</v>
      </c>
      <c r="I3664" s="77">
        <f t="shared" si="568"/>
        <v>100</v>
      </c>
      <c r="J3664" s="77">
        <f t="shared" si="569"/>
        <v>4.3307965665815963E-17</v>
      </c>
      <c r="K3664" s="77">
        <f t="shared" si="570"/>
        <v>4.3307965665815966E-15</v>
      </c>
      <c r="L3664" s="82"/>
    </row>
    <row r="3665" spans="1:12" x14ac:dyDescent="0.2">
      <c r="A3665" s="76">
        <v>90000</v>
      </c>
      <c r="B3665" s="76">
        <f t="shared" si="566"/>
        <v>90</v>
      </c>
      <c r="C3665" s="77">
        <f t="shared" si="561"/>
        <v>6.5531128832162484E-8</v>
      </c>
      <c r="D3665" s="78">
        <f t="shared" si="562"/>
        <v>2.2146234891741346E-58</v>
      </c>
      <c r="E3665" s="78">
        <f t="shared" si="563"/>
        <v>1</v>
      </c>
      <c r="F3665" s="78">
        <f t="shared" si="564"/>
        <v>1</v>
      </c>
      <c r="G3665" s="77">
        <f t="shared" si="567"/>
        <v>1.4512677718380342E-65</v>
      </c>
      <c r="H3665" s="78">
        <f t="shared" si="565"/>
        <v>-1296.7650489793282</v>
      </c>
      <c r="I3665" s="77">
        <f t="shared" si="568"/>
        <v>100</v>
      </c>
      <c r="J3665" s="77">
        <f t="shared" si="569"/>
        <v>2.1847841659024401E-17</v>
      </c>
      <c r="K3665" s="77">
        <f t="shared" si="570"/>
        <v>2.1847841659024403E-15</v>
      </c>
      <c r="L3665" s="82"/>
    </row>
    <row r="3666" spans="1:12" x14ac:dyDescent="0.2">
      <c r="A3666" s="76">
        <v>90100</v>
      </c>
      <c r="B3666" s="76">
        <f t="shared" si="566"/>
        <v>90.1</v>
      </c>
      <c r="C3666" s="77">
        <f t="shared" si="561"/>
        <v>7.2521672065383129E-8</v>
      </c>
      <c r="D3666" s="78">
        <f t="shared" si="562"/>
        <v>6.2266330779942149E-10</v>
      </c>
      <c r="E3666" s="78">
        <f t="shared" si="563"/>
        <v>1</v>
      </c>
      <c r="F3666" s="78">
        <f t="shared" si="564"/>
        <v>1</v>
      </c>
      <c r="G3666" s="77">
        <f t="shared" si="567"/>
        <v>4.5156584215376364E-17</v>
      </c>
      <c r="H3666" s="78">
        <f t="shared" si="565"/>
        <v>-326.90557833782833</v>
      </c>
      <c r="I3666" s="77">
        <f t="shared" si="568"/>
        <v>100</v>
      </c>
      <c r="J3666" s="77">
        <f t="shared" si="569"/>
        <v>2.2578292107688182E-17</v>
      </c>
      <c r="K3666" s="77">
        <f t="shared" si="570"/>
        <v>2.2578292107688183E-15</v>
      </c>
      <c r="L3666" s="82"/>
    </row>
    <row r="3667" spans="1:12" x14ac:dyDescent="0.2">
      <c r="A3667" s="76">
        <v>90200</v>
      </c>
      <c r="B3667" s="76">
        <f t="shared" si="566"/>
        <v>90.2</v>
      </c>
      <c r="C3667" s="77">
        <f t="shared" si="561"/>
        <v>7.9893132116226276E-8</v>
      </c>
      <c r="D3667" s="78">
        <f t="shared" si="562"/>
        <v>5.7379138404546067E-10</v>
      </c>
      <c r="E3667" s="78">
        <f t="shared" si="563"/>
        <v>1</v>
      </c>
      <c r="F3667" s="78">
        <f t="shared" si="564"/>
        <v>1</v>
      </c>
      <c r="G3667" s="77">
        <f t="shared" si="567"/>
        <v>4.584199085269632E-17</v>
      </c>
      <c r="H3667" s="78">
        <f t="shared" si="565"/>
        <v>-326.77473059674463</v>
      </c>
      <c r="I3667" s="77">
        <f t="shared" si="568"/>
        <v>100</v>
      </c>
      <c r="J3667" s="77">
        <f t="shared" si="569"/>
        <v>4.5499287534036345E-17</v>
      </c>
      <c r="K3667" s="77">
        <f t="shared" si="570"/>
        <v>4.5499287534036346E-15</v>
      </c>
      <c r="L3667" s="82"/>
    </row>
    <row r="3668" spans="1:12" x14ac:dyDescent="0.2">
      <c r="A3668" s="76">
        <v>90300</v>
      </c>
      <c r="B3668" s="76">
        <f t="shared" si="566"/>
        <v>90.3</v>
      </c>
      <c r="C3668" s="77">
        <f t="shared" si="561"/>
        <v>8.7629823519835466E-8</v>
      </c>
      <c r="D3668" s="78">
        <f t="shared" si="562"/>
        <v>3.0034327785465329E-59</v>
      </c>
      <c r="E3668" s="78">
        <f t="shared" si="563"/>
        <v>1</v>
      </c>
      <c r="F3668" s="78">
        <f t="shared" si="564"/>
        <v>1</v>
      </c>
      <c r="G3668" s="77">
        <f t="shared" si="567"/>
        <v>2.6319028433772176E-66</v>
      </c>
      <c r="H3668" s="78">
        <f t="shared" si="565"/>
        <v>-1311.5946029346264</v>
      </c>
      <c r="I3668" s="77">
        <f t="shared" si="568"/>
        <v>100</v>
      </c>
      <c r="J3668" s="77">
        <f t="shared" si="569"/>
        <v>2.292099542634816E-17</v>
      </c>
      <c r="K3668" s="77">
        <f t="shared" si="570"/>
        <v>2.2920995426348159E-15</v>
      </c>
      <c r="L3668" s="82"/>
    </row>
    <row r="3669" spans="1:12" x14ac:dyDescent="0.2">
      <c r="A3669" s="76">
        <v>90400</v>
      </c>
      <c r="B3669" s="76">
        <f t="shared" si="566"/>
        <v>90.4</v>
      </c>
      <c r="C3669" s="77">
        <f t="shared" si="561"/>
        <v>9.571241293407931E-8</v>
      </c>
      <c r="D3669" s="78">
        <f t="shared" si="562"/>
        <v>4.92336114307234E-10</v>
      </c>
      <c r="E3669" s="78">
        <f t="shared" si="563"/>
        <v>1</v>
      </c>
      <c r="F3669" s="78">
        <f t="shared" si="564"/>
        <v>1</v>
      </c>
      <c r="G3669" s="77">
        <f t="shared" si="567"/>
        <v>4.7122677474934056E-17</v>
      </c>
      <c r="H3669" s="78">
        <f t="shared" si="565"/>
        <v>-326.53540082471045</v>
      </c>
      <c r="I3669" s="77">
        <f t="shared" si="568"/>
        <v>100</v>
      </c>
      <c r="J3669" s="77">
        <f t="shared" si="569"/>
        <v>2.3561338737467028E-17</v>
      </c>
      <c r="K3669" s="77">
        <f t="shared" si="570"/>
        <v>2.3561338737467027E-15</v>
      </c>
      <c r="L3669" s="82"/>
    </row>
    <row r="3670" spans="1:12" x14ac:dyDescent="0.2">
      <c r="A3670" s="76">
        <v>90500</v>
      </c>
      <c r="B3670" s="76">
        <f t="shared" si="566"/>
        <v>90.5</v>
      </c>
      <c r="C3670" s="77">
        <f t="shared" si="561"/>
        <v>1.0411796000771591E-7</v>
      </c>
      <c r="D3670" s="78">
        <f t="shared" si="562"/>
        <v>4.5830694861436954E-10</v>
      </c>
      <c r="E3670" s="78">
        <f t="shared" si="563"/>
        <v>1</v>
      </c>
      <c r="F3670" s="78">
        <f t="shared" si="564"/>
        <v>1</v>
      </c>
      <c r="G3670" s="77">
        <f t="shared" si="567"/>
        <v>4.7717984547089237E-17</v>
      </c>
      <c r="H3670" s="78">
        <f t="shared" si="565"/>
        <v>-326.42635815609526</v>
      </c>
      <c r="I3670" s="77">
        <f t="shared" si="568"/>
        <v>100</v>
      </c>
      <c r="J3670" s="77">
        <f t="shared" si="569"/>
        <v>4.7420331011011647E-17</v>
      </c>
      <c r="K3670" s="77">
        <f t="shared" si="570"/>
        <v>4.7420331011011643E-15</v>
      </c>
      <c r="L3670" s="82"/>
    </row>
    <row r="3671" spans="1:12" x14ac:dyDescent="0.2">
      <c r="A3671" s="76">
        <v>90600</v>
      </c>
      <c r="B3671" s="76">
        <f t="shared" si="566"/>
        <v>90.6</v>
      </c>
      <c r="C3671" s="77">
        <f t="shared" si="561"/>
        <v>1.1281999685042421E-7</v>
      </c>
      <c r="D3671" s="78">
        <f t="shared" si="562"/>
        <v>9.2196919897050679E-59</v>
      </c>
      <c r="E3671" s="78">
        <f t="shared" si="563"/>
        <v>1</v>
      </c>
      <c r="F3671" s="78">
        <f t="shared" si="564"/>
        <v>1</v>
      </c>
      <c r="G3671" s="77">
        <f t="shared" si="567"/>
        <v>1.0401656212404072E-65</v>
      </c>
      <c r="H3671" s="78">
        <f t="shared" si="565"/>
        <v>-1299.6579500858693</v>
      </c>
      <c r="I3671" s="77">
        <f t="shared" si="568"/>
        <v>100</v>
      </c>
      <c r="J3671" s="77">
        <f t="shared" si="569"/>
        <v>2.3858992273544619E-17</v>
      </c>
      <c r="K3671" s="77">
        <f t="shared" si="570"/>
        <v>2.385899227354462E-15</v>
      </c>
      <c r="L3671" s="82"/>
    </row>
    <row r="3672" spans="1:12" x14ac:dyDescent="0.2">
      <c r="A3672" s="76">
        <v>90700</v>
      </c>
      <c r="B3672" s="76">
        <f t="shared" si="566"/>
        <v>90.7</v>
      </c>
      <c r="C3672" s="77">
        <f t="shared" si="561"/>
        <v>1.2178864577313746E-7</v>
      </c>
      <c r="D3672" s="78">
        <f t="shared" si="562"/>
        <v>4.0084770178189191E-10</v>
      </c>
      <c r="E3672" s="78">
        <f t="shared" si="563"/>
        <v>1</v>
      </c>
      <c r="F3672" s="78">
        <f t="shared" si="564"/>
        <v>1</v>
      </c>
      <c r="G3672" s="77">
        <f t="shared" si="567"/>
        <v>4.8818698761291075E-17</v>
      </c>
      <c r="H3672" s="78">
        <f t="shared" si="565"/>
        <v>-326.22827601346154</v>
      </c>
      <c r="I3672" s="77">
        <f t="shared" si="568"/>
        <v>100</v>
      </c>
      <c r="J3672" s="77">
        <f t="shared" si="569"/>
        <v>2.4409349380645537E-17</v>
      </c>
      <c r="K3672" s="77">
        <f t="shared" si="570"/>
        <v>2.4409349380645537E-15</v>
      </c>
      <c r="L3672" s="82"/>
    </row>
    <row r="3673" spans="1:12" x14ac:dyDescent="0.2">
      <c r="A3673" s="76">
        <v>90800</v>
      </c>
      <c r="B3673" s="76">
        <f t="shared" si="566"/>
        <v>90.8</v>
      </c>
      <c r="C3673" s="77">
        <f t="shared" si="561"/>
        <v>1.3099077452201488E-7</v>
      </c>
      <c r="D3673" s="78">
        <f t="shared" si="562"/>
        <v>3.7654725175790708E-10</v>
      </c>
      <c r="E3673" s="78">
        <f t="shared" si="563"/>
        <v>1</v>
      </c>
      <c r="F3673" s="78">
        <f t="shared" si="564"/>
        <v>1</v>
      </c>
      <c r="G3673" s="77">
        <f t="shared" si="567"/>
        <v>4.9324216151904375E-17</v>
      </c>
      <c r="H3673" s="78">
        <f t="shared" si="565"/>
        <v>-326.13879615440237</v>
      </c>
      <c r="I3673" s="77">
        <f t="shared" si="568"/>
        <v>100</v>
      </c>
      <c r="J3673" s="77">
        <f t="shared" si="569"/>
        <v>4.9071457456597722E-17</v>
      </c>
      <c r="K3673" s="77">
        <f t="shared" si="570"/>
        <v>4.9071457456597718E-15</v>
      </c>
      <c r="L3673" s="82"/>
    </row>
    <row r="3674" spans="1:12" x14ac:dyDescent="0.2">
      <c r="A3674" s="76">
        <v>90900</v>
      </c>
      <c r="B3674" s="76">
        <f t="shared" si="566"/>
        <v>90.9</v>
      </c>
      <c r="C3674" s="77">
        <f t="shared" si="561"/>
        <v>1.4039018779396352E-7</v>
      </c>
      <c r="D3674" s="78">
        <f t="shared" si="562"/>
        <v>3.3571870538660003E-61</v>
      </c>
      <c r="E3674" s="78">
        <f t="shared" si="563"/>
        <v>1</v>
      </c>
      <c r="F3674" s="78">
        <f t="shared" si="564"/>
        <v>1</v>
      </c>
      <c r="G3674" s="77">
        <f t="shared" si="567"/>
        <v>4.7131612095171093E-68</v>
      </c>
      <c r="H3674" s="78">
        <f t="shared" si="565"/>
        <v>-1346.5337541065414</v>
      </c>
      <c r="I3674" s="77">
        <f t="shared" si="568"/>
        <v>100</v>
      </c>
      <c r="J3674" s="77">
        <f t="shared" si="569"/>
        <v>2.4662108075952187E-17</v>
      </c>
      <c r="K3674" s="77">
        <f t="shared" si="570"/>
        <v>2.4662108075952188E-15</v>
      </c>
      <c r="L3674" s="82"/>
    </row>
    <row r="3675" spans="1:12" x14ac:dyDescent="0.2">
      <c r="A3675" s="76">
        <v>91000</v>
      </c>
      <c r="B3675" s="76">
        <f t="shared" si="566"/>
        <v>91</v>
      </c>
      <c r="C3675" s="77">
        <f t="shared" si="561"/>
        <v>1.4994785340065064E-7</v>
      </c>
      <c r="D3675" s="78">
        <f t="shared" si="562"/>
        <v>3.3508947930201692E-10</v>
      </c>
      <c r="E3675" s="78">
        <f t="shared" si="563"/>
        <v>1</v>
      </c>
      <c r="F3675" s="78">
        <f t="shared" si="564"/>
        <v>1</v>
      </c>
      <c r="G3675" s="77">
        <f t="shared" si="567"/>
        <v>5.0245948118479189E-17</v>
      </c>
      <c r="H3675" s="78">
        <f t="shared" si="565"/>
        <v>-325.97797908839277</v>
      </c>
      <c r="I3675" s="77">
        <f t="shared" si="568"/>
        <v>100</v>
      </c>
      <c r="J3675" s="77">
        <f t="shared" si="569"/>
        <v>2.5122974059239594E-17</v>
      </c>
      <c r="K3675" s="77">
        <f t="shared" si="570"/>
        <v>2.5122974059239595E-15</v>
      </c>
      <c r="L3675" s="82"/>
    </row>
    <row r="3676" spans="1:12" x14ac:dyDescent="0.2">
      <c r="A3676" s="76">
        <v>91100</v>
      </c>
      <c r="B3676" s="76">
        <f t="shared" si="566"/>
        <v>91.1</v>
      </c>
      <c r="C3676" s="77">
        <f t="shared" si="561"/>
        <v>1.5962216104646905E-7</v>
      </c>
      <c r="D3676" s="78">
        <f t="shared" si="562"/>
        <v>3.1738921872151881E-10</v>
      </c>
      <c r="E3676" s="78">
        <f t="shared" si="563"/>
        <v>1</v>
      </c>
      <c r="F3676" s="78">
        <f t="shared" si="564"/>
        <v>1</v>
      </c>
      <c r="G3676" s="77">
        <f t="shared" si="567"/>
        <v>5.0662352985179263E-17</v>
      </c>
      <c r="H3676" s="78">
        <f t="shared" si="565"/>
        <v>-325.90629287016384</v>
      </c>
      <c r="I3676" s="77">
        <f t="shared" si="568"/>
        <v>100</v>
      </c>
      <c r="J3676" s="77">
        <f t="shared" si="569"/>
        <v>5.0454150551829223E-17</v>
      </c>
      <c r="K3676" s="77">
        <f t="shared" si="570"/>
        <v>5.0454150551829226E-15</v>
      </c>
      <c r="L3676" s="82"/>
    </row>
    <row r="3677" spans="1:12" x14ac:dyDescent="0.2">
      <c r="A3677" s="76">
        <v>91200</v>
      </c>
      <c r="B3677" s="76">
        <f t="shared" si="566"/>
        <v>91.2</v>
      </c>
      <c r="C3677" s="77">
        <f t="shared" si="561"/>
        <v>1.69369211308528E-7</v>
      </c>
      <c r="D3677" s="78">
        <f t="shared" si="562"/>
        <v>3.9260028712943528E-58</v>
      </c>
      <c r="E3677" s="78">
        <f t="shared" si="563"/>
        <v>1</v>
      </c>
      <c r="F3677" s="78">
        <f t="shared" si="564"/>
        <v>1</v>
      </c>
      <c r="G3677" s="77">
        <f t="shared" si="567"/>
        <v>6.6494400990614091E-65</v>
      </c>
      <c r="H3677" s="78">
        <f t="shared" si="565"/>
        <v>-1283.5442984386755</v>
      </c>
      <c r="I3677" s="77">
        <f t="shared" si="568"/>
        <v>100</v>
      </c>
      <c r="J3677" s="77">
        <f t="shared" si="569"/>
        <v>2.5331176492589631E-17</v>
      </c>
      <c r="K3677" s="77">
        <f t="shared" si="570"/>
        <v>2.5331176492589631E-15</v>
      </c>
      <c r="L3677" s="82"/>
    </row>
    <row r="3678" spans="1:12" x14ac:dyDescent="0.2">
      <c r="A3678" s="76">
        <v>91300</v>
      </c>
      <c r="B3678" s="76">
        <f t="shared" si="566"/>
        <v>91.3</v>
      </c>
      <c r="C3678" s="77">
        <f t="shared" si="561"/>
        <v>1.7914313205768295E-7</v>
      </c>
      <c r="D3678" s="78">
        <f t="shared" si="562"/>
        <v>2.8695944135086602E-10</v>
      </c>
      <c r="E3678" s="78">
        <f t="shared" si="563"/>
        <v>1</v>
      </c>
      <c r="F3678" s="78">
        <f t="shared" si="564"/>
        <v>1</v>
      </c>
      <c r="G3678" s="77">
        <f t="shared" si="567"/>
        <v>5.1406813097117114E-17</v>
      </c>
      <c r="H3678" s="78">
        <f t="shared" si="565"/>
        <v>-325.77958637713778</v>
      </c>
      <c r="I3678" s="77">
        <f t="shared" si="568"/>
        <v>100</v>
      </c>
      <c r="J3678" s="77">
        <f t="shared" si="569"/>
        <v>2.5703406548558557E-17</v>
      </c>
      <c r="K3678" s="77">
        <f t="shared" si="570"/>
        <v>2.5703406548558555E-15</v>
      </c>
      <c r="L3678" s="82"/>
    </row>
    <row r="3679" spans="1:12" x14ac:dyDescent="0.2">
      <c r="A3679" s="76">
        <v>91400</v>
      </c>
      <c r="B3679" s="76">
        <f t="shared" si="566"/>
        <v>91.4</v>
      </c>
      <c r="C3679" s="77">
        <f t="shared" si="561"/>
        <v>1.888964192427262E-7</v>
      </c>
      <c r="D3679" s="78">
        <f t="shared" si="562"/>
        <v>2.7388097426890897E-10</v>
      </c>
      <c r="E3679" s="78">
        <f t="shared" si="563"/>
        <v>1</v>
      </c>
      <c r="F3679" s="78">
        <f t="shared" si="564"/>
        <v>1</v>
      </c>
      <c r="G3679" s="77">
        <f t="shared" si="567"/>
        <v>5.1735135338106133E-17</v>
      </c>
      <c r="H3679" s="78">
        <f t="shared" si="565"/>
        <v>-325.72428820939075</v>
      </c>
      <c r="I3679" s="77">
        <f t="shared" si="568"/>
        <v>100</v>
      </c>
      <c r="J3679" s="77">
        <f t="shared" si="569"/>
        <v>5.1570974217611627E-17</v>
      </c>
      <c r="K3679" s="77">
        <f t="shared" si="570"/>
        <v>5.1570974217611625E-15</v>
      </c>
      <c r="L3679" s="82"/>
    </row>
    <row r="3680" spans="1:12" x14ac:dyDescent="0.2">
      <c r="A3680" s="76">
        <v>91500</v>
      </c>
      <c r="B3680" s="76">
        <f t="shared" si="566"/>
        <v>91.5</v>
      </c>
      <c r="C3680" s="77">
        <f t="shared" si="561"/>
        <v>1.9858029867891977E-7</v>
      </c>
      <c r="D3680" s="78">
        <f t="shared" si="562"/>
        <v>5.2567222402092146E-61</v>
      </c>
      <c r="E3680" s="78">
        <f t="shared" si="563"/>
        <v>1</v>
      </c>
      <c r="F3680" s="78">
        <f t="shared" si="564"/>
        <v>1</v>
      </c>
      <c r="G3680" s="77">
        <f t="shared" si="567"/>
        <v>1.043881472532866E-67</v>
      </c>
      <c r="H3680" s="78">
        <f t="shared" si="565"/>
        <v>-1339.6269762095721</v>
      </c>
      <c r="I3680" s="77">
        <f t="shared" si="568"/>
        <v>100</v>
      </c>
      <c r="J3680" s="77">
        <f t="shared" si="569"/>
        <v>2.5867567669053067E-17</v>
      </c>
      <c r="K3680" s="77">
        <f t="shared" si="570"/>
        <v>2.5867567669053066E-15</v>
      </c>
      <c r="L3680" s="82"/>
    </row>
    <row r="3681" spans="1:12" x14ac:dyDescent="0.2">
      <c r="A3681" s="76">
        <v>91600</v>
      </c>
      <c r="B3681" s="76">
        <f t="shared" si="566"/>
        <v>91.6</v>
      </c>
      <c r="C3681" s="77">
        <f t="shared" si="561"/>
        <v>2.081451052398274E-7</v>
      </c>
      <c r="D3681" s="78">
        <f t="shared" si="562"/>
        <v>2.5128971512135266E-10</v>
      </c>
      <c r="E3681" s="78">
        <f t="shared" si="563"/>
        <v>1</v>
      </c>
      <c r="F3681" s="78">
        <f t="shared" si="564"/>
        <v>1</v>
      </c>
      <c r="G3681" s="77">
        <f t="shared" si="567"/>
        <v>5.2304724199620198E-17</v>
      </c>
      <c r="H3681" s="78">
        <f t="shared" si="565"/>
        <v>-325.62918167153845</v>
      </c>
      <c r="I3681" s="77">
        <f t="shared" si="568"/>
        <v>100</v>
      </c>
      <c r="J3681" s="77">
        <f t="shared" si="569"/>
        <v>2.6152362099810099E-17</v>
      </c>
      <c r="K3681" s="77">
        <f t="shared" si="570"/>
        <v>2.6152362099810099E-15</v>
      </c>
      <c r="L3681" s="82"/>
    </row>
    <row r="3682" spans="1:12" x14ac:dyDescent="0.2">
      <c r="A3682" s="76">
        <v>91700</v>
      </c>
      <c r="B3682" s="76">
        <f t="shared" si="566"/>
        <v>91.7</v>
      </c>
      <c r="C3682" s="77">
        <f t="shared" si="561"/>
        <v>2.1754067565066203E-7</v>
      </c>
      <c r="D3682" s="78">
        <f t="shared" si="562"/>
        <v>2.4154715355313455E-10</v>
      </c>
      <c r="E3682" s="78">
        <f t="shared" si="563"/>
        <v>1</v>
      </c>
      <c r="F3682" s="78">
        <f t="shared" si="564"/>
        <v>1</v>
      </c>
      <c r="G3682" s="77">
        <f t="shared" si="567"/>
        <v>5.2546330985443101E-17</v>
      </c>
      <c r="H3682" s="78">
        <f t="shared" si="565"/>
        <v>-325.5891520583304</v>
      </c>
      <c r="I3682" s="77">
        <f t="shared" si="568"/>
        <v>100</v>
      </c>
      <c r="J3682" s="77">
        <f t="shared" si="569"/>
        <v>5.2425527592531646E-17</v>
      </c>
      <c r="K3682" s="77">
        <f t="shared" si="570"/>
        <v>5.2425527592531643E-15</v>
      </c>
      <c r="L3682" s="82"/>
    </row>
    <row r="3683" spans="1:12" x14ac:dyDescent="0.2">
      <c r="A3683" s="76">
        <v>91800</v>
      </c>
      <c r="B3683" s="76">
        <f t="shared" si="566"/>
        <v>91.8</v>
      </c>
      <c r="C3683" s="77">
        <f t="shared" si="561"/>
        <v>2.2671675092425509E-7</v>
      </c>
      <c r="D3683" s="78">
        <f t="shared" si="562"/>
        <v>6.2703413875794009E-60</v>
      </c>
      <c r="E3683" s="78">
        <f t="shared" si="563"/>
        <v>1</v>
      </c>
      <c r="F3683" s="78">
        <f t="shared" si="564"/>
        <v>1</v>
      </c>
      <c r="G3683" s="77">
        <f t="shared" si="567"/>
        <v>1.4215914265778871E-66</v>
      </c>
      <c r="H3683" s="78">
        <f t="shared" si="565"/>
        <v>-1316.9445040873011</v>
      </c>
      <c r="I3683" s="77">
        <f t="shared" si="568"/>
        <v>100</v>
      </c>
      <c r="J3683" s="77">
        <f t="shared" si="569"/>
        <v>2.6273165492721551E-17</v>
      </c>
      <c r="K3683" s="77">
        <f t="shared" si="570"/>
        <v>2.6273165492721552E-15</v>
      </c>
      <c r="L3683" s="82"/>
    </row>
    <row r="3684" spans="1:12" x14ac:dyDescent="0.2">
      <c r="A3684" s="76">
        <v>91900</v>
      </c>
      <c r="B3684" s="76">
        <f t="shared" si="566"/>
        <v>91.9</v>
      </c>
      <c r="C3684" s="77">
        <f t="shared" si="561"/>
        <v>2.3562338436868563E-7</v>
      </c>
      <c r="D3684" s="78">
        <f t="shared" si="562"/>
        <v>2.2469801861479306E-10</v>
      </c>
      <c r="E3684" s="78">
        <f t="shared" si="563"/>
        <v>1</v>
      </c>
      <c r="F3684" s="78">
        <f t="shared" si="564"/>
        <v>1</v>
      </c>
      <c r="G3684" s="77">
        <f t="shared" si="567"/>
        <v>5.2944107606955466E-17</v>
      </c>
      <c r="H3684" s="78">
        <f t="shared" si="565"/>
        <v>-325.52364734991465</v>
      </c>
      <c r="I3684" s="77">
        <f t="shared" si="568"/>
        <v>100</v>
      </c>
      <c r="J3684" s="77">
        <f t="shared" si="569"/>
        <v>2.6472053803477733E-17</v>
      </c>
      <c r="K3684" s="77">
        <f t="shared" si="570"/>
        <v>2.6472053803477732E-15</v>
      </c>
      <c r="L3684" s="82"/>
    </row>
    <row r="3685" spans="1:12" x14ac:dyDescent="0.2">
      <c r="A3685" s="76">
        <v>92000</v>
      </c>
      <c r="B3685" s="76">
        <f t="shared" si="566"/>
        <v>92</v>
      </c>
      <c r="C3685" s="77">
        <f t="shared" si="561"/>
        <v>2.4421135102978551E-7</v>
      </c>
      <c r="D3685" s="78">
        <f t="shared" si="562"/>
        <v>2.174374239354808E-10</v>
      </c>
      <c r="E3685" s="78">
        <f t="shared" si="563"/>
        <v>1</v>
      </c>
      <c r="F3685" s="78">
        <f t="shared" si="564"/>
        <v>1</v>
      </c>
      <c r="G3685" s="77">
        <f t="shared" si="567"/>
        <v>5.3100687063719985E-17</v>
      </c>
      <c r="H3685" s="78">
        <f t="shared" si="565"/>
        <v>-325.49799719191043</v>
      </c>
      <c r="I3685" s="77">
        <f t="shared" si="568"/>
        <v>100</v>
      </c>
      <c r="J3685" s="77">
        <f t="shared" si="569"/>
        <v>5.3022397335337726E-17</v>
      </c>
      <c r="K3685" s="77">
        <f t="shared" si="570"/>
        <v>5.3022397335337726E-15</v>
      </c>
      <c r="L3685" s="82"/>
    </row>
    <row r="3686" spans="1:12" x14ac:dyDescent="0.2">
      <c r="A3686" s="76">
        <v>92100</v>
      </c>
      <c r="B3686" s="76">
        <f t="shared" si="566"/>
        <v>92.1</v>
      </c>
      <c r="C3686" s="77">
        <f t="shared" si="561"/>
        <v>2.5243255441254411E-7</v>
      </c>
      <c r="D3686" s="78">
        <f t="shared" si="562"/>
        <v>2.7086520958068325E-59</v>
      </c>
      <c r="E3686" s="78">
        <f t="shared" si="563"/>
        <v>1</v>
      </c>
      <c r="F3686" s="78">
        <f t="shared" si="564"/>
        <v>1</v>
      </c>
      <c r="G3686" s="77">
        <f t="shared" si="567"/>
        <v>6.8375196755940983E-66</v>
      </c>
      <c r="H3686" s="78">
        <f t="shared" si="565"/>
        <v>-1303.3020282186851</v>
      </c>
      <c r="I3686" s="77">
        <f t="shared" si="568"/>
        <v>100</v>
      </c>
      <c r="J3686" s="77">
        <f t="shared" si="569"/>
        <v>2.6550343531859993E-17</v>
      </c>
      <c r="K3686" s="77">
        <f t="shared" si="570"/>
        <v>2.6550343531859994E-15</v>
      </c>
      <c r="L3686" s="82"/>
    </row>
    <row r="3687" spans="1:12" x14ac:dyDescent="0.2">
      <c r="A3687" s="76">
        <v>92200</v>
      </c>
      <c r="B3687" s="76">
        <f t="shared" si="566"/>
        <v>92.2</v>
      </c>
      <c r="C3687" s="77">
        <f t="shared" si="561"/>
        <v>2.602404263529461E-7</v>
      </c>
      <c r="D3687" s="78">
        <f t="shared" si="562"/>
        <v>2.049271752210753E-10</v>
      </c>
      <c r="E3687" s="78">
        <f t="shared" si="563"/>
        <v>1</v>
      </c>
      <c r="F3687" s="78">
        <f t="shared" si="564"/>
        <v>1</v>
      </c>
      <c r="G3687" s="77">
        <f t="shared" si="567"/>
        <v>5.333033545083753E-17</v>
      </c>
      <c r="H3687" s="78">
        <f t="shared" si="565"/>
        <v>-325.46051369143174</v>
      </c>
      <c r="I3687" s="77">
        <f t="shared" si="568"/>
        <v>100</v>
      </c>
      <c r="J3687" s="77">
        <f t="shared" si="569"/>
        <v>2.6665167725418765E-17</v>
      </c>
      <c r="K3687" s="77">
        <f t="shared" si="570"/>
        <v>2.6665167725418767E-15</v>
      </c>
      <c r="L3687" s="82"/>
    </row>
    <row r="3688" spans="1:12" x14ac:dyDescent="0.2">
      <c r="A3688" s="76">
        <v>92300</v>
      </c>
      <c r="B3688" s="76">
        <f t="shared" si="566"/>
        <v>92.3</v>
      </c>
      <c r="C3688" s="77">
        <f t="shared" si="561"/>
        <v>2.6759031598524639E-7</v>
      </c>
      <c r="D3688" s="78">
        <f t="shared" si="562"/>
        <v>1.9957328944806843E-10</v>
      </c>
      <c r="E3688" s="78">
        <f t="shared" si="563"/>
        <v>1</v>
      </c>
      <c r="F3688" s="78">
        <f t="shared" si="564"/>
        <v>1</v>
      </c>
      <c r="G3688" s="77">
        <f t="shared" si="567"/>
        <v>5.3403879585623668E-17</v>
      </c>
      <c r="H3688" s="78">
        <f t="shared" si="565"/>
        <v>-325.44854384016787</v>
      </c>
      <c r="I3688" s="77">
        <f t="shared" si="568"/>
        <v>100</v>
      </c>
      <c r="J3688" s="77">
        <f t="shared" si="569"/>
        <v>5.3367107518230596E-17</v>
      </c>
      <c r="K3688" s="77">
        <f t="shared" si="570"/>
        <v>5.3367107518230597E-15</v>
      </c>
      <c r="L3688" s="82"/>
    </row>
    <row r="3689" spans="1:12" x14ac:dyDescent="0.2">
      <c r="A3689" s="76">
        <v>92400</v>
      </c>
      <c r="B3689" s="76">
        <f t="shared" si="566"/>
        <v>92.4</v>
      </c>
      <c r="C3689" s="77">
        <f t="shared" si="561"/>
        <v>2.7443986386817991E-7</v>
      </c>
      <c r="D3689" s="78">
        <f t="shared" si="562"/>
        <v>7.6702589730071858E-59</v>
      </c>
      <c r="E3689" s="78">
        <f t="shared" si="563"/>
        <v>1</v>
      </c>
      <c r="F3689" s="78">
        <f t="shared" si="564"/>
        <v>1</v>
      </c>
      <c r="G3689" s="77">
        <f t="shared" si="567"/>
        <v>2.1050248283857775E-65</v>
      </c>
      <c r="H3689" s="78">
        <f t="shared" si="565"/>
        <v>-1293.5348555474704</v>
      </c>
      <c r="I3689" s="77">
        <f t="shared" si="568"/>
        <v>100</v>
      </c>
      <c r="J3689" s="77">
        <f t="shared" si="569"/>
        <v>2.6701939792811834E-17</v>
      </c>
      <c r="K3689" s="77">
        <f t="shared" si="570"/>
        <v>2.6701939792811834E-15</v>
      </c>
      <c r="L3689" s="82"/>
    </row>
    <row r="3690" spans="1:12" x14ac:dyDescent="0.2">
      <c r="A3690" s="76">
        <v>92500</v>
      </c>
      <c r="B3690" s="76">
        <f t="shared" si="566"/>
        <v>92.5</v>
      </c>
      <c r="C3690" s="77">
        <f t="shared" si="561"/>
        <v>2.8074935749541429E-7</v>
      </c>
      <c r="D3690" s="78">
        <f t="shared" si="562"/>
        <v>1.9045341502922694E-10</v>
      </c>
      <c r="E3690" s="78">
        <f t="shared" si="563"/>
        <v>1</v>
      </c>
      <c r="F3690" s="78">
        <f t="shared" si="564"/>
        <v>1</v>
      </c>
      <c r="G3690" s="77">
        <f t="shared" si="567"/>
        <v>5.3469673902262943E-17</v>
      </c>
      <c r="H3690" s="78">
        <f t="shared" si="565"/>
        <v>-325.43784929083017</v>
      </c>
      <c r="I3690" s="77">
        <f t="shared" si="568"/>
        <v>100</v>
      </c>
      <c r="J3690" s="77">
        <f t="shared" si="569"/>
        <v>2.6734836951131471E-17</v>
      </c>
      <c r="K3690" s="77">
        <f t="shared" si="570"/>
        <v>2.673483695113147E-15</v>
      </c>
      <c r="L3690" s="82"/>
    </row>
    <row r="3691" spans="1:12" x14ac:dyDescent="0.2">
      <c r="A3691" s="76">
        <v>92600</v>
      </c>
      <c r="B3691" s="76">
        <f t="shared" si="566"/>
        <v>92.6</v>
      </c>
      <c r="C3691" s="77">
        <f t="shared" si="561"/>
        <v>2.8648206461849618E-7</v>
      </c>
      <c r="D3691" s="78">
        <f t="shared" si="562"/>
        <v>1.8661713057552382E-10</v>
      </c>
      <c r="E3691" s="78">
        <f t="shared" si="563"/>
        <v>1</v>
      </c>
      <c r="F3691" s="78">
        <f t="shared" si="564"/>
        <v>1</v>
      </c>
      <c r="G3691" s="77">
        <f t="shared" si="567"/>
        <v>5.3462460860455553E-17</v>
      </c>
      <c r="H3691" s="78">
        <f t="shared" si="565"/>
        <v>-325.4390210935876</v>
      </c>
      <c r="I3691" s="77">
        <f t="shared" si="568"/>
        <v>100</v>
      </c>
      <c r="J3691" s="77">
        <f t="shared" si="569"/>
        <v>5.3466067381359248E-17</v>
      </c>
      <c r="K3691" s="77">
        <f t="shared" si="570"/>
        <v>5.3466067381359249E-15</v>
      </c>
      <c r="L3691" s="82"/>
    </row>
    <row r="3692" spans="1:12" x14ac:dyDescent="0.2">
      <c r="A3692" s="76">
        <v>92700</v>
      </c>
      <c r="B3692" s="76">
        <f t="shared" si="566"/>
        <v>92.7</v>
      </c>
      <c r="C3692" s="77">
        <f t="shared" si="561"/>
        <v>2.9160454105224414E-7</v>
      </c>
      <c r="D3692" s="78">
        <f t="shared" si="562"/>
        <v>1.7296737484516878E-58</v>
      </c>
      <c r="E3692" s="78">
        <f t="shared" si="563"/>
        <v>1</v>
      </c>
      <c r="F3692" s="78">
        <f t="shared" si="564"/>
        <v>1</v>
      </c>
      <c r="G3692" s="77">
        <f t="shared" si="567"/>
        <v>5.0438071958736921E-65</v>
      </c>
      <c r="H3692" s="78">
        <f t="shared" si="565"/>
        <v>-1285.9448304616799</v>
      </c>
      <c r="I3692" s="77">
        <f t="shared" si="568"/>
        <v>100</v>
      </c>
      <c r="J3692" s="77">
        <f t="shared" si="569"/>
        <v>2.6731230430227776E-17</v>
      </c>
      <c r="K3692" s="77">
        <f t="shared" si="570"/>
        <v>2.6731230430227775E-15</v>
      </c>
      <c r="L3692" s="82"/>
    </row>
    <row r="3693" spans="1:12" x14ac:dyDescent="0.2">
      <c r="A3693" s="76">
        <v>92800</v>
      </c>
      <c r="B3693" s="76">
        <f t="shared" si="566"/>
        <v>92.8</v>
      </c>
      <c r="C3693" s="77">
        <f t="shared" si="561"/>
        <v>2.9608690990985496E-7</v>
      </c>
      <c r="D3693" s="78">
        <f t="shared" si="562"/>
        <v>1.8024852688730058E-10</v>
      </c>
      <c r="E3693" s="78">
        <f t="shared" si="563"/>
        <v>1</v>
      </c>
      <c r="F3693" s="78">
        <f t="shared" si="564"/>
        <v>1</v>
      </c>
      <c r="G3693" s="77">
        <f t="shared" si="567"/>
        <v>5.3369229341864232E-17</v>
      </c>
      <c r="H3693" s="78">
        <f t="shared" si="565"/>
        <v>-325.45418136832109</v>
      </c>
      <c r="I3693" s="77">
        <f t="shared" si="568"/>
        <v>100</v>
      </c>
      <c r="J3693" s="77">
        <f t="shared" si="569"/>
        <v>2.6684614670932116E-17</v>
      </c>
      <c r="K3693" s="77">
        <f t="shared" si="570"/>
        <v>2.6684614670932118E-15</v>
      </c>
      <c r="L3693" s="82"/>
    </row>
    <row r="3694" spans="1:12" x14ac:dyDescent="0.2">
      <c r="A3694" s="76">
        <v>92900</v>
      </c>
      <c r="B3694" s="76">
        <f t="shared" si="566"/>
        <v>92.9</v>
      </c>
      <c r="C3694" s="77">
        <f t="shared" si="561"/>
        <v>2.9990310952454064E-7</v>
      </c>
      <c r="D3694" s="78">
        <f t="shared" si="562"/>
        <v>1.7767006540313172E-10</v>
      </c>
      <c r="E3694" s="78">
        <f t="shared" si="563"/>
        <v>1</v>
      </c>
      <c r="F3694" s="78">
        <f t="shared" si="564"/>
        <v>1</v>
      </c>
      <c r="G3694" s="77">
        <f t="shared" si="567"/>
        <v>5.3283805083827711E-17</v>
      </c>
      <c r="H3694" s="78">
        <f t="shared" si="565"/>
        <v>-325.46809538099558</v>
      </c>
      <c r="I3694" s="77">
        <f t="shared" si="568"/>
        <v>100</v>
      </c>
      <c r="J3694" s="77">
        <f t="shared" si="569"/>
        <v>5.3326517212845972E-17</v>
      </c>
      <c r="K3694" s="77">
        <f t="shared" si="570"/>
        <v>5.3326517212845969E-15</v>
      </c>
      <c r="L3694" s="82"/>
    </row>
    <row r="3695" spans="1:12" x14ac:dyDescent="0.2">
      <c r="A3695" s="76">
        <v>93000</v>
      </c>
      <c r="B3695" s="76">
        <f t="shared" si="566"/>
        <v>93</v>
      </c>
      <c r="C3695" s="77">
        <f t="shared" si="561"/>
        <v>3.0303110765274961E-7</v>
      </c>
      <c r="D3695" s="78">
        <f t="shared" si="562"/>
        <v>4.8628307691401293E-62</v>
      </c>
      <c r="E3695" s="78">
        <f t="shared" si="563"/>
        <v>1</v>
      </c>
      <c r="F3695" s="78">
        <f t="shared" si="564"/>
        <v>1</v>
      </c>
      <c r="G3695" s="77">
        <f t="shared" si="567"/>
        <v>1.4735889943004056E-68</v>
      </c>
      <c r="H3695" s="78">
        <f t="shared" si="565"/>
        <v>-1356.6324726144489</v>
      </c>
      <c r="I3695" s="77">
        <f t="shared" si="568"/>
        <v>100</v>
      </c>
      <c r="J3695" s="77">
        <f t="shared" si="569"/>
        <v>2.6641902541913856E-17</v>
      </c>
      <c r="K3695" s="77">
        <f t="shared" si="570"/>
        <v>2.6641902541913856E-15</v>
      </c>
      <c r="L3695" s="82"/>
    </row>
    <row r="3696" spans="1:12" x14ac:dyDescent="0.2">
      <c r="A3696" s="76">
        <v>93100</v>
      </c>
      <c r="B3696" s="76">
        <f t="shared" si="566"/>
        <v>93.1</v>
      </c>
      <c r="C3696" s="77">
        <f t="shared" si="561"/>
        <v>3.054530799166793E-7</v>
      </c>
      <c r="D3696" s="78">
        <f t="shared" si="562"/>
        <v>1.7363351810238301E-10</v>
      </c>
      <c r="E3696" s="78">
        <f t="shared" si="563"/>
        <v>1</v>
      </c>
      <c r="F3696" s="78">
        <f t="shared" si="564"/>
        <v>1</v>
      </c>
      <c r="G3696" s="77">
        <f t="shared" si="567"/>
        <v>5.3036892881141382E-17</v>
      </c>
      <c r="H3696" s="78">
        <f t="shared" si="565"/>
        <v>-325.50843853222437</v>
      </c>
      <c r="I3696" s="77">
        <f t="shared" si="568"/>
        <v>100</v>
      </c>
      <c r="J3696" s="77">
        <f t="shared" si="569"/>
        <v>2.6518446440570691E-17</v>
      </c>
      <c r="K3696" s="77">
        <f t="shared" si="570"/>
        <v>2.6518446440570691E-15</v>
      </c>
      <c r="L3696" s="82"/>
    </row>
    <row r="3697" spans="1:12" x14ac:dyDescent="0.2">
      <c r="A3697" s="76">
        <v>93200</v>
      </c>
      <c r="B3697" s="76">
        <f t="shared" si="566"/>
        <v>93.2</v>
      </c>
      <c r="C3697" s="77">
        <f t="shared" si="561"/>
        <v>3.0715555082682651E-7</v>
      </c>
      <c r="D3697" s="78">
        <f t="shared" si="562"/>
        <v>1.721474745487366E-10</v>
      </c>
      <c r="E3697" s="78">
        <f t="shared" si="563"/>
        <v>1</v>
      </c>
      <c r="F3697" s="78">
        <f t="shared" si="564"/>
        <v>1</v>
      </c>
      <c r="G3697" s="77">
        <f t="shared" si="567"/>
        <v>5.2876052368464289E-17</v>
      </c>
      <c r="H3697" s="78">
        <f t="shared" si="565"/>
        <v>-325.53481951923396</v>
      </c>
      <c r="I3697" s="77">
        <f t="shared" si="568"/>
        <v>100</v>
      </c>
      <c r="J3697" s="77">
        <f t="shared" si="569"/>
        <v>5.2956472624802832E-17</v>
      </c>
      <c r="K3697" s="77">
        <f t="shared" si="570"/>
        <v>5.2956472624802833E-15</v>
      </c>
      <c r="L3697" s="82"/>
    </row>
    <row r="3698" spans="1:12" x14ac:dyDescent="0.2">
      <c r="A3698" s="76">
        <v>93300</v>
      </c>
      <c r="B3698" s="76">
        <f t="shared" si="566"/>
        <v>93.3</v>
      </c>
      <c r="C3698" s="77">
        <f t="shared" si="561"/>
        <v>3.0812949612412079E-7</v>
      </c>
      <c r="D3698" s="78">
        <f t="shared" si="562"/>
        <v>1.8507126477428346E-60</v>
      </c>
      <c r="E3698" s="78">
        <f t="shared" si="563"/>
        <v>1</v>
      </c>
      <c r="F3698" s="78">
        <f t="shared" si="564"/>
        <v>1</v>
      </c>
      <c r="G3698" s="77">
        <f t="shared" si="567"/>
        <v>5.7025915561953707E-67</v>
      </c>
      <c r="H3698" s="78">
        <f t="shared" si="565"/>
        <v>-1324.8785546662916</v>
      </c>
      <c r="I3698" s="77">
        <f t="shared" si="568"/>
        <v>100</v>
      </c>
      <c r="J3698" s="77">
        <f t="shared" si="569"/>
        <v>2.6438026184232145E-17</v>
      </c>
      <c r="K3698" s="77">
        <f t="shared" si="570"/>
        <v>2.6438026184232146E-15</v>
      </c>
      <c r="L3698" s="82"/>
    </row>
    <row r="3699" spans="1:12" x14ac:dyDescent="0.2">
      <c r="A3699" s="76">
        <v>93400</v>
      </c>
      <c r="B3699" s="76">
        <f t="shared" si="566"/>
        <v>93.4</v>
      </c>
      <c r="C3699" s="77">
        <f t="shared" si="561"/>
        <v>3.0837040559124365E-7</v>
      </c>
      <c r="D3699" s="78">
        <f t="shared" si="562"/>
        <v>1.7018910552430321E-10</v>
      </c>
      <c r="E3699" s="78">
        <f t="shared" si="563"/>
        <v>1</v>
      </c>
      <c r="F3699" s="78">
        <f t="shared" si="564"/>
        <v>1</v>
      </c>
      <c r="G3699" s="77">
        <f t="shared" si="567"/>
        <v>5.2481283497740347E-17</v>
      </c>
      <c r="H3699" s="78">
        <f t="shared" si="565"/>
        <v>-325.59991104537283</v>
      </c>
      <c r="I3699" s="77">
        <f t="shared" si="568"/>
        <v>100</v>
      </c>
      <c r="J3699" s="77">
        <f t="shared" si="569"/>
        <v>2.6240641748870174E-17</v>
      </c>
      <c r="K3699" s="77">
        <f t="shared" si="570"/>
        <v>2.6240641748870173E-15</v>
      </c>
      <c r="L3699" s="82"/>
    </row>
    <row r="3700" spans="1:12" x14ac:dyDescent="0.2">
      <c r="A3700" s="76">
        <v>93500</v>
      </c>
      <c r="B3700" s="76">
        <f t="shared" si="566"/>
        <v>93.5</v>
      </c>
      <c r="C3700" s="77">
        <f t="shared" si="561"/>
        <v>3.0787830589930072E-7</v>
      </c>
      <c r="D3700" s="78">
        <f t="shared" si="562"/>
        <v>1.697035824690611E-10</v>
      </c>
      <c r="E3700" s="78">
        <f t="shared" si="563"/>
        <v>1</v>
      </c>
      <c r="F3700" s="78">
        <f t="shared" si="564"/>
        <v>1</v>
      </c>
      <c r="G3700" s="77">
        <f t="shared" si="567"/>
        <v>5.2248051475616799E-17</v>
      </c>
      <c r="H3700" s="78">
        <f t="shared" si="565"/>
        <v>-325.63859802746424</v>
      </c>
      <c r="I3700" s="77">
        <f t="shared" si="568"/>
        <v>100</v>
      </c>
      <c r="J3700" s="77">
        <f t="shared" si="569"/>
        <v>5.2364667486678573E-17</v>
      </c>
      <c r="K3700" s="77">
        <f t="shared" si="570"/>
        <v>5.2364667486678572E-15</v>
      </c>
      <c r="L3700" s="82"/>
    </row>
    <row r="3701" spans="1:12" x14ac:dyDescent="0.2">
      <c r="A3701" s="76">
        <v>93600</v>
      </c>
      <c r="B3701" s="76">
        <f t="shared" si="566"/>
        <v>93.6</v>
      </c>
      <c r="C3701" s="77">
        <f t="shared" si="561"/>
        <v>3.0665774347436729E-7</v>
      </c>
      <c r="D3701" s="78">
        <f t="shared" si="562"/>
        <v>1.3800283610359594E-59</v>
      </c>
      <c r="E3701" s="78">
        <f t="shared" si="563"/>
        <v>1</v>
      </c>
      <c r="F3701" s="78">
        <f t="shared" si="564"/>
        <v>1</v>
      </c>
      <c r="G3701" s="77">
        <f t="shared" si="567"/>
        <v>4.2319638312591679E-66</v>
      </c>
      <c r="H3701" s="78">
        <f t="shared" si="565"/>
        <v>-1307.4691610536338</v>
      </c>
      <c r="I3701" s="77">
        <f t="shared" si="568"/>
        <v>100</v>
      </c>
      <c r="J3701" s="77">
        <f t="shared" si="569"/>
        <v>2.61240257378084E-17</v>
      </c>
      <c r="K3701" s="77">
        <f t="shared" si="570"/>
        <v>2.6124025737808399E-15</v>
      </c>
      <c r="L3701" s="82"/>
    </row>
    <row r="3702" spans="1:12" x14ac:dyDescent="0.2">
      <c r="A3702" s="76">
        <v>93700</v>
      </c>
      <c r="B3702" s="76">
        <f t="shared" si="566"/>
        <v>93.7</v>
      </c>
      <c r="C3702" s="77">
        <f t="shared" si="561"/>
        <v>3.0471772778389342E-7</v>
      </c>
      <c r="D3702" s="78">
        <f t="shared" si="562"/>
        <v>1.6970358246869845E-10</v>
      </c>
      <c r="E3702" s="78">
        <f t="shared" si="563"/>
        <v>1</v>
      </c>
      <c r="F3702" s="78">
        <f t="shared" si="564"/>
        <v>1</v>
      </c>
      <c r="G3702" s="77">
        <f t="shared" si="567"/>
        <v>5.1711690046648363E-17</v>
      </c>
      <c r="H3702" s="78">
        <f t="shared" si="565"/>
        <v>-325.72822536680212</v>
      </c>
      <c r="I3702" s="77">
        <f t="shared" si="568"/>
        <v>100</v>
      </c>
      <c r="J3702" s="77">
        <f t="shared" si="569"/>
        <v>2.5855845023324181E-17</v>
      </c>
      <c r="K3702" s="77">
        <f t="shared" si="570"/>
        <v>2.585584502332418E-15</v>
      </c>
      <c r="L3702" s="82"/>
    </row>
    <row r="3703" spans="1:12" x14ac:dyDescent="0.2">
      <c r="A3703" s="76">
        <v>93800</v>
      </c>
      <c r="B3703" s="76">
        <f t="shared" si="566"/>
        <v>93.8</v>
      </c>
      <c r="C3703" s="77">
        <f t="shared" si="561"/>
        <v>3.0207163585086414E-7</v>
      </c>
      <c r="D3703" s="78">
        <f t="shared" si="562"/>
        <v>1.7018910552395182E-10</v>
      </c>
      <c r="E3703" s="78">
        <f t="shared" si="563"/>
        <v>1</v>
      </c>
      <c r="F3703" s="78">
        <f t="shared" si="564"/>
        <v>1</v>
      </c>
      <c r="G3703" s="77">
        <f t="shared" si="567"/>
        <v>5.1409301509615464E-17</v>
      </c>
      <c r="H3703" s="78">
        <f t="shared" si="565"/>
        <v>-325.77916593572309</v>
      </c>
      <c r="I3703" s="77">
        <f t="shared" si="568"/>
        <v>100</v>
      </c>
      <c r="J3703" s="77">
        <f t="shared" si="569"/>
        <v>5.1560495778131913E-17</v>
      </c>
      <c r="K3703" s="77">
        <f t="shared" si="570"/>
        <v>5.1560495778131915E-15</v>
      </c>
      <c r="L3703" s="82"/>
    </row>
    <row r="3704" spans="1:12" x14ac:dyDescent="0.2">
      <c r="A3704" s="76">
        <v>93900</v>
      </c>
      <c r="B3704" s="76">
        <f t="shared" si="566"/>
        <v>93.9</v>
      </c>
      <c r="C3704" s="77">
        <f t="shared" si="561"/>
        <v>2.9873707919947301E-7</v>
      </c>
      <c r="D3704" s="78">
        <f t="shared" si="562"/>
        <v>2.301888651572556E-60</v>
      </c>
      <c r="E3704" s="78">
        <f t="shared" si="563"/>
        <v>1</v>
      </c>
      <c r="F3704" s="78">
        <f t="shared" si="564"/>
        <v>1</v>
      </c>
      <c r="G3704" s="77">
        <f t="shared" si="567"/>
        <v>6.8765949241319874E-67</v>
      </c>
      <c r="H3704" s="78">
        <f t="shared" si="565"/>
        <v>-1323.252531153106</v>
      </c>
      <c r="I3704" s="77">
        <f t="shared" si="568"/>
        <v>100</v>
      </c>
      <c r="J3704" s="77">
        <f t="shared" si="569"/>
        <v>2.5704650754807732E-17</v>
      </c>
      <c r="K3704" s="77">
        <f t="shared" si="570"/>
        <v>2.5704650754807731E-15</v>
      </c>
      <c r="L3704" s="82"/>
    </row>
    <row r="3705" spans="1:12" x14ac:dyDescent="0.2">
      <c r="A3705" s="76">
        <v>94000</v>
      </c>
      <c r="B3705" s="76">
        <f t="shared" si="566"/>
        <v>94</v>
      </c>
      <c r="C3705" s="77">
        <f t="shared" si="561"/>
        <v>2.9473573481557874E-7</v>
      </c>
      <c r="D3705" s="78">
        <f t="shared" si="562"/>
        <v>1.7214747454873006E-10</v>
      </c>
      <c r="E3705" s="78">
        <f t="shared" si="563"/>
        <v>1</v>
      </c>
      <c r="F3705" s="78">
        <f t="shared" si="564"/>
        <v>1</v>
      </c>
      <c r="G3705" s="77">
        <f t="shared" si="567"/>
        <v>5.0738012407766093E-17</v>
      </c>
      <c r="H3705" s="78">
        <f t="shared" si="565"/>
        <v>-325.89333099346686</v>
      </c>
      <c r="I3705" s="77">
        <f t="shared" si="568"/>
        <v>100</v>
      </c>
      <c r="J3705" s="77">
        <f t="shared" si="569"/>
        <v>2.5369006203883047E-17</v>
      </c>
      <c r="K3705" s="77">
        <f t="shared" si="570"/>
        <v>2.5369006203883047E-15</v>
      </c>
      <c r="L3705" s="82"/>
    </row>
    <row r="3706" spans="1:12" x14ac:dyDescent="0.2">
      <c r="A3706" s="76">
        <v>94100</v>
      </c>
      <c r="B3706" s="76">
        <f t="shared" si="566"/>
        <v>94.1</v>
      </c>
      <c r="C3706" s="77">
        <f t="shared" si="561"/>
        <v>2.9009314206421774E-7</v>
      </c>
      <c r="D3706" s="78">
        <f t="shared" si="562"/>
        <v>1.7363351810238922E-10</v>
      </c>
      <c r="E3706" s="78">
        <f t="shared" si="563"/>
        <v>1</v>
      </c>
      <c r="F3706" s="78">
        <f t="shared" si="564"/>
        <v>1</v>
      </c>
      <c r="G3706" s="77">
        <f t="shared" si="567"/>
        <v>5.0369892833986316E-17</v>
      </c>
      <c r="H3706" s="78">
        <f t="shared" si="565"/>
        <v>-325.95657946275759</v>
      </c>
      <c r="I3706" s="77">
        <f t="shared" si="568"/>
        <v>100</v>
      </c>
      <c r="J3706" s="77">
        <f t="shared" si="569"/>
        <v>5.0553952620876201E-17</v>
      </c>
      <c r="K3706" s="77">
        <f t="shared" si="570"/>
        <v>5.0553952620876203E-15</v>
      </c>
      <c r="L3706" s="82"/>
    </row>
    <row r="3707" spans="1:12" x14ac:dyDescent="0.2">
      <c r="A3707" s="76">
        <v>94200</v>
      </c>
      <c r="B3707" s="76">
        <f t="shared" si="566"/>
        <v>94.2</v>
      </c>
      <c r="C3707" s="77">
        <f t="shared" si="561"/>
        <v>2.8483846784120621E-7</v>
      </c>
      <c r="D3707" s="78">
        <f t="shared" si="562"/>
        <v>8.2168034068507692E-62</v>
      </c>
      <c r="E3707" s="78">
        <f t="shared" si="563"/>
        <v>1</v>
      </c>
      <c r="F3707" s="78">
        <f t="shared" si="564"/>
        <v>1</v>
      </c>
      <c r="G3707" s="77">
        <f t="shared" si="567"/>
        <v>2.3404616929597764E-68</v>
      </c>
      <c r="H3707" s="78">
        <f t="shared" si="565"/>
        <v>-1352.6139692541346</v>
      </c>
      <c r="I3707" s="77">
        <f t="shared" si="568"/>
        <v>100</v>
      </c>
      <c r="J3707" s="77">
        <f t="shared" si="569"/>
        <v>2.5184946416993158E-17</v>
      </c>
      <c r="K3707" s="77">
        <f t="shared" si="570"/>
        <v>2.5184946416993156E-15</v>
      </c>
      <c r="L3707" s="82"/>
    </row>
    <row r="3708" spans="1:12" x14ac:dyDescent="0.2">
      <c r="A3708" s="76">
        <v>94300</v>
      </c>
      <c r="B3708" s="76">
        <f t="shared" si="566"/>
        <v>94.3</v>
      </c>
      <c r="C3708" s="77">
        <f t="shared" si="561"/>
        <v>2.7900424254276826E-7</v>
      </c>
      <c r="D3708" s="78">
        <f t="shared" si="562"/>
        <v>1.7767006540349818E-10</v>
      </c>
      <c r="E3708" s="78">
        <f t="shared" si="563"/>
        <v>1</v>
      </c>
      <c r="F3708" s="78">
        <f t="shared" si="564"/>
        <v>1</v>
      </c>
      <c r="G3708" s="77">
        <f t="shared" si="567"/>
        <v>4.9570702020427106E-17</v>
      </c>
      <c r="H3708" s="78">
        <f t="shared" si="565"/>
        <v>-326.09549861143142</v>
      </c>
      <c r="I3708" s="77">
        <f t="shared" si="568"/>
        <v>100</v>
      </c>
      <c r="J3708" s="77">
        <f t="shared" si="569"/>
        <v>2.4785351010213553E-17</v>
      </c>
      <c r="K3708" s="77">
        <f t="shared" si="570"/>
        <v>2.4785351010213551E-15</v>
      </c>
      <c r="L3708" s="82"/>
    </row>
    <row r="3709" spans="1:12" x14ac:dyDescent="0.2">
      <c r="A3709" s="76">
        <v>94400</v>
      </c>
      <c r="B3709" s="76">
        <f t="shared" si="566"/>
        <v>94.4</v>
      </c>
      <c r="C3709" s="77">
        <f t="shared" si="561"/>
        <v>2.7262606971306448E-7</v>
      </c>
      <c r="D3709" s="78">
        <f t="shared" si="562"/>
        <v>1.8024852688654916E-10</v>
      </c>
      <c r="E3709" s="78">
        <f t="shared" si="563"/>
        <v>1</v>
      </c>
      <c r="F3709" s="78">
        <f t="shared" si="564"/>
        <v>1</v>
      </c>
      <c r="G3709" s="77">
        <f t="shared" si="567"/>
        <v>4.9140447456649531E-17</v>
      </c>
      <c r="H3709" s="78">
        <f t="shared" si="565"/>
        <v>-326.17121786592259</v>
      </c>
      <c r="I3709" s="77">
        <f t="shared" si="568"/>
        <v>100</v>
      </c>
      <c r="J3709" s="77">
        <f t="shared" si="569"/>
        <v>4.9355574738538319E-17</v>
      </c>
      <c r="K3709" s="77">
        <f t="shared" si="570"/>
        <v>4.9355574738538322E-15</v>
      </c>
      <c r="L3709" s="82"/>
    </row>
    <row r="3710" spans="1:12" x14ac:dyDescent="0.2">
      <c r="A3710" s="76">
        <v>94500</v>
      </c>
      <c r="B3710" s="76">
        <f t="shared" si="566"/>
        <v>94.5</v>
      </c>
      <c r="C3710" s="77">
        <f t="shared" si="561"/>
        <v>2.6574231247173522E-7</v>
      </c>
      <c r="D3710" s="78">
        <f t="shared" si="562"/>
        <v>8.5018326046538135E-64</v>
      </c>
      <c r="E3710" s="78">
        <f t="shared" si="563"/>
        <v>1</v>
      </c>
      <c r="F3710" s="78">
        <f t="shared" si="564"/>
        <v>1</v>
      </c>
      <c r="G3710" s="77">
        <f t="shared" si="567"/>
        <v>2.2592966566083002E-70</v>
      </c>
      <c r="H3710" s="78">
        <f t="shared" si="565"/>
        <v>-1392.9205348072746</v>
      </c>
      <c r="I3710" s="77">
        <f t="shared" si="568"/>
        <v>100</v>
      </c>
      <c r="J3710" s="77">
        <f t="shared" si="569"/>
        <v>2.4570223728324766E-17</v>
      </c>
      <c r="K3710" s="77">
        <f t="shared" si="570"/>
        <v>2.4570223728324767E-15</v>
      </c>
      <c r="L3710" s="82"/>
    </row>
    <row r="3711" spans="1:12" x14ac:dyDescent="0.2">
      <c r="A3711" s="76">
        <v>94600</v>
      </c>
      <c r="B3711" s="76">
        <f t="shared" si="566"/>
        <v>94.6</v>
      </c>
      <c r="C3711" s="77">
        <f t="shared" si="561"/>
        <v>2.5839376002958517E-7</v>
      </c>
      <c r="D3711" s="78">
        <f t="shared" si="562"/>
        <v>1.8661713057551733E-10</v>
      </c>
      <c r="E3711" s="78">
        <f t="shared" si="563"/>
        <v>1</v>
      </c>
      <c r="F3711" s="78">
        <f t="shared" si="564"/>
        <v>1</v>
      </c>
      <c r="G3711" s="77">
        <f t="shared" si="567"/>
        <v>4.8220702055339988E-17</v>
      </c>
      <c r="H3711" s="78">
        <f t="shared" si="565"/>
        <v>-326.33532941855719</v>
      </c>
      <c r="I3711" s="77">
        <f t="shared" si="568"/>
        <v>100</v>
      </c>
      <c r="J3711" s="77">
        <f t="shared" si="569"/>
        <v>2.4110351027669994E-17</v>
      </c>
      <c r="K3711" s="77">
        <f t="shared" si="570"/>
        <v>2.4110351027669994E-15</v>
      </c>
      <c r="L3711" s="82"/>
    </row>
    <row r="3712" spans="1:12" x14ac:dyDescent="0.2">
      <c r="A3712" s="76">
        <v>94700</v>
      </c>
      <c r="B3712" s="76">
        <f t="shared" si="566"/>
        <v>94.7</v>
      </c>
      <c r="C3712" s="77">
        <f t="shared" si="561"/>
        <v>2.5062327776858989E-7</v>
      </c>
      <c r="D3712" s="78">
        <f t="shared" si="562"/>
        <v>1.9045341502883351E-10</v>
      </c>
      <c r="E3712" s="78">
        <f t="shared" si="563"/>
        <v>1</v>
      </c>
      <c r="F3712" s="78">
        <f t="shared" si="564"/>
        <v>1</v>
      </c>
      <c r="G3712" s="77">
        <f t="shared" si="567"/>
        <v>4.7732059136747872E-17</v>
      </c>
      <c r="H3712" s="78">
        <f t="shared" si="565"/>
        <v>-326.4237965997325</v>
      </c>
      <c r="I3712" s="77">
        <f t="shared" si="568"/>
        <v>100</v>
      </c>
      <c r="J3712" s="77">
        <f t="shared" si="569"/>
        <v>4.7976380596043927E-17</v>
      </c>
      <c r="K3712" s="77">
        <f t="shared" si="570"/>
        <v>4.7976380596043925E-15</v>
      </c>
      <c r="L3712" s="82"/>
    </row>
    <row r="3713" spans="1:12" x14ac:dyDescent="0.2">
      <c r="A3713" s="76">
        <v>94800</v>
      </c>
      <c r="B3713" s="76">
        <f t="shared" si="566"/>
        <v>94.8</v>
      </c>
      <c r="C3713" s="77">
        <f t="shared" si="561"/>
        <v>2.4247544449089406E-7</v>
      </c>
      <c r="D3713" s="78">
        <f t="shared" si="562"/>
        <v>5.3954352368110171E-58</v>
      </c>
      <c r="E3713" s="78">
        <f t="shared" si="563"/>
        <v>1</v>
      </c>
      <c r="F3713" s="78">
        <f t="shared" si="564"/>
        <v>1</v>
      </c>
      <c r="G3713" s="77">
        <f t="shared" si="567"/>
        <v>1.3082605572675837E-64</v>
      </c>
      <c r="H3713" s="78">
        <f t="shared" si="565"/>
        <v>-1277.6661150389771</v>
      </c>
      <c r="I3713" s="77">
        <f t="shared" si="568"/>
        <v>100</v>
      </c>
      <c r="J3713" s="77">
        <f t="shared" si="569"/>
        <v>2.3866029568373936E-17</v>
      </c>
      <c r="K3713" s="77">
        <f t="shared" si="570"/>
        <v>2.3866029568373935E-15</v>
      </c>
      <c r="L3713" s="82"/>
    </row>
    <row r="3714" spans="1:12" x14ac:dyDescent="0.2">
      <c r="A3714" s="76">
        <v>94900</v>
      </c>
      <c r="B3714" s="76">
        <f t="shared" si="566"/>
        <v>94.9</v>
      </c>
      <c r="C3714" s="77">
        <f t="shared" ref="C3714:C3777" si="571">ABS(SIN(((8*PI()*$A3714*VLOOKUP($D$8,$C$16:$D$31,2,FALSE))/($D$14*1000000)))/(VLOOKUP($D$8,$C$16:$D$31,2,FALSE)*SIN(((8*PI()*$A3714)/($D$14*1000000)))))^5</f>
        <v>2.339961805293806E-7</v>
      </c>
      <c r="D3714" s="78">
        <f t="shared" ref="D3714:D3777" si="572">ABS(SIN(((512*PI()*$A3714*VLOOKUP($D$8,$C$16:$E$31,3,FALSE))/($D$14*1000000)))/(VLOOKUP($D$8,$C$16:$E$31,3,FALSE)*SIN(((512*PI()*$A3714)/($D$14*1000000)))))^$D$9</f>
        <v>1.9957328944848008E-10</v>
      </c>
      <c r="E3714" s="78">
        <f t="shared" ref="E3714:E3777" si="573">IF($D$10="OFF",1,ABS(SIN(8*VLOOKUP($D$8,$C$16:$D$31,2,FALSE)*VLOOKUP($D$8,$C$16:$E$31,3,FALSE)*2*PI()*A3714/($D$14*1000000))/(2*SIN((8*VLOOKUP($D$8,$C$16:$D$31,2,FALSE)*VLOOKUP($D$8,$C$16:$E$31,3,FALSE))*PI()*A3714/($D$14*1000000)))))</f>
        <v>1</v>
      </c>
      <c r="F3714" s="78">
        <f t="shared" ref="F3714:F3777" si="574">IF($D$11="OFF",1,ABS(SIN(8*VLOOKUP($D$8,$C$16:$D$31,2,FALSE)*VLOOKUP($D$8,$C$16:$E$31,3,FALSE)*IF($D$10="ON",4,2)*PI()*A3714/($D$14*1000000))/(2*SIN((8*VLOOKUP($D$8,$C$16:$D$31,2,FALSE)*VLOOKUP($D$8,$C$16:$E$31,3,FALSE)*IF($D$10="ON",2,1))*PI()*A3714/($D$14*1000000)))))</f>
        <v>1</v>
      </c>
      <c r="G3714" s="77">
        <f t="shared" si="567"/>
        <v>4.6699387466628872E-17</v>
      </c>
      <c r="H3714" s="78">
        <f t="shared" ref="H3714:H3777" si="575">20*LOG10(G3714)</f>
        <v>-326.61377631656114</v>
      </c>
      <c r="I3714" s="77">
        <f t="shared" si="568"/>
        <v>100</v>
      </c>
      <c r="J3714" s="77">
        <f t="shared" si="569"/>
        <v>2.3349693733314436E-17</v>
      </c>
      <c r="K3714" s="77">
        <f t="shared" si="570"/>
        <v>2.3349693733314435E-15</v>
      </c>
      <c r="L3714" s="82"/>
    </row>
    <row r="3715" spans="1:12" x14ac:dyDescent="0.2">
      <c r="A3715" s="76">
        <v>95000</v>
      </c>
      <c r="B3715" s="76">
        <f t="shared" ref="B3715:B3778" si="576">A3715/1000</f>
        <v>95</v>
      </c>
      <c r="C3715" s="77">
        <f t="shared" si="571"/>
        <v>2.2523237045924568E-7</v>
      </c>
      <c r="D3715" s="78">
        <f t="shared" si="572"/>
        <v>2.0492717522108133E-10</v>
      </c>
      <c r="E3715" s="78">
        <f t="shared" si="573"/>
        <v>1</v>
      </c>
      <c r="F3715" s="78">
        <f t="shared" si="574"/>
        <v>1</v>
      </c>
      <c r="G3715" s="77">
        <f t="shared" ref="G3715:G3778" si="577">C3715*D3715*E3715*F3715</f>
        <v>4.6156233446561338E-17</v>
      </c>
      <c r="H3715" s="78">
        <f t="shared" si="575"/>
        <v>-326.71539277525989</v>
      </c>
      <c r="I3715" s="77">
        <f t="shared" ref="I3715:I3778" si="578">A3715-A3714</f>
        <v>100</v>
      </c>
      <c r="J3715" s="77">
        <f t="shared" ref="J3715:J3778" si="579">((G3715+G3714)/2)</f>
        <v>4.6427810456595105E-17</v>
      </c>
      <c r="K3715" s="77">
        <f t="shared" si="570"/>
        <v>4.6427810456595105E-15</v>
      </c>
      <c r="L3715" s="82"/>
    </row>
    <row r="3716" spans="1:12" x14ac:dyDescent="0.2">
      <c r="A3716" s="76">
        <v>95100</v>
      </c>
      <c r="B3716" s="76">
        <f t="shared" si="576"/>
        <v>95.1</v>
      </c>
      <c r="C3716" s="77">
        <f t="shared" si="571"/>
        <v>2.1623148415569213E-7</v>
      </c>
      <c r="D3716" s="78">
        <f t="shared" si="572"/>
        <v>7.4428972716947832E-60</v>
      </c>
      <c r="E3716" s="78">
        <f t="shared" si="573"/>
        <v>1</v>
      </c>
      <c r="F3716" s="78">
        <f t="shared" si="574"/>
        <v>1</v>
      </c>
      <c r="G3716" s="77">
        <f t="shared" si="577"/>
        <v>1.6093887234769146E-66</v>
      </c>
      <c r="H3716" s="78">
        <f t="shared" si="575"/>
        <v>-1315.866780919494</v>
      </c>
      <c r="I3716" s="77">
        <f t="shared" si="578"/>
        <v>100</v>
      </c>
      <c r="J3716" s="77">
        <f t="shared" si="579"/>
        <v>2.3078116723280669E-17</v>
      </c>
      <c r="K3716" s="77">
        <f t="shared" ref="K3716:K3779" si="580">I3716*J3716</f>
        <v>2.307811672328067E-15</v>
      </c>
      <c r="L3716" s="82"/>
    </row>
    <row r="3717" spans="1:12" x14ac:dyDescent="0.2">
      <c r="A3717" s="76">
        <v>95200</v>
      </c>
      <c r="B3717" s="76">
        <f t="shared" si="576"/>
        <v>95.2</v>
      </c>
      <c r="C3717" s="77">
        <f t="shared" si="571"/>
        <v>2.0704119990777661E-7</v>
      </c>
      <c r="D3717" s="78">
        <f t="shared" si="572"/>
        <v>2.1743742393501696E-10</v>
      </c>
      <c r="E3717" s="78">
        <f t="shared" si="573"/>
        <v>1</v>
      </c>
      <c r="F3717" s="78">
        <f t="shared" si="574"/>
        <v>1</v>
      </c>
      <c r="G3717" s="77">
        <f t="shared" si="577"/>
        <v>4.5018505156361815E-17</v>
      </c>
      <c r="H3717" s="78">
        <f t="shared" si="575"/>
        <v>-326.93217859769248</v>
      </c>
      <c r="I3717" s="77">
        <f t="shared" si="578"/>
        <v>100</v>
      </c>
      <c r="J3717" s="77">
        <f t="shared" si="579"/>
        <v>2.2509252578180908E-17</v>
      </c>
      <c r="K3717" s="77">
        <f t="shared" si="580"/>
        <v>2.2509252578180909E-15</v>
      </c>
      <c r="L3717" s="82"/>
    </row>
    <row r="3718" spans="1:12" x14ac:dyDescent="0.2">
      <c r="A3718" s="76">
        <v>95300</v>
      </c>
      <c r="B3718" s="76">
        <f t="shared" si="576"/>
        <v>95.3</v>
      </c>
      <c r="C3718" s="77">
        <f t="shared" si="571"/>
        <v>1.9770903322343816E-7</v>
      </c>
      <c r="D3718" s="78">
        <f t="shared" si="572"/>
        <v>2.2469801861479942E-10</v>
      </c>
      <c r="E3718" s="78">
        <f t="shared" si="573"/>
        <v>1</v>
      </c>
      <c r="F3718" s="78">
        <f t="shared" si="574"/>
        <v>1</v>
      </c>
      <c r="G3718" s="77">
        <f t="shared" si="577"/>
        <v>4.4424828027554104E-17</v>
      </c>
      <c r="H3718" s="78">
        <f t="shared" si="575"/>
        <v>-327.04748489423656</v>
      </c>
      <c r="I3718" s="77">
        <f t="shared" si="578"/>
        <v>100</v>
      </c>
      <c r="J3718" s="77">
        <f t="shared" si="579"/>
        <v>4.4721666591957963E-17</v>
      </c>
      <c r="K3718" s="77">
        <f t="shared" si="580"/>
        <v>4.4721666591957966E-15</v>
      </c>
      <c r="L3718" s="82"/>
    </row>
    <row r="3719" spans="1:12" x14ac:dyDescent="0.2">
      <c r="A3719" s="76">
        <v>95400</v>
      </c>
      <c r="B3719" s="76">
        <f t="shared" si="576"/>
        <v>95.4</v>
      </c>
      <c r="C3719" s="77">
        <f t="shared" si="571"/>
        <v>1.882819748471959E-7</v>
      </c>
      <c r="D3719" s="78">
        <f t="shared" si="572"/>
        <v>3.5956675873063304E-59</v>
      </c>
      <c r="E3719" s="78">
        <f t="shared" si="573"/>
        <v>1</v>
      </c>
      <c r="F3719" s="78">
        <f t="shared" si="574"/>
        <v>1</v>
      </c>
      <c r="G3719" s="77">
        <f t="shared" si="577"/>
        <v>6.7699939423208803E-66</v>
      </c>
      <c r="H3719" s="78">
        <f t="shared" si="575"/>
        <v>-1303.3882343982848</v>
      </c>
      <c r="I3719" s="77">
        <f t="shared" si="578"/>
        <v>100</v>
      </c>
      <c r="J3719" s="77">
        <f t="shared" si="579"/>
        <v>2.2212414013777052E-17</v>
      </c>
      <c r="K3719" s="77">
        <f t="shared" si="580"/>
        <v>2.2212414013777053E-15</v>
      </c>
      <c r="L3719" s="82"/>
    </row>
    <row r="3720" spans="1:12" x14ac:dyDescent="0.2">
      <c r="A3720" s="76">
        <v>95500</v>
      </c>
      <c r="B3720" s="76">
        <f t="shared" si="576"/>
        <v>95.5</v>
      </c>
      <c r="C3720" s="77">
        <f t="shared" si="571"/>
        <v>1.7880614136154887E-7</v>
      </c>
      <c r="D3720" s="78">
        <f t="shared" si="572"/>
        <v>2.4154715355312514E-10</v>
      </c>
      <c r="E3720" s="78">
        <f t="shared" si="573"/>
        <v>1</v>
      </c>
      <c r="F3720" s="78">
        <f t="shared" si="574"/>
        <v>1</v>
      </c>
      <c r="G3720" s="77">
        <f t="shared" si="577"/>
        <v>4.3190114483699847E-17</v>
      </c>
      <c r="H3720" s="78">
        <f t="shared" si="575"/>
        <v>-327.2923128953995</v>
      </c>
      <c r="I3720" s="77">
        <f t="shared" si="578"/>
        <v>100</v>
      </c>
      <c r="J3720" s="77">
        <f t="shared" si="579"/>
        <v>2.1595057241849923E-17</v>
      </c>
      <c r="K3720" s="77">
        <f t="shared" si="580"/>
        <v>2.1595057241849921E-15</v>
      </c>
      <c r="L3720" s="82"/>
    </row>
    <row r="3721" spans="1:12" x14ac:dyDescent="0.2">
      <c r="A3721" s="76">
        <v>95600</v>
      </c>
      <c r="B3721" s="76">
        <f t="shared" si="576"/>
        <v>95.6</v>
      </c>
      <c r="C3721" s="77">
        <f t="shared" si="571"/>
        <v>1.6932644155789089E-7</v>
      </c>
      <c r="D3721" s="78">
        <f t="shared" si="572"/>
        <v>2.5128971512188888E-10</v>
      </c>
      <c r="E3721" s="78">
        <f t="shared" si="573"/>
        <v>1</v>
      </c>
      <c r="F3721" s="78">
        <f t="shared" si="574"/>
        <v>1</v>
      </c>
      <c r="G3721" s="77">
        <f t="shared" si="577"/>
        <v>4.2549993261685569E-17</v>
      </c>
      <c r="H3721" s="78">
        <f t="shared" si="575"/>
        <v>-327.42201008710515</v>
      </c>
      <c r="I3721" s="77">
        <f t="shared" si="578"/>
        <v>100</v>
      </c>
      <c r="J3721" s="77">
        <f t="shared" si="579"/>
        <v>4.2870053872692705E-17</v>
      </c>
      <c r="K3721" s="77">
        <f t="shared" si="580"/>
        <v>4.2870053872692707E-15</v>
      </c>
      <c r="L3721" s="82"/>
    </row>
    <row r="3722" spans="1:12" x14ac:dyDescent="0.2">
      <c r="A3722" s="76">
        <v>95700</v>
      </c>
      <c r="B3722" s="76">
        <f t="shared" si="576"/>
        <v>95.7</v>
      </c>
      <c r="C3722" s="77">
        <f t="shared" si="571"/>
        <v>1.5988626154543895E-7</v>
      </c>
      <c r="D3722" s="78">
        <f t="shared" si="572"/>
        <v>7.2965999493983001E-61</v>
      </c>
      <c r="E3722" s="78">
        <f t="shared" si="573"/>
        <v>1</v>
      </c>
      <c r="F3722" s="78">
        <f t="shared" si="574"/>
        <v>1</v>
      </c>
      <c r="G3722" s="77">
        <f t="shared" si="577"/>
        <v>1.1666260879019333E-67</v>
      </c>
      <c r="H3722" s="78">
        <f t="shared" si="575"/>
        <v>-1338.6613663235037</v>
      </c>
      <c r="I3722" s="77">
        <f t="shared" si="578"/>
        <v>100</v>
      </c>
      <c r="J3722" s="77">
        <f t="shared" si="579"/>
        <v>2.1274996630842785E-17</v>
      </c>
      <c r="K3722" s="77">
        <f t="shared" si="580"/>
        <v>2.1274996630842785E-15</v>
      </c>
      <c r="L3722" s="82"/>
    </row>
    <row r="3723" spans="1:12" x14ac:dyDescent="0.2">
      <c r="A3723" s="76">
        <v>95800</v>
      </c>
      <c r="B3723" s="76">
        <f t="shared" si="576"/>
        <v>95.8</v>
      </c>
      <c r="C3723" s="77">
        <f t="shared" si="571"/>
        <v>1.50527171319825E-7</v>
      </c>
      <c r="D3723" s="78">
        <f t="shared" si="572"/>
        <v>2.7388097426947352E-10</v>
      </c>
      <c r="E3723" s="78">
        <f t="shared" si="573"/>
        <v>1</v>
      </c>
      <c r="F3723" s="78">
        <f t="shared" si="574"/>
        <v>1</v>
      </c>
      <c r="G3723" s="77">
        <f t="shared" si="577"/>
        <v>4.1226528335101623E-17</v>
      </c>
      <c r="H3723" s="78">
        <f t="shared" si="575"/>
        <v>-327.69646470750854</v>
      </c>
      <c r="I3723" s="77">
        <f t="shared" si="578"/>
        <v>100</v>
      </c>
      <c r="J3723" s="77">
        <f t="shared" si="579"/>
        <v>2.0613264167550812E-17</v>
      </c>
      <c r="K3723" s="77">
        <f t="shared" si="580"/>
        <v>2.0613264167550812E-15</v>
      </c>
      <c r="L3723" s="82"/>
    </row>
    <row r="3724" spans="1:12" x14ac:dyDescent="0.2">
      <c r="A3724" s="76">
        <v>95900</v>
      </c>
      <c r="B3724" s="76">
        <f t="shared" si="576"/>
        <v>95.9</v>
      </c>
      <c r="C3724" s="77">
        <f t="shared" si="571"/>
        <v>1.4128865523997524E-7</v>
      </c>
      <c r="D3724" s="78">
        <f t="shared" si="572"/>
        <v>2.86959441350873E-10</v>
      </c>
      <c r="E3724" s="78">
        <f t="shared" si="573"/>
        <v>1</v>
      </c>
      <c r="F3724" s="78">
        <f t="shared" si="574"/>
        <v>1</v>
      </c>
      <c r="G3724" s="77">
        <f t="shared" si="577"/>
        <v>4.054411357687939E-17</v>
      </c>
      <c r="H3724" s="78">
        <f t="shared" si="575"/>
        <v>-327.84144380397618</v>
      </c>
      <c r="I3724" s="77">
        <f t="shared" si="578"/>
        <v>100</v>
      </c>
      <c r="J3724" s="77">
        <f t="shared" si="579"/>
        <v>4.0885320955990507E-17</v>
      </c>
      <c r="K3724" s="77">
        <f t="shared" si="580"/>
        <v>4.0885320955990505E-15</v>
      </c>
      <c r="L3724" s="82"/>
    </row>
    <row r="3725" spans="1:12" x14ac:dyDescent="0.2">
      <c r="A3725" s="76">
        <v>96000</v>
      </c>
      <c r="B3725" s="76">
        <f t="shared" si="576"/>
        <v>96</v>
      </c>
      <c r="C3725" s="77">
        <f t="shared" si="571"/>
        <v>1.322078685661305E-7</v>
      </c>
      <c r="D3725" s="78">
        <f t="shared" si="572"/>
        <v>5.1758109055415336E-64</v>
      </c>
      <c r="E3725" s="78">
        <f t="shared" si="573"/>
        <v>1</v>
      </c>
      <c r="F3725" s="78">
        <f t="shared" si="574"/>
        <v>1</v>
      </c>
      <c r="G3725" s="77">
        <f t="shared" si="577"/>
        <v>6.8428292792297997E-71</v>
      </c>
      <c r="H3725" s="78">
        <f t="shared" si="575"/>
        <v>-1403.2952859003904</v>
      </c>
      <c r="I3725" s="77">
        <f t="shared" si="578"/>
        <v>100</v>
      </c>
      <c r="J3725" s="77">
        <f t="shared" si="579"/>
        <v>2.0272056788439695E-17</v>
      </c>
      <c r="K3725" s="77">
        <f t="shared" si="580"/>
        <v>2.0272056788439694E-15</v>
      </c>
      <c r="L3725" s="82"/>
    </row>
    <row r="3726" spans="1:12" x14ac:dyDescent="0.2">
      <c r="A3726" s="76">
        <v>96100</v>
      </c>
      <c r="B3726" s="76">
        <f t="shared" si="576"/>
        <v>96.1</v>
      </c>
      <c r="C3726" s="77">
        <f t="shared" si="571"/>
        <v>1.2331942189671973E-7</v>
      </c>
      <c r="D3726" s="78">
        <f t="shared" si="572"/>
        <v>3.173892187221758E-10</v>
      </c>
      <c r="E3726" s="78">
        <f t="shared" si="573"/>
        <v>1</v>
      </c>
      <c r="F3726" s="78">
        <f t="shared" si="574"/>
        <v>1</v>
      </c>
      <c r="G3726" s="77">
        <f t="shared" si="577"/>
        <v>3.9140254969070252E-17</v>
      </c>
      <c r="H3726" s="78">
        <f t="shared" si="575"/>
        <v>-328.14752699139399</v>
      </c>
      <c r="I3726" s="77">
        <f t="shared" si="578"/>
        <v>100</v>
      </c>
      <c r="J3726" s="77">
        <f t="shared" si="579"/>
        <v>1.9570127484535126E-17</v>
      </c>
      <c r="K3726" s="77">
        <f t="shared" si="580"/>
        <v>1.9570127484535125E-15</v>
      </c>
      <c r="L3726" s="82"/>
    </row>
    <row r="3727" spans="1:12" x14ac:dyDescent="0.2">
      <c r="A3727" s="76">
        <v>96200</v>
      </c>
      <c r="B3727" s="76">
        <f t="shared" si="576"/>
        <v>96.2</v>
      </c>
      <c r="C3727" s="77">
        <f t="shared" si="571"/>
        <v>1.1465519501142769E-7</v>
      </c>
      <c r="D3727" s="78">
        <f t="shared" si="572"/>
        <v>3.3508947930202742E-10</v>
      </c>
      <c r="E3727" s="78">
        <f t="shared" si="573"/>
        <v>1</v>
      </c>
      <c r="F3727" s="78">
        <f t="shared" si="574"/>
        <v>1</v>
      </c>
      <c r="G3727" s="77">
        <f t="shared" si="577"/>
        <v>3.8419749595651716E-17</v>
      </c>
      <c r="H3727" s="78">
        <f t="shared" si="575"/>
        <v>-328.30890940040842</v>
      </c>
      <c r="I3727" s="77">
        <f t="shared" si="578"/>
        <v>100</v>
      </c>
      <c r="J3727" s="77">
        <f t="shared" si="579"/>
        <v>3.8780002282360984E-17</v>
      </c>
      <c r="K3727" s="77">
        <f t="shared" si="580"/>
        <v>3.8780002282360986E-15</v>
      </c>
      <c r="L3727" s="82"/>
    </row>
    <row r="3728" spans="1:12" x14ac:dyDescent="0.2">
      <c r="A3728" s="76">
        <v>96300</v>
      </c>
      <c r="B3728" s="76">
        <f t="shared" si="576"/>
        <v>96.3</v>
      </c>
      <c r="C3728" s="77">
        <f t="shared" si="571"/>
        <v>1.0624418128591676E-7</v>
      </c>
      <c r="D3728" s="78">
        <f t="shared" si="572"/>
        <v>2.1726537819973776E-61</v>
      </c>
      <c r="E3728" s="78">
        <f t="shared" si="573"/>
        <v>1</v>
      </c>
      <c r="F3728" s="78">
        <f t="shared" si="574"/>
        <v>1</v>
      </c>
      <c r="G3728" s="77">
        <f t="shared" si="577"/>
        <v>2.3083182228606207E-68</v>
      </c>
      <c r="H3728" s="78">
        <f t="shared" si="575"/>
        <v>-1352.7340863981451</v>
      </c>
      <c r="I3728" s="77">
        <f t="shared" si="578"/>
        <v>100</v>
      </c>
      <c r="J3728" s="77">
        <f t="shared" si="579"/>
        <v>1.9209874797825858E-17</v>
      </c>
      <c r="K3728" s="77">
        <f t="shared" si="580"/>
        <v>1.9209874797825857E-15</v>
      </c>
      <c r="L3728" s="82"/>
    </row>
    <row r="3729" spans="1:12" x14ac:dyDescent="0.2">
      <c r="A3729" s="76">
        <v>96400</v>
      </c>
      <c r="B3729" s="76">
        <f t="shared" si="576"/>
        <v>96.4</v>
      </c>
      <c r="C3729" s="77">
        <f t="shared" si="571"/>
        <v>9.811236349433603E-8</v>
      </c>
      <c r="D3729" s="78">
        <f t="shared" si="572"/>
        <v>3.7654725175947356E-10</v>
      </c>
      <c r="E3729" s="78">
        <f t="shared" si="573"/>
        <v>1</v>
      </c>
      <c r="F3729" s="78">
        <f t="shared" si="574"/>
        <v>1</v>
      </c>
      <c r="G3729" s="77">
        <f t="shared" si="577"/>
        <v>3.6943940837418734E-17</v>
      </c>
      <c r="H3729" s="78">
        <f t="shared" si="575"/>
        <v>-328.64913559824083</v>
      </c>
      <c r="I3729" s="77">
        <f t="shared" si="578"/>
        <v>100</v>
      </c>
      <c r="J3729" s="77">
        <f t="shared" si="579"/>
        <v>1.8471970418709367E-17</v>
      </c>
      <c r="K3729" s="77">
        <f t="shared" si="580"/>
        <v>1.8471970418709365E-15</v>
      </c>
      <c r="L3729" s="82"/>
    </row>
    <row r="3730" spans="1:12" x14ac:dyDescent="0.2">
      <c r="A3730" s="76">
        <v>96500</v>
      </c>
      <c r="B3730" s="76">
        <f t="shared" si="576"/>
        <v>96.5</v>
      </c>
      <c r="C3730" s="77">
        <f t="shared" si="571"/>
        <v>9.0282621463051316E-8</v>
      </c>
      <c r="D3730" s="78">
        <f t="shared" si="572"/>
        <v>4.0084770178105811E-10</v>
      </c>
      <c r="E3730" s="78">
        <f t="shared" si="573"/>
        <v>1</v>
      </c>
      <c r="F3730" s="78">
        <f t="shared" si="574"/>
        <v>1</v>
      </c>
      <c r="G3730" s="77">
        <f t="shared" si="577"/>
        <v>3.618958132423335E-17</v>
      </c>
      <c r="H3730" s="78">
        <f t="shared" si="575"/>
        <v>-328.82832882395206</v>
      </c>
      <c r="I3730" s="77">
        <f t="shared" si="578"/>
        <v>100</v>
      </c>
      <c r="J3730" s="77">
        <f t="shared" si="579"/>
        <v>3.6566761080826042E-17</v>
      </c>
      <c r="K3730" s="77">
        <f t="shared" si="580"/>
        <v>3.6566761080826042E-15</v>
      </c>
      <c r="L3730" s="82"/>
    </row>
    <row r="3731" spans="1:12" x14ac:dyDescent="0.2">
      <c r="A3731" s="76">
        <v>96600</v>
      </c>
      <c r="B3731" s="76">
        <f t="shared" si="576"/>
        <v>96.6</v>
      </c>
      <c r="C3731" s="77">
        <f t="shared" si="571"/>
        <v>8.2774671687105103E-8</v>
      </c>
      <c r="D3731" s="78">
        <f t="shared" si="572"/>
        <v>6.4835492010059731E-60</v>
      </c>
      <c r="E3731" s="78">
        <f t="shared" si="573"/>
        <v>1</v>
      </c>
      <c r="F3731" s="78">
        <f t="shared" si="574"/>
        <v>1</v>
      </c>
      <c r="G3731" s="77">
        <f t="shared" si="577"/>
        <v>5.3667365648046201E-67</v>
      </c>
      <c r="H3731" s="78">
        <f t="shared" si="575"/>
        <v>-1325.4057944451429</v>
      </c>
      <c r="I3731" s="77">
        <f t="shared" si="578"/>
        <v>100</v>
      </c>
      <c r="J3731" s="77">
        <f t="shared" si="579"/>
        <v>1.8094790662116675E-17</v>
      </c>
      <c r="K3731" s="77">
        <f t="shared" si="580"/>
        <v>1.8094790662116676E-15</v>
      </c>
      <c r="L3731" s="82"/>
    </row>
    <row r="3732" spans="1:12" x14ac:dyDescent="0.2">
      <c r="A3732" s="76">
        <v>96700</v>
      </c>
      <c r="B3732" s="76">
        <f t="shared" si="576"/>
        <v>96.7</v>
      </c>
      <c r="C3732" s="77">
        <f t="shared" si="571"/>
        <v>7.5605038673481918E-8</v>
      </c>
      <c r="D3732" s="78">
        <f t="shared" si="572"/>
        <v>4.5830694861531889E-10</v>
      </c>
      <c r="E3732" s="78">
        <f t="shared" si="573"/>
        <v>1</v>
      </c>
      <c r="F3732" s="78">
        <f t="shared" si="574"/>
        <v>1</v>
      </c>
      <c r="G3732" s="77">
        <f t="shared" si="577"/>
        <v>3.4650314574386675E-17</v>
      </c>
      <c r="H3732" s="78">
        <f t="shared" si="575"/>
        <v>-329.205856365459</v>
      </c>
      <c r="I3732" s="77">
        <f t="shared" si="578"/>
        <v>100</v>
      </c>
      <c r="J3732" s="77">
        <f t="shared" si="579"/>
        <v>1.7325157287193338E-17</v>
      </c>
      <c r="K3732" s="77">
        <f t="shared" si="580"/>
        <v>1.7325157287193338E-15</v>
      </c>
      <c r="L3732" s="82"/>
    </row>
    <row r="3733" spans="1:12" x14ac:dyDescent="0.2">
      <c r="A3733" s="76">
        <v>96800</v>
      </c>
      <c r="B3733" s="76">
        <f t="shared" si="576"/>
        <v>96.8</v>
      </c>
      <c r="C3733" s="77">
        <f t="shared" si="571"/>
        <v>6.8787057436531691E-8</v>
      </c>
      <c r="D3733" s="78">
        <f t="shared" si="572"/>
        <v>4.9233611430724962E-10</v>
      </c>
      <c r="E3733" s="78">
        <f t="shared" si="573"/>
        <v>1</v>
      </c>
      <c r="F3733" s="78">
        <f t="shared" si="574"/>
        <v>1</v>
      </c>
      <c r="G3733" s="77">
        <f t="shared" si="577"/>
        <v>3.3866352572931614E-17</v>
      </c>
      <c r="H3733" s="78">
        <f t="shared" si="575"/>
        <v>-329.40463149240878</v>
      </c>
      <c r="I3733" s="77">
        <f t="shared" si="578"/>
        <v>100</v>
      </c>
      <c r="J3733" s="77">
        <f t="shared" si="579"/>
        <v>3.4258333573659148E-17</v>
      </c>
      <c r="K3733" s="77">
        <f t="shared" si="580"/>
        <v>3.4258333573659146E-15</v>
      </c>
      <c r="L3733" s="82"/>
    </row>
    <row r="3734" spans="1:12" x14ac:dyDescent="0.2">
      <c r="A3734" s="76">
        <v>96900</v>
      </c>
      <c r="B3734" s="76">
        <f t="shared" si="576"/>
        <v>96.9</v>
      </c>
      <c r="C3734" s="77">
        <f t="shared" si="571"/>
        <v>6.2330906244407936E-8</v>
      </c>
      <c r="D3734" s="78">
        <f t="shared" si="572"/>
        <v>4.6589426157405084E-59</v>
      </c>
      <c r="E3734" s="78">
        <f t="shared" si="573"/>
        <v>1</v>
      </c>
      <c r="F3734" s="78">
        <f t="shared" si="574"/>
        <v>1</v>
      </c>
      <c r="G3734" s="77">
        <f t="shared" si="577"/>
        <v>2.9039611537979831E-66</v>
      </c>
      <c r="H3734" s="78">
        <f t="shared" si="575"/>
        <v>-1310.7401839495492</v>
      </c>
      <c r="I3734" s="77">
        <f t="shared" si="578"/>
        <v>100</v>
      </c>
      <c r="J3734" s="77">
        <f t="shared" si="579"/>
        <v>1.6933176286465807E-17</v>
      </c>
      <c r="K3734" s="77">
        <f t="shared" si="580"/>
        <v>1.6933176286465806E-15</v>
      </c>
      <c r="L3734" s="82"/>
    </row>
    <row r="3735" spans="1:12" x14ac:dyDescent="0.2">
      <c r="A3735" s="76">
        <v>97000</v>
      </c>
      <c r="B3735" s="76">
        <f t="shared" si="576"/>
        <v>97</v>
      </c>
      <c r="C3735" s="77">
        <f t="shared" si="571"/>
        <v>5.6243668404688305E-8</v>
      </c>
      <c r="D3735" s="78">
        <f t="shared" si="572"/>
        <v>5.737913840478474E-10</v>
      </c>
      <c r="E3735" s="78">
        <f t="shared" si="573"/>
        <v>1</v>
      </c>
      <c r="F3735" s="78">
        <f t="shared" si="574"/>
        <v>1</v>
      </c>
      <c r="G3735" s="77">
        <f t="shared" si="577"/>
        <v>3.2272132337854291E-17</v>
      </c>
      <c r="H3735" s="78">
        <f t="shared" si="575"/>
        <v>-329.82344676445439</v>
      </c>
      <c r="I3735" s="77">
        <f t="shared" si="578"/>
        <v>100</v>
      </c>
      <c r="J3735" s="77">
        <f t="shared" si="579"/>
        <v>1.6136066168927145E-17</v>
      </c>
      <c r="K3735" s="77">
        <f t="shared" si="580"/>
        <v>1.6136066168927146E-15</v>
      </c>
      <c r="L3735" s="82"/>
    </row>
    <row r="3736" spans="1:12" x14ac:dyDescent="0.2">
      <c r="A3736" s="76">
        <v>97100</v>
      </c>
      <c r="B3736" s="76">
        <f t="shared" si="576"/>
        <v>97.1</v>
      </c>
      <c r="C3736" s="77">
        <f t="shared" si="571"/>
        <v>5.0529421585902418E-8</v>
      </c>
      <c r="D3736" s="78">
        <f t="shared" si="572"/>
        <v>6.2266330779812354E-10</v>
      </c>
      <c r="E3736" s="78">
        <f t="shared" si="573"/>
        <v>1</v>
      </c>
      <c r="F3736" s="78">
        <f t="shared" si="574"/>
        <v>1</v>
      </c>
      <c r="G3736" s="77">
        <f t="shared" si="577"/>
        <v>3.1462816785803906E-17</v>
      </c>
      <c r="H3736" s="78">
        <f t="shared" si="575"/>
        <v>-330.04404797387986</v>
      </c>
      <c r="I3736" s="77">
        <f t="shared" si="578"/>
        <v>100</v>
      </c>
      <c r="J3736" s="77">
        <f t="shared" si="579"/>
        <v>3.1867474561829095E-17</v>
      </c>
      <c r="K3736" s="77">
        <f t="shared" si="580"/>
        <v>3.1867474561829096E-15</v>
      </c>
      <c r="L3736" s="82"/>
    </row>
    <row r="3737" spans="1:12" x14ac:dyDescent="0.2">
      <c r="A3737" s="76">
        <v>97200</v>
      </c>
      <c r="B3737" s="76">
        <f t="shared" si="576"/>
        <v>97.2</v>
      </c>
      <c r="C3737" s="77">
        <f t="shared" si="571"/>
        <v>4.5189352902354543E-8</v>
      </c>
      <c r="D3737" s="78">
        <f t="shared" si="572"/>
        <v>6.4533073098092136E-60</v>
      </c>
      <c r="E3737" s="78">
        <f t="shared" si="573"/>
        <v>1</v>
      </c>
      <c r="F3737" s="78">
        <f t="shared" si="574"/>
        <v>1</v>
      </c>
      <c r="G3737" s="77">
        <f t="shared" si="577"/>
        <v>2.9162078141031279E-67</v>
      </c>
      <c r="H3737" s="78">
        <f t="shared" si="575"/>
        <v>-1330.7036306132377</v>
      </c>
      <c r="I3737" s="77">
        <f t="shared" si="578"/>
        <v>100</v>
      </c>
      <c r="J3737" s="77">
        <f t="shared" si="579"/>
        <v>1.5731408392901953E-17</v>
      </c>
      <c r="K3737" s="77">
        <f t="shared" si="580"/>
        <v>1.5731408392901954E-15</v>
      </c>
      <c r="L3737" s="82"/>
    </row>
    <row r="3738" spans="1:12" x14ac:dyDescent="0.2">
      <c r="A3738" s="76">
        <v>97300</v>
      </c>
      <c r="B3738" s="76">
        <f t="shared" si="576"/>
        <v>97.3</v>
      </c>
      <c r="C3738" s="77">
        <f t="shared" si="571"/>
        <v>4.0221897745413377E-8</v>
      </c>
      <c r="D3738" s="78">
        <f t="shared" si="572"/>
        <v>7.4144002010610397E-10</v>
      </c>
      <c r="E3738" s="78">
        <f t="shared" si="573"/>
        <v>1</v>
      </c>
      <c r="F3738" s="78">
        <f t="shared" si="574"/>
        <v>1</v>
      </c>
      <c r="G3738" s="77">
        <f t="shared" si="577"/>
        <v>2.9822124673064951E-17</v>
      </c>
      <c r="H3738" s="78">
        <f t="shared" si="575"/>
        <v>-330.50922837063354</v>
      </c>
      <c r="I3738" s="77">
        <f t="shared" si="578"/>
        <v>100</v>
      </c>
      <c r="J3738" s="77">
        <f t="shared" si="579"/>
        <v>1.4911062336532476E-17</v>
      </c>
      <c r="K3738" s="77">
        <f t="shared" si="580"/>
        <v>1.4911062336532476E-15</v>
      </c>
      <c r="L3738" s="82"/>
    </row>
    <row r="3739" spans="1:12" x14ac:dyDescent="0.2">
      <c r="A3739" s="76">
        <v>97400</v>
      </c>
      <c r="B3739" s="76">
        <f t="shared" si="576"/>
        <v>97.4</v>
      </c>
      <c r="C3739" s="77">
        <f t="shared" si="571"/>
        <v>3.5622900127491748E-8</v>
      </c>
      <c r="D3739" s="78">
        <f t="shared" si="572"/>
        <v>8.1384964014871227E-10</v>
      </c>
      <c r="E3739" s="78">
        <f t="shared" si="573"/>
        <v>1</v>
      </c>
      <c r="F3739" s="78">
        <f t="shared" si="574"/>
        <v>1</v>
      </c>
      <c r="G3739" s="77">
        <f t="shared" si="577"/>
        <v>2.8991684449812674E-17</v>
      </c>
      <c r="H3739" s="78">
        <f t="shared" si="575"/>
        <v>-330.75453101818022</v>
      </c>
      <c r="I3739" s="77">
        <f t="shared" si="578"/>
        <v>100</v>
      </c>
      <c r="J3739" s="77">
        <f t="shared" si="579"/>
        <v>2.9406904561438816E-17</v>
      </c>
      <c r="K3739" s="77">
        <f t="shared" si="580"/>
        <v>2.9406904561438814E-15</v>
      </c>
      <c r="L3739" s="82"/>
    </row>
    <row r="3740" spans="1:12" x14ac:dyDescent="0.2">
      <c r="A3740" s="76">
        <v>97500</v>
      </c>
      <c r="B3740" s="76">
        <f t="shared" si="576"/>
        <v>97.5</v>
      </c>
      <c r="C3740" s="77">
        <f t="shared" si="571"/>
        <v>3.1385792117622715E-8</v>
      </c>
      <c r="D3740" s="78">
        <f t="shared" si="572"/>
        <v>1.7875692470665832E-61</v>
      </c>
      <c r="E3740" s="78">
        <f t="shared" si="573"/>
        <v>1</v>
      </c>
      <c r="F3740" s="78">
        <f t="shared" si="574"/>
        <v>1</v>
      </c>
      <c r="G3740" s="77">
        <f t="shared" si="577"/>
        <v>5.6104276784287136E-69</v>
      </c>
      <c r="H3740" s="78">
        <f t="shared" si="575"/>
        <v>-1365.0200806311973</v>
      </c>
      <c r="I3740" s="77">
        <f t="shared" si="578"/>
        <v>100</v>
      </c>
      <c r="J3740" s="77">
        <f t="shared" si="579"/>
        <v>1.4495842224906337E-17</v>
      </c>
      <c r="K3740" s="77">
        <f t="shared" si="580"/>
        <v>1.4495842224906337E-15</v>
      </c>
      <c r="L3740" s="82"/>
    </row>
    <row r="3741" spans="1:12" x14ac:dyDescent="0.2">
      <c r="A3741" s="76">
        <v>97600</v>
      </c>
      <c r="B3741" s="76">
        <f t="shared" si="576"/>
        <v>97.6</v>
      </c>
      <c r="C3741" s="77">
        <f t="shared" si="571"/>
        <v>2.750178979136339E-8</v>
      </c>
      <c r="D3741" s="78">
        <f t="shared" si="572"/>
        <v>9.9313336584358201E-10</v>
      </c>
      <c r="E3741" s="78">
        <f t="shared" si="573"/>
        <v>1</v>
      </c>
      <c r="F3741" s="78">
        <f t="shared" si="574"/>
        <v>1</v>
      </c>
      <c r="G3741" s="77">
        <f t="shared" si="577"/>
        <v>2.7312945062219386E-17</v>
      </c>
      <c r="H3741" s="78">
        <f t="shared" si="575"/>
        <v>-331.27262937669138</v>
      </c>
      <c r="I3741" s="77">
        <f t="shared" si="578"/>
        <v>100</v>
      </c>
      <c r="J3741" s="77">
        <f t="shared" si="579"/>
        <v>1.3656472531109693E-17</v>
      </c>
      <c r="K3741" s="77">
        <f t="shared" si="580"/>
        <v>1.3656472531109693E-15</v>
      </c>
      <c r="L3741" s="82"/>
    </row>
    <row r="3742" spans="1:12" x14ac:dyDescent="0.2">
      <c r="A3742" s="76">
        <v>97700</v>
      </c>
      <c r="B3742" s="76">
        <f t="shared" si="576"/>
        <v>97.7</v>
      </c>
      <c r="C3742" s="77">
        <f t="shared" si="571"/>
        <v>2.3960102994159225E-8</v>
      </c>
      <c r="D3742" s="78">
        <f t="shared" si="572"/>
        <v>1.1045683837507931E-9</v>
      </c>
      <c r="E3742" s="78">
        <f t="shared" si="573"/>
        <v>1</v>
      </c>
      <c r="F3742" s="78">
        <f t="shared" si="574"/>
        <v>1</v>
      </c>
      <c r="G3742" s="77">
        <f t="shared" si="577"/>
        <v>2.6465572238760993E-17</v>
      </c>
      <c r="H3742" s="78">
        <f t="shared" si="575"/>
        <v>-331.54637422506624</v>
      </c>
      <c r="I3742" s="77">
        <f t="shared" si="578"/>
        <v>100</v>
      </c>
      <c r="J3742" s="77">
        <f t="shared" si="579"/>
        <v>2.6889258650490191E-17</v>
      </c>
      <c r="K3742" s="77">
        <f t="shared" si="580"/>
        <v>2.6889258650490191E-15</v>
      </c>
      <c r="L3742" s="82"/>
    </row>
    <row r="3743" spans="1:12" x14ac:dyDescent="0.2">
      <c r="A3743" s="76">
        <v>97800</v>
      </c>
      <c r="B3743" s="76">
        <f t="shared" si="576"/>
        <v>97.8</v>
      </c>
      <c r="C3743" s="77">
        <f t="shared" si="571"/>
        <v>2.0748156127199512E-8</v>
      </c>
      <c r="D3743" s="78">
        <f t="shared" si="572"/>
        <v>1.1178391399216993E-57</v>
      </c>
      <c r="E3743" s="78">
        <f t="shared" si="573"/>
        <v>1</v>
      </c>
      <c r="F3743" s="78">
        <f t="shared" si="574"/>
        <v>1</v>
      </c>
      <c r="G3743" s="77">
        <f t="shared" si="577"/>
        <v>2.3193101000189839E-65</v>
      </c>
      <c r="H3743" s="78">
        <f t="shared" si="575"/>
        <v>-1292.6928236152228</v>
      </c>
      <c r="I3743" s="77">
        <f t="shared" si="578"/>
        <v>100</v>
      </c>
      <c r="J3743" s="77">
        <f t="shared" si="579"/>
        <v>1.3232786119380496E-17</v>
      </c>
      <c r="K3743" s="77">
        <f t="shared" si="580"/>
        <v>1.3232786119380497E-15</v>
      </c>
      <c r="L3743" s="82"/>
    </row>
    <row r="3744" spans="1:12" x14ac:dyDescent="0.2">
      <c r="A3744" s="76">
        <v>97900</v>
      </c>
      <c r="B3744" s="76">
        <f t="shared" si="576"/>
        <v>97.9</v>
      </c>
      <c r="C3744" s="77">
        <f t="shared" si="571"/>
        <v>1.7851817108713093E-8</v>
      </c>
      <c r="D3744" s="78">
        <f t="shared" si="572"/>
        <v>1.3868123428225152E-9</v>
      </c>
      <c r="E3744" s="78">
        <f t="shared" si="573"/>
        <v>1</v>
      </c>
      <c r="F3744" s="78">
        <f t="shared" si="574"/>
        <v>1</v>
      </c>
      <c r="G3744" s="77">
        <f t="shared" si="577"/>
        <v>2.4757120308173463E-17</v>
      </c>
      <c r="H3744" s="78">
        <f t="shared" si="575"/>
        <v>-332.12599745717614</v>
      </c>
      <c r="I3744" s="77">
        <f t="shared" si="578"/>
        <v>100</v>
      </c>
      <c r="J3744" s="77">
        <f t="shared" si="579"/>
        <v>1.2378560154086732E-17</v>
      </c>
      <c r="K3744" s="77">
        <f t="shared" si="580"/>
        <v>1.2378560154086732E-15</v>
      </c>
      <c r="L3744" s="82"/>
    </row>
    <row r="3745" spans="1:12" x14ac:dyDescent="0.2">
      <c r="A3745" s="76">
        <v>98000</v>
      </c>
      <c r="B3745" s="76">
        <f t="shared" si="576"/>
        <v>98</v>
      </c>
      <c r="C3745" s="77">
        <f t="shared" si="571"/>
        <v>1.5255631641696334E-8</v>
      </c>
      <c r="D3745" s="78">
        <f t="shared" si="572"/>
        <v>1.5664349141370722E-9</v>
      </c>
      <c r="E3745" s="78">
        <f t="shared" si="573"/>
        <v>1</v>
      </c>
      <c r="F3745" s="78">
        <f t="shared" si="574"/>
        <v>1</v>
      </c>
      <c r="G3745" s="77">
        <f t="shared" si="577"/>
        <v>2.38969540407674E-17</v>
      </c>
      <c r="H3745" s="78">
        <f t="shared" si="575"/>
        <v>-332.43314903341343</v>
      </c>
      <c r="I3745" s="77">
        <f t="shared" si="578"/>
        <v>100</v>
      </c>
      <c r="J3745" s="77">
        <f t="shared" si="579"/>
        <v>2.432703717447043E-17</v>
      </c>
      <c r="K3745" s="77">
        <f t="shared" si="580"/>
        <v>2.432703717447043E-15</v>
      </c>
      <c r="L3745" s="82"/>
    </row>
    <row r="3746" spans="1:12" x14ac:dyDescent="0.2">
      <c r="A3746" s="76">
        <v>98100</v>
      </c>
      <c r="B3746" s="76">
        <f t="shared" si="576"/>
        <v>98.1</v>
      </c>
      <c r="C3746" s="77">
        <f t="shared" si="571"/>
        <v>1.2943059931015435E-8</v>
      </c>
      <c r="D3746" s="78">
        <f t="shared" si="572"/>
        <v>6.6540916321678362E-58</v>
      </c>
      <c r="E3746" s="78">
        <f t="shared" si="573"/>
        <v>1</v>
      </c>
      <c r="F3746" s="78">
        <f t="shared" si="574"/>
        <v>1</v>
      </c>
      <c r="G3746" s="77">
        <f t="shared" si="577"/>
        <v>8.6124306781616617E-66</v>
      </c>
      <c r="H3746" s="78">
        <f t="shared" si="575"/>
        <v>-1301.2974852145178</v>
      </c>
      <c r="I3746" s="77">
        <f t="shared" si="578"/>
        <v>100</v>
      </c>
      <c r="J3746" s="77">
        <f t="shared" si="579"/>
        <v>1.19484770203837E-17</v>
      </c>
      <c r="K3746" s="77">
        <f t="shared" si="580"/>
        <v>1.1948477020383699E-15</v>
      </c>
      <c r="L3746" s="82"/>
    </row>
    <row r="3747" spans="1:12" x14ac:dyDescent="0.2">
      <c r="A3747" s="76">
        <v>98200</v>
      </c>
      <c r="B3747" s="76">
        <f t="shared" si="576"/>
        <v>98.2</v>
      </c>
      <c r="C3747" s="77">
        <f t="shared" si="571"/>
        <v>1.0896713037966481E-8</v>
      </c>
      <c r="D3747" s="78">
        <f t="shared" si="572"/>
        <v>2.034283440872509E-9</v>
      </c>
      <c r="E3747" s="78">
        <f t="shared" si="573"/>
        <v>1</v>
      </c>
      <c r="F3747" s="78">
        <f t="shared" si="574"/>
        <v>1</v>
      </c>
      <c r="G3747" s="77">
        <f t="shared" si="577"/>
        <v>2.2167002893074785E-17</v>
      </c>
      <c r="H3747" s="78">
        <f t="shared" si="575"/>
        <v>-333.08586044081267</v>
      </c>
      <c r="I3747" s="77">
        <f t="shared" si="578"/>
        <v>100</v>
      </c>
      <c r="J3747" s="77">
        <f t="shared" si="579"/>
        <v>1.1083501446537392E-17</v>
      </c>
      <c r="K3747" s="77">
        <f t="shared" si="580"/>
        <v>1.1083501446537393E-15</v>
      </c>
      <c r="L3747" s="82"/>
    </row>
    <row r="3748" spans="1:12" x14ac:dyDescent="0.2">
      <c r="A3748" s="76">
        <v>98300</v>
      </c>
      <c r="B3748" s="76">
        <f t="shared" si="576"/>
        <v>98.3</v>
      </c>
      <c r="C3748" s="77">
        <f t="shared" si="571"/>
        <v>9.0985861376915249E-9</v>
      </c>
      <c r="D3748" s="78">
        <f t="shared" si="572"/>
        <v>2.3408157796822928E-9</v>
      </c>
      <c r="E3748" s="78">
        <f t="shared" si="573"/>
        <v>1</v>
      </c>
      <c r="F3748" s="78">
        <f t="shared" si="574"/>
        <v>1</v>
      </c>
      <c r="G3748" s="77">
        <f t="shared" si="577"/>
        <v>2.1298114003906888E-17</v>
      </c>
      <c r="H3748" s="78">
        <f t="shared" si="575"/>
        <v>-333.43317705231505</v>
      </c>
      <c r="I3748" s="77">
        <f t="shared" si="578"/>
        <v>100</v>
      </c>
      <c r="J3748" s="77">
        <f t="shared" si="579"/>
        <v>2.1732558448490835E-17</v>
      </c>
      <c r="K3748" s="77">
        <f t="shared" si="580"/>
        <v>2.1732558448490835E-15</v>
      </c>
      <c r="L3748" s="82"/>
    </row>
    <row r="3749" spans="1:12" x14ac:dyDescent="0.2">
      <c r="A3749" s="76">
        <v>98400</v>
      </c>
      <c r="B3749" s="76">
        <f t="shared" si="576"/>
        <v>98.4</v>
      </c>
      <c r="C3749" s="77">
        <f t="shared" si="571"/>
        <v>7.5302860529085205E-9</v>
      </c>
      <c r="D3749" s="78">
        <f t="shared" si="572"/>
        <v>1.4175092663570165E-56</v>
      </c>
      <c r="E3749" s="78">
        <f t="shared" si="573"/>
        <v>1</v>
      </c>
      <c r="F3749" s="78">
        <f t="shared" si="574"/>
        <v>1</v>
      </c>
      <c r="G3749" s="77">
        <f t="shared" si="577"/>
        <v>1.0674250258316831E-64</v>
      </c>
      <c r="H3749" s="78">
        <f t="shared" si="575"/>
        <v>-1279.433252387156</v>
      </c>
      <c r="I3749" s="77">
        <f t="shared" si="578"/>
        <v>100</v>
      </c>
      <c r="J3749" s="77">
        <f t="shared" si="579"/>
        <v>1.0649057001953444E-17</v>
      </c>
      <c r="K3749" s="77">
        <f t="shared" si="580"/>
        <v>1.0649057001953444E-15</v>
      </c>
      <c r="L3749" s="82"/>
    </row>
    <row r="3750" spans="1:12" x14ac:dyDescent="0.2">
      <c r="A3750" s="76">
        <v>98500</v>
      </c>
      <c r="B3750" s="76">
        <f t="shared" si="576"/>
        <v>98.5</v>
      </c>
      <c r="C3750" s="77">
        <f t="shared" si="571"/>
        <v>6.173250574489863E-9</v>
      </c>
      <c r="D3750" s="78">
        <f t="shared" si="572"/>
        <v>3.1676545771966043E-9</v>
      </c>
      <c r="E3750" s="78">
        <f t="shared" si="573"/>
        <v>1</v>
      </c>
      <c r="F3750" s="78">
        <f t="shared" si="574"/>
        <v>1</v>
      </c>
      <c r="G3750" s="77">
        <f t="shared" si="577"/>
        <v>1.955472543846438E-17</v>
      </c>
      <c r="H3750" s="78">
        <f t="shared" si="575"/>
        <v>-334.17496554913038</v>
      </c>
      <c r="I3750" s="77">
        <f t="shared" si="578"/>
        <v>100</v>
      </c>
      <c r="J3750" s="77">
        <f t="shared" si="579"/>
        <v>9.77736271923219E-18</v>
      </c>
      <c r="K3750" s="77">
        <f t="shared" si="580"/>
        <v>9.7773627192321909E-16</v>
      </c>
      <c r="L3750" s="82"/>
    </row>
    <row r="3751" spans="1:12" x14ac:dyDescent="0.2">
      <c r="A3751" s="76">
        <v>98600</v>
      </c>
      <c r="B3751" s="76">
        <f t="shared" si="576"/>
        <v>98.6</v>
      </c>
      <c r="C3751" s="77">
        <f t="shared" si="571"/>
        <v>5.0089572434173471E-9</v>
      </c>
      <c r="D3751" s="78">
        <f t="shared" si="572"/>
        <v>3.7295390667674362E-9</v>
      </c>
      <c r="E3751" s="78">
        <f t="shared" si="573"/>
        <v>1</v>
      </c>
      <c r="F3751" s="78">
        <f t="shared" si="574"/>
        <v>1</v>
      </c>
      <c r="G3751" s="77">
        <f t="shared" si="577"/>
        <v>1.8681101723092724E-17</v>
      </c>
      <c r="H3751" s="78">
        <f t="shared" si="575"/>
        <v>-334.57195029429147</v>
      </c>
      <c r="I3751" s="77">
        <f t="shared" si="578"/>
        <v>100</v>
      </c>
      <c r="J3751" s="77">
        <f t="shared" si="579"/>
        <v>1.9117913580778553E-17</v>
      </c>
      <c r="K3751" s="77">
        <f t="shared" si="580"/>
        <v>1.9117913580778552E-15</v>
      </c>
      <c r="L3751" s="82"/>
    </row>
    <row r="3752" spans="1:12" x14ac:dyDescent="0.2">
      <c r="A3752" s="76">
        <v>98700</v>
      </c>
      <c r="B3752" s="76">
        <f t="shared" si="576"/>
        <v>98.7</v>
      </c>
      <c r="C3752" s="77">
        <f t="shared" si="571"/>
        <v>4.0191194572022785E-9</v>
      </c>
      <c r="D3752" s="78">
        <f t="shared" si="572"/>
        <v>8.1675611530863946E-58</v>
      </c>
      <c r="E3752" s="78">
        <f t="shared" si="573"/>
        <v>1</v>
      </c>
      <c r="F3752" s="78">
        <f t="shared" si="574"/>
        <v>1</v>
      </c>
      <c r="G3752" s="77">
        <f t="shared" si="577"/>
        <v>3.2826403948259004E-66</v>
      </c>
      <c r="H3752" s="78">
        <f t="shared" si="575"/>
        <v>-1309.6755338111259</v>
      </c>
      <c r="I3752" s="77">
        <f t="shared" si="578"/>
        <v>100</v>
      </c>
      <c r="J3752" s="77">
        <f t="shared" si="579"/>
        <v>9.3405508615463618E-18</v>
      </c>
      <c r="K3752" s="77">
        <f t="shared" si="580"/>
        <v>9.3405508615463612E-16</v>
      </c>
      <c r="L3752" s="82"/>
    </row>
    <row r="3753" spans="1:12" x14ac:dyDescent="0.2">
      <c r="A3753" s="76">
        <v>98800</v>
      </c>
      <c r="B3753" s="76">
        <f t="shared" si="576"/>
        <v>98.8</v>
      </c>
      <c r="C3753" s="77">
        <f t="shared" si="571"/>
        <v>3.1858679743888327E-9</v>
      </c>
      <c r="D3753" s="78">
        <f t="shared" si="572"/>
        <v>5.3147705803591642E-9</v>
      </c>
      <c r="E3753" s="78">
        <f t="shared" si="573"/>
        <v>1</v>
      </c>
      <c r="F3753" s="78">
        <f t="shared" si="574"/>
        <v>1</v>
      </c>
      <c r="G3753" s="77">
        <f t="shared" si="577"/>
        <v>1.6932157383190212E-17</v>
      </c>
      <c r="H3753" s="78">
        <f t="shared" si="575"/>
        <v>-335.42575406886323</v>
      </c>
      <c r="I3753" s="77">
        <f t="shared" si="578"/>
        <v>100</v>
      </c>
      <c r="J3753" s="77">
        <f t="shared" si="579"/>
        <v>8.4660786915951059E-18</v>
      </c>
      <c r="K3753" s="77">
        <f t="shared" si="580"/>
        <v>8.4660786915951057E-16</v>
      </c>
      <c r="L3753" s="82"/>
    </row>
    <row r="3754" spans="1:12" x14ac:dyDescent="0.2">
      <c r="A3754" s="76">
        <v>98900</v>
      </c>
      <c r="B3754" s="76">
        <f t="shared" si="576"/>
        <v>98.9</v>
      </c>
      <c r="C3754" s="77">
        <f t="shared" si="571"/>
        <v>2.4919161203652076E-9</v>
      </c>
      <c r="D3754" s="78">
        <f t="shared" si="572"/>
        <v>6.4439125979668975E-9</v>
      </c>
      <c r="E3754" s="78">
        <f t="shared" si="573"/>
        <v>1</v>
      </c>
      <c r="F3754" s="78">
        <f t="shared" si="574"/>
        <v>1</v>
      </c>
      <c r="G3754" s="77">
        <f t="shared" si="577"/>
        <v>1.6057689681098156E-17</v>
      </c>
      <c r="H3754" s="78">
        <f t="shared" si="575"/>
        <v>-335.88633878379528</v>
      </c>
      <c r="I3754" s="77">
        <f t="shared" si="578"/>
        <v>100</v>
      </c>
      <c r="J3754" s="77">
        <f t="shared" si="579"/>
        <v>1.6494923532144184E-17</v>
      </c>
      <c r="K3754" s="77">
        <f t="shared" si="580"/>
        <v>1.6494923532144183E-15</v>
      </c>
      <c r="L3754" s="82"/>
    </row>
    <row r="3755" spans="1:12" x14ac:dyDescent="0.2">
      <c r="A3755" s="76">
        <v>99000</v>
      </c>
      <c r="B3755" s="76">
        <f t="shared" si="576"/>
        <v>99</v>
      </c>
      <c r="C3755" s="77">
        <f t="shared" si="571"/>
        <v>1.9207072433970072E-9</v>
      </c>
      <c r="D3755" s="78">
        <f t="shared" si="572"/>
        <v>4.1027909699695762E-57</v>
      </c>
      <c r="E3755" s="78">
        <f t="shared" si="573"/>
        <v>1</v>
      </c>
      <c r="F3755" s="78">
        <f t="shared" si="574"/>
        <v>1</v>
      </c>
      <c r="G3755" s="77">
        <f t="shared" si="577"/>
        <v>7.8802603341643985E-66</v>
      </c>
      <c r="H3755" s="78">
        <f t="shared" si="575"/>
        <v>-1302.0691886963423</v>
      </c>
      <c r="I3755" s="77">
        <f t="shared" si="578"/>
        <v>100</v>
      </c>
      <c r="J3755" s="77">
        <f t="shared" si="579"/>
        <v>8.0288448405490779E-18</v>
      </c>
      <c r="K3755" s="77">
        <f t="shared" si="580"/>
        <v>8.0288448405490778E-16</v>
      </c>
      <c r="L3755" s="82"/>
    </row>
    <row r="3756" spans="1:12" x14ac:dyDescent="0.2">
      <c r="A3756" s="76">
        <v>99100</v>
      </c>
      <c r="B3756" s="76">
        <f t="shared" si="576"/>
        <v>99.1</v>
      </c>
      <c r="C3756" s="77">
        <f t="shared" si="571"/>
        <v>1.4565432283718994E-9</v>
      </c>
      <c r="D3756" s="78">
        <f t="shared" si="572"/>
        <v>9.8252243426726487E-9</v>
      </c>
      <c r="E3756" s="78">
        <f t="shared" si="573"/>
        <v>1</v>
      </c>
      <c r="F3756" s="78">
        <f t="shared" si="574"/>
        <v>1</v>
      </c>
      <c r="G3756" s="77">
        <f t="shared" si="577"/>
        <v>1.4310863983554594E-17</v>
      </c>
      <c r="H3756" s="78">
        <f t="shared" si="575"/>
        <v>-336.88668291954463</v>
      </c>
      <c r="I3756" s="77">
        <f t="shared" si="578"/>
        <v>100</v>
      </c>
      <c r="J3756" s="77">
        <f t="shared" si="579"/>
        <v>7.155431991777297E-18</v>
      </c>
      <c r="K3756" s="77">
        <f t="shared" si="580"/>
        <v>7.1554319917772966E-16</v>
      </c>
      <c r="L3756" s="82"/>
    </row>
    <row r="3757" spans="1:12" x14ac:dyDescent="0.2">
      <c r="A3757" s="76">
        <v>99200</v>
      </c>
      <c r="B3757" s="76">
        <f t="shared" si="576"/>
        <v>99.2</v>
      </c>
      <c r="C3757" s="77">
        <f t="shared" si="571"/>
        <v>1.084693143892115E-9</v>
      </c>
      <c r="D3757" s="78">
        <f t="shared" si="572"/>
        <v>1.2389986162826676E-8</v>
      </c>
      <c r="E3757" s="78">
        <f t="shared" si="573"/>
        <v>1</v>
      </c>
      <c r="F3757" s="78">
        <f t="shared" si="574"/>
        <v>1</v>
      </c>
      <c r="G3757" s="77">
        <f t="shared" si="577"/>
        <v>1.343933304373627E-17</v>
      </c>
      <c r="H3757" s="78">
        <f t="shared" si="575"/>
        <v>-337.43244567119791</v>
      </c>
      <c r="I3757" s="77">
        <f t="shared" si="578"/>
        <v>100</v>
      </c>
      <c r="J3757" s="77">
        <f t="shared" si="579"/>
        <v>1.3875098513645432E-17</v>
      </c>
      <c r="K3757" s="77">
        <f t="shared" si="580"/>
        <v>1.3875098513645432E-15</v>
      </c>
      <c r="L3757" s="82"/>
    </row>
    <row r="3758" spans="1:12" x14ac:dyDescent="0.2">
      <c r="A3758" s="76">
        <v>99300</v>
      </c>
      <c r="B3758" s="76">
        <f t="shared" si="576"/>
        <v>99.3</v>
      </c>
      <c r="C3758" s="77">
        <f t="shared" si="571"/>
        <v>7.9148137272977031E-10</v>
      </c>
      <c r="D3758" s="78">
        <f t="shared" si="572"/>
        <v>6.2090167463763753E-65</v>
      </c>
      <c r="E3758" s="78">
        <f t="shared" si="573"/>
        <v>1</v>
      </c>
      <c r="F3758" s="78">
        <f t="shared" si="574"/>
        <v>1</v>
      </c>
      <c r="G3758" s="77">
        <f t="shared" si="577"/>
        <v>4.9143210977241058E-74</v>
      </c>
      <c r="H3758" s="78">
        <f t="shared" si="575"/>
        <v>-1466.170729409647</v>
      </c>
      <c r="I3758" s="77">
        <f t="shared" si="578"/>
        <v>100</v>
      </c>
      <c r="J3758" s="77">
        <f t="shared" si="579"/>
        <v>6.7196665218681348E-18</v>
      </c>
      <c r="K3758" s="77">
        <f t="shared" si="580"/>
        <v>6.7196665218681351E-16</v>
      </c>
      <c r="L3758" s="82"/>
    </row>
    <row r="3759" spans="1:12" x14ac:dyDescent="0.2">
      <c r="A3759" s="76">
        <v>99400</v>
      </c>
      <c r="B3759" s="76">
        <f t="shared" si="576"/>
        <v>99.4</v>
      </c>
      <c r="C3759" s="77">
        <f t="shared" si="571"/>
        <v>5.6435485285044383E-10</v>
      </c>
      <c r="D3759" s="78">
        <f t="shared" si="572"/>
        <v>2.0735300969765751E-8</v>
      </c>
      <c r="E3759" s="78">
        <f t="shared" si="573"/>
        <v>1</v>
      </c>
      <c r="F3759" s="78">
        <f t="shared" si="574"/>
        <v>1</v>
      </c>
      <c r="G3759" s="77">
        <f t="shared" si="577"/>
        <v>1.1702067727601816E-17</v>
      </c>
      <c r="H3759" s="78">
        <f t="shared" si="575"/>
        <v>-338.63474785337525</v>
      </c>
      <c r="I3759" s="77">
        <f t="shared" si="578"/>
        <v>100</v>
      </c>
      <c r="J3759" s="77">
        <f t="shared" si="579"/>
        <v>5.8510338638009078E-18</v>
      </c>
      <c r="K3759" s="77">
        <f t="shared" si="580"/>
        <v>5.8510338638009082E-16</v>
      </c>
      <c r="L3759" s="82"/>
    </row>
    <row r="3760" spans="1:12" x14ac:dyDescent="0.2">
      <c r="A3760" s="76">
        <v>99500</v>
      </c>
      <c r="B3760" s="76">
        <f t="shared" si="576"/>
        <v>99.5</v>
      </c>
      <c r="C3760" s="77">
        <f t="shared" si="571"/>
        <v>3.9192933282976143E-10</v>
      </c>
      <c r="D3760" s="78">
        <f t="shared" si="572"/>
        <v>2.7650729327673392E-8</v>
      </c>
      <c r="E3760" s="78">
        <f t="shared" si="573"/>
        <v>1</v>
      </c>
      <c r="F3760" s="78">
        <f t="shared" si="574"/>
        <v>1</v>
      </c>
      <c r="G3760" s="77">
        <f t="shared" si="577"/>
        <v>1.083713189765135E-17</v>
      </c>
      <c r="H3760" s="78">
        <f t="shared" si="575"/>
        <v>-339.30171281690536</v>
      </c>
      <c r="I3760" s="77">
        <f t="shared" si="578"/>
        <v>100</v>
      </c>
      <c r="J3760" s="77">
        <f t="shared" si="579"/>
        <v>1.1269599812626583E-17</v>
      </c>
      <c r="K3760" s="77">
        <f t="shared" si="580"/>
        <v>1.1269599812626583E-15</v>
      </c>
      <c r="L3760" s="82"/>
    </row>
    <row r="3761" spans="1:12" x14ac:dyDescent="0.2">
      <c r="A3761" s="76">
        <v>99600</v>
      </c>
      <c r="B3761" s="76">
        <f t="shared" si="576"/>
        <v>99.6</v>
      </c>
      <c r="C3761" s="77">
        <f t="shared" si="571"/>
        <v>2.6401481819915762E-10</v>
      </c>
      <c r="D3761" s="78">
        <f t="shared" si="572"/>
        <v>4.4842357759564247E-59</v>
      </c>
      <c r="E3761" s="78">
        <f t="shared" si="573"/>
        <v>1</v>
      </c>
      <c r="F3761" s="78">
        <f t="shared" si="574"/>
        <v>1</v>
      </c>
      <c r="G3761" s="77">
        <f t="shared" si="577"/>
        <v>1.183904693151294E-68</v>
      </c>
      <c r="H3761" s="78">
        <f t="shared" si="575"/>
        <v>-1358.5336651567295</v>
      </c>
      <c r="I3761" s="77">
        <f t="shared" si="578"/>
        <v>100</v>
      </c>
      <c r="J3761" s="77">
        <f t="shared" si="579"/>
        <v>5.418565948825675E-18</v>
      </c>
      <c r="K3761" s="77">
        <f t="shared" si="580"/>
        <v>5.4185659488256752E-16</v>
      </c>
      <c r="L3761" s="82"/>
    </row>
    <row r="3762" spans="1:12" x14ac:dyDescent="0.2">
      <c r="A3762" s="76">
        <v>99700</v>
      </c>
      <c r="B3762" s="76">
        <f t="shared" si="576"/>
        <v>99.7</v>
      </c>
      <c r="C3762" s="77">
        <f t="shared" si="571"/>
        <v>1.7162065080891843E-10</v>
      </c>
      <c r="D3762" s="78">
        <f t="shared" si="572"/>
        <v>5.3120718294864953E-8</v>
      </c>
      <c r="E3762" s="78">
        <f t="shared" si="573"/>
        <v>1</v>
      </c>
      <c r="F3762" s="78">
        <f t="shared" si="574"/>
        <v>1</v>
      </c>
      <c r="G3762" s="77">
        <f t="shared" si="577"/>
        <v>9.1166122452019433E-18</v>
      </c>
      <c r="H3762" s="78">
        <f t="shared" si="575"/>
        <v>-340.80333033112282</v>
      </c>
      <c r="I3762" s="77">
        <f t="shared" si="578"/>
        <v>100</v>
      </c>
      <c r="J3762" s="77">
        <f t="shared" si="579"/>
        <v>4.5583061226009717E-18</v>
      </c>
      <c r="K3762" s="77">
        <f t="shared" si="580"/>
        <v>4.5583061226009718E-16</v>
      </c>
      <c r="L3762" s="82"/>
    </row>
    <row r="3763" spans="1:12" x14ac:dyDescent="0.2">
      <c r="A3763" s="76">
        <v>99800</v>
      </c>
      <c r="B3763" s="76">
        <f t="shared" si="576"/>
        <v>99.8</v>
      </c>
      <c r="C3763" s="77">
        <f t="shared" si="571"/>
        <v>1.069409185613454E-10</v>
      </c>
      <c r="D3763" s="78">
        <f t="shared" si="572"/>
        <v>7.7255704543424375E-8</v>
      </c>
      <c r="E3763" s="78">
        <f t="shared" si="573"/>
        <v>1</v>
      </c>
      <c r="F3763" s="78">
        <f t="shared" si="574"/>
        <v>1</v>
      </c>
      <c r="G3763" s="77">
        <f t="shared" si="577"/>
        <v>8.2617960079777078E-18</v>
      </c>
      <c r="H3763" s="78">
        <f t="shared" si="575"/>
        <v>-341.65851064786006</v>
      </c>
      <c r="I3763" s="77">
        <f t="shared" si="578"/>
        <v>100</v>
      </c>
      <c r="J3763" s="77">
        <f t="shared" si="579"/>
        <v>8.6892041265898248E-18</v>
      </c>
      <c r="K3763" s="77">
        <f t="shared" si="580"/>
        <v>8.6892041265898244E-16</v>
      </c>
      <c r="L3763" s="82"/>
    </row>
    <row r="3764" spans="1:12" x14ac:dyDescent="0.2">
      <c r="A3764" s="76">
        <v>99900</v>
      </c>
      <c r="B3764" s="76">
        <f t="shared" si="576"/>
        <v>99.9</v>
      </c>
      <c r="C3764" s="77">
        <f t="shared" si="571"/>
        <v>6.3321134889740195E-11</v>
      </c>
      <c r="D3764" s="78">
        <f t="shared" si="572"/>
        <v>2.3735723809938953E-56</v>
      </c>
      <c r="E3764" s="78">
        <f t="shared" si="573"/>
        <v>1</v>
      </c>
      <c r="F3764" s="78">
        <f t="shared" si="574"/>
        <v>1</v>
      </c>
      <c r="G3764" s="77">
        <f t="shared" si="577"/>
        <v>1.5029729690747624E-66</v>
      </c>
      <c r="H3764" s="78">
        <f t="shared" si="575"/>
        <v>-1316.46097660233</v>
      </c>
      <c r="I3764" s="77">
        <f t="shared" si="578"/>
        <v>100</v>
      </c>
      <c r="J3764" s="77">
        <f t="shared" si="579"/>
        <v>4.1308980039888539E-18</v>
      </c>
      <c r="K3764" s="77">
        <f t="shared" si="580"/>
        <v>4.1308980039888541E-16</v>
      </c>
      <c r="L3764" s="82"/>
    </row>
    <row r="3765" spans="1:12" x14ac:dyDescent="0.2">
      <c r="A3765" s="76">
        <v>100000</v>
      </c>
      <c r="B3765" s="76">
        <f t="shared" si="576"/>
        <v>100</v>
      </c>
      <c r="C3765" s="77">
        <f t="shared" si="571"/>
        <v>3.5207353368298805E-11</v>
      </c>
      <c r="D3765" s="78">
        <f t="shared" si="572"/>
        <v>1.8646470562858745E-7</v>
      </c>
      <c r="E3765" s="78">
        <f t="shared" si="573"/>
        <v>1</v>
      </c>
      <c r="F3765" s="78">
        <f t="shared" si="574"/>
        <v>1</v>
      </c>
      <c r="G3765" s="77">
        <f t="shared" si="577"/>
        <v>6.5649287817814932E-18</v>
      </c>
      <c r="H3765" s="78">
        <f t="shared" si="575"/>
        <v>-343.65539961798532</v>
      </c>
      <c r="I3765" s="77">
        <f t="shared" si="578"/>
        <v>100</v>
      </c>
      <c r="J3765" s="77">
        <f t="shared" si="579"/>
        <v>3.2824643908907466E-18</v>
      </c>
      <c r="K3765" s="77">
        <f t="shared" si="580"/>
        <v>3.2824643908907466E-16</v>
      </c>
      <c r="L3765" s="82"/>
    </row>
    <row r="3766" spans="1:12" x14ac:dyDescent="0.2">
      <c r="A3766" s="76">
        <v>101000</v>
      </c>
      <c r="B3766" s="76">
        <f t="shared" si="576"/>
        <v>101</v>
      </c>
      <c r="C3766" s="77">
        <f t="shared" si="571"/>
        <v>3.3567976567457216E-14</v>
      </c>
      <c r="D3766" s="78">
        <f t="shared" si="572"/>
        <v>4.6833790993662568E-5</v>
      </c>
      <c r="E3766" s="78">
        <f t="shared" si="573"/>
        <v>1</v>
      </c>
      <c r="F3766" s="78">
        <f t="shared" si="574"/>
        <v>1</v>
      </c>
      <c r="G3766" s="77">
        <f t="shared" si="577"/>
        <v>1.572115598640454E-18</v>
      </c>
      <c r="H3766" s="78">
        <f t="shared" si="575"/>
        <v>-356.07031046356758</v>
      </c>
      <c r="I3766" s="77">
        <f t="shared" si="578"/>
        <v>1000</v>
      </c>
      <c r="J3766" s="77">
        <f t="shared" si="579"/>
        <v>4.0685221902109739E-18</v>
      </c>
      <c r="K3766" s="77">
        <f t="shared" si="580"/>
        <v>4.0685221902109742E-15</v>
      </c>
      <c r="L3766" s="82"/>
    </row>
    <row r="3767" spans="1:12" x14ac:dyDescent="0.2">
      <c r="A3767" s="76">
        <v>102000</v>
      </c>
      <c r="B3767" s="76">
        <f t="shared" si="576"/>
        <v>102</v>
      </c>
      <c r="C3767" s="77">
        <f t="shared" si="571"/>
        <v>2.3549144115068845E-10</v>
      </c>
      <c r="D3767" s="78">
        <f t="shared" si="572"/>
        <v>8.2482906695418182E-57</v>
      </c>
      <c r="E3767" s="78">
        <f t="shared" si="573"/>
        <v>1</v>
      </c>
      <c r="F3767" s="78">
        <f t="shared" si="574"/>
        <v>1</v>
      </c>
      <c r="G3767" s="77">
        <f t="shared" si="577"/>
        <v>1.9424018568001797E-66</v>
      </c>
      <c r="H3767" s="78">
        <f t="shared" si="575"/>
        <v>-1314.2332183089902</v>
      </c>
      <c r="I3767" s="77">
        <f t="shared" si="578"/>
        <v>1000</v>
      </c>
      <c r="J3767" s="77">
        <f t="shared" si="579"/>
        <v>7.8605779932022698E-19</v>
      </c>
      <c r="K3767" s="77">
        <f t="shared" si="580"/>
        <v>7.8605779932022702E-16</v>
      </c>
      <c r="L3767" s="82"/>
    </row>
    <row r="3768" spans="1:12" x14ac:dyDescent="0.2">
      <c r="A3768" s="76">
        <v>103000</v>
      </c>
      <c r="B3768" s="76">
        <f t="shared" si="576"/>
        <v>103</v>
      </c>
      <c r="C3768" s="77">
        <f t="shared" si="571"/>
        <v>4.0616821703932073E-9</v>
      </c>
      <c r="D3768" s="78">
        <f t="shared" si="572"/>
        <v>3.7295390667739693E-9</v>
      </c>
      <c r="E3768" s="78">
        <f t="shared" si="573"/>
        <v>1</v>
      </c>
      <c r="F3768" s="78">
        <f t="shared" si="574"/>
        <v>1</v>
      </c>
      <c r="G3768" s="77">
        <f t="shared" si="577"/>
        <v>1.5148202331300752E-17</v>
      </c>
      <c r="H3768" s="78">
        <f t="shared" si="575"/>
        <v>-336.39277805467805</v>
      </c>
      <c r="I3768" s="77">
        <f t="shared" si="578"/>
        <v>1000</v>
      </c>
      <c r="J3768" s="77">
        <f t="shared" si="579"/>
        <v>7.5741011656503761E-18</v>
      </c>
      <c r="K3768" s="77">
        <f t="shared" si="580"/>
        <v>7.5741011656503767E-15</v>
      </c>
      <c r="L3768" s="82"/>
    </row>
    <row r="3769" spans="1:12" x14ac:dyDescent="0.2">
      <c r="A3769" s="76">
        <v>104000</v>
      </c>
      <c r="B3769" s="76">
        <f t="shared" si="576"/>
        <v>104</v>
      </c>
      <c r="C3769" s="77">
        <f t="shared" si="571"/>
        <v>2.0272751572276823E-8</v>
      </c>
      <c r="D3769" s="78">
        <f t="shared" si="572"/>
        <v>9.9313336584601889E-10</v>
      </c>
      <c r="E3769" s="78">
        <f t="shared" si="573"/>
        <v>1</v>
      </c>
      <c r="F3769" s="78">
        <f t="shared" si="574"/>
        <v>1</v>
      </c>
      <c r="G3769" s="77">
        <f t="shared" si="577"/>
        <v>2.0133546003935452E-17</v>
      </c>
      <c r="H3769" s="78">
        <f t="shared" si="575"/>
        <v>-333.92159457245293</v>
      </c>
      <c r="I3769" s="77">
        <f t="shared" si="578"/>
        <v>1000</v>
      </c>
      <c r="J3769" s="77">
        <f t="shared" si="579"/>
        <v>1.7640874167618102E-17</v>
      </c>
      <c r="K3769" s="77">
        <f t="shared" si="580"/>
        <v>1.7640874167618101E-14</v>
      </c>
      <c r="L3769" s="82"/>
    </row>
    <row r="3770" spans="1:12" x14ac:dyDescent="0.2">
      <c r="A3770" s="76">
        <v>105000</v>
      </c>
      <c r="B3770" s="76">
        <f t="shared" si="576"/>
        <v>105</v>
      </c>
      <c r="C3770" s="77">
        <f t="shared" si="571"/>
        <v>5.5464508103614658E-8</v>
      </c>
      <c r="D3770" s="78">
        <f t="shared" si="572"/>
        <v>3.424832105633728E-59</v>
      </c>
      <c r="E3770" s="78">
        <f t="shared" si="573"/>
        <v>1</v>
      </c>
      <c r="F3770" s="78">
        <f t="shared" si="574"/>
        <v>1</v>
      </c>
      <c r="G3770" s="77">
        <f t="shared" si="577"/>
        <v>1.8995662807644155E-66</v>
      </c>
      <c r="H3770" s="78">
        <f t="shared" si="575"/>
        <v>-1314.4269109638167</v>
      </c>
      <c r="I3770" s="77">
        <f t="shared" si="578"/>
        <v>1000</v>
      </c>
      <c r="J3770" s="77">
        <f t="shared" si="579"/>
        <v>1.0066773001967726E-17</v>
      </c>
      <c r="K3770" s="77">
        <f t="shared" si="580"/>
        <v>1.0066773001967726E-14</v>
      </c>
      <c r="L3770" s="82"/>
    </row>
    <row r="3771" spans="1:12" x14ac:dyDescent="0.2">
      <c r="A3771" s="76">
        <v>106000</v>
      </c>
      <c r="B3771" s="76">
        <f t="shared" si="576"/>
        <v>106</v>
      </c>
      <c r="C3771" s="77">
        <f t="shared" si="571"/>
        <v>1.0312708140729186E-7</v>
      </c>
      <c r="D3771" s="78">
        <f t="shared" si="572"/>
        <v>2.5128971512232641E-10</v>
      </c>
      <c r="E3771" s="78">
        <f t="shared" si="573"/>
        <v>1</v>
      </c>
      <c r="F3771" s="78">
        <f t="shared" si="574"/>
        <v>1</v>
      </c>
      <c r="G3771" s="77">
        <f t="shared" si="577"/>
        <v>2.5914774908235335E-17</v>
      </c>
      <c r="H3771" s="78">
        <f t="shared" si="575"/>
        <v>-331.72905118046805</v>
      </c>
      <c r="I3771" s="77">
        <f t="shared" si="578"/>
        <v>1000</v>
      </c>
      <c r="J3771" s="77">
        <f t="shared" si="579"/>
        <v>1.2957387454117667E-17</v>
      </c>
      <c r="K3771" s="77">
        <f t="shared" si="580"/>
        <v>1.2957387454117667E-14</v>
      </c>
      <c r="L3771" s="82"/>
    </row>
    <row r="3772" spans="1:12" x14ac:dyDescent="0.2">
      <c r="A3772" s="76">
        <v>107000</v>
      </c>
      <c r="B3772" s="76">
        <f t="shared" si="576"/>
        <v>107</v>
      </c>
      <c r="C3772" s="77">
        <f t="shared" si="571"/>
        <v>1.4302630406376561E-7</v>
      </c>
      <c r="D3772" s="78">
        <f t="shared" si="572"/>
        <v>1.8661713057558513E-10</v>
      </c>
      <c r="E3772" s="78">
        <f t="shared" si="573"/>
        <v>1</v>
      </c>
      <c r="F3772" s="78">
        <f t="shared" si="574"/>
        <v>1</v>
      </c>
      <c r="G3772" s="77">
        <f t="shared" si="577"/>
        <v>2.6691158461211088E-17</v>
      </c>
      <c r="H3772" s="78">
        <f t="shared" si="575"/>
        <v>-331.47265152732729</v>
      </c>
      <c r="I3772" s="77">
        <f t="shared" si="578"/>
        <v>1000</v>
      </c>
      <c r="J3772" s="77">
        <f t="shared" si="579"/>
        <v>2.6302966684723211E-17</v>
      </c>
      <c r="K3772" s="77">
        <f t="shared" si="580"/>
        <v>2.6302966684723211E-14</v>
      </c>
      <c r="L3772" s="82"/>
    </row>
    <row r="3773" spans="1:12" x14ac:dyDescent="0.2">
      <c r="A3773" s="76">
        <v>108000</v>
      </c>
      <c r="B3773" s="76">
        <f t="shared" si="576"/>
        <v>108</v>
      </c>
      <c r="C3773" s="77">
        <f t="shared" si="571"/>
        <v>1.5424846267385733E-7</v>
      </c>
      <c r="D3773" s="78">
        <f t="shared" si="572"/>
        <v>4.0035747557029771E-59</v>
      </c>
      <c r="E3773" s="78">
        <f t="shared" si="573"/>
        <v>1</v>
      </c>
      <c r="F3773" s="78">
        <f t="shared" si="574"/>
        <v>1</v>
      </c>
      <c r="G3773" s="77">
        <f t="shared" si="577"/>
        <v>6.1754525126704809E-66</v>
      </c>
      <c r="H3773" s="78">
        <f t="shared" si="575"/>
        <v>-1304.1866242704984</v>
      </c>
      <c r="I3773" s="77">
        <f t="shared" si="578"/>
        <v>1000</v>
      </c>
      <c r="J3773" s="77">
        <f t="shared" si="579"/>
        <v>1.3345579230605544E-17</v>
      </c>
      <c r="K3773" s="77">
        <f t="shared" si="580"/>
        <v>1.3345579230605544E-14</v>
      </c>
      <c r="L3773" s="82"/>
    </row>
    <row r="3774" spans="1:12" x14ac:dyDescent="0.2">
      <c r="A3774" s="76">
        <v>109000</v>
      </c>
      <c r="B3774" s="76">
        <f t="shared" si="576"/>
        <v>109</v>
      </c>
      <c r="C3774" s="77">
        <f t="shared" si="571"/>
        <v>1.3092896188033575E-7</v>
      </c>
      <c r="D3774" s="78">
        <f t="shared" si="572"/>
        <v>1.8661713057545638E-10</v>
      </c>
      <c r="E3774" s="78">
        <f t="shared" si="573"/>
        <v>1</v>
      </c>
      <c r="F3774" s="78">
        <f t="shared" si="574"/>
        <v>1</v>
      </c>
      <c r="G3774" s="77">
        <f t="shared" si="577"/>
        <v>2.4433587175331566E-17</v>
      </c>
      <c r="H3774" s="78">
        <f t="shared" si="575"/>
        <v>-332.24025536287513</v>
      </c>
      <c r="I3774" s="77">
        <f t="shared" si="578"/>
        <v>1000</v>
      </c>
      <c r="J3774" s="77">
        <f t="shared" si="579"/>
        <v>1.2216793587665783E-17</v>
      </c>
      <c r="K3774" s="77">
        <f t="shared" si="580"/>
        <v>1.2216793587665783E-14</v>
      </c>
      <c r="L3774" s="82"/>
    </row>
    <row r="3775" spans="1:12" x14ac:dyDescent="0.2">
      <c r="A3775" s="76">
        <v>110000</v>
      </c>
      <c r="B3775" s="76">
        <f t="shared" si="576"/>
        <v>110</v>
      </c>
      <c r="C3775" s="77">
        <f t="shared" si="571"/>
        <v>8.6418247589769344E-8</v>
      </c>
      <c r="D3775" s="78">
        <f t="shared" si="572"/>
        <v>2.5128971512144313E-10</v>
      </c>
      <c r="E3775" s="78">
        <f t="shared" si="573"/>
        <v>1</v>
      </c>
      <c r="F3775" s="78">
        <f t="shared" si="574"/>
        <v>1</v>
      </c>
      <c r="G3775" s="77">
        <f t="shared" si="577"/>
        <v>2.1716016818127477E-17</v>
      </c>
      <c r="H3775" s="78">
        <f t="shared" si="575"/>
        <v>-333.26439661347399</v>
      </c>
      <c r="I3775" s="77">
        <f t="shared" si="578"/>
        <v>1000</v>
      </c>
      <c r="J3775" s="77">
        <f t="shared" si="579"/>
        <v>2.3074801996729523E-17</v>
      </c>
      <c r="K3775" s="77">
        <f t="shared" si="580"/>
        <v>2.3074801996729524E-14</v>
      </c>
      <c r="L3775" s="82"/>
    </row>
    <row r="3776" spans="1:12" x14ac:dyDescent="0.2">
      <c r="A3776" s="76">
        <v>111000</v>
      </c>
      <c r="B3776" s="76">
        <f t="shared" si="576"/>
        <v>111</v>
      </c>
      <c r="C3776" s="77">
        <f t="shared" si="571"/>
        <v>4.254485334164983E-8</v>
      </c>
      <c r="D3776" s="78">
        <f t="shared" si="572"/>
        <v>5.3318418046609777E-61</v>
      </c>
      <c r="E3776" s="78">
        <f t="shared" si="573"/>
        <v>1</v>
      </c>
      <c r="F3776" s="78">
        <f t="shared" si="574"/>
        <v>1</v>
      </c>
      <c r="G3776" s="77">
        <f t="shared" si="577"/>
        <v>2.2684242762017886E-68</v>
      </c>
      <c r="H3776" s="78">
        <f t="shared" si="575"/>
        <v>-1352.8855142726504</v>
      </c>
      <c r="I3776" s="77">
        <f t="shared" si="578"/>
        <v>1000</v>
      </c>
      <c r="J3776" s="77">
        <f t="shared" si="579"/>
        <v>1.0858008409063739E-17</v>
      </c>
      <c r="K3776" s="77">
        <f t="shared" si="580"/>
        <v>1.0858008409063738E-14</v>
      </c>
      <c r="L3776" s="82"/>
    </row>
    <row r="3777" spans="1:12" x14ac:dyDescent="0.2">
      <c r="A3777" s="76">
        <v>112000</v>
      </c>
      <c r="B3777" s="76">
        <f t="shared" si="576"/>
        <v>112</v>
      </c>
      <c r="C3777" s="77">
        <f t="shared" si="571"/>
        <v>1.4233870417686282E-8</v>
      </c>
      <c r="D3777" s="78">
        <f t="shared" si="572"/>
        <v>9.9313336584324018E-10</v>
      </c>
      <c r="E3777" s="78">
        <f t="shared" si="573"/>
        <v>1</v>
      </c>
      <c r="F3777" s="78">
        <f t="shared" si="574"/>
        <v>1</v>
      </c>
      <c r="G3777" s="77">
        <f t="shared" si="577"/>
        <v>1.4136131636893303E-17</v>
      </c>
      <c r="H3777" s="78">
        <f t="shared" si="575"/>
        <v>-336.99338838588579</v>
      </c>
      <c r="I3777" s="77">
        <f t="shared" si="578"/>
        <v>1000</v>
      </c>
      <c r="J3777" s="77">
        <f t="shared" si="579"/>
        <v>7.0680658184466515E-18</v>
      </c>
      <c r="K3777" s="77">
        <f t="shared" si="580"/>
        <v>7.0680658184466513E-15</v>
      </c>
      <c r="L3777" s="82"/>
    </row>
    <row r="3778" spans="1:12" x14ac:dyDescent="0.2">
      <c r="A3778" s="76">
        <v>113000</v>
      </c>
      <c r="B3778" s="76">
        <f t="shared" si="576"/>
        <v>113</v>
      </c>
      <c r="C3778" s="77">
        <f t="shared" ref="C3778:C3785" si="581">ABS(SIN(((8*PI()*$A3778*VLOOKUP($D$8,$C$16:$D$31,2,FALSE))/($D$14*1000000)))/(VLOOKUP($D$8,$C$16:$D$31,2,FALSE)*SIN(((8*PI()*$A3778)/($D$14*1000000)))))^5</f>
        <v>2.6101596188497545E-9</v>
      </c>
      <c r="D3778" s="78">
        <f t="shared" ref="D3778:D3785" si="582">ABS(SIN(((512*PI()*$A3778*VLOOKUP($D$8,$C$16:$E$31,3,FALSE))/($D$14*1000000)))/(VLOOKUP($D$8,$C$16:$E$31,3,FALSE)*SIN(((512*PI()*$A3778)/($D$14*1000000)))))^$D$9</f>
        <v>3.729539066768648E-9</v>
      </c>
      <c r="E3778" s="78">
        <f t="shared" ref="E3778:E3785" si="583">IF($D$10="OFF",1,ABS(SIN(8*VLOOKUP($D$8,$C$16:$D$31,2,FALSE)*VLOOKUP($D$8,$C$16:$E$31,3,FALSE)*2*PI()*A3778/($D$14*1000000))/(2*SIN((8*VLOOKUP($D$8,$C$16:$D$31,2,FALSE)*VLOOKUP($D$8,$C$16:$E$31,3,FALSE))*PI()*A3778/($D$14*1000000)))))</f>
        <v>1</v>
      </c>
      <c r="F3778" s="78">
        <f t="shared" ref="F3778:F3785" si="584">IF($D$11="OFF",1,ABS(SIN(8*VLOOKUP($D$8,$C$16:$D$31,2,FALSE)*VLOOKUP($D$8,$C$16:$E$31,3,FALSE)*IF($D$10="ON",4,2)*PI()*A3778/($D$14*1000000))/(2*SIN((8*VLOOKUP($D$8,$C$16:$D$31,2,FALSE)*VLOOKUP($D$8,$C$16:$E$31,3,FALSE)*IF($D$10="ON",2,1))*PI()*A3778/($D$14*1000000)))))</f>
        <v>1</v>
      </c>
      <c r="G3778" s="77">
        <f t="shared" si="577"/>
        <v>9.7346922690021237E-18</v>
      </c>
      <c r="H3778" s="78">
        <f t="shared" ref="H3778:H3785" si="585">20*LOG10(G3778)</f>
        <v>-340.23355545501386</v>
      </c>
      <c r="I3778" s="77">
        <f t="shared" si="578"/>
        <v>1000</v>
      </c>
      <c r="J3778" s="77">
        <f t="shared" si="579"/>
        <v>1.1935411952947713E-17</v>
      </c>
      <c r="K3778" s="77">
        <f t="shared" si="580"/>
        <v>1.1935411952947713E-14</v>
      </c>
      <c r="L3778" s="82"/>
    </row>
    <row r="3779" spans="1:12" x14ac:dyDescent="0.2">
      <c r="A3779" s="76">
        <v>114000</v>
      </c>
      <c r="B3779" s="76">
        <f t="shared" ref="B3779:B3785" si="586">A3779/1000</f>
        <v>114</v>
      </c>
      <c r="C3779" s="77">
        <f t="shared" si="581"/>
        <v>1.3850086802785081E-10</v>
      </c>
      <c r="D3779" s="78">
        <f t="shared" si="582"/>
        <v>5.0054002626489681E-56</v>
      </c>
      <c r="E3779" s="78">
        <f t="shared" si="583"/>
        <v>1</v>
      </c>
      <c r="F3779" s="78">
        <f t="shared" si="584"/>
        <v>1</v>
      </c>
      <c r="G3779" s="77">
        <f t="shared" ref="G3779:G3785" si="587">C3779*D3779*E3779*F3779</f>
        <v>6.9325228120371446E-66</v>
      </c>
      <c r="H3779" s="78">
        <f t="shared" si="585"/>
        <v>-1303.1821738533199</v>
      </c>
      <c r="I3779" s="77">
        <f t="shared" ref="I3779:I3785" si="588">A3779-A3778</f>
        <v>1000</v>
      </c>
      <c r="J3779" s="77">
        <f t="shared" ref="J3779:J3785" si="589">((G3779+G3778)/2)</f>
        <v>4.8673461345010618E-18</v>
      </c>
      <c r="K3779" s="77">
        <f t="shared" si="580"/>
        <v>4.8673461345010617E-15</v>
      </c>
      <c r="L3779" s="82"/>
    </row>
    <row r="3780" spans="1:12" x14ac:dyDescent="0.2">
      <c r="A3780" s="76">
        <v>115000</v>
      </c>
      <c r="B3780" s="76">
        <f t="shared" si="586"/>
        <v>115</v>
      </c>
      <c r="C3780" s="77">
        <f t="shared" si="581"/>
        <v>1.8066631682722283E-14</v>
      </c>
      <c r="D3780" s="78">
        <f t="shared" si="582"/>
        <v>4.6833790993803955E-5</v>
      </c>
      <c r="E3780" s="78">
        <f t="shared" si="583"/>
        <v>1</v>
      </c>
      <c r="F3780" s="78">
        <f t="shared" si="584"/>
        <v>1</v>
      </c>
      <c r="G3780" s="77">
        <f t="shared" si="587"/>
        <v>8.4612885219065202E-19</v>
      </c>
      <c r="H3780" s="78">
        <f t="shared" si="585"/>
        <v>-361.45126991335042</v>
      </c>
      <c r="I3780" s="77">
        <f t="shared" si="588"/>
        <v>1000</v>
      </c>
      <c r="J3780" s="77">
        <f t="shared" si="589"/>
        <v>4.2306442609532601E-19</v>
      </c>
      <c r="K3780" s="77">
        <f t="shared" ref="K3780:K3785" si="590">I3780*J3780</f>
        <v>4.2306442609532603E-16</v>
      </c>
      <c r="L3780" s="82"/>
    </row>
    <row r="3781" spans="1:12" x14ac:dyDescent="0.2">
      <c r="A3781" s="76">
        <v>116000</v>
      </c>
      <c r="B3781" s="76">
        <f t="shared" si="586"/>
        <v>116</v>
      </c>
      <c r="C3781" s="77">
        <f t="shared" si="581"/>
        <v>1.733849708942911E-11</v>
      </c>
      <c r="D3781" s="78">
        <f t="shared" si="582"/>
        <v>1.8646470562831674E-7</v>
      </c>
      <c r="E3781" s="78">
        <f t="shared" si="583"/>
        <v>1</v>
      </c>
      <c r="F3781" s="78">
        <f t="shared" si="584"/>
        <v>1</v>
      </c>
      <c r="G3781" s="77">
        <f t="shared" si="587"/>
        <v>3.2330177558178255E-18</v>
      </c>
      <c r="H3781" s="78">
        <f t="shared" si="585"/>
        <v>-349.80783820450546</v>
      </c>
      <c r="I3781" s="77">
        <f t="shared" si="588"/>
        <v>1000</v>
      </c>
      <c r="J3781" s="77">
        <f t="shared" si="589"/>
        <v>2.0395733040042388E-18</v>
      </c>
      <c r="K3781" s="77">
        <f t="shared" si="590"/>
        <v>2.0395733040042389E-15</v>
      </c>
      <c r="L3781" s="82"/>
    </row>
    <row r="3782" spans="1:12" x14ac:dyDescent="0.2">
      <c r="A3782" s="76">
        <v>117000</v>
      </c>
      <c r="B3782" s="76">
        <f t="shared" si="586"/>
        <v>117</v>
      </c>
      <c r="C3782" s="77">
        <f t="shared" si="581"/>
        <v>8.6538543661123366E-10</v>
      </c>
      <c r="D3782" s="78">
        <f t="shared" si="582"/>
        <v>3.2664967662574986E-60</v>
      </c>
      <c r="E3782" s="78">
        <f t="shared" si="583"/>
        <v>1</v>
      </c>
      <c r="F3782" s="78">
        <f t="shared" si="584"/>
        <v>1</v>
      </c>
      <c r="G3782" s="77">
        <f t="shared" si="587"/>
        <v>2.8267787302569283E-69</v>
      </c>
      <c r="H3782" s="78">
        <f t="shared" si="585"/>
        <v>-1370.974163702791</v>
      </c>
      <c r="I3782" s="77">
        <f t="shared" si="588"/>
        <v>1000</v>
      </c>
      <c r="J3782" s="77">
        <f t="shared" si="589"/>
        <v>1.6165088779089128E-18</v>
      </c>
      <c r="K3782" s="77">
        <f t="shared" si="590"/>
        <v>1.6165088779089127E-15</v>
      </c>
      <c r="L3782" s="82"/>
    </row>
    <row r="3783" spans="1:12" x14ac:dyDescent="0.2">
      <c r="A3783" s="76">
        <v>118000</v>
      </c>
      <c r="B3783" s="76">
        <f t="shared" si="586"/>
        <v>118</v>
      </c>
      <c r="C3783" s="77">
        <f t="shared" si="581"/>
        <v>6.2876170936768653E-9</v>
      </c>
      <c r="D3783" s="78">
        <f t="shared" si="582"/>
        <v>1.5664349141393025E-9</v>
      </c>
      <c r="E3783" s="78">
        <f t="shared" si="583"/>
        <v>1</v>
      </c>
      <c r="F3783" s="78">
        <f t="shared" si="584"/>
        <v>1</v>
      </c>
      <c r="G3783" s="77">
        <f t="shared" si="587"/>
        <v>9.8491429422745317E-18</v>
      </c>
      <c r="H3783" s="78">
        <f t="shared" si="585"/>
        <v>-340.13203119032227</v>
      </c>
      <c r="I3783" s="77">
        <f t="shared" si="588"/>
        <v>1000</v>
      </c>
      <c r="J3783" s="77">
        <f t="shared" si="589"/>
        <v>4.9245714711372658E-18</v>
      </c>
      <c r="K3783" s="77">
        <f t="shared" si="590"/>
        <v>4.9245714711372661E-15</v>
      </c>
      <c r="L3783" s="82"/>
    </row>
    <row r="3784" spans="1:12" x14ac:dyDescent="0.2">
      <c r="A3784" s="76">
        <v>119000</v>
      </c>
      <c r="B3784" s="76">
        <f t="shared" si="586"/>
        <v>119</v>
      </c>
      <c r="C3784" s="77">
        <f t="shared" si="581"/>
        <v>2.1201517579291992E-8</v>
      </c>
      <c r="D3784" s="78">
        <f t="shared" si="582"/>
        <v>5.7379138404704038E-10</v>
      </c>
      <c r="E3784" s="78">
        <f t="shared" si="583"/>
        <v>1</v>
      </c>
      <c r="F3784" s="78">
        <f t="shared" si="584"/>
        <v>1</v>
      </c>
      <c r="G3784" s="77">
        <f t="shared" si="587"/>
        <v>1.2165248115719609E-17</v>
      </c>
      <c r="H3784" s="78">
        <f t="shared" si="585"/>
        <v>-338.29758058022179</v>
      </c>
      <c r="I3784" s="77">
        <f t="shared" si="588"/>
        <v>1000</v>
      </c>
      <c r="J3784" s="77">
        <f t="shared" si="589"/>
        <v>1.100719552899707E-17</v>
      </c>
      <c r="K3784" s="77">
        <f t="shared" si="590"/>
        <v>1.1007195528997071E-14</v>
      </c>
      <c r="L3784" s="82"/>
    </row>
    <row r="3785" spans="1:12" x14ac:dyDescent="0.2">
      <c r="A3785" s="76">
        <v>120000</v>
      </c>
      <c r="B3785" s="76">
        <f t="shared" si="586"/>
        <v>120</v>
      </c>
      <c r="C3785" s="77">
        <f t="shared" si="581"/>
        <v>4.5573320755837267E-8</v>
      </c>
      <c r="D3785" s="78">
        <f t="shared" si="582"/>
        <v>9.1558160710737914E-59</v>
      </c>
      <c r="E3785" s="78">
        <f t="shared" si="583"/>
        <v>1</v>
      </c>
      <c r="F3785" s="78">
        <f t="shared" si="584"/>
        <v>1</v>
      </c>
      <c r="G3785" s="77">
        <f t="shared" si="587"/>
        <v>4.1726094258849566E-66</v>
      </c>
      <c r="H3785" s="78">
        <f t="shared" si="585"/>
        <v>-1307.5918453041913</v>
      </c>
      <c r="I3785" s="77">
        <f t="shared" si="588"/>
        <v>1000</v>
      </c>
      <c r="J3785" s="77">
        <f t="shared" si="589"/>
        <v>6.0826240578598044E-18</v>
      </c>
      <c r="K3785" s="77">
        <f t="shared" si="590"/>
        <v>6.0826240578598041E-15</v>
      </c>
      <c r="L3785" s="82"/>
    </row>
  </sheetData>
  <sheetProtection sheet="1" objects="1" scenarios="1"/>
  <mergeCells count="18">
    <mergeCell ref="D10:E10"/>
    <mergeCell ref="B11:C11"/>
    <mergeCell ref="D11:E11"/>
    <mergeCell ref="A63:N63"/>
    <mergeCell ref="A1:N3"/>
    <mergeCell ref="A5:N5"/>
    <mergeCell ref="I65:K65"/>
    <mergeCell ref="B13:E13"/>
    <mergeCell ref="B14:C14"/>
    <mergeCell ref="D14:E14"/>
    <mergeCell ref="B7:E7"/>
    <mergeCell ref="D8:E8"/>
    <mergeCell ref="D9:E9"/>
    <mergeCell ref="B8:C8"/>
    <mergeCell ref="B9:C9"/>
    <mergeCell ref="B34:C34"/>
    <mergeCell ref="B33:C33"/>
    <mergeCell ref="B10:C10"/>
  </mergeCells>
  <conditionalFormatting sqref="D9">
    <cfRule type="expression" dxfId="3" priority="77">
      <formula>OR(D8=C30,D8=C31)</formula>
    </cfRule>
  </conditionalFormatting>
  <dataValidations count="5">
    <dataValidation type="list" allowBlank="1" showInputMessage="1" showErrorMessage="1" errorTitle="Possible Values" error="The 2nd stage sinc filter order can only be &quot;1&quot;, &quot;2&quot;, &quot;3&quot;, or &quot;4&quot;." promptTitle="SINC Filter Order" prompt="The order of the 2nd stage SINC filter affects the width of the frequency response nul vs. conversion settling time" sqref="D9:E9">
      <formula1>"1, 2, 3, 4"</formula1>
    </dataValidation>
    <dataValidation type="list" allowBlank="1" showInputMessage="1" showErrorMessage="1" promptTitle="ADC1 IDAC Rotation" prompt="IDAC rotation averages two conversion results and effectively adds an additional SINC1 filter with a decimation ratio of 2 in series with the digital filter." sqref="D11:E11">
      <formula1>"OFF, ON"</formula1>
    </dataValidation>
    <dataValidation type="list" allowBlank="1" showInputMessage="1" showErrorMessage="1" promptTitle="ADC1 Data Rate" prompt="Select a data rate from the calculated data rate options below." sqref="D8:E8">
      <formula1>$C$16:$C$31</formula1>
    </dataValidation>
    <dataValidation type="list" allowBlank="1" showInputMessage="1" showErrorMessage="1" promptTitle="ADC1 Input Chopping" prompt="Chopping averages two conversion results and effectively adds an additional SINC1 filter with a decimation ratio of 2 in series with the digital filter." sqref="D10:E10">
      <formula1>"OFF, ON"</formula1>
    </dataValidation>
    <dataValidation type="decimal" allowBlank="1" showInputMessage="1" showErrorMessage="1" errorTitle="Value Out-of-Range" error="Enter a number between 1 and 8." promptTitle="Master Clock Frequency (MHz)" prompt="Data rates scale with the master clock frequency. The internal oscillator generates a 7.3728 MHz master clock." sqref="D14">
      <formula1>1</formula1>
      <formula2>8</formula2>
    </dataValidation>
  </dataValidations>
  <hyperlinks>
    <hyperlink ref="A5" location="'Table of Contents '!A1" display="Table of Contents"/>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79"/>
  <sheetViews>
    <sheetView showGridLines="0" showRowColHeaders="0" zoomScale="85" zoomScaleNormal="85" workbookViewId="0">
      <selection activeCell="D8" sqref="D8:E8"/>
    </sheetView>
  </sheetViews>
  <sheetFormatPr defaultRowHeight="14.25" x14ac:dyDescent="0.2"/>
  <cols>
    <col min="1" max="8" width="14.7109375" style="18" customWidth="1"/>
    <col min="9" max="9" width="14.7109375" style="190" customWidth="1"/>
    <col min="10" max="14" width="14.7109375" style="18" customWidth="1"/>
    <col min="15" max="16384" width="9.140625" style="18"/>
  </cols>
  <sheetData>
    <row r="1" spans="1:21" x14ac:dyDescent="0.2">
      <c r="A1" s="357"/>
      <c r="B1" s="357"/>
      <c r="C1" s="357"/>
      <c r="D1" s="357"/>
      <c r="E1" s="357"/>
      <c r="F1" s="357"/>
      <c r="G1" s="357"/>
      <c r="H1" s="357"/>
      <c r="I1" s="357"/>
      <c r="J1" s="357"/>
      <c r="K1" s="357"/>
      <c r="L1" s="357"/>
      <c r="M1" s="357"/>
      <c r="N1" s="357"/>
      <c r="O1" s="274"/>
      <c r="P1" s="22"/>
    </row>
    <row r="2" spans="1:21" x14ac:dyDescent="0.2">
      <c r="A2" s="357"/>
      <c r="B2" s="357"/>
      <c r="C2" s="357"/>
      <c r="D2" s="357"/>
      <c r="E2" s="357"/>
      <c r="F2" s="357"/>
      <c r="G2" s="357"/>
      <c r="H2" s="357"/>
      <c r="I2" s="357"/>
      <c r="J2" s="357"/>
      <c r="K2" s="357"/>
      <c r="L2" s="357"/>
      <c r="M2" s="357"/>
      <c r="N2" s="357"/>
      <c r="O2" s="274"/>
      <c r="P2" s="22"/>
    </row>
    <row r="3" spans="1:21" x14ac:dyDescent="0.2">
      <c r="A3" s="357"/>
      <c r="B3" s="357"/>
      <c r="C3" s="357"/>
      <c r="D3" s="357"/>
      <c r="E3" s="357"/>
      <c r="F3" s="357"/>
      <c r="G3" s="357"/>
      <c r="H3" s="357"/>
      <c r="I3" s="357"/>
      <c r="J3" s="357"/>
      <c r="K3" s="357"/>
      <c r="L3" s="357"/>
      <c r="M3" s="357"/>
      <c r="N3" s="357"/>
      <c r="O3" s="274"/>
      <c r="P3" s="22"/>
    </row>
    <row r="4" spans="1:21" ht="12.75" customHeight="1" x14ac:dyDescent="0.2">
      <c r="A4" s="84"/>
      <c r="B4" s="84"/>
      <c r="C4" s="84"/>
      <c r="D4" s="84"/>
      <c r="E4" s="84"/>
      <c r="F4" s="84"/>
      <c r="G4" s="84"/>
      <c r="H4" s="84"/>
      <c r="I4" s="191"/>
      <c r="J4" s="84"/>
      <c r="K4" s="84"/>
      <c r="L4" s="84"/>
      <c r="M4" s="84"/>
      <c r="N4" s="84"/>
      <c r="O4" s="85"/>
      <c r="P4" s="85"/>
    </row>
    <row r="5" spans="1:21" ht="15" customHeight="1" x14ac:dyDescent="0.2">
      <c r="A5" s="359" t="s">
        <v>46</v>
      </c>
      <c r="B5" s="359"/>
      <c r="C5" s="359"/>
      <c r="D5" s="359"/>
      <c r="E5" s="359"/>
      <c r="F5" s="359"/>
      <c r="G5" s="359"/>
      <c r="H5" s="359"/>
      <c r="I5" s="359"/>
      <c r="J5" s="359"/>
      <c r="K5" s="359"/>
      <c r="L5" s="359"/>
      <c r="M5" s="359"/>
      <c r="N5" s="359"/>
      <c r="O5" s="58"/>
      <c r="P5" s="58"/>
      <c r="Q5" s="58"/>
      <c r="R5" s="58"/>
      <c r="S5" s="58"/>
      <c r="T5" s="58"/>
      <c r="U5" s="58"/>
    </row>
    <row r="6" spans="1:21" ht="15" customHeight="1" thickBot="1" x14ac:dyDescent="0.25"/>
    <row r="7" spans="1:21" ht="17.25" customHeight="1" thickBot="1" x14ac:dyDescent="0.3">
      <c r="B7" s="413" t="s">
        <v>223</v>
      </c>
      <c r="C7" s="414"/>
      <c r="D7" s="414"/>
      <c r="E7" s="415"/>
    </row>
    <row r="8" spans="1:21" ht="18" customHeight="1" thickBot="1" x14ac:dyDescent="0.3">
      <c r="B8" s="416" t="s">
        <v>228</v>
      </c>
      <c r="C8" s="417"/>
      <c r="D8" s="418">
        <v>100</v>
      </c>
      <c r="E8" s="419"/>
    </row>
    <row r="9" spans="1:21" ht="15" customHeight="1" thickBot="1" x14ac:dyDescent="0.25"/>
    <row r="10" spans="1:21" ht="17.25" customHeight="1" thickBot="1" x14ac:dyDescent="0.25">
      <c r="B10" s="408" t="s">
        <v>252</v>
      </c>
      <c r="C10" s="409"/>
      <c r="D10" s="409"/>
      <c r="E10" s="410"/>
    </row>
    <row r="11" spans="1:21" ht="24.75" customHeight="1" thickBot="1" x14ac:dyDescent="0.25">
      <c r="B11" s="411" t="s">
        <v>295</v>
      </c>
      <c r="C11" s="412"/>
      <c r="D11" s="385">
        <v>7.3727999999999998</v>
      </c>
      <c r="E11" s="386"/>
    </row>
    <row r="12" spans="1:21" ht="36.75" customHeight="1" x14ac:dyDescent="0.2">
      <c r="B12" s="192" t="s">
        <v>384</v>
      </c>
      <c r="C12" s="193" t="s">
        <v>222</v>
      </c>
      <c r="D12" s="193" t="s">
        <v>293</v>
      </c>
      <c r="E12" s="194" t="s">
        <v>294</v>
      </c>
    </row>
    <row r="13" spans="1:21" ht="15" customHeight="1" x14ac:dyDescent="0.2">
      <c r="B13" s="59" t="s">
        <v>385</v>
      </c>
      <c r="C13" s="212">
        <f>1000000*$D$11/(D13*E13*144)</f>
        <v>10</v>
      </c>
      <c r="D13" s="60">
        <v>512</v>
      </c>
      <c r="E13" s="61">
        <v>10</v>
      </c>
      <c r="G13" s="62"/>
      <c r="H13" s="62"/>
    </row>
    <row r="14" spans="1:21" ht="15" customHeight="1" x14ac:dyDescent="0.2">
      <c r="B14" s="59" t="s">
        <v>386</v>
      </c>
      <c r="C14" s="212">
        <f t="shared" ref="C14:C16" si="0">1000000*$D$11/(D14*E14*144)</f>
        <v>100</v>
      </c>
      <c r="D14" s="60">
        <v>512</v>
      </c>
      <c r="E14" s="61">
        <v>1</v>
      </c>
      <c r="G14" s="62"/>
      <c r="H14" s="62"/>
    </row>
    <row r="15" spans="1:21" ht="15" customHeight="1" x14ac:dyDescent="0.2">
      <c r="B15" s="59" t="s">
        <v>387</v>
      </c>
      <c r="C15" s="212">
        <f t="shared" si="0"/>
        <v>400</v>
      </c>
      <c r="D15" s="60">
        <v>128</v>
      </c>
      <c r="E15" s="61">
        <v>1</v>
      </c>
      <c r="G15" s="62"/>
      <c r="H15" s="62"/>
    </row>
    <row r="16" spans="1:21" ht="15" customHeight="1" thickBot="1" x14ac:dyDescent="0.25">
      <c r="B16" s="63" t="s">
        <v>388</v>
      </c>
      <c r="C16" s="213">
        <f t="shared" si="0"/>
        <v>800</v>
      </c>
      <c r="D16" s="64">
        <v>64</v>
      </c>
      <c r="E16" s="65">
        <v>1</v>
      </c>
      <c r="G16" s="62"/>
      <c r="H16" s="62"/>
    </row>
    <row r="17" spans="2:14" ht="15" customHeight="1" thickBot="1" x14ac:dyDescent="0.25">
      <c r="B17" s="210"/>
      <c r="C17" s="211"/>
      <c r="D17" s="113"/>
      <c r="E17" s="113"/>
      <c r="G17" s="62"/>
      <c r="H17" s="62"/>
    </row>
    <row r="18" spans="2:14" ht="15" customHeight="1" thickBot="1" x14ac:dyDescent="0.25">
      <c r="B18" s="400" t="s">
        <v>251</v>
      </c>
      <c r="C18" s="407"/>
      <c r="D18" s="129">
        <f>INDEX(A60:A3779,MATCH(-3,F60:F3779,-1))</f>
        <v>26.1</v>
      </c>
      <c r="E18" s="130" t="s">
        <v>296</v>
      </c>
      <c r="G18" s="62"/>
      <c r="H18" s="62"/>
    </row>
    <row r="19" spans="2:14" ht="15" customHeight="1" thickBot="1" x14ac:dyDescent="0.25">
      <c r="B19" s="398" t="s">
        <v>250</v>
      </c>
      <c r="C19" s="399"/>
      <c r="D19" s="129">
        <f>J59</f>
        <v>138.36608488793235</v>
      </c>
      <c r="E19" s="130" t="s">
        <v>296</v>
      </c>
    </row>
    <row r="20" spans="2:14" ht="15" customHeight="1" x14ac:dyDescent="0.2">
      <c r="B20" s="215"/>
      <c r="C20" s="70"/>
      <c r="D20" s="71"/>
      <c r="E20" s="71"/>
    </row>
    <row r="21" spans="2:14" ht="15" customHeight="1" x14ac:dyDescent="0.25">
      <c r="B21" s="21" t="s">
        <v>6</v>
      </c>
      <c r="C21" s="22"/>
      <c r="D21" s="216"/>
      <c r="E21" s="216"/>
    </row>
    <row r="22" spans="2:14" ht="15" customHeight="1" x14ac:dyDescent="0.2">
      <c r="B22" s="26" t="s">
        <v>8</v>
      </c>
      <c r="C22" s="186" t="s">
        <v>9</v>
      </c>
      <c r="D22" s="217"/>
      <c r="E22" s="217"/>
    </row>
    <row r="23" spans="2:14" ht="15" customHeight="1" x14ac:dyDescent="0.2">
      <c r="B23" s="86" t="s">
        <v>8</v>
      </c>
      <c r="C23" s="186" t="s">
        <v>11</v>
      </c>
      <c r="D23" s="218"/>
      <c r="E23" s="218"/>
    </row>
    <row r="24" spans="2:14" ht="15" customHeight="1" x14ac:dyDescent="0.2">
      <c r="D24" s="71"/>
      <c r="E24" s="71"/>
    </row>
    <row r="25" spans="2:14" ht="15" customHeight="1" x14ac:dyDescent="0.2">
      <c r="B25" s="215"/>
      <c r="C25" s="70"/>
      <c r="D25" s="71"/>
      <c r="E25" s="71"/>
      <c r="I25" s="195"/>
      <c r="J25" s="66"/>
      <c r="K25" s="66"/>
      <c r="L25" s="66"/>
      <c r="M25" s="66"/>
      <c r="N25" s="66"/>
    </row>
    <row r="26" spans="2:14" ht="15" customHeight="1" x14ac:dyDescent="0.2">
      <c r="B26" s="215"/>
      <c r="C26" s="70"/>
      <c r="D26" s="71"/>
      <c r="E26" s="71"/>
      <c r="I26" s="195"/>
      <c r="J26" s="66"/>
      <c r="K26" s="66"/>
      <c r="L26" s="66"/>
      <c r="M26" s="66"/>
      <c r="N26" s="66"/>
    </row>
    <row r="27" spans="2:14" ht="15" customHeight="1" x14ac:dyDescent="0.2">
      <c r="B27" s="215"/>
      <c r="C27" s="70"/>
      <c r="D27" s="71"/>
      <c r="E27" s="71"/>
      <c r="I27" s="195"/>
      <c r="J27" s="66"/>
      <c r="K27" s="66"/>
      <c r="L27" s="66"/>
      <c r="M27" s="66"/>
      <c r="N27" s="66"/>
    </row>
    <row r="28" spans="2:14" ht="15" customHeight="1" x14ac:dyDescent="0.2">
      <c r="D28" s="71"/>
      <c r="E28" s="71"/>
      <c r="I28" s="195"/>
      <c r="J28" s="66"/>
      <c r="K28" s="66"/>
      <c r="L28" s="66"/>
      <c r="M28" s="66"/>
      <c r="N28" s="66"/>
    </row>
    <row r="29" spans="2:14" ht="15" customHeight="1" x14ac:dyDescent="0.2">
      <c r="D29" s="66"/>
      <c r="E29" s="66"/>
      <c r="I29" s="195"/>
      <c r="J29" s="66"/>
      <c r="K29" s="66"/>
      <c r="L29" s="66"/>
      <c r="M29" s="66"/>
      <c r="N29" s="66"/>
    </row>
    <row r="30" spans="2:14" ht="15" customHeight="1" x14ac:dyDescent="0.2">
      <c r="D30" s="66"/>
      <c r="E30" s="66"/>
      <c r="I30" s="195"/>
      <c r="J30" s="66"/>
      <c r="K30" s="66"/>
      <c r="L30" s="66"/>
      <c r="M30" s="66"/>
      <c r="N30" s="66"/>
    </row>
    <row r="31" spans="2:14" ht="15" customHeight="1" x14ac:dyDescent="0.2">
      <c r="B31" s="66"/>
      <c r="C31" s="66"/>
      <c r="D31" s="66"/>
      <c r="E31" s="66"/>
      <c r="I31" s="195"/>
      <c r="J31" s="66"/>
      <c r="K31" s="66"/>
      <c r="L31" s="66"/>
      <c r="M31" s="66"/>
      <c r="N31" s="66"/>
    </row>
    <row r="32" spans="2:14" ht="15" customHeight="1" x14ac:dyDescent="0.2">
      <c r="I32" s="195"/>
      <c r="J32" s="66"/>
      <c r="K32" s="66"/>
      <c r="L32" s="66"/>
      <c r="M32" s="66"/>
      <c r="N32" s="66"/>
    </row>
    <row r="33" spans="6:14" ht="15" customHeight="1" x14ac:dyDescent="0.2">
      <c r="I33" s="195"/>
      <c r="J33" s="66"/>
      <c r="K33" s="66"/>
      <c r="L33" s="66"/>
      <c r="M33" s="66"/>
      <c r="N33" s="66"/>
    </row>
    <row r="34" spans="6:14" ht="15" customHeight="1" x14ac:dyDescent="0.2">
      <c r="I34" s="195"/>
      <c r="J34" s="66"/>
      <c r="K34" s="66"/>
      <c r="L34" s="66"/>
      <c r="M34" s="66"/>
      <c r="N34" s="66"/>
    </row>
    <row r="35" spans="6:14" ht="15" x14ac:dyDescent="0.25">
      <c r="F35" s="67"/>
      <c r="G35" s="67"/>
      <c r="H35" s="67"/>
      <c r="I35" s="195"/>
      <c r="J35" s="66"/>
      <c r="K35" s="66"/>
      <c r="L35" s="66"/>
      <c r="M35" s="66"/>
      <c r="N35" s="66"/>
    </row>
    <row r="36" spans="6:14" ht="15" x14ac:dyDescent="0.25">
      <c r="F36" s="68"/>
      <c r="G36" s="68"/>
      <c r="H36" s="69"/>
      <c r="I36" s="195"/>
      <c r="J36" s="66"/>
      <c r="K36" s="66"/>
      <c r="L36" s="66"/>
      <c r="M36" s="66"/>
      <c r="N36" s="66"/>
    </row>
    <row r="37" spans="6:14" x14ac:dyDescent="0.2">
      <c r="F37" s="70"/>
      <c r="G37" s="71"/>
      <c r="H37" s="71"/>
      <c r="I37" s="195"/>
      <c r="J37" s="66"/>
      <c r="K37" s="66"/>
      <c r="L37" s="66"/>
      <c r="M37" s="66"/>
      <c r="N37" s="66"/>
    </row>
    <row r="38" spans="6:14" x14ac:dyDescent="0.2">
      <c r="F38" s="70"/>
      <c r="G38" s="71"/>
      <c r="H38" s="71"/>
      <c r="I38" s="195"/>
      <c r="J38" s="66"/>
      <c r="K38" s="66"/>
      <c r="L38" s="66"/>
      <c r="M38" s="66"/>
      <c r="N38" s="66"/>
    </row>
    <row r="39" spans="6:14" ht="15" x14ac:dyDescent="0.25">
      <c r="F39" s="70"/>
      <c r="G39" s="72" t="s">
        <v>389</v>
      </c>
      <c r="H39" s="71"/>
      <c r="I39" s="195"/>
      <c r="J39" s="66"/>
      <c r="K39" s="66"/>
      <c r="L39" s="66"/>
      <c r="M39" s="66"/>
      <c r="N39" s="66"/>
    </row>
    <row r="40" spans="6:14" x14ac:dyDescent="0.2">
      <c r="F40" s="70"/>
      <c r="G40" s="71"/>
      <c r="H40" s="71"/>
      <c r="I40" s="195"/>
      <c r="J40" s="66"/>
      <c r="K40" s="66"/>
      <c r="L40" s="66"/>
      <c r="M40" s="66"/>
      <c r="N40" s="66"/>
    </row>
    <row r="41" spans="6:14" x14ac:dyDescent="0.2">
      <c r="F41" s="70"/>
      <c r="G41" s="71"/>
      <c r="H41" s="71"/>
      <c r="I41" s="195"/>
      <c r="J41" s="66"/>
      <c r="K41" s="66"/>
      <c r="L41" s="66"/>
      <c r="M41" s="66"/>
      <c r="N41" s="66"/>
    </row>
    <row r="42" spans="6:14" x14ac:dyDescent="0.2">
      <c r="F42" s="70"/>
      <c r="G42" s="71"/>
      <c r="H42" s="71"/>
      <c r="I42" s="195"/>
      <c r="J42" s="66"/>
      <c r="K42" s="66"/>
      <c r="L42" s="66"/>
      <c r="M42" s="66"/>
      <c r="N42" s="66"/>
    </row>
    <row r="43" spans="6:14" x14ac:dyDescent="0.2">
      <c r="F43" s="70"/>
      <c r="G43" s="71"/>
      <c r="H43" s="71"/>
      <c r="I43" s="195"/>
      <c r="J43" s="66"/>
      <c r="K43" s="66"/>
      <c r="L43" s="66"/>
      <c r="M43" s="66"/>
      <c r="N43" s="66"/>
    </row>
    <row r="44" spans="6:14" x14ac:dyDescent="0.2">
      <c r="F44" s="70"/>
      <c r="G44" s="71"/>
      <c r="H44" s="71"/>
      <c r="I44" s="195"/>
      <c r="J44" s="66"/>
      <c r="K44" s="66"/>
      <c r="L44" s="66"/>
      <c r="M44" s="66"/>
      <c r="N44" s="66"/>
    </row>
    <row r="45" spans="6:14" x14ac:dyDescent="0.2">
      <c r="F45" s="70"/>
      <c r="G45" s="71"/>
      <c r="H45" s="71"/>
      <c r="I45" s="195"/>
      <c r="J45" s="66"/>
      <c r="K45" s="66"/>
      <c r="L45" s="66"/>
      <c r="M45" s="66"/>
      <c r="N45" s="66"/>
    </row>
    <row r="46" spans="6:14" x14ac:dyDescent="0.2">
      <c r="F46" s="70"/>
      <c r="G46" s="71"/>
      <c r="H46" s="71"/>
      <c r="I46" s="195"/>
      <c r="J46" s="66"/>
      <c r="K46" s="66"/>
      <c r="L46" s="66"/>
      <c r="M46" s="66"/>
      <c r="N46" s="66"/>
    </row>
    <row r="47" spans="6:14" x14ac:dyDescent="0.2">
      <c r="F47" s="70"/>
      <c r="G47" s="71"/>
      <c r="H47" s="71"/>
      <c r="I47" s="195"/>
      <c r="J47" s="66"/>
      <c r="K47" s="66"/>
      <c r="L47" s="66"/>
      <c r="M47" s="66"/>
      <c r="N47" s="66"/>
    </row>
    <row r="48" spans="6:14" x14ac:dyDescent="0.2">
      <c r="F48" s="70"/>
      <c r="G48" s="71"/>
      <c r="H48" s="71"/>
      <c r="I48" s="195"/>
      <c r="J48" s="66"/>
      <c r="K48" s="66"/>
      <c r="L48" s="66"/>
      <c r="M48" s="66"/>
      <c r="N48" s="66"/>
    </row>
    <row r="49" spans="1:16" x14ac:dyDescent="0.2">
      <c r="F49" s="70"/>
      <c r="G49" s="71"/>
      <c r="H49" s="71"/>
      <c r="I49" s="195"/>
      <c r="J49" s="66"/>
      <c r="K49" s="66"/>
      <c r="L49" s="66"/>
      <c r="M49" s="66"/>
      <c r="N49" s="66"/>
    </row>
    <row r="50" spans="1:16" x14ac:dyDescent="0.2">
      <c r="F50" s="70"/>
      <c r="G50" s="71"/>
      <c r="H50" s="71"/>
      <c r="I50" s="195"/>
      <c r="J50" s="66"/>
      <c r="K50" s="66"/>
      <c r="L50" s="66"/>
      <c r="M50" s="66"/>
      <c r="N50" s="66"/>
    </row>
    <row r="51" spans="1:16" x14ac:dyDescent="0.2">
      <c r="F51" s="70"/>
      <c r="G51" s="71"/>
      <c r="H51" s="71"/>
      <c r="I51" s="195"/>
      <c r="J51" s="66"/>
      <c r="K51" s="66"/>
      <c r="L51" s="66"/>
      <c r="M51" s="66"/>
      <c r="N51" s="66"/>
    </row>
    <row r="52" spans="1:16" x14ac:dyDescent="0.2">
      <c r="F52" s="70"/>
      <c r="G52" s="71"/>
      <c r="H52" s="71"/>
      <c r="I52" s="195"/>
      <c r="J52" s="66"/>
      <c r="K52" s="66"/>
      <c r="L52" s="66"/>
      <c r="M52" s="66"/>
      <c r="N52" s="66"/>
    </row>
    <row r="53" spans="1:16" x14ac:dyDescent="0.2">
      <c r="F53" s="70"/>
      <c r="G53" s="71"/>
      <c r="H53" s="71"/>
      <c r="I53" s="195"/>
      <c r="J53" s="66"/>
      <c r="K53" s="66"/>
      <c r="L53" s="66"/>
      <c r="M53" s="66"/>
      <c r="N53" s="66"/>
    </row>
    <row r="54" spans="1:16" x14ac:dyDescent="0.2">
      <c r="F54" s="70"/>
      <c r="G54" s="71"/>
      <c r="H54" s="71"/>
      <c r="I54" s="195"/>
      <c r="J54" s="66"/>
      <c r="K54" s="66"/>
      <c r="L54" s="66"/>
      <c r="M54" s="66"/>
      <c r="N54" s="66"/>
    </row>
    <row r="55" spans="1:16" x14ac:dyDescent="0.2">
      <c r="F55" s="70"/>
      <c r="G55" s="71"/>
      <c r="H55" s="70"/>
      <c r="I55" s="195"/>
      <c r="J55" s="66"/>
      <c r="K55" s="66"/>
      <c r="L55" s="66"/>
      <c r="M55" s="66"/>
      <c r="N55" s="66"/>
    </row>
    <row r="56" spans="1:16" x14ac:dyDescent="0.2">
      <c r="F56" s="70"/>
      <c r="G56" s="71"/>
      <c r="H56" s="71"/>
      <c r="I56" s="195"/>
      <c r="J56" s="66"/>
      <c r="K56" s="66"/>
      <c r="L56" s="66"/>
      <c r="M56" s="66"/>
      <c r="N56" s="66"/>
    </row>
    <row r="57" spans="1:16" ht="15.75" customHeight="1" thickBot="1" x14ac:dyDescent="0.25">
      <c r="A57" s="376" t="s">
        <v>289</v>
      </c>
      <c r="B57" s="376"/>
      <c r="C57" s="376"/>
      <c r="D57" s="376"/>
      <c r="E57" s="376"/>
      <c r="F57" s="376"/>
      <c r="G57" s="376"/>
      <c r="H57" s="376"/>
      <c r="I57" s="376"/>
      <c r="J57" s="376"/>
      <c r="K57" s="376"/>
      <c r="L57" s="376"/>
      <c r="M57" s="376"/>
      <c r="N57" s="376"/>
      <c r="O57" s="214"/>
      <c r="P57" s="214"/>
    </row>
    <row r="58" spans="1:16" ht="15" customHeight="1" thickTop="1" thickBot="1" x14ac:dyDescent="0.25">
      <c r="F58" s="70"/>
      <c r="G58" s="71"/>
      <c r="H58" s="71"/>
      <c r="I58" s="195"/>
      <c r="J58" s="66"/>
      <c r="K58" s="66"/>
      <c r="L58" s="66"/>
      <c r="M58" s="66"/>
      <c r="N58" s="66"/>
    </row>
    <row r="59" spans="1:16" ht="15" customHeight="1" thickBot="1" x14ac:dyDescent="0.25">
      <c r="A59" s="73" t="s">
        <v>241</v>
      </c>
      <c r="B59" s="73" t="s">
        <v>247</v>
      </c>
      <c r="C59" s="73" t="s">
        <v>242</v>
      </c>
      <c r="D59" s="73" t="s">
        <v>243</v>
      </c>
      <c r="E59" s="74" t="s">
        <v>248</v>
      </c>
      <c r="F59" s="74" t="s">
        <v>249</v>
      </c>
      <c r="G59" s="377" t="s">
        <v>244</v>
      </c>
      <c r="H59" s="378"/>
      <c r="I59" s="379"/>
      <c r="J59" s="75">
        <f>SUM(I61:I3779)</f>
        <v>138.36608488793235</v>
      </c>
    </row>
    <row r="60" spans="1:16" ht="15" customHeight="1" thickBot="1" x14ac:dyDescent="0.3">
      <c r="A60" s="76">
        <v>0.1</v>
      </c>
      <c r="B60" s="76">
        <f>A60/1000</f>
        <v>1E-4</v>
      </c>
      <c r="C60" s="78">
        <f>ABS(SIN(((144*PI()*$A60*VLOOKUP($D$8,$C$13:$D$16,2,FALSE))/($D$11*1000000)))/(VLOOKUP($D$8,$C$13:$D$16,2,FALSE)*SIN(((144*PI()*$A60)/($D$11*1000000)))))^3</f>
        <v>0.99999506522717718</v>
      </c>
      <c r="D60" s="78">
        <f>ABS(SIN(((144*VLOOKUP($D$8,$C$13:$D$16,2,FALSE)*PI()*$A60*VLOOKUP($D$8,$C$13:$E$16,3,FALSE))/($D$11*1000000)))/(VLOOKUP($D$8,$C$13:$E$16,3,FALSE)*SIN(((144*VLOOKUP($D$8,$C$13:$D$16,2,FALSE)*PI()*$A60)/($D$11*1000000)))))^1</f>
        <v>1</v>
      </c>
      <c r="E60" s="78">
        <f>C60*D60</f>
        <v>0.99999506522717718</v>
      </c>
      <c r="F60" s="196">
        <f>20*LOG10(E60)</f>
        <v>-4.2862997887583035E-5</v>
      </c>
      <c r="G60" s="79" t="s">
        <v>290</v>
      </c>
      <c r="H60" s="80" t="s">
        <v>220</v>
      </c>
      <c r="I60" s="81" t="s">
        <v>245</v>
      </c>
      <c r="J60" s="190"/>
    </row>
    <row r="61" spans="1:16" ht="15" customHeight="1" x14ac:dyDescent="0.2">
      <c r="A61" s="76">
        <v>0.2</v>
      </c>
      <c r="B61" s="76">
        <f t="shared" ref="B61:B124" si="1">A61/1000</f>
        <v>2.0000000000000001E-4</v>
      </c>
      <c r="C61" s="78">
        <f t="shared" ref="C61:C124" si="2">ABS(SIN(((144*PI()*$A61*VLOOKUP($D$8,$C$13:$D$16,2,FALSE))/($D$11*1000000)))/(VLOOKUP($D$8,$C$13:$D$16,2,FALSE)*SIN(((144*PI()*$A61)/($D$11*1000000)))))^3</f>
        <v>0.9999802610353371</v>
      </c>
      <c r="D61" s="78">
        <f t="shared" ref="D61:D124" si="3">ABS(SIN(((144*VLOOKUP($D$8,$C$13:$D$16,2,FALSE)*PI()*$A61*VLOOKUP($D$8,$C$13:$E$16,3,FALSE))/($D$11*1000000)))/(VLOOKUP($D$8,$C$13:$E$16,3,FALSE)*SIN(((144*VLOOKUP($D$8,$C$13:$D$16,2,FALSE)*PI()*$A61)/($D$11*1000000)))))^1</f>
        <v>1</v>
      </c>
      <c r="E61" s="78">
        <f t="shared" ref="E61:E124" si="4">C61*D61</f>
        <v>0.9999802610353371</v>
      </c>
      <c r="F61" s="78">
        <f t="shared" ref="F61:F124" si="5">20*LOG10(E61)</f>
        <v>-1.7145216078122291E-4</v>
      </c>
      <c r="G61" s="78">
        <f t="shared" ref="G61:G124" si="6">A61-A60</f>
        <v>0.1</v>
      </c>
      <c r="H61" s="78">
        <f t="shared" ref="H61:H124" si="7">((C61+C60)/2)</f>
        <v>0.9999876631312572</v>
      </c>
      <c r="I61" s="78">
        <f>G61*H61</f>
        <v>9.9998766313125723E-2</v>
      </c>
      <c r="J61" s="190"/>
    </row>
    <row r="62" spans="1:16" ht="15" customHeight="1" x14ac:dyDescent="0.2">
      <c r="A62" s="76">
        <v>0.3</v>
      </c>
      <c r="B62" s="76">
        <f t="shared" si="1"/>
        <v>2.9999999999999997E-4</v>
      </c>
      <c r="C62" s="78">
        <f t="shared" si="2"/>
        <v>0.99995558780436566</v>
      </c>
      <c r="D62" s="78">
        <f t="shared" si="3"/>
        <v>1</v>
      </c>
      <c r="E62" s="78">
        <f t="shared" si="4"/>
        <v>0.99995558780436566</v>
      </c>
      <c r="F62" s="78">
        <f t="shared" si="5"/>
        <v>-3.8576799632926542E-4</v>
      </c>
      <c r="G62" s="78">
        <f t="shared" si="6"/>
        <v>9.9999999999999978E-2</v>
      </c>
      <c r="H62" s="78">
        <f t="shared" si="7"/>
        <v>0.99996792441985138</v>
      </c>
      <c r="I62" s="78">
        <f t="shared" ref="I62:I125" si="8">G62*H62</f>
        <v>9.9996792441985116E-2</v>
      </c>
      <c r="J62" s="190"/>
    </row>
    <row r="63" spans="1:16" x14ac:dyDescent="0.2">
      <c r="A63" s="76">
        <v>0.4</v>
      </c>
      <c r="B63" s="76">
        <f t="shared" si="1"/>
        <v>4.0000000000000002E-4</v>
      </c>
      <c r="C63" s="78">
        <f t="shared" si="2"/>
        <v>0.99992104616738919</v>
      </c>
      <c r="D63" s="78">
        <f t="shared" si="3"/>
        <v>1</v>
      </c>
      <c r="E63" s="78">
        <f t="shared" si="4"/>
        <v>0.99992104616738919</v>
      </c>
      <c r="F63" s="78">
        <f t="shared" si="5"/>
        <v>-6.8581135063329089E-4</v>
      </c>
      <c r="G63" s="78">
        <f t="shared" si="6"/>
        <v>0.10000000000000003</v>
      </c>
      <c r="H63" s="78">
        <f t="shared" si="7"/>
        <v>0.99993831698587743</v>
      </c>
      <c r="I63" s="78">
        <f>G63*H63</f>
        <v>9.9993831698587776E-2</v>
      </c>
      <c r="J63" s="190"/>
    </row>
    <row r="64" spans="1:16" x14ac:dyDescent="0.2">
      <c r="A64" s="76">
        <v>0.5</v>
      </c>
      <c r="B64" s="76">
        <f t="shared" si="1"/>
        <v>5.0000000000000001E-4</v>
      </c>
      <c r="C64" s="78">
        <f t="shared" si="2"/>
        <v>0.99987663701075091</v>
      </c>
      <c r="D64" s="78">
        <f t="shared" si="3"/>
        <v>1</v>
      </c>
      <c r="E64" s="78">
        <f t="shared" si="4"/>
        <v>0.99987663701075091</v>
      </c>
      <c r="F64" s="78">
        <f t="shared" si="5"/>
        <v>-1.0715834082646808E-3</v>
      </c>
      <c r="G64" s="78">
        <f t="shared" si="6"/>
        <v>9.9999999999999978E-2</v>
      </c>
      <c r="H64" s="78">
        <f t="shared" si="7"/>
        <v>0.99989884158907005</v>
      </c>
      <c r="I64" s="78">
        <f t="shared" si="8"/>
        <v>9.9989884158906986E-2</v>
      </c>
      <c r="J64" s="190"/>
    </row>
    <row r="65" spans="1:10" x14ac:dyDescent="0.2">
      <c r="A65" s="76">
        <v>0.6</v>
      </c>
      <c r="B65" s="76">
        <f t="shared" si="1"/>
        <v>5.9999999999999995E-4</v>
      </c>
      <c r="C65" s="78">
        <f t="shared" si="2"/>
        <v>0.99982236147397974</v>
      </c>
      <c r="D65" s="78">
        <f t="shared" si="3"/>
        <v>1</v>
      </c>
      <c r="E65" s="78">
        <f t="shared" si="4"/>
        <v>0.99982236147397974</v>
      </c>
      <c r="F65" s="78">
        <f t="shared" si="5"/>
        <v>-1.5430856922725869E-3</v>
      </c>
      <c r="G65" s="78">
        <f t="shared" si="6"/>
        <v>9.9999999999999978E-2</v>
      </c>
      <c r="H65" s="78">
        <f t="shared" si="7"/>
        <v>0.99984949924236532</v>
      </c>
      <c r="I65" s="78">
        <f t="shared" si="8"/>
        <v>9.998494992423651E-2</v>
      </c>
      <c r="J65" s="190"/>
    </row>
    <row r="66" spans="1:10" x14ac:dyDescent="0.2">
      <c r="A66" s="76">
        <v>0.7</v>
      </c>
      <c r="B66" s="76">
        <f t="shared" si="1"/>
        <v>6.9999999999999999E-4</v>
      </c>
      <c r="C66" s="78">
        <f t="shared" si="2"/>
        <v>0.99975822094974687</v>
      </c>
      <c r="D66" s="78">
        <f t="shared" si="3"/>
        <v>1</v>
      </c>
      <c r="E66" s="78">
        <f t="shared" si="4"/>
        <v>0.99975822094974687</v>
      </c>
      <c r="F66" s="78">
        <f t="shared" si="5"/>
        <v>-2.1003200642228572E-3</v>
      </c>
      <c r="G66" s="78">
        <f t="shared" si="6"/>
        <v>9.9999999999999978E-2</v>
      </c>
      <c r="H66" s="78">
        <f t="shared" si="7"/>
        <v>0.99979029121186325</v>
      </c>
      <c r="I66" s="78">
        <f t="shared" si="8"/>
        <v>9.9979029121186308E-2</v>
      </c>
      <c r="J66" s="190"/>
    </row>
    <row r="67" spans="1:10" x14ac:dyDescent="0.2">
      <c r="A67" s="76">
        <v>0.8</v>
      </c>
      <c r="B67" s="76">
        <f t="shared" si="1"/>
        <v>8.0000000000000004E-4</v>
      </c>
      <c r="C67" s="78">
        <f t="shared" si="2"/>
        <v>0.99968421708381439</v>
      </c>
      <c r="D67" s="78">
        <f t="shared" si="3"/>
        <v>1</v>
      </c>
      <c r="E67" s="78">
        <f t="shared" si="4"/>
        <v>0.99968421708381439</v>
      </c>
      <c r="F67" s="78">
        <f t="shared" si="5"/>
        <v>-2.7432887242312895E-3</v>
      </c>
      <c r="G67" s="78">
        <f t="shared" si="6"/>
        <v>0.10000000000000009</v>
      </c>
      <c r="H67" s="78">
        <f t="shared" si="7"/>
        <v>0.99972121901678057</v>
      </c>
      <c r="I67" s="78">
        <f t="shared" si="8"/>
        <v>9.9972121901678146E-2</v>
      </c>
      <c r="J67" s="190"/>
    </row>
    <row r="68" spans="1:10" x14ac:dyDescent="0.2">
      <c r="A68" s="76">
        <v>0.9</v>
      </c>
      <c r="B68" s="76">
        <f t="shared" si="1"/>
        <v>8.9999999999999998E-4</v>
      </c>
      <c r="C68" s="78">
        <f t="shared" si="2"/>
        <v>0.99960035177497319</v>
      </c>
      <c r="D68" s="78">
        <f t="shared" si="3"/>
        <v>1</v>
      </c>
      <c r="E68" s="78">
        <f t="shared" si="4"/>
        <v>0.99960035177497319</v>
      </c>
      <c r="F68" s="78">
        <f t="shared" si="5"/>
        <v>-3.4719942110143834E-3</v>
      </c>
      <c r="G68" s="78">
        <f t="shared" si="6"/>
        <v>9.9999999999999978E-2</v>
      </c>
      <c r="H68" s="78">
        <f t="shared" si="7"/>
        <v>0.99964228442939373</v>
      </c>
      <c r="I68" s="78">
        <f t="shared" si="8"/>
        <v>9.9964228442939354E-2</v>
      </c>
      <c r="J68" s="190"/>
    </row>
    <row r="69" spans="1:10" x14ac:dyDescent="0.2">
      <c r="A69" s="76">
        <v>1</v>
      </c>
      <c r="B69" s="76">
        <f t="shared" si="1"/>
        <v>1E-3</v>
      </c>
      <c r="C69" s="78">
        <f t="shared" si="2"/>
        <v>0.99950662717497574</v>
      </c>
      <c r="D69" s="78">
        <f t="shared" si="3"/>
        <v>1</v>
      </c>
      <c r="E69" s="78">
        <f t="shared" si="4"/>
        <v>0.99950662717497574</v>
      </c>
      <c r="F69" s="78">
        <f t="shared" si="5"/>
        <v>-4.2864394019103448E-3</v>
      </c>
      <c r="G69" s="78">
        <f t="shared" si="6"/>
        <v>9.9999999999999978E-2</v>
      </c>
      <c r="H69" s="78">
        <f t="shared" si="7"/>
        <v>0.99955348947497447</v>
      </c>
      <c r="I69" s="78">
        <f t="shared" si="8"/>
        <v>9.9955348947497427E-2</v>
      </c>
      <c r="J69" s="190"/>
    </row>
    <row r="70" spans="1:10" x14ac:dyDescent="0.2">
      <c r="A70" s="76">
        <v>1.1000000000000001</v>
      </c>
      <c r="B70" s="76">
        <f t="shared" si="1"/>
        <v>1.1000000000000001E-3</v>
      </c>
      <c r="C70" s="78">
        <f t="shared" si="2"/>
        <v>0.99940304568845439</v>
      </c>
      <c r="D70" s="78">
        <f t="shared" si="3"/>
        <v>1</v>
      </c>
      <c r="E70" s="78">
        <f t="shared" si="4"/>
        <v>0.99940304568845439</v>
      </c>
      <c r="F70" s="78">
        <f t="shared" si="5"/>
        <v>-5.1866275129494807E-3</v>
      </c>
      <c r="G70" s="78">
        <f t="shared" si="6"/>
        <v>0.10000000000000009</v>
      </c>
      <c r="H70" s="78">
        <f t="shared" si="7"/>
        <v>0.99945483643171507</v>
      </c>
      <c r="I70" s="78">
        <f t="shared" si="8"/>
        <v>9.9945483643171601E-2</v>
      </c>
      <c r="J70" s="190"/>
    </row>
    <row r="71" spans="1:10" x14ac:dyDescent="0.2">
      <c r="A71" s="76">
        <v>1.2</v>
      </c>
      <c r="B71" s="76">
        <f t="shared" si="1"/>
        <v>1.1999999999999999E-3</v>
      </c>
      <c r="C71" s="78">
        <f t="shared" si="2"/>
        <v>0.99928960997282923</v>
      </c>
      <c r="D71" s="78">
        <f t="shared" si="3"/>
        <v>1</v>
      </c>
      <c r="E71" s="78">
        <f t="shared" si="4"/>
        <v>0.99928960997282923</v>
      </c>
      <c r="F71" s="78">
        <f t="shared" si="5"/>
        <v>-6.1725620989421803E-3</v>
      </c>
      <c r="G71" s="78">
        <f t="shared" si="6"/>
        <v>9.9999999999999867E-2</v>
      </c>
      <c r="H71" s="78">
        <f t="shared" si="7"/>
        <v>0.99934632783064181</v>
      </c>
      <c r="I71" s="78">
        <f t="shared" si="8"/>
        <v>9.9934632783064054E-2</v>
      </c>
      <c r="J71" s="190"/>
    </row>
    <row r="72" spans="1:10" x14ac:dyDescent="0.2">
      <c r="A72" s="76">
        <v>1.3</v>
      </c>
      <c r="B72" s="76">
        <f t="shared" si="1"/>
        <v>1.2999999999999999E-3</v>
      </c>
      <c r="C72" s="78">
        <f t="shared" si="2"/>
        <v>0.99916632293821572</v>
      </c>
      <c r="D72" s="78">
        <f t="shared" si="3"/>
        <v>1</v>
      </c>
      <c r="E72" s="78">
        <f t="shared" si="4"/>
        <v>0.99916632293821572</v>
      </c>
      <c r="F72" s="78">
        <f t="shared" si="5"/>
        <v>-7.2442470534919137E-3</v>
      </c>
      <c r="G72" s="78">
        <f t="shared" si="6"/>
        <v>0.10000000000000009</v>
      </c>
      <c r="H72" s="78">
        <f t="shared" si="7"/>
        <v>0.99922796645552248</v>
      </c>
      <c r="I72" s="78">
        <f t="shared" si="8"/>
        <v>9.9922796645552342E-2</v>
      </c>
      <c r="J72" s="190"/>
    </row>
    <row r="73" spans="1:10" x14ac:dyDescent="0.2">
      <c r="A73" s="76">
        <v>1.4</v>
      </c>
      <c r="B73" s="76">
        <f t="shared" si="1"/>
        <v>1.4E-3</v>
      </c>
      <c r="C73" s="78">
        <f t="shared" si="2"/>
        <v>0.99903318774731376</v>
      </c>
      <c r="D73" s="78">
        <f t="shared" si="3"/>
        <v>1</v>
      </c>
      <c r="E73" s="78">
        <f t="shared" si="4"/>
        <v>0.99903318774731376</v>
      </c>
      <c r="F73" s="78">
        <f t="shared" si="5"/>
        <v>-8.4016866090962997E-3</v>
      </c>
      <c r="G73" s="78">
        <f t="shared" si="6"/>
        <v>9.9999999999999867E-2</v>
      </c>
      <c r="H73" s="78">
        <f t="shared" si="7"/>
        <v>0.99909975534276474</v>
      </c>
      <c r="I73" s="78">
        <f t="shared" si="8"/>
        <v>9.9909975534276343E-2</v>
      </c>
      <c r="J73" s="190"/>
    </row>
    <row r="74" spans="1:10" x14ac:dyDescent="0.2">
      <c r="A74" s="76">
        <v>1.5</v>
      </c>
      <c r="B74" s="76">
        <f t="shared" si="1"/>
        <v>1.5E-3</v>
      </c>
      <c r="C74" s="78">
        <f t="shared" si="2"/>
        <v>0.99889020781528892</v>
      </c>
      <c r="D74" s="78">
        <f t="shared" si="3"/>
        <v>1</v>
      </c>
      <c r="E74" s="78">
        <f t="shared" si="4"/>
        <v>0.99889020781528892</v>
      </c>
      <c r="F74" s="78">
        <f t="shared" si="5"/>
        <v>-9.6448853372398825E-3</v>
      </c>
      <c r="G74" s="78">
        <f t="shared" si="6"/>
        <v>0.10000000000000009</v>
      </c>
      <c r="H74" s="78">
        <f t="shared" si="7"/>
        <v>0.99896169778130139</v>
      </c>
      <c r="I74" s="78">
        <f t="shared" si="8"/>
        <v>9.9896169778130234E-2</v>
      </c>
      <c r="J74" s="190"/>
    </row>
    <row r="75" spans="1:10" x14ac:dyDescent="0.2">
      <c r="A75" s="76">
        <v>1.6</v>
      </c>
      <c r="B75" s="76">
        <f t="shared" si="1"/>
        <v>1.6000000000000001E-3</v>
      </c>
      <c r="C75" s="78">
        <f t="shared" si="2"/>
        <v>0.99873738680964841</v>
      </c>
      <c r="D75" s="78">
        <f t="shared" si="3"/>
        <v>1</v>
      </c>
      <c r="E75" s="78">
        <f t="shared" si="4"/>
        <v>0.99873738680964841</v>
      </c>
      <c r="F75" s="78">
        <f t="shared" si="5"/>
        <v>-1.0973848148459277E-2</v>
      </c>
      <c r="G75" s="78">
        <f t="shared" si="6"/>
        <v>0.10000000000000009</v>
      </c>
      <c r="H75" s="78">
        <f t="shared" si="7"/>
        <v>0.99881379731246867</v>
      </c>
      <c r="I75" s="78">
        <f t="shared" si="8"/>
        <v>9.9881379731246958E-2</v>
      </c>
      <c r="J75" s="190"/>
    </row>
    <row r="76" spans="1:10" x14ac:dyDescent="0.2">
      <c r="A76" s="76">
        <v>1.7</v>
      </c>
      <c r="B76" s="76">
        <f t="shared" si="1"/>
        <v>1.6999999999999999E-3</v>
      </c>
      <c r="C76" s="78">
        <f t="shared" si="2"/>
        <v>0.99857472865010477</v>
      </c>
      <c r="D76" s="78">
        <f t="shared" si="3"/>
        <v>1</v>
      </c>
      <c r="E76" s="78">
        <f t="shared" si="4"/>
        <v>0.99857472865010477</v>
      </c>
      <c r="F76" s="78">
        <f t="shared" si="5"/>
        <v>-1.23885802924387E-2</v>
      </c>
      <c r="G76" s="78">
        <f t="shared" si="6"/>
        <v>9.9999999999999867E-2</v>
      </c>
      <c r="H76" s="78">
        <f t="shared" si="7"/>
        <v>0.99865605772987665</v>
      </c>
      <c r="I76" s="78">
        <f t="shared" si="8"/>
        <v>9.9865605772987531E-2</v>
      </c>
      <c r="J76" s="190"/>
    </row>
    <row r="77" spans="1:10" x14ac:dyDescent="0.2">
      <c r="A77" s="76">
        <v>1.8</v>
      </c>
      <c r="B77" s="76">
        <f t="shared" si="1"/>
        <v>1.8E-3</v>
      </c>
      <c r="C77" s="78">
        <f t="shared" si="2"/>
        <v>0.99840223750842949</v>
      </c>
      <c r="D77" s="78">
        <f t="shared" si="3"/>
        <v>1</v>
      </c>
      <c r="E77" s="78">
        <f t="shared" si="4"/>
        <v>0.99840223750842949</v>
      </c>
      <c r="F77" s="78">
        <f t="shared" si="5"/>
        <v>-1.3889087358119509E-2</v>
      </c>
      <c r="G77" s="78">
        <f t="shared" si="6"/>
        <v>0.10000000000000009</v>
      </c>
      <c r="H77" s="78">
        <f t="shared" si="7"/>
        <v>0.99848848307926708</v>
      </c>
      <c r="I77" s="78">
        <f t="shared" si="8"/>
        <v>9.9848848307926799E-2</v>
      </c>
      <c r="J77" s="190"/>
    </row>
    <row r="78" spans="1:10" x14ac:dyDescent="0.2">
      <c r="A78" s="76">
        <v>1.9</v>
      </c>
      <c r="B78" s="76">
        <f t="shared" si="1"/>
        <v>1.9E-3</v>
      </c>
      <c r="C78" s="78">
        <f t="shared" si="2"/>
        <v>0.99821991780830011</v>
      </c>
      <c r="D78" s="78">
        <f t="shared" si="3"/>
        <v>1</v>
      </c>
      <c r="E78" s="78">
        <f t="shared" si="4"/>
        <v>0.99821991780830011</v>
      </c>
      <c r="F78" s="78">
        <f t="shared" si="5"/>
        <v>-1.5475375273791021E-2</v>
      </c>
      <c r="G78" s="78">
        <f t="shared" si="6"/>
        <v>9.9999999999999867E-2</v>
      </c>
      <c r="H78" s="78">
        <f t="shared" si="7"/>
        <v>0.9983110776583648</v>
      </c>
      <c r="I78" s="78">
        <f t="shared" si="8"/>
        <v>9.9831107765836341E-2</v>
      </c>
      <c r="J78" s="190"/>
    </row>
    <row r="79" spans="1:10" x14ac:dyDescent="0.2">
      <c r="A79" s="76">
        <v>2</v>
      </c>
      <c r="B79" s="76">
        <f t="shared" si="1"/>
        <v>2E-3</v>
      </c>
      <c r="C79" s="78">
        <f t="shared" si="2"/>
        <v>0.99802777422513478</v>
      </c>
      <c r="D79" s="78">
        <f t="shared" si="3"/>
        <v>1</v>
      </c>
      <c r="E79" s="78">
        <f t="shared" si="4"/>
        <v>0.99802777422513478</v>
      </c>
      <c r="F79" s="78">
        <f t="shared" si="5"/>
        <v>-1.7147450307215702E-2</v>
      </c>
      <c r="G79" s="78">
        <f t="shared" si="6"/>
        <v>0.10000000000000009</v>
      </c>
      <c r="H79" s="78">
        <f t="shared" si="7"/>
        <v>0.99812384601671744</v>
      </c>
      <c r="I79" s="78">
        <f t="shared" si="8"/>
        <v>9.9812384601671827E-2</v>
      </c>
      <c r="J79" s="190"/>
    </row>
    <row r="80" spans="1:10" x14ac:dyDescent="0.2">
      <c r="A80" s="76">
        <v>2.1</v>
      </c>
      <c r="B80" s="76">
        <f t="shared" si="1"/>
        <v>2.1000000000000003E-3</v>
      </c>
      <c r="C80" s="78">
        <f t="shared" si="2"/>
        <v>0.99782581168592033</v>
      </c>
      <c r="D80" s="78">
        <f t="shared" si="3"/>
        <v>1</v>
      </c>
      <c r="E80" s="78">
        <f t="shared" si="4"/>
        <v>0.99782581168592033</v>
      </c>
      <c r="F80" s="78">
        <f t="shared" si="5"/>
        <v>-1.8905319065736764E-2</v>
      </c>
      <c r="G80" s="78">
        <f t="shared" si="6"/>
        <v>0.10000000000000009</v>
      </c>
      <c r="H80" s="78">
        <f t="shared" si="7"/>
        <v>0.99792679295552755</v>
      </c>
      <c r="I80" s="78">
        <f t="shared" si="8"/>
        <v>9.9792679295552841E-2</v>
      </c>
      <c r="J80" s="190"/>
    </row>
    <row r="81" spans="1:10" x14ac:dyDescent="0.2">
      <c r="A81" s="76">
        <v>2.2000000000000002</v>
      </c>
      <c r="B81" s="76">
        <f t="shared" si="1"/>
        <v>2.2000000000000001E-3</v>
      </c>
      <c r="C81" s="78">
        <f t="shared" si="2"/>
        <v>0.99761403536902882</v>
      </c>
      <c r="D81" s="78">
        <f t="shared" si="3"/>
        <v>1</v>
      </c>
      <c r="E81" s="78">
        <f t="shared" si="4"/>
        <v>0.99761403536902882</v>
      </c>
      <c r="F81" s="78">
        <f t="shared" si="5"/>
        <v>-2.0748988496410641E-2</v>
      </c>
      <c r="G81" s="78">
        <f t="shared" si="6"/>
        <v>0.10000000000000009</v>
      </c>
      <c r="H81" s="78">
        <f t="shared" si="7"/>
        <v>0.99771992352747452</v>
      </c>
      <c r="I81" s="78">
        <f t="shared" si="8"/>
        <v>9.9771992352747543E-2</v>
      </c>
      <c r="J81" s="190"/>
    </row>
    <row r="82" spans="1:10" x14ac:dyDescent="0.2">
      <c r="A82" s="76">
        <v>2.2999999999999998</v>
      </c>
      <c r="B82" s="76">
        <f t="shared" si="1"/>
        <v>2.3E-3</v>
      </c>
      <c r="C82" s="78">
        <f t="shared" si="2"/>
        <v>0.99739245070402782</v>
      </c>
      <c r="D82" s="78">
        <f t="shared" si="3"/>
        <v>1</v>
      </c>
      <c r="E82" s="78">
        <f t="shared" si="4"/>
        <v>0.99739245070402782</v>
      </c>
      <c r="F82" s="78">
        <f t="shared" si="5"/>
        <v>-2.2678465886120019E-2</v>
      </c>
      <c r="G82" s="78">
        <f t="shared" si="6"/>
        <v>9.9999999999999645E-2</v>
      </c>
      <c r="H82" s="78">
        <f t="shared" si="7"/>
        <v>0.99750324303652826</v>
      </c>
      <c r="I82" s="78">
        <f t="shared" si="8"/>
        <v>9.9750324303652466E-2</v>
      </c>
      <c r="J82" s="190"/>
    </row>
    <row r="83" spans="1:10" x14ac:dyDescent="0.2">
      <c r="A83" s="76">
        <v>2.4</v>
      </c>
      <c r="B83" s="76">
        <f t="shared" si="1"/>
        <v>2.3999999999999998E-3</v>
      </c>
      <c r="C83" s="78">
        <f t="shared" si="2"/>
        <v>0.99716106337147525</v>
      </c>
      <c r="D83" s="78">
        <f t="shared" si="3"/>
        <v>1</v>
      </c>
      <c r="E83" s="78">
        <f t="shared" si="4"/>
        <v>0.99716106337147525</v>
      </c>
      <c r="F83" s="78">
        <f t="shared" si="5"/>
        <v>-2.469375886174676E-2</v>
      </c>
      <c r="G83" s="78">
        <f t="shared" si="6"/>
        <v>0.10000000000000009</v>
      </c>
      <c r="H83" s="78">
        <f t="shared" si="7"/>
        <v>0.99727675703775154</v>
      </c>
      <c r="I83" s="78">
        <f t="shared" si="8"/>
        <v>9.9727675703775248E-2</v>
      </c>
      <c r="J83" s="190"/>
    </row>
    <row r="84" spans="1:10" x14ac:dyDescent="0.2">
      <c r="A84" s="76">
        <v>2.5</v>
      </c>
      <c r="B84" s="76">
        <f t="shared" si="1"/>
        <v>2.5000000000000001E-3</v>
      </c>
      <c r="C84" s="78">
        <f t="shared" si="2"/>
        <v>0.99691987930271286</v>
      </c>
      <c r="D84" s="78">
        <f t="shared" si="3"/>
        <v>1</v>
      </c>
      <c r="E84" s="78">
        <f t="shared" si="4"/>
        <v>0.99691987930271286</v>
      </c>
      <c r="F84" s="78">
        <f t="shared" si="5"/>
        <v>-2.6794875390282025E-2</v>
      </c>
      <c r="G84" s="78">
        <f t="shared" si="6"/>
        <v>0.10000000000000009</v>
      </c>
      <c r="H84" s="78">
        <f t="shared" si="7"/>
        <v>0.99704047133709406</v>
      </c>
      <c r="I84" s="78">
        <f t="shared" si="8"/>
        <v>9.9704047133709492E-2</v>
      </c>
      <c r="J84" s="190"/>
    </row>
    <row r="85" spans="1:10" x14ac:dyDescent="0.2">
      <c r="A85" s="76">
        <v>2.6</v>
      </c>
      <c r="B85" s="76">
        <f t="shared" si="1"/>
        <v>2.5999999999999999E-3</v>
      </c>
      <c r="C85" s="78">
        <f t="shared" si="2"/>
        <v>0.99666890467964564</v>
      </c>
      <c r="D85" s="78">
        <f t="shared" si="3"/>
        <v>1</v>
      </c>
      <c r="E85" s="78">
        <f t="shared" si="4"/>
        <v>0.99666890467964564</v>
      </c>
      <c r="F85" s="78">
        <f t="shared" si="5"/>
        <v>-2.8981823778984863E-2</v>
      </c>
      <c r="G85" s="78">
        <f t="shared" si="6"/>
        <v>0.10000000000000009</v>
      </c>
      <c r="H85" s="78">
        <f t="shared" si="7"/>
        <v>0.99679439199117925</v>
      </c>
      <c r="I85" s="78">
        <f t="shared" si="8"/>
        <v>9.9679439199118008E-2</v>
      </c>
      <c r="J85" s="190"/>
    </row>
    <row r="86" spans="1:10" x14ac:dyDescent="0.2">
      <c r="A86" s="76">
        <v>2.7</v>
      </c>
      <c r="B86" s="76">
        <f t="shared" si="1"/>
        <v>2.7000000000000001E-3</v>
      </c>
      <c r="C86" s="78">
        <f t="shared" si="2"/>
        <v>0.99640814593451299</v>
      </c>
      <c r="D86" s="78">
        <f t="shared" si="3"/>
        <v>1</v>
      </c>
      <c r="E86" s="78">
        <f t="shared" si="4"/>
        <v>0.99640814593451299</v>
      </c>
      <c r="F86" s="78">
        <f t="shared" si="5"/>
        <v>-3.1254612675538106E-2</v>
      </c>
      <c r="G86" s="78">
        <f t="shared" si="6"/>
        <v>0.10000000000000009</v>
      </c>
      <c r="H86" s="78">
        <f t="shared" si="7"/>
        <v>0.99653852530707931</v>
      </c>
      <c r="I86" s="78">
        <f t="shared" si="8"/>
        <v>9.965385253070802E-2</v>
      </c>
      <c r="J86" s="190"/>
    </row>
    <row r="87" spans="1:10" x14ac:dyDescent="0.2">
      <c r="A87" s="76">
        <v>2.8</v>
      </c>
      <c r="B87" s="76">
        <f t="shared" si="1"/>
        <v>2.8E-3</v>
      </c>
      <c r="C87" s="78">
        <f t="shared" si="2"/>
        <v>0.99613760974964793</v>
      </c>
      <c r="D87" s="78">
        <f t="shared" si="3"/>
        <v>1</v>
      </c>
      <c r="E87" s="78">
        <f t="shared" si="4"/>
        <v>0.99613760974964793</v>
      </c>
      <c r="F87" s="78">
        <f t="shared" si="5"/>
        <v>-3.3613251068234588E-2</v>
      </c>
      <c r="G87" s="78">
        <f t="shared" si="6"/>
        <v>9.9999999999999645E-2</v>
      </c>
      <c r="H87" s="78">
        <f t="shared" si="7"/>
        <v>0.99627287784208041</v>
      </c>
      <c r="I87" s="78">
        <f t="shared" si="8"/>
        <v>9.962728778420768E-2</v>
      </c>
      <c r="J87" s="190"/>
    </row>
    <row r="88" spans="1:10" x14ac:dyDescent="0.2">
      <c r="A88" s="76">
        <v>2.9</v>
      </c>
      <c r="B88" s="76">
        <f t="shared" si="1"/>
        <v>2.8999999999999998E-3</v>
      </c>
      <c r="C88" s="78">
        <f t="shared" si="2"/>
        <v>0.99585730305723408</v>
      </c>
      <c r="D88" s="78">
        <f t="shared" si="3"/>
        <v>1</v>
      </c>
      <c r="E88" s="78">
        <f t="shared" si="4"/>
        <v>0.99585730305723408</v>
      </c>
      <c r="F88" s="78">
        <f t="shared" si="5"/>
        <v>-3.6057748286108637E-2</v>
      </c>
      <c r="G88" s="78">
        <f t="shared" si="6"/>
        <v>0.10000000000000009</v>
      </c>
      <c r="H88" s="78">
        <f t="shared" si="7"/>
        <v>0.99599745640344106</v>
      </c>
      <c r="I88" s="78">
        <f t="shared" si="8"/>
        <v>9.9599745640344198E-2</v>
      </c>
      <c r="J88" s="190"/>
    </row>
    <row r="89" spans="1:10" x14ac:dyDescent="0.2">
      <c r="A89" s="76">
        <v>3</v>
      </c>
      <c r="B89" s="76">
        <f t="shared" si="1"/>
        <v>3.0000000000000001E-3</v>
      </c>
      <c r="C89" s="78">
        <f t="shared" si="2"/>
        <v>0.99556723303904682</v>
      </c>
      <c r="D89" s="78">
        <f t="shared" si="3"/>
        <v>1</v>
      </c>
      <c r="E89" s="78">
        <f t="shared" si="4"/>
        <v>0.99556723303904682</v>
      </c>
      <c r="F89" s="78">
        <f t="shared" si="5"/>
        <v>-3.8588113999130931E-2</v>
      </c>
      <c r="G89" s="78">
        <f t="shared" si="6"/>
        <v>0.10000000000000009</v>
      </c>
      <c r="H89" s="78">
        <f t="shared" si="7"/>
        <v>0.9957122680481405</v>
      </c>
      <c r="I89" s="78">
        <f t="shared" si="8"/>
        <v>9.9571226804814145E-2</v>
      </c>
      <c r="J89" s="190"/>
    </row>
    <row r="90" spans="1:10" x14ac:dyDescent="0.2">
      <c r="A90" s="76">
        <v>3.1</v>
      </c>
      <c r="B90" s="76">
        <f t="shared" si="1"/>
        <v>3.0999999999999999E-3</v>
      </c>
      <c r="C90" s="78">
        <f t="shared" si="2"/>
        <v>0.99526740712618567</v>
      </c>
      <c r="D90" s="78">
        <f t="shared" si="3"/>
        <v>1</v>
      </c>
      <c r="E90" s="78">
        <f t="shared" si="4"/>
        <v>0.99526740712618567</v>
      </c>
      <c r="F90" s="78">
        <f t="shared" si="5"/>
        <v>-4.1204358218406942E-2</v>
      </c>
      <c r="G90" s="78">
        <f t="shared" si="6"/>
        <v>0.10000000000000009</v>
      </c>
      <c r="H90" s="78">
        <f t="shared" si="7"/>
        <v>0.99541732008261619</v>
      </c>
      <c r="I90" s="78">
        <f t="shared" si="8"/>
        <v>9.9541732008261705E-2</v>
      </c>
      <c r="J90" s="190"/>
    </row>
    <row r="91" spans="1:10" x14ac:dyDescent="0.2">
      <c r="A91" s="76">
        <v>3.2</v>
      </c>
      <c r="B91" s="76">
        <f t="shared" si="1"/>
        <v>3.2000000000000002E-3</v>
      </c>
      <c r="C91" s="78">
        <f t="shared" si="2"/>
        <v>0.99495783299880391</v>
      </c>
      <c r="D91" s="78">
        <f t="shared" si="3"/>
        <v>1</v>
      </c>
      <c r="E91" s="78">
        <f t="shared" si="4"/>
        <v>0.99495783299880391</v>
      </c>
      <c r="F91" s="78">
        <f t="shared" si="5"/>
        <v>-4.3906491296324755E-2</v>
      </c>
      <c r="G91" s="78">
        <f t="shared" si="6"/>
        <v>0.10000000000000009</v>
      </c>
      <c r="H91" s="78">
        <f t="shared" si="7"/>
        <v>0.99511262006249479</v>
      </c>
      <c r="I91" s="78">
        <f t="shared" si="8"/>
        <v>9.9511262006249573E-2</v>
      </c>
      <c r="J91" s="190"/>
    </row>
    <row r="92" spans="1:10" x14ac:dyDescent="0.2">
      <c r="A92" s="76">
        <v>3.3</v>
      </c>
      <c r="B92" s="76">
        <f t="shared" si="1"/>
        <v>3.3E-3</v>
      </c>
      <c r="C92" s="78">
        <f t="shared" si="2"/>
        <v>0.99463851858581875</v>
      </c>
      <c r="D92" s="78">
        <f t="shared" si="3"/>
        <v>1</v>
      </c>
      <c r="E92" s="78">
        <f t="shared" si="4"/>
        <v>0.99463851858581875</v>
      </c>
      <c r="F92" s="78">
        <f t="shared" si="5"/>
        <v>-4.6694523926799666E-2</v>
      </c>
      <c r="G92" s="78">
        <f t="shared" si="6"/>
        <v>9.9999999999999645E-2</v>
      </c>
      <c r="H92" s="78">
        <f t="shared" si="7"/>
        <v>0.99479817579231133</v>
      </c>
      <c r="I92" s="78">
        <f t="shared" si="8"/>
        <v>9.9479817579230786E-2</v>
      </c>
      <c r="J92" s="190"/>
    </row>
    <row r="93" spans="1:10" x14ac:dyDescent="0.2">
      <c r="A93" s="76">
        <v>3.4</v>
      </c>
      <c r="B93" s="76">
        <f t="shared" si="1"/>
        <v>3.3999999999999998E-3</v>
      </c>
      <c r="C93" s="78">
        <f t="shared" si="2"/>
        <v>0.99430947206462339</v>
      </c>
      <c r="D93" s="78">
        <f t="shared" si="3"/>
        <v>1</v>
      </c>
      <c r="E93" s="78">
        <f t="shared" si="4"/>
        <v>0.99430947206462339</v>
      </c>
      <c r="F93" s="78">
        <f t="shared" si="5"/>
        <v>-4.9568467145427647E-2</v>
      </c>
      <c r="G93" s="78">
        <f t="shared" si="6"/>
        <v>0.10000000000000009</v>
      </c>
      <c r="H93" s="78">
        <f t="shared" si="7"/>
        <v>0.99447399532522107</v>
      </c>
      <c r="I93" s="78">
        <f t="shared" si="8"/>
        <v>9.9447399532522199E-2</v>
      </c>
      <c r="J93" s="190"/>
    </row>
    <row r="94" spans="1:10" x14ac:dyDescent="0.2">
      <c r="A94" s="76">
        <v>3.5</v>
      </c>
      <c r="B94" s="76">
        <f t="shared" si="1"/>
        <v>3.5000000000000001E-3</v>
      </c>
      <c r="C94" s="78">
        <f t="shared" si="2"/>
        <v>0.99397070186078007</v>
      </c>
      <c r="D94" s="78">
        <f t="shared" si="3"/>
        <v>1</v>
      </c>
      <c r="E94" s="78">
        <f t="shared" si="4"/>
        <v>0.99397070186078007</v>
      </c>
      <c r="F94" s="78">
        <f t="shared" si="5"/>
        <v>-5.2528332329731989E-2</v>
      </c>
      <c r="G94" s="78">
        <f t="shared" si="6"/>
        <v>0.10000000000000009</v>
      </c>
      <c r="H94" s="78">
        <f t="shared" si="7"/>
        <v>0.99414008696270173</v>
      </c>
      <c r="I94" s="78">
        <f t="shared" si="8"/>
        <v>9.9414008696270262E-2</v>
      </c>
      <c r="J94" s="190"/>
    </row>
    <row r="95" spans="1:10" x14ac:dyDescent="0.2">
      <c r="A95" s="76">
        <v>3.6</v>
      </c>
      <c r="B95" s="76">
        <f t="shared" si="1"/>
        <v>3.5999999999999999E-3</v>
      </c>
      <c r="C95" s="78">
        <f t="shared" si="2"/>
        <v>0.99362221664771033</v>
      </c>
      <c r="D95" s="78">
        <f t="shared" si="3"/>
        <v>1</v>
      </c>
      <c r="E95" s="78">
        <f t="shared" si="4"/>
        <v>0.99362221664771033</v>
      </c>
      <c r="F95" s="78">
        <f t="shared" si="5"/>
        <v>-5.5574131199360825E-2</v>
      </c>
      <c r="G95" s="78">
        <f t="shared" si="6"/>
        <v>0.10000000000000009</v>
      </c>
      <c r="H95" s="78">
        <f t="shared" si="7"/>
        <v>0.9937964592542452</v>
      </c>
      <c r="I95" s="78">
        <f t="shared" si="8"/>
        <v>9.9379645925424615E-2</v>
      </c>
      <c r="J95" s="190"/>
    </row>
    <row r="96" spans="1:10" x14ac:dyDescent="0.2">
      <c r="A96" s="76">
        <v>3.7</v>
      </c>
      <c r="B96" s="76">
        <f t="shared" si="1"/>
        <v>3.7000000000000002E-3</v>
      </c>
      <c r="C96" s="78">
        <f t="shared" si="2"/>
        <v>0.99326402534637404</v>
      </c>
      <c r="D96" s="78">
        <f t="shared" si="3"/>
        <v>1</v>
      </c>
      <c r="E96" s="78">
        <f t="shared" si="4"/>
        <v>0.99326402534637404</v>
      </c>
      <c r="F96" s="78">
        <f t="shared" si="5"/>
        <v>-5.8705875816309122E-2</v>
      </c>
      <c r="G96" s="78">
        <f t="shared" si="6"/>
        <v>0.10000000000000009</v>
      </c>
      <c r="H96" s="78">
        <f t="shared" si="7"/>
        <v>0.99344312099704224</v>
      </c>
      <c r="I96" s="78">
        <f t="shared" si="8"/>
        <v>9.9344312099704318E-2</v>
      </c>
      <c r="J96" s="190"/>
    </row>
    <row r="97" spans="1:10" x14ac:dyDescent="0.2">
      <c r="A97" s="76">
        <v>3.8</v>
      </c>
      <c r="B97" s="76">
        <f t="shared" si="1"/>
        <v>3.8E-3</v>
      </c>
      <c r="C97" s="78">
        <f t="shared" si="2"/>
        <v>0.99289613712493985</v>
      </c>
      <c r="D97" s="78">
        <f t="shared" si="3"/>
        <v>1</v>
      </c>
      <c r="E97" s="78">
        <f t="shared" si="4"/>
        <v>0.99289613712493985</v>
      </c>
      <c r="F97" s="78">
        <f t="shared" si="5"/>
        <v>-6.1923578585142303E-2</v>
      </c>
      <c r="G97" s="78">
        <f t="shared" si="6"/>
        <v>9.9999999999999645E-2</v>
      </c>
      <c r="H97" s="78">
        <f t="shared" si="7"/>
        <v>0.99308008123565694</v>
      </c>
      <c r="I97" s="78">
        <f t="shared" si="8"/>
        <v>9.9308008123565342E-2</v>
      </c>
      <c r="J97" s="190"/>
    </row>
    <row r="98" spans="1:10" x14ac:dyDescent="0.2">
      <c r="A98" s="76">
        <v>3.9</v>
      </c>
      <c r="B98" s="76">
        <f t="shared" si="1"/>
        <v>3.8999999999999998E-3</v>
      </c>
      <c r="C98" s="78">
        <f t="shared" si="2"/>
        <v>0.9925185613984443</v>
      </c>
      <c r="D98" s="78">
        <f t="shared" si="3"/>
        <v>1</v>
      </c>
      <c r="E98" s="78">
        <f t="shared" si="4"/>
        <v>0.9925185613984443</v>
      </c>
      <c r="F98" s="78">
        <f t="shared" si="5"/>
        <v>-6.5227252253246618E-2</v>
      </c>
      <c r="G98" s="78">
        <f t="shared" si="6"/>
        <v>0.10000000000000009</v>
      </c>
      <c r="H98" s="78">
        <f t="shared" si="7"/>
        <v>0.99270734926169202</v>
      </c>
      <c r="I98" s="78">
        <f t="shared" si="8"/>
        <v>9.9270734926169293E-2</v>
      </c>
      <c r="J98" s="190"/>
    </row>
    <row r="99" spans="1:10" x14ac:dyDescent="0.2">
      <c r="A99" s="76">
        <v>4</v>
      </c>
      <c r="B99" s="76">
        <f t="shared" si="1"/>
        <v>4.0000000000000001E-3</v>
      </c>
      <c r="C99" s="78">
        <f t="shared" si="2"/>
        <v>0.99213130782844561</v>
      </c>
      <c r="D99" s="78">
        <f t="shared" si="3"/>
        <v>1</v>
      </c>
      <c r="E99" s="78">
        <f t="shared" si="4"/>
        <v>0.99213130782844561</v>
      </c>
      <c r="F99" s="78">
        <f t="shared" si="5"/>
        <v>-6.8616909911052196E-2</v>
      </c>
      <c r="G99" s="78">
        <f t="shared" si="6"/>
        <v>0.10000000000000009</v>
      </c>
      <c r="H99" s="78">
        <f t="shared" si="7"/>
        <v>0.99232493461344495</v>
      </c>
      <c r="I99" s="78">
        <f t="shared" si="8"/>
        <v>9.9232493461344579E-2</v>
      </c>
      <c r="J99" s="190"/>
    </row>
    <row r="100" spans="1:10" x14ac:dyDescent="0.2">
      <c r="A100" s="76">
        <v>4.0999999999999996</v>
      </c>
      <c r="B100" s="76">
        <f t="shared" si="1"/>
        <v>4.0999999999999995E-3</v>
      </c>
      <c r="C100" s="78">
        <f t="shared" si="2"/>
        <v>0.9917343863226652</v>
      </c>
      <c r="D100" s="78">
        <f t="shared" si="3"/>
        <v>1</v>
      </c>
      <c r="E100" s="78">
        <f t="shared" si="4"/>
        <v>0.9917343863226652</v>
      </c>
      <c r="F100" s="78">
        <f t="shared" si="5"/>
        <v>-7.2092564992291025E-2</v>
      </c>
      <c r="G100" s="78">
        <f t="shared" si="6"/>
        <v>9.9999999999999645E-2</v>
      </c>
      <c r="H100" s="78">
        <f t="shared" si="7"/>
        <v>0.9919328470755554</v>
      </c>
      <c r="I100" s="78">
        <f t="shared" si="8"/>
        <v>9.9193284707555188E-2</v>
      </c>
      <c r="J100" s="190"/>
    </row>
    <row r="101" spans="1:10" x14ac:dyDescent="0.2">
      <c r="A101" s="76">
        <v>4.2</v>
      </c>
      <c r="B101" s="76">
        <f t="shared" si="1"/>
        <v>4.2000000000000006E-3</v>
      </c>
      <c r="C101" s="78">
        <f t="shared" si="2"/>
        <v>0.99132780703462109</v>
      </c>
      <c r="D101" s="78">
        <f t="shared" si="3"/>
        <v>1</v>
      </c>
      <c r="E101" s="78">
        <f t="shared" si="4"/>
        <v>0.99132780703462109</v>
      </c>
      <c r="F101" s="78">
        <f t="shared" si="5"/>
        <v>-7.5654231274253095E-2</v>
      </c>
      <c r="G101" s="78">
        <f t="shared" si="6"/>
        <v>0.10000000000000053</v>
      </c>
      <c r="H101" s="78">
        <f t="shared" si="7"/>
        <v>0.99153109667864314</v>
      </c>
      <c r="I101" s="78">
        <f t="shared" si="8"/>
        <v>9.9153109667864836E-2</v>
      </c>
      <c r="J101" s="190"/>
    </row>
    <row r="102" spans="1:10" x14ac:dyDescent="0.2">
      <c r="A102" s="76">
        <v>4.3</v>
      </c>
      <c r="B102" s="76">
        <f t="shared" si="1"/>
        <v>4.3E-3</v>
      </c>
      <c r="C102" s="78">
        <f t="shared" si="2"/>
        <v>0.99091158036325444</v>
      </c>
      <c r="D102" s="78">
        <f t="shared" si="3"/>
        <v>1</v>
      </c>
      <c r="E102" s="78">
        <f t="shared" si="4"/>
        <v>0.99091158036325444</v>
      </c>
      <c r="F102" s="78">
        <f t="shared" si="5"/>
        <v>-7.9301922878030076E-2</v>
      </c>
      <c r="G102" s="78">
        <f t="shared" si="6"/>
        <v>9.9999999999999645E-2</v>
      </c>
      <c r="H102" s="78">
        <f t="shared" si="7"/>
        <v>0.99111969369893771</v>
      </c>
      <c r="I102" s="78">
        <f t="shared" si="8"/>
        <v>9.9111969369893416E-2</v>
      </c>
      <c r="J102" s="190"/>
    </row>
    <row r="103" spans="1:10" x14ac:dyDescent="0.2">
      <c r="A103" s="76">
        <v>4.4000000000000004</v>
      </c>
      <c r="B103" s="76">
        <f t="shared" si="1"/>
        <v>4.4000000000000003E-3</v>
      </c>
      <c r="C103" s="78">
        <f t="shared" si="2"/>
        <v>0.99048571695254295</v>
      </c>
      <c r="D103" s="78">
        <f t="shared" si="3"/>
        <v>1</v>
      </c>
      <c r="E103" s="78">
        <f t="shared" si="4"/>
        <v>0.99048571695254295</v>
      </c>
      <c r="F103" s="78">
        <f t="shared" si="5"/>
        <v>-8.3035654268801468E-2</v>
      </c>
      <c r="G103" s="78">
        <f t="shared" si="6"/>
        <v>0.10000000000000053</v>
      </c>
      <c r="H103" s="78">
        <f t="shared" si="7"/>
        <v>0.9906986486578987</v>
      </c>
      <c r="I103" s="78">
        <f t="shared" si="8"/>
        <v>9.9069864865790391E-2</v>
      </c>
      <c r="J103" s="190"/>
    </row>
    <row r="104" spans="1:10" x14ac:dyDescent="0.2">
      <c r="A104" s="76">
        <v>4.5</v>
      </c>
      <c r="B104" s="76">
        <f t="shared" si="1"/>
        <v>4.4999999999999997E-3</v>
      </c>
      <c r="C104" s="78">
        <f t="shared" si="2"/>
        <v>0.99005022769110773</v>
      </c>
      <c r="D104" s="78">
        <f t="shared" si="3"/>
        <v>1</v>
      </c>
      <c r="E104" s="78">
        <f t="shared" si="4"/>
        <v>0.99005022769110773</v>
      </c>
      <c r="F104" s="78">
        <f t="shared" si="5"/>
        <v>-8.6855440256105462E-2</v>
      </c>
      <c r="G104" s="78">
        <f t="shared" si="6"/>
        <v>9.9999999999999645E-2</v>
      </c>
      <c r="H104" s="78">
        <f t="shared" si="7"/>
        <v>0.99026797232182528</v>
      </c>
      <c r="I104" s="78">
        <f t="shared" si="8"/>
        <v>9.9026797232182176E-2</v>
      </c>
      <c r="J104" s="190"/>
    </row>
    <row r="105" spans="1:10" x14ac:dyDescent="0.2">
      <c r="A105" s="76">
        <v>4.5999999999999996</v>
      </c>
      <c r="B105" s="76">
        <f t="shared" si="1"/>
        <v>4.5999999999999999E-3</v>
      </c>
      <c r="C105" s="78">
        <f t="shared" si="2"/>
        <v>0.98960512371181164</v>
      </c>
      <c r="D105" s="78">
        <f t="shared" si="3"/>
        <v>1</v>
      </c>
      <c r="E105" s="78">
        <f t="shared" si="4"/>
        <v>0.98960512371181164</v>
      </c>
      <c r="F105" s="78">
        <f t="shared" si="5"/>
        <v>-9.0761295994112812E-2</v>
      </c>
      <c r="G105" s="78">
        <f t="shared" si="6"/>
        <v>9.9999999999999645E-2</v>
      </c>
      <c r="H105" s="78">
        <f t="shared" si="7"/>
        <v>0.98982767570145969</v>
      </c>
      <c r="I105" s="78">
        <f t="shared" si="8"/>
        <v>9.8982767570145611E-2</v>
      </c>
      <c r="J105" s="190"/>
    </row>
    <row r="106" spans="1:10" x14ac:dyDescent="0.2">
      <c r="A106" s="76">
        <v>4.7</v>
      </c>
      <c r="B106" s="76">
        <f t="shared" si="1"/>
        <v>4.7000000000000002E-3</v>
      </c>
      <c r="C106" s="78">
        <f t="shared" si="2"/>
        <v>0.98915041639134837</v>
      </c>
      <c r="D106" s="78">
        <f t="shared" si="3"/>
        <v>1</v>
      </c>
      <c r="E106" s="78">
        <f t="shared" si="4"/>
        <v>0.98915041639134837</v>
      </c>
      <c r="F106" s="78">
        <f t="shared" si="5"/>
        <v>-9.4753236981909073E-2</v>
      </c>
      <c r="G106" s="78">
        <f t="shared" si="6"/>
        <v>0.10000000000000053</v>
      </c>
      <c r="H106" s="78">
        <f t="shared" si="7"/>
        <v>0.98937777005158001</v>
      </c>
      <c r="I106" s="78">
        <f t="shared" si="8"/>
        <v>9.8937777005158531E-2</v>
      </c>
      <c r="J106" s="190"/>
    </row>
    <row r="107" spans="1:10" x14ac:dyDescent="0.2">
      <c r="A107" s="76">
        <v>4.8</v>
      </c>
      <c r="B107" s="76">
        <f t="shared" si="1"/>
        <v>4.7999999999999996E-3</v>
      </c>
      <c r="C107" s="78">
        <f t="shared" si="2"/>
        <v>0.98868611734982081</v>
      </c>
      <c r="D107" s="78">
        <f t="shared" si="3"/>
        <v>1</v>
      </c>
      <c r="E107" s="78">
        <f t="shared" si="4"/>
        <v>0.98868611734982081</v>
      </c>
      <c r="F107" s="78">
        <f t="shared" si="5"/>
        <v>-9.8831279063799682E-2</v>
      </c>
      <c r="G107" s="78">
        <f t="shared" si="6"/>
        <v>9.9999999999999645E-2</v>
      </c>
      <c r="H107" s="78">
        <f t="shared" si="7"/>
        <v>0.98891826687058459</v>
      </c>
      <c r="I107" s="78">
        <f t="shared" si="8"/>
        <v>9.8891826687058107E-2</v>
      </c>
      <c r="J107" s="190"/>
    </row>
    <row r="108" spans="1:10" x14ac:dyDescent="0.2">
      <c r="A108" s="76">
        <v>4.9000000000000004</v>
      </c>
      <c r="B108" s="76">
        <f t="shared" si="1"/>
        <v>4.9000000000000007E-3</v>
      </c>
      <c r="C108" s="78">
        <f t="shared" si="2"/>
        <v>0.98821223845031103</v>
      </c>
      <c r="D108" s="78">
        <f t="shared" si="3"/>
        <v>1</v>
      </c>
      <c r="E108" s="78">
        <f t="shared" si="4"/>
        <v>0.98821223845031103</v>
      </c>
      <c r="F108" s="78">
        <f t="shared" si="5"/>
        <v>-0.10299543842961603</v>
      </c>
      <c r="G108" s="78">
        <f t="shared" si="6"/>
        <v>0.10000000000000053</v>
      </c>
      <c r="H108" s="78">
        <f t="shared" si="7"/>
        <v>0.98844917790006592</v>
      </c>
      <c r="I108" s="78">
        <f t="shared" si="8"/>
        <v>9.884491779000712E-2</v>
      </c>
      <c r="J108" s="190"/>
    </row>
    <row r="109" spans="1:10" x14ac:dyDescent="0.2">
      <c r="A109" s="76">
        <v>5</v>
      </c>
      <c r="B109" s="76">
        <f t="shared" si="1"/>
        <v>5.0000000000000001E-3</v>
      </c>
      <c r="C109" s="78">
        <f t="shared" si="2"/>
        <v>0.98772879179844486</v>
      </c>
      <c r="D109" s="78">
        <f t="shared" si="3"/>
        <v>1</v>
      </c>
      <c r="E109" s="78">
        <f t="shared" si="4"/>
        <v>0.98772879179844486</v>
      </c>
      <c r="F109" s="78">
        <f t="shared" si="5"/>
        <v>-0.10724573161499787</v>
      </c>
      <c r="G109" s="78">
        <f t="shared" si="6"/>
        <v>9.9999999999999645E-2</v>
      </c>
      <c r="H109" s="78">
        <f t="shared" si="7"/>
        <v>0.98797051512437795</v>
      </c>
      <c r="I109" s="78">
        <f t="shared" si="8"/>
        <v>9.879705151243745E-2</v>
      </c>
      <c r="J109" s="190"/>
    </row>
    <row r="110" spans="1:10" x14ac:dyDescent="0.2">
      <c r="A110" s="76">
        <v>5.0999999999999996</v>
      </c>
      <c r="B110" s="76">
        <f t="shared" si="1"/>
        <v>5.0999999999999995E-3</v>
      </c>
      <c r="C110" s="78">
        <f t="shared" si="2"/>
        <v>0.98723578974194204</v>
      </c>
      <c r="D110" s="78">
        <f t="shared" si="3"/>
        <v>1</v>
      </c>
      <c r="E110" s="78">
        <f t="shared" si="4"/>
        <v>0.98723578974194204</v>
      </c>
      <c r="F110" s="78">
        <f t="shared" si="5"/>
        <v>-0.1115821755017308</v>
      </c>
      <c r="G110" s="78">
        <f t="shared" si="6"/>
        <v>9.9999999999999645E-2</v>
      </c>
      <c r="H110" s="78">
        <f t="shared" si="7"/>
        <v>0.98748229077019345</v>
      </c>
      <c r="I110" s="78">
        <f t="shared" si="8"/>
        <v>9.8748229077018995E-2</v>
      </c>
      <c r="J110" s="190"/>
    </row>
    <row r="111" spans="1:10" x14ac:dyDescent="0.2">
      <c r="A111" s="76">
        <v>5.2</v>
      </c>
      <c r="B111" s="76">
        <f t="shared" si="1"/>
        <v>5.1999999999999998E-3</v>
      </c>
      <c r="C111" s="78">
        <f t="shared" si="2"/>
        <v>0.98673324487016234</v>
      </c>
      <c r="D111" s="78">
        <f t="shared" si="3"/>
        <v>1</v>
      </c>
      <c r="E111" s="78">
        <f t="shared" si="4"/>
        <v>0.98673324487016234</v>
      </c>
      <c r="F111" s="78">
        <f t="shared" si="5"/>
        <v>-0.1160047873180476</v>
      </c>
      <c r="G111" s="78">
        <f t="shared" si="6"/>
        <v>0.10000000000000053</v>
      </c>
      <c r="H111" s="78">
        <f t="shared" si="7"/>
        <v>0.98698451730605219</v>
      </c>
      <c r="I111" s="78">
        <f t="shared" si="8"/>
        <v>9.8698451730605749E-2</v>
      </c>
      <c r="J111" s="190"/>
    </row>
    <row r="112" spans="1:10" x14ac:dyDescent="0.2">
      <c r="A112" s="76">
        <v>5.3</v>
      </c>
      <c r="B112" s="76">
        <f t="shared" si="1"/>
        <v>5.3E-3</v>
      </c>
      <c r="C112" s="78">
        <f t="shared" si="2"/>
        <v>0.98622117001363818</v>
      </c>
      <c r="D112" s="78">
        <f t="shared" si="3"/>
        <v>1</v>
      </c>
      <c r="E112" s="78">
        <f t="shared" si="4"/>
        <v>0.98622117001363818</v>
      </c>
      <c r="F112" s="78">
        <f t="shared" si="5"/>
        <v>-0.12051358463897746</v>
      </c>
      <c r="G112" s="78">
        <f t="shared" si="6"/>
        <v>9.9999999999999645E-2</v>
      </c>
      <c r="H112" s="78">
        <f t="shared" si="7"/>
        <v>0.98647720744190026</v>
      </c>
      <c r="I112" s="78">
        <f t="shared" si="8"/>
        <v>9.8647720744189676E-2</v>
      </c>
      <c r="J112" s="190"/>
    </row>
    <row r="113" spans="1:10" x14ac:dyDescent="0.2">
      <c r="A113" s="76">
        <v>5.4</v>
      </c>
      <c r="B113" s="76">
        <f t="shared" si="1"/>
        <v>5.4000000000000003E-3</v>
      </c>
      <c r="C113" s="78">
        <f t="shared" si="2"/>
        <v>0.9856995782436031</v>
      </c>
      <c r="D113" s="78">
        <f t="shared" si="3"/>
        <v>1</v>
      </c>
      <c r="E113" s="78">
        <f t="shared" si="4"/>
        <v>0.9856995782436031</v>
      </c>
      <c r="F113" s="78">
        <f t="shared" si="5"/>
        <v>-0.12510858538666031</v>
      </c>
      <c r="G113" s="78">
        <f t="shared" si="6"/>
        <v>0.10000000000000053</v>
      </c>
      <c r="H113" s="78">
        <f t="shared" si="7"/>
        <v>0.9859603741286207</v>
      </c>
      <c r="I113" s="78">
        <f t="shared" si="8"/>
        <v>9.8596037412862589E-2</v>
      </c>
      <c r="J113" s="190"/>
    </row>
    <row r="114" spans="1:10" x14ac:dyDescent="0.2">
      <c r="A114" s="76">
        <v>5.5</v>
      </c>
      <c r="B114" s="76">
        <f t="shared" si="1"/>
        <v>5.4999999999999997E-3</v>
      </c>
      <c r="C114" s="78">
        <f t="shared" si="2"/>
        <v>0.98516848287150793</v>
      </c>
      <c r="D114" s="78">
        <f t="shared" si="3"/>
        <v>1</v>
      </c>
      <c r="E114" s="78">
        <f t="shared" si="4"/>
        <v>0.98516848287150793</v>
      </c>
      <c r="F114" s="78">
        <f t="shared" si="5"/>
        <v>-0.12978980783069863</v>
      </c>
      <c r="G114" s="78">
        <f t="shared" si="6"/>
        <v>9.9999999999999645E-2</v>
      </c>
      <c r="H114" s="78">
        <f t="shared" si="7"/>
        <v>0.98543403055755552</v>
      </c>
      <c r="I114" s="78">
        <f t="shared" si="8"/>
        <v>9.8543403055755208E-2</v>
      </c>
      <c r="J114" s="190"/>
    </row>
    <row r="115" spans="1:10" x14ac:dyDescent="0.2">
      <c r="A115" s="76">
        <v>5.6</v>
      </c>
      <c r="B115" s="76">
        <f t="shared" si="1"/>
        <v>5.5999999999999999E-3</v>
      </c>
      <c r="C115" s="78">
        <f t="shared" si="2"/>
        <v>0.98462789744853185</v>
      </c>
      <c r="D115" s="78">
        <f t="shared" si="3"/>
        <v>1</v>
      </c>
      <c r="E115" s="78">
        <f t="shared" si="4"/>
        <v>0.98462789744853185</v>
      </c>
      <c r="F115" s="78">
        <f t="shared" si="5"/>
        <v>-0.13455727058848374</v>
      </c>
      <c r="G115" s="78">
        <f t="shared" si="6"/>
        <v>9.9999999999999645E-2</v>
      </c>
      <c r="H115" s="78">
        <f t="shared" si="7"/>
        <v>0.98489819016001989</v>
      </c>
      <c r="I115" s="78">
        <f t="shared" si="8"/>
        <v>9.8489819016001637E-2</v>
      </c>
      <c r="J115" s="190"/>
    </row>
    <row r="116" spans="1:10" x14ac:dyDescent="0.2">
      <c r="A116" s="76">
        <v>5.7</v>
      </c>
      <c r="B116" s="76">
        <f t="shared" si="1"/>
        <v>5.7000000000000002E-3</v>
      </c>
      <c r="C116" s="78">
        <f t="shared" si="2"/>
        <v>0.98407783576507668</v>
      </c>
      <c r="D116" s="78">
        <f t="shared" si="3"/>
        <v>1</v>
      </c>
      <c r="E116" s="78">
        <f t="shared" si="4"/>
        <v>0.98407783576507668</v>
      </c>
      <c r="F116" s="78">
        <f t="shared" si="5"/>
        <v>-0.13941099262559892</v>
      </c>
      <c r="G116" s="78">
        <f t="shared" si="6"/>
        <v>0.10000000000000053</v>
      </c>
      <c r="H116" s="78">
        <f t="shared" si="7"/>
        <v>0.98435286660680421</v>
      </c>
      <c r="I116" s="78">
        <f t="shared" si="8"/>
        <v>9.8435286660680951E-2</v>
      </c>
      <c r="J116" s="190"/>
    </row>
    <row r="117" spans="1:10" x14ac:dyDescent="0.2">
      <c r="A117" s="76">
        <v>5.8</v>
      </c>
      <c r="B117" s="76">
        <f t="shared" si="1"/>
        <v>5.7999999999999996E-3</v>
      </c>
      <c r="C117" s="78">
        <f t="shared" si="2"/>
        <v>0.98351831185026595</v>
      </c>
      <c r="D117" s="78">
        <f t="shared" si="3"/>
        <v>1</v>
      </c>
      <c r="E117" s="78">
        <f t="shared" si="4"/>
        <v>0.98351831185026595</v>
      </c>
      <c r="F117" s="78">
        <f t="shared" si="5"/>
        <v>-0.14435099325611039</v>
      </c>
      <c r="G117" s="78">
        <f t="shared" si="6"/>
        <v>9.9999999999999645E-2</v>
      </c>
      <c r="H117" s="78">
        <f t="shared" si="7"/>
        <v>0.98379807380767126</v>
      </c>
      <c r="I117" s="78">
        <f t="shared" si="8"/>
        <v>9.8379807380766779E-2</v>
      </c>
      <c r="J117" s="190"/>
    </row>
    <row r="118" spans="1:10" x14ac:dyDescent="0.2">
      <c r="A118" s="76">
        <v>5.9</v>
      </c>
      <c r="B118" s="76">
        <f t="shared" si="1"/>
        <v>5.9000000000000007E-3</v>
      </c>
      <c r="C118" s="78">
        <f t="shared" si="2"/>
        <v>0.98294933997141998</v>
      </c>
      <c r="D118" s="78">
        <f t="shared" si="3"/>
        <v>1</v>
      </c>
      <c r="E118" s="78">
        <f t="shared" si="4"/>
        <v>0.98294933997141998</v>
      </c>
      <c r="F118" s="78">
        <f t="shared" si="5"/>
        <v>-0.14937729214299947</v>
      </c>
      <c r="G118" s="78">
        <f t="shared" si="6"/>
        <v>0.10000000000000053</v>
      </c>
      <c r="H118" s="78">
        <f t="shared" si="7"/>
        <v>0.98323382591084296</v>
      </c>
      <c r="I118" s="78">
        <f t="shared" si="8"/>
        <v>9.8323382591084821E-2</v>
      </c>
      <c r="J118" s="190"/>
    </row>
    <row r="119" spans="1:10" x14ac:dyDescent="0.2">
      <c r="A119" s="76">
        <v>6</v>
      </c>
      <c r="B119" s="76">
        <f t="shared" si="1"/>
        <v>6.0000000000000001E-3</v>
      </c>
      <c r="C119" s="78">
        <f t="shared" si="2"/>
        <v>0.98237093463353442</v>
      </c>
      <c r="D119" s="78">
        <f t="shared" si="3"/>
        <v>1</v>
      </c>
      <c r="E119" s="78">
        <f t="shared" si="4"/>
        <v>0.98237093463353442</v>
      </c>
      <c r="F119" s="78">
        <f t="shared" si="5"/>
        <v>-0.15448990929849427</v>
      </c>
      <c r="G119" s="78">
        <f t="shared" si="6"/>
        <v>9.9999999999999645E-2</v>
      </c>
      <c r="H119" s="78">
        <f t="shared" si="7"/>
        <v>0.98266013730247725</v>
      </c>
      <c r="I119" s="78">
        <f t="shared" si="8"/>
        <v>9.8266013730247376E-2</v>
      </c>
      <c r="J119" s="190"/>
    </row>
    <row r="120" spans="1:10" x14ac:dyDescent="0.2">
      <c r="A120" s="76">
        <v>6.1</v>
      </c>
      <c r="B120" s="76">
        <f t="shared" si="1"/>
        <v>6.0999999999999995E-3</v>
      </c>
      <c r="C120" s="78">
        <f t="shared" si="2"/>
        <v>0.98178311057874268</v>
      </c>
      <c r="D120" s="78">
        <f t="shared" si="3"/>
        <v>1</v>
      </c>
      <c r="E120" s="78">
        <f t="shared" si="4"/>
        <v>0.98178311057874268</v>
      </c>
      <c r="F120" s="78">
        <f t="shared" si="5"/>
        <v>-0.1596888650844738</v>
      </c>
      <c r="G120" s="78">
        <f t="shared" si="6"/>
        <v>9.9999999999999645E-2</v>
      </c>
      <c r="H120" s="78">
        <f t="shared" si="7"/>
        <v>0.98207702260613861</v>
      </c>
      <c r="I120" s="78">
        <f t="shared" si="8"/>
        <v>9.8207702260613511E-2</v>
      </c>
      <c r="J120" s="190"/>
    </row>
    <row r="121" spans="1:10" x14ac:dyDescent="0.2">
      <c r="A121" s="76">
        <v>6.2</v>
      </c>
      <c r="B121" s="76">
        <f t="shared" si="1"/>
        <v>6.1999999999999998E-3</v>
      </c>
      <c r="C121" s="78">
        <f t="shared" si="2"/>
        <v>0.98118588278577445</v>
      </c>
      <c r="D121" s="78">
        <f t="shared" si="3"/>
        <v>1</v>
      </c>
      <c r="E121" s="78">
        <f t="shared" si="4"/>
        <v>0.98118588278577445</v>
      </c>
      <c r="F121" s="78">
        <f t="shared" si="5"/>
        <v>-0.16497418021283672</v>
      </c>
      <c r="G121" s="78">
        <f t="shared" si="6"/>
        <v>0.10000000000000053</v>
      </c>
      <c r="H121" s="78">
        <f t="shared" si="7"/>
        <v>0.98148449668225857</v>
      </c>
      <c r="I121" s="78">
        <f t="shared" si="8"/>
        <v>9.8148449668226376E-2</v>
      </c>
      <c r="J121" s="190"/>
    </row>
    <row r="122" spans="1:10" x14ac:dyDescent="0.2">
      <c r="A122" s="76">
        <v>6.3</v>
      </c>
      <c r="B122" s="76">
        <f t="shared" si="1"/>
        <v>6.3E-3</v>
      </c>
      <c r="C122" s="78">
        <f t="shared" si="2"/>
        <v>0.98057926646940019</v>
      </c>
      <c r="D122" s="78">
        <f t="shared" si="3"/>
        <v>1</v>
      </c>
      <c r="E122" s="78">
        <f t="shared" si="4"/>
        <v>0.98057926646940019</v>
      </c>
      <c r="F122" s="78">
        <f t="shared" si="5"/>
        <v>-0.1703458757459253</v>
      </c>
      <c r="G122" s="78">
        <f t="shared" si="6"/>
        <v>9.9999999999999645E-2</v>
      </c>
      <c r="H122" s="78">
        <f t="shared" si="7"/>
        <v>0.98088257462758732</v>
      </c>
      <c r="I122" s="78">
        <f t="shared" si="8"/>
        <v>9.8088257462758385E-2</v>
      </c>
      <c r="J122" s="190"/>
    </row>
    <row r="123" spans="1:10" x14ac:dyDescent="0.2">
      <c r="A123" s="76">
        <v>6.4</v>
      </c>
      <c r="B123" s="76">
        <f t="shared" si="1"/>
        <v>6.4000000000000003E-3</v>
      </c>
      <c r="C123" s="78">
        <f t="shared" si="2"/>
        <v>0.97996327707987407</v>
      </c>
      <c r="D123" s="78">
        <f t="shared" si="3"/>
        <v>1</v>
      </c>
      <c r="E123" s="78">
        <f t="shared" si="4"/>
        <v>0.97996327707987407</v>
      </c>
      <c r="F123" s="78">
        <f t="shared" si="5"/>
        <v>-0.17580397309689286</v>
      </c>
      <c r="G123" s="78">
        <f t="shared" si="6"/>
        <v>0.10000000000000053</v>
      </c>
      <c r="H123" s="78">
        <f t="shared" si="7"/>
        <v>0.98027127177463713</v>
      </c>
      <c r="I123" s="78">
        <f t="shared" si="8"/>
        <v>9.8027127177464229E-2</v>
      </c>
      <c r="J123" s="190"/>
    </row>
    <row r="124" spans="1:10" x14ac:dyDescent="0.2">
      <c r="A124" s="76">
        <v>6.5</v>
      </c>
      <c r="B124" s="76">
        <f t="shared" si="1"/>
        <v>6.4999999999999997E-3</v>
      </c>
      <c r="C124" s="78">
        <f t="shared" si="2"/>
        <v>0.97933793030236216</v>
      </c>
      <c r="D124" s="78">
        <f t="shared" si="3"/>
        <v>1</v>
      </c>
      <c r="E124" s="78">
        <f t="shared" si="4"/>
        <v>0.97933793030236216</v>
      </c>
      <c r="F124" s="78">
        <f t="shared" si="5"/>
        <v>-0.18134849403013364</v>
      </c>
      <c r="G124" s="78">
        <f t="shared" si="6"/>
        <v>9.9999999999999645E-2</v>
      </c>
      <c r="H124" s="78">
        <f t="shared" si="7"/>
        <v>0.97965060369111812</v>
      </c>
      <c r="I124" s="78">
        <f t="shared" si="8"/>
        <v>9.796506036911147E-2</v>
      </c>
      <c r="J124" s="190"/>
    </row>
    <row r="125" spans="1:10" x14ac:dyDescent="0.2">
      <c r="A125" s="76">
        <v>6.6</v>
      </c>
      <c r="B125" s="76">
        <f t="shared" ref="B125:B188" si="9">A125/1000</f>
        <v>6.6E-3</v>
      </c>
      <c r="C125" s="78">
        <f t="shared" ref="C125:C188" si="10">ABS(SIN(((144*PI()*$A125*VLOOKUP($D$8,$C$13:$D$16,2,FALSE))/($D$11*1000000)))/(VLOOKUP($D$8,$C$13:$D$16,2,FALSE)*SIN(((144*PI()*$A125)/($D$11*1000000)))))^3</f>
        <v>0.97870324205636405</v>
      </c>
      <c r="D125" s="78">
        <f t="shared" ref="D125:D188" si="11">ABS(SIN(((144*VLOOKUP($D$8,$C$13:$D$16,2,FALSE)*PI()*$A125*VLOOKUP($D$8,$C$13:$E$16,3,FALSE))/($D$11*1000000)))/(VLOOKUP($D$8,$C$13:$E$16,3,FALSE)*SIN(((144*VLOOKUP($D$8,$C$13:$D$16,2,FALSE)*PI()*$A125)/($D$11*1000000)))))^1</f>
        <v>1</v>
      </c>
      <c r="E125" s="78">
        <f t="shared" ref="E125:E188" si="12">C125*D125</f>
        <v>0.97870324205636405</v>
      </c>
      <c r="F125" s="78">
        <f t="shared" ref="F125:F188" si="13">20*LOG10(E125)</f>
        <v>-0.18697946066170121</v>
      </c>
      <c r="G125" s="78">
        <f t="shared" ref="G125:G188" si="14">A125-A124</f>
        <v>9.9999999999999645E-2</v>
      </c>
      <c r="H125" s="78">
        <f t="shared" ref="H125:H188" si="15">((C125+C124)/2)</f>
        <v>0.97902058617936305</v>
      </c>
      <c r="I125" s="78">
        <f t="shared" si="8"/>
        <v>9.7902058617935953E-2</v>
      </c>
      <c r="J125" s="190"/>
    </row>
    <row r="126" spans="1:10" x14ac:dyDescent="0.2">
      <c r="A126" s="76">
        <v>6.7</v>
      </c>
      <c r="B126" s="76">
        <f t="shared" si="9"/>
        <v>6.7000000000000002E-3</v>
      </c>
      <c r="C126" s="78">
        <f t="shared" si="10"/>
        <v>0.97805922849512927</v>
      </c>
      <c r="D126" s="78">
        <f t="shared" si="11"/>
        <v>1</v>
      </c>
      <c r="E126" s="78">
        <f t="shared" si="12"/>
        <v>0.97805922849512927</v>
      </c>
      <c r="F126" s="78">
        <f t="shared" si="13"/>
        <v>-0.19269689545970503</v>
      </c>
      <c r="G126" s="78">
        <f t="shared" si="14"/>
        <v>0.10000000000000053</v>
      </c>
      <c r="H126" s="78">
        <f t="shared" si="15"/>
        <v>0.97838123527574661</v>
      </c>
      <c r="I126" s="78">
        <f t="shared" ref="I126:I189" si="16">G126*H126</f>
        <v>9.7838123527575177E-2</v>
      </c>
      <c r="J126" s="190"/>
    </row>
    <row r="127" spans="1:10" x14ac:dyDescent="0.2">
      <c r="A127" s="76">
        <v>6.8</v>
      </c>
      <c r="B127" s="76">
        <f t="shared" si="9"/>
        <v>6.7999999999999996E-3</v>
      </c>
      <c r="C127" s="78">
        <f t="shared" si="10"/>
        <v>0.97740590600505806</v>
      </c>
      <c r="D127" s="78">
        <f t="shared" si="11"/>
        <v>1</v>
      </c>
      <c r="E127" s="78">
        <f t="shared" si="12"/>
        <v>0.97740590600505806</v>
      </c>
      <c r="F127" s="78">
        <f t="shared" si="13"/>
        <v>-0.19850082124477655</v>
      </c>
      <c r="G127" s="78">
        <f t="shared" si="14"/>
        <v>9.9999999999999645E-2</v>
      </c>
      <c r="H127" s="78">
        <f t="shared" si="15"/>
        <v>0.97773256725009361</v>
      </c>
      <c r="I127" s="78">
        <f t="shared" si="16"/>
        <v>9.7773256725009014E-2</v>
      </c>
      <c r="J127" s="190"/>
    </row>
    <row r="128" spans="1:10" x14ac:dyDescent="0.2">
      <c r="A128" s="76">
        <v>6.9</v>
      </c>
      <c r="B128" s="76">
        <f t="shared" si="9"/>
        <v>6.9000000000000008E-3</v>
      </c>
      <c r="C128" s="78">
        <f t="shared" si="10"/>
        <v>0.9767432912051025</v>
      </c>
      <c r="D128" s="78">
        <f t="shared" si="11"/>
        <v>1</v>
      </c>
      <c r="E128" s="78">
        <f t="shared" si="12"/>
        <v>0.9767432912051025</v>
      </c>
      <c r="F128" s="78">
        <f t="shared" si="13"/>
        <v>-0.204391261190464</v>
      </c>
      <c r="G128" s="78">
        <f t="shared" si="14"/>
        <v>0.10000000000000053</v>
      </c>
      <c r="H128" s="78">
        <f t="shared" si="15"/>
        <v>0.97707459860508028</v>
      </c>
      <c r="I128" s="78">
        <f t="shared" si="16"/>
        <v>9.770745986050855E-2</v>
      </c>
      <c r="J128" s="190"/>
    </row>
    <row r="129" spans="1:10" x14ac:dyDescent="0.2">
      <c r="A129" s="76">
        <v>7</v>
      </c>
      <c r="B129" s="76">
        <f t="shared" si="9"/>
        <v>7.0000000000000001E-3</v>
      </c>
      <c r="C129" s="78">
        <f t="shared" si="10"/>
        <v>0.97607140094614864</v>
      </c>
      <c r="D129" s="78">
        <f t="shared" si="11"/>
        <v>1</v>
      </c>
      <c r="E129" s="78">
        <f t="shared" si="12"/>
        <v>0.97607140094614864</v>
      </c>
      <c r="F129" s="78">
        <f t="shared" si="13"/>
        <v>-0.21036823882372876</v>
      </c>
      <c r="G129" s="78">
        <f t="shared" si="14"/>
        <v>9.9999999999999645E-2</v>
      </c>
      <c r="H129" s="78">
        <f t="shared" si="15"/>
        <v>0.97640734607562552</v>
      </c>
      <c r="I129" s="78">
        <f t="shared" si="16"/>
        <v>9.7640734607562202E-2</v>
      </c>
      <c r="J129" s="190"/>
    </row>
    <row r="130" spans="1:10" x14ac:dyDescent="0.2">
      <c r="A130" s="76">
        <v>7.1</v>
      </c>
      <c r="B130" s="76">
        <f t="shared" si="9"/>
        <v>7.0999999999999995E-3</v>
      </c>
      <c r="C130" s="78">
        <f t="shared" si="10"/>
        <v>0.97539025231040311</v>
      </c>
      <c r="D130" s="78">
        <f t="shared" si="11"/>
        <v>1</v>
      </c>
      <c r="E130" s="78">
        <f t="shared" si="12"/>
        <v>0.97539025231040311</v>
      </c>
      <c r="F130" s="78">
        <f t="shared" si="13"/>
        <v>-0.21643177802533253</v>
      </c>
      <c r="G130" s="78">
        <f t="shared" si="14"/>
        <v>9.9999999999999645E-2</v>
      </c>
      <c r="H130" s="78">
        <f t="shared" si="15"/>
        <v>0.97573082662827582</v>
      </c>
      <c r="I130" s="78">
        <f t="shared" si="16"/>
        <v>9.7573082662827229E-2</v>
      </c>
      <c r="J130" s="190"/>
    </row>
    <row r="131" spans="1:10" x14ac:dyDescent="0.2">
      <c r="A131" s="76">
        <v>7.2</v>
      </c>
      <c r="B131" s="76">
        <f t="shared" si="9"/>
        <v>7.1999999999999998E-3</v>
      </c>
      <c r="C131" s="78">
        <f t="shared" si="10"/>
        <v>0.97469986261075869</v>
      </c>
      <c r="D131" s="78">
        <f t="shared" si="11"/>
        <v>1</v>
      </c>
      <c r="E131" s="78">
        <f t="shared" si="12"/>
        <v>0.97469986261075869</v>
      </c>
      <c r="F131" s="78">
        <f t="shared" si="13"/>
        <v>-0.22258190303034509</v>
      </c>
      <c r="G131" s="78">
        <f t="shared" si="14"/>
        <v>0.10000000000000053</v>
      </c>
      <c r="H131" s="78">
        <f t="shared" si="15"/>
        <v>0.9750450574605809</v>
      </c>
      <c r="I131" s="78">
        <f t="shared" si="16"/>
        <v>9.7504505746058609E-2</v>
      </c>
      <c r="J131" s="190"/>
    </row>
    <row r="132" spans="1:10" x14ac:dyDescent="0.2">
      <c r="A132" s="76">
        <v>7.3</v>
      </c>
      <c r="B132" s="76">
        <f t="shared" si="9"/>
        <v>7.3000000000000001E-3</v>
      </c>
      <c r="C132" s="78">
        <f t="shared" si="10"/>
        <v>0.97400024939015939</v>
      </c>
      <c r="D132" s="78">
        <f t="shared" si="11"/>
        <v>1</v>
      </c>
      <c r="E132" s="78">
        <f t="shared" si="12"/>
        <v>0.97400024939015939</v>
      </c>
      <c r="F132" s="78">
        <f t="shared" si="13"/>
        <v>-0.22881863842858891</v>
      </c>
      <c r="G132" s="78">
        <f t="shared" si="14"/>
        <v>9.9999999999999645E-2</v>
      </c>
      <c r="H132" s="78">
        <f t="shared" si="15"/>
        <v>0.97435005600045899</v>
      </c>
      <c r="I132" s="78">
        <f t="shared" si="16"/>
        <v>9.7435005600045546E-2</v>
      </c>
      <c r="J132" s="190"/>
    </row>
    <row r="133" spans="1:10" x14ac:dyDescent="0.2">
      <c r="A133" s="76">
        <v>7.4</v>
      </c>
      <c r="B133" s="76">
        <f t="shared" si="9"/>
        <v>7.4000000000000003E-3</v>
      </c>
      <c r="C133" s="78">
        <f t="shared" si="10"/>
        <v>0.97329143042095478</v>
      </c>
      <c r="D133" s="78">
        <f t="shared" si="11"/>
        <v>1</v>
      </c>
      <c r="E133" s="78">
        <f t="shared" si="12"/>
        <v>0.97329143042095478</v>
      </c>
      <c r="F133" s="78">
        <f t="shared" si="13"/>
        <v>-0.23514200916511135</v>
      </c>
      <c r="G133" s="78">
        <f t="shared" si="14"/>
        <v>0.10000000000000053</v>
      </c>
      <c r="H133" s="78">
        <f t="shared" si="15"/>
        <v>0.97364583990555709</v>
      </c>
      <c r="I133" s="78">
        <f t="shared" si="16"/>
        <v>9.7364583990556225E-2</v>
      </c>
      <c r="J133" s="190"/>
    </row>
    <row r="134" spans="1:10" x14ac:dyDescent="0.2">
      <c r="A134" s="76">
        <v>7.5</v>
      </c>
      <c r="B134" s="76">
        <f t="shared" si="9"/>
        <v>7.4999999999999997E-3</v>
      </c>
      <c r="C134" s="78">
        <f t="shared" si="10"/>
        <v>0.97257342370424749</v>
      </c>
      <c r="D134" s="78">
        <f t="shared" si="11"/>
        <v>1</v>
      </c>
      <c r="E134" s="78">
        <f t="shared" si="12"/>
        <v>0.97257342370424749</v>
      </c>
      <c r="F134" s="78">
        <f t="shared" si="13"/>
        <v>-0.24155204054065241</v>
      </c>
      <c r="G134" s="78">
        <f t="shared" si="14"/>
        <v>9.9999999999999645E-2</v>
      </c>
      <c r="H134" s="78">
        <f t="shared" si="15"/>
        <v>0.97293242706260119</v>
      </c>
      <c r="I134" s="78">
        <f t="shared" si="16"/>
        <v>9.7293242706259775E-2</v>
      </c>
      <c r="J134" s="190"/>
    </row>
    <row r="135" spans="1:10" x14ac:dyDescent="0.2">
      <c r="A135" s="76">
        <v>7.6</v>
      </c>
      <c r="B135" s="76">
        <f t="shared" si="9"/>
        <v>7.6E-3</v>
      </c>
      <c r="C135" s="78">
        <f t="shared" si="10"/>
        <v>0.97184624746922854</v>
      </c>
      <c r="D135" s="78">
        <f t="shared" si="11"/>
        <v>1</v>
      </c>
      <c r="E135" s="78">
        <f t="shared" si="12"/>
        <v>0.97184624746922854</v>
      </c>
      <c r="F135" s="78">
        <f t="shared" si="13"/>
        <v>-0.24804875821215208</v>
      </c>
      <c r="G135" s="78">
        <f t="shared" si="14"/>
        <v>9.9999999999999645E-2</v>
      </c>
      <c r="H135" s="78">
        <f t="shared" si="15"/>
        <v>0.97220983558673801</v>
      </c>
      <c r="I135" s="78">
        <f t="shared" si="16"/>
        <v>9.7220983558673452E-2</v>
      </c>
      <c r="J135" s="190"/>
    </row>
    <row r="136" spans="1:10" x14ac:dyDescent="0.2">
      <c r="A136" s="76">
        <v>7.7</v>
      </c>
      <c r="B136" s="76">
        <f t="shared" si="9"/>
        <v>7.7000000000000002E-3</v>
      </c>
      <c r="C136" s="78">
        <f t="shared" si="10"/>
        <v>0.97110992017250841</v>
      </c>
      <c r="D136" s="78">
        <f t="shared" si="11"/>
        <v>1</v>
      </c>
      <c r="E136" s="78">
        <f t="shared" si="12"/>
        <v>0.97110992017250841</v>
      </c>
      <c r="F136" s="78">
        <f t="shared" si="13"/>
        <v>-0.25463218819323152</v>
      </c>
      <c r="G136" s="78">
        <f t="shared" si="14"/>
        <v>0.10000000000000053</v>
      </c>
      <c r="H136" s="78">
        <f t="shared" si="15"/>
        <v>0.97147808382086853</v>
      </c>
      <c r="I136" s="78">
        <f t="shared" si="16"/>
        <v>9.7147808382087378E-2</v>
      </c>
      <c r="J136" s="190"/>
    </row>
    <row r="137" spans="1:10" x14ac:dyDescent="0.2">
      <c r="A137" s="76">
        <v>7.8</v>
      </c>
      <c r="B137" s="76">
        <f t="shared" si="9"/>
        <v>7.7999999999999996E-3</v>
      </c>
      <c r="C137" s="78">
        <f t="shared" si="10"/>
        <v>0.97036446049743919</v>
      </c>
      <c r="D137" s="78">
        <f t="shared" si="11"/>
        <v>1</v>
      </c>
      <c r="E137" s="78">
        <f t="shared" si="12"/>
        <v>0.97036446049743919</v>
      </c>
      <c r="F137" s="78">
        <f t="shared" si="13"/>
        <v>-0.26130235685468589</v>
      </c>
      <c r="G137" s="78">
        <f t="shared" si="14"/>
        <v>9.9999999999999645E-2</v>
      </c>
      <c r="H137" s="78">
        <f t="shared" si="15"/>
        <v>0.97073719033497374</v>
      </c>
      <c r="I137" s="78">
        <f t="shared" si="16"/>
        <v>9.7073719033497027E-2</v>
      </c>
      <c r="J137" s="190"/>
    </row>
    <row r="138" spans="1:10" x14ac:dyDescent="0.2">
      <c r="A138" s="76">
        <v>7.9</v>
      </c>
      <c r="B138" s="76">
        <f t="shared" si="9"/>
        <v>7.9000000000000008E-3</v>
      </c>
      <c r="C138" s="78">
        <f t="shared" si="10"/>
        <v>0.96960988735342579</v>
      </c>
      <c r="D138" s="78">
        <f t="shared" si="11"/>
        <v>1</v>
      </c>
      <c r="E138" s="78">
        <f t="shared" si="12"/>
        <v>0.96960988735342579</v>
      </c>
      <c r="F138" s="78">
        <f t="shared" si="13"/>
        <v>-0.26805929092500952</v>
      </c>
      <c r="G138" s="78">
        <f t="shared" si="14"/>
        <v>0.10000000000000053</v>
      </c>
      <c r="H138" s="78">
        <f t="shared" si="15"/>
        <v>0.96998717392543243</v>
      </c>
      <c r="I138" s="78">
        <f t="shared" si="16"/>
        <v>9.699871739254376E-2</v>
      </c>
      <c r="J138" s="190"/>
    </row>
    <row r="139" spans="1:10" x14ac:dyDescent="0.2">
      <c r="A139" s="76">
        <v>8</v>
      </c>
      <c r="B139" s="76">
        <f t="shared" si="9"/>
        <v>8.0000000000000002E-3</v>
      </c>
      <c r="C139" s="78">
        <f t="shared" si="10"/>
        <v>0.96884621987523367</v>
      </c>
      <c r="D139" s="78">
        <f t="shared" si="11"/>
        <v>1</v>
      </c>
      <c r="E139" s="78">
        <f t="shared" si="12"/>
        <v>0.96884621987523367</v>
      </c>
      <c r="F139" s="78">
        <f t="shared" si="13"/>
        <v>-0.27490301749088708</v>
      </c>
      <c r="G139" s="78">
        <f t="shared" si="14"/>
        <v>9.9999999999999645E-2</v>
      </c>
      <c r="H139" s="78">
        <f t="shared" si="15"/>
        <v>0.96922805361432973</v>
      </c>
      <c r="I139" s="78">
        <f t="shared" si="16"/>
        <v>9.6922805361432635E-2</v>
      </c>
      <c r="J139" s="190"/>
    </row>
    <row r="140" spans="1:10" x14ac:dyDescent="0.2">
      <c r="A140" s="76">
        <v>8.1</v>
      </c>
      <c r="B140" s="76">
        <f t="shared" si="9"/>
        <v>8.0999999999999996E-3</v>
      </c>
      <c r="C140" s="78">
        <f t="shared" si="10"/>
        <v>0.96807347742228433</v>
      </c>
      <c r="D140" s="78">
        <f t="shared" si="11"/>
        <v>1</v>
      </c>
      <c r="E140" s="78">
        <f t="shared" si="12"/>
        <v>0.96807347742228433</v>
      </c>
      <c r="F140" s="78">
        <f t="shared" si="13"/>
        <v>-0.28183356399772702</v>
      </c>
      <c r="G140" s="78">
        <f t="shared" si="14"/>
        <v>9.9999999999999645E-2</v>
      </c>
      <c r="H140" s="78">
        <f t="shared" si="15"/>
        <v>0.968459848648759</v>
      </c>
      <c r="I140" s="78">
        <f t="shared" si="16"/>
        <v>9.6845984864875556E-2</v>
      </c>
      <c r="J140" s="190"/>
    </row>
    <row r="141" spans="1:10" x14ac:dyDescent="0.2">
      <c r="A141" s="76">
        <v>8.1999999999999993</v>
      </c>
      <c r="B141" s="76">
        <f t="shared" si="9"/>
        <v>8.199999999999999E-3</v>
      </c>
      <c r="C141" s="78">
        <f t="shared" si="10"/>
        <v>0.96729167957794271</v>
      </c>
      <c r="D141" s="78">
        <f t="shared" si="11"/>
        <v>1</v>
      </c>
      <c r="E141" s="78">
        <f t="shared" si="12"/>
        <v>0.96729167957794271</v>
      </c>
      <c r="F141" s="78">
        <f t="shared" si="13"/>
        <v>-0.2888509582502044</v>
      </c>
      <c r="G141" s="78">
        <f t="shared" si="14"/>
        <v>9.9999999999999645E-2</v>
      </c>
      <c r="H141" s="78">
        <f t="shared" si="15"/>
        <v>0.96768257850011352</v>
      </c>
      <c r="I141" s="78">
        <f t="shared" si="16"/>
        <v>9.6768257850011002E-2</v>
      </c>
      <c r="J141" s="190"/>
    </row>
    <row r="142" spans="1:10" x14ac:dyDescent="0.2">
      <c r="A142" s="76">
        <v>8.3000000000000007</v>
      </c>
      <c r="B142" s="76">
        <f t="shared" si="9"/>
        <v>8.3000000000000001E-3</v>
      </c>
      <c r="C142" s="78">
        <f t="shared" si="10"/>
        <v>0.96650084614880294</v>
      </c>
      <c r="D142" s="78">
        <f t="shared" si="11"/>
        <v>1</v>
      </c>
      <c r="E142" s="78">
        <f t="shared" si="12"/>
        <v>0.96650084614880294</v>
      </c>
      <c r="F142" s="78">
        <f t="shared" si="13"/>
        <v>-0.2959552284127514</v>
      </c>
      <c r="G142" s="78">
        <f t="shared" si="14"/>
        <v>0.10000000000000142</v>
      </c>
      <c r="H142" s="78">
        <f t="shared" si="15"/>
        <v>0.96689626286337282</v>
      </c>
      <c r="I142" s="78">
        <f t="shared" si="16"/>
        <v>9.6689626286338662E-2</v>
      </c>
      <c r="J142" s="190"/>
    </row>
    <row r="143" spans="1:10" x14ac:dyDescent="0.2">
      <c r="A143" s="76">
        <v>8.4</v>
      </c>
      <c r="B143" s="76">
        <f t="shared" si="9"/>
        <v>8.4000000000000012E-3</v>
      </c>
      <c r="C143" s="78">
        <f t="shared" si="10"/>
        <v>0.96570099716395308</v>
      </c>
      <c r="D143" s="78">
        <f t="shared" si="11"/>
        <v>1</v>
      </c>
      <c r="E143" s="78">
        <f t="shared" si="12"/>
        <v>0.96570099716395308</v>
      </c>
      <c r="F143" s="78">
        <f t="shared" si="13"/>
        <v>-0.30314640301017332</v>
      </c>
      <c r="G143" s="78">
        <f t="shared" si="14"/>
        <v>9.9999999999999645E-2</v>
      </c>
      <c r="H143" s="78">
        <f t="shared" si="15"/>
        <v>0.96610092165637806</v>
      </c>
      <c r="I143" s="78">
        <f t="shared" si="16"/>
        <v>9.6610092165637457E-2</v>
      </c>
      <c r="J143" s="190"/>
    </row>
    <row r="144" spans="1:10" x14ac:dyDescent="0.2">
      <c r="A144" s="76">
        <v>8.5</v>
      </c>
      <c r="B144" s="76">
        <f t="shared" si="9"/>
        <v>8.5000000000000006E-3</v>
      </c>
      <c r="C144" s="78">
        <f t="shared" si="10"/>
        <v>0.96489215287424923</v>
      </c>
      <c r="D144" s="78">
        <f t="shared" si="11"/>
        <v>1</v>
      </c>
      <c r="E144" s="78">
        <f t="shared" si="12"/>
        <v>0.96489215287424923</v>
      </c>
      <c r="F144" s="78">
        <f t="shared" si="13"/>
        <v>-0.31042451092811424</v>
      </c>
      <c r="G144" s="78">
        <f t="shared" si="14"/>
        <v>9.9999999999999645E-2</v>
      </c>
      <c r="H144" s="78">
        <f t="shared" si="15"/>
        <v>0.96529657501910116</v>
      </c>
      <c r="I144" s="78">
        <f t="shared" si="16"/>
        <v>9.6529657501909769E-2</v>
      </c>
      <c r="J144" s="190"/>
    </row>
    <row r="145" spans="1:10" x14ac:dyDescent="0.2">
      <c r="A145" s="76">
        <v>8.6</v>
      </c>
      <c r="B145" s="76">
        <f t="shared" si="9"/>
        <v>8.6E-3</v>
      </c>
      <c r="C145" s="78">
        <f t="shared" si="10"/>
        <v>0.96407433375156459</v>
      </c>
      <c r="D145" s="78">
        <f t="shared" si="11"/>
        <v>1</v>
      </c>
      <c r="E145" s="78">
        <f t="shared" si="12"/>
        <v>0.96407433375156459</v>
      </c>
      <c r="F145" s="78">
        <f t="shared" si="13"/>
        <v>-0.31778958141368507</v>
      </c>
      <c r="G145" s="78">
        <f t="shared" si="14"/>
        <v>9.9999999999999645E-2</v>
      </c>
      <c r="H145" s="78">
        <f t="shared" si="15"/>
        <v>0.96448324331290691</v>
      </c>
      <c r="I145" s="78">
        <f t="shared" si="16"/>
        <v>9.6448324331290344E-2</v>
      </c>
      <c r="J145" s="190"/>
    </row>
    <row r="146" spans="1:10" x14ac:dyDescent="0.2">
      <c r="A146" s="76">
        <v>8.6999999999999993</v>
      </c>
      <c r="B146" s="76">
        <f t="shared" si="9"/>
        <v>8.6999999999999994E-3</v>
      </c>
      <c r="C146" s="78">
        <f t="shared" si="10"/>
        <v>0.9632475604880445</v>
      </c>
      <c r="D146" s="78">
        <f t="shared" si="11"/>
        <v>1</v>
      </c>
      <c r="E146" s="78">
        <f t="shared" si="12"/>
        <v>0.9632475604880445</v>
      </c>
      <c r="F146" s="78">
        <f t="shared" si="13"/>
        <v>-0.32524164407597284</v>
      </c>
      <c r="G146" s="78">
        <f t="shared" si="14"/>
        <v>9.9999999999999645E-2</v>
      </c>
      <c r="H146" s="78">
        <f t="shared" si="15"/>
        <v>0.96366094711980455</v>
      </c>
      <c r="I146" s="78">
        <f t="shared" si="16"/>
        <v>9.6366094711980113E-2</v>
      </c>
      <c r="J146" s="190"/>
    </row>
    <row r="147" spans="1:10" x14ac:dyDescent="0.2">
      <c r="A147" s="76">
        <v>8.8000000000000007</v>
      </c>
      <c r="B147" s="76">
        <f t="shared" si="9"/>
        <v>8.8000000000000005E-3</v>
      </c>
      <c r="C147" s="78">
        <f t="shared" si="10"/>
        <v>0.9624118539953409</v>
      </c>
      <c r="D147" s="78">
        <f t="shared" si="11"/>
        <v>1</v>
      </c>
      <c r="E147" s="78">
        <f t="shared" si="12"/>
        <v>0.9624118539953409</v>
      </c>
      <c r="F147" s="78">
        <f t="shared" si="13"/>
        <v>-0.33278072888667132</v>
      </c>
      <c r="G147" s="78">
        <f t="shared" si="14"/>
        <v>0.10000000000000142</v>
      </c>
      <c r="H147" s="78">
        <f t="shared" si="15"/>
        <v>0.9628297072416927</v>
      </c>
      <c r="I147" s="78">
        <f t="shared" si="16"/>
        <v>9.6282970724170636E-2</v>
      </c>
      <c r="J147" s="190"/>
    </row>
    <row r="148" spans="1:10" x14ac:dyDescent="0.2">
      <c r="A148" s="76">
        <v>8.9</v>
      </c>
      <c r="B148" s="76">
        <f t="shared" si="9"/>
        <v>8.8999999999999999E-3</v>
      </c>
      <c r="C148" s="78">
        <f t="shared" si="10"/>
        <v>0.96156723540385314</v>
      </c>
      <c r="D148" s="78">
        <f t="shared" si="11"/>
        <v>1</v>
      </c>
      <c r="E148" s="78">
        <f t="shared" si="12"/>
        <v>0.96156723540385314</v>
      </c>
      <c r="F148" s="78">
        <f t="shared" si="13"/>
        <v>-0.34040686618059224</v>
      </c>
      <c r="G148" s="78">
        <f t="shared" si="14"/>
        <v>9.9999999999999645E-2</v>
      </c>
      <c r="H148" s="78">
        <f t="shared" si="15"/>
        <v>0.96198954469959697</v>
      </c>
      <c r="I148" s="78">
        <f t="shared" si="16"/>
        <v>9.6198954469959352E-2</v>
      </c>
      <c r="J148" s="190"/>
    </row>
    <row r="149" spans="1:10" x14ac:dyDescent="0.2">
      <c r="A149" s="76">
        <v>9</v>
      </c>
      <c r="B149" s="76">
        <f t="shared" si="9"/>
        <v>8.9999999999999993E-3</v>
      </c>
      <c r="C149" s="78">
        <f t="shared" si="10"/>
        <v>0.96071372606194538</v>
      </c>
      <c r="D149" s="78">
        <f t="shared" si="11"/>
        <v>1</v>
      </c>
      <c r="E149" s="78">
        <f t="shared" si="12"/>
        <v>0.96071372606194538</v>
      </c>
      <c r="F149" s="78">
        <f t="shared" si="13"/>
        <v>-0.34812008665632266</v>
      </c>
      <c r="G149" s="78">
        <f t="shared" si="14"/>
        <v>9.9999999999999645E-2</v>
      </c>
      <c r="H149" s="78">
        <f t="shared" si="15"/>
        <v>0.96114048073289926</v>
      </c>
      <c r="I149" s="78">
        <f t="shared" si="16"/>
        <v>9.611404807328959E-2</v>
      </c>
      <c r="J149" s="190"/>
    </row>
    <row r="150" spans="1:10" x14ac:dyDescent="0.2">
      <c r="A150" s="76">
        <v>9.1</v>
      </c>
      <c r="B150" s="76">
        <f t="shared" si="9"/>
        <v>9.1000000000000004E-3</v>
      </c>
      <c r="C150" s="78">
        <f t="shared" si="10"/>
        <v>0.95985134753516976</v>
      </c>
      <c r="D150" s="78">
        <f t="shared" si="11"/>
        <v>1</v>
      </c>
      <c r="E150" s="78">
        <f t="shared" si="12"/>
        <v>0.95985134753516976</v>
      </c>
      <c r="F150" s="78">
        <f t="shared" si="13"/>
        <v>-0.35592042137676916</v>
      </c>
      <c r="G150" s="78">
        <f t="shared" si="14"/>
        <v>9.9999999999999645E-2</v>
      </c>
      <c r="H150" s="78">
        <f t="shared" si="15"/>
        <v>0.96028253679855757</v>
      </c>
      <c r="I150" s="78">
        <f t="shared" si="16"/>
        <v>9.6028253679855416E-2</v>
      </c>
      <c r="J150" s="190"/>
    </row>
    <row r="151" spans="1:10" x14ac:dyDescent="0.2">
      <c r="A151" s="76">
        <v>9.1999999999999993</v>
      </c>
      <c r="B151" s="76">
        <f t="shared" si="9"/>
        <v>9.1999999999999998E-3</v>
      </c>
      <c r="C151" s="78">
        <f t="shared" si="10"/>
        <v>0.95898012160547463</v>
      </c>
      <c r="D151" s="78">
        <f t="shared" si="11"/>
        <v>1</v>
      </c>
      <c r="E151" s="78">
        <f t="shared" si="12"/>
        <v>0.95898012160547463</v>
      </c>
      <c r="F151" s="78">
        <f t="shared" si="13"/>
        <v>-0.3638079017697729</v>
      </c>
      <c r="G151" s="78">
        <f t="shared" si="14"/>
        <v>9.9999999999999645E-2</v>
      </c>
      <c r="H151" s="78">
        <f t="shared" si="15"/>
        <v>0.95941573457032225</v>
      </c>
      <c r="I151" s="78">
        <f t="shared" si="16"/>
        <v>9.5941573457031887E-2</v>
      </c>
      <c r="J151" s="190"/>
    </row>
    <row r="152" spans="1:10" x14ac:dyDescent="0.2">
      <c r="A152" s="76">
        <v>9.3000000000000007</v>
      </c>
      <c r="B152" s="76">
        <f t="shared" si="9"/>
        <v>9.300000000000001E-3</v>
      </c>
      <c r="C152" s="78">
        <f t="shared" si="10"/>
        <v>0.95810007027040611</v>
      </c>
      <c r="D152" s="78">
        <f t="shared" si="11"/>
        <v>1</v>
      </c>
      <c r="E152" s="78">
        <f t="shared" si="12"/>
        <v>0.95810007027040611</v>
      </c>
      <c r="F152" s="78">
        <f t="shared" si="13"/>
        <v>-0.37178255962872303</v>
      </c>
      <c r="G152" s="78">
        <f t="shared" si="14"/>
        <v>0.10000000000000142</v>
      </c>
      <c r="H152" s="78">
        <f t="shared" si="15"/>
        <v>0.95854009593794043</v>
      </c>
      <c r="I152" s="78">
        <f t="shared" si="16"/>
        <v>9.5854009593795406E-2</v>
      </c>
      <c r="J152" s="190"/>
    </row>
    <row r="153" spans="1:10" x14ac:dyDescent="0.2">
      <c r="A153" s="76">
        <v>9.4</v>
      </c>
      <c r="B153" s="76">
        <f t="shared" si="9"/>
        <v>9.4000000000000004E-3</v>
      </c>
      <c r="C153" s="78">
        <f t="shared" si="10"/>
        <v>0.95721121574230172</v>
      </c>
      <c r="D153" s="78">
        <f t="shared" si="11"/>
        <v>1</v>
      </c>
      <c r="E153" s="78">
        <f t="shared" si="12"/>
        <v>0.95721121574230172</v>
      </c>
      <c r="F153" s="78">
        <f t="shared" si="13"/>
        <v>-0.37984442711318039</v>
      </c>
      <c r="G153" s="78">
        <f t="shared" si="14"/>
        <v>9.9999999999999645E-2</v>
      </c>
      <c r="H153" s="78">
        <f t="shared" si="15"/>
        <v>0.95765564300635386</v>
      </c>
      <c r="I153" s="78">
        <f t="shared" si="16"/>
        <v>9.5765564300635042E-2</v>
      </c>
      <c r="J153" s="190"/>
    </row>
    <row r="154" spans="1:10" x14ac:dyDescent="0.2">
      <c r="A154" s="76">
        <v>9.5</v>
      </c>
      <c r="B154" s="76">
        <f t="shared" si="9"/>
        <v>9.4999999999999998E-3</v>
      </c>
      <c r="C154" s="78">
        <f t="shared" si="10"/>
        <v>0.95631358044747838</v>
      </c>
      <c r="D154" s="78">
        <f t="shared" si="11"/>
        <v>1</v>
      </c>
      <c r="E154" s="78">
        <f t="shared" si="12"/>
        <v>0.95631358044747838</v>
      </c>
      <c r="F154" s="78">
        <f t="shared" si="13"/>
        <v>-0.38799353674948978</v>
      </c>
      <c r="G154" s="78">
        <f t="shared" si="14"/>
        <v>9.9999999999999645E-2</v>
      </c>
      <c r="H154" s="78">
        <f t="shared" si="15"/>
        <v>0.95676239809489005</v>
      </c>
      <c r="I154" s="78">
        <f t="shared" si="16"/>
        <v>9.5676239809488667E-2</v>
      </c>
      <c r="J154" s="190"/>
    </row>
    <row r="155" spans="1:10" x14ac:dyDescent="0.2">
      <c r="A155" s="76">
        <v>9.6</v>
      </c>
      <c r="B155" s="76">
        <f t="shared" si="9"/>
        <v>9.5999999999999992E-3</v>
      </c>
      <c r="C155" s="78">
        <f t="shared" si="10"/>
        <v>0.95540718702541128</v>
      </c>
      <c r="D155" s="78">
        <f t="shared" si="11"/>
        <v>1</v>
      </c>
      <c r="E155" s="78">
        <f t="shared" si="12"/>
        <v>0.95540718702541128</v>
      </c>
      <c r="F155" s="78">
        <f t="shared" si="13"/>
        <v>-0.39622992143141367</v>
      </c>
      <c r="G155" s="78">
        <f t="shared" si="14"/>
        <v>9.9999999999999645E-2</v>
      </c>
      <c r="H155" s="78">
        <f t="shared" si="15"/>
        <v>0.95586038373644477</v>
      </c>
      <c r="I155" s="78">
        <f t="shared" si="16"/>
        <v>9.5586038373644142E-2</v>
      </c>
      <c r="J155" s="190"/>
    </row>
    <row r="156" spans="1:10" x14ac:dyDescent="0.2">
      <c r="A156" s="76">
        <v>9.6999999999999993</v>
      </c>
      <c r="B156" s="76">
        <f t="shared" si="9"/>
        <v>9.6999999999999986E-3</v>
      </c>
      <c r="C156" s="78">
        <f t="shared" si="10"/>
        <v>0.95449205832790385</v>
      </c>
      <c r="D156" s="78">
        <f t="shared" si="11"/>
        <v>1</v>
      </c>
      <c r="E156" s="78">
        <f t="shared" si="12"/>
        <v>0.95449205832790385</v>
      </c>
      <c r="F156" s="78">
        <f t="shared" si="13"/>
        <v>-0.40455361442078558</v>
      </c>
      <c r="G156" s="78">
        <f t="shared" si="14"/>
        <v>9.9999999999999645E-2</v>
      </c>
      <c r="H156" s="78">
        <f t="shared" si="15"/>
        <v>0.95494962267665762</v>
      </c>
      <c r="I156" s="78">
        <f t="shared" si="16"/>
        <v>9.549496226766542E-2</v>
      </c>
      <c r="J156" s="190"/>
    </row>
    <row r="157" spans="1:10" x14ac:dyDescent="0.2">
      <c r="A157" s="76">
        <v>9.8000000000000007</v>
      </c>
      <c r="B157" s="76">
        <f t="shared" si="9"/>
        <v>9.8000000000000014E-3</v>
      </c>
      <c r="C157" s="78">
        <f t="shared" si="10"/>
        <v>0.95356821741825593</v>
      </c>
      <c r="D157" s="78">
        <f t="shared" si="11"/>
        <v>1</v>
      </c>
      <c r="E157" s="78">
        <f t="shared" si="12"/>
        <v>0.95356821741825593</v>
      </c>
      <c r="F157" s="78">
        <f t="shared" si="13"/>
        <v>-0.41296464934811883</v>
      </c>
      <c r="G157" s="78">
        <f t="shared" si="14"/>
        <v>0.10000000000000142</v>
      </c>
      <c r="H157" s="78">
        <f t="shared" si="15"/>
        <v>0.95403013787307989</v>
      </c>
      <c r="I157" s="78">
        <f t="shared" si="16"/>
        <v>9.5403013787309338E-2</v>
      </c>
      <c r="J157" s="190"/>
    </row>
    <row r="158" spans="1:10" x14ac:dyDescent="0.2">
      <c r="A158" s="76">
        <v>9.9</v>
      </c>
      <c r="B158" s="76">
        <f t="shared" si="9"/>
        <v>9.9000000000000008E-3</v>
      </c>
      <c r="C158" s="78">
        <f t="shared" si="10"/>
        <v>0.95263568757041428</v>
      </c>
      <c r="D158" s="78">
        <f t="shared" si="11"/>
        <v>1</v>
      </c>
      <c r="E158" s="78">
        <f t="shared" si="12"/>
        <v>0.95263568757041428</v>
      </c>
      <c r="F158" s="78">
        <f t="shared" si="13"/>
        <v>-0.42146306021331542</v>
      </c>
      <c r="G158" s="78">
        <f t="shared" si="14"/>
        <v>9.9999999999999645E-2</v>
      </c>
      <c r="H158" s="78">
        <f t="shared" si="15"/>
        <v>0.95310195249433516</v>
      </c>
      <c r="I158" s="78">
        <f t="shared" si="16"/>
        <v>9.5310195249433183E-2</v>
      </c>
      <c r="J158" s="190"/>
    </row>
    <row r="159" spans="1:10" x14ac:dyDescent="0.2">
      <c r="A159" s="76">
        <v>10</v>
      </c>
      <c r="B159" s="76">
        <f t="shared" si="9"/>
        <v>0.01</v>
      </c>
      <c r="C159" s="78">
        <f t="shared" si="10"/>
        <v>0.95169449226812453</v>
      </c>
      <c r="D159" s="78">
        <f t="shared" si="11"/>
        <v>1</v>
      </c>
      <c r="E159" s="78">
        <f t="shared" si="12"/>
        <v>0.95169449226812453</v>
      </c>
      <c r="F159" s="78">
        <f t="shared" si="13"/>
        <v>-0.43004888138630148</v>
      </c>
      <c r="G159" s="78">
        <f t="shared" si="14"/>
        <v>9.9999999999999645E-2</v>
      </c>
      <c r="H159" s="78">
        <f t="shared" si="15"/>
        <v>0.9521650899192694</v>
      </c>
      <c r="I159" s="78">
        <f t="shared" si="16"/>
        <v>9.5216508991926602E-2</v>
      </c>
      <c r="J159" s="190"/>
    </row>
    <row r="160" spans="1:10" x14ac:dyDescent="0.2">
      <c r="A160" s="76">
        <v>10.1</v>
      </c>
      <c r="B160" s="76">
        <f t="shared" si="9"/>
        <v>1.01E-2</v>
      </c>
      <c r="C160" s="78">
        <f t="shared" si="10"/>
        <v>0.95074465520407569</v>
      </c>
      <c r="D160" s="78">
        <f t="shared" si="11"/>
        <v>1</v>
      </c>
      <c r="E160" s="78">
        <f t="shared" si="12"/>
        <v>0.95074465520407569</v>
      </c>
      <c r="F160" s="78">
        <f t="shared" si="13"/>
        <v>-0.43872214760767003</v>
      </c>
      <c r="G160" s="78">
        <f t="shared" si="14"/>
        <v>9.9999999999999645E-2</v>
      </c>
      <c r="H160" s="78">
        <f t="shared" si="15"/>
        <v>0.95121957373610011</v>
      </c>
      <c r="I160" s="78">
        <f t="shared" si="16"/>
        <v>9.5121957373609678E-2</v>
      </c>
      <c r="J160" s="190"/>
    </row>
    <row r="161" spans="1:10" x14ac:dyDescent="0.2">
      <c r="A161" s="76">
        <v>10.199999999999999</v>
      </c>
      <c r="B161" s="76">
        <f t="shared" si="9"/>
        <v>1.0199999999999999E-2</v>
      </c>
      <c r="C161" s="78">
        <f t="shared" si="10"/>
        <v>0.9497862002790276</v>
      </c>
      <c r="D161" s="78">
        <f t="shared" si="11"/>
        <v>1</v>
      </c>
      <c r="E161" s="78">
        <f t="shared" si="12"/>
        <v>0.9497862002790276</v>
      </c>
      <c r="F161" s="78">
        <f t="shared" si="13"/>
        <v>-0.44748289398942093</v>
      </c>
      <c r="G161" s="78">
        <f t="shared" si="14"/>
        <v>9.9999999999999645E-2</v>
      </c>
      <c r="H161" s="78">
        <f t="shared" si="15"/>
        <v>0.95026542774155165</v>
      </c>
      <c r="I161" s="78">
        <f t="shared" si="16"/>
        <v>9.5026542774154829E-2</v>
      </c>
      <c r="J161" s="190"/>
    </row>
    <row r="162" spans="1:10" x14ac:dyDescent="0.2">
      <c r="A162" s="76">
        <v>10.3</v>
      </c>
      <c r="B162" s="76">
        <f t="shared" si="9"/>
        <v>1.03E-2</v>
      </c>
      <c r="C162" s="78">
        <f t="shared" si="10"/>
        <v>0.94881915160094399</v>
      </c>
      <c r="D162" s="78">
        <f t="shared" si="11"/>
        <v>1</v>
      </c>
      <c r="E162" s="78">
        <f t="shared" si="12"/>
        <v>0.94881915160094399</v>
      </c>
      <c r="F162" s="78">
        <f t="shared" si="13"/>
        <v>-0.45633115601558855</v>
      </c>
      <c r="G162" s="78">
        <f t="shared" si="14"/>
        <v>0.10000000000000142</v>
      </c>
      <c r="H162" s="78">
        <f t="shared" si="15"/>
        <v>0.94930267593998585</v>
      </c>
      <c r="I162" s="78">
        <f t="shared" si="16"/>
        <v>9.4930267593999931E-2</v>
      </c>
      <c r="J162" s="190"/>
    </row>
    <row r="163" spans="1:10" x14ac:dyDescent="0.2">
      <c r="A163" s="76">
        <v>10.4</v>
      </c>
      <c r="B163" s="76">
        <f t="shared" si="9"/>
        <v>1.04E-2</v>
      </c>
      <c r="C163" s="78">
        <f t="shared" si="10"/>
        <v>0.94784353348410855</v>
      </c>
      <c r="D163" s="78">
        <f t="shared" si="11"/>
        <v>1</v>
      </c>
      <c r="E163" s="78">
        <f t="shared" si="12"/>
        <v>0.94784353348410855</v>
      </c>
      <c r="F163" s="78">
        <f t="shared" si="13"/>
        <v>-0.46526696954296687</v>
      </c>
      <c r="G163" s="78">
        <f t="shared" si="14"/>
        <v>9.9999999999999645E-2</v>
      </c>
      <c r="H163" s="78">
        <f t="shared" si="15"/>
        <v>0.94833134254252627</v>
      </c>
      <c r="I163" s="78">
        <f t="shared" si="16"/>
        <v>9.4833134254252285E-2</v>
      </c>
      <c r="J163" s="190"/>
    </row>
    <row r="164" spans="1:10" x14ac:dyDescent="0.2">
      <c r="A164" s="76">
        <v>10.5</v>
      </c>
      <c r="B164" s="76">
        <f t="shared" si="9"/>
        <v>1.0500000000000001E-2</v>
      </c>
      <c r="C164" s="78">
        <f t="shared" si="10"/>
        <v>0.94685937044823765</v>
      </c>
      <c r="D164" s="78">
        <f t="shared" si="11"/>
        <v>1</v>
      </c>
      <c r="E164" s="78">
        <f t="shared" si="12"/>
        <v>0.94685937044823765</v>
      </c>
      <c r="F164" s="78">
        <f t="shared" si="13"/>
        <v>-0.47429037080180675</v>
      </c>
      <c r="G164" s="78">
        <f t="shared" si="14"/>
        <v>9.9999999999999645E-2</v>
      </c>
      <c r="H164" s="78">
        <f t="shared" si="15"/>
        <v>0.9473514519661731</v>
      </c>
      <c r="I164" s="78">
        <f t="shared" si="16"/>
        <v>9.4735145196616979E-2</v>
      </c>
      <c r="J164" s="190"/>
    </row>
    <row r="165" spans="1:10" x14ac:dyDescent="0.2">
      <c r="A165" s="76">
        <v>10.6</v>
      </c>
      <c r="B165" s="76">
        <f t="shared" si="9"/>
        <v>1.06E-2</v>
      </c>
      <c r="C165" s="78">
        <f t="shared" si="10"/>
        <v>0.94586668721758693</v>
      </c>
      <c r="D165" s="78">
        <f t="shared" si="11"/>
        <v>1</v>
      </c>
      <c r="E165" s="78">
        <f t="shared" si="12"/>
        <v>0.94586668721758693</v>
      </c>
      <c r="F165" s="78">
        <f t="shared" si="13"/>
        <v>-0.48340139639650936</v>
      </c>
      <c r="G165" s="78">
        <f t="shared" si="14"/>
        <v>9.9999999999999645E-2</v>
      </c>
      <c r="H165" s="78">
        <f t="shared" si="15"/>
        <v>0.94636302883291235</v>
      </c>
      <c r="I165" s="78">
        <f t="shared" si="16"/>
        <v>9.4636302883290904E-2</v>
      </c>
      <c r="J165" s="190"/>
    </row>
    <row r="166" spans="1:10" x14ac:dyDescent="0.2">
      <c r="A166" s="76">
        <v>10.7</v>
      </c>
      <c r="B166" s="76">
        <f t="shared" si="9"/>
        <v>1.0699999999999999E-2</v>
      </c>
      <c r="C166" s="78">
        <f t="shared" si="10"/>
        <v>0.94486550872004704</v>
      </c>
      <c r="D166" s="78">
        <f t="shared" si="11"/>
        <v>1</v>
      </c>
      <c r="E166" s="78">
        <f t="shared" si="12"/>
        <v>0.94486550872004704</v>
      </c>
      <c r="F166" s="78">
        <f t="shared" si="13"/>
        <v>-0.49260008330636296</v>
      </c>
      <c r="G166" s="78">
        <f t="shared" si="14"/>
        <v>9.9999999999999645E-2</v>
      </c>
      <c r="H166" s="78">
        <f t="shared" si="15"/>
        <v>0.94536609796881699</v>
      </c>
      <c r="I166" s="78">
        <f t="shared" si="16"/>
        <v>9.453660979688136E-2</v>
      </c>
      <c r="J166" s="190"/>
    </row>
    <row r="167" spans="1:10" x14ac:dyDescent="0.2">
      <c r="A167" s="76">
        <v>10.8</v>
      </c>
      <c r="B167" s="76">
        <f t="shared" si="9"/>
        <v>1.0800000000000001E-2</v>
      </c>
      <c r="C167" s="78">
        <f t="shared" si="10"/>
        <v>0.94385586008623445</v>
      </c>
      <c r="D167" s="78">
        <f t="shared" si="11"/>
        <v>1</v>
      </c>
      <c r="E167" s="78">
        <f t="shared" si="12"/>
        <v>0.94385586008623445</v>
      </c>
      <c r="F167" s="78">
        <f t="shared" si="13"/>
        <v>-0.50188646888626587</v>
      </c>
      <c r="G167" s="78">
        <f t="shared" si="14"/>
        <v>0.10000000000000142</v>
      </c>
      <c r="H167" s="78">
        <f t="shared" si="15"/>
        <v>0.94436068440314069</v>
      </c>
      <c r="I167" s="78">
        <f t="shared" si="16"/>
        <v>9.4436068440315407E-2</v>
      </c>
      <c r="J167" s="190"/>
    </row>
    <row r="168" spans="1:10" x14ac:dyDescent="0.2">
      <c r="A168" s="76">
        <v>10.9</v>
      </c>
      <c r="B168" s="76">
        <f t="shared" si="9"/>
        <v>1.09E-2</v>
      </c>
      <c r="C168" s="78">
        <f t="shared" si="10"/>
        <v>0.94283776664857644</v>
      </c>
      <c r="D168" s="78">
        <f t="shared" si="11"/>
        <v>1</v>
      </c>
      <c r="E168" s="78">
        <f t="shared" si="12"/>
        <v>0.94283776664857644</v>
      </c>
      <c r="F168" s="78">
        <f t="shared" si="13"/>
        <v>-0.51126059086744624</v>
      </c>
      <c r="G168" s="78">
        <f t="shared" si="14"/>
        <v>9.9999999999999645E-2</v>
      </c>
      <c r="H168" s="78">
        <f t="shared" si="15"/>
        <v>0.94334681336740545</v>
      </c>
      <c r="I168" s="78">
        <f t="shared" si="16"/>
        <v>9.4334681336740209E-2</v>
      </c>
      <c r="J168" s="190"/>
    </row>
    <row r="169" spans="1:10" x14ac:dyDescent="0.2">
      <c r="A169" s="76">
        <v>11</v>
      </c>
      <c r="B169" s="76">
        <f t="shared" si="9"/>
        <v>1.0999999999999999E-2</v>
      </c>
      <c r="C169" s="78">
        <f t="shared" si="10"/>
        <v>0.94181125394038789</v>
      </c>
      <c r="D169" s="78">
        <f t="shared" si="11"/>
        <v>1</v>
      </c>
      <c r="E169" s="78">
        <f t="shared" si="12"/>
        <v>0.94181125394038789</v>
      </c>
      <c r="F169" s="78">
        <f t="shared" si="13"/>
        <v>-0.52072248735819904</v>
      </c>
      <c r="G169" s="78">
        <f t="shared" si="14"/>
        <v>9.9999999999999645E-2</v>
      </c>
      <c r="H169" s="78">
        <f t="shared" si="15"/>
        <v>0.94232451029448216</v>
      </c>
      <c r="I169" s="78">
        <f t="shared" si="16"/>
        <v>9.4232451029447883E-2</v>
      </c>
      <c r="J169" s="190"/>
    </row>
    <row r="170" spans="1:10" x14ac:dyDescent="0.2">
      <c r="A170" s="76">
        <v>11.1</v>
      </c>
      <c r="B170" s="76">
        <f t="shared" si="9"/>
        <v>1.11E-2</v>
      </c>
      <c r="C170" s="78">
        <f t="shared" si="10"/>
        <v>0.94077634769493734</v>
      </c>
      <c r="D170" s="78">
        <f t="shared" si="11"/>
        <v>1</v>
      </c>
      <c r="E170" s="78">
        <f t="shared" si="12"/>
        <v>0.94077634769493734</v>
      </c>
      <c r="F170" s="78">
        <f t="shared" si="13"/>
        <v>-0.5302721968446672</v>
      </c>
      <c r="G170" s="78">
        <f t="shared" si="14"/>
        <v>9.9999999999999645E-2</v>
      </c>
      <c r="H170" s="78">
        <f t="shared" si="15"/>
        <v>0.94129380081766256</v>
      </c>
      <c r="I170" s="78">
        <f t="shared" si="16"/>
        <v>9.4129380081765926E-2</v>
      </c>
      <c r="J170" s="190"/>
    </row>
    <row r="171" spans="1:10" x14ac:dyDescent="0.2">
      <c r="A171" s="76">
        <v>11.2</v>
      </c>
      <c r="B171" s="76">
        <f t="shared" si="9"/>
        <v>1.12E-2</v>
      </c>
      <c r="C171" s="78">
        <f t="shared" si="10"/>
        <v>0.93973307384451321</v>
      </c>
      <c r="D171" s="78">
        <f t="shared" si="11"/>
        <v>1</v>
      </c>
      <c r="E171" s="78">
        <f t="shared" si="12"/>
        <v>0.93973307384451321</v>
      </c>
      <c r="F171" s="78">
        <f t="shared" si="13"/>
        <v>-0.53990975819156284</v>
      </c>
      <c r="G171" s="78">
        <f t="shared" si="14"/>
        <v>9.9999999999999645E-2</v>
      </c>
      <c r="H171" s="78">
        <f t="shared" si="15"/>
        <v>0.94025471076972522</v>
      </c>
      <c r="I171" s="78">
        <f t="shared" si="16"/>
        <v>9.4025471076972192E-2</v>
      </c>
      <c r="J171" s="190"/>
    </row>
    <row r="172" spans="1:10" x14ac:dyDescent="0.2">
      <c r="A172" s="76">
        <v>11.3</v>
      </c>
      <c r="B172" s="76">
        <f t="shared" si="9"/>
        <v>1.1300000000000001E-2</v>
      </c>
      <c r="C172" s="78">
        <f t="shared" si="10"/>
        <v>0.93868145851947715</v>
      </c>
      <c r="D172" s="78">
        <f t="shared" si="11"/>
        <v>1</v>
      </c>
      <c r="E172" s="78">
        <f t="shared" si="12"/>
        <v>0.93868145851947715</v>
      </c>
      <c r="F172" s="78">
        <f t="shared" si="13"/>
        <v>-0.54963521064295229</v>
      </c>
      <c r="G172" s="78">
        <f t="shared" si="14"/>
        <v>0.10000000000000142</v>
      </c>
      <c r="H172" s="78">
        <f t="shared" si="15"/>
        <v>0.93920726618199524</v>
      </c>
      <c r="I172" s="78">
        <f t="shared" si="16"/>
        <v>9.3920726618200862E-2</v>
      </c>
      <c r="J172" s="190"/>
    </row>
    <row r="173" spans="1:10" x14ac:dyDescent="0.2">
      <c r="A173" s="76">
        <v>11.4</v>
      </c>
      <c r="B173" s="76">
        <f t="shared" si="9"/>
        <v>1.14E-2</v>
      </c>
      <c r="C173" s="78">
        <f t="shared" si="10"/>
        <v>0.93762152804731291</v>
      </c>
      <c r="D173" s="78">
        <f t="shared" si="11"/>
        <v>1</v>
      </c>
      <c r="E173" s="78">
        <f t="shared" si="12"/>
        <v>0.93762152804731291</v>
      </c>
      <c r="F173" s="78">
        <f t="shared" si="13"/>
        <v>-0.55944859382302659</v>
      </c>
      <c r="G173" s="78">
        <f t="shared" si="14"/>
        <v>9.9999999999999645E-2</v>
      </c>
      <c r="H173" s="78">
        <f t="shared" si="15"/>
        <v>0.93815149328339498</v>
      </c>
      <c r="I173" s="78">
        <f t="shared" si="16"/>
        <v>9.3815149328339162E-2</v>
      </c>
      <c r="J173" s="190"/>
    </row>
    <row r="174" spans="1:10" x14ac:dyDescent="0.2">
      <c r="A174" s="76">
        <v>11.5</v>
      </c>
      <c r="B174" s="76">
        <f t="shared" si="9"/>
        <v>1.15E-2</v>
      </c>
      <c r="C174" s="78">
        <f t="shared" si="10"/>
        <v>0.93655330895166933</v>
      </c>
      <c r="D174" s="78">
        <f t="shared" si="11"/>
        <v>1</v>
      </c>
      <c r="E174" s="78">
        <f t="shared" si="12"/>
        <v>0.93655330895166933</v>
      </c>
      <c r="F174" s="78">
        <f t="shared" si="13"/>
        <v>-0.56934994773687109</v>
      </c>
      <c r="G174" s="78">
        <f t="shared" si="14"/>
        <v>9.9999999999999645E-2</v>
      </c>
      <c r="H174" s="78">
        <f t="shared" si="15"/>
        <v>0.93708741849949106</v>
      </c>
      <c r="I174" s="78">
        <f t="shared" si="16"/>
        <v>9.3708741849948776E-2</v>
      </c>
      <c r="J174" s="190"/>
    </row>
    <row r="175" spans="1:10" x14ac:dyDescent="0.2">
      <c r="A175" s="76">
        <v>11.6</v>
      </c>
      <c r="B175" s="76">
        <f t="shared" si="9"/>
        <v>1.1599999999999999E-2</v>
      </c>
      <c r="C175" s="78">
        <f t="shared" si="10"/>
        <v>0.93547682795139386</v>
      </c>
      <c r="D175" s="78">
        <f t="shared" si="11"/>
        <v>1</v>
      </c>
      <c r="E175" s="78">
        <f t="shared" si="12"/>
        <v>0.93547682795139386</v>
      </c>
      <c r="F175" s="78">
        <f t="shared" si="13"/>
        <v>-0.57933931277126771</v>
      </c>
      <c r="G175" s="78">
        <f t="shared" si="14"/>
        <v>9.9999999999999645E-2</v>
      </c>
      <c r="H175" s="78">
        <f t="shared" si="15"/>
        <v>0.9360150684515316</v>
      </c>
      <c r="I175" s="78">
        <f t="shared" si="16"/>
        <v>9.3601506845152824E-2</v>
      </c>
      <c r="J175" s="190"/>
    </row>
    <row r="176" spans="1:10" x14ac:dyDescent="0.2">
      <c r="A176" s="76">
        <v>11.7</v>
      </c>
      <c r="B176" s="76">
        <f t="shared" si="9"/>
        <v>1.1699999999999999E-2</v>
      </c>
      <c r="C176" s="78">
        <f t="shared" si="10"/>
        <v>0.93439211195956007</v>
      </c>
      <c r="D176" s="78">
        <f t="shared" si="11"/>
        <v>1</v>
      </c>
      <c r="E176" s="78">
        <f t="shared" si="12"/>
        <v>0.93439211195956007</v>
      </c>
      <c r="F176" s="78">
        <f t="shared" si="13"/>
        <v>-0.58941672969549863</v>
      </c>
      <c r="G176" s="78">
        <f t="shared" si="14"/>
        <v>9.9999999999999645E-2</v>
      </c>
      <c r="H176" s="78">
        <f t="shared" si="15"/>
        <v>0.93493446995547691</v>
      </c>
      <c r="I176" s="78">
        <f t="shared" si="16"/>
        <v>9.3493446995547361E-2</v>
      </c>
      <c r="J176" s="190"/>
    </row>
    <row r="177" spans="1:10" x14ac:dyDescent="0.2">
      <c r="A177" s="76">
        <v>11.8</v>
      </c>
      <c r="B177" s="76">
        <f t="shared" si="9"/>
        <v>1.1800000000000001E-2</v>
      </c>
      <c r="C177" s="78">
        <f t="shared" si="10"/>
        <v>0.9332991880824919</v>
      </c>
      <c r="D177" s="78">
        <f t="shared" si="11"/>
        <v>1</v>
      </c>
      <c r="E177" s="78">
        <f t="shared" si="12"/>
        <v>0.9332991880824919</v>
      </c>
      <c r="F177" s="78">
        <f t="shared" si="13"/>
        <v>-0.59958223966212509</v>
      </c>
      <c r="G177" s="78">
        <f t="shared" si="14"/>
        <v>0.10000000000000142</v>
      </c>
      <c r="H177" s="78">
        <f t="shared" si="15"/>
        <v>0.93384565002102593</v>
      </c>
      <c r="I177" s="78">
        <f t="shared" si="16"/>
        <v>9.3384565002103917E-2</v>
      </c>
      <c r="J177" s="190"/>
    </row>
    <row r="178" spans="1:10" x14ac:dyDescent="0.2">
      <c r="A178" s="76">
        <v>11.9</v>
      </c>
      <c r="B178" s="76">
        <f t="shared" si="9"/>
        <v>1.1900000000000001E-2</v>
      </c>
      <c r="C178" s="78">
        <f t="shared" si="10"/>
        <v>0.93219808361877599</v>
      </c>
      <c r="D178" s="78">
        <f t="shared" si="11"/>
        <v>1</v>
      </c>
      <c r="E178" s="78">
        <f t="shared" si="12"/>
        <v>0.93219808361877599</v>
      </c>
      <c r="F178" s="78">
        <f t="shared" si="13"/>
        <v>-0.60983588420782464</v>
      </c>
      <c r="G178" s="78">
        <f t="shared" si="14"/>
        <v>9.9999999999999645E-2</v>
      </c>
      <c r="H178" s="78">
        <f t="shared" si="15"/>
        <v>0.93274863585063394</v>
      </c>
      <c r="I178" s="78">
        <f t="shared" si="16"/>
        <v>9.3274863585063067E-2</v>
      </c>
      <c r="J178" s="190"/>
    </row>
    <row r="179" spans="1:10" x14ac:dyDescent="0.2">
      <c r="A179" s="76">
        <v>12</v>
      </c>
      <c r="B179" s="76">
        <f t="shared" si="9"/>
        <v>1.2E-2</v>
      </c>
      <c r="C179" s="78">
        <f t="shared" si="10"/>
        <v>0.9310888260582687</v>
      </c>
      <c r="D179" s="78">
        <f t="shared" si="11"/>
        <v>1</v>
      </c>
      <c r="E179" s="78">
        <f t="shared" si="12"/>
        <v>0.9310888260582687</v>
      </c>
      <c r="F179" s="78">
        <f t="shared" si="13"/>
        <v>-0.62017770525422244</v>
      </c>
      <c r="G179" s="78">
        <f t="shared" si="14"/>
        <v>9.9999999999999645E-2</v>
      </c>
      <c r="H179" s="78">
        <f t="shared" si="15"/>
        <v>0.9316434548385224</v>
      </c>
      <c r="I179" s="78">
        <f t="shared" si="16"/>
        <v>9.3164345483851912E-2</v>
      </c>
      <c r="J179" s="190"/>
    </row>
    <row r="180" spans="1:10" x14ac:dyDescent="0.2">
      <c r="A180" s="76">
        <v>12.1</v>
      </c>
      <c r="B180" s="76">
        <f t="shared" si="9"/>
        <v>1.21E-2</v>
      </c>
      <c r="C180" s="78">
        <f t="shared" si="10"/>
        <v>0.92997144308110158</v>
      </c>
      <c r="D180" s="78">
        <f t="shared" si="11"/>
        <v>1</v>
      </c>
      <c r="E180" s="78">
        <f t="shared" si="12"/>
        <v>0.92997144308110158</v>
      </c>
      <c r="F180" s="78">
        <f t="shared" si="13"/>
        <v>-0.63060774510868545</v>
      </c>
      <c r="G180" s="78">
        <f t="shared" si="14"/>
        <v>9.9999999999999645E-2</v>
      </c>
      <c r="H180" s="78">
        <f t="shared" si="15"/>
        <v>0.93053013456968514</v>
      </c>
      <c r="I180" s="78">
        <f t="shared" si="16"/>
        <v>9.3053013456968189E-2</v>
      </c>
      <c r="J180" s="190"/>
    </row>
    <row r="181" spans="1:10" x14ac:dyDescent="0.2">
      <c r="A181" s="76">
        <v>12.2</v>
      </c>
      <c r="B181" s="76">
        <f t="shared" si="9"/>
        <v>1.2199999999999999E-2</v>
      </c>
      <c r="C181" s="78">
        <f t="shared" si="10"/>
        <v>0.92884596255667218</v>
      </c>
      <c r="D181" s="78">
        <f t="shared" si="11"/>
        <v>1</v>
      </c>
      <c r="E181" s="78">
        <f t="shared" si="12"/>
        <v>0.92884596255667218</v>
      </c>
      <c r="F181" s="78">
        <f t="shared" si="13"/>
        <v>-0.64112604646519955</v>
      </c>
      <c r="G181" s="78">
        <f t="shared" si="14"/>
        <v>9.9999999999999645E-2</v>
      </c>
      <c r="H181" s="78">
        <f t="shared" si="15"/>
        <v>0.92940870281888688</v>
      </c>
      <c r="I181" s="78">
        <f t="shared" si="16"/>
        <v>9.2940870281888355E-2</v>
      </c>
      <c r="J181" s="190"/>
    </row>
    <row r="182" spans="1:10" x14ac:dyDescent="0.2">
      <c r="A182" s="76">
        <v>12.3</v>
      </c>
      <c r="B182" s="76">
        <f t="shared" si="9"/>
        <v>1.23E-2</v>
      </c>
      <c r="C182" s="78">
        <f t="shared" si="10"/>
        <v>0.92771241254263515</v>
      </c>
      <c r="D182" s="78">
        <f t="shared" si="11"/>
        <v>1</v>
      </c>
      <c r="E182" s="78">
        <f t="shared" si="12"/>
        <v>0.92771241254263515</v>
      </c>
      <c r="F182" s="78">
        <f t="shared" si="13"/>
        <v>-0.6517326524051924</v>
      </c>
      <c r="G182" s="78">
        <f t="shared" si="14"/>
        <v>0.10000000000000142</v>
      </c>
      <c r="H182" s="78">
        <f t="shared" si="15"/>
        <v>0.92827918754965366</v>
      </c>
      <c r="I182" s="78">
        <f t="shared" si="16"/>
        <v>9.2827918754966682E-2</v>
      </c>
      <c r="J182" s="190"/>
    </row>
    <row r="183" spans="1:10" x14ac:dyDescent="0.2">
      <c r="A183" s="76">
        <v>12.4</v>
      </c>
      <c r="B183" s="76">
        <f t="shared" si="9"/>
        <v>1.24E-2</v>
      </c>
      <c r="C183" s="78">
        <f t="shared" si="10"/>
        <v>0.92657082128388235</v>
      </c>
      <c r="D183" s="78">
        <f t="shared" si="11"/>
        <v>1</v>
      </c>
      <c r="E183" s="78">
        <f t="shared" si="12"/>
        <v>0.92657082128388235</v>
      </c>
      <c r="F183" s="78">
        <f t="shared" si="13"/>
        <v>-0.66242760639840603</v>
      </c>
      <c r="G183" s="78">
        <f t="shared" si="14"/>
        <v>9.9999999999999645E-2</v>
      </c>
      <c r="H183" s="78">
        <f t="shared" si="15"/>
        <v>0.92714161691325869</v>
      </c>
      <c r="I183" s="78">
        <f t="shared" si="16"/>
        <v>9.2714161691325542E-2</v>
      </c>
      <c r="J183" s="190"/>
    </row>
    <row r="184" spans="1:10" x14ac:dyDescent="0.2">
      <c r="A184" s="76">
        <v>12.5</v>
      </c>
      <c r="B184" s="76">
        <f t="shared" si="9"/>
        <v>1.2500000000000001E-2</v>
      </c>
      <c r="C184" s="78">
        <f t="shared" si="10"/>
        <v>0.9254212172115206</v>
      </c>
      <c r="D184" s="78">
        <f t="shared" si="11"/>
        <v>1</v>
      </c>
      <c r="E184" s="78">
        <f t="shared" si="12"/>
        <v>0.9254212172115206</v>
      </c>
      <c r="F184" s="78">
        <f t="shared" si="13"/>
        <v>-0.67321095230374128</v>
      </c>
      <c r="G184" s="78">
        <f t="shared" si="14"/>
        <v>9.9999999999999645E-2</v>
      </c>
      <c r="H184" s="78">
        <f t="shared" si="15"/>
        <v>0.92599601924770147</v>
      </c>
      <c r="I184" s="78">
        <f t="shared" si="16"/>
        <v>9.259960192476982E-2</v>
      </c>
      <c r="J184" s="190"/>
    </row>
    <row r="185" spans="1:10" x14ac:dyDescent="0.2">
      <c r="A185" s="76">
        <v>12.6</v>
      </c>
      <c r="B185" s="76">
        <f t="shared" si="9"/>
        <v>1.26E-2</v>
      </c>
      <c r="C185" s="78">
        <f t="shared" si="10"/>
        <v>0.92426362894183656</v>
      </c>
      <c r="D185" s="78">
        <f t="shared" si="11"/>
        <v>1</v>
      </c>
      <c r="E185" s="78">
        <f t="shared" si="12"/>
        <v>0.92426362894183656</v>
      </c>
      <c r="F185" s="78">
        <f t="shared" si="13"/>
        <v>-0.68408273437017042</v>
      </c>
      <c r="G185" s="78">
        <f t="shared" si="14"/>
        <v>9.9999999999999645E-2</v>
      </c>
      <c r="H185" s="78">
        <f t="shared" si="15"/>
        <v>0.92484242307667852</v>
      </c>
      <c r="I185" s="78">
        <f t="shared" si="16"/>
        <v>9.2484242307667525E-2</v>
      </c>
      <c r="J185" s="190"/>
    </row>
    <row r="186" spans="1:10" x14ac:dyDescent="0.2">
      <c r="A186" s="76">
        <v>12.7</v>
      </c>
      <c r="B186" s="76">
        <f t="shared" si="9"/>
        <v>1.2699999999999999E-2</v>
      </c>
      <c r="C186" s="78">
        <f t="shared" si="10"/>
        <v>0.92309808527526538</v>
      </c>
      <c r="D186" s="78">
        <f t="shared" si="11"/>
        <v>1</v>
      </c>
      <c r="E186" s="78">
        <f t="shared" si="12"/>
        <v>0.92309808527526538</v>
      </c>
      <c r="F186" s="78">
        <f t="shared" si="13"/>
        <v>-0.69504299723756369</v>
      </c>
      <c r="G186" s="78">
        <f t="shared" si="14"/>
        <v>9.9999999999999645E-2</v>
      </c>
      <c r="H186" s="78">
        <f t="shared" si="15"/>
        <v>0.92368085710855097</v>
      </c>
      <c r="I186" s="78">
        <f t="shared" si="16"/>
        <v>9.2368085710854766E-2</v>
      </c>
      <c r="J186" s="190"/>
    </row>
    <row r="187" spans="1:10" x14ac:dyDescent="0.2">
      <c r="A187" s="76">
        <v>12.8</v>
      </c>
      <c r="B187" s="76">
        <f t="shared" si="9"/>
        <v>1.2800000000000001E-2</v>
      </c>
      <c r="C187" s="78">
        <f t="shared" si="10"/>
        <v>0.92192461519534286</v>
      </c>
      <c r="D187" s="78">
        <f t="shared" si="11"/>
        <v>1</v>
      </c>
      <c r="E187" s="78">
        <f t="shared" si="12"/>
        <v>0.92192461519534286</v>
      </c>
      <c r="F187" s="78">
        <f t="shared" si="13"/>
        <v>-0.70609178593762167</v>
      </c>
      <c r="G187" s="78">
        <f t="shared" si="14"/>
        <v>0.10000000000000142</v>
      </c>
      <c r="H187" s="78">
        <f t="shared" si="15"/>
        <v>0.92251135023530417</v>
      </c>
      <c r="I187" s="78">
        <f t="shared" si="16"/>
        <v>9.225113502353173E-2</v>
      </c>
      <c r="J187" s="190"/>
    </row>
    <row r="188" spans="1:10" x14ac:dyDescent="0.2">
      <c r="A188" s="76">
        <v>12.9</v>
      </c>
      <c r="B188" s="76">
        <f t="shared" si="9"/>
        <v>1.29E-2</v>
      </c>
      <c r="C188" s="78">
        <f t="shared" si="10"/>
        <v>0.92074324786765649</v>
      </c>
      <c r="D188" s="78">
        <f t="shared" si="11"/>
        <v>1</v>
      </c>
      <c r="E188" s="78">
        <f t="shared" si="12"/>
        <v>0.92074324786765649</v>
      </c>
      <c r="F188" s="78">
        <f t="shared" si="13"/>
        <v>-0.71722914589476661</v>
      </c>
      <c r="G188" s="78">
        <f t="shared" si="14"/>
        <v>9.9999999999999645E-2</v>
      </c>
      <c r="H188" s="78">
        <f t="shared" si="15"/>
        <v>0.92133393153149967</v>
      </c>
      <c r="I188" s="78">
        <f t="shared" si="16"/>
        <v>9.213339315314964E-2</v>
      </c>
      <c r="J188" s="190"/>
    </row>
    <row r="189" spans="1:10" x14ac:dyDescent="0.2">
      <c r="A189" s="76">
        <v>13</v>
      </c>
      <c r="B189" s="76">
        <f t="shared" ref="B189:B252" si="17">A189/1000</f>
        <v>1.2999999999999999E-2</v>
      </c>
      <c r="C189" s="78">
        <f t="shared" ref="C189:C252" si="18">ABS(SIN(((144*PI()*$A189*VLOOKUP($D$8,$C$13:$D$16,2,FALSE))/($D$11*1000000)))/(VLOOKUP($D$8,$C$13:$D$16,2,FALSE)*SIN(((144*PI()*$A189)/($D$11*1000000)))))^3</f>
        <v>0.91955401263879111</v>
      </c>
      <c r="D189" s="78">
        <f t="shared" ref="D189:D252" si="19">ABS(SIN(((144*VLOOKUP($D$8,$C$13:$D$16,2,FALSE)*PI()*$A189*VLOOKUP($D$8,$C$13:$E$16,3,FALSE))/($D$11*1000000)))/(VLOOKUP($D$8,$C$13:$E$16,3,FALSE)*SIN(((144*VLOOKUP($D$8,$C$13:$D$16,2,FALSE)*PI()*$A189)/($D$11*1000000)))))^1</f>
        <v>1</v>
      </c>
      <c r="E189" s="78">
        <f t="shared" ref="E189:E252" si="20">C189*D189</f>
        <v>0.91955401263879111</v>
      </c>
      <c r="F189" s="78">
        <f t="shared" ref="F189:F252" si="21">20*LOG10(E189)</f>
        <v>-0.72845512292703585</v>
      </c>
      <c r="G189" s="78">
        <f t="shared" ref="G189:G252" si="22">A189-A188</f>
        <v>9.9999999999999645E-2</v>
      </c>
      <c r="H189" s="78">
        <f t="shared" ref="H189:H252" si="23">((C189+C188)/2)</f>
        <v>0.9201486302532238</v>
      </c>
      <c r="I189" s="78">
        <f t="shared" si="16"/>
        <v>9.2014863025322052E-2</v>
      </c>
      <c r="J189" s="190"/>
    </row>
    <row r="190" spans="1:10" x14ac:dyDescent="0.2">
      <c r="A190" s="76">
        <v>13.1</v>
      </c>
      <c r="B190" s="76">
        <f t="shared" si="17"/>
        <v>1.3099999999999999E-2</v>
      </c>
      <c r="C190" s="78">
        <f t="shared" si="18"/>
        <v>0.91835693903526505</v>
      </c>
      <c r="D190" s="78">
        <f t="shared" si="19"/>
        <v>1</v>
      </c>
      <c r="E190" s="78">
        <f t="shared" si="20"/>
        <v>0.91835693903526505</v>
      </c>
      <c r="F190" s="78">
        <f t="shared" si="21"/>
        <v>-0.7397697632470146</v>
      </c>
      <c r="G190" s="78">
        <f t="shared" si="22"/>
        <v>9.9999999999999645E-2</v>
      </c>
      <c r="H190" s="78">
        <f t="shared" si="23"/>
        <v>0.91895547583702808</v>
      </c>
      <c r="I190" s="78">
        <f t="shared" ref="I190:I253" si="24">G190*H190</f>
        <v>9.1895547583702483E-2</v>
      </c>
      <c r="J190" s="190"/>
    </row>
    <row r="191" spans="1:10" x14ac:dyDescent="0.2">
      <c r="A191" s="76">
        <v>13.2</v>
      </c>
      <c r="B191" s="76">
        <f t="shared" si="17"/>
        <v>1.32E-2</v>
      </c>
      <c r="C191" s="78">
        <f t="shared" si="18"/>
        <v>0.91715205676246281</v>
      </c>
      <c r="D191" s="78">
        <f t="shared" si="19"/>
        <v>1</v>
      </c>
      <c r="E191" s="78">
        <f t="shared" si="20"/>
        <v>0.91715205676246281</v>
      </c>
      <c r="F191" s="78">
        <f t="shared" si="21"/>
        <v>-0.75117311346275484</v>
      </c>
      <c r="G191" s="78">
        <f t="shared" si="22"/>
        <v>9.9999999999999645E-2</v>
      </c>
      <c r="H191" s="78">
        <f t="shared" si="23"/>
        <v>0.91775449789886387</v>
      </c>
      <c r="I191" s="78">
        <f t="shared" si="24"/>
        <v>9.1775449789886068E-2</v>
      </c>
      <c r="J191" s="190"/>
    </row>
    <row r="192" spans="1:10" x14ac:dyDescent="0.2">
      <c r="A192" s="76">
        <v>13.3</v>
      </c>
      <c r="B192" s="76">
        <f t="shared" si="17"/>
        <v>1.3300000000000001E-2</v>
      </c>
      <c r="C192" s="78">
        <f t="shared" si="18"/>
        <v>0.91593939570356209</v>
      </c>
      <c r="D192" s="78">
        <f t="shared" si="19"/>
        <v>1</v>
      </c>
      <c r="E192" s="78">
        <f t="shared" si="20"/>
        <v>0.91593939570356209</v>
      </c>
      <c r="F192" s="78">
        <f t="shared" si="21"/>
        <v>-0.76266522057869657</v>
      </c>
      <c r="G192" s="78">
        <f t="shared" si="22"/>
        <v>0.10000000000000142</v>
      </c>
      <c r="H192" s="78">
        <f t="shared" si="23"/>
        <v>0.91654572623301245</v>
      </c>
      <c r="I192" s="78">
        <f t="shared" si="24"/>
        <v>9.1654572623302552E-2</v>
      </c>
      <c r="J192" s="190"/>
    </row>
    <row r="193" spans="1:10" x14ac:dyDescent="0.2">
      <c r="A193" s="76">
        <v>13.4</v>
      </c>
      <c r="B193" s="76">
        <f t="shared" si="17"/>
        <v>1.34E-2</v>
      </c>
      <c r="C193" s="78">
        <f t="shared" si="18"/>
        <v>0.91471898591845058</v>
      </c>
      <c r="D193" s="78">
        <f t="shared" si="19"/>
        <v>1</v>
      </c>
      <c r="E193" s="78">
        <f t="shared" si="20"/>
        <v>0.91471898591845058</v>
      </c>
      <c r="F193" s="78">
        <f t="shared" si="21"/>
        <v>-0.77424613199664005</v>
      </c>
      <c r="G193" s="78">
        <f t="shared" si="22"/>
        <v>9.9999999999999645E-2</v>
      </c>
      <c r="H193" s="78">
        <f t="shared" si="23"/>
        <v>0.91532919081100639</v>
      </c>
      <c r="I193" s="78">
        <f t="shared" si="24"/>
        <v>9.1532919081100311E-2</v>
      </c>
      <c r="J193" s="190"/>
    </row>
    <row r="194" spans="1:10" x14ac:dyDescent="0.2">
      <c r="A194" s="76">
        <v>13.5</v>
      </c>
      <c r="B194" s="76">
        <f t="shared" si="17"/>
        <v>1.35E-2</v>
      </c>
      <c r="C194" s="78">
        <f t="shared" si="18"/>
        <v>0.91349085764264204</v>
      </c>
      <c r="D194" s="78">
        <f t="shared" si="19"/>
        <v>1</v>
      </c>
      <c r="E194" s="78">
        <f t="shared" si="20"/>
        <v>0.91349085764264204</v>
      </c>
      <c r="F194" s="78">
        <f t="shared" si="21"/>
        <v>-0.78591589551667651</v>
      </c>
      <c r="G194" s="78">
        <f t="shared" si="22"/>
        <v>9.9999999999999645E-2</v>
      </c>
      <c r="H194" s="78">
        <f t="shared" si="23"/>
        <v>0.91410492178054636</v>
      </c>
      <c r="I194" s="78">
        <f t="shared" si="24"/>
        <v>9.1410492178054317E-2</v>
      </c>
      <c r="J194" s="190"/>
    </row>
    <row r="195" spans="1:10" x14ac:dyDescent="0.2">
      <c r="A195" s="76">
        <v>13.6</v>
      </c>
      <c r="B195" s="76">
        <f t="shared" si="17"/>
        <v>1.3599999999999999E-2</v>
      </c>
      <c r="C195" s="78">
        <f t="shared" si="18"/>
        <v>0.91225504128618407</v>
      </c>
      <c r="D195" s="78">
        <f t="shared" si="19"/>
        <v>1</v>
      </c>
      <c r="E195" s="78">
        <f t="shared" si="20"/>
        <v>0.91225504128618407</v>
      </c>
      <c r="F195" s="78">
        <f t="shared" si="21"/>
        <v>-0.79767455933815057</v>
      </c>
      <c r="G195" s="78">
        <f t="shared" si="22"/>
        <v>9.9999999999999645E-2</v>
      </c>
      <c r="H195" s="78">
        <f t="shared" si="23"/>
        <v>0.912872949464413</v>
      </c>
      <c r="I195" s="78">
        <f t="shared" si="24"/>
        <v>9.1287294946440972E-2</v>
      </c>
      <c r="J195" s="190"/>
    </row>
    <row r="196" spans="1:10" x14ac:dyDescent="0.2">
      <c r="A196" s="76">
        <v>13.7</v>
      </c>
      <c r="B196" s="76">
        <f t="shared" si="17"/>
        <v>1.3699999999999999E-2</v>
      </c>
      <c r="C196" s="78">
        <f t="shared" si="18"/>
        <v>0.91101156743255984</v>
      </c>
      <c r="D196" s="78">
        <f t="shared" si="19"/>
        <v>1</v>
      </c>
      <c r="E196" s="78">
        <f t="shared" si="20"/>
        <v>0.91101156743255984</v>
      </c>
      <c r="F196" s="78">
        <f t="shared" si="21"/>
        <v>-0.8095221720606337</v>
      </c>
      <c r="G196" s="78">
        <f t="shared" si="22"/>
        <v>9.9999999999999645E-2</v>
      </c>
      <c r="H196" s="78">
        <f t="shared" si="23"/>
        <v>0.91163330435937195</v>
      </c>
      <c r="I196" s="78">
        <f t="shared" si="24"/>
        <v>9.1163330435936871E-2</v>
      </c>
      <c r="J196" s="190"/>
    </row>
    <row r="197" spans="1:10" x14ac:dyDescent="0.2">
      <c r="A197" s="76">
        <v>13.8</v>
      </c>
      <c r="B197" s="76">
        <f t="shared" si="17"/>
        <v>1.3800000000000002E-2</v>
      </c>
      <c r="C197" s="78">
        <f t="shared" si="18"/>
        <v>0.90976046683758383</v>
      </c>
      <c r="D197" s="78">
        <f t="shared" si="19"/>
        <v>1</v>
      </c>
      <c r="E197" s="78">
        <f t="shared" si="20"/>
        <v>0.90976046683758383</v>
      </c>
      <c r="F197" s="78">
        <f t="shared" si="21"/>
        <v>-0.82145878268490846</v>
      </c>
      <c r="G197" s="78">
        <f t="shared" si="22"/>
        <v>0.10000000000000142</v>
      </c>
      <c r="H197" s="78">
        <f t="shared" si="23"/>
        <v>0.91038601713507183</v>
      </c>
      <c r="I197" s="78">
        <f t="shared" si="24"/>
        <v>9.1038601713508471E-2</v>
      </c>
      <c r="J197" s="190"/>
    </row>
    <row r="198" spans="1:10" x14ac:dyDescent="0.2">
      <c r="A198" s="76">
        <v>13.9</v>
      </c>
      <c r="B198" s="76">
        <f t="shared" si="17"/>
        <v>1.3900000000000001E-2</v>
      </c>
      <c r="C198" s="78">
        <f t="shared" si="18"/>
        <v>0.90850177042829372</v>
      </c>
      <c r="D198" s="78">
        <f t="shared" si="19"/>
        <v>1</v>
      </c>
      <c r="E198" s="78">
        <f t="shared" si="20"/>
        <v>0.90850177042829372</v>
      </c>
      <c r="F198" s="78">
        <f t="shared" si="21"/>
        <v>-0.833484440613943</v>
      </c>
      <c r="G198" s="78">
        <f t="shared" si="22"/>
        <v>9.9999999999999645E-2</v>
      </c>
      <c r="H198" s="78">
        <f t="shared" si="23"/>
        <v>0.90913111863293872</v>
      </c>
      <c r="I198" s="78">
        <f t="shared" si="24"/>
        <v>9.0913111863293553E-2</v>
      </c>
      <c r="J198" s="190"/>
    </row>
    <row r="199" spans="1:10" x14ac:dyDescent="0.2">
      <c r="A199" s="76">
        <v>14</v>
      </c>
      <c r="B199" s="76">
        <f t="shared" si="17"/>
        <v>1.4E-2</v>
      </c>
      <c r="C199" s="78">
        <f t="shared" si="18"/>
        <v>0.9072355093018335</v>
      </c>
      <c r="D199" s="78">
        <f t="shared" si="19"/>
        <v>1</v>
      </c>
      <c r="E199" s="78">
        <f t="shared" si="20"/>
        <v>0.9072355093018335</v>
      </c>
      <c r="F199" s="78">
        <f t="shared" si="21"/>
        <v>-0.84559919565390484</v>
      </c>
      <c r="G199" s="78">
        <f t="shared" si="22"/>
        <v>9.9999999999999645E-2</v>
      </c>
      <c r="H199" s="78">
        <f t="shared" si="23"/>
        <v>0.90786863986506361</v>
      </c>
      <c r="I199" s="78">
        <f t="shared" si="24"/>
        <v>9.0786863986506039E-2</v>
      </c>
      <c r="J199" s="190"/>
    </row>
    <row r="200" spans="1:10" x14ac:dyDescent="0.2">
      <c r="A200" s="76">
        <v>14.1</v>
      </c>
      <c r="B200" s="76">
        <f t="shared" si="17"/>
        <v>1.41E-2</v>
      </c>
      <c r="C200" s="78">
        <f t="shared" si="18"/>
        <v>0.90596171472433384</v>
      </c>
      <c r="D200" s="78">
        <f t="shared" si="19"/>
        <v>1</v>
      </c>
      <c r="E200" s="78">
        <f t="shared" si="20"/>
        <v>0.90596171472433384</v>
      </c>
      <c r="F200" s="78">
        <f t="shared" si="21"/>
        <v>-0.85780309801515531</v>
      </c>
      <c r="G200" s="78">
        <f t="shared" si="22"/>
        <v>9.9999999999999645E-2</v>
      </c>
      <c r="H200" s="78">
        <f t="shared" si="23"/>
        <v>0.90659861201308367</v>
      </c>
      <c r="I200" s="78">
        <f t="shared" si="24"/>
        <v>9.0659861201308048E-2</v>
      </c>
      <c r="J200" s="190"/>
    </row>
    <row r="201" spans="1:10" x14ac:dyDescent="0.2">
      <c r="A201" s="76">
        <v>14.2</v>
      </c>
      <c r="B201" s="76">
        <f t="shared" si="17"/>
        <v>1.4199999999999999E-2</v>
      </c>
      <c r="C201" s="78">
        <f t="shared" si="18"/>
        <v>0.90468041812978517</v>
      </c>
      <c r="D201" s="78">
        <f t="shared" si="19"/>
        <v>1</v>
      </c>
      <c r="E201" s="78">
        <f t="shared" si="20"/>
        <v>0.90468041812978517</v>
      </c>
      <c r="F201" s="78">
        <f t="shared" si="21"/>
        <v>-0.87009619831327034</v>
      </c>
      <c r="G201" s="78">
        <f t="shared" si="22"/>
        <v>9.9999999999999645E-2</v>
      </c>
      <c r="H201" s="78">
        <f t="shared" si="23"/>
        <v>0.90532106642705945</v>
      </c>
      <c r="I201" s="78">
        <f t="shared" si="24"/>
        <v>9.0532106642705626E-2</v>
      </c>
      <c r="J201" s="190"/>
    </row>
    <row r="202" spans="1:10" x14ac:dyDescent="0.2">
      <c r="A202" s="76">
        <v>14.3</v>
      </c>
      <c r="B202" s="76">
        <f t="shared" si="17"/>
        <v>1.43E-2</v>
      </c>
      <c r="C202" s="78">
        <f t="shared" si="18"/>
        <v>0.9033916511189064</v>
      </c>
      <c r="D202" s="78">
        <f t="shared" si="19"/>
        <v>1</v>
      </c>
      <c r="E202" s="78">
        <f t="shared" si="20"/>
        <v>0.9033916511189064</v>
      </c>
      <c r="F202" s="78">
        <f t="shared" si="21"/>
        <v>-0.88247854757005673</v>
      </c>
      <c r="G202" s="78">
        <f t="shared" si="22"/>
        <v>0.10000000000000142</v>
      </c>
      <c r="H202" s="78">
        <f t="shared" si="23"/>
        <v>0.90403603462434579</v>
      </c>
      <c r="I202" s="78">
        <f t="shared" si="24"/>
        <v>9.0403603462435866E-2</v>
      </c>
      <c r="J202" s="190"/>
    </row>
    <row r="203" spans="1:10" x14ac:dyDescent="0.2">
      <c r="A203" s="76">
        <v>14.4</v>
      </c>
      <c r="B203" s="76">
        <f t="shared" si="17"/>
        <v>1.44E-2</v>
      </c>
      <c r="C203" s="78">
        <f t="shared" si="18"/>
        <v>0.90209544545800469</v>
      </c>
      <c r="D203" s="78">
        <f t="shared" si="19"/>
        <v>1</v>
      </c>
      <c r="E203" s="78">
        <f t="shared" si="20"/>
        <v>0.90209544545800469</v>
      </c>
      <c r="F203" s="78">
        <f t="shared" si="21"/>
        <v>-0.89495019721461355</v>
      </c>
      <c r="G203" s="78">
        <f t="shared" si="22"/>
        <v>9.9999999999999645E-2</v>
      </c>
      <c r="H203" s="78">
        <f t="shared" si="23"/>
        <v>0.9027435482884556</v>
      </c>
      <c r="I203" s="78">
        <f t="shared" si="24"/>
        <v>9.0274354828845244E-2</v>
      </c>
      <c r="J203" s="190"/>
    </row>
    <row r="204" spans="1:10" x14ac:dyDescent="0.2">
      <c r="A204" s="76">
        <v>14.5</v>
      </c>
      <c r="B204" s="76">
        <f t="shared" si="17"/>
        <v>1.4500000000000001E-2</v>
      </c>
      <c r="C204" s="78">
        <f t="shared" si="18"/>
        <v>0.90079183307783683</v>
      </c>
      <c r="D204" s="78">
        <f t="shared" si="19"/>
        <v>1</v>
      </c>
      <c r="E204" s="78">
        <f t="shared" si="20"/>
        <v>0.90079183307783683</v>
      </c>
      <c r="F204" s="78">
        <f t="shared" si="21"/>
        <v>-0.9075111990843332</v>
      </c>
      <c r="G204" s="78">
        <f t="shared" si="22"/>
        <v>9.9999999999999645E-2</v>
      </c>
      <c r="H204" s="78">
        <f t="shared" si="23"/>
        <v>0.90144363926792082</v>
      </c>
      <c r="I204" s="78">
        <f t="shared" si="24"/>
        <v>9.014436392679176E-2</v>
      </c>
      <c r="J204" s="190"/>
    </row>
    <row r="205" spans="1:10" x14ac:dyDescent="0.2">
      <c r="A205" s="76">
        <v>14.6</v>
      </c>
      <c r="B205" s="76">
        <f t="shared" si="17"/>
        <v>1.46E-2</v>
      </c>
      <c r="C205" s="78">
        <f t="shared" si="18"/>
        <v>0.89948084607245782</v>
      </c>
      <c r="D205" s="78">
        <f t="shared" si="19"/>
        <v>1</v>
      </c>
      <c r="E205" s="78">
        <f t="shared" si="20"/>
        <v>0.89948084607245782</v>
      </c>
      <c r="F205" s="78">
        <f t="shared" si="21"/>
        <v>-0.92016160542598324</v>
      </c>
      <c r="G205" s="78">
        <f t="shared" si="22"/>
        <v>9.9999999999999645E-2</v>
      </c>
      <c r="H205" s="78">
        <f t="shared" si="23"/>
        <v>0.90013633957514738</v>
      </c>
      <c r="I205" s="78">
        <f t="shared" si="24"/>
        <v>9.0013633957514425E-2</v>
      </c>
      <c r="J205" s="190"/>
    </row>
    <row r="206" spans="1:10" x14ac:dyDescent="0.2">
      <c r="A206" s="76">
        <v>14.7</v>
      </c>
      <c r="B206" s="76">
        <f t="shared" si="17"/>
        <v>1.47E-2</v>
      </c>
      <c r="C206" s="78">
        <f t="shared" si="18"/>
        <v>0.89816251669806668</v>
      </c>
      <c r="D206" s="78">
        <f t="shared" si="19"/>
        <v>1</v>
      </c>
      <c r="E206" s="78">
        <f t="shared" si="20"/>
        <v>0.89816251669806668</v>
      </c>
      <c r="F206" s="78">
        <f t="shared" si="21"/>
        <v>-0.93290146889677306</v>
      </c>
      <c r="G206" s="78">
        <f t="shared" si="22"/>
        <v>9.9999999999999645E-2</v>
      </c>
      <c r="H206" s="78">
        <f t="shared" si="23"/>
        <v>0.89882168138526231</v>
      </c>
      <c r="I206" s="78">
        <f t="shared" si="24"/>
        <v>8.9882168138525911E-2</v>
      </c>
      <c r="J206" s="190"/>
    </row>
    <row r="207" spans="1:10" x14ac:dyDescent="0.2">
      <c r="A207" s="76">
        <v>14.8</v>
      </c>
      <c r="B207" s="76">
        <f t="shared" si="17"/>
        <v>1.4800000000000001E-2</v>
      </c>
      <c r="C207" s="78">
        <f t="shared" si="18"/>
        <v>0.89683687737184914</v>
      </c>
      <c r="D207" s="78">
        <f t="shared" si="19"/>
        <v>1</v>
      </c>
      <c r="E207" s="78">
        <f t="shared" si="20"/>
        <v>0.89683687737184914</v>
      </c>
      <c r="F207" s="78">
        <f t="shared" si="21"/>
        <v>-0.94573084256540896</v>
      </c>
      <c r="G207" s="78">
        <f t="shared" si="22"/>
        <v>0.10000000000000142</v>
      </c>
      <c r="H207" s="78">
        <f t="shared" si="23"/>
        <v>0.89749969703495791</v>
      </c>
      <c r="I207" s="78">
        <f t="shared" si="24"/>
        <v>8.9749969703497065E-2</v>
      </c>
      <c r="J207" s="190"/>
    </row>
    <row r="208" spans="1:10" x14ac:dyDescent="0.2">
      <c r="A208" s="76">
        <v>14.9</v>
      </c>
      <c r="B208" s="76">
        <f t="shared" si="17"/>
        <v>1.49E-2</v>
      </c>
      <c r="C208" s="78">
        <f t="shared" si="18"/>
        <v>0.8955039606708135</v>
      </c>
      <c r="D208" s="78">
        <f t="shared" si="19"/>
        <v>1</v>
      </c>
      <c r="E208" s="78">
        <f t="shared" si="20"/>
        <v>0.8955039606708135</v>
      </c>
      <c r="F208" s="78">
        <f t="shared" si="21"/>
        <v>-0.95864977991317379</v>
      </c>
      <c r="G208" s="78">
        <f t="shared" si="22"/>
        <v>9.9999999999999645E-2</v>
      </c>
      <c r="H208" s="78">
        <f t="shared" si="23"/>
        <v>0.89617041902133132</v>
      </c>
      <c r="I208" s="78">
        <f t="shared" si="24"/>
        <v>8.9617041902132807E-2</v>
      </c>
      <c r="J208" s="190"/>
    </row>
    <row r="209" spans="1:10" x14ac:dyDescent="0.2">
      <c r="A209" s="76">
        <v>15</v>
      </c>
      <c r="B209" s="76">
        <f t="shared" si="17"/>
        <v>1.4999999999999999E-2</v>
      </c>
      <c r="C209" s="78">
        <f t="shared" si="18"/>
        <v>0.89416379933061774</v>
      </c>
      <c r="D209" s="78">
        <f t="shared" si="19"/>
        <v>1</v>
      </c>
      <c r="E209" s="78">
        <f t="shared" si="20"/>
        <v>0.89416379933061774</v>
      </c>
      <c r="F209" s="78">
        <f t="shared" si="21"/>
        <v>-0.97165833483505004</v>
      </c>
      <c r="G209" s="78">
        <f t="shared" si="22"/>
        <v>9.9999999999999645E-2</v>
      </c>
      <c r="H209" s="78">
        <f t="shared" si="23"/>
        <v>0.89483388000071562</v>
      </c>
      <c r="I209" s="78">
        <f t="shared" si="24"/>
        <v>8.9483388000071246E-2</v>
      </c>
      <c r="J209" s="190"/>
    </row>
    <row r="210" spans="1:10" x14ac:dyDescent="0.2">
      <c r="A210" s="76">
        <v>15.1</v>
      </c>
      <c r="B210" s="76">
        <f t="shared" si="17"/>
        <v>1.5099999999999999E-2</v>
      </c>
      <c r="C210" s="78">
        <f t="shared" si="18"/>
        <v>0.89281642624440094</v>
      </c>
      <c r="D210" s="78">
        <f t="shared" si="19"/>
        <v>1</v>
      </c>
      <c r="E210" s="78">
        <f t="shared" si="20"/>
        <v>0.89281642624440094</v>
      </c>
      <c r="F210" s="78">
        <f t="shared" si="21"/>
        <v>-0.98475656164076253</v>
      </c>
      <c r="G210" s="78">
        <f t="shared" si="22"/>
        <v>9.9999999999999645E-2</v>
      </c>
      <c r="H210" s="78">
        <f t="shared" si="23"/>
        <v>0.89349011278750934</v>
      </c>
      <c r="I210" s="78">
        <f t="shared" si="24"/>
        <v>8.9349011278750612E-2</v>
      </c>
      <c r="J210" s="190"/>
    </row>
    <row r="211" spans="1:10" x14ac:dyDescent="0.2">
      <c r="A211" s="76">
        <v>15.2</v>
      </c>
      <c r="B211" s="76">
        <f t="shared" si="17"/>
        <v>1.52E-2</v>
      </c>
      <c r="C211" s="78">
        <f t="shared" si="18"/>
        <v>0.89146187446159564</v>
      </c>
      <c r="D211" s="78">
        <f t="shared" si="19"/>
        <v>1</v>
      </c>
      <c r="E211" s="78">
        <f t="shared" si="20"/>
        <v>0.89146187446159564</v>
      </c>
      <c r="F211" s="78">
        <f t="shared" si="21"/>
        <v>-0.99794451505596382</v>
      </c>
      <c r="G211" s="78">
        <f t="shared" si="22"/>
        <v>9.9999999999999645E-2</v>
      </c>
      <c r="H211" s="78">
        <f t="shared" si="23"/>
        <v>0.89213915035299829</v>
      </c>
      <c r="I211" s="78">
        <f t="shared" si="24"/>
        <v>8.9213915035299518E-2</v>
      </c>
      <c r="J211" s="190"/>
    </row>
    <row r="212" spans="1:10" x14ac:dyDescent="0.2">
      <c r="A212" s="76">
        <v>15.3</v>
      </c>
      <c r="B212" s="76">
        <f t="shared" si="17"/>
        <v>1.5300000000000001E-2</v>
      </c>
      <c r="C212" s="78">
        <f t="shared" si="18"/>
        <v>0.89010017718675072</v>
      </c>
      <c r="D212" s="78">
        <f t="shared" si="19"/>
        <v>1</v>
      </c>
      <c r="E212" s="78">
        <f t="shared" si="20"/>
        <v>0.89010017718675072</v>
      </c>
      <c r="F212" s="78">
        <f t="shared" si="21"/>
        <v>-1.0112222502232804</v>
      </c>
      <c r="G212" s="78">
        <f t="shared" si="22"/>
        <v>0.10000000000000142</v>
      </c>
      <c r="H212" s="78">
        <f t="shared" si="23"/>
        <v>0.89078102582417318</v>
      </c>
      <c r="I212" s="78">
        <f t="shared" si="24"/>
        <v>8.9078102582418578E-2</v>
      </c>
      <c r="J212" s="190"/>
    </row>
    <row r="213" spans="1:10" x14ac:dyDescent="0.2">
      <c r="A213" s="76">
        <v>15.4</v>
      </c>
      <c r="B213" s="76">
        <f t="shared" si="17"/>
        <v>1.54E-2</v>
      </c>
      <c r="C213" s="78">
        <f t="shared" si="18"/>
        <v>0.88873136777833639</v>
      </c>
      <c r="D213" s="78">
        <f t="shared" si="19"/>
        <v>1</v>
      </c>
      <c r="E213" s="78">
        <f t="shared" si="20"/>
        <v>0.88873136777833639</v>
      </c>
      <c r="F213" s="78">
        <f t="shared" si="21"/>
        <v>-1.0245898227034929</v>
      </c>
      <c r="G213" s="78">
        <f t="shared" si="22"/>
        <v>9.9999999999999645E-2</v>
      </c>
      <c r="H213" s="78">
        <f t="shared" si="23"/>
        <v>0.88941577248254355</v>
      </c>
      <c r="I213" s="78">
        <f t="shared" si="24"/>
        <v>8.8941577248254036E-2</v>
      </c>
      <c r="J213" s="190"/>
    </row>
    <row r="214" spans="1:10" x14ac:dyDescent="0.2">
      <c r="A214" s="76">
        <v>15.5</v>
      </c>
      <c r="B214" s="76">
        <f t="shared" si="17"/>
        <v>1.55E-2</v>
      </c>
      <c r="C214" s="78">
        <f t="shared" si="18"/>
        <v>0.88735547974755091</v>
      </c>
      <c r="D214" s="78">
        <f t="shared" si="19"/>
        <v>1</v>
      </c>
      <c r="E214" s="78">
        <f t="shared" si="20"/>
        <v>0.88735547974755091</v>
      </c>
      <c r="F214" s="78">
        <f t="shared" si="21"/>
        <v>-1.0380472884766609</v>
      </c>
      <c r="G214" s="78">
        <f t="shared" si="22"/>
        <v>9.9999999999999645E-2</v>
      </c>
      <c r="H214" s="78">
        <f t="shared" si="23"/>
        <v>0.88804342376294365</v>
      </c>
      <c r="I214" s="78">
        <f t="shared" si="24"/>
        <v>8.8804342376294046E-2</v>
      </c>
      <c r="J214" s="190"/>
    </row>
    <row r="215" spans="1:10" x14ac:dyDescent="0.2">
      <c r="A215" s="76">
        <v>15.6</v>
      </c>
      <c r="B215" s="76">
        <f t="shared" si="17"/>
        <v>1.5599999999999999E-2</v>
      </c>
      <c r="C215" s="78">
        <f t="shared" si="18"/>
        <v>0.88597254675712067</v>
      </c>
      <c r="D215" s="78">
        <f t="shared" si="19"/>
        <v>1</v>
      </c>
      <c r="E215" s="78">
        <f t="shared" si="20"/>
        <v>0.88597254675712067</v>
      </c>
      <c r="F215" s="78">
        <f t="shared" si="21"/>
        <v>-1.051594703943276</v>
      </c>
      <c r="G215" s="78">
        <f t="shared" si="22"/>
        <v>9.9999999999999645E-2</v>
      </c>
      <c r="H215" s="78">
        <f t="shared" si="23"/>
        <v>0.88666401325233579</v>
      </c>
      <c r="I215" s="78">
        <f t="shared" si="24"/>
        <v>8.8666401325233263E-2</v>
      </c>
      <c r="J215" s="190"/>
    </row>
    <row r="216" spans="1:10" x14ac:dyDescent="0.2">
      <c r="A216" s="76">
        <v>15.7</v>
      </c>
      <c r="B216" s="76">
        <f t="shared" si="17"/>
        <v>1.5699999999999999E-2</v>
      </c>
      <c r="C216" s="78">
        <f t="shared" si="18"/>
        <v>0.88458260262009814</v>
      </c>
      <c r="D216" s="78">
        <f t="shared" si="19"/>
        <v>1</v>
      </c>
      <c r="E216" s="78">
        <f t="shared" si="20"/>
        <v>0.88458260262009814</v>
      </c>
      <c r="F216" s="78">
        <f t="shared" si="21"/>
        <v>-1.0652321259253967</v>
      </c>
      <c r="G216" s="78">
        <f t="shared" si="22"/>
        <v>9.9999999999999645E-2</v>
      </c>
      <c r="H216" s="78">
        <f t="shared" si="23"/>
        <v>0.88527757468860946</v>
      </c>
      <c r="I216" s="78">
        <f t="shared" si="24"/>
        <v>8.8527757468860629E-2</v>
      </c>
      <c r="J216" s="190"/>
    </row>
    <row r="217" spans="1:10" x14ac:dyDescent="0.2">
      <c r="A217" s="76">
        <v>15.8</v>
      </c>
      <c r="B217" s="76">
        <f t="shared" si="17"/>
        <v>1.5800000000000002E-2</v>
      </c>
      <c r="C217" s="78">
        <f t="shared" si="18"/>
        <v>0.88318568129864838</v>
      </c>
      <c r="D217" s="78">
        <f t="shared" si="19"/>
        <v>1</v>
      </c>
      <c r="E217" s="78">
        <f t="shared" si="20"/>
        <v>0.88318568129864838</v>
      </c>
      <c r="F217" s="78">
        <f t="shared" si="21"/>
        <v>-1.0789596116678599</v>
      </c>
      <c r="G217" s="78">
        <f t="shared" si="22"/>
        <v>0.10000000000000142</v>
      </c>
      <c r="H217" s="78">
        <f t="shared" si="23"/>
        <v>0.88388414195937326</v>
      </c>
      <c r="I217" s="78">
        <f t="shared" si="24"/>
        <v>8.8388414195938583E-2</v>
      </c>
      <c r="J217" s="190"/>
    </row>
    <row r="218" spans="1:10" x14ac:dyDescent="0.2">
      <c r="A218" s="76">
        <v>15.9</v>
      </c>
      <c r="B218" s="76">
        <f t="shared" si="17"/>
        <v>1.5900000000000001E-2</v>
      </c>
      <c r="C218" s="78">
        <f t="shared" si="18"/>
        <v>0.88178181690283775</v>
      </c>
      <c r="D218" s="78">
        <f t="shared" si="19"/>
        <v>1</v>
      </c>
      <c r="E218" s="78">
        <f t="shared" si="20"/>
        <v>0.88178181690283775</v>
      </c>
      <c r="F218" s="78">
        <f t="shared" si="21"/>
        <v>-1.0927772188394338</v>
      </c>
      <c r="G218" s="78">
        <f t="shared" si="22"/>
        <v>9.9999999999999645E-2</v>
      </c>
      <c r="H218" s="78">
        <f t="shared" si="23"/>
        <v>0.88248374910074312</v>
      </c>
      <c r="I218" s="78">
        <f t="shared" si="24"/>
        <v>8.8248374910073993E-2</v>
      </c>
      <c r="J218" s="190"/>
    </row>
    <row r="219" spans="1:10" x14ac:dyDescent="0.2">
      <c r="A219" s="76">
        <v>16</v>
      </c>
      <c r="B219" s="76">
        <f t="shared" si="17"/>
        <v>1.6E-2</v>
      </c>
      <c r="C219" s="78">
        <f t="shared" si="18"/>
        <v>0.88037104368941399</v>
      </c>
      <c r="D219" s="78">
        <f t="shared" si="19"/>
        <v>1</v>
      </c>
      <c r="E219" s="78">
        <f t="shared" si="20"/>
        <v>0.88037104368941399</v>
      </c>
      <c r="F219" s="78">
        <f t="shared" si="21"/>
        <v>-1.1066850055340194</v>
      </c>
      <c r="G219" s="78">
        <f t="shared" si="22"/>
        <v>9.9999999999999645E-2</v>
      </c>
      <c r="H219" s="78">
        <f t="shared" si="23"/>
        <v>0.88107643029612581</v>
      </c>
      <c r="I219" s="78">
        <f t="shared" si="24"/>
        <v>8.810764302961227E-2</v>
      </c>
      <c r="J219" s="190"/>
    </row>
    <row r="220" spans="1:10" x14ac:dyDescent="0.2">
      <c r="A220" s="76">
        <v>16.100000000000001</v>
      </c>
      <c r="B220" s="76">
        <f t="shared" si="17"/>
        <v>1.61E-2</v>
      </c>
      <c r="C220" s="78">
        <f t="shared" si="18"/>
        <v>0.87895339606058454</v>
      </c>
      <c r="D220" s="78">
        <f t="shared" si="19"/>
        <v>1</v>
      </c>
      <c r="E220" s="78">
        <f t="shared" si="20"/>
        <v>0.87895339606058454</v>
      </c>
      <c r="F220" s="78">
        <f t="shared" si="21"/>
        <v>-1.1206830302718358</v>
      </c>
      <c r="G220" s="78">
        <f t="shared" si="22"/>
        <v>0.10000000000000142</v>
      </c>
      <c r="H220" s="78">
        <f t="shared" si="23"/>
        <v>0.87966221987499926</v>
      </c>
      <c r="I220" s="78">
        <f t="shared" si="24"/>
        <v>8.7966221987501175E-2</v>
      </c>
      <c r="J220" s="190"/>
    </row>
    <row r="221" spans="1:10" x14ac:dyDescent="0.2">
      <c r="A221" s="76">
        <v>16.2</v>
      </c>
      <c r="B221" s="76">
        <f t="shared" si="17"/>
        <v>1.6199999999999999E-2</v>
      </c>
      <c r="C221" s="78">
        <f t="shared" si="18"/>
        <v>0.8775289085627862</v>
      </c>
      <c r="D221" s="78">
        <f t="shared" si="19"/>
        <v>1</v>
      </c>
      <c r="E221" s="78">
        <f t="shared" si="20"/>
        <v>0.8775289085627862</v>
      </c>
      <c r="F221" s="78">
        <f t="shared" si="21"/>
        <v>-1.1347713520006524</v>
      </c>
      <c r="G221" s="78">
        <f t="shared" si="22"/>
        <v>9.9999999999997868E-2</v>
      </c>
      <c r="H221" s="78">
        <f t="shared" si="23"/>
        <v>0.87824115231168531</v>
      </c>
      <c r="I221" s="78">
        <f t="shared" si="24"/>
        <v>8.7824115231166663E-2</v>
      </c>
      <c r="J221" s="190"/>
    </row>
    <row r="222" spans="1:10" x14ac:dyDescent="0.2">
      <c r="A222" s="76">
        <v>16.3</v>
      </c>
      <c r="B222" s="76">
        <f t="shared" si="17"/>
        <v>1.6300000000000002E-2</v>
      </c>
      <c r="C222" s="78">
        <f t="shared" si="18"/>
        <v>0.87609761588545576</v>
      </c>
      <c r="D222" s="78">
        <f t="shared" si="19"/>
        <v>1</v>
      </c>
      <c r="E222" s="78">
        <f t="shared" si="20"/>
        <v>0.87609761588545576</v>
      </c>
      <c r="F222" s="78">
        <f t="shared" si="21"/>
        <v>-1.1489500300969819</v>
      </c>
      <c r="G222" s="78">
        <f t="shared" si="22"/>
        <v>0.10000000000000142</v>
      </c>
      <c r="H222" s="78">
        <f t="shared" si="23"/>
        <v>0.87681326222412093</v>
      </c>
      <c r="I222" s="78">
        <f t="shared" si="24"/>
        <v>8.7681326222413342E-2</v>
      </c>
      <c r="J222" s="190"/>
    </row>
    <row r="223" spans="1:10" x14ac:dyDescent="0.2">
      <c r="A223" s="76">
        <v>16.399999999999999</v>
      </c>
      <c r="B223" s="76">
        <f t="shared" si="17"/>
        <v>1.6399999999999998E-2</v>
      </c>
      <c r="C223" s="78">
        <f t="shared" si="18"/>
        <v>0.87465955285978891</v>
      </c>
      <c r="D223" s="78">
        <f t="shared" si="19"/>
        <v>1</v>
      </c>
      <c r="E223" s="78">
        <f t="shared" si="20"/>
        <v>0.87465955285978891</v>
      </c>
      <c r="F223" s="78">
        <f t="shared" si="21"/>
        <v>-1.1632191243673515</v>
      </c>
      <c r="G223" s="78">
        <f t="shared" si="22"/>
        <v>9.9999999999997868E-2</v>
      </c>
      <c r="H223" s="78">
        <f t="shared" si="23"/>
        <v>0.87537858437262228</v>
      </c>
      <c r="I223" s="78">
        <f t="shared" si="24"/>
        <v>8.7537858437260363E-2</v>
      </c>
      <c r="J223" s="190"/>
    </row>
    <row r="224" spans="1:10" x14ac:dyDescent="0.2">
      <c r="A224" s="76">
        <v>16.5</v>
      </c>
      <c r="B224" s="76">
        <f t="shared" si="17"/>
        <v>1.6500000000000001E-2</v>
      </c>
      <c r="C224" s="78">
        <f t="shared" si="18"/>
        <v>0.87321475445750285</v>
      </c>
      <c r="D224" s="78">
        <f t="shared" si="19"/>
        <v>1</v>
      </c>
      <c r="E224" s="78">
        <f t="shared" si="20"/>
        <v>0.87321475445750285</v>
      </c>
      <c r="F224" s="78">
        <f t="shared" si="21"/>
        <v>-1.1775786950495062</v>
      </c>
      <c r="G224" s="78">
        <f t="shared" si="22"/>
        <v>0.10000000000000142</v>
      </c>
      <c r="H224" s="78">
        <f t="shared" si="23"/>
        <v>0.87393715365864588</v>
      </c>
      <c r="I224" s="78">
        <f t="shared" si="24"/>
        <v>8.7393715365865834E-2</v>
      </c>
      <c r="J224" s="190"/>
    </row>
    <row r="225" spans="1:10" x14ac:dyDescent="0.2">
      <c r="A225" s="76">
        <v>16.600000000000001</v>
      </c>
      <c r="B225" s="76">
        <f t="shared" si="17"/>
        <v>1.66E-2</v>
      </c>
      <c r="C225" s="78">
        <f t="shared" si="18"/>
        <v>0.87176325578958902</v>
      </c>
      <c r="D225" s="78">
        <f t="shared" si="19"/>
        <v>1</v>
      </c>
      <c r="E225" s="78">
        <f t="shared" si="20"/>
        <v>0.87176325578958902</v>
      </c>
      <c r="F225" s="78">
        <f t="shared" si="21"/>
        <v>-1.192028802813677</v>
      </c>
      <c r="G225" s="78">
        <f t="shared" si="22"/>
        <v>0.10000000000000142</v>
      </c>
      <c r="H225" s="78">
        <f t="shared" si="23"/>
        <v>0.87248900512354588</v>
      </c>
      <c r="I225" s="78">
        <f t="shared" si="24"/>
        <v>8.7248900512355829E-2</v>
      </c>
      <c r="J225" s="190"/>
    </row>
    <row r="226" spans="1:10" x14ac:dyDescent="0.2">
      <c r="A226" s="76">
        <v>16.7</v>
      </c>
      <c r="B226" s="76">
        <f t="shared" si="17"/>
        <v>1.67E-2</v>
      </c>
      <c r="C226" s="78">
        <f t="shared" si="18"/>
        <v>0.87030509210506346</v>
      </c>
      <c r="D226" s="78">
        <f t="shared" si="19"/>
        <v>1</v>
      </c>
      <c r="E226" s="78">
        <f t="shared" si="20"/>
        <v>0.87030509210506346</v>
      </c>
      <c r="F226" s="78">
        <f t="shared" si="21"/>
        <v>-1.2065695087638397</v>
      </c>
      <c r="G226" s="78">
        <f t="shared" si="22"/>
        <v>9.9999999999997868E-2</v>
      </c>
      <c r="H226" s="78">
        <f t="shared" si="23"/>
        <v>0.87103417394732618</v>
      </c>
      <c r="I226" s="78">
        <f t="shared" si="24"/>
        <v>8.7103417394730764E-2</v>
      </c>
      <c r="J226" s="190"/>
    </row>
    <row r="227" spans="1:10" x14ac:dyDescent="0.2">
      <c r="A227" s="76">
        <v>16.8</v>
      </c>
      <c r="B227" s="76">
        <f t="shared" si="17"/>
        <v>1.6800000000000002E-2</v>
      </c>
      <c r="C227" s="78">
        <f t="shared" si="18"/>
        <v>0.86884029878971059</v>
      </c>
      <c r="D227" s="78">
        <f t="shared" si="19"/>
        <v>1</v>
      </c>
      <c r="E227" s="78">
        <f t="shared" si="20"/>
        <v>0.86884029878971059</v>
      </c>
      <c r="F227" s="78">
        <f t="shared" si="21"/>
        <v>-1.2212008744390097</v>
      </c>
      <c r="G227" s="78">
        <f t="shared" si="22"/>
        <v>0.10000000000000142</v>
      </c>
      <c r="H227" s="78">
        <f t="shared" si="23"/>
        <v>0.86957269544738702</v>
      </c>
      <c r="I227" s="78">
        <f t="shared" si="24"/>
        <v>8.6957269544739937E-2</v>
      </c>
      <c r="J227" s="190"/>
    </row>
    <row r="228" spans="1:10" x14ac:dyDescent="0.2">
      <c r="A228" s="76">
        <v>16.899999999999999</v>
      </c>
      <c r="B228" s="76">
        <f t="shared" si="17"/>
        <v>1.6899999999999998E-2</v>
      </c>
      <c r="C228" s="78">
        <f t="shared" si="18"/>
        <v>0.86736891136482974</v>
      </c>
      <c r="D228" s="78">
        <f t="shared" si="19"/>
        <v>1</v>
      </c>
      <c r="E228" s="78">
        <f t="shared" si="20"/>
        <v>0.86736891136482974</v>
      </c>
      <c r="F228" s="78">
        <f t="shared" si="21"/>
        <v>-1.2359229618144747</v>
      </c>
      <c r="G228" s="78">
        <f t="shared" si="22"/>
        <v>9.9999999999997868E-2</v>
      </c>
      <c r="H228" s="78">
        <f t="shared" si="23"/>
        <v>0.86810460507727016</v>
      </c>
      <c r="I228" s="78">
        <f t="shared" si="24"/>
        <v>8.681046050772516E-2</v>
      </c>
      <c r="J228" s="190"/>
    </row>
    <row r="229" spans="1:10" x14ac:dyDescent="0.2">
      <c r="A229" s="76">
        <v>17</v>
      </c>
      <c r="B229" s="76">
        <f t="shared" si="17"/>
        <v>1.7000000000000001E-2</v>
      </c>
      <c r="C229" s="78">
        <f t="shared" si="18"/>
        <v>0.86589096548596667</v>
      </c>
      <c r="D229" s="78">
        <f t="shared" si="19"/>
        <v>1</v>
      </c>
      <c r="E229" s="78">
        <f t="shared" si="20"/>
        <v>0.86589096548596667</v>
      </c>
      <c r="F229" s="78">
        <f t="shared" si="21"/>
        <v>-1.2507358333031506</v>
      </c>
      <c r="G229" s="78">
        <f t="shared" si="22"/>
        <v>0.10000000000000142</v>
      </c>
      <c r="H229" s="78">
        <f t="shared" si="23"/>
        <v>0.86662993842539815</v>
      </c>
      <c r="I229" s="78">
        <f t="shared" si="24"/>
        <v>8.6662993842541045E-2</v>
      </c>
      <c r="J229" s="190"/>
    </row>
    <row r="230" spans="1:10" x14ac:dyDescent="0.2">
      <c r="A230" s="76">
        <v>17.100000000000001</v>
      </c>
      <c r="B230" s="76">
        <f t="shared" si="17"/>
        <v>1.7100000000000001E-2</v>
      </c>
      <c r="C230" s="78">
        <f t="shared" si="18"/>
        <v>0.8644064969416505</v>
      </c>
      <c r="D230" s="78">
        <f t="shared" si="19"/>
        <v>1</v>
      </c>
      <c r="E230" s="78">
        <f t="shared" si="20"/>
        <v>0.8644064969416505</v>
      </c>
      <c r="F230" s="78">
        <f t="shared" si="21"/>
        <v>-1.2656395517568508</v>
      </c>
      <c r="G230" s="78">
        <f t="shared" si="22"/>
        <v>0.10000000000000142</v>
      </c>
      <c r="H230" s="78">
        <f t="shared" si="23"/>
        <v>0.86514873121380864</v>
      </c>
      <c r="I230" s="78">
        <f t="shared" si="24"/>
        <v>8.6514873121382091E-2</v>
      </c>
      <c r="J230" s="190"/>
    </row>
    <row r="231" spans="1:10" x14ac:dyDescent="0.2">
      <c r="A231" s="76">
        <v>17.2</v>
      </c>
      <c r="B231" s="76">
        <f t="shared" si="17"/>
        <v>1.72E-2</v>
      </c>
      <c r="C231" s="78">
        <f t="shared" si="18"/>
        <v>0.86291554165212314</v>
      </c>
      <c r="D231" s="78">
        <f t="shared" si="19"/>
        <v>1</v>
      </c>
      <c r="E231" s="78">
        <f t="shared" si="20"/>
        <v>0.86291554165212314</v>
      </c>
      <c r="F231" s="78">
        <f t="shared" si="21"/>
        <v>-1.2806341804676011</v>
      </c>
      <c r="G231" s="78">
        <f t="shared" si="22"/>
        <v>9.9999999999997868E-2</v>
      </c>
      <c r="H231" s="78">
        <f t="shared" si="23"/>
        <v>0.86366101929688677</v>
      </c>
      <c r="I231" s="78">
        <f t="shared" si="24"/>
        <v>8.6366101929686842E-2</v>
      </c>
      <c r="J231" s="190"/>
    </row>
    <row r="232" spans="1:10" x14ac:dyDescent="0.2">
      <c r="A232" s="76">
        <v>17.3</v>
      </c>
      <c r="B232" s="76">
        <f t="shared" si="17"/>
        <v>1.7299999999999999E-2</v>
      </c>
      <c r="C232" s="78">
        <f t="shared" si="18"/>
        <v>0.86141813566806269</v>
      </c>
      <c r="D232" s="78">
        <f t="shared" si="19"/>
        <v>1</v>
      </c>
      <c r="E232" s="78">
        <f t="shared" si="20"/>
        <v>0.86141813566806269</v>
      </c>
      <c r="F232" s="78">
        <f t="shared" si="21"/>
        <v>-1.2957197831689879</v>
      </c>
      <c r="G232" s="78">
        <f t="shared" si="22"/>
        <v>0.10000000000000142</v>
      </c>
      <c r="H232" s="78">
        <f t="shared" si="23"/>
        <v>0.86216683866009292</v>
      </c>
      <c r="I232" s="78">
        <f t="shared" si="24"/>
        <v>8.6216683866010516E-2</v>
      </c>
      <c r="J232" s="190"/>
    </row>
    <row r="233" spans="1:10" x14ac:dyDescent="0.2">
      <c r="A233" s="76">
        <v>17.399999999999999</v>
      </c>
      <c r="B233" s="76">
        <f t="shared" si="17"/>
        <v>1.7399999999999999E-2</v>
      </c>
      <c r="C233" s="78">
        <f t="shared" si="18"/>
        <v>0.85991431516930639</v>
      </c>
      <c r="D233" s="78">
        <f t="shared" si="19"/>
        <v>1</v>
      </c>
      <c r="E233" s="78">
        <f t="shared" si="20"/>
        <v>0.85991431516930639</v>
      </c>
      <c r="F233" s="78">
        <f t="shared" si="21"/>
        <v>-1.310896424037481</v>
      </c>
      <c r="G233" s="78">
        <f t="shared" si="22"/>
        <v>9.9999999999997868E-2</v>
      </c>
      <c r="H233" s="78">
        <f t="shared" si="23"/>
        <v>0.86066622541868454</v>
      </c>
      <c r="I233" s="78">
        <f t="shared" si="24"/>
        <v>8.6066622541866616E-2</v>
      </c>
      <c r="J233" s="190"/>
    </row>
    <row r="234" spans="1:10" x14ac:dyDescent="0.2">
      <c r="A234" s="76">
        <v>17.5</v>
      </c>
      <c r="B234" s="76">
        <f t="shared" si="17"/>
        <v>1.7500000000000002E-2</v>
      </c>
      <c r="C234" s="78">
        <f t="shared" si="18"/>
        <v>0.85840411646356884</v>
      </c>
      <c r="D234" s="78">
        <f t="shared" si="19"/>
        <v>1</v>
      </c>
      <c r="E234" s="78">
        <f t="shared" si="20"/>
        <v>0.85840411646356884</v>
      </c>
      <c r="F234" s="78">
        <f t="shared" si="21"/>
        <v>-1.326164167693777</v>
      </c>
      <c r="G234" s="78">
        <f t="shared" si="22"/>
        <v>0.10000000000000142</v>
      </c>
      <c r="H234" s="78">
        <f t="shared" si="23"/>
        <v>0.85915921581643762</v>
      </c>
      <c r="I234" s="78">
        <f t="shared" si="24"/>
        <v>8.5915921581644988E-2</v>
      </c>
      <c r="J234" s="190"/>
    </row>
    <row r="235" spans="1:10" x14ac:dyDescent="0.2">
      <c r="A235" s="76">
        <v>17.600000000000001</v>
      </c>
      <c r="B235" s="76">
        <f t="shared" si="17"/>
        <v>1.7600000000000001E-2</v>
      </c>
      <c r="C235" s="78">
        <f t="shared" si="18"/>
        <v>0.85688757598515353</v>
      </c>
      <c r="D235" s="78">
        <f t="shared" si="19"/>
        <v>1</v>
      </c>
      <c r="E235" s="78">
        <f t="shared" si="20"/>
        <v>0.85688757598515353</v>
      </c>
      <c r="F235" s="78">
        <f t="shared" si="21"/>
        <v>-1.3415230792041823</v>
      </c>
      <c r="G235" s="78">
        <f t="shared" si="22"/>
        <v>0.10000000000000142</v>
      </c>
      <c r="H235" s="78">
        <f t="shared" si="23"/>
        <v>0.85764584622436124</v>
      </c>
      <c r="I235" s="78">
        <f t="shared" si="24"/>
        <v>8.5764584622437343E-2</v>
      </c>
      <c r="J235" s="190"/>
    </row>
    <row r="236" spans="1:10" x14ac:dyDescent="0.2">
      <c r="A236" s="76">
        <v>17.7</v>
      </c>
      <c r="B236" s="76">
        <f t="shared" si="17"/>
        <v>1.77E-2</v>
      </c>
      <c r="C236" s="78">
        <f t="shared" si="18"/>
        <v>0.85536473029366533</v>
      </c>
      <c r="D236" s="78">
        <f t="shared" si="19"/>
        <v>1</v>
      </c>
      <c r="E236" s="78">
        <f t="shared" si="20"/>
        <v>0.85536473029366533</v>
      </c>
      <c r="F236" s="78">
        <f t="shared" si="21"/>
        <v>-1.3569732240819612</v>
      </c>
      <c r="G236" s="78">
        <f t="shared" si="22"/>
        <v>9.9999999999997868E-2</v>
      </c>
      <c r="H236" s="78">
        <f t="shared" si="23"/>
        <v>0.85612615313940943</v>
      </c>
      <c r="I236" s="78">
        <f t="shared" si="24"/>
        <v>8.5612615313939114E-2</v>
      </c>
      <c r="J236" s="190"/>
    </row>
    <row r="237" spans="1:10" x14ac:dyDescent="0.2">
      <c r="A237" s="76">
        <v>17.8</v>
      </c>
      <c r="B237" s="76">
        <f t="shared" si="17"/>
        <v>1.78E-2</v>
      </c>
      <c r="C237" s="78">
        <f t="shared" si="18"/>
        <v>0.85383561607271452</v>
      </c>
      <c r="D237" s="78">
        <f t="shared" si="19"/>
        <v>1</v>
      </c>
      <c r="E237" s="78">
        <f t="shared" si="20"/>
        <v>0.85383561607271452</v>
      </c>
      <c r="F237" s="78">
        <f t="shared" si="21"/>
        <v>-1.3725146682887412</v>
      </c>
      <c r="G237" s="78">
        <f t="shared" si="22"/>
        <v>0.10000000000000142</v>
      </c>
      <c r="H237" s="78">
        <f t="shared" si="23"/>
        <v>0.85460017318318993</v>
      </c>
      <c r="I237" s="78">
        <f t="shared" si="24"/>
        <v>8.5460017318320203E-2</v>
      </c>
      <c r="J237" s="190"/>
    </row>
    <row r="238" spans="1:10" x14ac:dyDescent="0.2">
      <c r="A238" s="76">
        <v>17.899999999999999</v>
      </c>
      <c r="B238" s="76">
        <f t="shared" si="17"/>
        <v>1.7899999999999999E-2</v>
      </c>
      <c r="C238" s="78">
        <f t="shared" si="18"/>
        <v>0.85230027012862353</v>
      </c>
      <c r="D238" s="78">
        <f t="shared" si="19"/>
        <v>1</v>
      </c>
      <c r="E238" s="78">
        <f t="shared" si="20"/>
        <v>0.85230027012862353</v>
      </c>
      <c r="F238" s="78">
        <f t="shared" si="21"/>
        <v>-1.3881474782358669</v>
      </c>
      <c r="G238" s="78">
        <f t="shared" si="22"/>
        <v>9.9999999999997868E-2</v>
      </c>
      <c r="H238" s="78">
        <f t="shared" si="23"/>
        <v>0.85306794310066902</v>
      </c>
      <c r="I238" s="78">
        <f t="shared" si="24"/>
        <v>8.530679431006509E-2</v>
      </c>
      <c r="J238" s="190"/>
    </row>
    <row r="239" spans="1:10" x14ac:dyDescent="0.2">
      <c r="A239" s="76">
        <v>18</v>
      </c>
      <c r="B239" s="76">
        <f t="shared" si="17"/>
        <v>1.7999999999999999E-2</v>
      </c>
      <c r="C239" s="78">
        <f t="shared" si="18"/>
        <v>0.85075872938911956</v>
      </c>
      <c r="D239" s="78">
        <f t="shared" si="19"/>
        <v>1</v>
      </c>
      <c r="E239" s="78">
        <f t="shared" si="20"/>
        <v>0.85075872938911956</v>
      </c>
      <c r="F239" s="78">
        <f t="shared" si="21"/>
        <v>-1.403871720785872</v>
      </c>
      <c r="G239" s="78">
        <f t="shared" si="22"/>
        <v>0.10000000000000142</v>
      </c>
      <c r="H239" s="78">
        <f t="shared" si="23"/>
        <v>0.8515294997588716</v>
      </c>
      <c r="I239" s="78">
        <f t="shared" si="24"/>
        <v>8.5152949975888376E-2</v>
      </c>
      <c r="J239" s="190"/>
    </row>
    <row r="240" spans="1:10" x14ac:dyDescent="0.2">
      <c r="A240" s="76">
        <v>18.100000000000001</v>
      </c>
      <c r="B240" s="76">
        <f t="shared" si="17"/>
        <v>1.8100000000000002E-2</v>
      </c>
      <c r="C240" s="78">
        <f t="shared" si="18"/>
        <v>0.84921103090203653</v>
      </c>
      <c r="D240" s="78">
        <f t="shared" si="19"/>
        <v>1</v>
      </c>
      <c r="E240" s="78">
        <f t="shared" si="20"/>
        <v>0.84921103090203653</v>
      </c>
      <c r="F240" s="78">
        <f t="shared" si="21"/>
        <v>-1.4196874632538332</v>
      </c>
      <c r="G240" s="78">
        <f t="shared" si="22"/>
        <v>0.10000000000000142</v>
      </c>
      <c r="H240" s="78">
        <f t="shared" si="23"/>
        <v>0.84998488014557805</v>
      </c>
      <c r="I240" s="78">
        <f t="shared" si="24"/>
        <v>8.4998488014559018E-2</v>
      </c>
      <c r="J240" s="190"/>
    </row>
    <row r="241" spans="1:10" x14ac:dyDescent="0.2">
      <c r="A241" s="76">
        <v>18.2</v>
      </c>
      <c r="B241" s="76">
        <f t="shared" si="17"/>
        <v>1.8200000000000001E-2</v>
      </c>
      <c r="C241" s="78">
        <f t="shared" si="18"/>
        <v>0.847657211834005</v>
      </c>
      <c r="D241" s="78">
        <f t="shared" si="19"/>
        <v>1</v>
      </c>
      <c r="E241" s="78">
        <f t="shared" si="20"/>
        <v>0.847657211834005</v>
      </c>
      <c r="F241" s="78">
        <f t="shared" si="21"/>
        <v>-1.4355947734088201</v>
      </c>
      <c r="G241" s="78">
        <f t="shared" si="22"/>
        <v>9.9999999999997868E-2</v>
      </c>
      <c r="H241" s="78">
        <f t="shared" si="23"/>
        <v>0.84843412136802077</v>
      </c>
      <c r="I241" s="78">
        <f t="shared" si="24"/>
        <v>8.4843412136800272E-2</v>
      </c>
      <c r="J241" s="190"/>
    </row>
    <row r="242" spans="1:10" x14ac:dyDescent="0.2">
      <c r="A242" s="76">
        <v>18.3</v>
      </c>
      <c r="B242" s="76">
        <f t="shared" si="17"/>
        <v>1.83E-2</v>
      </c>
      <c r="C242" s="78">
        <f t="shared" si="18"/>
        <v>0.84609730946913908</v>
      </c>
      <c r="D242" s="78">
        <f t="shared" si="19"/>
        <v>1</v>
      </c>
      <c r="E242" s="78">
        <f t="shared" si="20"/>
        <v>0.84609730946913908</v>
      </c>
      <c r="F242" s="78">
        <f t="shared" si="21"/>
        <v>-1.4515937194753543</v>
      </c>
      <c r="G242" s="78">
        <f t="shared" si="22"/>
        <v>0.10000000000000142</v>
      </c>
      <c r="H242" s="78">
        <f t="shared" si="23"/>
        <v>0.84687726065157198</v>
      </c>
      <c r="I242" s="78">
        <f t="shared" si="24"/>
        <v>8.4687726065158397E-2</v>
      </c>
      <c r="J242" s="190"/>
    </row>
    <row r="243" spans="1:10" x14ac:dyDescent="0.2">
      <c r="A243" s="76">
        <v>18.399999999999999</v>
      </c>
      <c r="B243" s="76">
        <f t="shared" si="17"/>
        <v>1.84E-2</v>
      </c>
      <c r="C243" s="78">
        <f t="shared" si="18"/>
        <v>0.84453136120772676</v>
      </c>
      <c r="D243" s="78">
        <f t="shared" si="19"/>
        <v>1</v>
      </c>
      <c r="E243" s="78">
        <f t="shared" si="20"/>
        <v>0.84453136120772676</v>
      </c>
      <c r="F243" s="78">
        <f t="shared" si="21"/>
        <v>-1.4676843701348128</v>
      </c>
      <c r="G243" s="78">
        <f t="shared" si="22"/>
        <v>9.9999999999997868E-2</v>
      </c>
      <c r="H243" s="78">
        <f t="shared" si="23"/>
        <v>0.84531433533843292</v>
      </c>
      <c r="I243" s="78">
        <f t="shared" si="24"/>
        <v>8.4531433533841488E-2</v>
      </c>
      <c r="J243" s="190"/>
    </row>
    <row r="244" spans="1:10" x14ac:dyDescent="0.2">
      <c r="A244" s="76">
        <v>18.5</v>
      </c>
      <c r="B244" s="76">
        <f t="shared" si="17"/>
        <v>1.8499999999999999E-2</v>
      </c>
      <c r="C244" s="78">
        <f t="shared" si="18"/>
        <v>0.84295940456490492</v>
      </c>
      <c r="D244" s="78">
        <f t="shared" si="19"/>
        <v>1</v>
      </c>
      <c r="E244" s="78">
        <f t="shared" si="20"/>
        <v>0.84295940456490492</v>
      </c>
      <c r="F244" s="78">
        <f t="shared" si="21"/>
        <v>-1.4838667945269624</v>
      </c>
      <c r="G244" s="78">
        <f t="shared" si="22"/>
        <v>0.10000000000000142</v>
      </c>
      <c r="H244" s="78">
        <f t="shared" si="23"/>
        <v>0.84374538288631584</v>
      </c>
      <c r="I244" s="78">
        <f t="shared" si="24"/>
        <v>8.4374538288632783E-2</v>
      </c>
      <c r="J244" s="190"/>
    </row>
    <row r="245" spans="1:10" x14ac:dyDescent="0.2">
      <c r="A245" s="76">
        <v>18.600000000000001</v>
      </c>
      <c r="B245" s="76">
        <f t="shared" si="17"/>
        <v>1.8600000000000002E-2</v>
      </c>
      <c r="C245" s="78">
        <f t="shared" si="18"/>
        <v>0.84138147716934453</v>
      </c>
      <c r="D245" s="78">
        <f t="shared" si="19"/>
        <v>1</v>
      </c>
      <c r="E245" s="78">
        <f t="shared" si="20"/>
        <v>0.84138147716934453</v>
      </c>
      <c r="F245" s="78">
        <f t="shared" si="21"/>
        <v>-1.5001410622513713</v>
      </c>
      <c r="G245" s="78">
        <f t="shared" si="22"/>
        <v>0.10000000000000142</v>
      </c>
      <c r="H245" s="78">
        <f t="shared" si="23"/>
        <v>0.84217044086712467</v>
      </c>
      <c r="I245" s="78">
        <f t="shared" si="24"/>
        <v>8.4217044086713669E-2</v>
      </c>
      <c r="J245" s="190"/>
    </row>
    <row r="246" spans="1:10" x14ac:dyDescent="0.2">
      <c r="A246" s="76">
        <v>18.7</v>
      </c>
      <c r="B246" s="76">
        <f t="shared" si="17"/>
        <v>1.8699999999999998E-2</v>
      </c>
      <c r="C246" s="78">
        <f t="shared" si="18"/>
        <v>0.83979761676192399</v>
      </c>
      <c r="D246" s="78">
        <f t="shared" si="19"/>
        <v>1</v>
      </c>
      <c r="E246" s="78">
        <f t="shared" si="20"/>
        <v>0.83979761676192399</v>
      </c>
      <c r="F246" s="78">
        <f t="shared" si="21"/>
        <v>-1.5165072433689206</v>
      </c>
      <c r="G246" s="78">
        <f t="shared" si="22"/>
        <v>9.9999999999997868E-2</v>
      </c>
      <c r="H246" s="78">
        <f t="shared" si="23"/>
        <v>0.84058954696563426</v>
      </c>
      <c r="I246" s="78">
        <f t="shared" si="24"/>
        <v>8.4058954696561633E-2</v>
      </c>
      <c r="J246" s="190"/>
    </row>
    <row r="247" spans="1:10" x14ac:dyDescent="0.2">
      <c r="A247" s="76">
        <v>18.8</v>
      </c>
      <c r="B247" s="76">
        <f t="shared" si="17"/>
        <v>1.8800000000000001E-2</v>
      </c>
      <c r="C247" s="78">
        <f t="shared" si="18"/>
        <v>0.83820786119440127</v>
      </c>
      <c r="D247" s="78">
        <f t="shared" si="19"/>
        <v>1</v>
      </c>
      <c r="E247" s="78">
        <f t="shared" si="20"/>
        <v>0.83820786119440127</v>
      </c>
      <c r="F247" s="78">
        <f t="shared" si="21"/>
        <v>-1.5329654084033073</v>
      </c>
      <c r="G247" s="78">
        <f t="shared" si="22"/>
        <v>0.10000000000000142</v>
      </c>
      <c r="H247" s="78">
        <f t="shared" si="23"/>
        <v>0.83900273897816269</v>
      </c>
      <c r="I247" s="78">
        <f t="shared" si="24"/>
        <v>8.3900273897817457E-2</v>
      </c>
      <c r="J247" s="190"/>
    </row>
    <row r="248" spans="1:10" x14ac:dyDescent="0.2">
      <c r="A248" s="76">
        <v>18.899999999999999</v>
      </c>
      <c r="B248" s="76">
        <f t="shared" si="17"/>
        <v>1.89E-2</v>
      </c>
      <c r="C248" s="78">
        <f t="shared" si="18"/>
        <v>0.83661224842808479</v>
      </c>
      <c r="D248" s="78">
        <f t="shared" si="19"/>
        <v>1</v>
      </c>
      <c r="E248" s="78">
        <f t="shared" si="20"/>
        <v>0.83661224842808479</v>
      </c>
      <c r="F248" s="78">
        <f t="shared" si="21"/>
        <v>-1.5495156283425433</v>
      </c>
      <c r="G248" s="78">
        <f t="shared" si="22"/>
        <v>9.9999999999997868E-2</v>
      </c>
      <c r="H248" s="78">
        <f t="shared" si="23"/>
        <v>0.83741005481124309</v>
      </c>
      <c r="I248" s="78">
        <f t="shared" si="24"/>
        <v>8.3741005481122524E-2</v>
      </c>
      <c r="J248" s="190"/>
    </row>
    <row r="249" spans="1:10" x14ac:dyDescent="0.2">
      <c r="A249" s="76">
        <v>19</v>
      </c>
      <c r="B249" s="76">
        <f t="shared" si="17"/>
        <v>1.9E-2</v>
      </c>
      <c r="C249" s="78">
        <f t="shared" si="18"/>
        <v>0.83501081653249865</v>
      </c>
      <c r="D249" s="78">
        <f t="shared" si="19"/>
        <v>1</v>
      </c>
      <c r="E249" s="78">
        <f t="shared" si="20"/>
        <v>0.83501081653249865</v>
      </c>
      <c r="F249" s="78">
        <f t="shared" si="21"/>
        <v>-1.5661579746404897</v>
      </c>
      <c r="G249" s="78">
        <f t="shared" si="22"/>
        <v>0.10000000000000142</v>
      </c>
      <c r="H249" s="78">
        <f t="shared" si="23"/>
        <v>0.83581153248029172</v>
      </c>
      <c r="I249" s="78">
        <f t="shared" si="24"/>
        <v>8.3581153248030365E-2</v>
      </c>
      <c r="J249" s="190"/>
    </row>
    <row r="250" spans="1:10" x14ac:dyDescent="0.2">
      <c r="A250" s="76">
        <v>19.100000000000001</v>
      </c>
      <c r="B250" s="76">
        <f t="shared" si="17"/>
        <v>1.9100000000000002E-2</v>
      </c>
      <c r="C250" s="78">
        <f t="shared" si="18"/>
        <v>0.83340360368404653</v>
      </c>
      <c r="D250" s="78">
        <f t="shared" si="19"/>
        <v>1</v>
      </c>
      <c r="E250" s="78">
        <f t="shared" si="20"/>
        <v>0.83340360368404653</v>
      </c>
      <c r="F250" s="78">
        <f t="shared" si="21"/>
        <v>-1.5828925192183909</v>
      </c>
      <c r="G250" s="78">
        <f t="shared" si="22"/>
        <v>0.10000000000000142</v>
      </c>
      <c r="H250" s="78">
        <f t="shared" si="23"/>
        <v>0.83420721010827259</v>
      </c>
      <c r="I250" s="78">
        <f t="shared" si="24"/>
        <v>8.3420721010828439E-2</v>
      </c>
      <c r="J250" s="190"/>
    </row>
    <row r="251" spans="1:10" x14ac:dyDescent="0.2">
      <c r="A251" s="76">
        <v>19.2</v>
      </c>
      <c r="B251" s="76">
        <f t="shared" si="17"/>
        <v>1.9199999999999998E-2</v>
      </c>
      <c r="C251" s="78">
        <f t="shared" si="18"/>
        <v>0.83179064816467374</v>
      </c>
      <c r="D251" s="78">
        <f t="shared" si="19"/>
        <v>1</v>
      </c>
      <c r="E251" s="78">
        <f t="shared" si="20"/>
        <v>0.83179064816467374</v>
      </c>
      <c r="F251" s="78">
        <f t="shared" si="21"/>
        <v>-1.5997193344664078</v>
      </c>
      <c r="G251" s="78">
        <f t="shared" si="22"/>
        <v>9.9999999999997868E-2</v>
      </c>
      <c r="H251" s="78">
        <f t="shared" si="23"/>
        <v>0.83259712592436008</v>
      </c>
      <c r="I251" s="78">
        <f t="shared" si="24"/>
        <v>8.325971259243424E-2</v>
      </c>
      <c r="J251" s="190"/>
    </row>
    <row r="252" spans="1:10" x14ac:dyDescent="0.2">
      <c r="A252" s="76">
        <v>19.3</v>
      </c>
      <c r="B252" s="76">
        <f t="shared" si="17"/>
        <v>1.9300000000000001E-2</v>
      </c>
      <c r="C252" s="78">
        <f t="shared" si="18"/>
        <v>0.83017198836052253</v>
      </c>
      <c r="D252" s="78">
        <f t="shared" si="19"/>
        <v>1</v>
      </c>
      <c r="E252" s="78">
        <f t="shared" si="20"/>
        <v>0.83017198836052253</v>
      </c>
      <c r="F252" s="78">
        <f t="shared" si="21"/>
        <v>-1.6166384932452038</v>
      </c>
      <c r="G252" s="78">
        <f t="shared" si="22"/>
        <v>0.10000000000000142</v>
      </c>
      <c r="H252" s="78">
        <f t="shared" si="23"/>
        <v>0.83098131826259813</v>
      </c>
      <c r="I252" s="78">
        <f t="shared" si="24"/>
        <v>8.3098131826260996E-2</v>
      </c>
      <c r="J252" s="190"/>
    </row>
    <row r="253" spans="1:10" x14ac:dyDescent="0.2">
      <c r="A253" s="76">
        <v>19.399999999999999</v>
      </c>
      <c r="B253" s="76">
        <f t="shared" ref="B253:B316" si="25">A253/1000</f>
        <v>1.9399999999999997E-2</v>
      </c>
      <c r="C253" s="78">
        <f t="shared" ref="C253:C316" si="26">ABS(SIN(((144*PI()*$A253*VLOOKUP($D$8,$C$13:$D$16,2,FALSE))/($D$11*1000000)))/(VLOOKUP($D$8,$C$13:$D$16,2,FALSE)*SIN(((144*PI()*$A253)/($D$11*1000000)))))^3</f>
        <v>0.82854766276059033</v>
      </c>
      <c r="D253" s="78">
        <f t="shared" ref="D253:D316" si="27">ABS(SIN(((144*VLOOKUP($D$8,$C$13:$D$16,2,FALSE)*PI()*$A253*VLOOKUP($D$8,$C$13:$E$16,3,FALSE))/($D$11*1000000)))/(VLOOKUP($D$8,$C$13:$E$16,3,FALSE)*SIN(((144*VLOOKUP($D$8,$C$13:$D$16,2,FALSE)*PI()*$A253)/($D$11*1000000)))))^1</f>
        <v>1</v>
      </c>
      <c r="E253" s="78">
        <f t="shared" ref="E253:E316" si="28">C253*D253</f>
        <v>0.82854766276059033</v>
      </c>
      <c r="F253" s="78">
        <f t="shared" ref="F253:F316" si="29">20*LOG10(E253)</f>
        <v>-1.6336500688874835</v>
      </c>
      <c r="G253" s="78">
        <f t="shared" ref="G253:G316" si="30">A253-A252</f>
        <v>9.9999999999997868E-2</v>
      </c>
      <c r="H253" s="78">
        <f t="shared" ref="H253:H316" si="31">((C253+C252)/2)</f>
        <v>0.82935982556055643</v>
      </c>
      <c r="I253" s="78">
        <f t="shared" si="24"/>
        <v>8.2935982556053875E-2</v>
      </c>
      <c r="J253" s="190"/>
    </row>
    <row r="254" spans="1:10" x14ac:dyDescent="0.2">
      <c r="A254" s="76">
        <v>19.5</v>
      </c>
      <c r="B254" s="76">
        <f t="shared" si="25"/>
        <v>1.95E-2</v>
      </c>
      <c r="C254" s="78">
        <f t="shared" si="26"/>
        <v>0.82691770995538161</v>
      </c>
      <c r="D254" s="78">
        <f t="shared" si="27"/>
        <v>1</v>
      </c>
      <c r="E254" s="78">
        <f t="shared" si="28"/>
        <v>0.82691770995538161</v>
      </c>
      <c r="F254" s="78">
        <f t="shared" si="29"/>
        <v>-1.6507541351995858</v>
      </c>
      <c r="G254" s="78">
        <f t="shared" si="30"/>
        <v>0.10000000000000142</v>
      </c>
      <c r="H254" s="78">
        <f t="shared" si="31"/>
        <v>0.82773268635798591</v>
      </c>
      <c r="I254" s="78">
        <f t="shared" ref="I254:I317" si="32">G254*H254</f>
        <v>8.2773268635799771E-2</v>
      </c>
      <c r="J254" s="190"/>
    </row>
    <row r="255" spans="1:10" x14ac:dyDescent="0.2">
      <c r="A255" s="76">
        <v>19.600000000000001</v>
      </c>
      <c r="B255" s="76">
        <f t="shared" si="25"/>
        <v>1.9600000000000003E-2</v>
      </c>
      <c r="C255" s="78">
        <f t="shared" si="26"/>
        <v>0.82528216863555293</v>
      </c>
      <c r="D255" s="78">
        <f t="shared" si="27"/>
        <v>1</v>
      </c>
      <c r="E255" s="78">
        <f t="shared" si="28"/>
        <v>0.82528216863555293</v>
      </c>
      <c r="F255" s="78">
        <f t="shared" si="29"/>
        <v>-1.6679507664631275</v>
      </c>
      <c r="G255" s="78">
        <f t="shared" si="30"/>
        <v>0.10000000000000142</v>
      </c>
      <c r="H255" s="78">
        <f t="shared" si="31"/>
        <v>0.82609993929546732</v>
      </c>
      <c r="I255" s="78">
        <f t="shared" si="32"/>
        <v>8.2609993929547904E-2</v>
      </c>
      <c r="J255" s="190"/>
    </row>
    <row r="256" spans="1:10" x14ac:dyDescent="0.2">
      <c r="A256" s="76">
        <v>19.7</v>
      </c>
      <c r="B256" s="76">
        <f t="shared" si="25"/>
        <v>1.9699999999999999E-2</v>
      </c>
      <c r="C256" s="78">
        <f t="shared" si="26"/>
        <v>0.82364107759056737</v>
      </c>
      <c r="D256" s="78">
        <f t="shared" si="27"/>
        <v>1</v>
      </c>
      <c r="E256" s="78">
        <f t="shared" si="28"/>
        <v>0.82364107759056737</v>
      </c>
      <c r="F256" s="78">
        <f t="shared" si="29"/>
        <v>-1.6852400374365371</v>
      </c>
      <c r="G256" s="78">
        <f t="shared" si="30"/>
        <v>9.9999999999997868E-2</v>
      </c>
      <c r="H256" s="78">
        <f t="shared" si="31"/>
        <v>0.82446162311306015</v>
      </c>
      <c r="I256" s="78">
        <f t="shared" si="32"/>
        <v>8.2446162311304264E-2</v>
      </c>
      <c r="J256" s="190"/>
    </row>
    <row r="257" spans="1:10" x14ac:dyDescent="0.2">
      <c r="A257" s="76">
        <v>19.8</v>
      </c>
      <c r="B257" s="76">
        <f t="shared" si="25"/>
        <v>1.9800000000000002E-2</v>
      </c>
      <c r="C257" s="78">
        <f t="shared" si="26"/>
        <v>0.82199447570733442</v>
      </c>
      <c r="D257" s="78">
        <f t="shared" si="27"/>
        <v>1</v>
      </c>
      <c r="E257" s="78">
        <f t="shared" si="28"/>
        <v>0.82199447570733442</v>
      </c>
      <c r="F257" s="78">
        <f t="shared" si="29"/>
        <v>-1.7026220233567291</v>
      </c>
      <c r="G257" s="78">
        <f t="shared" si="30"/>
        <v>0.10000000000000142</v>
      </c>
      <c r="H257" s="78">
        <f t="shared" si="31"/>
        <v>0.82281777664895084</v>
      </c>
      <c r="I257" s="78">
        <f t="shared" si="32"/>
        <v>8.228177766489625E-2</v>
      </c>
      <c r="J257" s="190"/>
    </row>
    <row r="258" spans="1:10" x14ac:dyDescent="0.2">
      <c r="A258" s="76">
        <v>19.899999999999999</v>
      </c>
      <c r="B258" s="76">
        <f t="shared" si="25"/>
        <v>1.9899999999999998E-2</v>
      </c>
      <c r="C258" s="78">
        <f t="shared" si="26"/>
        <v>0.82034240196885277</v>
      </c>
      <c r="D258" s="78">
        <f t="shared" si="27"/>
        <v>1</v>
      </c>
      <c r="E258" s="78">
        <f t="shared" si="28"/>
        <v>0.82034240196885277</v>
      </c>
      <c r="F258" s="78">
        <f t="shared" si="29"/>
        <v>-1.7200967999407293</v>
      </c>
      <c r="G258" s="78">
        <f t="shared" si="30"/>
        <v>9.9999999999997868E-2</v>
      </c>
      <c r="H258" s="78">
        <f t="shared" si="31"/>
        <v>0.82116843883809354</v>
      </c>
      <c r="I258" s="78">
        <f t="shared" si="32"/>
        <v>8.2116843883807605E-2</v>
      </c>
      <c r="J258" s="190"/>
    </row>
    <row r="259" spans="1:10" x14ac:dyDescent="0.2">
      <c r="A259" s="76">
        <v>20</v>
      </c>
      <c r="B259" s="76">
        <f t="shared" si="25"/>
        <v>0.02</v>
      </c>
      <c r="C259" s="78">
        <f t="shared" si="26"/>
        <v>0.81868489545285317</v>
      </c>
      <c r="D259" s="78">
        <f t="shared" si="27"/>
        <v>1</v>
      </c>
      <c r="E259" s="78">
        <f t="shared" si="28"/>
        <v>0.81868489545285317</v>
      </c>
      <c r="F259" s="78">
        <f t="shared" si="29"/>
        <v>-1.7376644433872923</v>
      </c>
      <c r="G259" s="78">
        <f t="shared" si="30"/>
        <v>0.10000000000000142</v>
      </c>
      <c r="H259" s="78">
        <f t="shared" si="31"/>
        <v>0.81951364871085297</v>
      </c>
      <c r="I259" s="78">
        <f t="shared" si="32"/>
        <v>8.1951364871086466E-2</v>
      </c>
      <c r="J259" s="190"/>
    </row>
    <row r="260" spans="1:10" x14ac:dyDescent="0.2">
      <c r="A260" s="76">
        <v>20.100000000000001</v>
      </c>
      <c r="B260" s="76">
        <f t="shared" si="25"/>
        <v>2.01E-2</v>
      </c>
      <c r="C260" s="78">
        <f t="shared" si="26"/>
        <v>0.81702199533042907</v>
      </c>
      <c r="D260" s="78">
        <f t="shared" si="27"/>
        <v>1</v>
      </c>
      <c r="E260" s="78">
        <f t="shared" si="28"/>
        <v>0.81702199533042907</v>
      </c>
      <c r="F260" s="78">
        <f t="shared" si="29"/>
        <v>-1.7553250303786321</v>
      </c>
      <c r="G260" s="78">
        <f t="shared" si="30"/>
        <v>0.10000000000000142</v>
      </c>
      <c r="H260" s="78">
        <f t="shared" si="31"/>
        <v>0.81785344539164107</v>
      </c>
      <c r="I260" s="78">
        <f t="shared" si="32"/>
        <v>8.1785344539165264E-2</v>
      </c>
      <c r="J260" s="190"/>
    </row>
    <row r="261" spans="1:10" x14ac:dyDescent="0.2">
      <c r="A261" s="76">
        <v>20.2</v>
      </c>
      <c r="B261" s="76">
        <f t="shared" si="25"/>
        <v>2.0199999999999999E-2</v>
      </c>
      <c r="C261" s="78">
        <f t="shared" si="26"/>
        <v>0.81535374086468027</v>
      </c>
      <c r="D261" s="78">
        <f t="shared" si="27"/>
        <v>1</v>
      </c>
      <c r="E261" s="78">
        <f t="shared" si="28"/>
        <v>0.81535374086468027</v>
      </c>
      <c r="F261" s="78">
        <f t="shared" si="29"/>
        <v>-1.7730786380820058</v>
      </c>
      <c r="G261" s="78">
        <f t="shared" si="30"/>
        <v>9.9999999999997868E-2</v>
      </c>
      <c r="H261" s="78">
        <f t="shared" si="31"/>
        <v>0.81618786809755473</v>
      </c>
      <c r="I261" s="78">
        <f t="shared" si="32"/>
        <v>8.1618786809753735E-2</v>
      </c>
      <c r="J261" s="190"/>
    </row>
    <row r="262" spans="1:10" x14ac:dyDescent="0.2">
      <c r="A262" s="76">
        <v>20.3</v>
      </c>
      <c r="B262" s="76">
        <f t="shared" si="25"/>
        <v>2.0300000000000002E-2</v>
      </c>
      <c r="C262" s="78">
        <f t="shared" si="26"/>
        <v>0.8136801714093389</v>
      </c>
      <c r="D262" s="78">
        <f t="shared" si="27"/>
        <v>1</v>
      </c>
      <c r="E262" s="78">
        <f t="shared" si="28"/>
        <v>0.8136801714093389</v>
      </c>
      <c r="F262" s="78">
        <f t="shared" si="29"/>
        <v>-1.7909253441514723</v>
      </c>
      <c r="G262" s="78">
        <f t="shared" si="30"/>
        <v>0.10000000000000142</v>
      </c>
      <c r="H262" s="78">
        <f t="shared" si="31"/>
        <v>0.81451695613700958</v>
      </c>
      <c r="I262" s="78">
        <f t="shared" si="32"/>
        <v>8.1451695613702121E-2</v>
      </c>
      <c r="J262" s="190"/>
    </row>
    <row r="263" spans="1:10" x14ac:dyDescent="0.2">
      <c r="A263" s="76">
        <v>20.399999999999999</v>
      </c>
      <c r="B263" s="76">
        <f t="shared" si="25"/>
        <v>2.0399999999999998E-2</v>
      </c>
      <c r="C263" s="78">
        <f t="shared" si="26"/>
        <v>0.81200132640740275</v>
      </c>
      <c r="D263" s="78">
        <f t="shared" si="27"/>
        <v>1</v>
      </c>
      <c r="E263" s="78">
        <f t="shared" si="28"/>
        <v>0.81200132640740275</v>
      </c>
      <c r="F263" s="78">
        <f t="shared" si="29"/>
        <v>-1.8088652267295657</v>
      </c>
      <c r="G263" s="78">
        <f t="shared" si="30"/>
        <v>9.9999999999997868E-2</v>
      </c>
      <c r="H263" s="78">
        <f t="shared" si="31"/>
        <v>0.81284074890837088</v>
      </c>
      <c r="I263" s="78">
        <f t="shared" si="32"/>
        <v>8.1284074890835362E-2</v>
      </c>
      <c r="J263" s="190"/>
    </row>
    <row r="264" spans="1:10" x14ac:dyDescent="0.2">
      <c r="A264" s="76">
        <v>20.5</v>
      </c>
      <c r="B264" s="76">
        <f t="shared" si="25"/>
        <v>2.0500000000000001E-2</v>
      </c>
      <c r="C264" s="78">
        <f t="shared" si="26"/>
        <v>0.81031724538976446</v>
      </c>
      <c r="D264" s="78">
        <f t="shared" si="27"/>
        <v>1</v>
      </c>
      <c r="E264" s="78">
        <f t="shared" si="28"/>
        <v>0.81031724538976446</v>
      </c>
      <c r="F264" s="78">
        <f t="shared" si="29"/>
        <v>-1.8268983644490007</v>
      </c>
      <c r="G264" s="78">
        <f t="shared" si="30"/>
        <v>0.10000000000000142</v>
      </c>
      <c r="H264" s="78">
        <f t="shared" si="31"/>
        <v>0.81115928589858366</v>
      </c>
      <c r="I264" s="78">
        <f t="shared" si="32"/>
        <v>8.1115928589859512E-2</v>
      </c>
      <c r="J264" s="190"/>
    </row>
    <row r="265" spans="1:10" x14ac:dyDescent="0.2">
      <c r="A265" s="76">
        <v>20.6</v>
      </c>
      <c r="B265" s="76">
        <f t="shared" si="25"/>
        <v>2.06E-2</v>
      </c>
      <c r="C265" s="78">
        <f t="shared" si="26"/>
        <v>0.80862796797383707</v>
      </c>
      <c r="D265" s="78">
        <f t="shared" si="27"/>
        <v>1</v>
      </c>
      <c r="E265" s="78">
        <f t="shared" si="28"/>
        <v>0.80862796797383707</v>
      </c>
      <c r="F265" s="78">
        <f t="shared" si="29"/>
        <v>-1.845024836434408</v>
      </c>
      <c r="G265" s="78">
        <f t="shared" si="30"/>
        <v>0.10000000000000142</v>
      </c>
      <c r="H265" s="78">
        <f t="shared" si="31"/>
        <v>0.80947260668180077</v>
      </c>
      <c r="I265" s="78">
        <f t="shared" si="32"/>
        <v>8.0947260668181226E-2</v>
      </c>
      <c r="J265" s="190"/>
    </row>
    <row r="266" spans="1:10" x14ac:dyDescent="0.2">
      <c r="A266" s="76">
        <v>20.7</v>
      </c>
      <c r="B266" s="76">
        <f t="shared" si="25"/>
        <v>2.07E-2</v>
      </c>
      <c r="C266" s="78">
        <f t="shared" si="26"/>
        <v>0.80693353386217814</v>
      </c>
      <c r="D266" s="78">
        <f t="shared" si="27"/>
        <v>1</v>
      </c>
      <c r="E266" s="78">
        <f t="shared" si="28"/>
        <v>0.80693353386217814</v>
      </c>
      <c r="F266" s="78">
        <f t="shared" si="29"/>
        <v>-1.8632447223040804</v>
      </c>
      <c r="G266" s="78">
        <f t="shared" si="30"/>
        <v>9.9999999999997868E-2</v>
      </c>
      <c r="H266" s="78">
        <f t="shared" si="31"/>
        <v>0.80778075091800761</v>
      </c>
      <c r="I266" s="78">
        <f t="shared" si="32"/>
        <v>8.0778075091799045E-2</v>
      </c>
      <c r="J266" s="190"/>
    </row>
    <row r="267" spans="1:10" x14ac:dyDescent="0.2">
      <c r="A267" s="76">
        <v>20.8</v>
      </c>
      <c r="B267" s="76">
        <f t="shared" si="25"/>
        <v>2.0799999999999999E-2</v>
      </c>
      <c r="C267" s="78">
        <f t="shared" si="26"/>
        <v>0.80523398284111258</v>
      </c>
      <c r="D267" s="78">
        <f t="shared" si="27"/>
        <v>1</v>
      </c>
      <c r="E267" s="78">
        <f t="shared" si="28"/>
        <v>0.80523398284111258</v>
      </c>
      <c r="F267" s="78">
        <f t="shared" si="29"/>
        <v>-1.8815581021717214</v>
      </c>
      <c r="G267" s="78">
        <f t="shared" si="30"/>
        <v>0.10000000000000142</v>
      </c>
      <c r="H267" s="78">
        <f t="shared" si="31"/>
        <v>0.80608375835164536</v>
      </c>
      <c r="I267" s="78">
        <f t="shared" si="32"/>
        <v>8.0608375835165683E-2</v>
      </c>
      <c r="J267" s="190"/>
    </row>
    <row r="268" spans="1:10" x14ac:dyDescent="0.2">
      <c r="A268" s="76">
        <v>20.9</v>
      </c>
      <c r="B268" s="76">
        <f t="shared" si="25"/>
        <v>2.0899999999999998E-2</v>
      </c>
      <c r="C268" s="78">
        <f t="shared" si="26"/>
        <v>0.80352935477935417</v>
      </c>
      <c r="D268" s="78">
        <f t="shared" si="27"/>
        <v>1</v>
      </c>
      <c r="E268" s="78">
        <f t="shared" si="28"/>
        <v>0.80352935477935417</v>
      </c>
      <c r="F268" s="78">
        <f t="shared" si="29"/>
        <v>-1.899965056648204</v>
      </c>
      <c r="G268" s="78">
        <f t="shared" si="30"/>
        <v>9.9999999999997868E-2</v>
      </c>
      <c r="H268" s="78">
        <f t="shared" si="31"/>
        <v>0.80438166881023343</v>
      </c>
      <c r="I268" s="78">
        <f t="shared" si="32"/>
        <v>8.0438166881021622E-2</v>
      </c>
      <c r="J268" s="190"/>
    </row>
    <row r="269" spans="1:10" x14ac:dyDescent="0.2">
      <c r="A269" s="76">
        <v>21</v>
      </c>
      <c r="B269" s="76">
        <f t="shared" si="25"/>
        <v>2.1000000000000001E-2</v>
      </c>
      <c r="C269" s="78">
        <f t="shared" si="26"/>
        <v>0.8018196896266222</v>
      </c>
      <c r="D269" s="78">
        <f t="shared" si="27"/>
        <v>1</v>
      </c>
      <c r="E269" s="78">
        <f t="shared" si="28"/>
        <v>0.8018196896266222</v>
      </c>
      <c r="F269" s="78">
        <f t="shared" si="29"/>
        <v>-1.9184656668433739</v>
      </c>
      <c r="G269" s="78">
        <f t="shared" si="30"/>
        <v>0.10000000000000142</v>
      </c>
      <c r="H269" s="78">
        <f t="shared" si="31"/>
        <v>0.80267452220298818</v>
      </c>
      <c r="I269" s="78">
        <f t="shared" si="32"/>
        <v>8.0267452220299962E-2</v>
      </c>
      <c r="J269" s="190"/>
    </row>
    <row r="270" spans="1:10" x14ac:dyDescent="0.2">
      <c r="A270" s="76">
        <v>21.1</v>
      </c>
      <c r="B270" s="76">
        <f t="shared" si="25"/>
        <v>2.1100000000000001E-2</v>
      </c>
      <c r="C270" s="78">
        <f t="shared" si="26"/>
        <v>0.80010502741226175</v>
      </c>
      <c r="D270" s="78">
        <f t="shared" si="27"/>
        <v>1</v>
      </c>
      <c r="E270" s="78">
        <f t="shared" si="28"/>
        <v>0.80010502741226175</v>
      </c>
      <c r="F270" s="78">
        <f t="shared" si="29"/>
        <v>-1.9370600143678098</v>
      </c>
      <c r="G270" s="78">
        <f t="shared" si="30"/>
        <v>0.10000000000000142</v>
      </c>
      <c r="H270" s="78">
        <f t="shared" si="31"/>
        <v>0.80096235851944197</v>
      </c>
      <c r="I270" s="78">
        <f t="shared" si="32"/>
        <v>8.0096235851945335E-2</v>
      </c>
      <c r="J270" s="190"/>
    </row>
    <row r="271" spans="1:10" x14ac:dyDescent="0.2">
      <c r="A271" s="76">
        <v>21.2</v>
      </c>
      <c r="B271" s="76">
        <f t="shared" si="25"/>
        <v>2.12E-2</v>
      </c>
      <c r="C271" s="78">
        <f t="shared" si="26"/>
        <v>0.7983854082438554</v>
      </c>
      <c r="D271" s="78">
        <f t="shared" si="27"/>
        <v>1</v>
      </c>
      <c r="E271" s="78">
        <f t="shared" si="28"/>
        <v>0.7983854082438554</v>
      </c>
      <c r="F271" s="78">
        <f t="shared" si="29"/>
        <v>-1.9557481813346722</v>
      </c>
      <c r="G271" s="78">
        <f t="shared" si="30"/>
        <v>9.9999999999997868E-2</v>
      </c>
      <c r="H271" s="78">
        <f t="shared" si="31"/>
        <v>0.79924521782805857</v>
      </c>
      <c r="I271" s="78">
        <f t="shared" si="32"/>
        <v>7.9924521782804153E-2</v>
      </c>
      <c r="J271" s="190"/>
    </row>
    <row r="272" spans="1:10" x14ac:dyDescent="0.2">
      <c r="A272" s="76">
        <v>21.3</v>
      </c>
      <c r="B272" s="76">
        <f t="shared" si="25"/>
        <v>2.1299999999999999E-2</v>
      </c>
      <c r="C272" s="78">
        <f t="shared" si="26"/>
        <v>0.79666087230583971</v>
      </c>
      <c r="D272" s="78">
        <f t="shared" si="27"/>
        <v>1</v>
      </c>
      <c r="E272" s="78">
        <f t="shared" si="28"/>
        <v>0.79666087230583971</v>
      </c>
      <c r="F272" s="78">
        <f t="shared" si="29"/>
        <v>-1.9745302503614937</v>
      </c>
      <c r="G272" s="78">
        <f t="shared" si="30"/>
        <v>0.10000000000000142</v>
      </c>
      <c r="H272" s="78">
        <f t="shared" si="31"/>
        <v>0.7975231402748475</v>
      </c>
      <c r="I272" s="78">
        <f t="shared" si="32"/>
        <v>7.9752314027485879E-2</v>
      </c>
      <c r="J272" s="190"/>
    </row>
    <row r="273" spans="1:10" x14ac:dyDescent="0.2">
      <c r="A273" s="76">
        <v>21.4</v>
      </c>
      <c r="B273" s="76">
        <f t="shared" si="25"/>
        <v>2.1399999999999999E-2</v>
      </c>
      <c r="C273" s="78">
        <f t="shared" si="26"/>
        <v>0.79493145985811575</v>
      </c>
      <c r="D273" s="78">
        <f t="shared" si="27"/>
        <v>1</v>
      </c>
      <c r="E273" s="78">
        <f t="shared" si="28"/>
        <v>0.79493145985811575</v>
      </c>
      <c r="F273" s="78">
        <f t="shared" si="29"/>
        <v>-1.993406304572034</v>
      </c>
      <c r="G273" s="78">
        <f t="shared" si="30"/>
        <v>9.9999999999997868E-2</v>
      </c>
      <c r="H273" s="78">
        <f t="shared" si="31"/>
        <v>0.79579616608197767</v>
      </c>
      <c r="I273" s="78">
        <f t="shared" si="32"/>
        <v>7.9579616608196069E-2</v>
      </c>
      <c r="J273" s="190"/>
    </row>
    <row r="274" spans="1:10" x14ac:dyDescent="0.2">
      <c r="A274" s="76">
        <v>21.5</v>
      </c>
      <c r="B274" s="76">
        <f t="shared" si="25"/>
        <v>2.1499999999999998E-2</v>
      </c>
      <c r="C274" s="78">
        <f t="shared" si="26"/>
        <v>0.79319721123465947</v>
      </c>
      <c r="D274" s="78">
        <f t="shared" si="27"/>
        <v>1</v>
      </c>
      <c r="E274" s="78">
        <f t="shared" si="28"/>
        <v>0.79319721123465947</v>
      </c>
      <c r="F274" s="78">
        <f t="shared" si="29"/>
        <v>-2.0123764275981335</v>
      </c>
      <c r="G274" s="78">
        <f t="shared" si="30"/>
        <v>0.10000000000000142</v>
      </c>
      <c r="H274" s="78">
        <f t="shared" si="31"/>
        <v>0.79406433554638767</v>
      </c>
      <c r="I274" s="78">
        <f t="shared" si="32"/>
        <v>7.9406433554639902E-2</v>
      </c>
      <c r="J274" s="190"/>
    </row>
    <row r="275" spans="1:10" x14ac:dyDescent="0.2">
      <c r="A275" s="76">
        <v>21.6</v>
      </c>
      <c r="B275" s="76">
        <f t="shared" si="25"/>
        <v>2.1600000000000001E-2</v>
      </c>
      <c r="C275" s="78">
        <f t="shared" si="26"/>
        <v>0.79145816684213266</v>
      </c>
      <c r="D275" s="78">
        <f t="shared" si="27"/>
        <v>1</v>
      </c>
      <c r="E275" s="78">
        <f t="shared" si="28"/>
        <v>0.79145816684213266</v>
      </c>
      <c r="F275" s="78">
        <f t="shared" si="29"/>
        <v>-2.0314407035815556</v>
      </c>
      <c r="G275" s="78">
        <f t="shared" si="30"/>
        <v>0.10000000000000142</v>
      </c>
      <c r="H275" s="78">
        <f t="shared" si="31"/>
        <v>0.79232768903839612</v>
      </c>
      <c r="I275" s="78">
        <f t="shared" si="32"/>
        <v>7.9232768903840733E-2</v>
      </c>
      <c r="J275" s="190"/>
    </row>
    <row r="276" spans="1:10" x14ac:dyDescent="0.2">
      <c r="A276" s="76">
        <v>21.7</v>
      </c>
      <c r="B276" s="76">
        <f t="shared" si="25"/>
        <v>2.1700000000000001E-2</v>
      </c>
      <c r="C276" s="78">
        <f t="shared" si="26"/>
        <v>0.78971436715848842</v>
      </c>
      <c r="D276" s="78">
        <f t="shared" si="27"/>
        <v>1</v>
      </c>
      <c r="E276" s="78">
        <f t="shared" si="28"/>
        <v>0.78971436715848842</v>
      </c>
      <c r="F276" s="78">
        <f t="shared" si="29"/>
        <v>-2.0505992171758933</v>
      </c>
      <c r="G276" s="78">
        <f t="shared" si="30"/>
        <v>9.9999999999997868E-2</v>
      </c>
      <c r="H276" s="78">
        <f t="shared" si="31"/>
        <v>0.79058626700031054</v>
      </c>
      <c r="I276" s="78">
        <f t="shared" si="32"/>
        <v>7.9058626700029375E-2</v>
      </c>
      <c r="J276" s="190"/>
    </row>
    <row r="277" spans="1:10" x14ac:dyDescent="0.2">
      <c r="A277" s="76">
        <v>21.8</v>
      </c>
      <c r="B277" s="76">
        <f t="shared" si="25"/>
        <v>2.18E-2</v>
      </c>
      <c r="C277" s="78">
        <f t="shared" si="26"/>
        <v>0.7879658527315786</v>
      </c>
      <c r="D277" s="78">
        <f t="shared" si="27"/>
        <v>1</v>
      </c>
      <c r="E277" s="78">
        <f t="shared" si="28"/>
        <v>0.7879658527315786</v>
      </c>
      <c r="F277" s="78">
        <f t="shared" si="29"/>
        <v>-2.0698520535484484</v>
      </c>
      <c r="G277" s="78">
        <f t="shared" si="30"/>
        <v>0.10000000000000142</v>
      </c>
      <c r="H277" s="78">
        <f t="shared" si="31"/>
        <v>0.78884010994503351</v>
      </c>
      <c r="I277" s="78">
        <f t="shared" si="32"/>
        <v>7.8884010994504469E-2</v>
      </c>
      <c r="J277" s="190"/>
    </row>
    <row r="278" spans="1:10" x14ac:dyDescent="0.2">
      <c r="A278" s="76">
        <v>21.9</v>
      </c>
      <c r="B278" s="76">
        <f t="shared" si="25"/>
        <v>2.1899999999999999E-2</v>
      </c>
      <c r="C278" s="78">
        <f t="shared" si="26"/>
        <v>0.78621266417775848</v>
      </c>
      <c r="D278" s="78">
        <f t="shared" si="27"/>
        <v>1</v>
      </c>
      <c r="E278" s="78">
        <f t="shared" si="28"/>
        <v>0.78621266417775848</v>
      </c>
      <c r="F278" s="78">
        <f t="shared" si="29"/>
        <v>-2.0891992983821455</v>
      </c>
      <c r="G278" s="78">
        <f t="shared" si="30"/>
        <v>9.9999999999997868E-2</v>
      </c>
      <c r="H278" s="78">
        <f t="shared" si="31"/>
        <v>0.78708925845466848</v>
      </c>
      <c r="I278" s="78">
        <f t="shared" si="32"/>
        <v>7.8708925845465169E-2</v>
      </c>
      <c r="J278" s="190"/>
    </row>
    <row r="279" spans="1:10" x14ac:dyDescent="0.2">
      <c r="A279" s="76">
        <v>22</v>
      </c>
      <c r="B279" s="76">
        <f t="shared" si="25"/>
        <v>2.1999999999999999E-2</v>
      </c>
      <c r="C279" s="78">
        <f t="shared" si="26"/>
        <v>0.78445484218049066</v>
      </c>
      <c r="D279" s="78">
        <f t="shared" si="27"/>
        <v>1</v>
      </c>
      <c r="E279" s="78">
        <f t="shared" si="28"/>
        <v>0.78445484218049066</v>
      </c>
      <c r="F279" s="78">
        <f t="shared" si="29"/>
        <v>-2.108641037877454</v>
      </c>
      <c r="G279" s="78">
        <f t="shared" si="30"/>
        <v>0.10000000000000142</v>
      </c>
      <c r="H279" s="78">
        <f t="shared" si="31"/>
        <v>0.78533375317912457</v>
      </c>
      <c r="I279" s="78">
        <f t="shared" si="32"/>
        <v>7.8533375317913573E-2</v>
      </c>
      <c r="J279" s="190"/>
    </row>
    <row r="280" spans="1:10" x14ac:dyDescent="0.2">
      <c r="A280" s="76">
        <v>22.1</v>
      </c>
      <c r="B280" s="76">
        <f t="shared" si="25"/>
        <v>2.2100000000000002E-2</v>
      </c>
      <c r="C280" s="78">
        <f t="shared" si="26"/>
        <v>0.78269242748894796</v>
      </c>
      <c r="D280" s="78">
        <f t="shared" si="27"/>
        <v>1</v>
      </c>
      <c r="E280" s="78">
        <f t="shared" si="28"/>
        <v>0.78269242748894796</v>
      </c>
      <c r="F280" s="78">
        <f t="shared" si="29"/>
        <v>-2.1281773587543227</v>
      </c>
      <c r="G280" s="78">
        <f t="shared" si="30"/>
        <v>0.10000000000000142</v>
      </c>
      <c r="H280" s="78">
        <f t="shared" si="31"/>
        <v>0.78357363483471931</v>
      </c>
      <c r="I280" s="78">
        <f t="shared" si="32"/>
        <v>7.8357363483473039E-2</v>
      </c>
      <c r="J280" s="190"/>
    </row>
    <row r="281" spans="1:10" x14ac:dyDescent="0.2">
      <c r="A281" s="76">
        <v>22.2</v>
      </c>
      <c r="B281" s="76">
        <f t="shared" si="25"/>
        <v>2.2200000000000001E-2</v>
      </c>
      <c r="C281" s="78">
        <f t="shared" si="26"/>
        <v>0.78092546091661497</v>
      </c>
      <c r="D281" s="78">
        <f t="shared" si="27"/>
        <v>1</v>
      </c>
      <c r="E281" s="78">
        <f t="shared" si="28"/>
        <v>0.78092546091661497</v>
      </c>
      <c r="F281" s="78">
        <f t="shared" si="29"/>
        <v>-2.1478083482541317</v>
      </c>
      <c r="G281" s="78">
        <f t="shared" si="30"/>
        <v>9.9999999999997868E-2</v>
      </c>
      <c r="H281" s="78">
        <f t="shared" si="31"/>
        <v>0.78180894420278146</v>
      </c>
      <c r="I281" s="78">
        <f t="shared" si="32"/>
        <v>7.8180894420276481E-2</v>
      </c>
      <c r="J281" s="190"/>
    </row>
    <row r="282" spans="1:10" x14ac:dyDescent="0.2">
      <c r="A282" s="76">
        <v>22.3</v>
      </c>
      <c r="B282" s="76">
        <f t="shared" si="25"/>
        <v>2.23E-2</v>
      </c>
      <c r="C282" s="78">
        <f t="shared" si="26"/>
        <v>0.77915398333988628</v>
      </c>
      <c r="D282" s="78">
        <f t="shared" si="27"/>
        <v>1</v>
      </c>
      <c r="E282" s="78">
        <f t="shared" si="28"/>
        <v>0.77915398333988628</v>
      </c>
      <c r="F282" s="78">
        <f t="shared" si="29"/>
        <v>-2.1675340941416863</v>
      </c>
      <c r="G282" s="78">
        <f t="shared" si="30"/>
        <v>0.10000000000000142</v>
      </c>
      <c r="H282" s="78">
        <f t="shared" si="31"/>
        <v>0.78003972212825068</v>
      </c>
      <c r="I282" s="78">
        <f t="shared" si="32"/>
        <v>7.8003972212826178E-2</v>
      </c>
      <c r="J282" s="190"/>
    </row>
    <row r="283" spans="1:10" x14ac:dyDescent="0.2">
      <c r="A283" s="76">
        <v>22.4</v>
      </c>
      <c r="B283" s="76">
        <f t="shared" si="25"/>
        <v>2.24E-2</v>
      </c>
      <c r="C283" s="78">
        <f t="shared" si="26"/>
        <v>0.77737803569666974</v>
      </c>
      <c r="D283" s="78">
        <f t="shared" si="27"/>
        <v>1</v>
      </c>
      <c r="E283" s="78">
        <f t="shared" si="28"/>
        <v>0.77737803569666974</v>
      </c>
      <c r="F283" s="78">
        <f t="shared" si="29"/>
        <v>-2.1873546847071559</v>
      </c>
      <c r="G283" s="78">
        <f t="shared" si="30"/>
        <v>9.9999999999997868E-2</v>
      </c>
      <c r="H283" s="78">
        <f t="shared" si="31"/>
        <v>0.77826600951827807</v>
      </c>
      <c r="I283" s="78">
        <f t="shared" si="32"/>
        <v>7.7826600951826141E-2</v>
      </c>
      <c r="J283" s="190"/>
    </row>
    <row r="284" spans="1:10" x14ac:dyDescent="0.2">
      <c r="A284" s="76">
        <v>22.5</v>
      </c>
      <c r="B284" s="76">
        <f t="shared" si="25"/>
        <v>2.2499999999999999E-2</v>
      </c>
      <c r="C284" s="78">
        <f t="shared" si="26"/>
        <v>0.77559765898498234</v>
      </c>
      <c r="D284" s="78">
        <f t="shared" si="27"/>
        <v>1</v>
      </c>
      <c r="E284" s="78">
        <f t="shared" si="28"/>
        <v>0.77559765898498234</v>
      </c>
      <c r="F284" s="78">
        <f t="shared" si="29"/>
        <v>-2.2072702087681035</v>
      </c>
      <c r="G284" s="78">
        <f t="shared" si="30"/>
        <v>0.10000000000000142</v>
      </c>
      <c r="H284" s="78">
        <f t="shared" si="31"/>
        <v>0.7764878473408261</v>
      </c>
      <c r="I284" s="78">
        <f t="shared" si="32"/>
        <v>7.7648784734083709E-2</v>
      </c>
      <c r="J284" s="190"/>
    </row>
    <row r="285" spans="1:10" x14ac:dyDescent="0.2">
      <c r="A285" s="76">
        <v>22.6</v>
      </c>
      <c r="B285" s="76">
        <f t="shared" si="25"/>
        <v>2.2600000000000002E-2</v>
      </c>
      <c r="C285" s="78">
        <f t="shared" si="26"/>
        <v>0.77381289426154798</v>
      </c>
      <c r="D285" s="78">
        <f t="shared" si="27"/>
        <v>1</v>
      </c>
      <c r="E285" s="78">
        <f t="shared" si="28"/>
        <v>0.77381289426154798</v>
      </c>
      <c r="F285" s="78">
        <f t="shared" si="29"/>
        <v>-2.2272807556714955</v>
      </c>
      <c r="G285" s="78">
        <f t="shared" si="30"/>
        <v>0.10000000000000142</v>
      </c>
      <c r="H285" s="78">
        <f t="shared" si="31"/>
        <v>0.77470527662326516</v>
      </c>
      <c r="I285" s="78">
        <f t="shared" si="32"/>
        <v>7.7470527662327621E-2</v>
      </c>
      <c r="J285" s="190"/>
    </row>
    <row r="286" spans="1:10" x14ac:dyDescent="0.2">
      <c r="A286" s="76">
        <v>22.7</v>
      </c>
      <c r="B286" s="76">
        <f t="shared" si="25"/>
        <v>2.2699999999999998E-2</v>
      </c>
      <c r="C286" s="78">
        <f t="shared" si="26"/>
        <v>0.7720237826403954</v>
      </c>
      <c r="D286" s="78">
        <f t="shared" si="27"/>
        <v>1</v>
      </c>
      <c r="E286" s="78">
        <f t="shared" si="28"/>
        <v>0.7720237826403954</v>
      </c>
      <c r="F286" s="78">
        <f t="shared" si="29"/>
        <v>-2.247386415295721</v>
      </c>
      <c r="G286" s="78">
        <f t="shared" si="30"/>
        <v>9.9999999999997868E-2</v>
      </c>
      <c r="H286" s="78">
        <f t="shared" si="31"/>
        <v>0.77291833845097169</v>
      </c>
      <c r="I286" s="78">
        <f t="shared" si="32"/>
        <v>7.7291833845095526E-2</v>
      </c>
      <c r="J286" s="190"/>
    </row>
    <row r="287" spans="1:10" x14ac:dyDescent="0.2">
      <c r="A287" s="76">
        <v>22.8</v>
      </c>
      <c r="B287" s="76">
        <f t="shared" si="25"/>
        <v>2.2800000000000001E-2</v>
      </c>
      <c r="C287" s="78">
        <f t="shared" si="26"/>
        <v>0.77023036529145295</v>
      </c>
      <c r="D287" s="78">
        <f t="shared" si="27"/>
        <v>1</v>
      </c>
      <c r="E287" s="78">
        <f t="shared" si="28"/>
        <v>0.77023036529145295</v>
      </c>
      <c r="F287" s="78">
        <f t="shared" si="29"/>
        <v>-2.2675872780526478</v>
      </c>
      <c r="G287" s="78">
        <f t="shared" si="30"/>
        <v>0.10000000000000142</v>
      </c>
      <c r="H287" s="78">
        <f t="shared" si="31"/>
        <v>0.77112707396592417</v>
      </c>
      <c r="I287" s="78">
        <f t="shared" si="32"/>
        <v>7.7112707396593511E-2</v>
      </c>
      <c r="J287" s="190"/>
    </row>
    <row r="288" spans="1:10" x14ac:dyDescent="0.2">
      <c r="A288" s="76">
        <v>22.9</v>
      </c>
      <c r="B288" s="76">
        <f t="shared" si="25"/>
        <v>2.29E-2</v>
      </c>
      <c r="C288" s="78">
        <f t="shared" si="26"/>
        <v>0.76843268343914584</v>
      </c>
      <c r="D288" s="78">
        <f t="shared" si="27"/>
        <v>1</v>
      </c>
      <c r="E288" s="78">
        <f t="shared" si="28"/>
        <v>0.76843268343914584</v>
      </c>
      <c r="F288" s="78">
        <f t="shared" si="29"/>
        <v>-2.2878834348896619</v>
      </c>
      <c r="G288" s="78">
        <f t="shared" si="30"/>
        <v>9.9999999999997868E-2</v>
      </c>
      <c r="H288" s="78">
        <f t="shared" si="31"/>
        <v>0.76933152436529939</v>
      </c>
      <c r="I288" s="78">
        <f t="shared" si="32"/>
        <v>7.6933152436528304E-2</v>
      </c>
      <c r="J288" s="190"/>
    </row>
    <row r="289" spans="1:10" x14ac:dyDescent="0.2">
      <c r="A289" s="76">
        <v>23</v>
      </c>
      <c r="B289" s="76">
        <f t="shared" si="25"/>
        <v>2.3E-2</v>
      </c>
      <c r="C289" s="78">
        <f t="shared" si="26"/>
        <v>0.76663077836098747</v>
      </c>
      <c r="D289" s="78">
        <f t="shared" si="27"/>
        <v>1</v>
      </c>
      <c r="E289" s="78">
        <f t="shared" si="28"/>
        <v>0.76663077836098747</v>
      </c>
      <c r="F289" s="78">
        <f t="shared" si="29"/>
        <v>-2.3082749772917839</v>
      </c>
      <c r="G289" s="78">
        <f t="shared" si="30"/>
        <v>0.10000000000000142</v>
      </c>
      <c r="H289" s="78">
        <f t="shared" si="31"/>
        <v>0.76753173090006666</v>
      </c>
      <c r="I289" s="78">
        <f t="shared" si="32"/>
        <v>7.6753173090007759E-2</v>
      </c>
      <c r="J289" s="190"/>
    </row>
    <row r="290" spans="1:10" x14ac:dyDescent="0.2">
      <c r="A290" s="76">
        <v>23.1</v>
      </c>
      <c r="B290" s="76">
        <f t="shared" si="25"/>
        <v>2.3100000000000002E-2</v>
      </c>
      <c r="C290" s="78">
        <f t="shared" si="26"/>
        <v>0.76482469138617837</v>
      </c>
      <c r="D290" s="78">
        <f t="shared" si="27"/>
        <v>1</v>
      </c>
      <c r="E290" s="78">
        <f t="shared" si="28"/>
        <v>0.76482469138617837</v>
      </c>
      <c r="F290" s="78">
        <f t="shared" si="29"/>
        <v>-2.3287619972837028</v>
      </c>
      <c r="G290" s="78">
        <f t="shared" si="30"/>
        <v>0.10000000000000142</v>
      </c>
      <c r="H290" s="78">
        <f t="shared" si="31"/>
        <v>0.76572773487358292</v>
      </c>
      <c r="I290" s="78">
        <f t="shared" si="32"/>
        <v>7.6572773487359386E-2</v>
      </c>
      <c r="J290" s="190"/>
    </row>
    <row r="291" spans="1:10" x14ac:dyDescent="0.2">
      <c r="A291" s="76">
        <v>23.2</v>
      </c>
      <c r="B291" s="76">
        <f t="shared" si="25"/>
        <v>2.3199999999999998E-2</v>
      </c>
      <c r="C291" s="78">
        <f t="shared" si="26"/>
        <v>0.76301446389419569</v>
      </c>
      <c r="D291" s="78">
        <f t="shared" si="27"/>
        <v>1</v>
      </c>
      <c r="E291" s="78">
        <f t="shared" si="28"/>
        <v>0.76301446389419569</v>
      </c>
      <c r="F291" s="78">
        <f t="shared" si="29"/>
        <v>-2.3493445874319332</v>
      </c>
      <c r="G291" s="78">
        <f t="shared" si="30"/>
        <v>9.9999999999997868E-2</v>
      </c>
      <c r="H291" s="78">
        <f t="shared" si="31"/>
        <v>0.76391957764018703</v>
      </c>
      <c r="I291" s="78">
        <f t="shared" si="32"/>
        <v>7.6391957764017068E-2</v>
      </c>
      <c r="J291" s="190"/>
    </row>
    <row r="292" spans="1:10" x14ac:dyDescent="0.2">
      <c r="A292" s="76">
        <v>23.3</v>
      </c>
      <c r="B292" s="76">
        <f t="shared" si="25"/>
        <v>2.3300000000000001E-2</v>
      </c>
      <c r="C292" s="78">
        <f t="shared" si="26"/>
        <v>0.76120013731338765</v>
      </c>
      <c r="D292" s="78">
        <f t="shared" si="27"/>
        <v>1</v>
      </c>
      <c r="E292" s="78">
        <f t="shared" si="28"/>
        <v>0.76120013731338765</v>
      </c>
      <c r="F292" s="78">
        <f t="shared" si="29"/>
        <v>-2.3700228408469228</v>
      </c>
      <c r="G292" s="78">
        <f t="shared" si="30"/>
        <v>0.10000000000000142</v>
      </c>
      <c r="H292" s="78">
        <f t="shared" si="31"/>
        <v>0.76210730060379173</v>
      </c>
      <c r="I292" s="78">
        <f t="shared" si="32"/>
        <v>7.6210730060380261E-2</v>
      </c>
      <c r="J292" s="190"/>
    </row>
    <row r="293" spans="1:10" x14ac:dyDescent="0.2">
      <c r="A293" s="76">
        <v>23.4</v>
      </c>
      <c r="B293" s="76">
        <f t="shared" si="25"/>
        <v>2.3399999999999997E-2</v>
      </c>
      <c r="C293" s="78">
        <f t="shared" si="26"/>
        <v>0.75938175311956746</v>
      </c>
      <c r="D293" s="78">
        <f t="shared" si="27"/>
        <v>1</v>
      </c>
      <c r="E293" s="78">
        <f t="shared" si="28"/>
        <v>0.75938175311956746</v>
      </c>
      <c r="F293" s="78">
        <f t="shared" si="29"/>
        <v>-2.39079685118518</v>
      </c>
      <c r="G293" s="78">
        <f t="shared" si="30"/>
        <v>9.9999999999997868E-2</v>
      </c>
      <c r="H293" s="78">
        <f t="shared" si="31"/>
        <v>0.76029094521647755</v>
      </c>
      <c r="I293" s="78">
        <f t="shared" si="32"/>
        <v>7.6029094521646134E-2</v>
      </c>
      <c r="J293" s="190"/>
    </row>
    <row r="294" spans="1:10" x14ac:dyDescent="0.2">
      <c r="A294" s="76">
        <v>23.5</v>
      </c>
      <c r="B294" s="76">
        <f t="shared" si="25"/>
        <v>2.35E-2</v>
      </c>
      <c r="C294" s="78">
        <f t="shared" si="26"/>
        <v>0.75755935283460474</v>
      </c>
      <c r="D294" s="78">
        <f t="shared" si="27"/>
        <v>1</v>
      </c>
      <c r="E294" s="78">
        <f t="shared" si="28"/>
        <v>0.75755935283460474</v>
      </c>
      <c r="F294" s="78">
        <f t="shared" si="29"/>
        <v>-2.4116667126514404</v>
      </c>
      <c r="G294" s="78">
        <f t="shared" si="30"/>
        <v>0.10000000000000142</v>
      </c>
      <c r="H294" s="78">
        <f t="shared" si="31"/>
        <v>0.7584705529770861</v>
      </c>
      <c r="I294" s="78">
        <f t="shared" si="32"/>
        <v>7.5847055297709687E-2</v>
      </c>
      <c r="J294" s="190"/>
    </row>
    <row r="295" spans="1:10" x14ac:dyDescent="0.2">
      <c r="A295" s="76">
        <v>23.6</v>
      </c>
      <c r="B295" s="76">
        <f t="shared" si="25"/>
        <v>2.3600000000000003E-2</v>
      </c>
      <c r="C295" s="78">
        <f t="shared" si="26"/>
        <v>0.75573297802501571</v>
      </c>
      <c r="D295" s="78">
        <f t="shared" si="27"/>
        <v>1</v>
      </c>
      <c r="E295" s="78">
        <f t="shared" si="28"/>
        <v>0.75573297802501571</v>
      </c>
      <c r="F295" s="78">
        <f t="shared" si="29"/>
        <v>-2.4326325200008627</v>
      </c>
      <c r="G295" s="78">
        <f t="shared" si="30"/>
        <v>0.10000000000000142</v>
      </c>
      <c r="H295" s="78">
        <f t="shared" si="31"/>
        <v>0.75664616542981022</v>
      </c>
      <c r="I295" s="78">
        <f t="shared" si="32"/>
        <v>7.5664616542982094E-2</v>
      </c>
      <c r="J295" s="190"/>
    </row>
    <row r="296" spans="1:10" x14ac:dyDescent="0.2">
      <c r="A296" s="76">
        <v>23.7</v>
      </c>
      <c r="B296" s="76">
        <f t="shared" si="25"/>
        <v>2.3699999999999999E-2</v>
      </c>
      <c r="C296" s="78">
        <f t="shared" si="26"/>
        <v>0.7539026703005608</v>
      </c>
      <c r="D296" s="78">
        <f t="shared" si="27"/>
        <v>1</v>
      </c>
      <c r="E296" s="78">
        <f t="shared" si="28"/>
        <v>0.7539026703005608</v>
      </c>
      <c r="F296" s="78">
        <f t="shared" si="29"/>
        <v>-2.453694368541151</v>
      </c>
      <c r="G296" s="78">
        <f t="shared" si="30"/>
        <v>9.9999999999997868E-2</v>
      </c>
      <c r="H296" s="78">
        <f t="shared" si="31"/>
        <v>0.75481782416278831</v>
      </c>
      <c r="I296" s="78">
        <f t="shared" si="32"/>
        <v>7.5481782416277218E-2</v>
      </c>
      <c r="J296" s="190"/>
    </row>
    <row r="297" spans="1:10" x14ac:dyDescent="0.2">
      <c r="A297" s="76">
        <v>23.8</v>
      </c>
      <c r="B297" s="76">
        <f t="shared" si="25"/>
        <v>2.3800000000000002E-2</v>
      </c>
      <c r="C297" s="78">
        <f t="shared" si="26"/>
        <v>0.75206847131282983</v>
      </c>
      <c r="D297" s="78">
        <f t="shared" si="27"/>
        <v>1</v>
      </c>
      <c r="E297" s="78">
        <f t="shared" si="28"/>
        <v>0.75206847131282983</v>
      </c>
      <c r="F297" s="78">
        <f t="shared" si="29"/>
        <v>-2.4748523541348386</v>
      </c>
      <c r="G297" s="78">
        <f t="shared" si="30"/>
        <v>0.10000000000000142</v>
      </c>
      <c r="H297" s="78">
        <f t="shared" si="31"/>
        <v>0.75298557080669526</v>
      </c>
      <c r="I297" s="78">
        <f t="shared" si="32"/>
        <v>7.5298557080670597E-2</v>
      </c>
      <c r="J297" s="190"/>
    </row>
    <row r="298" spans="1:10" x14ac:dyDescent="0.2">
      <c r="A298" s="76">
        <v>23.9</v>
      </c>
      <c r="B298" s="76">
        <f t="shared" si="25"/>
        <v>2.3899999999999998E-2</v>
      </c>
      <c r="C298" s="78">
        <f t="shared" si="26"/>
        <v>0.75023042275383789</v>
      </c>
      <c r="D298" s="78">
        <f t="shared" si="27"/>
        <v>1</v>
      </c>
      <c r="E298" s="78">
        <f t="shared" si="28"/>
        <v>0.75023042275383789</v>
      </c>
      <c r="F298" s="78">
        <f t="shared" si="29"/>
        <v>-2.4961065732014593</v>
      </c>
      <c r="G298" s="78">
        <f t="shared" si="30"/>
        <v>9.9999999999997868E-2</v>
      </c>
      <c r="H298" s="78">
        <f t="shared" si="31"/>
        <v>0.75114944703333386</v>
      </c>
      <c r="I298" s="78">
        <f t="shared" si="32"/>
        <v>7.5114944703331785E-2</v>
      </c>
      <c r="J298" s="190"/>
    </row>
    <row r="299" spans="1:10" x14ac:dyDescent="0.2">
      <c r="A299" s="76">
        <v>24</v>
      </c>
      <c r="B299" s="76">
        <f t="shared" si="25"/>
        <v>2.4E-2</v>
      </c>
      <c r="C299" s="78">
        <f t="shared" si="26"/>
        <v>0.74838856635461481</v>
      </c>
      <c r="D299" s="78">
        <f t="shared" si="27"/>
        <v>1</v>
      </c>
      <c r="E299" s="78">
        <f t="shared" si="28"/>
        <v>0.74838856635461481</v>
      </c>
      <c r="F299" s="78">
        <f t="shared" si="29"/>
        <v>-2.5174571227198115</v>
      </c>
      <c r="G299" s="78">
        <f t="shared" si="30"/>
        <v>0.10000000000000142</v>
      </c>
      <c r="H299" s="78">
        <f t="shared" si="31"/>
        <v>0.74930949455422635</v>
      </c>
      <c r="I299" s="78">
        <f t="shared" si="32"/>
        <v>7.4930949455423695E-2</v>
      </c>
      <c r="J299" s="190"/>
    </row>
    <row r="300" spans="1:10" x14ac:dyDescent="0.2">
      <c r="A300" s="76">
        <v>24.1</v>
      </c>
      <c r="B300" s="76">
        <f t="shared" si="25"/>
        <v>2.41E-2</v>
      </c>
      <c r="C300" s="78">
        <f t="shared" si="26"/>
        <v>0.74654294388379938</v>
      </c>
      <c r="D300" s="78">
        <f t="shared" si="27"/>
        <v>1</v>
      </c>
      <c r="E300" s="78">
        <f t="shared" si="28"/>
        <v>0.74654294388379938</v>
      </c>
      <c r="F300" s="78">
        <f t="shared" si="29"/>
        <v>-2.5389041002301878</v>
      </c>
      <c r="G300" s="78">
        <f t="shared" si="30"/>
        <v>0.10000000000000142</v>
      </c>
      <c r="H300" s="78">
        <f t="shared" si="31"/>
        <v>0.7474657551192071</v>
      </c>
      <c r="I300" s="78">
        <f t="shared" si="32"/>
        <v>7.4746575511921778E-2</v>
      </c>
      <c r="J300" s="190"/>
    </row>
    <row r="301" spans="1:10" x14ac:dyDescent="0.2">
      <c r="A301" s="76">
        <v>24.2</v>
      </c>
      <c r="B301" s="76">
        <f t="shared" si="25"/>
        <v>2.4199999999999999E-2</v>
      </c>
      <c r="C301" s="78">
        <f t="shared" si="26"/>
        <v>0.74469359714622807</v>
      </c>
      <c r="D301" s="78">
        <f t="shared" si="27"/>
        <v>1</v>
      </c>
      <c r="E301" s="78">
        <f t="shared" si="28"/>
        <v>0.74469359714622807</v>
      </c>
      <c r="F301" s="78">
        <f t="shared" si="29"/>
        <v>-2.5604476038366775</v>
      </c>
      <c r="G301" s="78">
        <f t="shared" si="30"/>
        <v>9.9999999999997868E-2</v>
      </c>
      <c r="H301" s="78">
        <f t="shared" si="31"/>
        <v>0.74561827051501373</v>
      </c>
      <c r="I301" s="78">
        <f t="shared" si="32"/>
        <v>7.4561827051499788E-2</v>
      </c>
      <c r="J301" s="190"/>
    </row>
    <row r="302" spans="1:10" x14ac:dyDescent="0.2">
      <c r="A302" s="76">
        <v>24.3</v>
      </c>
      <c r="B302" s="76">
        <f t="shared" si="25"/>
        <v>2.4300000000000002E-2</v>
      </c>
      <c r="C302" s="78">
        <f t="shared" si="26"/>
        <v>0.74284056798152842</v>
      </c>
      <c r="D302" s="78">
        <f t="shared" si="27"/>
        <v>1</v>
      </c>
      <c r="E302" s="78">
        <f t="shared" si="28"/>
        <v>0.74284056798152842</v>
      </c>
      <c r="F302" s="78">
        <f t="shared" si="29"/>
        <v>-2.5820877322094438</v>
      </c>
      <c r="G302" s="78">
        <f t="shared" si="30"/>
        <v>0.10000000000000142</v>
      </c>
      <c r="H302" s="78">
        <f t="shared" si="31"/>
        <v>0.74376708256387825</v>
      </c>
      <c r="I302" s="78">
        <f t="shared" si="32"/>
        <v>7.4376708256388882E-2</v>
      </c>
      <c r="J302" s="190"/>
    </row>
    <row r="303" spans="1:10" x14ac:dyDescent="0.2">
      <c r="A303" s="76">
        <v>24.4</v>
      </c>
      <c r="B303" s="76">
        <f t="shared" si="25"/>
        <v>2.4399999999999998E-2</v>
      </c>
      <c r="C303" s="78">
        <f t="shared" si="26"/>
        <v>0.74098389826271038</v>
      </c>
      <c r="D303" s="78">
        <f t="shared" si="27"/>
        <v>1</v>
      </c>
      <c r="E303" s="78">
        <f t="shared" si="28"/>
        <v>0.74098389826271038</v>
      </c>
      <c r="F303" s="78">
        <f t="shared" si="29"/>
        <v>-2.6038245845870382</v>
      </c>
      <c r="G303" s="78">
        <f t="shared" si="30"/>
        <v>9.9999999999997868E-2</v>
      </c>
      <c r="H303" s="78">
        <f t="shared" si="31"/>
        <v>0.7419122331221194</v>
      </c>
      <c r="I303" s="78">
        <f t="shared" si="32"/>
        <v>7.4191223312210355E-2</v>
      </c>
      <c r="J303" s="190"/>
    </row>
    <row r="304" spans="1:10" x14ac:dyDescent="0.2">
      <c r="A304" s="76">
        <v>24.5</v>
      </c>
      <c r="B304" s="76">
        <f t="shared" si="25"/>
        <v>2.4500000000000001E-2</v>
      </c>
      <c r="C304" s="78">
        <f t="shared" si="26"/>
        <v>0.73912362989476044</v>
      </c>
      <c r="D304" s="78">
        <f t="shared" si="27"/>
        <v>1</v>
      </c>
      <c r="E304" s="78">
        <f t="shared" si="28"/>
        <v>0.73912362989476044</v>
      </c>
      <c r="F304" s="78">
        <f t="shared" si="29"/>
        <v>-2.6256582607787049</v>
      </c>
      <c r="G304" s="78">
        <f t="shared" si="30"/>
        <v>0.10000000000000142</v>
      </c>
      <c r="H304" s="78">
        <f t="shared" si="31"/>
        <v>0.74005376407873547</v>
      </c>
      <c r="I304" s="78">
        <f t="shared" si="32"/>
        <v>7.4005376407874593E-2</v>
      </c>
      <c r="J304" s="190"/>
    </row>
    <row r="305" spans="1:10" x14ac:dyDescent="0.2">
      <c r="A305" s="76">
        <v>24.6</v>
      </c>
      <c r="B305" s="76">
        <f t="shared" si="25"/>
        <v>2.46E-2</v>
      </c>
      <c r="C305" s="78">
        <f t="shared" si="26"/>
        <v>0.73725980481323161</v>
      </c>
      <c r="D305" s="78">
        <f t="shared" si="27"/>
        <v>1</v>
      </c>
      <c r="E305" s="78">
        <f t="shared" si="28"/>
        <v>0.73725980481323161</v>
      </c>
      <c r="F305" s="78">
        <f t="shared" si="29"/>
        <v>-2.6475888611667528</v>
      </c>
      <c r="G305" s="78">
        <f t="shared" si="30"/>
        <v>0.10000000000000142</v>
      </c>
      <c r="H305" s="78">
        <f t="shared" si="31"/>
        <v>0.73819171735399602</v>
      </c>
      <c r="I305" s="78">
        <f t="shared" si="32"/>
        <v>7.3819171735400646E-2</v>
      </c>
      <c r="J305" s="190"/>
    </row>
    <row r="306" spans="1:10" x14ac:dyDescent="0.2">
      <c r="A306" s="76">
        <v>24.7</v>
      </c>
      <c r="B306" s="76">
        <f t="shared" si="25"/>
        <v>2.47E-2</v>
      </c>
      <c r="C306" s="78">
        <f t="shared" si="26"/>
        <v>0.73539246498283917</v>
      </c>
      <c r="D306" s="78">
        <f t="shared" si="27"/>
        <v>1</v>
      </c>
      <c r="E306" s="78">
        <f t="shared" si="28"/>
        <v>0.73539246498283917</v>
      </c>
      <c r="F306" s="78">
        <f t="shared" si="29"/>
        <v>-2.669616486708887</v>
      </c>
      <c r="G306" s="78">
        <f t="shared" si="30"/>
        <v>9.9999999999997868E-2</v>
      </c>
      <c r="H306" s="78">
        <f t="shared" si="31"/>
        <v>0.73632613489803544</v>
      </c>
      <c r="I306" s="78">
        <f t="shared" si="32"/>
        <v>7.3632613489801976E-2</v>
      </c>
      <c r="J306" s="190"/>
    </row>
    <row r="307" spans="1:10" x14ac:dyDescent="0.2">
      <c r="A307" s="76">
        <v>24.8</v>
      </c>
      <c r="B307" s="76">
        <f t="shared" si="25"/>
        <v>2.4799999999999999E-2</v>
      </c>
      <c r="C307" s="78">
        <f t="shared" si="26"/>
        <v>0.73352165239605094</v>
      </c>
      <c r="D307" s="78">
        <f t="shared" si="27"/>
        <v>1</v>
      </c>
      <c r="E307" s="78">
        <f t="shared" si="28"/>
        <v>0.73352165239605094</v>
      </c>
      <c r="F307" s="78">
        <f t="shared" si="29"/>
        <v>-2.691741238940621</v>
      </c>
      <c r="G307" s="78">
        <f t="shared" si="30"/>
        <v>0.10000000000000142</v>
      </c>
      <c r="H307" s="78">
        <f t="shared" si="31"/>
        <v>0.734457058689445</v>
      </c>
      <c r="I307" s="78">
        <f t="shared" si="32"/>
        <v>7.3445705868945541E-2</v>
      </c>
      <c r="J307" s="190"/>
    </row>
    <row r="308" spans="1:10" x14ac:dyDescent="0.2">
      <c r="A308" s="76">
        <v>24.9</v>
      </c>
      <c r="B308" s="76">
        <f t="shared" si="25"/>
        <v>2.4899999999999999E-2</v>
      </c>
      <c r="C308" s="78">
        <f t="shared" si="26"/>
        <v>0.73164740907168391</v>
      </c>
      <c r="D308" s="78">
        <f t="shared" si="27"/>
        <v>1</v>
      </c>
      <c r="E308" s="78">
        <f t="shared" si="28"/>
        <v>0.73164740907168391</v>
      </c>
      <c r="F308" s="78">
        <f t="shared" si="29"/>
        <v>-2.7139632199776424</v>
      </c>
      <c r="G308" s="78">
        <f t="shared" si="30"/>
        <v>9.9999999999997868E-2</v>
      </c>
      <c r="H308" s="78">
        <f t="shared" si="31"/>
        <v>0.73258453073386742</v>
      </c>
      <c r="I308" s="78">
        <f t="shared" si="32"/>
        <v>7.3258453073385174E-2</v>
      </c>
      <c r="J308" s="190"/>
    </row>
    <row r="309" spans="1:10" x14ac:dyDescent="0.2">
      <c r="A309" s="76">
        <v>25</v>
      </c>
      <c r="B309" s="76">
        <f t="shared" si="25"/>
        <v>2.5000000000000001E-2</v>
      </c>
      <c r="C309" s="78">
        <f t="shared" si="26"/>
        <v>0.72976977705349733</v>
      </c>
      <c r="D309" s="78">
        <f t="shared" si="27"/>
        <v>1</v>
      </c>
      <c r="E309" s="78">
        <f t="shared" si="28"/>
        <v>0.72976977705349733</v>
      </c>
      <c r="F309" s="78">
        <f t="shared" si="29"/>
        <v>-2.736282532518246</v>
      </c>
      <c r="G309" s="78">
        <f t="shared" si="30"/>
        <v>0.10000000000000142</v>
      </c>
      <c r="H309" s="78">
        <f t="shared" si="31"/>
        <v>0.73070859306259062</v>
      </c>
      <c r="I309" s="78">
        <f t="shared" si="32"/>
        <v>7.3070859306260103E-2</v>
      </c>
      <c r="J309" s="190"/>
    </row>
    <row r="310" spans="1:10" x14ac:dyDescent="0.2">
      <c r="A310" s="76">
        <v>25.1</v>
      </c>
      <c r="B310" s="76">
        <f t="shared" si="25"/>
        <v>2.5100000000000001E-2</v>
      </c>
      <c r="C310" s="78">
        <f t="shared" si="26"/>
        <v>0.72788879840878828</v>
      </c>
      <c r="D310" s="78">
        <f t="shared" si="27"/>
        <v>1</v>
      </c>
      <c r="E310" s="78">
        <f t="shared" si="28"/>
        <v>0.72788879840878828</v>
      </c>
      <c r="F310" s="78">
        <f t="shared" si="29"/>
        <v>-2.7586992798457559</v>
      </c>
      <c r="G310" s="78">
        <f t="shared" si="30"/>
        <v>0.10000000000000142</v>
      </c>
      <c r="H310" s="78">
        <f t="shared" si="31"/>
        <v>0.72882928773114286</v>
      </c>
      <c r="I310" s="78">
        <f t="shared" si="32"/>
        <v>7.2882928773115321E-2</v>
      </c>
      <c r="J310" s="190"/>
    </row>
    <row r="311" spans="1:10" x14ac:dyDescent="0.2">
      <c r="A311" s="76">
        <v>25.2</v>
      </c>
      <c r="B311" s="76">
        <f t="shared" si="25"/>
        <v>2.52E-2</v>
      </c>
      <c r="C311" s="78">
        <f t="shared" si="26"/>
        <v>0.72600451522698783</v>
      </c>
      <c r="D311" s="78">
        <f t="shared" si="27"/>
        <v>1</v>
      </c>
      <c r="E311" s="78">
        <f t="shared" si="28"/>
        <v>0.72600451522698783</v>
      </c>
      <c r="F311" s="78">
        <f t="shared" si="29"/>
        <v>-2.781213565830976</v>
      </c>
      <c r="G311" s="78">
        <f t="shared" si="30"/>
        <v>9.9999999999997868E-2</v>
      </c>
      <c r="H311" s="78">
        <f t="shared" si="31"/>
        <v>0.72694665681788806</v>
      </c>
      <c r="I311" s="78">
        <f t="shared" si="32"/>
        <v>7.2694665681787257E-2</v>
      </c>
      <c r="J311" s="190"/>
    </row>
    <row r="312" spans="1:10" x14ac:dyDescent="0.2">
      <c r="A312" s="76">
        <v>25.3</v>
      </c>
      <c r="B312" s="76">
        <f t="shared" si="25"/>
        <v>2.53E-2</v>
      </c>
      <c r="C312" s="78">
        <f t="shared" si="26"/>
        <v>0.72411696961825589</v>
      </c>
      <c r="D312" s="78">
        <f t="shared" si="27"/>
        <v>1</v>
      </c>
      <c r="E312" s="78">
        <f t="shared" si="28"/>
        <v>0.72411696961825589</v>
      </c>
      <c r="F312" s="78">
        <f t="shared" si="29"/>
        <v>-2.803825494934677</v>
      </c>
      <c r="G312" s="78">
        <f t="shared" si="30"/>
        <v>0.10000000000000142</v>
      </c>
      <c r="H312" s="78">
        <f t="shared" si="31"/>
        <v>0.72506074242262186</v>
      </c>
      <c r="I312" s="78">
        <f t="shared" si="32"/>
        <v>7.2506074242263213E-2</v>
      </c>
      <c r="J312" s="190"/>
    </row>
    <row r="313" spans="1:10" x14ac:dyDescent="0.2">
      <c r="A313" s="76">
        <v>25.4</v>
      </c>
      <c r="B313" s="76">
        <f t="shared" si="25"/>
        <v>2.5399999999999999E-2</v>
      </c>
      <c r="C313" s="78">
        <f t="shared" si="26"/>
        <v>0.72222620371207913</v>
      </c>
      <c r="D313" s="78">
        <f t="shared" si="27"/>
        <v>1</v>
      </c>
      <c r="E313" s="78">
        <f t="shared" si="28"/>
        <v>0.72222620371207913</v>
      </c>
      <c r="F313" s="78">
        <f t="shared" si="29"/>
        <v>-2.8265351722100767</v>
      </c>
      <c r="G313" s="78">
        <f t="shared" si="30"/>
        <v>9.9999999999997868E-2</v>
      </c>
      <c r="H313" s="78">
        <f t="shared" si="31"/>
        <v>0.72317158666516757</v>
      </c>
      <c r="I313" s="78">
        <f t="shared" si="32"/>
        <v>7.2317158666515211E-2</v>
      </c>
      <c r="J313" s="190"/>
    </row>
    <row r="314" spans="1:10" x14ac:dyDescent="0.2">
      <c r="A314" s="76">
        <v>25.5</v>
      </c>
      <c r="B314" s="76">
        <f t="shared" si="25"/>
        <v>2.5499999999999998E-2</v>
      </c>
      <c r="C314" s="78">
        <f t="shared" si="26"/>
        <v>0.72033225965587111</v>
      </c>
      <c r="D314" s="78">
        <f t="shared" si="27"/>
        <v>1</v>
      </c>
      <c r="E314" s="78">
        <f t="shared" si="28"/>
        <v>0.72033225965587111</v>
      </c>
      <c r="F314" s="78">
        <f t="shared" si="29"/>
        <v>-2.8493427033053225</v>
      </c>
      <c r="G314" s="78">
        <f t="shared" si="30"/>
        <v>0.10000000000000142</v>
      </c>
      <c r="H314" s="78">
        <f t="shared" si="31"/>
        <v>0.72127923168397512</v>
      </c>
      <c r="I314" s="78">
        <f t="shared" si="32"/>
        <v>7.2127923168398542E-2</v>
      </c>
      <c r="J314" s="190"/>
    </row>
    <row r="315" spans="1:10" x14ac:dyDescent="0.2">
      <c r="A315" s="76">
        <v>25.6</v>
      </c>
      <c r="B315" s="76">
        <f t="shared" si="25"/>
        <v>2.5600000000000001E-2</v>
      </c>
      <c r="C315" s="78">
        <f t="shared" si="26"/>
        <v>0.7184351796135684</v>
      </c>
      <c r="D315" s="78">
        <f t="shared" si="27"/>
        <v>1</v>
      </c>
      <c r="E315" s="78">
        <f t="shared" si="28"/>
        <v>0.7184351796135684</v>
      </c>
      <c r="F315" s="78">
        <f t="shared" si="29"/>
        <v>-2.8722481944660538</v>
      </c>
      <c r="G315" s="78">
        <f t="shared" si="30"/>
        <v>0.10000000000000142</v>
      </c>
      <c r="H315" s="78">
        <f t="shared" si="31"/>
        <v>0.7193837196347197</v>
      </c>
      <c r="I315" s="78">
        <f t="shared" si="32"/>
        <v>7.1938371963472997E-2</v>
      </c>
      <c r="J315" s="190"/>
    </row>
    <row r="316" spans="1:10" x14ac:dyDescent="0.2">
      <c r="A316" s="76">
        <v>25.7</v>
      </c>
      <c r="B316" s="76">
        <f t="shared" si="25"/>
        <v>2.5700000000000001E-2</v>
      </c>
      <c r="C316" s="78">
        <f t="shared" si="26"/>
        <v>0.71653500576423168</v>
      </c>
      <c r="D316" s="78">
        <f t="shared" si="27"/>
        <v>1</v>
      </c>
      <c r="E316" s="78">
        <f t="shared" si="28"/>
        <v>0.71653500576423168</v>
      </c>
      <c r="F316" s="78">
        <f t="shared" si="29"/>
        <v>-2.8952517525379315</v>
      </c>
      <c r="G316" s="78">
        <f t="shared" si="30"/>
        <v>9.9999999999997868E-2</v>
      </c>
      <c r="H316" s="78">
        <f t="shared" si="31"/>
        <v>0.71748509268890004</v>
      </c>
      <c r="I316" s="78">
        <f t="shared" si="32"/>
        <v>7.1748509268888469E-2</v>
      </c>
      <c r="J316" s="190"/>
    </row>
    <row r="317" spans="1:10" x14ac:dyDescent="0.2">
      <c r="A317" s="76">
        <v>25.8</v>
      </c>
      <c r="B317" s="76">
        <f t="shared" ref="B317:B380" si="33">A317/1000</f>
        <v>2.58E-2</v>
      </c>
      <c r="C317" s="78">
        <f t="shared" ref="C317:C380" si="34">ABS(SIN(((144*PI()*$A317*VLOOKUP($D$8,$C$13:$D$16,2,FALSE))/($D$11*1000000)))/(VLOOKUP($D$8,$C$13:$D$16,2,FALSE)*SIN(((144*PI()*$A317)/($D$11*1000000)))))^3</f>
        <v>0.71463178030064678</v>
      </c>
      <c r="D317" s="78">
        <f t="shared" ref="D317:D380" si="35">ABS(SIN(((144*VLOOKUP($D$8,$C$13:$D$16,2,FALSE)*PI()*$A317*VLOOKUP($D$8,$C$13:$E$16,3,FALSE))/($D$11*1000000)))/(VLOOKUP($D$8,$C$13:$E$16,3,FALSE)*SIN(((144*VLOOKUP($D$8,$C$13:$D$16,2,FALSE)*PI()*$A317)/($D$11*1000000)))))^1</f>
        <v>1</v>
      </c>
      <c r="E317" s="78">
        <f t="shared" ref="E317:E380" si="36">C317*D317</f>
        <v>0.71463178030064678</v>
      </c>
      <c r="F317" s="78">
        <f t="shared" ref="F317:F380" si="37">20*LOG10(E317)</f>
        <v>-2.9183534849692023</v>
      </c>
      <c r="G317" s="78">
        <f t="shared" ref="G317:G380" si="38">A317-A316</f>
        <v>0.10000000000000142</v>
      </c>
      <c r="H317" s="78">
        <f t="shared" ref="H317:H380" si="39">((C317+C316)/2)</f>
        <v>0.71558339303243923</v>
      </c>
      <c r="I317" s="78">
        <f t="shared" si="32"/>
        <v>7.1558339303244942E-2</v>
      </c>
      <c r="J317" s="190"/>
    </row>
    <row r="318" spans="1:10" x14ac:dyDescent="0.2">
      <c r="A318" s="76">
        <v>25.9</v>
      </c>
      <c r="B318" s="76">
        <f t="shared" si="33"/>
        <v>2.5899999999999999E-2</v>
      </c>
      <c r="C318" s="78">
        <f t="shared" si="34"/>
        <v>0.71272554542792677</v>
      </c>
      <c r="D318" s="78">
        <f t="shared" si="35"/>
        <v>1</v>
      </c>
      <c r="E318" s="78">
        <f t="shared" si="36"/>
        <v>0.71272554542792677</v>
      </c>
      <c r="F318" s="78">
        <f t="shared" si="37"/>
        <v>-2.9415534998132808</v>
      </c>
      <c r="G318" s="78">
        <f t="shared" si="38"/>
        <v>9.9999999999997868E-2</v>
      </c>
      <c r="H318" s="78">
        <f t="shared" si="39"/>
        <v>0.71367866286428683</v>
      </c>
      <c r="I318" s="78">
        <f t="shared" ref="I318:I381" si="40">G318*H318</f>
        <v>7.1367866286427162E-2</v>
      </c>
      <c r="J318" s="190"/>
    </row>
    <row r="319" spans="1:10" x14ac:dyDescent="0.2">
      <c r="A319" s="76">
        <v>26</v>
      </c>
      <c r="B319" s="76">
        <f t="shared" si="33"/>
        <v>2.5999999999999999E-2</v>
      </c>
      <c r="C319" s="78">
        <f t="shared" si="34"/>
        <v>0.71081634336211441</v>
      </c>
      <c r="D319" s="78">
        <f t="shared" si="35"/>
        <v>1</v>
      </c>
      <c r="E319" s="78">
        <f t="shared" si="36"/>
        <v>0.71081634336211441</v>
      </c>
      <c r="F319" s="78">
        <f t="shared" si="37"/>
        <v>-2.9648519057313627</v>
      </c>
      <c r="G319" s="78">
        <f t="shared" si="38"/>
        <v>0.10000000000000142</v>
      </c>
      <c r="H319" s="78">
        <f t="shared" si="39"/>
        <v>0.71177094439502064</v>
      </c>
      <c r="I319" s="78">
        <f t="shared" si="40"/>
        <v>7.1177094439503069E-2</v>
      </c>
      <c r="J319" s="190"/>
    </row>
    <row r="320" spans="1:10" x14ac:dyDescent="0.2">
      <c r="A320" s="76">
        <v>26.1</v>
      </c>
      <c r="B320" s="76">
        <f t="shared" si="33"/>
        <v>2.6100000000000002E-2</v>
      </c>
      <c r="C320" s="78">
        <f t="shared" si="34"/>
        <v>0.70890421632878775</v>
      </c>
      <c r="D320" s="78">
        <f t="shared" si="35"/>
        <v>1</v>
      </c>
      <c r="E320" s="78">
        <f t="shared" si="36"/>
        <v>0.70890421632878775</v>
      </c>
      <c r="F320" s="78">
        <f t="shared" si="37"/>
        <v>-2.9882488119950339</v>
      </c>
      <c r="G320" s="78">
        <f t="shared" si="38"/>
        <v>0.10000000000000142</v>
      </c>
      <c r="H320" s="78">
        <f t="shared" si="39"/>
        <v>0.70986027984545108</v>
      </c>
      <c r="I320" s="78">
        <f t="shared" si="40"/>
        <v>7.0986027984546118E-2</v>
      </c>
      <c r="J320" s="190"/>
    </row>
    <row r="321" spans="1:10" x14ac:dyDescent="0.2">
      <c r="A321" s="76">
        <v>26.2</v>
      </c>
      <c r="B321" s="76">
        <f t="shared" si="33"/>
        <v>2.6199999999999998E-2</v>
      </c>
      <c r="C321" s="78">
        <f t="shared" si="34"/>
        <v>0.70698920656166464</v>
      </c>
      <c r="D321" s="78">
        <f t="shared" si="35"/>
        <v>1</v>
      </c>
      <c r="E321" s="78">
        <f t="shared" si="36"/>
        <v>0.70698920656166464</v>
      </c>
      <c r="F321" s="78">
        <f t="shared" si="37"/>
        <v>-3.0117443284889238</v>
      </c>
      <c r="G321" s="78">
        <f t="shared" si="38"/>
        <v>9.9999999999997868E-2</v>
      </c>
      <c r="H321" s="78">
        <f t="shared" si="39"/>
        <v>0.70794671144522625</v>
      </c>
      <c r="I321" s="78">
        <f t="shared" si="40"/>
        <v>7.0794671144521121E-2</v>
      </c>
      <c r="J321" s="190"/>
    </row>
    <row r="322" spans="1:10" x14ac:dyDescent="0.2">
      <c r="A322" s="76">
        <v>26.3</v>
      </c>
      <c r="B322" s="76">
        <f t="shared" si="33"/>
        <v>2.63E-2</v>
      </c>
      <c r="C322" s="78">
        <f t="shared" si="34"/>
        <v>0.70507135630121009</v>
      </c>
      <c r="D322" s="78">
        <f t="shared" si="35"/>
        <v>1</v>
      </c>
      <c r="E322" s="78">
        <f t="shared" si="36"/>
        <v>0.70507135630121009</v>
      </c>
      <c r="F322" s="78">
        <f t="shared" si="37"/>
        <v>-3.0353385657133645</v>
      </c>
      <c r="G322" s="78">
        <f t="shared" si="38"/>
        <v>0.10000000000000142</v>
      </c>
      <c r="H322" s="78">
        <f t="shared" si="39"/>
        <v>0.70603028143143742</v>
      </c>
      <c r="I322" s="78">
        <f t="shared" si="40"/>
        <v>7.0603028143144744E-2</v>
      </c>
      <c r="J322" s="190"/>
    </row>
    <row r="323" spans="1:10" x14ac:dyDescent="0.2">
      <c r="A323" s="76">
        <v>26.4</v>
      </c>
      <c r="B323" s="76">
        <f t="shared" si="33"/>
        <v>2.64E-2</v>
      </c>
      <c r="C323" s="78">
        <f t="shared" si="34"/>
        <v>0.70315070779324518</v>
      </c>
      <c r="D323" s="78">
        <f t="shared" si="35"/>
        <v>1</v>
      </c>
      <c r="E323" s="78">
        <f t="shared" si="36"/>
        <v>0.70315070779324518</v>
      </c>
      <c r="F323" s="78">
        <f t="shared" si="37"/>
        <v>-3.0590316347870665</v>
      </c>
      <c r="G323" s="78">
        <f t="shared" si="38"/>
        <v>9.9999999999997868E-2</v>
      </c>
      <c r="H323" s="78">
        <f t="shared" si="39"/>
        <v>0.70411103204722769</v>
      </c>
      <c r="I323" s="78">
        <f t="shared" si="40"/>
        <v>7.041110320472127E-2</v>
      </c>
      <c r="J323" s="190"/>
    </row>
    <row r="324" spans="1:10" x14ac:dyDescent="0.2">
      <c r="A324" s="76">
        <v>26.5</v>
      </c>
      <c r="B324" s="76">
        <f t="shared" si="33"/>
        <v>2.6499999999999999E-2</v>
      </c>
      <c r="C324" s="78">
        <f t="shared" si="34"/>
        <v>0.70122730328755356</v>
      </c>
      <c r="D324" s="78">
        <f t="shared" si="35"/>
        <v>1</v>
      </c>
      <c r="E324" s="78">
        <f t="shared" si="36"/>
        <v>0.70122730328755356</v>
      </c>
      <c r="F324" s="78">
        <f t="shared" si="37"/>
        <v>-3.0828236474498589</v>
      </c>
      <c r="G324" s="78">
        <f t="shared" si="38"/>
        <v>0.10000000000000142</v>
      </c>
      <c r="H324" s="78">
        <f t="shared" si="39"/>
        <v>0.70218900554039942</v>
      </c>
      <c r="I324" s="78">
        <f t="shared" si="40"/>
        <v>7.0218900554040939E-2</v>
      </c>
      <c r="J324" s="190"/>
    </row>
    <row r="325" spans="1:10" x14ac:dyDescent="0.2">
      <c r="A325" s="76">
        <v>26.6</v>
      </c>
      <c r="B325" s="76">
        <f t="shared" si="33"/>
        <v>2.6600000000000002E-2</v>
      </c>
      <c r="C325" s="78">
        <f t="shared" si="34"/>
        <v>0.69930118503649841</v>
      </c>
      <c r="D325" s="78">
        <f t="shared" si="35"/>
        <v>1</v>
      </c>
      <c r="E325" s="78">
        <f t="shared" si="36"/>
        <v>0.69930118503649841</v>
      </c>
      <c r="F325" s="78">
        <f t="shared" si="37"/>
        <v>-3.1067147160653432</v>
      </c>
      <c r="G325" s="78">
        <f t="shared" si="38"/>
        <v>0.10000000000000142</v>
      </c>
      <c r="H325" s="78">
        <f t="shared" si="39"/>
        <v>0.70026424416202593</v>
      </c>
      <c r="I325" s="78">
        <f t="shared" si="40"/>
        <v>7.0026424416203589E-2</v>
      </c>
      <c r="J325" s="190"/>
    </row>
    <row r="326" spans="1:10" x14ac:dyDescent="0.2">
      <c r="A326" s="76">
        <v>26.7</v>
      </c>
      <c r="B326" s="76">
        <f t="shared" si="33"/>
        <v>2.6699999999999998E-2</v>
      </c>
      <c r="C326" s="78">
        <f t="shared" si="34"/>
        <v>0.69737239529362871</v>
      </c>
      <c r="D326" s="78">
        <f t="shared" si="35"/>
        <v>1</v>
      </c>
      <c r="E326" s="78">
        <f t="shared" si="36"/>
        <v>0.69737239529362871</v>
      </c>
      <c r="F326" s="78">
        <f t="shared" si="37"/>
        <v>-3.1307049536237184</v>
      </c>
      <c r="G326" s="78">
        <f t="shared" si="38"/>
        <v>9.9999999999997868E-2</v>
      </c>
      <c r="H326" s="78">
        <f t="shared" si="39"/>
        <v>0.69833679016506356</v>
      </c>
      <c r="I326" s="78">
        <f t="shared" si="40"/>
        <v>6.9833679016504863E-2</v>
      </c>
      <c r="J326" s="190"/>
    </row>
    <row r="327" spans="1:10" x14ac:dyDescent="0.2">
      <c r="A327" s="76">
        <v>26.8</v>
      </c>
      <c r="B327" s="76">
        <f t="shared" si="33"/>
        <v>2.6800000000000001E-2</v>
      </c>
      <c r="C327" s="78">
        <f t="shared" si="34"/>
        <v>0.69544097631229929</v>
      </c>
      <c r="D327" s="78">
        <f t="shared" si="35"/>
        <v>1</v>
      </c>
      <c r="E327" s="78">
        <f t="shared" si="36"/>
        <v>0.69544097631229929</v>
      </c>
      <c r="F327" s="78">
        <f t="shared" si="37"/>
        <v>-3.154794473744472</v>
      </c>
      <c r="G327" s="78">
        <f t="shared" si="38"/>
        <v>0.10000000000000142</v>
      </c>
      <c r="H327" s="78">
        <f t="shared" si="39"/>
        <v>0.69640668580296405</v>
      </c>
      <c r="I327" s="78">
        <f t="shared" si="40"/>
        <v>6.9640668580297396E-2</v>
      </c>
      <c r="J327" s="190"/>
    </row>
    <row r="328" spans="1:10" x14ac:dyDescent="0.2">
      <c r="A328" s="76">
        <v>26.9</v>
      </c>
      <c r="B328" s="76">
        <f t="shared" si="33"/>
        <v>2.69E-2</v>
      </c>
      <c r="C328" s="78">
        <f t="shared" si="34"/>
        <v>0.69350697034428221</v>
      </c>
      <c r="D328" s="78">
        <f t="shared" si="35"/>
        <v>1</v>
      </c>
      <c r="E328" s="78">
        <f t="shared" si="36"/>
        <v>0.69350697034428221</v>
      </c>
      <c r="F328" s="78">
        <f t="shared" si="37"/>
        <v>-3.1789833906792246</v>
      </c>
      <c r="G328" s="78">
        <f t="shared" si="38"/>
        <v>9.9999999999997868E-2</v>
      </c>
      <c r="H328" s="78">
        <f t="shared" si="39"/>
        <v>0.69447397332829075</v>
      </c>
      <c r="I328" s="78">
        <f t="shared" si="40"/>
        <v>6.9447397332827593E-2</v>
      </c>
      <c r="J328" s="190"/>
    </row>
    <row r="329" spans="1:10" x14ac:dyDescent="0.2">
      <c r="A329" s="76">
        <v>27</v>
      </c>
      <c r="B329" s="76">
        <f t="shared" si="33"/>
        <v>2.7E-2</v>
      </c>
      <c r="C329" s="78">
        <f t="shared" si="34"/>
        <v>0.69157041963838661</v>
      </c>
      <c r="D329" s="78">
        <f t="shared" si="35"/>
        <v>1</v>
      </c>
      <c r="E329" s="78">
        <f t="shared" si="36"/>
        <v>0.69157041963838661</v>
      </c>
      <c r="F329" s="78">
        <f t="shared" si="37"/>
        <v>-3.2032718193145095</v>
      </c>
      <c r="G329" s="78">
        <f t="shared" si="38"/>
        <v>0.10000000000000142</v>
      </c>
      <c r="H329" s="78">
        <f t="shared" si="39"/>
        <v>0.69253869499133436</v>
      </c>
      <c r="I329" s="78">
        <f t="shared" si="40"/>
        <v>6.9253869499134424E-2</v>
      </c>
      <c r="J329" s="190"/>
    </row>
    <row r="330" spans="1:10" x14ac:dyDescent="0.2">
      <c r="A330" s="76">
        <v>27.1</v>
      </c>
      <c r="B330" s="76">
        <f t="shared" si="33"/>
        <v>2.7100000000000003E-2</v>
      </c>
      <c r="C330" s="78">
        <f t="shared" si="34"/>
        <v>0.68963136643907841</v>
      </c>
      <c r="D330" s="78">
        <f t="shared" si="35"/>
        <v>1</v>
      </c>
      <c r="E330" s="78">
        <f t="shared" si="36"/>
        <v>0.68963136643907841</v>
      </c>
      <c r="F330" s="78">
        <f t="shared" si="37"/>
        <v>-3.2276598751745937</v>
      </c>
      <c r="G330" s="78">
        <f t="shared" si="38"/>
        <v>0.10000000000000142</v>
      </c>
      <c r="H330" s="78">
        <f t="shared" si="39"/>
        <v>0.69060089303873251</v>
      </c>
      <c r="I330" s="78">
        <f t="shared" si="40"/>
        <v>6.9060089303874236E-2</v>
      </c>
      <c r="J330" s="190"/>
    </row>
    <row r="331" spans="1:10" x14ac:dyDescent="0.2">
      <c r="A331" s="76">
        <v>27.2</v>
      </c>
      <c r="B331" s="76">
        <f t="shared" si="33"/>
        <v>2.7199999999999998E-2</v>
      </c>
      <c r="C331" s="78">
        <f t="shared" si="34"/>
        <v>0.68768985298510044</v>
      </c>
      <c r="D331" s="78">
        <f t="shared" si="35"/>
        <v>1</v>
      </c>
      <c r="E331" s="78">
        <f t="shared" si="36"/>
        <v>0.68768985298510044</v>
      </c>
      <c r="F331" s="78">
        <f t="shared" si="37"/>
        <v>-3.2521476744243483</v>
      </c>
      <c r="G331" s="78">
        <f t="shared" si="38"/>
        <v>9.9999999999997868E-2</v>
      </c>
      <c r="H331" s="78">
        <f t="shared" si="39"/>
        <v>0.68866060971208942</v>
      </c>
      <c r="I331" s="78">
        <f t="shared" si="40"/>
        <v>6.8866060971207468E-2</v>
      </c>
      <c r="J331" s="190"/>
    </row>
    <row r="332" spans="1:10" x14ac:dyDescent="0.2">
      <c r="A332" s="76">
        <v>27.3</v>
      </c>
      <c r="B332" s="76">
        <f t="shared" si="33"/>
        <v>2.7300000000000001E-2</v>
      </c>
      <c r="C332" s="78">
        <f t="shared" si="34"/>
        <v>0.68574592150809599</v>
      </c>
      <c r="D332" s="78">
        <f t="shared" si="35"/>
        <v>1</v>
      </c>
      <c r="E332" s="78">
        <f t="shared" si="36"/>
        <v>0.68574592150809599</v>
      </c>
      <c r="F332" s="78">
        <f t="shared" si="37"/>
        <v>-3.2767353338721068</v>
      </c>
      <c r="G332" s="78">
        <f t="shared" si="38"/>
        <v>0.10000000000000142</v>
      </c>
      <c r="H332" s="78">
        <f t="shared" si="39"/>
        <v>0.68671788724659821</v>
      </c>
      <c r="I332" s="78">
        <f t="shared" si="40"/>
        <v>6.8671788724660801E-2</v>
      </c>
      <c r="J332" s="190"/>
    </row>
    <row r="333" spans="1:10" x14ac:dyDescent="0.2">
      <c r="A333" s="76">
        <v>27.4</v>
      </c>
      <c r="B333" s="76">
        <f t="shared" si="33"/>
        <v>2.7399999999999997E-2</v>
      </c>
      <c r="C333" s="78">
        <f t="shared" si="34"/>
        <v>0.68379961423123425</v>
      </c>
      <c r="D333" s="78">
        <f t="shared" si="35"/>
        <v>1</v>
      </c>
      <c r="E333" s="78">
        <f t="shared" si="36"/>
        <v>0.68379961423123425</v>
      </c>
      <c r="F333" s="78">
        <f t="shared" si="37"/>
        <v>-3.301422970972558</v>
      </c>
      <c r="G333" s="78">
        <f t="shared" si="38"/>
        <v>9.9999999999997868E-2</v>
      </c>
      <c r="H333" s="78">
        <f t="shared" si="39"/>
        <v>0.68477276786966512</v>
      </c>
      <c r="I333" s="78">
        <f t="shared" si="40"/>
        <v>6.8477276786965052E-2</v>
      </c>
      <c r="J333" s="190"/>
    </row>
    <row r="334" spans="1:10" x14ac:dyDescent="0.2">
      <c r="A334" s="76">
        <v>27.5</v>
      </c>
      <c r="B334" s="76">
        <f t="shared" si="33"/>
        <v>2.75E-2</v>
      </c>
      <c r="C334" s="78">
        <f t="shared" si="34"/>
        <v>0.68185097336783584</v>
      </c>
      <c r="D334" s="78">
        <f t="shared" si="35"/>
        <v>1</v>
      </c>
      <c r="E334" s="78">
        <f t="shared" si="36"/>
        <v>0.68185097336783584</v>
      </c>
      <c r="F334" s="78">
        <f t="shared" si="37"/>
        <v>-3.3262107038296769</v>
      </c>
      <c r="G334" s="78">
        <f t="shared" si="38"/>
        <v>0.10000000000000142</v>
      </c>
      <c r="H334" s="78">
        <f t="shared" si="39"/>
        <v>0.68282529379953505</v>
      </c>
      <c r="I334" s="78">
        <f t="shared" si="40"/>
        <v>6.8282529379954479E-2</v>
      </c>
      <c r="J334" s="190"/>
    </row>
    <row r="335" spans="1:10" x14ac:dyDescent="0.2">
      <c r="A335" s="76">
        <v>27.6</v>
      </c>
      <c r="B335" s="76">
        <f t="shared" si="33"/>
        <v>2.7600000000000003E-2</v>
      </c>
      <c r="C335" s="78">
        <f t="shared" si="34"/>
        <v>0.67990004112000457</v>
      </c>
      <c r="D335" s="78">
        <f t="shared" si="35"/>
        <v>1</v>
      </c>
      <c r="E335" s="78">
        <f t="shared" si="36"/>
        <v>0.67990004112000457</v>
      </c>
      <c r="F335" s="78">
        <f t="shared" si="37"/>
        <v>-3.3510986511996288</v>
      </c>
      <c r="G335" s="78">
        <f t="shared" si="38"/>
        <v>0.10000000000000142</v>
      </c>
      <c r="H335" s="78">
        <f t="shared" si="39"/>
        <v>0.68087550724392021</v>
      </c>
      <c r="I335" s="78">
        <f t="shared" si="40"/>
        <v>6.8087550724392987E-2</v>
      </c>
      <c r="J335" s="190"/>
    </row>
    <row r="336" spans="1:10" x14ac:dyDescent="0.2">
      <c r="A336" s="76">
        <v>27.7</v>
      </c>
      <c r="B336" s="76">
        <f t="shared" si="33"/>
        <v>2.7699999999999999E-2</v>
      </c>
      <c r="C336" s="78">
        <f t="shared" si="34"/>
        <v>0.67794685967725565</v>
      </c>
      <c r="D336" s="78">
        <f t="shared" si="35"/>
        <v>1</v>
      </c>
      <c r="E336" s="78">
        <f t="shared" si="36"/>
        <v>0.67794685967725565</v>
      </c>
      <c r="F336" s="78">
        <f t="shared" si="37"/>
        <v>-3.3760869324937652</v>
      </c>
      <c r="G336" s="78">
        <f t="shared" si="38"/>
        <v>9.9999999999997868E-2</v>
      </c>
      <c r="H336" s="78">
        <f t="shared" si="39"/>
        <v>0.67892345039863011</v>
      </c>
      <c r="I336" s="78">
        <f t="shared" si="40"/>
        <v>6.7892345039861565E-2</v>
      </c>
      <c r="J336" s="190"/>
    </row>
    <row r="337" spans="1:10" x14ac:dyDescent="0.2">
      <c r="A337" s="76">
        <v>27.8</v>
      </c>
      <c r="B337" s="76">
        <f t="shared" si="33"/>
        <v>2.7800000000000002E-2</v>
      </c>
      <c r="C337" s="78">
        <f t="shared" si="34"/>
        <v>0.67599147121515035</v>
      </c>
      <c r="D337" s="78">
        <f t="shared" si="35"/>
        <v>1</v>
      </c>
      <c r="E337" s="78">
        <f t="shared" si="36"/>
        <v>0.67599147121515035</v>
      </c>
      <c r="F337" s="78">
        <f t="shared" si="37"/>
        <v>-3.401175667781589</v>
      </c>
      <c r="G337" s="78">
        <f t="shared" si="38"/>
        <v>0.10000000000000142</v>
      </c>
      <c r="H337" s="78">
        <f t="shared" si="39"/>
        <v>0.676969165446203</v>
      </c>
      <c r="I337" s="78">
        <f t="shared" si="40"/>
        <v>6.7696916544621261E-2</v>
      </c>
      <c r="J337" s="190"/>
    </row>
    <row r="338" spans="1:10" x14ac:dyDescent="0.2">
      <c r="A338" s="76">
        <v>27.9</v>
      </c>
      <c r="B338" s="76">
        <f t="shared" si="33"/>
        <v>2.7899999999999998E-2</v>
      </c>
      <c r="C338" s="78">
        <f t="shared" si="34"/>
        <v>0.67403391789393285</v>
      </c>
      <c r="D338" s="78">
        <f t="shared" si="35"/>
        <v>1</v>
      </c>
      <c r="E338" s="78">
        <f t="shared" si="36"/>
        <v>0.67403391789393285</v>
      </c>
      <c r="F338" s="78">
        <f t="shared" si="37"/>
        <v>-3.4263649777937415</v>
      </c>
      <c r="G338" s="78">
        <f t="shared" si="38"/>
        <v>9.9999999999997868E-2</v>
      </c>
      <c r="H338" s="78">
        <f t="shared" si="39"/>
        <v>0.6750126945545416</v>
      </c>
      <c r="I338" s="78">
        <f t="shared" si="40"/>
        <v>6.750126945545272E-2</v>
      </c>
      <c r="J338" s="190"/>
    </row>
    <row r="339" spans="1:10" x14ac:dyDescent="0.2">
      <c r="A339" s="76">
        <v>28</v>
      </c>
      <c r="B339" s="76">
        <f t="shared" si="33"/>
        <v>2.8000000000000001E-2</v>
      </c>
      <c r="C339" s="78">
        <f t="shared" si="34"/>
        <v>0.67207424185716513</v>
      </c>
      <c r="D339" s="78">
        <f t="shared" si="35"/>
        <v>1</v>
      </c>
      <c r="E339" s="78">
        <f t="shared" si="36"/>
        <v>0.67207424185716513</v>
      </c>
      <c r="F339" s="78">
        <f t="shared" si="37"/>
        <v>-3.4516549839250654</v>
      </c>
      <c r="G339" s="78">
        <f t="shared" si="38"/>
        <v>0.10000000000000142</v>
      </c>
      <c r="H339" s="78">
        <f t="shared" si="39"/>
        <v>0.67305407987554899</v>
      </c>
      <c r="I339" s="78">
        <f t="shared" si="40"/>
        <v>6.7305407987555854E-2</v>
      </c>
      <c r="J339" s="190"/>
    </row>
    <row r="340" spans="1:10" x14ac:dyDescent="0.2">
      <c r="A340" s="76">
        <v>28.1</v>
      </c>
      <c r="B340" s="76">
        <f t="shared" si="33"/>
        <v>2.81E-2</v>
      </c>
      <c r="C340" s="78">
        <f t="shared" si="34"/>
        <v>0.67011248523036948</v>
      </c>
      <c r="D340" s="78">
        <f t="shared" si="35"/>
        <v>1</v>
      </c>
      <c r="E340" s="78">
        <f t="shared" si="36"/>
        <v>0.67011248523036948</v>
      </c>
      <c r="F340" s="78">
        <f t="shared" si="37"/>
        <v>-3.4770458082376265</v>
      </c>
      <c r="G340" s="78">
        <f t="shared" si="38"/>
        <v>0.10000000000000142</v>
      </c>
      <c r="H340" s="78">
        <f t="shared" si="39"/>
        <v>0.67109336354376725</v>
      </c>
      <c r="I340" s="78">
        <f t="shared" si="40"/>
        <v>6.7109336354377686E-2</v>
      </c>
      <c r="J340" s="190"/>
    </row>
    <row r="341" spans="1:10" x14ac:dyDescent="0.2">
      <c r="A341" s="76">
        <v>28.2</v>
      </c>
      <c r="B341" s="76">
        <f t="shared" si="33"/>
        <v>2.8199999999999999E-2</v>
      </c>
      <c r="C341" s="78">
        <f t="shared" si="34"/>
        <v>0.66814869011966993</v>
      </c>
      <c r="D341" s="78">
        <f t="shared" si="35"/>
        <v>1</v>
      </c>
      <c r="E341" s="78">
        <f t="shared" si="36"/>
        <v>0.66814869011966993</v>
      </c>
      <c r="F341" s="78">
        <f t="shared" si="37"/>
        <v>-3.5025375734637971</v>
      </c>
      <c r="G341" s="78">
        <f t="shared" si="38"/>
        <v>9.9999999999997868E-2</v>
      </c>
      <c r="H341" s="78">
        <f t="shared" si="39"/>
        <v>0.66913058767501976</v>
      </c>
      <c r="I341" s="78">
        <f t="shared" si="40"/>
        <v>6.6913058767500547E-2</v>
      </c>
      <c r="J341" s="190"/>
    </row>
    <row r="342" spans="1:10" x14ac:dyDescent="0.2">
      <c r="A342" s="76">
        <v>28.3</v>
      </c>
      <c r="B342" s="76">
        <f t="shared" si="33"/>
        <v>2.8300000000000002E-2</v>
      </c>
      <c r="C342" s="78">
        <f t="shared" si="34"/>
        <v>0.66618289861043656</v>
      </c>
      <c r="D342" s="78">
        <f t="shared" si="35"/>
        <v>1</v>
      </c>
      <c r="E342" s="78">
        <f t="shared" si="36"/>
        <v>0.66618289861043656</v>
      </c>
      <c r="F342" s="78">
        <f t="shared" si="37"/>
        <v>-3.5281304030093636</v>
      </c>
      <c r="G342" s="78">
        <f t="shared" si="38"/>
        <v>0.10000000000000142</v>
      </c>
      <c r="H342" s="78">
        <f t="shared" si="39"/>
        <v>0.6671657943650533</v>
      </c>
      <c r="I342" s="78">
        <f t="shared" si="40"/>
        <v>6.6716579436506274E-2</v>
      </c>
      <c r="J342" s="190"/>
    </row>
    <row r="343" spans="1:10" x14ac:dyDescent="0.2">
      <c r="A343" s="76">
        <v>28.4</v>
      </c>
      <c r="B343" s="76">
        <f t="shared" si="33"/>
        <v>2.8399999999999998E-2</v>
      </c>
      <c r="C343" s="78">
        <f t="shared" si="34"/>
        <v>0.66421515276593612</v>
      </c>
      <c r="D343" s="78">
        <f t="shared" si="35"/>
        <v>1</v>
      </c>
      <c r="E343" s="78">
        <f t="shared" si="36"/>
        <v>0.66421515276593612</v>
      </c>
      <c r="F343" s="78">
        <f t="shared" si="37"/>
        <v>-3.5538244209566017</v>
      </c>
      <c r="G343" s="78">
        <f t="shared" si="38"/>
        <v>9.9999999999997868E-2</v>
      </c>
      <c r="H343" s="78">
        <f t="shared" si="39"/>
        <v>0.66519902568818634</v>
      </c>
      <c r="I343" s="78">
        <f t="shared" si="40"/>
        <v>6.6519902568817221E-2</v>
      </c>
      <c r="J343" s="190"/>
    </row>
    <row r="344" spans="1:10" x14ac:dyDescent="0.2">
      <c r="A344" s="76">
        <v>28.5</v>
      </c>
      <c r="B344" s="76">
        <f t="shared" si="33"/>
        <v>2.8500000000000001E-2</v>
      </c>
      <c r="C344" s="78">
        <f t="shared" si="34"/>
        <v>0.66224549462597615</v>
      </c>
      <c r="D344" s="78">
        <f t="shared" si="35"/>
        <v>1</v>
      </c>
      <c r="E344" s="78">
        <f t="shared" si="36"/>
        <v>0.66224549462597615</v>
      </c>
      <c r="F344" s="78">
        <f t="shared" si="37"/>
        <v>-3.579619752067499</v>
      </c>
      <c r="G344" s="78">
        <f t="shared" si="38"/>
        <v>0.10000000000000142</v>
      </c>
      <c r="H344" s="78">
        <f t="shared" si="39"/>
        <v>0.66323032369595614</v>
      </c>
      <c r="I344" s="78">
        <f t="shared" si="40"/>
        <v>6.6323032369596552E-2</v>
      </c>
      <c r="J344" s="190"/>
    </row>
    <row r="345" spans="1:10" x14ac:dyDescent="0.2">
      <c r="A345" s="76">
        <v>28.6</v>
      </c>
      <c r="B345" s="76">
        <f t="shared" si="33"/>
        <v>2.86E-2</v>
      </c>
      <c r="C345" s="78">
        <f t="shared" si="34"/>
        <v>0.660273966205564</v>
      </c>
      <c r="D345" s="78">
        <f t="shared" si="35"/>
        <v>1</v>
      </c>
      <c r="E345" s="78">
        <f t="shared" si="36"/>
        <v>0.660273966205564</v>
      </c>
      <c r="F345" s="78">
        <f t="shared" si="37"/>
        <v>-3.6055165217868335</v>
      </c>
      <c r="G345" s="78">
        <f t="shared" si="38"/>
        <v>0.10000000000000142</v>
      </c>
      <c r="H345" s="78">
        <f t="shared" si="39"/>
        <v>0.66125973041577013</v>
      </c>
      <c r="I345" s="78">
        <f t="shared" si="40"/>
        <v>6.6125973041577954E-2</v>
      </c>
      <c r="J345" s="190"/>
    </row>
    <row r="346" spans="1:10" x14ac:dyDescent="0.2">
      <c r="A346" s="76">
        <v>28.7</v>
      </c>
      <c r="B346" s="76">
        <f t="shared" si="33"/>
        <v>2.87E-2</v>
      </c>
      <c r="C346" s="78">
        <f t="shared" si="34"/>
        <v>0.65830060949355773</v>
      </c>
      <c r="D346" s="78">
        <f t="shared" si="35"/>
        <v>1</v>
      </c>
      <c r="E346" s="78">
        <f t="shared" si="36"/>
        <v>0.65830060949355773</v>
      </c>
      <c r="F346" s="78">
        <f t="shared" si="37"/>
        <v>-3.6315148562454254</v>
      </c>
      <c r="G346" s="78">
        <f t="shared" si="38"/>
        <v>9.9999999999997868E-2</v>
      </c>
      <c r="H346" s="78">
        <f t="shared" si="39"/>
        <v>0.65928728784956081</v>
      </c>
      <c r="I346" s="78">
        <f t="shared" si="40"/>
        <v>6.5928728784954677E-2</v>
      </c>
      <c r="J346" s="190"/>
    </row>
    <row r="347" spans="1:10" x14ac:dyDescent="0.2">
      <c r="A347" s="76">
        <v>28.8</v>
      </c>
      <c r="B347" s="76">
        <f t="shared" si="33"/>
        <v>2.8799999999999999E-2</v>
      </c>
      <c r="C347" s="78">
        <f t="shared" si="34"/>
        <v>0.65632546645132517</v>
      </c>
      <c r="D347" s="78">
        <f t="shared" si="35"/>
        <v>1</v>
      </c>
      <c r="E347" s="78">
        <f t="shared" si="36"/>
        <v>0.65632546645132517</v>
      </c>
      <c r="F347" s="78">
        <f t="shared" si="37"/>
        <v>-3.6576148822633363</v>
      </c>
      <c r="G347" s="78">
        <f t="shared" si="38"/>
        <v>0.10000000000000142</v>
      </c>
      <c r="H347" s="78">
        <f t="shared" si="39"/>
        <v>0.65731303797244145</v>
      </c>
      <c r="I347" s="78">
        <f t="shared" si="40"/>
        <v>6.573130379724508E-2</v>
      </c>
      <c r="J347" s="190"/>
    </row>
    <row r="348" spans="1:10" x14ac:dyDescent="0.2">
      <c r="A348" s="76">
        <v>28.9</v>
      </c>
      <c r="B348" s="76">
        <f t="shared" si="33"/>
        <v>2.8899999999999999E-2</v>
      </c>
      <c r="C348" s="78">
        <f t="shared" si="34"/>
        <v>0.6543485790114042</v>
      </c>
      <c r="D348" s="78">
        <f t="shared" si="35"/>
        <v>1</v>
      </c>
      <c r="E348" s="78">
        <f t="shared" si="36"/>
        <v>0.6543485790114042</v>
      </c>
      <c r="F348" s="78">
        <f t="shared" si="37"/>
        <v>-3.6838167273531126</v>
      </c>
      <c r="G348" s="78">
        <f t="shared" si="38"/>
        <v>9.9999999999997868E-2</v>
      </c>
      <c r="H348" s="78">
        <f t="shared" si="39"/>
        <v>0.65533702273136463</v>
      </c>
      <c r="I348" s="78">
        <f t="shared" si="40"/>
        <v>6.5533702273135069E-2</v>
      </c>
      <c r="J348" s="190"/>
    </row>
    <row r="349" spans="1:10" x14ac:dyDescent="0.2">
      <c r="A349" s="76">
        <v>29</v>
      </c>
      <c r="B349" s="76">
        <f t="shared" si="33"/>
        <v>2.9000000000000001E-2</v>
      </c>
      <c r="C349" s="78">
        <f t="shared" si="34"/>
        <v>0.65236998907616739</v>
      </c>
      <c r="D349" s="78">
        <f t="shared" si="35"/>
        <v>1</v>
      </c>
      <c r="E349" s="78">
        <f t="shared" si="36"/>
        <v>0.65236998907616739</v>
      </c>
      <c r="F349" s="78">
        <f t="shared" si="37"/>
        <v>-3.7101205197230369</v>
      </c>
      <c r="G349" s="78">
        <f t="shared" si="38"/>
        <v>0.10000000000000142</v>
      </c>
      <c r="H349" s="78">
        <f t="shared" si="39"/>
        <v>0.65335928404378585</v>
      </c>
      <c r="I349" s="78">
        <f t="shared" si="40"/>
        <v>6.5335928404379517E-2</v>
      </c>
      <c r="J349" s="190"/>
    </row>
    <row r="350" spans="1:10" x14ac:dyDescent="0.2">
      <c r="A350" s="76">
        <v>29.1</v>
      </c>
      <c r="B350" s="76">
        <f t="shared" si="33"/>
        <v>2.9100000000000001E-2</v>
      </c>
      <c r="C350" s="78">
        <f t="shared" si="34"/>
        <v>0.65038973851648807</v>
      </c>
      <c r="D350" s="78">
        <f t="shared" si="35"/>
        <v>1</v>
      </c>
      <c r="E350" s="78">
        <f t="shared" si="36"/>
        <v>0.65038973851648807</v>
      </c>
      <c r="F350" s="78">
        <f t="shared" si="37"/>
        <v>-3.7365263882804198</v>
      </c>
      <c r="G350" s="78">
        <f t="shared" si="38"/>
        <v>0.10000000000000142</v>
      </c>
      <c r="H350" s="78">
        <f t="shared" si="39"/>
        <v>0.65137986379632773</v>
      </c>
      <c r="I350" s="78">
        <f t="shared" si="40"/>
        <v>6.5137986379633694E-2</v>
      </c>
      <c r="J350" s="190"/>
    </row>
    <row r="351" spans="1:10" x14ac:dyDescent="0.2">
      <c r="A351" s="76">
        <v>29.2</v>
      </c>
      <c r="B351" s="76">
        <f t="shared" si="33"/>
        <v>2.92E-2</v>
      </c>
      <c r="C351" s="78">
        <f t="shared" si="34"/>
        <v>0.64840786917040782</v>
      </c>
      <c r="D351" s="78">
        <f t="shared" si="35"/>
        <v>1</v>
      </c>
      <c r="E351" s="78">
        <f t="shared" si="36"/>
        <v>0.64840786917040782</v>
      </c>
      <c r="F351" s="78">
        <f t="shared" si="37"/>
        <v>-3.7630344626349403</v>
      </c>
      <c r="G351" s="78">
        <f t="shared" si="38"/>
        <v>9.9999999999997868E-2</v>
      </c>
      <c r="H351" s="78">
        <f t="shared" si="39"/>
        <v>0.64939880384344795</v>
      </c>
      <c r="I351" s="78">
        <f t="shared" si="40"/>
        <v>6.493988038434341E-2</v>
      </c>
      <c r="J351" s="190"/>
    </row>
    <row r="352" spans="1:10" x14ac:dyDescent="0.2">
      <c r="A352" s="76">
        <v>29.3</v>
      </c>
      <c r="B352" s="76">
        <f t="shared" si="33"/>
        <v>2.93E-2</v>
      </c>
      <c r="C352" s="78">
        <f t="shared" si="34"/>
        <v>0.64642442284181056</v>
      </c>
      <c r="D352" s="78">
        <f t="shared" si="35"/>
        <v>1</v>
      </c>
      <c r="E352" s="78">
        <f t="shared" si="36"/>
        <v>0.64642442284181056</v>
      </c>
      <c r="F352" s="78">
        <f t="shared" si="37"/>
        <v>-3.7896448731019565</v>
      </c>
      <c r="G352" s="78">
        <f t="shared" si="38"/>
        <v>0.10000000000000142</v>
      </c>
      <c r="H352" s="78">
        <f t="shared" si="39"/>
        <v>0.64741614600610919</v>
      </c>
      <c r="I352" s="78">
        <f t="shared" si="40"/>
        <v>6.4741614600611841E-2</v>
      </c>
      <c r="J352" s="190"/>
    </row>
    <row r="353" spans="1:10" x14ac:dyDescent="0.2">
      <c r="A353" s="76">
        <v>29.4</v>
      </c>
      <c r="B353" s="76">
        <f t="shared" si="33"/>
        <v>2.9399999999999999E-2</v>
      </c>
      <c r="C353" s="78">
        <f t="shared" si="34"/>
        <v>0.64443944129909825</v>
      </c>
      <c r="D353" s="78">
        <f t="shared" si="35"/>
        <v>1</v>
      </c>
      <c r="E353" s="78">
        <f t="shared" si="36"/>
        <v>0.64443944129909825</v>
      </c>
      <c r="F353" s="78">
        <f t="shared" si="37"/>
        <v>-3.8163577507058699</v>
      </c>
      <c r="G353" s="78">
        <f t="shared" si="38"/>
        <v>9.9999999999997868E-2</v>
      </c>
      <c r="H353" s="78">
        <f t="shared" si="39"/>
        <v>0.64543193207045446</v>
      </c>
      <c r="I353" s="78">
        <f t="shared" si="40"/>
        <v>6.4543193207044075E-2</v>
      </c>
      <c r="J353" s="190"/>
    </row>
    <row r="354" spans="1:10" x14ac:dyDescent="0.2">
      <c r="A354" s="76">
        <v>29.5</v>
      </c>
      <c r="B354" s="76">
        <f t="shared" si="33"/>
        <v>2.9499999999999998E-2</v>
      </c>
      <c r="C354" s="78">
        <f t="shared" si="34"/>
        <v>0.64245296627386583</v>
      </c>
      <c r="D354" s="78">
        <f t="shared" si="35"/>
        <v>1</v>
      </c>
      <c r="E354" s="78">
        <f t="shared" si="36"/>
        <v>0.64245296627386583</v>
      </c>
      <c r="F354" s="78">
        <f t="shared" si="37"/>
        <v>-3.8431732271835579</v>
      </c>
      <c r="G354" s="78">
        <f t="shared" si="38"/>
        <v>0.10000000000000142</v>
      </c>
      <c r="H354" s="78">
        <f t="shared" si="39"/>
        <v>0.6434462037864821</v>
      </c>
      <c r="I354" s="78">
        <f t="shared" si="40"/>
        <v>6.4344620378649117E-2</v>
      </c>
      <c r="J354" s="190"/>
    </row>
    <row r="355" spans="1:10" x14ac:dyDescent="0.2">
      <c r="A355" s="76">
        <v>29.6</v>
      </c>
      <c r="B355" s="76">
        <f t="shared" si="33"/>
        <v>2.9600000000000001E-2</v>
      </c>
      <c r="C355" s="78">
        <f t="shared" si="34"/>
        <v>0.64046503945958722</v>
      </c>
      <c r="D355" s="78">
        <f t="shared" si="35"/>
        <v>1</v>
      </c>
      <c r="E355" s="78">
        <f t="shared" si="36"/>
        <v>0.64046503945958722</v>
      </c>
      <c r="F355" s="78">
        <f t="shared" si="37"/>
        <v>-3.8700914349877316</v>
      </c>
      <c r="G355" s="78">
        <f t="shared" si="38"/>
        <v>0.10000000000000142</v>
      </c>
      <c r="H355" s="78">
        <f t="shared" si="39"/>
        <v>0.64145900286672652</v>
      </c>
      <c r="I355" s="78">
        <f t="shared" si="40"/>
        <v>6.4145900286673566E-2</v>
      </c>
      <c r="J355" s="190"/>
    </row>
    <row r="356" spans="1:10" x14ac:dyDescent="0.2">
      <c r="A356" s="76">
        <v>29.7</v>
      </c>
      <c r="B356" s="76">
        <f t="shared" si="33"/>
        <v>2.9700000000000001E-2</v>
      </c>
      <c r="C356" s="78">
        <f t="shared" si="34"/>
        <v>0.63847570251029695</v>
      </c>
      <c r="D356" s="78">
        <f t="shared" si="35"/>
        <v>1</v>
      </c>
      <c r="E356" s="78">
        <f t="shared" si="36"/>
        <v>0.63847570251029695</v>
      </c>
      <c r="F356" s="78">
        <f t="shared" si="37"/>
        <v>-3.8971125072904185</v>
      </c>
      <c r="G356" s="78">
        <f t="shared" si="38"/>
        <v>9.9999999999997868E-2</v>
      </c>
      <c r="H356" s="78">
        <f t="shared" si="39"/>
        <v>0.63947037098494208</v>
      </c>
      <c r="I356" s="78">
        <f t="shared" si="40"/>
        <v>6.3947037098492851E-2</v>
      </c>
      <c r="J356" s="190"/>
    </row>
    <row r="357" spans="1:10" x14ac:dyDescent="0.2">
      <c r="A357" s="76">
        <v>29.8</v>
      </c>
      <c r="B357" s="76">
        <f t="shared" si="33"/>
        <v>2.98E-2</v>
      </c>
      <c r="C357" s="78">
        <f t="shared" si="34"/>
        <v>0.63648499703927885</v>
      </c>
      <c r="D357" s="78">
        <f t="shared" si="35"/>
        <v>1</v>
      </c>
      <c r="E357" s="78">
        <f t="shared" si="36"/>
        <v>0.63648499703927885</v>
      </c>
      <c r="F357" s="78">
        <f t="shared" si="37"/>
        <v>-3.9242365779864223</v>
      </c>
      <c r="G357" s="78">
        <f t="shared" si="38"/>
        <v>0.10000000000000142</v>
      </c>
      <c r="H357" s="78">
        <f t="shared" si="39"/>
        <v>0.63748034977478785</v>
      </c>
      <c r="I357" s="78">
        <f t="shared" si="40"/>
        <v>6.374803497747969E-2</v>
      </c>
      <c r="J357" s="190"/>
    </row>
    <row r="358" spans="1:10" x14ac:dyDescent="0.2">
      <c r="A358" s="76">
        <v>29.9</v>
      </c>
      <c r="B358" s="76">
        <f t="shared" si="33"/>
        <v>2.9899999999999999E-2</v>
      </c>
      <c r="C358" s="78">
        <f t="shared" si="34"/>
        <v>0.63449296461775651</v>
      </c>
      <c r="D358" s="78">
        <f t="shared" si="35"/>
        <v>1</v>
      </c>
      <c r="E358" s="78">
        <f t="shared" si="36"/>
        <v>0.63449296461775651</v>
      </c>
      <c r="F358" s="78">
        <f t="shared" si="37"/>
        <v>-3.9514637816968272</v>
      </c>
      <c r="G358" s="78">
        <f t="shared" si="38"/>
        <v>9.9999999999997868E-2</v>
      </c>
      <c r="H358" s="78">
        <f t="shared" si="39"/>
        <v>0.63548898082851768</v>
      </c>
      <c r="I358" s="78">
        <f t="shared" si="40"/>
        <v>6.3548898082850414E-2</v>
      </c>
      <c r="J358" s="190"/>
    </row>
    <row r="359" spans="1:10" x14ac:dyDescent="0.2">
      <c r="A359" s="76">
        <v>30</v>
      </c>
      <c r="B359" s="76">
        <f t="shared" si="33"/>
        <v>0.03</v>
      </c>
      <c r="C359" s="78">
        <f t="shared" si="34"/>
        <v>0.63249964677358994</v>
      </c>
      <c r="D359" s="78">
        <f t="shared" si="35"/>
        <v>1</v>
      </c>
      <c r="E359" s="78">
        <f t="shared" si="36"/>
        <v>0.63249964677358994</v>
      </c>
      <c r="F359" s="78">
        <f t="shared" si="37"/>
        <v>-3.978794253772489</v>
      </c>
      <c r="G359" s="78">
        <f t="shared" si="38"/>
        <v>0.10000000000000142</v>
      </c>
      <c r="H359" s="78">
        <f t="shared" si="39"/>
        <v>0.63349630569567328</v>
      </c>
      <c r="I359" s="78">
        <f t="shared" si="40"/>
        <v>6.334963056956823E-2</v>
      </c>
      <c r="J359" s="190"/>
    </row>
    <row r="360" spans="1:10" x14ac:dyDescent="0.2">
      <c r="A360" s="76">
        <v>30.1</v>
      </c>
      <c r="B360" s="76">
        <f t="shared" si="33"/>
        <v>3.0100000000000002E-2</v>
      </c>
      <c r="C360" s="78">
        <f t="shared" si="34"/>
        <v>0.63050508498997004</v>
      </c>
      <c r="D360" s="78">
        <f t="shared" si="35"/>
        <v>1</v>
      </c>
      <c r="E360" s="78">
        <f t="shared" si="36"/>
        <v>0.63050508498997004</v>
      </c>
      <c r="F360" s="78">
        <f t="shared" si="37"/>
        <v>-4.0062281302976341</v>
      </c>
      <c r="G360" s="78">
        <f t="shared" si="38"/>
        <v>0.10000000000000142</v>
      </c>
      <c r="H360" s="78">
        <f t="shared" si="39"/>
        <v>0.63150236588177999</v>
      </c>
      <c r="I360" s="78">
        <f t="shared" si="40"/>
        <v>6.3150236588178893E-2</v>
      </c>
      <c r="J360" s="190"/>
    </row>
    <row r="361" spans="1:10" x14ac:dyDescent="0.2">
      <c r="A361" s="76">
        <v>30.2</v>
      </c>
      <c r="B361" s="76">
        <f t="shared" si="33"/>
        <v>3.0199999999999998E-2</v>
      </c>
      <c r="C361" s="78">
        <f t="shared" si="34"/>
        <v>0.62850932070412446</v>
      </c>
      <c r="D361" s="78">
        <f t="shared" si="35"/>
        <v>1</v>
      </c>
      <c r="E361" s="78">
        <f t="shared" si="36"/>
        <v>0.62850932070412446</v>
      </c>
      <c r="F361" s="78">
        <f t="shared" si="37"/>
        <v>-4.0337655480933741</v>
      </c>
      <c r="G361" s="78">
        <f t="shared" si="38"/>
        <v>9.9999999999997868E-2</v>
      </c>
      <c r="H361" s="78">
        <f t="shared" si="39"/>
        <v>0.6295072028470472</v>
      </c>
      <c r="I361" s="78">
        <f t="shared" si="40"/>
        <v>6.2950720284703374E-2</v>
      </c>
      <c r="J361" s="190"/>
    </row>
    <row r="362" spans="1:10" x14ac:dyDescent="0.2">
      <c r="A362" s="76">
        <v>30.3</v>
      </c>
      <c r="B362" s="76">
        <f t="shared" si="33"/>
        <v>3.0300000000000001E-2</v>
      </c>
      <c r="C362" s="78">
        <f t="shared" si="34"/>
        <v>0.62651239530601666</v>
      </c>
      <c r="D362" s="78">
        <f t="shared" si="35"/>
        <v>1</v>
      </c>
      <c r="E362" s="78">
        <f t="shared" si="36"/>
        <v>0.62651239530601666</v>
      </c>
      <c r="F362" s="78">
        <f t="shared" si="37"/>
        <v>-4.0614066447213872</v>
      </c>
      <c r="G362" s="78">
        <f t="shared" si="38"/>
        <v>0.10000000000000142</v>
      </c>
      <c r="H362" s="78">
        <f t="shared" si="39"/>
        <v>0.62751085800507056</v>
      </c>
      <c r="I362" s="78">
        <f t="shared" si="40"/>
        <v>6.275108580050795E-2</v>
      </c>
      <c r="J362" s="190"/>
    </row>
    <row r="363" spans="1:10" x14ac:dyDescent="0.2">
      <c r="A363" s="76">
        <v>30.4</v>
      </c>
      <c r="B363" s="76">
        <f t="shared" si="33"/>
        <v>3.04E-2</v>
      </c>
      <c r="C363" s="78">
        <f t="shared" si="34"/>
        <v>0.62451435013705969</v>
      </c>
      <c r="D363" s="78">
        <f t="shared" si="35"/>
        <v>1</v>
      </c>
      <c r="E363" s="78">
        <f t="shared" si="36"/>
        <v>0.62451435013705969</v>
      </c>
      <c r="F363" s="78">
        <f t="shared" si="37"/>
        <v>-4.0891515584874751</v>
      </c>
      <c r="G363" s="78">
        <f t="shared" si="38"/>
        <v>9.9999999999997868E-2</v>
      </c>
      <c r="H363" s="78">
        <f t="shared" si="39"/>
        <v>0.62551337272153817</v>
      </c>
      <c r="I363" s="78">
        <f t="shared" si="40"/>
        <v>6.255133727215248E-2</v>
      </c>
      <c r="J363" s="190"/>
    </row>
    <row r="364" spans="1:10" x14ac:dyDescent="0.2">
      <c r="A364" s="76">
        <v>30.5</v>
      </c>
      <c r="B364" s="76">
        <f t="shared" si="33"/>
        <v>3.0499999999999999E-2</v>
      </c>
      <c r="C364" s="78">
        <f t="shared" si="34"/>
        <v>0.62251522648882529</v>
      </c>
      <c r="D364" s="78">
        <f t="shared" si="35"/>
        <v>1</v>
      </c>
      <c r="E364" s="78">
        <f t="shared" si="36"/>
        <v>0.62251522648882529</v>
      </c>
      <c r="F364" s="78">
        <f t="shared" si="37"/>
        <v>-4.1170004284452641</v>
      </c>
      <c r="G364" s="78">
        <f t="shared" si="38"/>
        <v>0.10000000000000142</v>
      </c>
      <c r="H364" s="78">
        <f t="shared" si="39"/>
        <v>0.62351478831294249</v>
      </c>
      <c r="I364" s="78">
        <f t="shared" si="40"/>
        <v>6.2351478831295132E-2</v>
      </c>
      <c r="J364" s="190"/>
    </row>
    <row r="365" spans="1:10" x14ac:dyDescent="0.2">
      <c r="A365" s="76">
        <v>30.6</v>
      </c>
      <c r="B365" s="76">
        <f t="shared" si="33"/>
        <v>3.0600000000000002E-2</v>
      </c>
      <c r="C365" s="78">
        <f t="shared" si="34"/>
        <v>0.62051506560176029</v>
      </c>
      <c r="D365" s="78">
        <f t="shared" si="35"/>
        <v>1</v>
      </c>
      <c r="E365" s="78">
        <f t="shared" si="36"/>
        <v>0.62051506560176029</v>
      </c>
      <c r="F365" s="78">
        <f t="shared" si="37"/>
        <v>-4.1449533943998809</v>
      </c>
      <c r="G365" s="78">
        <f t="shared" si="38"/>
        <v>0.10000000000000142</v>
      </c>
      <c r="H365" s="78">
        <f t="shared" si="39"/>
        <v>0.62151514604529279</v>
      </c>
      <c r="I365" s="78">
        <f t="shared" si="40"/>
        <v>6.215151460453016E-2</v>
      </c>
      <c r="J365" s="190"/>
    </row>
    <row r="366" spans="1:10" x14ac:dyDescent="0.2">
      <c r="A366" s="76">
        <v>30.7</v>
      </c>
      <c r="B366" s="76">
        <f t="shared" si="33"/>
        <v>3.0699999999999998E-2</v>
      </c>
      <c r="C366" s="78">
        <f t="shared" si="34"/>
        <v>0.61851390866390499</v>
      </c>
      <c r="D366" s="78">
        <f t="shared" si="35"/>
        <v>1</v>
      </c>
      <c r="E366" s="78">
        <f t="shared" si="36"/>
        <v>0.61851390866390499</v>
      </c>
      <c r="F366" s="78">
        <f t="shared" si="37"/>
        <v>-4.1730105969116806</v>
      </c>
      <c r="G366" s="78">
        <f t="shared" si="38"/>
        <v>9.9999999999997868E-2</v>
      </c>
      <c r="H366" s="78">
        <f t="shared" si="39"/>
        <v>0.61951448713283264</v>
      </c>
      <c r="I366" s="78">
        <f t="shared" si="40"/>
        <v>6.195144871328194E-2</v>
      </c>
      <c r="J366" s="190"/>
    </row>
    <row r="367" spans="1:10" x14ac:dyDescent="0.2">
      <c r="A367" s="76">
        <v>30.8</v>
      </c>
      <c r="B367" s="76">
        <f t="shared" si="33"/>
        <v>3.0800000000000001E-2</v>
      </c>
      <c r="C367" s="78">
        <f t="shared" si="34"/>
        <v>0.61651179680961776</v>
      </c>
      <c r="D367" s="78">
        <f t="shared" si="35"/>
        <v>1</v>
      </c>
      <c r="E367" s="78">
        <f t="shared" si="36"/>
        <v>0.61651179680961776</v>
      </c>
      <c r="F367" s="78">
        <f t="shared" si="37"/>
        <v>-4.2011721772999699</v>
      </c>
      <c r="G367" s="78">
        <f t="shared" si="38"/>
        <v>0.10000000000000142</v>
      </c>
      <c r="H367" s="78">
        <f t="shared" si="39"/>
        <v>0.61751285273676138</v>
      </c>
      <c r="I367" s="78">
        <f t="shared" si="40"/>
        <v>6.1751285273677015E-2</v>
      </c>
      <c r="J367" s="190"/>
    </row>
    <row r="368" spans="1:10" x14ac:dyDescent="0.2">
      <c r="A368" s="76">
        <v>30.9</v>
      </c>
      <c r="B368" s="76">
        <f t="shared" si="33"/>
        <v>3.0899999999999997E-2</v>
      </c>
      <c r="C368" s="78">
        <f t="shared" si="34"/>
        <v>0.61450877111830016</v>
      </c>
      <c r="D368" s="78">
        <f t="shared" si="35"/>
        <v>1</v>
      </c>
      <c r="E368" s="78">
        <f t="shared" si="36"/>
        <v>0.61450877111830016</v>
      </c>
      <c r="F368" s="78">
        <f t="shared" si="37"/>
        <v>-4.2294382776468051</v>
      </c>
      <c r="G368" s="78">
        <f t="shared" si="38"/>
        <v>9.9999999999997868E-2</v>
      </c>
      <c r="H368" s="78">
        <f t="shared" si="39"/>
        <v>0.61551028396395902</v>
      </c>
      <c r="I368" s="78">
        <f t="shared" si="40"/>
        <v>6.1551028396394591E-2</v>
      </c>
      <c r="J368" s="190"/>
    </row>
    <row r="369" spans="1:10" x14ac:dyDescent="0.2">
      <c r="A369" s="76">
        <v>31</v>
      </c>
      <c r="B369" s="76">
        <f t="shared" si="33"/>
        <v>3.1E-2</v>
      </c>
      <c r="C369" s="78">
        <f t="shared" si="34"/>
        <v>0.61250487261312958</v>
      </c>
      <c r="D369" s="78">
        <f t="shared" si="35"/>
        <v>1</v>
      </c>
      <c r="E369" s="78">
        <f t="shared" si="36"/>
        <v>0.61250487261312958</v>
      </c>
      <c r="F369" s="78">
        <f t="shared" si="37"/>
        <v>-4.2578090408007654</v>
      </c>
      <c r="G369" s="78">
        <f t="shared" si="38"/>
        <v>0.10000000000000142</v>
      </c>
      <c r="H369" s="78">
        <f t="shared" si="39"/>
        <v>0.61350682186571492</v>
      </c>
      <c r="I369" s="78">
        <f t="shared" si="40"/>
        <v>6.1350682186572365E-2</v>
      </c>
      <c r="J369" s="190"/>
    </row>
    <row r="370" spans="1:10" x14ac:dyDescent="0.2">
      <c r="A370" s="76">
        <v>31.1</v>
      </c>
      <c r="B370" s="76">
        <f t="shared" si="33"/>
        <v>3.1100000000000003E-2</v>
      </c>
      <c r="C370" s="78">
        <f t="shared" si="34"/>
        <v>0.61050014225979232</v>
      </c>
      <c r="D370" s="78">
        <f t="shared" si="35"/>
        <v>1</v>
      </c>
      <c r="E370" s="78">
        <f t="shared" si="36"/>
        <v>0.61050014225979232</v>
      </c>
      <c r="F370" s="78">
        <f t="shared" si="37"/>
        <v>-4.2862846103808074</v>
      </c>
      <c r="G370" s="78">
        <f t="shared" si="38"/>
        <v>0.10000000000000142</v>
      </c>
      <c r="H370" s="78">
        <f t="shared" si="39"/>
        <v>0.61150250743646095</v>
      </c>
      <c r="I370" s="78">
        <f t="shared" si="40"/>
        <v>6.1150250743646967E-2</v>
      </c>
      <c r="J370" s="190"/>
    </row>
    <row r="371" spans="1:10" x14ac:dyDescent="0.2">
      <c r="A371" s="76">
        <v>31.2</v>
      </c>
      <c r="B371" s="76">
        <f t="shared" si="33"/>
        <v>3.1199999999999999E-2</v>
      </c>
      <c r="C371" s="78">
        <f t="shared" si="34"/>
        <v>0.60849462096522233</v>
      </c>
      <c r="D371" s="78">
        <f t="shared" si="35"/>
        <v>1</v>
      </c>
      <c r="E371" s="78">
        <f t="shared" si="36"/>
        <v>0.60849462096522233</v>
      </c>
      <c r="F371" s="78">
        <f t="shared" si="37"/>
        <v>-4.3148651307801238</v>
      </c>
      <c r="G371" s="78">
        <f t="shared" si="38"/>
        <v>9.9999999999997868E-2</v>
      </c>
      <c r="H371" s="78">
        <f t="shared" si="39"/>
        <v>0.60949738161250733</v>
      </c>
      <c r="I371" s="78">
        <f t="shared" si="40"/>
        <v>6.0949738161249434E-2</v>
      </c>
      <c r="J371" s="190"/>
    </row>
    <row r="372" spans="1:10" x14ac:dyDescent="0.2">
      <c r="A372" s="76">
        <v>31.3</v>
      </c>
      <c r="B372" s="76">
        <f t="shared" si="33"/>
        <v>3.1300000000000001E-2</v>
      </c>
      <c r="C372" s="78">
        <f t="shared" si="34"/>
        <v>0.6064883495763439</v>
      </c>
      <c r="D372" s="78">
        <f t="shared" si="35"/>
        <v>1</v>
      </c>
      <c r="E372" s="78">
        <f t="shared" si="36"/>
        <v>0.6064883495763439</v>
      </c>
      <c r="F372" s="78">
        <f t="shared" si="37"/>
        <v>-4.3435507471700276</v>
      </c>
      <c r="G372" s="78">
        <f t="shared" si="38"/>
        <v>0.10000000000000142</v>
      </c>
      <c r="H372" s="78">
        <f t="shared" si="39"/>
        <v>0.60749148527078312</v>
      </c>
      <c r="I372" s="78">
        <f t="shared" si="40"/>
        <v>6.0749148527079175E-2</v>
      </c>
      <c r="J372" s="190"/>
    </row>
    <row r="373" spans="1:10" x14ac:dyDescent="0.2">
      <c r="A373" s="76">
        <v>31.4</v>
      </c>
      <c r="B373" s="76">
        <f t="shared" si="33"/>
        <v>3.1399999999999997E-2</v>
      </c>
      <c r="C373" s="78">
        <f t="shared" si="34"/>
        <v>0.60448136887881854</v>
      </c>
      <c r="D373" s="78">
        <f t="shared" si="35"/>
        <v>1</v>
      </c>
      <c r="E373" s="78">
        <f t="shared" si="36"/>
        <v>0.60448136887881854</v>
      </c>
      <c r="F373" s="78">
        <f t="shared" si="37"/>
        <v>-4.3723416055038751</v>
      </c>
      <c r="G373" s="78">
        <f t="shared" si="38"/>
        <v>9.9999999999997868E-2</v>
      </c>
      <c r="H373" s="78">
        <f t="shared" si="39"/>
        <v>0.60548485922758122</v>
      </c>
      <c r="I373" s="78">
        <f t="shared" si="40"/>
        <v>6.0548485922756828E-2</v>
      </c>
      <c r="J373" s="190"/>
    </row>
    <row r="374" spans="1:10" x14ac:dyDescent="0.2">
      <c r="A374" s="76">
        <v>31.5</v>
      </c>
      <c r="B374" s="76">
        <f t="shared" si="33"/>
        <v>3.15E-2</v>
      </c>
      <c r="C374" s="78">
        <f t="shared" si="34"/>
        <v>0.60247371959579621</v>
      </c>
      <c r="D374" s="78">
        <f t="shared" si="35"/>
        <v>1</v>
      </c>
      <c r="E374" s="78">
        <f t="shared" si="36"/>
        <v>0.60247371959579621</v>
      </c>
      <c r="F374" s="78">
        <f t="shared" si="37"/>
        <v>-4.4012378525210014</v>
      </c>
      <c r="G374" s="78">
        <f t="shared" si="38"/>
        <v>0.10000000000000142</v>
      </c>
      <c r="H374" s="78">
        <f t="shared" si="39"/>
        <v>0.60347754423730737</v>
      </c>
      <c r="I374" s="78">
        <f t="shared" si="40"/>
        <v>6.0347754423731595E-2</v>
      </c>
      <c r="J374" s="190"/>
    </row>
    <row r="375" spans="1:10" x14ac:dyDescent="0.2">
      <c r="A375" s="76">
        <v>31.6</v>
      </c>
      <c r="B375" s="76">
        <f t="shared" si="33"/>
        <v>3.1600000000000003E-2</v>
      </c>
      <c r="C375" s="78">
        <f t="shared" si="34"/>
        <v>0.60046544238666766</v>
      </c>
      <c r="D375" s="78">
        <f t="shared" si="35"/>
        <v>1</v>
      </c>
      <c r="E375" s="78">
        <f t="shared" si="36"/>
        <v>0.60046544238666766</v>
      </c>
      <c r="F375" s="78">
        <f t="shared" si="37"/>
        <v>-4.430239635750743</v>
      </c>
      <c r="G375" s="78">
        <f t="shared" si="38"/>
        <v>0.10000000000000142</v>
      </c>
      <c r="H375" s="78">
        <f t="shared" si="39"/>
        <v>0.60146958099123193</v>
      </c>
      <c r="I375" s="78">
        <f t="shared" si="40"/>
        <v>6.014695809912405E-2</v>
      </c>
      <c r="J375" s="190"/>
    </row>
    <row r="376" spans="1:10" x14ac:dyDescent="0.2">
      <c r="A376" s="76">
        <v>31.7</v>
      </c>
      <c r="B376" s="76">
        <f t="shared" si="33"/>
        <v>3.1699999999999999E-2</v>
      </c>
      <c r="C376" s="78">
        <f t="shared" si="34"/>
        <v>0.59845657784582618</v>
      </c>
      <c r="D376" s="78">
        <f t="shared" si="35"/>
        <v>1</v>
      </c>
      <c r="E376" s="78">
        <f t="shared" si="36"/>
        <v>0.59845657784582618</v>
      </c>
      <c r="F376" s="78">
        <f t="shared" si="37"/>
        <v>-4.4593471035164089</v>
      </c>
      <c r="G376" s="78">
        <f t="shared" si="38"/>
        <v>9.9999999999997868E-2</v>
      </c>
      <c r="H376" s="78">
        <f t="shared" si="39"/>
        <v>0.59946101011624697</v>
      </c>
      <c r="I376" s="78">
        <f t="shared" si="40"/>
        <v>5.9946101011623419E-2</v>
      </c>
      <c r="J376" s="190"/>
    </row>
    <row r="377" spans="1:10" x14ac:dyDescent="0.2">
      <c r="A377" s="76">
        <v>31.8</v>
      </c>
      <c r="B377" s="76">
        <f t="shared" si="33"/>
        <v>3.1800000000000002E-2</v>
      </c>
      <c r="C377" s="78">
        <f t="shared" si="34"/>
        <v>0.5964471665014297</v>
      </c>
      <c r="D377" s="78">
        <f t="shared" si="35"/>
        <v>1</v>
      </c>
      <c r="E377" s="78">
        <f t="shared" si="36"/>
        <v>0.5964471665014297</v>
      </c>
      <c r="F377" s="78">
        <f t="shared" si="37"/>
        <v>-4.4885604049393386</v>
      </c>
      <c r="G377" s="78">
        <f t="shared" si="38"/>
        <v>0.10000000000000142</v>
      </c>
      <c r="H377" s="78">
        <f t="shared" si="39"/>
        <v>0.59745187217362794</v>
      </c>
      <c r="I377" s="78">
        <f t="shared" si="40"/>
        <v>5.9745187217363646E-2</v>
      </c>
      <c r="J377" s="190"/>
    </row>
    <row r="378" spans="1:10" x14ac:dyDescent="0.2">
      <c r="A378" s="76">
        <v>31.9</v>
      </c>
      <c r="B378" s="76">
        <f t="shared" si="33"/>
        <v>3.1899999999999998E-2</v>
      </c>
      <c r="C378" s="78">
        <f t="shared" si="34"/>
        <v>0.59443724881416793</v>
      </c>
      <c r="D378" s="78">
        <f t="shared" si="35"/>
        <v>1</v>
      </c>
      <c r="E378" s="78">
        <f t="shared" si="36"/>
        <v>0.59443724881416793</v>
      </c>
      <c r="F378" s="78">
        <f t="shared" si="37"/>
        <v>-4.5178796899429843</v>
      </c>
      <c r="G378" s="78">
        <f t="shared" si="38"/>
        <v>9.9999999999997868E-2</v>
      </c>
      <c r="H378" s="78">
        <f t="shared" si="39"/>
        <v>0.59544220765779876</v>
      </c>
      <c r="I378" s="78">
        <f t="shared" si="40"/>
        <v>5.9544220765778609E-2</v>
      </c>
      <c r="J378" s="190"/>
    </row>
    <row r="379" spans="1:10" x14ac:dyDescent="0.2">
      <c r="A379" s="76">
        <v>32</v>
      </c>
      <c r="B379" s="76">
        <f t="shared" si="33"/>
        <v>3.2000000000000001E-2</v>
      </c>
      <c r="C379" s="78">
        <f t="shared" si="34"/>
        <v>0.59242686517603416</v>
      </c>
      <c r="D379" s="78">
        <f t="shared" si="35"/>
        <v>1</v>
      </c>
      <c r="E379" s="78">
        <f t="shared" si="36"/>
        <v>0.59242686517603416</v>
      </c>
      <c r="F379" s="78">
        <f t="shared" si="37"/>
        <v>-4.5473051092570156</v>
      </c>
      <c r="G379" s="78">
        <f t="shared" si="38"/>
        <v>0.10000000000000142</v>
      </c>
      <c r="H379" s="78">
        <f t="shared" si="39"/>
        <v>0.59343205699510104</v>
      </c>
      <c r="I379" s="78">
        <f t="shared" si="40"/>
        <v>5.9343205699510945E-2</v>
      </c>
      <c r="J379" s="190"/>
    </row>
    <row r="380" spans="1:10" x14ac:dyDescent="0.2">
      <c r="A380" s="76">
        <v>32.1</v>
      </c>
      <c r="B380" s="76">
        <f t="shared" si="33"/>
        <v>3.2100000000000004E-2</v>
      </c>
      <c r="C380" s="78">
        <f t="shared" si="34"/>
        <v>0.59041605590910318</v>
      </c>
      <c r="D380" s="78">
        <f t="shared" si="35"/>
        <v>1</v>
      </c>
      <c r="E380" s="78">
        <f t="shared" si="36"/>
        <v>0.59041605590910318</v>
      </c>
      <c r="F380" s="78">
        <f t="shared" si="37"/>
        <v>-4.5768368144214353</v>
      </c>
      <c r="G380" s="78">
        <f t="shared" si="38"/>
        <v>0.10000000000000142</v>
      </c>
      <c r="H380" s="78">
        <f t="shared" si="39"/>
        <v>0.59142146054256872</v>
      </c>
      <c r="I380" s="78">
        <f t="shared" si="40"/>
        <v>5.9142146054257716E-2</v>
      </c>
      <c r="J380" s="190"/>
    </row>
    <row r="381" spans="1:10" x14ac:dyDescent="0.2">
      <c r="A381" s="76">
        <v>32.200000000000003</v>
      </c>
      <c r="B381" s="76">
        <f t="shared" ref="B381:B444" si="41">A381/1000</f>
        <v>3.2199999999999999E-2</v>
      </c>
      <c r="C381" s="78">
        <f t="shared" ref="C381:C444" si="42">ABS(SIN(((144*PI()*$A381*VLOOKUP($D$8,$C$13:$D$16,2,FALSE))/($D$11*1000000)))/(VLOOKUP($D$8,$C$13:$D$16,2,FALSE)*SIN(((144*PI()*$A381)/($D$11*1000000)))))^3</f>
        <v>0.58840486126430858</v>
      </c>
      <c r="D381" s="78">
        <f t="shared" ref="D381:D444" si="43">ABS(SIN(((144*VLOOKUP($D$8,$C$13:$D$16,2,FALSE)*PI()*$A381*VLOOKUP($D$8,$C$13:$E$16,3,FALSE))/($D$11*1000000)))/(VLOOKUP($D$8,$C$13:$E$16,3,FALSE)*SIN(((144*VLOOKUP($D$8,$C$13:$D$16,2,FALSE)*PI()*$A381)/($D$11*1000000)))))^1</f>
        <v>1</v>
      </c>
      <c r="E381" s="78">
        <f t="shared" ref="E381:E444" si="44">C381*D381</f>
        <v>0.58840486126430858</v>
      </c>
      <c r="F381" s="78">
        <f t="shared" ref="F381:F444" si="45">20*LOG10(E381)</f>
        <v>-4.6064749577907937</v>
      </c>
      <c r="G381" s="78">
        <f t="shared" ref="G381:G444" si="46">A381-A380</f>
        <v>0.10000000000000142</v>
      </c>
      <c r="H381" s="78">
        <f t="shared" ref="H381:H444" si="47">((C381+C380)/2)</f>
        <v>0.58941045858670593</v>
      </c>
      <c r="I381" s="78">
        <f t="shared" si="40"/>
        <v>5.894104585867143E-2</v>
      </c>
      <c r="J381" s="190"/>
    </row>
    <row r="382" spans="1:10" x14ac:dyDescent="0.2">
      <c r="A382" s="76">
        <v>32.299999999999997</v>
      </c>
      <c r="B382" s="76">
        <f t="shared" si="41"/>
        <v>3.2299999999999995E-2</v>
      </c>
      <c r="C382" s="78">
        <f t="shared" si="42"/>
        <v>0.5863933214202327</v>
      </c>
      <c r="D382" s="78">
        <f t="shared" si="43"/>
        <v>1</v>
      </c>
      <c r="E382" s="78">
        <f t="shared" si="44"/>
        <v>0.5863933214202327</v>
      </c>
      <c r="F382" s="78">
        <f t="shared" si="45"/>
        <v>-4.6362196925383277</v>
      </c>
      <c r="G382" s="78">
        <f t="shared" si="46"/>
        <v>9.9999999999994316E-2</v>
      </c>
      <c r="H382" s="78">
        <f t="shared" si="47"/>
        <v>0.58739909134227064</v>
      </c>
      <c r="I382" s="78">
        <f t="shared" ref="I382:I445" si="48">G382*H382</f>
        <v>5.8739909134223722E-2</v>
      </c>
      <c r="J382" s="190"/>
    </row>
    <row r="383" spans="1:10" x14ac:dyDescent="0.2">
      <c r="A383" s="76">
        <v>32.4</v>
      </c>
      <c r="B383" s="76">
        <f t="shared" si="41"/>
        <v>3.2399999999999998E-2</v>
      </c>
      <c r="C383" s="78">
        <f t="shared" si="42"/>
        <v>0.58438147648189076</v>
      </c>
      <c r="D383" s="78">
        <f t="shared" si="43"/>
        <v>1</v>
      </c>
      <c r="E383" s="78">
        <f t="shared" si="44"/>
        <v>0.58438147648189076</v>
      </c>
      <c r="F383" s="78">
        <f t="shared" si="45"/>
        <v>-4.6660711726602706</v>
      </c>
      <c r="G383" s="78">
        <f t="shared" si="46"/>
        <v>0.10000000000000142</v>
      </c>
      <c r="H383" s="78">
        <f t="shared" si="47"/>
        <v>0.58538739895106173</v>
      </c>
      <c r="I383" s="78">
        <f t="shared" si="48"/>
        <v>5.8538739895107002E-2</v>
      </c>
      <c r="J383" s="190"/>
    </row>
    <row r="384" spans="1:10" x14ac:dyDescent="0.2">
      <c r="A384" s="76">
        <v>32.5</v>
      </c>
      <c r="B384" s="76">
        <f t="shared" si="41"/>
        <v>3.2500000000000001E-2</v>
      </c>
      <c r="C384" s="78">
        <f t="shared" si="42"/>
        <v>0.58236936647952886</v>
      </c>
      <c r="D384" s="78">
        <f t="shared" si="43"/>
        <v>1</v>
      </c>
      <c r="E384" s="78">
        <f t="shared" si="44"/>
        <v>0.58236936647952886</v>
      </c>
      <c r="F384" s="78">
        <f t="shared" si="45"/>
        <v>-4.6960295529800664</v>
      </c>
      <c r="G384" s="78">
        <f t="shared" si="46"/>
        <v>0.10000000000000142</v>
      </c>
      <c r="H384" s="78">
        <f t="shared" si="47"/>
        <v>0.58337542148070987</v>
      </c>
      <c r="I384" s="78">
        <f t="shared" si="48"/>
        <v>5.8337542148071818E-2</v>
      </c>
      <c r="J384" s="190"/>
    </row>
    <row r="385" spans="1:10" x14ac:dyDescent="0.2">
      <c r="A385" s="76">
        <v>32.6</v>
      </c>
      <c r="B385" s="76">
        <f t="shared" si="41"/>
        <v>3.2600000000000004E-2</v>
      </c>
      <c r="C385" s="78">
        <f t="shared" si="42"/>
        <v>0.580357031367422</v>
      </c>
      <c r="D385" s="78">
        <f t="shared" si="43"/>
        <v>1</v>
      </c>
      <c r="E385" s="78">
        <f t="shared" si="44"/>
        <v>0.580357031367422</v>
      </c>
      <c r="F385" s="78">
        <f t="shared" si="45"/>
        <v>-4.7260949891526813</v>
      </c>
      <c r="G385" s="78">
        <f t="shared" si="46"/>
        <v>0.10000000000000142</v>
      </c>
      <c r="H385" s="78">
        <f t="shared" si="47"/>
        <v>0.58136319892347543</v>
      </c>
      <c r="I385" s="78">
        <f t="shared" si="48"/>
        <v>5.8136319892348368E-2</v>
      </c>
      <c r="J385" s="190"/>
    </row>
    <row r="386" spans="1:10" x14ac:dyDescent="0.2">
      <c r="A386" s="76">
        <v>32.700000000000003</v>
      </c>
      <c r="B386" s="76">
        <f t="shared" si="41"/>
        <v>3.27E-2</v>
      </c>
      <c r="C386" s="78">
        <f t="shared" si="42"/>
        <v>0.57834451102267637</v>
      </c>
      <c r="D386" s="78">
        <f t="shared" si="43"/>
        <v>1</v>
      </c>
      <c r="E386" s="78">
        <f t="shared" si="44"/>
        <v>0.57834451102267637</v>
      </c>
      <c r="F386" s="78">
        <f t="shared" si="45"/>
        <v>-4.7562676376689614</v>
      </c>
      <c r="G386" s="78">
        <f t="shared" si="46"/>
        <v>0.10000000000000142</v>
      </c>
      <c r="H386" s="78">
        <f t="shared" si="47"/>
        <v>0.57935077119504919</v>
      </c>
      <c r="I386" s="78">
        <f t="shared" si="48"/>
        <v>5.793507711950574E-2</v>
      </c>
      <c r="J386" s="190"/>
    </row>
    <row r="387" spans="1:10" x14ac:dyDescent="0.2">
      <c r="A387" s="76">
        <v>32.799999999999997</v>
      </c>
      <c r="B387" s="76">
        <f t="shared" si="41"/>
        <v>3.2799999999999996E-2</v>
      </c>
      <c r="C387" s="78">
        <f t="shared" si="42"/>
        <v>0.57633184524403924</v>
      </c>
      <c r="D387" s="78">
        <f t="shared" si="43"/>
        <v>1</v>
      </c>
      <c r="E387" s="78">
        <f t="shared" si="44"/>
        <v>0.57633184524403924</v>
      </c>
      <c r="F387" s="78">
        <f t="shared" si="45"/>
        <v>-4.7865476558599687</v>
      </c>
      <c r="G387" s="78">
        <f t="shared" si="46"/>
        <v>9.9999999999994316E-2</v>
      </c>
      <c r="H387" s="78">
        <f t="shared" si="47"/>
        <v>0.57733817813335775</v>
      </c>
      <c r="I387" s="78">
        <f t="shared" si="48"/>
        <v>5.7733817813332491E-2</v>
      </c>
      <c r="J387" s="190"/>
    </row>
    <row r="388" spans="1:10" x14ac:dyDescent="0.2">
      <c r="A388" s="76">
        <v>32.9</v>
      </c>
      <c r="B388" s="76">
        <f t="shared" si="41"/>
        <v>3.2899999999999999E-2</v>
      </c>
      <c r="C388" s="78">
        <f t="shared" si="42"/>
        <v>0.57431907375070923</v>
      </c>
      <c r="D388" s="78">
        <f t="shared" si="43"/>
        <v>1</v>
      </c>
      <c r="E388" s="78">
        <f t="shared" si="44"/>
        <v>0.57431907375070923</v>
      </c>
      <c r="F388" s="78">
        <f t="shared" si="45"/>
        <v>-4.8169352019014253</v>
      </c>
      <c r="G388" s="78">
        <f t="shared" si="46"/>
        <v>0.10000000000000142</v>
      </c>
      <c r="H388" s="78">
        <f t="shared" si="47"/>
        <v>0.57532545949737424</v>
      </c>
      <c r="I388" s="78">
        <f t="shared" si="48"/>
        <v>5.7532545949738244E-2</v>
      </c>
      <c r="J388" s="190"/>
    </row>
    <row r="389" spans="1:10" x14ac:dyDescent="0.2">
      <c r="A389" s="76">
        <v>33</v>
      </c>
      <c r="B389" s="76">
        <f t="shared" si="41"/>
        <v>3.3000000000000002E-2</v>
      </c>
      <c r="C389" s="78">
        <f t="shared" si="42"/>
        <v>0.57230623618115761</v>
      </c>
      <c r="D389" s="78">
        <f t="shared" si="43"/>
        <v>1</v>
      </c>
      <c r="E389" s="78">
        <f t="shared" si="44"/>
        <v>0.57230623618115761</v>
      </c>
      <c r="F389" s="78">
        <f t="shared" si="45"/>
        <v>-4.8474304348180999</v>
      </c>
      <c r="G389" s="78">
        <f t="shared" si="46"/>
        <v>0.10000000000000142</v>
      </c>
      <c r="H389" s="78">
        <f t="shared" si="47"/>
        <v>0.57331265496593342</v>
      </c>
      <c r="I389" s="78">
        <f t="shared" si="48"/>
        <v>5.7331265496594154E-2</v>
      </c>
      <c r="J389" s="190"/>
    </row>
    <row r="390" spans="1:10" x14ac:dyDescent="0.2">
      <c r="A390" s="76">
        <v>33.1</v>
      </c>
      <c r="B390" s="76">
        <f t="shared" si="41"/>
        <v>3.3100000000000004E-2</v>
      </c>
      <c r="C390" s="78">
        <f t="shared" si="42"/>
        <v>0.57029337209194808</v>
      </c>
      <c r="D390" s="78">
        <f t="shared" si="43"/>
        <v>1</v>
      </c>
      <c r="E390" s="78">
        <f t="shared" si="44"/>
        <v>0.57029337209194808</v>
      </c>
      <c r="F390" s="78">
        <f t="shared" si="45"/>
        <v>-4.878033514488318</v>
      </c>
      <c r="G390" s="78">
        <f t="shared" si="46"/>
        <v>0.10000000000000142</v>
      </c>
      <c r="H390" s="78">
        <f t="shared" si="47"/>
        <v>0.5712998041365529</v>
      </c>
      <c r="I390" s="78">
        <f t="shared" si="48"/>
        <v>5.7129980413656099E-2</v>
      </c>
      <c r="J390" s="190"/>
    </row>
    <row r="391" spans="1:10" x14ac:dyDescent="0.2">
      <c r="A391" s="76">
        <v>33.200000000000003</v>
      </c>
      <c r="B391" s="76">
        <f t="shared" si="41"/>
        <v>3.32E-2</v>
      </c>
      <c r="C391" s="78">
        <f t="shared" si="42"/>
        <v>0.56828052095656478</v>
      </c>
      <c r="D391" s="78">
        <f t="shared" si="43"/>
        <v>1</v>
      </c>
      <c r="E391" s="78">
        <f t="shared" si="44"/>
        <v>0.56828052095656478</v>
      </c>
      <c r="F391" s="78">
        <f t="shared" si="45"/>
        <v>-4.9087446016484604</v>
      </c>
      <c r="G391" s="78">
        <f t="shared" si="46"/>
        <v>0.10000000000000142</v>
      </c>
      <c r="H391" s="78">
        <f t="shared" si="47"/>
        <v>0.56928694652425649</v>
      </c>
      <c r="I391" s="78">
        <f t="shared" si="48"/>
        <v>5.6928694652426455E-2</v>
      </c>
      <c r="J391" s="190"/>
    </row>
    <row r="392" spans="1:10" x14ac:dyDescent="0.2">
      <c r="A392" s="76">
        <v>33.299999999999997</v>
      </c>
      <c r="B392" s="76">
        <f t="shared" si="41"/>
        <v>3.3299999999999996E-2</v>
      </c>
      <c r="C392" s="78">
        <f t="shared" si="42"/>
        <v>0.5662677221642447</v>
      </c>
      <c r="D392" s="78">
        <f t="shared" si="43"/>
        <v>1</v>
      </c>
      <c r="E392" s="78">
        <f t="shared" si="44"/>
        <v>0.5662677221642447</v>
      </c>
      <c r="F392" s="78">
        <f t="shared" si="45"/>
        <v>-4.9395638578975039</v>
      </c>
      <c r="G392" s="78">
        <f t="shared" si="46"/>
        <v>9.9999999999994316E-2</v>
      </c>
      <c r="H392" s="78">
        <f t="shared" si="47"/>
        <v>0.56727412156040469</v>
      </c>
      <c r="I392" s="78">
        <f t="shared" si="48"/>
        <v>5.6727412156037244E-2</v>
      </c>
      <c r="J392" s="190"/>
    </row>
    <row r="393" spans="1:10" x14ac:dyDescent="0.2">
      <c r="A393" s="76">
        <v>33.4</v>
      </c>
      <c r="B393" s="76">
        <f t="shared" si="41"/>
        <v>3.3399999999999999E-2</v>
      </c>
      <c r="C393" s="78">
        <f t="shared" si="42"/>
        <v>0.56425501501881592</v>
      </c>
      <c r="D393" s="78">
        <f t="shared" si="43"/>
        <v>1</v>
      </c>
      <c r="E393" s="78">
        <f t="shared" si="44"/>
        <v>0.56425501501881592</v>
      </c>
      <c r="F393" s="78">
        <f t="shared" si="45"/>
        <v>-4.9704914457015876</v>
      </c>
      <c r="G393" s="78">
        <f t="shared" si="46"/>
        <v>0.10000000000000142</v>
      </c>
      <c r="H393" s="78">
        <f t="shared" si="47"/>
        <v>0.56526136859153031</v>
      </c>
      <c r="I393" s="78">
        <f t="shared" si="48"/>
        <v>5.6526136859153836E-2</v>
      </c>
      <c r="J393" s="190"/>
    </row>
    <row r="394" spans="1:10" x14ac:dyDescent="0.2">
      <c r="A394" s="76">
        <v>33.5</v>
      </c>
      <c r="B394" s="76">
        <f t="shared" si="41"/>
        <v>3.3500000000000002E-2</v>
      </c>
      <c r="C394" s="78">
        <f t="shared" si="42"/>
        <v>0.56224243873753799</v>
      </c>
      <c r="D394" s="78">
        <f t="shared" si="43"/>
        <v>1</v>
      </c>
      <c r="E394" s="78">
        <f t="shared" si="44"/>
        <v>0.56224243873753799</v>
      </c>
      <c r="F394" s="78">
        <f t="shared" si="45"/>
        <v>-5.0015275283986504</v>
      </c>
      <c r="G394" s="78">
        <f t="shared" si="46"/>
        <v>0.10000000000000142</v>
      </c>
      <c r="H394" s="78">
        <f t="shared" si="47"/>
        <v>0.56324872687817695</v>
      </c>
      <c r="I394" s="78">
        <f t="shared" si="48"/>
        <v>5.6324872687818495E-2</v>
      </c>
      <c r="J394" s="190"/>
    </row>
    <row r="395" spans="1:10" x14ac:dyDescent="0.2">
      <c r="A395" s="76">
        <v>33.6</v>
      </c>
      <c r="B395" s="76">
        <f t="shared" si="41"/>
        <v>3.3600000000000005E-2</v>
      </c>
      <c r="C395" s="78">
        <f t="shared" si="42"/>
        <v>0.56023003244995129</v>
      </c>
      <c r="D395" s="78">
        <f t="shared" si="43"/>
        <v>1</v>
      </c>
      <c r="E395" s="78">
        <f t="shared" si="44"/>
        <v>0.56023003244995129</v>
      </c>
      <c r="F395" s="78">
        <f t="shared" si="45"/>
        <v>-5.0326722702030571</v>
      </c>
      <c r="G395" s="78">
        <f t="shared" si="46"/>
        <v>0.10000000000000142</v>
      </c>
      <c r="H395" s="78">
        <f t="shared" si="47"/>
        <v>0.56123623559374458</v>
      </c>
      <c r="I395" s="78">
        <f t="shared" si="48"/>
        <v>5.6123623559375259E-2</v>
      </c>
      <c r="J395" s="190"/>
    </row>
    <row r="396" spans="1:10" x14ac:dyDescent="0.2">
      <c r="A396" s="76">
        <v>33.700000000000003</v>
      </c>
      <c r="B396" s="76">
        <f t="shared" si="41"/>
        <v>3.3700000000000001E-2</v>
      </c>
      <c r="C396" s="78">
        <f t="shared" si="42"/>
        <v>0.55821783519672807</v>
      </c>
      <c r="D396" s="78">
        <f t="shared" si="43"/>
        <v>1</v>
      </c>
      <c r="E396" s="78">
        <f t="shared" si="44"/>
        <v>0.55821783519672807</v>
      </c>
      <c r="F396" s="78">
        <f t="shared" si="45"/>
        <v>-5.0639258362102986</v>
      </c>
      <c r="G396" s="78">
        <f t="shared" si="46"/>
        <v>0.10000000000000142</v>
      </c>
      <c r="H396" s="78">
        <f t="shared" si="47"/>
        <v>0.55922393382333968</v>
      </c>
      <c r="I396" s="78">
        <f t="shared" si="48"/>
        <v>5.5922393382334762E-2</v>
      </c>
      <c r="J396" s="190"/>
    </row>
    <row r="397" spans="1:10" x14ac:dyDescent="0.2">
      <c r="A397" s="76">
        <v>33.799999999999997</v>
      </c>
      <c r="B397" s="76">
        <f t="shared" si="41"/>
        <v>3.3799999999999997E-2</v>
      </c>
      <c r="C397" s="78">
        <f t="shared" si="42"/>
        <v>0.55620588592853071</v>
      </c>
      <c r="D397" s="78">
        <f t="shared" si="43"/>
        <v>1</v>
      </c>
      <c r="E397" s="78">
        <f t="shared" si="44"/>
        <v>0.55620588592853071</v>
      </c>
      <c r="F397" s="78">
        <f t="shared" si="45"/>
        <v>-5.0952883924017183</v>
      </c>
      <c r="G397" s="78">
        <f t="shared" si="46"/>
        <v>9.9999999999994316E-2</v>
      </c>
      <c r="H397" s="78">
        <f t="shared" si="47"/>
        <v>0.55721186056262939</v>
      </c>
      <c r="I397" s="78">
        <f t="shared" si="48"/>
        <v>5.5721186056259774E-2</v>
      </c>
      <c r="J397" s="190"/>
    </row>
    <row r="398" spans="1:10" x14ac:dyDescent="0.2">
      <c r="A398" s="76">
        <v>33.9</v>
      </c>
      <c r="B398" s="76">
        <f t="shared" si="41"/>
        <v>3.39E-2</v>
      </c>
      <c r="C398" s="78">
        <f t="shared" si="42"/>
        <v>0.55419422350487391</v>
      </c>
      <c r="D398" s="78">
        <f t="shared" si="43"/>
        <v>1</v>
      </c>
      <c r="E398" s="78">
        <f t="shared" si="44"/>
        <v>0.55419422350487391</v>
      </c>
      <c r="F398" s="78">
        <f t="shared" si="45"/>
        <v>-5.1267601056492653</v>
      </c>
      <c r="G398" s="78">
        <f t="shared" si="46"/>
        <v>0.10000000000000142</v>
      </c>
      <c r="H398" s="78">
        <f t="shared" si="47"/>
        <v>0.55520005471670231</v>
      </c>
      <c r="I398" s="78">
        <f t="shared" si="48"/>
        <v>5.5520005471671019E-2</v>
      </c>
      <c r="J398" s="190"/>
    </row>
    <row r="399" spans="1:10" x14ac:dyDescent="0.2">
      <c r="A399" s="76">
        <v>34</v>
      </c>
      <c r="B399" s="76">
        <f t="shared" si="41"/>
        <v>3.4000000000000002E-2</v>
      </c>
      <c r="C399" s="78">
        <f t="shared" si="42"/>
        <v>0.55218288669299331</v>
      </c>
      <c r="D399" s="78">
        <f t="shared" si="43"/>
        <v>1</v>
      </c>
      <c r="E399" s="78">
        <f t="shared" si="44"/>
        <v>0.55218288669299331</v>
      </c>
      <c r="F399" s="78">
        <f t="shared" si="45"/>
        <v>-5.1583411437202953</v>
      </c>
      <c r="G399" s="78">
        <f t="shared" si="46"/>
        <v>0.10000000000000142</v>
      </c>
      <c r="H399" s="78">
        <f t="shared" si="47"/>
        <v>0.55318855509893361</v>
      </c>
      <c r="I399" s="78">
        <f t="shared" si="48"/>
        <v>5.5318855509894148E-2</v>
      </c>
      <c r="J399" s="190"/>
    </row>
    <row r="400" spans="1:10" x14ac:dyDescent="0.2">
      <c r="A400" s="76">
        <v>34.1</v>
      </c>
      <c r="B400" s="76">
        <f t="shared" si="41"/>
        <v>3.4099999999999998E-2</v>
      </c>
      <c r="C400" s="78">
        <f t="shared" si="42"/>
        <v>0.5501719141667184</v>
      </c>
      <c r="D400" s="78">
        <f t="shared" si="43"/>
        <v>1</v>
      </c>
      <c r="E400" s="78">
        <f t="shared" si="44"/>
        <v>0.5501719141667184</v>
      </c>
      <c r="F400" s="78">
        <f t="shared" si="45"/>
        <v>-5.1900316752824089</v>
      </c>
      <c r="G400" s="78">
        <f t="shared" si="46"/>
        <v>0.10000000000000142</v>
      </c>
      <c r="H400" s="78">
        <f t="shared" si="47"/>
        <v>0.55117740042985586</v>
      </c>
      <c r="I400" s="78">
        <f t="shared" si="48"/>
        <v>5.511774004298637E-2</v>
      </c>
      <c r="J400" s="190"/>
    </row>
    <row r="401" spans="1:10" x14ac:dyDescent="0.2">
      <c r="A401" s="76">
        <v>34.200000000000003</v>
      </c>
      <c r="B401" s="76">
        <f t="shared" si="41"/>
        <v>3.4200000000000001E-2</v>
      </c>
      <c r="C401" s="78">
        <f t="shared" si="42"/>
        <v>0.54816134450535137</v>
      </c>
      <c r="D401" s="78">
        <f t="shared" si="43"/>
        <v>1</v>
      </c>
      <c r="E401" s="78">
        <f t="shared" si="44"/>
        <v>0.54816134450535137</v>
      </c>
      <c r="F401" s="78">
        <f t="shared" si="45"/>
        <v>-5.2218318699083195</v>
      </c>
      <c r="G401" s="78">
        <f t="shared" si="46"/>
        <v>0.10000000000000142</v>
      </c>
      <c r="H401" s="78">
        <f t="shared" si="47"/>
        <v>0.54916662933603488</v>
      </c>
      <c r="I401" s="78">
        <f t="shared" si="48"/>
        <v>5.4916662933604268E-2</v>
      </c>
      <c r="J401" s="190"/>
    </row>
    <row r="402" spans="1:10" x14ac:dyDescent="0.2">
      <c r="A402" s="76">
        <v>34.299999999999997</v>
      </c>
      <c r="B402" s="76">
        <f t="shared" si="41"/>
        <v>3.4299999999999997E-2</v>
      </c>
      <c r="C402" s="78">
        <f t="shared" si="42"/>
        <v>0.54615121619255069</v>
      </c>
      <c r="D402" s="78">
        <f t="shared" si="43"/>
        <v>1</v>
      </c>
      <c r="E402" s="78">
        <f t="shared" si="44"/>
        <v>0.54615121619255069</v>
      </c>
      <c r="F402" s="78">
        <f t="shared" si="45"/>
        <v>-5.2537418980807722</v>
      </c>
      <c r="G402" s="78">
        <f t="shared" si="46"/>
        <v>9.9999999999994316E-2</v>
      </c>
      <c r="H402" s="78">
        <f t="shared" si="47"/>
        <v>0.54715628034895103</v>
      </c>
      <c r="I402" s="78">
        <f t="shared" si="48"/>
        <v>5.4715628034891994E-2</v>
      </c>
      <c r="J402" s="190"/>
    </row>
    <row r="403" spans="1:10" x14ac:dyDescent="0.2">
      <c r="A403" s="76">
        <v>34.4</v>
      </c>
      <c r="B403" s="76">
        <f t="shared" si="41"/>
        <v>3.44E-2</v>
      </c>
      <c r="C403" s="78">
        <f t="shared" si="42"/>
        <v>0.54414156761522081</v>
      </c>
      <c r="D403" s="78">
        <f t="shared" si="43"/>
        <v>1</v>
      </c>
      <c r="E403" s="78">
        <f t="shared" si="44"/>
        <v>0.54414156761522081</v>
      </c>
      <c r="F403" s="78">
        <f t="shared" si="45"/>
        <v>-5.2857619311974915</v>
      </c>
      <c r="G403" s="78">
        <f t="shared" si="46"/>
        <v>0.10000000000000142</v>
      </c>
      <c r="H403" s="78">
        <f t="shared" si="47"/>
        <v>0.5451463919038857</v>
      </c>
      <c r="I403" s="78">
        <f t="shared" si="48"/>
        <v>5.4514639190389347E-2</v>
      </c>
      <c r="J403" s="190"/>
    </row>
    <row r="404" spans="1:10" x14ac:dyDescent="0.2">
      <c r="A404" s="76">
        <v>34.5</v>
      </c>
      <c r="B404" s="76">
        <f t="shared" si="41"/>
        <v>3.4500000000000003E-2</v>
      </c>
      <c r="C404" s="78">
        <f t="shared" si="42"/>
        <v>0.54213243706240544</v>
      </c>
      <c r="D404" s="78">
        <f t="shared" si="43"/>
        <v>1</v>
      </c>
      <c r="E404" s="78">
        <f t="shared" si="44"/>
        <v>0.54213243706240544</v>
      </c>
      <c r="F404" s="78">
        <f t="shared" si="45"/>
        <v>-5.3178921415761939</v>
      </c>
      <c r="G404" s="78">
        <f t="shared" si="46"/>
        <v>0.10000000000000142</v>
      </c>
      <c r="H404" s="78">
        <f t="shared" si="47"/>
        <v>0.54313700233881312</v>
      </c>
      <c r="I404" s="78">
        <f t="shared" si="48"/>
        <v>5.4313700233882087E-2</v>
      </c>
      <c r="J404" s="190"/>
    </row>
    <row r="405" spans="1:10" x14ac:dyDescent="0.2">
      <c r="A405" s="76">
        <v>34.6</v>
      </c>
      <c r="B405" s="76">
        <f t="shared" si="41"/>
        <v>3.4599999999999999E-2</v>
      </c>
      <c r="C405" s="78">
        <f t="shared" si="42"/>
        <v>0.54012386272419022</v>
      </c>
      <c r="D405" s="78">
        <f t="shared" si="43"/>
        <v>1</v>
      </c>
      <c r="E405" s="78">
        <f t="shared" si="44"/>
        <v>0.54012386272419022</v>
      </c>
      <c r="F405" s="78">
        <f t="shared" si="45"/>
        <v>-5.3501327024595771</v>
      </c>
      <c r="G405" s="78">
        <f t="shared" si="46"/>
        <v>0.10000000000000142</v>
      </c>
      <c r="H405" s="78">
        <f t="shared" si="47"/>
        <v>0.54112814989329783</v>
      </c>
      <c r="I405" s="78">
        <f t="shared" si="48"/>
        <v>5.411281498933055E-2</v>
      </c>
      <c r="J405" s="190"/>
    </row>
    <row r="406" spans="1:10" x14ac:dyDescent="0.2">
      <c r="A406" s="76">
        <v>34.700000000000003</v>
      </c>
      <c r="B406" s="76">
        <f t="shared" si="41"/>
        <v>3.4700000000000002E-2</v>
      </c>
      <c r="C406" s="78">
        <f t="shared" si="42"/>
        <v>0.53811588269060684</v>
      </c>
      <c r="D406" s="78">
        <f t="shared" si="43"/>
        <v>1</v>
      </c>
      <c r="E406" s="78">
        <f t="shared" si="44"/>
        <v>0.53811588269060684</v>
      </c>
      <c r="F406" s="78">
        <f t="shared" si="45"/>
        <v>-5.3824837880204193</v>
      </c>
      <c r="G406" s="78">
        <f t="shared" si="46"/>
        <v>0.10000000000000142</v>
      </c>
      <c r="H406" s="78">
        <f t="shared" si="47"/>
        <v>0.53911987270739847</v>
      </c>
      <c r="I406" s="78">
        <f t="shared" si="48"/>
        <v>5.3911987270740612E-2</v>
      </c>
      <c r="J406" s="190"/>
    </row>
    <row r="407" spans="1:10" x14ac:dyDescent="0.2">
      <c r="A407" s="76">
        <v>34.799999999999997</v>
      </c>
      <c r="B407" s="76">
        <f t="shared" si="41"/>
        <v>3.4799999999999998E-2</v>
      </c>
      <c r="C407" s="78">
        <f t="shared" si="42"/>
        <v>0.53610853495054378</v>
      </c>
      <c r="D407" s="78">
        <f t="shared" si="43"/>
        <v>1</v>
      </c>
      <c r="E407" s="78">
        <f t="shared" si="44"/>
        <v>0.53610853495054378</v>
      </c>
      <c r="F407" s="78">
        <f t="shared" si="45"/>
        <v>-5.4149455733666976</v>
      </c>
      <c r="G407" s="78">
        <f t="shared" si="46"/>
        <v>9.9999999999994316E-2</v>
      </c>
      <c r="H407" s="78">
        <f t="shared" si="47"/>
        <v>0.53711220882057531</v>
      </c>
      <c r="I407" s="78">
        <f t="shared" si="48"/>
        <v>5.3711220882054475E-2</v>
      </c>
      <c r="J407" s="190"/>
    </row>
    <row r="408" spans="1:10" x14ac:dyDescent="0.2">
      <c r="A408" s="76">
        <v>34.9</v>
      </c>
      <c r="B408" s="76">
        <f t="shared" si="41"/>
        <v>3.49E-2</v>
      </c>
      <c r="C408" s="78">
        <f t="shared" si="42"/>
        <v>0.53410185739066496</v>
      </c>
      <c r="D408" s="78">
        <f t="shared" si="43"/>
        <v>1</v>
      </c>
      <c r="E408" s="78">
        <f t="shared" si="44"/>
        <v>0.53410185739066496</v>
      </c>
      <c r="F408" s="78">
        <f t="shared" si="45"/>
        <v>-5.4475182345467088</v>
      </c>
      <c r="G408" s="78">
        <f t="shared" si="46"/>
        <v>0.10000000000000142</v>
      </c>
      <c r="H408" s="78">
        <f t="shared" si="47"/>
        <v>0.53510519617060437</v>
      </c>
      <c r="I408" s="78">
        <f t="shared" si="48"/>
        <v>5.35105196170612E-2</v>
      </c>
      <c r="J408" s="190"/>
    </row>
    <row r="409" spans="1:10" x14ac:dyDescent="0.2">
      <c r="A409" s="76">
        <v>35</v>
      </c>
      <c r="B409" s="76">
        <f t="shared" si="41"/>
        <v>3.5000000000000003E-2</v>
      </c>
      <c r="C409" s="78">
        <f t="shared" si="42"/>
        <v>0.53209588779433015</v>
      </c>
      <c r="D409" s="78">
        <f t="shared" si="43"/>
        <v>1</v>
      </c>
      <c r="E409" s="78">
        <f t="shared" si="44"/>
        <v>0.53209588779433015</v>
      </c>
      <c r="F409" s="78">
        <f t="shared" si="45"/>
        <v>-5.4802019485542974</v>
      </c>
      <c r="G409" s="78">
        <f t="shared" si="46"/>
        <v>0.10000000000000142</v>
      </c>
      <c r="H409" s="78">
        <f t="shared" si="47"/>
        <v>0.53309887259249755</v>
      </c>
      <c r="I409" s="78">
        <f t="shared" si="48"/>
        <v>5.330988725925051E-2</v>
      </c>
      <c r="J409" s="190"/>
    </row>
    <row r="410" spans="1:10" x14ac:dyDescent="0.2">
      <c r="A410" s="76">
        <v>35.1</v>
      </c>
      <c r="B410" s="76">
        <f t="shared" si="41"/>
        <v>3.5099999999999999E-2</v>
      </c>
      <c r="C410" s="78">
        <f t="shared" si="42"/>
        <v>0.53009066384052472</v>
      </c>
      <c r="D410" s="78">
        <f t="shared" si="43"/>
        <v>1</v>
      </c>
      <c r="E410" s="78">
        <f t="shared" si="44"/>
        <v>0.53009066384052472</v>
      </c>
      <c r="F410" s="78">
        <f t="shared" si="45"/>
        <v>-5.5129968933340621</v>
      </c>
      <c r="G410" s="78">
        <f t="shared" si="46"/>
        <v>0.10000000000000142</v>
      </c>
      <c r="H410" s="78">
        <f t="shared" si="47"/>
        <v>0.53109327581742738</v>
      </c>
      <c r="I410" s="78">
        <f t="shared" si="48"/>
        <v>5.3109327581743491E-2</v>
      </c>
      <c r="J410" s="190"/>
    </row>
    <row r="411" spans="1:10" x14ac:dyDescent="0.2">
      <c r="A411" s="76">
        <v>35.200000000000003</v>
      </c>
      <c r="B411" s="76">
        <f t="shared" si="41"/>
        <v>3.5200000000000002E-2</v>
      </c>
      <c r="C411" s="78">
        <f t="shared" si="42"/>
        <v>0.52808622310279274</v>
      </c>
      <c r="D411" s="78">
        <f t="shared" si="43"/>
        <v>1</v>
      </c>
      <c r="E411" s="78">
        <f t="shared" si="44"/>
        <v>0.52808622310279274</v>
      </c>
      <c r="F411" s="78">
        <f t="shared" si="45"/>
        <v>-5.5459032477866455</v>
      </c>
      <c r="G411" s="78">
        <f t="shared" si="46"/>
        <v>0.10000000000000142</v>
      </c>
      <c r="H411" s="78">
        <f t="shared" si="47"/>
        <v>0.52908844347165873</v>
      </c>
      <c r="I411" s="78">
        <f t="shared" si="48"/>
        <v>5.2908844347166625E-2</v>
      </c>
      <c r="J411" s="190"/>
    </row>
    <row r="412" spans="1:10" x14ac:dyDescent="0.2">
      <c r="A412" s="76">
        <v>35.299999999999997</v>
      </c>
      <c r="B412" s="76">
        <f t="shared" si="41"/>
        <v>3.5299999999999998E-2</v>
      </c>
      <c r="C412" s="78">
        <f t="shared" si="42"/>
        <v>0.52608260304817644</v>
      </c>
      <c r="D412" s="78">
        <f t="shared" si="43"/>
        <v>1</v>
      </c>
      <c r="E412" s="78">
        <f t="shared" si="44"/>
        <v>0.52608260304817644</v>
      </c>
      <c r="F412" s="78">
        <f t="shared" si="45"/>
        <v>-5.5789211917740484</v>
      </c>
      <c r="G412" s="78">
        <f t="shared" si="46"/>
        <v>9.9999999999994316E-2</v>
      </c>
      <c r="H412" s="78">
        <f t="shared" si="47"/>
        <v>0.52708441307548459</v>
      </c>
      <c r="I412" s="78">
        <f t="shared" si="48"/>
        <v>5.2708441307545463E-2</v>
      </c>
      <c r="J412" s="190"/>
    </row>
    <row r="413" spans="1:10" x14ac:dyDescent="0.2">
      <c r="A413" s="76">
        <v>35.4</v>
      </c>
      <c r="B413" s="76">
        <f t="shared" si="41"/>
        <v>3.5400000000000001E-2</v>
      </c>
      <c r="C413" s="78">
        <f t="shared" si="42"/>
        <v>0.52407984103616145</v>
      </c>
      <c r="D413" s="78">
        <f t="shared" si="43"/>
        <v>1</v>
      </c>
      <c r="E413" s="78">
        <f t="shared" si="44"/>
        <v>0.52407984103616145</v>
      </c>
      <c r="F413" s="78">
        <f t="shared" si="45"/>
        <v>-5.6120509061250026</v>
      </c>
      <c r="G413" s="78">
        <f t="shared" si="46"/>
        <v>0.10000000000000142</v>
      </c>
      <c r="H413" s="78">
        <f t="shared" si="47"/>
        <v>0.525081222042169</v>
      </c>
      <c r="I413" s="78">
        <f t="shared" si="48"/>
        <v>5.2508122204217647E-2</v>
      </c>
      <c r="J413" s="190"/>
    </row>
    <row r="414" spans="1:10" x14ac:dyDescent="0.2">
      <c r="A414" s="76">
        <v>35.5</v>
      </c>
      <c r="B414" s="76">
        <f t="shared" si="41"/>
        <v>3.5499999999999997E-2</v>
      </c>
      <c r="C414" s="78">
        <f t="shared" si="42"/>
        <v>0.52207797431762926</v>
      </c>
      <c r="D414" s="78">
        <f t="shared" si="43"/>
        <v>1</v>
      </c>
      <c r="E414" s="78">
        <f t="shared" si="44"/>
        <v>0.52207797431762926</v>
      </c>
      <c r="F414" s="78">
        <f t="shared" si="45"/>
        <v>-5.6452925726403418</v>
      </c>
      <c r="G414" s="78">
        <f t="shared" si="46"/>
        <v>0.10000000000000142</v>
      </c>
      <c r="H414" s="78">
        <f t="shared" si="47"/>
        <v>0.52307890767689535</v>
      </c>
      <c r="I414" s="78">
        <f t="shared" si="48"/>
        <v>5.2307890767690282E-2</v>
      </c>
      <c r="J414" s="190"/>
    </row>
    <row r="415" spans="1:10" x14ac:dyDescent="0.2">
      <c r="A415" s="76">
        <v>35.6</v>
      </c>
      <c r="B415" s="76">
        <f t="shared" si="41"/>
        <v>3.56E-2</v>
      </c>
      <c r="C415" s="78">
        <f t="shared" si="42"/>
        <v>0.52007704003381283</v>
      </c>
      <c r="D415" s="78">
        <f t="shared" si="43"/>
        <v>1</v>
      </c>
      <c r="E415" s="78">
        <f t="shared" si="44"/>
        <v>0.52007704003381283</v>
      </c>
      <c r="F415" s="78">
        <f t="shared" si="45"/>
        <v>-5.6786463740984789</v>
      </c>
      <c r="G415" s="78">
        <f t="shared" si="46"/>
        <v>0.10000000000000142</v>
      </c>
      <c r="H415" s="78">
        <f t="shared" si="47"/>
        <v>0.52107750717572099</v>
      </c>
      <c r="I415" s="78">
        <f t="shared" si="48"/>
        <v>5.2107750717572843E-2</v>
      </c>
      <c r="J415" s="190"/>
    </row>
    <row r="416" spans="1:10" x14ac:dyDescent="0.2">
      <c r="A416" s="76">
        <v>35.700000000000003</v>
      </c>
      <c r="B416" s="76">
        <f t="shared" si="41"/>
        <v>3.5700000000000003E-2</v>
      </c>
      <c r="C416" s="78">
        <f t="shared" si="42"/>
        <v>0.51807707521525936</v>
      </c>
      <c r="D416" s="78">
        <f t="shared" si="43"/>
        <v>1</v>
      </c>
      <c r="E416" s="78">
        <f t="shared" si="44"/>
        <v>0.51807707521525936</v>
      </c>
      <c r="F416" s="78">
        <f t="shared" si="45"/>
        <v>-5.7121124942608992</v>
      </c>
      <c r="G416" s="78">
        <f t="shared" si="46"/>
        <v>0.10000000000000142</v>
      </c>
      <c r="H416" s="78">
        <f t="shared" si="47"/>
        <v>0.51907705762453604</v>
      </c>
      <c r="I416" s="78">
        <f t="shared" si="48"/>
        <v>5.1907705762454341E-2</v>
      </c>
      <c r="J416" s="190"/>
    </row>
    <row r="417" spans="1:10" x14ac:dyDescent="0.2">
      <c r="A417" s="76">
        <v>35.799999999999997</v>
      </c>
      <c r="B417" s="76">
        <f t="shared" si="41"/>
        <v>3.5799999999999998E-2</v>
      </c>
      <c r="C417" s="78">
        <f t="shared" si="42"/>
        <v>0.51607811678080051</v>
      </c>
      <c r="D417" s="78">
        <f t="shared" si="43"/>
        <v>1</v>
      </c>
      <c r="E417" s="78">
        <f t="shared" si="44"/>
        <v>0.51607811678080051</v>
      </c>
      <c r="F417" s="78">
        <f t="shared" si="45"/>
        <v>-5.7456911178776693</v>
      </c>
      <c r="G417" s="78">
        <f t="shared" si="46"/>
        <v>9.9999999999994316E-2</v>
      </c>
      <c r="H417" s="78">
        <f t="shared" si="47"/>
        <v>0.51707759599802994</v>
      </c>
      <c r="I417" s="78">
        <f t="shared" si="48"/>
        <v>5.1707759599800056E-2</v>
      </c>
      <c r="J417" s="190"/>
    </row>
    <row r="418" spans="1:10" x14ac:dyDescent="0.2">
      <c r="A418" s="76">
        <v>35.9</v>
      </c>
      <c r="B418" s="76">
        <f t="shared" si="41"/>
        <v>3.5900000000000001E-2</v>
      </c>
      <c r="C418" s="78">
        <f t="shared" si="42"/>
        <v>0.51408020153652556</v>
      </c>
      <c r="D418" s="78">
        <f t="shared" si="43"/>
        <v>1</v>
      </c>
      <c r="E418" s="78">
        <f t="shared" si="44"/>
        <v>0.51408020153652556</v>
      </c>
      <c r="F418" s="78">
        <f t="shared" si="45"/>
        <v>-5.779382430693043</v>
      </c>
      <c r="G418" s="78">
        <f t="shared" si="46"/>
        <v>0.10000000000000142</v>
      </c>
      <c r="H418" s="78">
        <f t="shared" si="47"/>
        <v>0.51507915915866298</v>
      </c>
      <c r="I418" s="78">
        <f t="shared" si="48"/>
        <v>5.1507915915867029E-2</v>
      </c>
      <c r="J418" s="190"/>
    </row>
    <row r="419" spans="1:10" x14ac:dyDescent="0.2">
      <c r="A419" s="76">
        <v>36</v>
      </c>
      <c r="B419" s="76">
        <f t="shared" si="41"/>
        <v>3.5999999999999997E-2</v>
      </c>
      <c r="C419" s="78">
        <f t="shared" si="42"/>
        <v>0.51208336617476391</v>
      </c>
      <c r="D419" s="78">
        <f t="shared" si="43"/>
        <v>1</v>
      </c>
      <c r="E419" s="78">
        <f t="shared" si="44"/>
        <v>0.51208336617476391</v>
      </c>
      <c r="F419" s="78">
        <f t="shared" si="45"/>
        <v>-5.8131866194510629</v>
      </c>
      <c r="G419" s="78">
        <f t="shared" si="46"/>
        <v>0.10000000000000142</v>
      </c>
      <c r="H419" s="78">
        <f t="shared" si="47"/>
        <v>0.51308178385564474</v>
      </c>
      <c r="I419" s="78">
        <f t="shared" si="48"/>
        <v>5.1308178385565201E-2</v>
      </c>
      <c r="J419" s="190"/>
    </row>
    <row r="420" spans="1:10" x14ac:dyDescent="0.2">
      <c r="A420" s="76">
        <v>36.1</v>
      </c>
      <c r="B420" s="76">
        <f t="shared" si="41"/>
        <v>3.61E-2</v>
      </c>
      <c r="C420" s="78">
        <f t="shared" si="42"/>
        <v>0.51008764727307088</v>
      </c>
      <c r="D420" s="78">
        <f t="shared" si="43"/>
        <v>1</v>
      </c>
      <c r="E420" s="78">
        <f t="shared" si="44"/>
        <v>0.51008764727307088</v>
      </c>
      <c r="F420" s="78">
        <f t="shared" si="45"/>
        <v>-5.8471038719012425</v>
      </c>
      <c r="G420" s="78">
        <f t="shared" si="46"/>
        <v>0.10000000000000142</v>
      </c>
      <c r="H420" s="78">
        <f t="shared" si="47"/>
        <v>0.51108550672391739</v>
      </c>
      <c r="I420" s="78">
        <f t="shared" si="48"/>
        <v>5.1108550672392464E-2</v>
      </c>
      <c r="J420" s="190"/>
    </row>
    <row r="421" spans="1:10" x14ac:dyDescent="0.2">
      <c r="A421" s="76">
        <v>36.200000000000003</v>
      </c>
      <c r="B421" s="76">
        <f t="shared" si="41"/>
        <v>3.6200000000000003E-2</v>
      </c>
      <c r="C421" s="78">
        <f t="shared" si="42"/>
        <v>0.50809308129322062</v>
      </c>
      <c r="D421" s="78">
        <f t="shared" si="43"/>
        <v>1</v>
      </c>
      <c r="E421" s="78">
        <f t="shared" si="44"/>
        <v>0.50809308129322062</v>
      </c>
      <c r="F421" s="78">
        <f t="shared" si="45"/>
        <v>-5.8811343768042814</v>
      </c>
      <c r="G421" s="78">
        <f t="shared" si="46"/>
        <v>0.10000000000000142</v>
      </c>
      <c r="H421" s="78">
        <f t="shared" si="47"/>
        <v>0.50909036428314569</v>
      </c>
      <c r="I421" s="78">
        <f t="shared" si="48"/>
        <v>5.0909036428315291E-2</v>
      </c>
      <c r="J421" s="190"/>
    </row>
    <row r="422" spans="1:10" x14ac:dyDescent="0.2">
      <c r="A422" s="76">
        <v>36.299999999999997</v>
      </c>
      <c r="B422" s="76">
        <f t="shared" si="41"/>
        <v>3.6299999999999999E-2</v>
      </c>
      <c r="C422" s="78">
        <f t="shared" si="42"/>
        <v>0.50609970458020515</v>
      </c>
      <c r="D422" s="78">
        <f t="shared" si="43"/>
        <v>1</v>
      </c>
      <c r="E422" s="78">
        <f t="shared" si="44"/>
        <v>0.50609970458020515</v>
      </c>
      <c r="F422" s="78">
        <f t="shared" si="45"/>
        <v>-5.9152783239378293</v>
      </c>
      <c r="G422" s="78">
        <f t="shared" si="46"/>
        <v>9.9999999999994316E-2</v>
      </c>
      <c r="H422" s="78">
        <f t="shared" si="47"/>
        <v>0.50709639293671294</v>
      </c>
      <c r="I422" s="78">
        <f t="shared" si="48"/>
        <v>5.070963929366841E-2</v>
      </c>
      <c r="J422" s="190"/>
    </row>
    <row r="423" spans="1:10" x14ac:dyDescent="0.2">
      <c r="A423" s="76">
        <v>36.4</v>
      </c>
      <c r="B423" s="76">
        <f t="shared" si="41"/>
        <v>3.6400000000000002E-2</v>
      </c>
      <c r="C423" s="78">
        <f t="shared" si="42"/>
        <v>0.5041075533612398</v>
      </c>
      <c r="D423" s="78">
        <f t="shared" si="43"/>
        <v>1</v>
      </c>
      <c r="E423" s="78">
        <f t="shared" si="44"/>
        <v>0.5041075533612398</v>
      </c>
      <c r="F423" s="78">
        <f t="shared" si="45"/>
        <v>-5.9495359041022873</v>
      </c>
      <c r="G423" s="78">
        <f t="shared" si="46"/>
        <v>0.10000000000000142</v>
      </c>
      <c r="H423" s="78">
        <f t="shared" si="47"/>
        <v>0.50510362897072247</v>
      </c>
      <c r="I423" s="78">
        <f t="shared" si="48"/>
        <v>5.0510362897072968E-2</v>
      </c>
      <c r="J423" s="190"/>
    </row>
    <row r="424" spans="1:10" x14ac:dyDescent="0.2">
      <c r="A424" s="76">
        <v>36.5</v>
      </c>
      <c r="B424" s="76">
        <f t="shared" si="41"/>
        <v>3.6499999999999998E-2</v>
      </c>
      <c r="C424" s="78">
        <f t="shared" si="42"/>
        <v>0.50211666374477493</v>
      </c>
      <c r="D424" s="78">
        <f t="shared" si="43"/>
        <v>1</v>
      </c>
      <c r="E424" s="78">
        <f t="shared" si="44"/>
        <v>0.50211666374477493</v>
      </c>
      <c r="F424" s="78">
        <f t="shared" si="45"/>
        <v>-5.9839073091266615</v>
      </c>
      <c r="G424" s="78">
        <f t="shared" si="46"/>
        <v>0.10000000000000142</v>
      </c>
      <c r="H424" s="78">
        <f t="shared" si="47"/>
        <v>0.50311210855300736</v>
      </c>
      <c r="I424" s="78">
        <f t="shared" si="48"/>
        <v>5.031121085530145E-2</v>
      </c>
      <c r="J424" s="190"/>
    </row>
    <row r="425" spans="1:10" x14ac:dyDescent="0.2">
      <c r="A425" s="76">
        <v>36.6</v>
      </c>
      <c r="B425" s="76">
        <f t="shared" si="41"/>
        <v>3.6600000000000001E-2</v>
      </c>
      <c r="C425" s="78">
        <f t="shared" si="42"/>
        <v>0.50012707171951232</v>
      </c>
      <c r="D425" s="78">
        <f t="shared" si="43"/>
        <v>1</v>
      </c>
      <c r="E425" s="78">
        <f t="shared" si="44"/>
        <v>0.50012707171951232</v>
      </c>
      <c r="F425" s="78">
        <f t="shared" si="45"/>
        <v>-6.0183927318744761</v>
      </c>
      <c r="G425" s="78">
        <f t="shared" si="46"/>
        <v>0.10000000000000142</v>
      </c>
      <c r="H425" s="78">
        <f t="shared" si="47"/>
        <v>0.50112186773214362</v>
      </c>
      <c r="I425" s="78">
        <f t="shared" si="48"/>
        <v>5.0112186773215071E-2</v>
      </c>
      <c r="J425" s="190"/>
    </row>
    <row r="426" spans="1:10" x14ac:dyDescent="0.2">
      <c r="A426" s="76">
        <v>36.700000000000003</v>
      </c>
      <c r="B426" s="76">
        <f t="shared" si="41"/>
        <v>3.6700000000000003E-2</v>
      </c>
      <c r="C426" s="78">
        <f t="shared" si="42"/>
        <v>0.49813881315343012</v>
      </c>
      <c r="D426" s="78">
        <f t="shared" si="43"/>
        <v>1</v>
      </c>
      <c r="E426" s="78">
        <f t="shared" si="44"/>
        <v>0.49813881315343012</v>
      </c>
      <c r="F426" s="78">
        <f t="shared" si="45"/>
        <v>-6.0529923662497094</v>
      </c>
      <c r="G426" s="78">
        <f t="shared" si="46"/>
        <v>0.10000000000000142</v>
      </c>
      <c r="H426" s="78">
        <f t="shared" si="47"/>
        <v>0.49913294243647122</v>
      </c>
      <c r="I426" s="78">
        <f t="shared" si="48"/>
        <v>4.9913294243647828E-2</v>
      </c>
      <c r="J426" s="190"/>
    </row>
    <row r="427" spans="1:10" x14ac:dyDescent="0.2">
      <c r="A427" s="76">
        <v>36.799999999999997</v>
      </c>
      <c r="B427" s="76">
        <f t="shared" si="41"/>
        <v>3.6799999999999999E-2</v>
      </c>
      <c r="C427" s="78">
        <f t="shared" si="42"/>
        <v>0.49615192379281203</v>
      </c>
      <c r="D427" s="78">
        <f t="shared" si="43"/>
        <v>1</v>
      </c>
      <c r="E427" s="78">
        <f t="shared" si="44"/>
        <v>0.49615192379281203</v>
      </c>
      <c r="F427" s="78">
        <f t="shared" si="45"/>
        <v>-6.0877064072028126</v>
      </c>
      <c r="G427" s="78">
        <f t="shared" si="46"/>
        <v>9.9999999999994316E-2</v>
      </c>
      <c r="H427" s="78">
        <f t="shared" si="47"/>
        <v>0.49714536847312107</v>
      </c>
      <c r="I427" s="78">
        <f t="shared" si="48"/>
        <v>4.9714536847309282E-2</v>
      </c>
      <c r="J427" s="190"/>
    </row>
    <row r="428" spans="1:10" x14ac:dyDescent="0.2">
      <c r="A428" s="76">
        <v>36.9</v>
      </c>
      <c r="B428" s="76">
        <f t="shared" si="41"/>
        <v>3.6899999999999995E-2</v>
      </c>
      <c r="C428" s="78">
        <f t="shared" si="42"/>
        <v>0.49416643926128434</v>
      </c>
      <c r="D428" s="78">
        <f t="shared" si="43"/>
        <v>1</v>
      </c>
      <c r="E428" s="78">
        <f t="shared" si="44"/>
        <v>0.49416643926128434</v>
      </c>
      <c r="F428" s="78">
        <f t="shared" si="45"/>
        <v>-6.1225350507367393</v>
      </c>
      <c r="G428" s="78">
        <f t="shared" si="46"/>
        <v>0.10000000000000142</v>
      </c>
      <c r="H428" s="78">
        <f t="shared" si="47"/>
        <v>0.49515918152704819</v>
      </c>
      <c r="I428" s="78">
        <f t="shared" si="48"/>
        <v>4.9515918152705521E-2</v>
      </c>
      <c r="J428" s="190"/>
    </row>
    <row r="429" spans="1:10" x14ac:dyDescent="0.2">
      <c r="A429" s="76">
        <v>37</v>
      </c>
      <c r="B429" s="76">
        <f t="shared" si="41"/>
        <v>3.6999999999999998E-2</v>
      </c>
      <c r="C429" s="78">
        <f t="shared" si="42"/>
        <v>0.49218239505885775</v>
      </c>
      <c r="D429" s="78">
        <f t="shared" si="43"/>
        <v>1</v>
      </c>
      <c r="E429" s="78">
        <f t="shared" si="44"/>
        <v>0.49218239505885775</v>
      </c>
      <c r="F429" s="78">
        <f t="shared" si="45"/>
        <v>-6.1574784939130556</v>
      </c>
      <c r="G429" s="78">
        <f t="shared" si="46"/>
        <v>0.10000000000000142</v>
      </c>
      <c r="H429" s="78">
        <f t="shared" si="47"/>
        <v>0.49317441716007104</v>
      </c>
      <c r="I429" s="78">
        <f t="shared" si="48"/>
        <v>4.9317441716007805E-2</v>
      </c>
      <c r="J429" s="190"/>
    </row>
    <row r="430" spans="1:10" x14ac:dyDescent="0.2">
      <c r="A430" s="76">
        <v>37.1</v>
      </c>
      <c r="B430" s="76">
        <f t="shared" si="41"/>
        <v>3.7100000000000001E-2</v>
      </c>
      <c r="C430" s="78">
        <f t="shared" si="42"/>
        <v>0.49019982656097755</v>
      </c>
      <c r="D430" s="78">
        <f t="shared" si="43"/>
        <v>1</v>
      </c>
      <c r="E430" s="78">
        <f t="shared" si="44"/>
        <v>0.49019982656097755</v>
      </c>
      <c r="F430" s="78">
        <f t="shared" si="45"/>
        <v>-6.1925369348580803</v>
      </c>
      <c r="G430" s="78">
        <f t="shared" si="46"/>
        <v>0.10000000000000142</v>
      </c>
      <c r="H430" s="78">
        <f t="shared" si="47"/>
        <v>0.49119111080991762</v>
      </c>
      <c r="I430" s="78">
        <f t="shared" si="48"/>
        <v>4.9119111080992463E-2</v>
      </c>
      <c r="J430" s="190"/>
    </row>
    <row r="431" spans="1:10" x14ac:dyDescent="0.2">
      <c r="A431" s="76">
        <v>37.200000000000003</v>
      </c>
      <c r="B431" s="76">
        <f t="shared" si="41"/>
        <v>3.7200000000000004E-2</v>
      </c>
      <c r="C431" s="78">
        <f t="shared" si="42"/>
        <v>0.48821876901757921</v>
      </c>
      <c r="D431" s="78">
        <f t="shared" si="43"/>
        <v>1</v>
      </c>
      <c r="E431" s="78">
        <f t="shared" si="44"/>
        <v>0.48821876901757921</v>
      </c>
      <c r="F431" s="78">
        <f t="shared" si="45"/>
        <v>-6.2277105727690651</v>
      </c>
      <c r="G431" s="78">
        <f t="shared" si="46"/>
        <v>0.10000000000000142</v>
      </c>
      <c r="H431" s="78">
        <f t="shared" si="47"/>
        <v>0.48920929778927835</v>
      </c>
      <c r="I431" s="78">
        <f t="shared" si="48"/>
        <v>4.8920929778928528E-2</v>
      </c>
      <c r="J431" s="190"/>
    </row>
    <row r="432" spans="1:10" x14ac:dyDescent="0.2">
      <c r="A432" s="76">
        <v>37.299999999999997</v>
      </c>
      <c r="B432" s="76">
        <f t="shared" si="41"/>
        <v>3.73E-2</v>
      </c>
      <c r="C432" s="78">
        <f t="shared" si="42"/>
        <v>0.48623925755214831</v>
      </c>
      <c r="D432" s="78">
        <f t="shared" si="43"/>
        <v>1</v>
      </c>
      <c r="E432" s="78">
        <f t="shared" si="44"/>
        <v>0.48623925755214831</v>
      </c>
      <c r="F432" s="78">
        <f t="shared" si="45"/>
        <v>-6.2629996079204906</v>
      </c>
      <c r="G432" s="78">
        <f t="shared" si="46"/>
        <v>9.9999999999994316E-2</v>
      </c>
      <c r="H432" s="78">
        <f t="shared" si="47"/>
        <v>0.48722901328486379</v>
      </c>
      <c r="I432" s="78">
        <f t="shared" si="48"/>
        <v>4.8722901328483607E-2</v>
      </c>
      <c r="J432" s="190"/>
    </row>
    <row r="433" spans="1:10" x14ac:dyDescent="0.2">
      <c r="A433" s="76">
        <v>37.4</v>
      </c>
      <c r="B433" s="76">
        <f t="shared" si="41"/>
        <v>3.7399999999999996E-2</v>
      </c>
      <c r="C433" s="78">
        <f t="shared" si="42"/>
        <v>0.48426132716079123</v>
      </c>
      <c r="D433" s="78">
        <f t="shared" si="43"/>
        <v>1</v>
      </c>
      <c r="E433" s="78">
        <f t="shared" si="44"/>
        <v>0.48426132716079123</v>
      </c>
      <c r="F433" s="78">
        <f t="shared" si="45"/>
        <v>-6.2984042416703154</v>
      </c>
      <c r="G433" s="78">
        <f t="shared" si="46"/>
        <v>0.10000000000000142</v>
      </c>
      <c r="H433" s="78">
        <f t="shared" si="47"/>
        <v>0.48525029235646977</v>
      </c>
      <c r="I433" s="78">
        <f t="shared" si="48"/>
        <v>4.8525029235647665E-2</v>
      </c>
      <c r="J433" s="190"/>
    </row>
    <row r="434" spans="1:10" x14ac:dyDescent="0.2">
      <c r="A434" s="76">
        <v>37.5</v>
      </c>
      <c r="B434" s="76">
        <f t="shared" si="41"/>
        <v>3.7499999999999999E-2</v>
      </c>
      <c r="C434" s="78">
        <f t="shared" si="42"/>
        <v>0.48228501271130919</v>
      </c>
      <c r="D434" s="78">
        <f t="shared" si="43"/>
        <v>1</v>
      </c>
      <c r="E434" s="78">
        <f t="shared" si="44"/>
        <v>0.48228501271130919</v>
      </c>
      <c r="F434" s="78">
        <f t="shared" si="45"/>
        <v>-6.3339246764663475</v>
      </c>
      <c r="G434" s="78">
        <f t="shared" si="46"/>
        <v>0.10000000000000142</v>
      </c>
      <c r="H434" s="78">
        <f t="shared" si="47"/>
        <v>0.48327316993605018</v>
      </c>
      <c r="I434" s="78">
        <f t="shared" si="48"/>
        <v>4.8327316993605707E-2</v>
      </c>
      <c r="J434" s="190"/>
    </row>
    <row r="435" spans="1:10" x14ac:dyDescent="0.2">
      <c r="A435" s="76">
        <v>37.6</v>
      </c>
      <c r="B435" s="76">
        <f t="shared" si="41"/>
        <v>3.7600000000000001E-2</v>
      </c>
      <c r="C435" s="78">
        <f t="shared" si="42"/>
        <v>0.48031034894227903</v>
      </c>
      <c r="D435" s="78">
        <f t="shared" si="43"/>
        <v>1</v>
      </c>
      <c r="E435" s="78">
        <f t="shared" si="44"/>
        <v>0.48031034894227903</v>
      </c>
      <c r="F435" s="78">
        <f t="shared" si="45"/>
        <v>-6.3695611158526519</v>
      </c>
      <c r="G435" s="78">
        <f t="shared" si="46"/>
        <v>0.10000000000000142</v>
      </c>
      <c r="H435" s="78">
        <f t="shared" si="47"/>
        <v>0.48129768082679414</v>
      </c>
      <c r="I435" s="78">
        <f t="shared" si="48"/>
        <v>4.8129768082680095E-2</v>
      </c>
      <c r="J435" s="190"/>
    </row>
    <row r="436" spans="1:10" x14ac:dyDescent="0.2">
      <c r="A436" s="76">
        <v>37.700000000000003</v>
      </c>
      <c r="B436" s="76">
        <f t="shared" si="41"/>
        <v>3.7700000000000004E-2</v>
      </c>
      <c r="C436" s="78">
        <f t="shared" si="42"/>
        <v>0.4783373704621422</v>
      </c>
      <c r="D436" s="78">
        <f t="shared" si="43"/>
        <v>1</v>
      </c>
      <c r="E436" s="78">
        <f t="shared" si="44"/>
        <v>0.4783373704621422</v>
      </c>
      <c r="F436" s="78">
        <f t="shared" si="45"/>
        <v>-6.4053137644760003</v>
      </c>
      <c r="G436" s="78">
        <f t="shared" si="46"/>
        <v>0.10000000000000142</v>
      </c>
      <c r="H436" s="78">
        <f t="shared" si="47"/>
        <v>0.47932385970221059</v>
      </c>
      <c r="I436" s="78">
        <f t="shared" si="48"/>
        <v>4.7932385970221737E-2</v>
      </c>
      <c r="J436" s="190"/>
    </row>
    <row r="437" spans="1:10" x14ac:dyDescent="0.2">
      <c r="A437" s="76">
        <v>37.799999999999997</v>
      </c>
      <c r="B437" s="76">
        <f t="shared" si="41"/>
        <v>3.78E-2</v>
      </c>
      <c r="C437" s="78">
        <f t="shared" si="42"/>
        <v>0.47636611174829957</v>
      </c>
      <c r="D437" s="78">
        <f t="shared" si="43"/>
        <v>1</v>
      </c>
      <c r="E437" s="78">
        <f t="shared" si="44"/>
        <v>0.47636611174829957</v>
      </c>
      <c r="F437" s="78">
        <f t="shared" si="45"/>
        <v>-6.4411828280923613</v>
      </c>
      <c r="G437" s="78">
        <f t="shared" si="46"/>
        <v>9.9999999999994316E-2</v>
      </c>
      <c r="H437" s="78">
        <f t="shared" si="47"/>
        <v>0.47735174110522088</v>
      </c>
      <c r="I437" s="78">
        <f t="shared" si="48"/>
        <v>4.7735174110519377E-2</v>
      </c>
      <c r="J437" s="190"/>
    </row>
    <row r="438" spans="1:10" x14ac:dyDescent="0.2">
      <c r="A438" s="76">
        <v>37.9</v>
      </c>
      <c r="B438" s="76">
        <f t="shared" si="41"/>
        <v>3.7899999999999996E-2</v>
      </c>
      <c r="C438" s="78">
        <f t="shared" si="42"/>
        <v>0.47439660714621068</v>
      </c>
      <c r="D438" s="78">
        <f t="shared" si="43"/>
        <v>1</v>
      </c>
      <c r="E438" s="78">
        <f t="shared" si="44"/>
        <v>0.47439660714621068</v>
      </c>
      <c r="F438" s="78">
        <f t="shared" si="45"/>
        <v>-6.4771685135735062</v>
      </c>
      <c r="G438" s="78">
        <f t="shared" si="46"/>
        <v>0.10000000000000142</v>
      </c>
      <c r="H438" s="78">
        <f t="shared" si="47"/>
        <v>0.47538135944725513</v>
      </c>
      <c r="I438" s="78">
        <f t="shared" si="48"/>
        <v>4.7538135944726188E-2</v>
      </c>
      <c r="J438" s="190"/>
    </row>
    <row r="439" spans="1:10" x14ac:dyDescent="0.2">
      <c r="A439" s="76">
        <v>38</v>
      </c>
      <c r="B439" s="76">
        <f t="shared" si="41"/>
        <v>3.7999999999999999E-2</v>
      </c>
      <c r="C439" s="78">
        <f t="shared" si="42"/>
        <v>0.47242889086850359</v>
      </c>
      <c r="D439" s="78">
        <f t="shared" si="43"/>
        <v>1</v>
      </c>
      <c r="E439" s="78">
        <f t="shared" si="44"/>
        <v>0.47242889086850359</v>
      </c>
      <c r="F439" s="78">
        <f t="shared" si="45"/>
        <v>-6.5132710289135867</v>
      </c>
      <c r="G439" s="78">
        <f t="shared" si="46"/>
        <v>0.10000000000000142</v>
      </c>
      <c r="H439" s="78">
        <f t="shared" si="47"/>
        <v>0.47341274900735714</v>
      </c>
      <c r="I439" s="78">
        <f t="shared" si="48"/>
        <v>4.7341274900736384E-2</v>
      </c>
      <c r="J439" s="190"/>
    </row>
    <row r="440" spans="1:10" x14ac:dyDescent="0.2">
      <c r="A440" s="76">
        <v>38.1</v>
      </c>
      <c r="B440" s="76">
        <f t="shared" si="41"/>
        <v>3.8100000000000002E-2</v>
      </c>
      <c r="C440" s="78">
        <f t="shared" si="42"/>
        <v>0.47046299699408856</v>
      </c>
      <c r="D440" s="78">
        <f t="shared" si="43"/>
        <v>1</v>
      </c>
      <c r="E440" s="78">
        <f t="shared" si="44"/>
        <v>0.47046299699408856</v>
      </c>
      <c r="F440" s="78">
        <f t="shared" si="45"/>
        <v>-6.549490583235821</v>
      </c>
      <c r="G440" s="78">
        <f t="shared" si="46"/>
        <v>0.10000000000000142</v>
      </c>
      <c r="H440" s="78">
        <f t="shared" si="47"/>
        <v>0.47144594393129607</v>
      </c>
      <c r="I440" s="78">
        <f t="shared" si="48"/>
        <v>4.7144594393130276E-2</v>
      </c>
      <c r="J440" s="190"/>
    </row>
    <row r="441" spans="1:10" x14ac:dyDescent="0.2">
      <c r="A441" s="76">
        <v>38.200000000000003</v>
      </c>
      <c r="B441" s="76">
        <f t="shared" si="41"/>
        <v>3.8200000000000005E-2</v>
      </c>
      <c r="C441" s="78">
        <f t="shared" si="42"/>
        <v>0.4684989594672801</v>
      </c>
      <c r="D441" s="78">
        <f t="shared" si="43"/>
        <v>1</v>
      </c>
      <c r="E441" s="78">
        <f t="shared" si="44"/>
        <v>0.4684989594672801</v>
      </c>
      <c r="F441" s="78">
        <f t="shared" si="45"/>
        <v>-6.5858273867992061</v>
      </c>
      <c r="G441" s="78">
        <f t="shared" si="46"/>
        <v>0.10000000000000142</v>
      </c>
      <c r="H441" s="78">
        <f t="shared" si="47"/>
        <v>0.46948097823068435</v>
      </c>
      <c r="I441" s="78">
        <f t="shared" si="48"/>
        <v>4.69480978230691E-2</v>
      </c>
      <c r="J441" s="190"/>
    </row>
    <row r="442" spans="1:10" x14ac:dyDescent="0.2">
      <c r="A442" s="76">
        <v>38.299999999999997</v>
      </c>
      <c r="B442" s="76">
        <f t="shared" si="41"/>
        <v>3.8299999999999994E-2</v>
      </c>
      <c r="C442" s="78">
        <f t="shared" si="42"/>
        <v>0.4665368120969236</v>
      </c>
      <c r="D442" s="78">
        <f t="shared" si="43"/>
        <v>1</v>
      </c>
      <c r="E442" s="78">
        <f t="shared" si="44"/>
        <v>0.4665368120969236</v>
      </c>
      <c r="F442" s="78">
        <f t="shared" si="45"/>
        <v>-6.6222816510053217</v>
      </c>
      <c r="G442" s="78">
        <f t="shared" si="46"/>
        <v>9.9999999999994316E-2</v>
      </c>
      <c r="H442" s="78">
        <f t="shared" si="47"/>
        <v>0.46751788578210185</v>
      </c>
      <c r="I442" s="78">
        <f t="shared" si="48"/>
        <v>4.6751788578207526E-2</v>
      </c>
      <c r="J442" s="190"/>
    </row>
    <row r="443" spans="1:10" x14ac:dyDescent="0.2">
      <c r="A443" s="76">
        <v>38.4</v>
      </c>
      <c r="B443" s="76">
        <f t="shared" si="41"/>
        <v>3.8399999999999997E-2</v>
      </c>
      <c r="C443" s="78">
        <f t="shared" si="42"/>
        <v>0.46457658855553019</v>
      </c>
      <c r="D443" s="78">
        <f t="shared" si="43"/>
        <v>1</v>
      </c>
      <c r="E443" s="78">
        <f t="shared" si="44"/>
        <v>0.46457658855553019</v>
      </c>
      <c r="F443" s="78">
        <f t="shared" si="45"/>
        <v>-6.6588535884051705</v>
      </c>
      <c r="G443" s="78">
        <f t="shared" si="46"/>
        <v>0.10000000000000142</v>
      </c>
      <c r="H443" s="78">
        <f t="shared" si="47"/>
        <v>0.46555670032622687</v>
      </c>
      <c r="I443" s="78">
        <f t="shared" si="48"/>
        <v>4.6555670032623349E-2</v>
      </c>
      <c r="J443" s="190"/>
    </row>
    <row r="444" spans="1:10" x14ac:dyDescent="0.2">
      <c r="A444" s="76">
        <v>38.5</v>
      </c>
      <c r="B444" s="76">
        <f t="shared" si="41"/>
        <v>3.85E-2</v>
      </c>
      <c r="C444" s="78">
        <f t="shared" si="42"/>
        <v>0.46261832237842049</v>
      </c>
      <c r="D444" s="78">
        <f t="shared" si="43"/>
        <v>1</v>
      </c>
      <c r="E444" s="78">
        <f t="shared" si="44"/>
        <v>0.46261832237842049</v>
      </c>
      <c r="F444" s="78">
        <f t="shared" si="45"/>
        <v>-6.6955434127060247</v>
      </c>
      <c r="G444" s="78">
        <f t="shared" si="46"/>
        <v>0.10000000000000142</v>
      </c>
      <c r="H444" s="78">
        <f t="shared" si="47"/>
        <v>0.46359745546697534</v>
      </c>
      <c r="I444" s="78">
        <f t="shared" si="48"/>
        <v>4.6359745546698194E-2</v>
      </c>
      <c r="J444" s="190"/>
    </row>
    <row r="445" spans="1:10" x14ac:dyDescent="0.2">
      <c r="A445" s="76">
        <v>38.6</v>
      </c>
      <c r="B445" s="76">
        <f t="shared" ref="B445:B508" si="49">A445/1000</f>
        <v>3.8600000000000002E-2</v>
      </c>
      <c r="C445" s="78">
        <f t="shared" ref="C445:C508" si="50">ABS(SIN(((144*PI()*$A445*VLOOKUP($D$8,$C$13:$D$16,2,FALSE))/($D$11*1000000)))/(VLOOKUP($D$8,$C$13:$D$16,2,FALSE)*SIN(((144*PI()*$A445)/($D$11*1000000)))))^3</f>
        <v>0.46066204696286955</v>
      </c>
      <c r="D445" s="78">
        <f t="shared" ref="D445:D508" si="51">ABS(SIN(((144*VLOOKUP($D$8,$C$13:$D$16,2,FALSE)*PI()*$A445*VLOOKUP($D$8,$C$13:$E$16,3,FALSE))/($D$11*1000000)))/(VLOOKUP($D$8,$C$13:$E$16,3,FALSE)*SIN(((144*VLOOKUP($D$8,$C$13:$D$16,2,FALSE)*PI()*$A445)/($D$11*1000000)))))^1</f>
        <v>1</v>
      </c>
      <c r="E445" s="78">
        <f t="shared" ref="E445:E508" si="52">C445*D445</f>
        <v>0.46066204696286955</v>
      </c>
      <c r="F445" s="78">
        <f t="shared" ref="F445:F508" si="53">20*LOG10(E445)</f>
        <v>-6.7323513387784466</v>
      </c>
      <c r="G445" s="78">
        <f t="shared" ref="G445:G508" si="54">A445-A444</f>
        <v>0.10000000000000142</v>
      </c>
      <c r="H445" s="78">
        <f t="shared" ref="H445:H508" si="55">((C445+C444)/2)</f>
        <v>0.46164018467064505</v>
      </c>
      <c r="I445" s="78">
        <f t="shared" si="48"/>
        <v>4.6164018467065158E-2</v>
      </c>
      <c r="J445" s="190"/>
    </row>
    <row r="446" spans="1:10" x14ac:dyDescent="0.2">
      <c r="A446" s="76">
        <v>38.700000000000003</v>
      </c>
      <c r="B446" s="76">
        <f t="shared" si="49"/>
        <v>3.8700000000000005E-2</v>
      </c>
      <c r="C446" s="78">
        <f t="shared" si="50"/>
        <v>0.45870779556726476</v>
      </c>
      <c r="D446" s="78">
        <f t="shared" si="51"/>
        <v>1</v>
      </c>
      <c r="E446" s="78">
        <f t="shared" si="52"/>
        <v>0.45870779556726476</v>
      </c>
      <c r="F446" s="78">
        <f t="shared" si="53"/>
        <v>-6.7692775826632499</v>
      </c>
      <c r="G446" s="78">
        <f t="shared" si="54"/>
        <v>0.10000000000000142</v>
      </c>
      <c r="H446" s="78">
        <f t="shared" si="55"/>
        <v>0.45968492126506716</v>
      </c>
      <c r="I446" s="78">
        <f t="shared" ref="I446:I509" si="56">G446*H446</f>
        <v>4.5968492126507367E-2</v>
      </c>
      <c r="J446" s="190"/>
    </row>
    <row r="447" spans="1:10" x14ac:dyDescent="0.2">
      <c r="A447" s="76">
        <v>38.799999999999997</v>
      </c>
      <c r="B447" s="76">
        <f t="shared" si="49"/>
        <v>3.8799999999999994E-2</v>
      </c>
      <c r="C447" s="78">
        <f t="shared" si="50"/>
        <v>0.45675560131026705</v>
      </c>
      <c r="D447" s="78">
        <f t="shared" si="51"/>
        <v>1</v>
      </c>
      <c r="E447" s="78">
        <f t="shared" si="52"/>
        <v>0.45675560131026705</v>
      </c>
      <c r="F447" s="78">
        <f t="shared" si="53"/>
        <v>-6.8063223615785775</v>
      </c>
      <c r="G447" s="78">
        <f t="shared" si="54"/>
        <v>9.9999999999994316E-2</v>
      </c>
      <c r="H447" s="78">
        <f t="shared" si="55"/>
        <v>0.45773169843876593</v>
      </c>
      <c r="I447" s="78">
        <f t="shared" si="56"/>
        <v>4.5773169843873994E-2</v>
      </c>
      <c r="J447" s="190"/>
    </row>
    <row r="448" spans="1:10" x14ac:dyDescent="0.2">
      <c r="A448" s="76">
        <v>38.9</v>
      </c>
      <c r="B448" s="76">
        <f t="shared" si="49"/>
        <v>3.8899999999999997E-2</v>
      </c>
      <c r="C448" s="78">
        <f t="shared" si="50"/>
        <v>0.45480549716997815</v>
      </c>
      <c r="D448" s="78">
        <f t="shared" si="51"/>
        <v>1</v>
      </c>
      <c r="E448" s="78">
        <f t="shared" si="52"/>
        <v>0.45480549716997815</v>
      </c>
      <c r="F448" s="78">
        <f t="shared" si="53"/>
        <v>-6.8434858939270633</v>
      </c>
      <c r="G448" s="78">
        <f t="shared" si="54"/>
        <v>0.10000000000000142</v>
      </c>
      <c r="H448" s="78">
        <f t="shared" si="55"/>
        <v>0.45578054924012257</v>
      </c>
      <c r="I448" s="78">
        <f t="shared" si="56"/>
        <v>4.5578054924012908E-2</v>
      </c>
      <c r="J448" s="190"/>
    </row>
    <row r="449" spans="1:10" x14ac:dyDescent="0.2">
      <c r="A449" s="76">
        <v>39</v>
      </c>
      <c r="B449" s="76">
        <f t="shared" si="49"/>
        <v>3.9E-2</v>
      </c>
      <c r="C449" s="78">
        <f t="shared" si="50"/>
        <v>0.45285751598312041</v>
      </c>
      <c r="D449" s="78">
        <f t="shared" si="51"/>
        <v>1</v>
      </c>
      <c r="E449" s="78">
        <f t="shared" si="52"/>
        <v>0.45285751598312041</v>
      </c>
      <c r="F449" s="78">
        <f t="shared" si="53"/>
        <v>-6.8807683993029487</v>
      </c>
      <c r="G449" s="78">
        <f t="shared" si="54"/>
        <v>0.10000000000000142</v>
      </c>
      <c r="H449" s="78">
        <f t="shared" si="55"/>
        <v>0.45383150657654925</v>
      </c>
      <c r="I449" s="78">
        <f t="shared" si="56"/>
        <v>4.5383150657655573E-2</v>
      </c>
      <c r="J449" s="190"/>
    </row>
    <row r="450" spans="1:10" x14ac:dyDescent="0.2">
      <c r="A450" s="76">
        <v>39.1</v>
      </c>
      <c r="B450" s="76">
        <f t="shared" si="49"/>
        <v>3.9100000000000003E-2</v>
      </c>
      <c r="C450" s="78">
        <f t="shared" si="50"/>
        <v>0.45091169044421481</v>
      </c>
      <c r="D450" s="78">
        <f t="shared" si="51"/>
        <v>1</v>
      </c>
      <c r="E450" s="78">
        <f t="shared" si="52"/>
        <v>0.45091169044421481</v>
      </c>
      <c r="F450" s="78">
        <f t="shared" si="53"/>
        <v>-6.9181700984994183</v>
      </c>
      <c r="G450" s="78">
        <f t="shared" si="54"/>
        <v>0.10000000000000142</v>
      </c>
      <c r="H450" s="78">
        <f t="shared" si="55"/>
        <v>0.45188460321366763</v>
      </c>
      <c r="I450" s="78">
        <f t="shared" si="56"/>
        <v>4.5188460321367405E-2</v>
      </c>
      <c r="J450" s="190"/>
    </row>
    <row r="451" spans="1:10" x14ac:dyDescent="0.2">
      <c r="A451" s="76">
        <v>39.200000000000003</v>
      </c>
      <c r="B451" s="76">
        <f t="shared" si="49"/>
        <v>3.9200000000000006E-2</v>
      </c>
      <c r="C451" s="78">
        <f t="shared" si="50"/>
        <v>0.44896805310477522</v>
      </c>
      <c r="D451" s="78">
        <f t="shared" si="51"/>
        <v>1</v>
      </c>
      <c r="E451" s="78">
        <f t="shared" si="52"/>
        <v>0.44896805310477522</v>
      </c>
      <c r="F451" s="78">
        <f t="shared" si="53"/>
        <v>-6.95569121351582</v>
      </c>
      <c r="G451" s="78">
        <f t="shared" si="54"/>
        <v>0.10000000000000142</v>
      </c>
      <c r="H451" s="78">
        <f t="shared" si="55"/>
        <v>0.44993987177449501</v>
      </c>
      <c r="I451" s="78">
        <f t="shared" si="56"/>
        <v>4.4993987177450144E-2</v>
      </c>
      <c r="J451" s="190"/>
    </row>
    <row r="452" spans="1:10" x14ac:dyDescent="0.2">
      <c r="A452" s="76">
        <v>39.299999999999997</v>
      </c>
      <c r="B452" s="76">
        <f t="shared" si="49"/>
        <v>3.9299999999999995E-2</v>
      </c>
      <c r="C452" s="78">
        <f t="shared" si="50"/>
        <v>0.44702663637250206</v>
      </c>
      <c r="D452" s="78">
        <f t="shared" si="51"/>
        <v>1</v>
      </c>
      <c r="E452" s="78">
        <f t="shared" si="52"/>
        <v>0.44702663637250206</v>
      </c>
      <c r="F452" s="78">
        <f t="shared" si="53"/>
        <v>-6.9933319675650987</v>
      </c>
      <c r="G452" s="78">
        <f t="shared" si="54"/>
        <v>9.9999999999994316E-2</v>
      </c>
      <c r="H452" s="78">
        <f t="shared" si="55"/>
        <v>0.44799734473863861</v>
      </c>
      <c r="I452" s="78">
        <f t="shared" si="56"/>
        <v>4.4799734473861312E-2</v>
      </c>
      <c r="J452" s="190"/>
    </row>
    <row r="453" spans="1:10" x14ac:dyDescent="0.2">
      <c r="A453" s="76">
        <v>39.4</v>
      </c>
      <c r="B453" s="76">
        <f t="shared" si="49"/>
        <v>3.9399999999999998E-2</v>
      </c>
      <c r="C453" s="78">
        <f t="shared" si="50"/>
        <v>0.44508747251048653</v>
      </c>
      <c r="D453" s="78">
        <f t="shared" si="51"/>
        <v>1</v>
      </c>
      <c r="E453" s="78">
        <f t="shared" si="52"/>
        <v>0.44508747251048653</v>
      </c>
      <c r="F453" s="78">
        <f t="shared" si="53"/>
        <v>-7.0310925850812183</v>
      </c>
      <c r="G453" s="78">
        <f t="shared" si="54"/>
        <v>0.10000000000000142</v>
      </c>
      <c r="H453" s="78">
        <f t="shared" si="55"/>
        <v>0.44605705444149429</v>
      </c>
      <c r="I453" s="78">
        <f t="shared" si="56"/>
        <v>4.4605705444150066E-2</v>
      </c>
      <c r="J453" s="190"/>
    </row>
    <row r="454" spans="1:10" x14ac:dyDescent="0.2">
      <c r="A454" s="76">
        <v>39.5</v>
      </c>
      <c r="B454" s="76">
        <f t="shared" si="49"/>
        <v>3.95E-2</v>
      </c>
      <c r="C454" s="78">
        <f t="shared" si="50"/>
        <v>0.44315059363642445</v>
      </c>
      <c r="D454" s="78">
        <f t="shared" si="51"/>
        <v>1</v>
      </c>
      <c r="E454" s="78">
        <f t="shared" si="52"/>
        <v>0.44315059363642445</v>
      </c>
      <c r="F454" s="78">
        <f t="shared" si="53"/>
        <v>-7.0689732917265955</v>
      </c>
      <c r="G454" s="78">
        <f t="shared" si="54"/>
        <v>0.10000000000000142</v>
      </c>
      <c r="H454" s="78">
        <f t="shared" si="55"/>
        <v>0.44411903307345546</v>
      </c>
      <c r="I454" s="78">
        <f t="shared" si="56"/>
        <v>4.4411903307346179E-2</v>
      </c>
      <c r="J454" s="190"/>
    </row>
    <row r="455" spans="1:10" x14ac:dyDescent="0.2">
      <c r="A455" s="76">
        <v>39.6</v>
      </c>
      <c r="B455" s="76">
        <f t="shared" si="49"/>
        <v>3.9600000000000003E-2</v>
      </c>
      <c r="C455" s="78">
        <f t="shared" si="50"/>
        <v>0.44121603172182922</v>
      </c>
      <c r="D455" s="78">
        <f t="shared" si="51"/>
        <v>1</v>
      </c>
      <c r="E455" s="78">
        <f t="shared" si="52"/>
        <v>0.44121603172182922</v>
      </c>
      <c r="F455" s="78">
        <f t="shared" si="53"/>
        <v>-7.1069743143997588</v>
      </c>
      <c r="G455" s="78">
        <f t="shared" si="54"/>
        <v>0.10000000000000142</v>
      </c>
      <c r="H455" s="78">
        <f t="shared" si="55"/>
        <v>0.44218331267912681</v>
      </c>
      <c r="I455" s="78">
        <f t="shared" si="56"/>
        <v>4.4218331267913309E-2</v>
      </c>
      <c r="J455" s="190"/>
    </row>
    <row r="456" spans="1:10" x14ac:dyDescent="0.2">
      <c r="A456" s="76">
        <v>39.700000000000003</v>
      </c>
      <c r="B456" s="76">
        <f t="shared" si="49"/>
        <v>3.9700000000000006E-2</v>
      </c>
      <c r="C456" s="78">
        <f t="shared" si="50"/>
        <v>0.43928381859126092</v>
      </c>
      <c r="D456" s="78">
        <f t="shared" si="51"/>
        <v>1</v>
      </c>
      <c r="E456" s="78">
        <f t="shared" si="52"/>
        <v>0.43928381859126092</v>
      </c>
      <c r="F456" s="78">
        <f t="shared" si="53"/>
        <v>-7.1450958812428853</v>
      </c>
      <c r="G456" s="78">
        <f t="shared" si="54"/>
        <v>0.10000000000000142</v>
      </c>
      <c r="H456" s="78">
        <f t="shared" si="55"/>
        <v>0.44024992515654504</v>
      </c>
      <c r="I456" s="78">
        <f t="shared" si="56"/>
        <v>4.4024992515655129E-2</v>
      </c>
      <c r="J456" s="190"/>
    </row>
    <row r="457" spans="1:10" x14ac:dyDescent="0.2">
      <c r="A457" s="76">
        <v>39.799999999999997</v>
      </c>
      <c r="B457" s="76">
        <f t="shared" si="49"/>
        <v>3.9799999999999995E-2</v>
      </c>
      <c r="C457" s="78">
        <f t="shared" si="50"/>
        <v>0.43735398592155733</v>
      </c>
      <c r="D457" s="78">
        <f t="shared" si="51"/>
        <v>1</v>
      </c>
      <c r="E457" s="78">
        <f t="shared" si="52"/>
        <v>0.43735398592155733</v>
      </c>
      <c r="F457" s="78">
        <f t="shared" si="53"/>
        <v>-7.1833382216495103</v>
      </c>
      <c r="G457" s="78">
        <f t="shared" si="54"/>
        <v>9.9999999999994316E-2</v>
      </c>
      <c r="H457" s="78">
        <f t="shared" si="55"/>
        <v>0.43831890225640913</v>
      </c>
      <c r="I457" s="78">
        <f t="shared" si="56"/>
        <v>4.3831890225638423E-2</v>
      </c>
      <c r="J457" s="190"/>
    </row>
    <row r="458" spans="1:10" x14ac:dyDescent="0.2">
      <c r="A458" s="76">
        <v>39.9</v>
      </c>
      <c r="B458" s="76">
        <f t="shared" si="49"/>
        <v>3.9899999999999998E-2</v>
      </c>
      <c r="C458" s="78">
        <f t="shared" si="50"/>
        <v>0.43542656524107204</v>
      </c>
      <c r="D458" s="78">
        <f t="shared" si="51"/>
        <v>1</v>
      </c>
      <c r="E458" s="78">
        <f t="shared" si="52"/>
        <v>0.43542656524107204</v>
      </c>
      <c r="F458" s="78">
        <f t="shared" si="53"/>
        <v>-7.2217015662722952</v>
      </c>
      <c r="G458" s="78">
        <f t="shared" si="54"/>
        <v>0.10000000000000142</v>
      </c>
      <c r="H458" s="78">
        <f t="shared" si="55"/>
        <v>0.43639027558131471</v>
      </c>
      <c r="I458" s="78">
        <f t="shared" si="56"/>
        <v>4.3639027558132093E-2</v>
      </c>
      <c r="J458" s="190"/>
    </row>
    <row r="459" spans="1:10" x14ac:dyDescent="0.2">
      <c r="A459" s="76">
        <v>40</v>
      </c>
      <c r="B459" s="76">
        <f t="shared" si="49"/>
        <v>0.04</v>
      </c>
      <c r="C459" s="78">
        <f t="shared" si="50"/>
        <v>0.43350158792892241</v>
      </c>
      <c r="D459" s="78">
        <f t="shared" si="51"/>
        <v>1</v>
      </c>
      <c r="E459" s="78">
        <f t="shared" si="52"/>
        <v>0.43350158792892241</v>
      </c>
      <c r="F459" s="78">
        <f t="shared" si="53"/>
        <v>-7.260186147030824</v>
      </c>
      <c r="G459" s="78">
        <f t="shared" si="54"/>
        <v>0.10000000000000142</v>
      </c>
      <c r="H459" s="78">
        <f t="shared" si="55"/>
        <v>0.43446407658499719</v>
      </c>
      <c r="I459" s="78">
        <f t="shared" si="56"/>
        <v>4.3446407658500337E-2</v>
      </c>
      <c r="J459" s="190"/>
    </row>
    <row r="460" spans="1:10" x14ac:dyDescent="0.2">
      <c r="A460" s="76">
        <v>40.1</v>
      </c>
      <c r="B460" s="76">
        <f t="shared" si="49"/>
        <v>4.0100000000000004E-2</v>
      </c>
      <c r="C460" s="78">
        <f t="shared" si="50"/>
        <v>0.4315790852142426</v>
      </c>
      <c r="D460" s="78">
        <f t="shared" si="51"/>
        <v>1</v>
      </c>
      <c r="E460" s="78">
        <f t="shared" si="52"/>
        <v>0.4315790852142426</v>
      </c>
      <c r="F460" s="78">
        <f t="shared" si="53"/>
        <v>-7.2987921971194849</v>
      </c>
      <c r="G460" s="78">
        <f t="shared" si="54"/>
        <v>0.10000000000000142</v>
      </c>
      <c r="H460" s="78">
        <f t="shared" si="55"/>
        <v>0.43254033657158253</v>
      </c>
      <c r="I460" s="78">
        <f t="shared" si="56"/>
        <v>4.3254033657158866E-2</v>
      </c>
      <c r="J460" s="190"/>
    </row>
    <row r="461" spans="1:10" x14ac:dyDescent="0.2">
      <c r="A461" s="76">
        <v>40.200000000000003</v>
      </c>
      <c r="B461" s="76">
        <f t="shared" si="49"/>
        <v>4.02E-2</v>
      </c>
      <c r="C461" s="78">
        <f t="shared" si="50"/>
        <v>0.42965908817544401</v>
      </c>
      <c r="D461" s="78">
        <f t="shared" si="51"/>
        <v>1</v>
      </c>
      <c r="E461" s="78">
        <f t="shared" si="52"/>
        <v>0.42965908817544401</v>
      </c>
      <c r="F461" s="78">
        <f t="shared" si="53"/>
        <v>-7.3375199510154392</v>
      </c>
      <c r="G461" s="78">
        <f t="shared" si="54"/>
        <v>0.10000000000000142</v>
      </c>
      <c r="H461" s="78">
        <f t="shared" si="55"/>
        <v>0.43061908669484328</v>
      </c>
      <c r="I461" s="78">
        <f t="shared" si="56"/>
        <v>4.3061908669484943E-2</v>
      </c>
      <c r="J461" s="190"/>
    </row>
    <row r="462" spans="1:10" x14ac:dyDescent="0.2">
      <c r="A462" s="76">
        <v>40.299999999999997</v>
      </c>
      <c r="B462" s="76">
        <f t="shared" si="49"/>
        <v>4.0299999999999996E-2</v>
      </c>
      <c r="C462" s="78">
        <f t="shared" si="50"/>
        <v>0.42774162773948382</v>
      </c>
      <c r="D462" s="78">
        <f t="shared" si="51"/>
        <v>1</v>
      </c>
      <c r="E462" s="78">
        <f t="shared" si="52"/>
        <v>0.42774162773948382</v>
      </c>
      <c r="F462" s="78">
        <f t="shared" si="53"/>
        <v>-7.3763696444866191</v>
      </c>
      <c r="G462" s="78">
        <f t="shared" si="54"/>
        <v>9.9999999999994316E-2</v>
      </c>
      <c r="H462" s="78">
        <f t="shared" si="55"/>
        <v>0.42870035795746392</v>
      </c>
      <c r="I462" s="78">
        <f t="shared" si="56"/>
        <v>4.2870035795743958E-2</v>
      </c>
      <c r="J462" s="190"/>
    </row>
    <row r="463" spans="1:10" x14ac:dyDescent="0.2">
      <c r="A463" s="76">
        <v>40.4</v>
      </c>
      <c r="B463" s="76">
        <f t="shared" si="49"/>
        <v>4.0399999999999998E-2</v>
      </c>
      <c r="C463" s="78">
        <f t="shared" si="50"/>
        <v>0.42582673468114007</v>
      </c>
      <c r="D463" s="78">
        <f t="shared" si="51"/>
        <v>1</v>
      </c>
      <c r="E463" s="78">
        <f t="shared" si="52"/>
        <v>0.42582673468114007</v>
      </c>
      <c r="F463" s="78">
        <f t="shared" si="53"/>
        <v>-7.4153415145998203</v>
      </c>
      <c r="G463" s="78">
        <f t="shared" si="54"/>
        <v>0.10000000000000142</v>
      </c>
      <c r="H463" s="78">
        <f t="shared" si="55"/>
        <v>0.42678418121031192</v>
      </c>
      <c r="I463" s="78">
        <f t="shared" si="56"/>
        <v>4.2678418121031798E-2</v>
      </c>
      <c r="J463" s="190"/>
    </row>
    <row r="464" spans="1:10" x14ac:dyDescent="0.2">
      <c r="A464" s="76">
        <v>40.5</v>
      </c>
      <c r="B464" s="76">
        <f t="shared" si="49"/>
        <v>4.0500000000000001E-2</v>
      </c>
      <c r="C464" s="78">
        <f t="shared" si="50"/>
        <v>0.42391443962229503</v>
      </c>
      <c r="D464" s="78">
        <f t="shared" si="51"/>
        <v>1</v>
      </c>
      <c r="E464" s="78">
        <f t="shared" si="52"/>
        <v>0.42391443962229503</v>
      </c>
      <c r="F464" s="78">
        <f t="shared" si="53"/>
        <v>-7.454435799728846</v>
      </c>
      <c r="G464" s="78">
        <f t="shared" si="54"/>
        <v>0.10000000000000142</v>
      </c>
      <c r="H464" s="78">
        <f t="shared" si="55"/>
        <v>0.42487058715171755</v>
      </c>
      <c r="I464" s="78">
        <f t="shared" si="56"/>
        <v>4.248705871517236E-2</v>
      </c>
      <c r="J464" s="190"/>
    </row>
    <row r="465" spans="1:10" x14ac:dyDescent="0.2">
      <c r="A465" s="76">
        <v>40.6</v>
      </c>
      <c r="B465" s="76">
        <f t="shared" si="49"/>
        <v>4.0600000000000004E-2</v>
      </c>
      <c r="C465" s="78">
        <f t="shared" si="50"/>
        <v>0.42200477303122319</v>
      </c>
      <c r="D465" s="78">
        <f t="shared" si="51"/>
        <v>1</v>
      </c>
      <c r="E465" s="78">
        <f t="shared" si="52"/>
        <v>0.42200477303122319</v>
      </c>
      <c r="F465" s="78">
        <f t="shared" si="53"/>
        <v>-7.493652739562755</v>
      </c>
      <c r="G465" s="78">
        <f t="shared" si="54"/>
        <v>0.10000000000000142</v>
      </c>
      <c r="H465" s="78">
        <f t="shared" si="55"/>
        <v>0.42295960632675911</v>
      </c>
      <c r="I465" s="78">
        <f t="shared" si="56"/>
        <v>4.2295960632676509E-2</v>
      </c>
      <c r="J465" s="190"/>
    </row>
    <row r="466" spans="1:10" x14ac:dyDescent="0.2">
      <c r="A466" s="76">
        <v>40.700000000000003</v>
      </c>
      <c r="B466" s="76">
        <f t="shared" si="49"/>
        <v>4.07E-2</v>
      </c>
      <c r="C466" s="78">
        <f t="shared" si="50"/>
        <v>0.4200977652218903</v>
      </c>
      <c r="D466" s="78">
        <f t="shared" si="51"/>
        <v>1</v>
      </c>
      <c r="E466" s="78">
        <f t="shared" si="52"/>
        <v>0.4200977652218903</v>
      </c>
      <c r="F466" s="78">
        <f t="shared" si="53"/>
        <v>-7.5329925751141342</v>
      </c>
      <c r="G466" s="78">
        <f t="shared" si="54"/>
        <v>0.10000000000000142</v>
      </c>
      <c r="H466" s="78">
        <f t="shared" si="55"/>
        <v>0.42105126912655677</v>
      </c>
      <c r="I466" s="78">
        <f t="shared" si="56"/>
        <v>4.2105126912656277E-2</v>
      </c>
      <c r="J466" s="190"/>
    </row>
    <row r="467" spans="1:10" x14ac:dyDescent="0.2">
      <c r="A467" s="76">
        <v>40.799999999999997</v>
      </c>
      <c r="B467" s="76">
        <f t="shared" si="49"/>
        <v>4.0799999999999996E-2</v>
      </c>
      <c r="C467" s="78">
        <f t="shared" si="50"/>
        <v>0.41819344635325828</v>
      </c>
      <c r="D467" s="78">
        <f t="shared" si="51"/>
        <v>1</v>
      </c>
      <c r="E467" s="78">
        <f t="shared" si="52"/>
        <v>0.41819344635325828</v>
      </c>
      <c r="F467" s="78">
        <f t="shared" si="53"/>
        <v>-7.5724555487274428</v>
      </c>
      <c r="G467" s="78">
        <f t="shared" si="54"/>
        <v>9.9999999999994316E-2</v>
      </c>
      <c r="H467" s="78">
        <f t="shared" si="55"/>
        <v>0.41914560578757432</v>
      </c>
      <c r="I467" s="78">
        <f t="shared" si="56"/>
        <v>4.1914560578755047E-2</v>
      </c>
      <c r="J467" s="190"/>
    </row>
    <row r="468" spans="1:10" x14ac:dyDescent="0.2">
      <c r="A468" s="76">
        <v>40.9</v>
      </c>
      <c r="B468" s="76">
        <f t="shared" si="49"/>
        <v>4.0899999999999999E-2</v>
      </c>
      <c r="C468" s="78">
        <f t="shared" si="50"/>
        <v>0.41629184642859307</v>
      </c>
      <c r="D468" s="78">
        <f t="shared" si="51"/>
        <v>1</v>
      </c>
      <c r="E468" s="78">
        <f t="shared" si="52"/>
        <v>0.41629184642859307</v>
      </c>
      <c r="F468" s="78">
        <f t="shared" si="53"/>
        <v>-7.6120419040875342</v>
      </c>
      <c r="G468" s="78">
        <f t="shared" si="54"/>
        <v>0.10000000000000142</v>
      </c>
      <c r="H468" s="78">
        <f t="shared" si="55"/>
        <v>0.41724264639092568</v>
      </c>
      <c r="I468" s="78">
        <f t="shared" si="56"/>
        <v>4.1724264639093157E-2</v>
      </c>
      <c r="J468" s="190"/>
    </row>
    <row r="469" spans="1:10" x14ac:dyDescent="0.2">
      <c r="A469" s="76">
        <v>41</v>
      </c>
      <c r="B469" s="76">
        <f t="shared" si="49"/>
        <v>4.1000000000000002E-2</v>
      </c>
      <c r="C469" s="78">
        <f t="shared" si="50"/>
        <v>0.41439299529478896</v>
      </c>
      <c r="D469" s="78">
        <f t="shared" si="51"/>
        <v>1</v>
      </c>
      <c r="E469" s="78">
        <f t="shared" si="52"/>
        <v>0.41439299529478896</v>
      </c>
      <c r="F469" s="78">
        <f t="shared" si="53"/>
        <v>-7.651751886228066</v>
      </c>
      <c r="G469" s="78">
        <f t="shared" si="54"/>
        <v>0.10000000000000142</v>
      </c>
      <c r="H469" s="78">
        <f t="shared" si="55"/>
        <v>0.41534242086169104</v>
      </c>
      <c r="I469" s="78">
        <f t="shared" si="56"/>
        <v>4.1534242086169695E-2</v>
      </c>
      <c r="J469" s="190"/>
    </row>
    <row r="470" spans="1:10" x14ac:dyDescent="0.2">
      <c r="A470" s="76">
        <v>41.1</v>
      </c>
      <c r="B470" s="76">
        <f t="shared" si="49"/>
        <v>4.1100000000000005E-2</v>
      </c>
      <c r="C470" s="78">
        <f t="shared" si="50"/>
        <v>0.4124969226416928</v>
      </c>
      <c r="D470" s="78">
        <f t="shared" si="51"/>
        <v>1</v>
      </c>
      <c r="E470" s="78">
        <f t="shared" si="52"/>
        <v>0.4124969226416928</v>
      </c>
      <c r="F470" s="78">
        <f t="shared" si="53"/>
        <v>-7.6915857415401243</v>
      </c>
      <c r="G470" s="78">
        <f t="shared" si="54"/>
        <v>0.10000000000000142</v>
      </c>
      <c r="H470" s="78">
        <f t="shared" si="55"/>
        <v>0.41344495896824085</v>
      </c>
      <c r="I470" s="78">
        <f t="shared" si="56"/>
        <v>4.1344495896824672E-2</v>
      </c>
      <c r="J470" s="190"/>
    </row>
    <row r="471" spans="1:10" x14ac:dyDescent="0.2">
      <c r="A471" s="76">
        <v>41.2</v>
      </c>
      <c r="B471" s="76">
        <f t="shared" si="49"/>
        <v>4.1200000000000001E-2</v>
      </c>
      <c r="C471" s="78">
        <f t="shared" si="50"/>
        <v>0.41060365800143683</v>
      </c>
      <c r="D471" s="78">
        <f t="shared" si="51"/>
        <v>1</v>
      </c>
      <c r="E471" s="78">
        <f t="shared" si="52"/>
        <v>0.41060365800143683</v>
      </c>
      <c r="F471" s="78">
        <f t="shared" si="53"/>
        <v>-7.731543717780907</v>
      </c>
      <c r="G471" s="78">
        <f t="shared" si="54"/>
        <v>0.10000000000000142</v>
      </c>
      <c r="H471" s="78">
        <f t="shared" si="55"/>
        <v>0.41155029032156482</v>
      </c>
      <c r="I471" s="78">
        <f t="shared" si="56"/>
        <v>4.1155029032157064E-2</v>
      </c>
      <c r="J471" s="190"/>
    </row>
    <row r="472" spans="1:10" x14ac:dyDescent="0.2">
      <c r="A472" s="76">
        <v>41.3</v>
      </c>
      <c r="B472" s="76">
        <f t="shared" si="49"/>
        <v>4.1299999999999996E-2</v>
      </c>
      <c r="C472" s="78">
        <f t="shared" si="50"/>
        <v>0.40871323074778215</v>
      </c>
      <c r="D472" s="78">
        <f t="shared" si="51"/>
        <v>1</v>
      </c>
      <c r="E472" s="78">
        <f t="shared" si="52"/>
        <v>0.40871323074778215</v>
      </c>
      <c r="F472" s="78">
        <f t="shared" si="53"/>
        <v>-7.7716260640824135</v>
      </c>
      <c r="G472" s="78">
        <f t="shared" si="54"/>
        <v>9.9999999999994316E-2</v>
      </c>
      <c r="H472" s="78">
        <f t="shared" si="55"/>
        <v>0.40965844437460952</v>
      </c>
      <c r="I472" s="78">
        <f t="shared" si="56"/>
        <v>4.0965844437458626E-2</v>
      </c>
      <c r="J472" s="190"/>
    </row>
    <row r="473" spans="1:10" x14ac:dyDescent="0.2">
      <c r="A473" s="76">
        <v>41.4</v>
      </c>
      <c r="B473" s="76">
        <f t="shared" si="49"/>
        <v>4.1399999999999999E-2</v>
      </c>
      <c r="C473" s="78">
        <f t="shared" si="50"/>
        <v>0.40682567009546633</v>
      </c>
      <c r="D473" s="78">
        <f t="shared" si="51"/>
        <v>1</v>
      </c>
      <c r="E473" s="78">
        <f t="shared" si="52"/>
        <v>0.40682567009546633</v>
      </c>
      <c r="F473" s="78">
        <f t="shared" si="53"/>
        <v>-7.8118330309602735</v>
      </c>
      <c r="G473" s="78">
        <f t="shared" si="54"/>
        <v>0.10000000000000142</v>
      </c>
      <c r="H473" s="78">
        <f t="shared" si="55"/>
        <v>0.40776945042162427</v>
      </c>
      <c r="I473" s="78">
        <f t="shared" si="56"/>
        <v>4.0776945042163004E-2</v>
      </c>
      <c r="J473" s="190"/>
    </row>
    <row r="474" spans="1:10" x14ac:dyDescent="0.2">
      <c r="A474" s="76">
        <v>41.5</v>
      </c>
      <c r="B474" s="76">
        <f t="shared" si="49"/>
        <v>4.1500000000000002E-2</v>
      </c>
      <c r="C474" s="78">
        <f t="shared" si="50"/>
        <v>0.4049410050995606</v>
      </c>
      <c r="D474" s="78">
        <f t="shared" si="51"/>
        <v>1</v>
      </c>
      <c r="E474" s="78">
        <f t="shared" si="52"/>
        <v>0.4049410050995606</v>
      </c>
      <c r="F474" s="78">
        <f t="shared" si="53"/>
        <v>-7.8521648703226194</v>
      </c>
      <c r="G474" s="78">
        <f t="shared" si="54"/>
        <v>0.10000000000000142</v>
      </c>
      <c r="H474" s="78">
        <f t="shared" si="55"/>
        <v>0.40588333759751349</v>
      </c>
      <c r="I474" s="78">
        <f t="shared" si="56"/>
        <v>4.0588333759751925E-2</v>
      </c>
      <c r="J474" s="190"/>
    </row>
    <row r="475" spans="1:10" x14ac:dyDescent="0.2">
      <c r="A475" s="76">
        <v>41.6</v>
      </c>
      <c r="B475" s="76">
        <f t="shared" si="49"/>
        <v>4.1599999999999998E-2</v>
      </c>
      <c r="C475" s="78">
        <f t="shared" si="50"/>
        <v>0.40305926465483227</v>
      </c>
      <c r="D475" s="78">
        <f t="shared" si="51"/>
        <v>1</v>
      </c>
      <c r="E475" s="78">
        <f t="shared" si="52"/>
        <v>0.40305926465483227</v>
      </c>
      <c r="F475" s="78">
        <f t="shared" si="53"/>
        <v>-7.8926218354790656</v>
      </c>
      <c r="G475" s="78">
        <f t="shared" si="54"/>
        <v>0.10000000000000142</v>
      </c>
      <c r="H475" s="78">
        <f t="shared" si="55"/>
        <v>0.40400013487719644</v>
      </c>
      <c r="I475" s="78">
        <f t="shared" si="56"/>
        <v>4.0400013487720217E-2</v>
      </c>
      <c r="J475" s="190"/>
    </row>
    <row r="476" spans="1:10" x14ac:dyDescent="0.2">
      <c r="A476" s="76">
        <v>41.7</v>
      </c>
      <c r="B476" s="76">
        <f t="shared" si="49"/>
        <v>4.1700000000000001E-2</v>
      </c>
      <c r="C476" s="78">
        <f t="shared" si="50"/>
        <v>0.40118047749511687</v>
      </c>
      <c r="D476" s="78">
        <f t="shared" si="51"/>
        <v>1</v>
      </c>
      <c r="E476" s="78">
        <f t="shared" si="52"/>
        <v>0.40118047749511687</v>
      </c>
      <c r="F476" s="78">
        <f t="shared" si="53"/>
        <v>-7.9332041811497298</v>
      </c>
      <c r="G476" s="78">
        <f t="shared" si="54"/>
        <v>0.10000000000000142</v>
      </c>
      <c r="H476" s="78">
        <f t="shared" si="55"/>
        <v>0.4021198710749746</v>
      </c>
      <c r="I476" s="78">
        <f t="shared" si="56"/>
        <v>4.0211987107498029E-2</v>
      </c>
      <c r="J476" s="190"/>
    </row>
    <row r="477" spans="1:10" x14ac:dyDescent="0.2">
      <c r="A477" s="76">
        <v>41.8</v>
      </c>
      <c r="B477" s="76">
        <f t="shared" si="49"/>
        <v>4.1799999999999997E-2</v>
      </c>
      <c r="C477" s="78">
        <f t="shared" si="50"/>
        <v>0.39930467219269766</v>
      </c>
      <c r="D477" s="78">
        <f t="shared" si="51"/>
        <v>1</v>
      </c>
      <c r="E477" s="78">
        <f t="shared" si="52"/>
        <v>0.39930467219269766</v>
      </c>
      <c r="F477" s="78">
        <f t="shared" si="53"/>
        <v>-7.9739121634743393</v>
      </c>
      <c r="G477" s="78">
        <f t="shared" si="54"/>
        <v>9.9999999999994316E-2</v>
      </c>
      <c r="H477" s="78">
        <f t="shared" si="55"/>
        <v>0.40024257484390724</v>
      </c>
      <c r="I477" s="78">
        <f t="shared" si="56"/>
        <v>4.0024257484388447E-2</v>
      </c>
      <c r="J477" s="190"/>
    </row>
    <row r="478" spans="1:10" x14ac:dyDescent="0.2">
      <c r="A478" s="76">
        <v>41.9</v>
      </c>
      <c r="B478" s="76">
        <f t="shared" si="49"/>
        <v>4.19E-2</v>
      </c>
      <c r="C478" s="78">
        <f t="shared" si="50"/>
        <v>0.39743187715768885</v>
      </c>
      <c r="D478" s="78">
        <f t="shared" si="51"/>
        <v>1</v>
      </c>
      <c r="E478" s="78">
        <f t="shared" si="52"/>
        <v>0.39743187715768885</v>
      </c>
      <c r="F478" s="78">
        <f t="shared" si="53"/>
        <v>-8.0147460400214836</v>
      </c>
      <c r="G478" s="78">
        <f t="shared" si="54"/>
        <v>0.10000000000000142</v>
      </c>
      <c r="H478" s="78">
        <f t="shared" si="55"/>
        <v>0.39836827467519326</v>
      </c>
      <c r="I478" s="78">
        <f t="shared" si="56"/>
        <v>3.9836827467519889E-2</v>
      </c>
      <c r="J478" s="190"/>
    </row>
    <row r="479" spans="1:10" x14ac:dyDescent="0.2">
      <c r="A479" s="76">
        <v>42</v>
      </c>
      <c r="B479" s="76">
        <f t="shared" si="49"/>
        <v>4.2000000000000003E-2</v>
      </c>
      <c r="C479" s="78">
        <f t="shared" si="50"/>
        <v>0.39556212063743296</v>
      </c>
      <c r="D479" s="78">
        <f t="shared" si="51"/>
        <v>1</v>
      </c>
      <c r="E479" s="78">
        <f t="shared" si="52"/>
        <v>0.39556212063743296</v>
      </c>
      <c r="F479" s="78">
        <f t="shared" si="53"/>
        <v>-8.0557060697978162</v>
      </c>
      <c r="G479" s="78">
        <f t="shared" si="54"/>
        <v>0.10000000000000142</v>
      </c>
      <c r="H479" s="78">
        <f t="shared" si="55"/>
        <v>0.3964969988975609</v>
      </c>
      <c r="I479" s="78">
        <f t="shared" si="56"/>
        <v>3.9649699889756654E-2</v>
      </c>
      <c r="J479" s="190"/>
    </row>
    <row r="480" spans="1:10" x14ac:dyDescent="0.2">
      <c r="A480" s="76">
        <v>42.1</v>
      </c>
      <c r="B480" s="76">
        <f t="shared" si="49"/>
        <v>4.2099999999999999E-2</v>
      </c>
      <c r="C480" s="78">
        <f t="shared" si="50"/>
        <v>0.39369543071590113</v>
      </c>
      <c r="D480" s="78">
        <f t="shared" si="51"/>
        <v>1</v>
      </c>
      <c r="E480" s="78">
        <f t="shared" si="52"/>
        <v>0.39369543071590113</v>
      </c>
      <c r="F480" s="78">
        <f t="shared" si="53"/>
        <v>-8.0967925132574372</v>
      </c>
      <c r="G480" s="78">
        <f t="shared" si="54"/>
        <v>0.10000000000000142</v>
      </c>
      <c r="H480" s="78">
        <f t="shared" si="55"/>
        <v>0.39462877567666704</v>
      </c>
      <c r="I480" s="78">
        <f t="shared" si="56"/>
        <v>3.9462877567667268E-2</v>
      </c>
      <c r="J480" s="190"/>
    </row>
    <row r="481" spans="1:10" x14ac:dyDescent="0.2">
      <c r="A481" s="76">
        <v>42.2</v>
      </c>
      <c r="B481" s="76">
        <f t="shared" si="49"/>
        <v>4.2200000000000001E-2</v>
      </c>
      <c r="C481" s="78">
        <f t="shared" si="50"/>
        <v>0.39183183531309923</v>
      </c>
      <c r="D481" s="78">
        <f t="shared" si="51"/>
        <v>1</v>
      </c>
      <c r="E481" s="78">
        <f t="shared" si="52"/>
        <v>0.39183183531309923</v>
      </c>
      <c r="F481" s="78">
        <f t="shared" si="53"/>
        <v>-8.1380056323113923</v>
      </c>
      <c r="G481" s="78">
        <f t="shared" si="54"/>
        <v>0.10000000000000142</v>
      </c>
      <c r="H481" s="78">
        <f t="shared" si="55"/>
        <v>0.39276363301450018</v>
      </c>
      <c r="I481" s="78">
        <f t="shared" si="56"/>
        <v>3.9276363301450574E-2</v>
      </c>
      <c r="J481" s="190"/>
    </row>
    <row r="482" spans="1:10" x14ac:dyDescent="0.2">
      <c r="A482" s="76">
        <v>42.3</v>
      </c>
      <c r="B482" s="76">
        <f t="shared" si="49"/>
        <v>4.2299999999999997E-2</v>
      </c>
      <c r="C482" s="78">
        <f t="shared" si="50"/>
        <v>0.38997136218448825</v>
      </c>
      <c r="D482" s="78">
        <f t="shared" si="51"/>
        <v>1</v>
      </c>
      <c r="E482" s="78">
        <f t="shared" si="52"/>
        <v>0.38997136218448825</v>
      </c>
      <c r="F482" s="78">
        <f t="shared" si="53"/>
        <v>-8.1793456903371027</v>
      </c>
      <c r="G482" s="78">
        <f t="shared" si="54"/>
        <v>9.9999999999994316E-2</v>
      </c>
      <c r="H482" s="78">
        <f t="shared" si="55"/>
        <v>0.39090159874879371</v>
      </c>
      <c r="I482" s="78">
        <f t="shared" si="56"/>
        <v>3.9090159874877149E-2</v>
      </c>
      <c r="J482" s="190"/>
    </row>
    <row r="483" spans="1:10" x14ac:dyDescent="0.2">
      <c r="A483" s="76">
        <v>42.4</v>
      </c>
      <c r="B483" s="76">
        <f t="shared" si="49"/>
        <v>4.24E-2</v>
      </c>
      <c r="C483" s="78">
        <f t="shared" si="50"/>
        <v>0.38811403892040564</v>
      </c>
      <c r="D483" s="78">
        <f t="shared" si="51"/>
        <v>1</v>
      </c>
      <c r="E483" s="78">
        <f t="shared" si="52"/>
        <v>0.38811403892040564</v>
      </c>
      <c r="F483" s="78">
        <f t="shared" si="53"/>
        <v>-8.220812952188032</v>
      </c>
      <c r="G483" s="78">
        <f t="shared" si="54"/>
        <v>0.10000000000000142</v>
      </c>
      <c r="H483" s="78">
        <f t="shared" si="55"/>
        <v>0.38904270055244694</v>
      </c>
      <c r="I483" s="78">
        <f t="shared" si="56"/>
        <v>3.8904270055245244E-2</v>
      </c>
      <c r="J483" s="190"/>
    </row>
    <row r="484" spans="1:10" x14ac:dyDescent="0.2">
      <c r="A484" s="76">
        <v>42.5</v>
      </c>
      <c r="B484" s="76">
        <f t="shared" si="49"/>
        <v>4.2500000000000003E-2</v>
      </c>
      <c r="C484" s="78">
        <f t="shared" si="50"/>
        <v>0.38625989294549828</v>
      </c>
      <c r="D484" s="78">
        <f t="shared" si="51"/>
        <v>1</v>
      </c>
      <c r="E484" s="78">
        <f t="shared" si="52"/>
        <v>0.38625989294549828</v>
      </c>
      <c r="F484" s="78">
        <f t="shared" si="53"/>
        <v>-8.2624076842033549</v>
      </c>
      <c r="G484" s="78">
        <f t="shared" si="54"/>
        <v>0.10000000000000142</v>
      </c>
      <c r="H484" s="78">
        <f t="shared" si="55"/>
        <v>0.38718696593295199</v>
      </c>
      <c r="I484" s="78">
        <f t="shared" si="56"/>
        <v>3.871869659329575E-2</v>
      </c>
      <c r="J484" s="190"/>
    </row>
    <row r="485" spans="1:10" x14ac:dyDescent="0.2">
      <c r="A485" s="76">
        <v>42.6</v>
      </c>
      <c r="B485" s="76">
        <f t="shared" si="49"/>
        <v>4.2599999999999999E-2</v>
      </c>
      <c r="C485" s="78">
        <f t="shared" si="50"/>
        <v>0.3844089515181609</v>
      </c>
      <c r="D485" s="78">
        <f t="shared" si="51"/>
        <v>1</v>
      </c>
      <c r="E485" s="78">
        <f t="shared" si="52"/>
        <v>0.3844089515181609</v>
      </c>
      <c r="F485" s="78">
        <f t="shared" si="53"/>
        <v>-8.3041301542177397</v>
      </c>
      <c r="G485" s="78">
        <f t="shared" si="54"/>
        <v>0.10000000000000142</v>
      </c>
      <c r="H485" s="78">
        <f t="shared" si="55"/>
        <v>0.38533442223182957</v>
      </c>
      <c r="I485" s="78">
        <f t="shared" si="56"/>
        <v>3.8533442223183507E-2</v>
      </c>
      <c r="J485" s="190"/>
    </row>
    <row r="486" spans="1:10" x14ac:dyDescent="0.2">
      <c r="A486" s="76">
        <v>42.7</v>
      </c>
      <c r="B486" s="76">
        <f t="shared" si="49"/>
        <v>4.2700000000000002E-2</v>
      </c>
      <c r="C486" s="78">
        <f t="shared" si="50"/>
        <v>0.38256124172998296</v>
      </c>
      <c r="D486" s="78">
        <f t="shared" si="51"/>
        <v>1</v>
      </c>
      <c r="E486" s="78">
        <f t="shared" si="52"/>
        <v>0.38256124172998296</v>
      </c>
      <c r="F486" s="78">
        <f t="shared" si="53"/>
        <v>-8.3459806315712157</v>
      </c>
      <c r="G486" s="78">
        <f t="shared" si="54"/>
        <v>0.10000000000000142</v>
      </c>
      <c r="H486" s="78">
        <f t="shared" si="55"/>
        <v>0.38348509662407193</v>
      </c>
      <c r="I486" s="78">
        <f t="shared" si="56"/>
        <v>3.8348509662407736E-2</v>
      </c>
      <c r="J486" s="190"/>
    </row>
    <row r="487" spans="1:10" x14ac:dyDescent="0.2">
      <c r="A487" s="76">
        <v>42.8</v>
      </c>
      <c r="B487" s="76">
        <f t="shared" si="49"/>
        <v>4.2799999999999998E-2</v>
      </c>
      <c r="C487" s="78">
        <f t="shared" si="50"/>
        <v>0.38071679050520407</v>
      </c>
      <c r="D487" s="78">
        <f t="shared" si="51"/>
        <v>1</v>
      </c>
      <c r="E487" s="78">
        <f t="shared" si="52"/>
        <v>0.38071679050520407</v>
      </c>
      <c r="F487" s="78">
        <f t="shared" si="53"/>
        <v>-8.3879593871190945</v>
      </c>
      <c r="G487" s="78">
        <f t="shared" si="54"/>
        <v>9.9999999999994316E-2</v>
      </c>
      <c r="H487" s="78">
        <f t="shared" si="55"/>
        <v>0.38163901611759354</v>
      </c>
      <c r="I487" s="78">
        <f t="shared" si="56"/>
        <v>3.8163901611757187E-2</v>
      </c>
      <c r="J487" s="190"/>
    </row>
    <row r="488" spans="1:10" x14ac:dyDescent="0.2">
      <c r="A488" s="76">
        <v>42.9</v>
      </c>
      <c r="B488" s="76">
        <f t="shared" si="49"/>
        <v>4.2900000000000001E-2</v>
      </c>
      <c r="C488" s="78">
        <f t="shared" si="50"/>
        <v>0.37887562460017427</v>
      </c>
      <c r="D488" s="78">
        <f t="shared" si="51"/>
        <v>1</v>
      </c>
      <c r="E488" s="78">
        <f t="shared" si="52"/>
        <v>0.37887562460017427</v>
      </c>
      <c r="F488" s="78">
        <f t="shared" si="53"/>
        <v>-8.4300666932420594</v>
      </c>
      <c r="G488" s="78">
        <f t="shared" si="54"/>
        <v>0.10000000000000142</v>
      </c>
      <c r="H488" s="78">
        <f t="shared" si="55"/>
        <v>0.37979620755268917</v>
      </c>
      <c r="I488" s="78">
        <f t="shared" si="56"/>
        <v>3.7979620755269457E-2</v>
      </c>
      <c r="J488" s="190"/>
    </row>
    <row r="489" spans="1:10" x14ac:dyDescent="0.2">
      <c r="A489" s="76">
        <v>43</v>
      </c>
      <c r="B489" s="76">
        <f t="shared" si="49"/>
        <v>4.2999999999999997E-2</v>
      </c>
      <c r="C489" s="78">
        <f t="shared" si="50"/>
        <v>0.37703777060282556</v>
      </c>
      <c r="D489" s="78">
        <f t="shared" si="51"/>
        <v>1</v>
      </c>
      <c r="E489" s="78">
        <f t="shared" si="52"/>
        <v>0.37703777060282556</v>
      </c>
      <c r="F489" s="78">
        <f t="shared" si="53"/>
        <v>-8.472302823856241</v>
      </c>
      <c r="G489" s="78">
        <f t="shared" si="54"/>
        <v>0.10000000000000142</v>
      </c>
      <c r="H489" s="78">
        <f t="shared" si="55"/>
        <v>0.37795669760149991</v>
      </c>
      <c r="I489" s="78">
        <f t="shared" si="56"/>
        <v>3.779566976015053E-2</v>
      </c>
      <c r="J489" s="190"/>
    </row>
    <row r="490" spans="1:10" x14ac:dyDescent="0.2">
      <c r="A490" s="76">
        <v>43.1</v>
      </c>
      <c r="B490" s="76">
        <f t="shared" si="49"/>
        <v>4.3099999999999999E-2</v>
      </c>
      <c r="C490" s="78">
        <f t="shared" si="50"/>
        <v>0.37520325493214901</v>
      </c>
      <c r="D490" s="78">
        <f t="shared" si="51"/>
        <v>1</v>
      </c>
      <c r="E490" s="78">
        <f t="shared" si="52"/>
        <v>0.37520325493214901</v>
      </c>
      <c r="F490" s="78">
        <f t="shared" si="53"/>
        <v>-8.5146680544234457</v>
      </c>
      <c r="G490" s="78">
        <f t="shared" si="54"/>
        <v>0.10000000000000142</v>
      </c>
      <c r="H490" s="78">
        <f t="shared" si="55"/>
        <v>0.37612051276748726</v>
      </c>
      <c r="I490" s="78">
        <f t="shared" si="56"/>
        <v>3.7612051276749263E-2</v>
      </c>
      <c r="J490" s="190"/>
    </row>
    <row r="491" spans="1:10" x14ac:dyDescent="0.2">
      <c r="A491" s="76">
        <v>43.2</v>
      </c>
      <c r="B491" s="76">
        <f t="shared" si="49"/>
        <v>4.3200000000000002E-2</v>
      </c>
      <c r="C491" s="78">
        <f t="shared" si="50"/>
        <v>0.3733721038376786</v>
      </c>
      <c r="D491" s="78">
        <f t="shared" si="51"/>
        <v>1</v>
      </c>
      <c r="E491" s="78">
        <f t="shared" si="52"/>
        <v>0.3733721038376786</v>
      </c>
      <c r="F491" s="78">
        <f t="shared" si="53"/>
        <v>-8.5571626619614918</v>
      </c>
      <c r="G491" s="78">
        <f t="shared" si="54"/>
        <v>0.10000000000000142</v>
      </c>
      <c r="H491" s="78">
        <f t="shared" si="55"/>
        <v>0.37428767938491381</v>
      </c>
      <c r="I491" s="78">
        <f t="shared" si="56"/>
        <v>3.7428767938491911E-2</v>
      </c>
      <c r="J491" s="190"/>
    </row>
    <row r="492" spans="1:10" x14ac:dyDescent="0.2">
      <c r="A492" s="76">
        <v>43.3</v>
      </c>
      <c r="B492" s="76">
        <f t="shared" si="49"/>
        <v>4.3299999999999998E-2</v>
      </c>
      <c r="C492" s="78">
        <f t="shared" si="50"/>
        <v>0.37154434339898579</v>
      </c>
      <c r="D492" s="78">
        <f t="shared" si="51"/>
        <v>1</v>
      </c>
      <c r="E492" s="78">
        <f t="shared" si="52"/>
        <v>0.37154434339898579</v>
      </c>
      <c r="F492" s="78">
        <f t="shared" si="53"/>
        <v>-8.5997869250545644</v>
      </c>
      <c r="G492" s="78">
        <f t="shared" si="54"/>
        <v>9.9999999999994316E-2</v>
      </c>
      <c r="H492" s="78">
        <f t="shared" si="55"/>
        <v>0.3724582236183322</v>
      </c>
      <c r="I492" s="78">
        <f t="shared" si="56"/>
        <v>3.7245822361831105E-2</v>
      </c>
      <c r="J492" s="190"/>
    </row>
    <row r="493" spans="1:10" x14ac:dyDescent="0.2">
      <c r="A493" s="76">
        <v>43.4</v>
      </c>
      <c r="B493" s="76">
        <f t="shared" si="49"/>
        <v>4.3400000000000001E-2</v>
      </c>
      <c r="C493" s="78">
        <f t="shared" si="50"/>
        <v>0.36971999952517837</v>
      </c>
      <c r="D493" s="78">
        <f t="shared" si="51"/>
        <v>1</v>
      </c>
      <c r="E493" s="78">
        <f t="shared" si="52"/>
        <v>0.36971999952517837</v>
      </c>
      <c r="F493" s="78">
        <f t="shared" si="53"/>
        <v>-8.6425411238637491</v>
      </c>
      <c r="G493" s="78">
        <f t="shared" si="54"/>
        <v>0.10000000000000142</v>
      </c>
      <c r="H493" s="78">
        <f t="shared" si="55"/>
        <v>0.37063217146208205</v>
      </c>
      <c r="I493" s="78">
        <f t="shared" si="56"/>
        <v>3.7063217146208735E-2</v>
      </c>
      <c r="J493" s="190"/>
    </row>
    <row r="494" spans="1:10" x14ac:dyDescent="0.2">
      <c r="A494" s="76">
        <v>43.5</v>
      </c>
      <c r="B494" s="76">
        <f t="shared" si="49"/>
        <v>4.3499999999999997E-2</v>
      </c>
      <c r="C494" s="78">
        <f t="shared" si="50"/>
        <v>0.36789909795440934</v>
      </c>
      <c r="D494" s="78">
        <f t="shared" si="51"/>
        <v>1</v>
      </c>
      <c r="E494" s="78">
        <f t="shared" si="52"/>
        <v>0.36789909795440934</v>
      </c>
      <c r="F494" s="78">
        <f t="shared" si="53"/>
        <v>-8.6854255401375973</v>
      </c>
      <c r="G494" s="78">
        <f t="shared" si="54"/>
        <v>0.10000000000000142</v>
      </c>
      <c r="H494" s="78">
        <f t="shared" si="55"/>
        <v>0.36880954873979388</v>
      </c>
      <c r="I494" s="78">
        <f t="shared" si="56"/>
        <v>3.688095487397991E-2</v>
      </c>
      <c r="J494" s="190"/>
    </row>
    <row r="495" spans="1:10" x14ac:dyDescent="0.2">
      <c r="A495" s="76">
        <v>43.6</v>
      </c>
      <c r="B495" s="76">
        <f t="shared" si="49"/>
        <v>4.36E-2</v>
      </c>
      <c r="C495" s="78">
        <f t="shared" si="50"/>
        <v>0.36608166425339378</v>
      </c>
      <c r="D495" s="78">
        <f t="shared" si="51"/>
        <v>1</v>
      </c>
      <c r="E495" s="78">
        <f t="shared" si="52"/>
        <v>0.36608166425339378</v>
      </c>
      <c r="F495" s="78">
        <f t="shared" si="53"/>
        <v>-8.7284404572227814</v>
      </c>
      <c r="G495" s="78">
        <f t="shared" si="54"/>
        <v>0.10000000000000142</v>
      </c>
      <c r="H495" s="78">
        <f t="shared" si="55"/>
        <v>0.36699038110390159</v>
      </c>
      <c r="I495" s="78">
        <f t="shared" si="56"/>
        <v>3.6699038110390679E-2</v>
      </c>
      <c r="J495" s="190"/>
    </row>
    <row r="496" spans="1:10" x14ac:dyDescent="0.2">
      <c r="A496" s="76">
        <v>43.7</v>
      </c>
      <c r="B496" s="76">
        <f t="shared" si="49"/>
        <v>4.3700000000000003E-2</v>
      </c>
      <c r="C496" s="78">
        <f t="shared" si="50"/>
        <v>0.36426772381693084</v>
      </c>
      <c r="D496" s="78">
        <f t="shared" si="51"/>
        <v>1</v>
      </c>
      <c r="E496" s="78">
        <f t="shared" si="52"/>
        <v>0.36426772381693084</v>
      </c>
      <c r="F496" s="78">
        <f t="shared" si="53"/>
        <v>-8.7715861600749179</v>
      </c>
      <c r="G496" s="78">
        <f t="shared" si="54"/>
        <v>0.10000000000000142</v>
      </c>
      <c r="H496" s="78">
        <f t="shared" si="55"/>
        <v>0.36517469403516234</v>
      </c>
      <c r="I496" s="78">
        <f t="shared" si="56"/>
        <v>3.6517469403516752E-2</v>
      </c>
      <c r="J496" s="190"/>
    </row>
    <row r="497" spans="1:10" x14ac:dyDescent="0.2">
      <c r="A497" s="76">
        <v>43.8</v>
      </c>
      <c r="B497" s="76">
        <f t="shared" si="49"/>
        <v>4.3799999999999999E-2</v>
      </c>
      <c r="C497" s="78">
        <f t="shared" si="50"/>
        <v>0.36245730186743574</v>
      </c>
      <c r="D497" s="78">
        <f t="shared" si="51"/>
        <v>1</v>
      </c>
      <c r="E497" s="78">
        <f t="shared" si="52"/>
        <v>0.36245730186743574</v>
      </c>
      <c r="F497" s="78">
        <f t="shared" si="53"/>
        <v>-8.8148629352694137</v>
      </c>
      <c r="G497" s="78">
        <f t="shared" si="54"/>
        <v>9.9999999999994316E-2</v>
      </c>
      <c r="H497" s="78">
        <f t="shared" si="55"/>
        <v>0.36336251284218329</v>
      </c>
      <c r="I497" s="78">
        <f t="shared" si="56"/>
        <v>3.6336251284216262E-2</v>
      </c>
      <c r="J497" s="190"/>
    </row>
    <row r="498" spans="1:10" x14ac:dyDescent="0.2">
      <c r="A498" s="76">
        <v>43.9</v>
      </c>
      <c r="B498" s="76">
        <f t="shared" si="49"/>
        <v>4.3900000000000002E-2</v>
      </c>
      <c r="C498" s="78">
        <f t="shared" si="50"/>
        <v>0.3606504234544789</v>
      </c>
      <c r="D498" s="78">
        <f t="shared" si="51"/>
        <v>1</v>
      </c>
      <c r="E498" s="78">
        <f t="shared" si="52"/>
        <v>0.3606504234544789</v>
      </c>
      <c r="F498" s="78">
        <f t="shared" si="53"/>
        <v>-8.8582710710124459</v>
      </c>
      <c r="G498" s="78">
        <f t="shared" si="54"/>
        <v>0.10000000000000142</v>
      </c>
      <c r="H498" s="78">
        <f t="shared" si="55"/>
        <v>0.36155386266095735</v>
      </c>
      <c r="I498" s="78">
        <f t="shared" si="56"/>
        <v>3.6155386266096247E-2</v>
      </c>
      <c r="J498" s="190"/>
    </row>
    <row r="499" spans="1:10" x14ac:dyDescent="0.2">
      <c r="A499" s="76">
        <v>44</v>
      </c>
      <c r="B499" s="76">
        <f t="shared" si="49"/>
        <v>4.3999999999999997E-2</v>
      </c>
      <c r="C499" s="78">
        <f t="shared" si="50"/>
        <v>0.35884711345433334</v>
      </c>
      <c r="D499" s="78">
        <f t="shared" si="51"/>
        <v>1</v>
      </c>
      <c r="E499" s="78">
        <f t="shared" si="52"/>
        <v>0.35884711345433334</v>
      </c>
      <c r="F499" s="78">
        <f t="shared" si="53"/>
        <v>-8.901810857152002</v>
      </c>
      <c r="G499" s="78">
        <f t="shared" si="54"/>
        <v>0.10000000000000142</v>
      </c>
      <c r="H499" s="78">
        <f t="shared" si="55"/>
        <v>0.35974876845440612</v>
      </c>
      <c r="I499" s="78">
        <f t="shared" si="56"/>
        <v>3.5974876845441123E-2</v>
      </c>
      <c r="J499" s="190"/>
    </row>
    <row r="500" spans="1:10" x14ac:dyDescent="0.2">
      <c r="A500" s="76">
        <v>44.1</v>
      </c>
      <c r="B500" s="76">
        <f t="shared" si="49"/>
        <v>4.41E-2</v>
      </c>
      <c r="C500" s="78">
        <f t="shared" si="50"/>
        <v>0.35704739656952794</v>
      </c>
      <c r="D500" s="78">
        <f t="shared" si="51"/>
        <v>1</v>
      </c>
      <c r="E500" s="78">
        <f t="shared" si="52"/>
        <v>0.35704739656952794</v>
      </c>
      <c r="F500" s="78">
        <f t="shared" si="53"/>
        <v>-8.9454825851891009</v>
      </c>
      <c r="G500" s="78">
        <f t="shared" si="54"/>
        <v>0.10000000000000142</v>
      </c>
      <c r="H500" s="78">
        <f t="shared" si="55"/>
        <v>0.35794725501193064</v>
      </c>
      <c r="I500" s="78">
        <f t="shared" si="56"/>
        <v>3.5794725501193572E-2</v>
      </c>
      <c r="J500" s="190"/>
    </row>
    <row r="501" spans="1:10" x14ac:dyDescent="0.2">
      <c r="A501" s="76">
        <v>44.2</v>
      </c>
      <c r="B501" s="76">
        <f t="shared" si="49"/>
        <v>4.4200000000000003E-2</v>
      </c>
      <c r="C501" s="78">
        <f t="shared" si="50"/>
        <v>0.35525129732841149</v>
      </c>
      <c r="D501" s="78">
        <f t="shared" si="51"/>
        <v>1</v>
      </c>
      <c r="E501" s="78">
        <f t="shared" si="52"/>
        <v>0.35525129732841149</v>
      </c>
      <c r="F501" s="78">
        <f t="shared" si="53"/>
        <v>-8.9892865482890052</v>
      </c>
      <c r="G501" s="78">
        <f t="shared" si="54"/>
        <v>0.10000000000000142</v>
      </c>
      <c r="H501" s="78">
        <f t="shared" si="55"/>
        <v>0.35614934694896971</v>
      </c>
      <c r="I501" s="78">
        <f t="shared" si="56"/>
        <v>3.5614934694897481E-2</v>
      </c>
      <c r="J501" s="190"/>
    </row>
    <row r="502" spans="1:10" x14ac:dyDescent="0.2">
      <c r="A502" s="76">
        <v>44.3</v>
      </c>
      <c r="B502" s="76">
        <f t="shared" si="49"/>
        <v>4.4299999999999999E-2</v>
      </c>
      <c r="C502" s="78">
        <f t="shared" si="50"/>
        <v>0.35345884008472056</v>
      </c>
      <c r="D502" s="78">
        <f t="shared" si="51"/>
        <v>1</v>
      </c>
      <c r="E502" s="78">
        <f t="shared" si="52"/>
        <v>0.35345884008472056</v>
      </c>
      <c r="F502" s="78">
        <f t="shared" si="53"/>
        <v>-9.0332230412926506</v>
      </c>
      <c r="G502" s="78">
        <f t="shared" si="54"/>
        <v>9.9999999999994316E-2</v>
      </c>
      <c r="H502" s="78">
        <f t="shared" si="55"/>
        <v>0.35435506870656602</v>
      </c>
      <c r="I502" s="78">
        <f t="shared" si="56"/>
        <v>3.5435506870654589E-2</v>
      </c>
      <c r="J502" s="190"/>
    </row>
    <row r="503" spans="1:10" x14ac:dyDescent="0.2">
      <c r="A503" s="76">
        <v>44.4</v>
      </c>
      <c r="B503" s="76">
        <f t="shared" si="49"/>
        <v>4.4400000000000002E-2</v>
      </c>
      <c r="C503" s="78">
        <f t="shared" si="50"/>
        <v>0.35167004901716004</v>
      </c>
      <c r="D503" s="78">
        <f t="shared" si="51"/>
        <v>1</v>
      </c>
      <c r="E503" s="78">
        <f t="shared" si="52"/>
        <v>0.35167004901716004</v>
      </c>
      <c r="F503" s="78">
        <f t="shared" si="53"/>
        <v>-9.0772923607280607</v>
      </c>
      <c r="G503" s="78">
        <f t="shared" si="54"/>
        <v>0.10000000000000142</v>
      </c>
      <c r="H503" s="78">
        <f t="shared" si="55"/>
        <v>0.35256444455094027</v>
      </c>
      <c r="I503" s="78">
        <f t="shared" si="56"/>
        <v>3.5256444455094529E-2</v>
      </c>
      <c r="J503" s="190"/>
    </row>
    <row r="504" spans="1:10" x14ac:dyDescent="0.2">
      <c r="A504" s="76">
        <v>44.5</v>
      </c>
      <c r="B504" s="76">
        <f t="shared" si="49"/>
        <v>4.4499999999999998E-2</v>
      </c>
      <c r="C504" s="78">
        <f t="shared" si="50"/>
        <v>0.34988494812898613</v>
      </c>
      <c r="D504" s="78">
        <f t="shared" si="51"/>
        <v>1</v>
      </c>
      <c r="E504" s="78">
        <f t="shared" si="52"/>
        <v>0.34988494812898613</v>
      </c>
      <c r="F504" s="78">
        <f t="shared" si="53"/>
        <v>-9.121494804821987</v>
      </c>
      <c r="G504" s="78">
        <f t="shared" si="54"/>
        <v>0.10000000000000142</v>
      </c>
      <c r="H504" s="78">
        <f t="shared" si="55"/>
        <v>0.35077749857307305</v>
      </c>
      <c r="I504" s="78">
        <f t="shared" si="56"/>
        <v>3.5077749857307806E-2</v>
      </c>
      <c r="J504" s="190"/>
    </row>
    <row r="505" spans="1:10" x14ac:dyDescent="0.2">
      <c r="A505" s="76">
        <v>44.6</v>
      </c>
      <c r="B505" s="76">
        <f t="shared" si="49"/>
        <v>4.4600000000000001E-2</v>
      </c>
      <c r="C505" s="78">
        <f t="shared" si="50"/>
        <v>0.34810356124760211</v>
      </c>
      <c r="D505" s="78">
        <f t="shared" si="51"/>
        <v>1</v>
      </c>
      <c r="E505" s="78">
        <f t="shared" si="52"/>
        <v>0.34810356124760211</v>
      </c>
      <c r="F505" s="78">
        <f t="shared" si="53"/>
        <v>-9.165830673511536</v>
      </c>
      <c r="G505" s="78">
        <f t="shared" si="54"/>
        <v>0.10000000000000142</v>
      </c>
      <c r="H505" s="78">
        <f t="shared" si="55"/>
        <v>0.34899425468829415</v>
      </c>
      <c r="I505" s="78">
        <f t="shared" si="56"/>
        <v>3.489942546882991E-2</v>
      </c>
      <c r="J505" s="190"/>
    </row>
    <row r="506" spans="1:10" x14ac:dyDescent="0.2">
      <c r="A506" s="76">
        <v>44.7</v>
      </c>
      <c r="B506" s="76">
        <f t="shared" si="49"/>
        <v>4.4700000000000004E-2</v>
      </c>
      <c r="C506" s="78">
        <f t="shared" si="50"/>
        <v>0.34632591202415791</v>
      </c>
      <c r="D506" s="78">
        <f t="shared" si="51"/>
        <v>1</v>
      </c>
      <c r="E506" s="78">
        <f t="shared" si="52"/>
        <v>0.34632591202415791</v>
      </c>
      <c r="F506" s="78">
        <f t="shared" si="53"/>
        <v>-9.2103002684560042</v>
      </c>
      <c r="G506" s="78">
        <f t="shared" si="54"/>
        <v>0.10000000000000142</v>
      </c>
      <c r="H506" s="78">
        <f t="shared" si="55"/>
        <v>0.34721473663587998</v>
      </c>
      <c r="I506" s="78">
        <f t="shared" si="56"/>
        <v>3.4721473663588492E-2</v>
      </c>
      <c r="J506" s="190"/>
    </row>
    <row r="507" spans="1:10" x14ac:dyDescent="0.2">
      <c r="A507" s="76">
        <v>44.8</v>
      </c>
      <c r="B507" s="76">
        <f t="shared" si="49"/>
        <v>4.48E-2</v>
      </c>
      <c r="C507" s="78">
        <f t="shared" si="50"/>
        <v>0.3445520239331597</v>
      </c>
      <c r="D507" s="78">
        <f t="shared" si="51"/>
        <v>1</v>
      </c>
      <c r="E507" s="78">
        <f t="shared" si="52"/>
        <v>0.3445520239331597</v>
      </c>
      <c r="F507" s="78">
        <f t="shared" si="53"/>
        <v>-9.2549038930487555</v>
      </c>
      <c r="G507" s="78">
        <f t="shared" si="54"/>
        <v>9.9999999999994316E-2</v>
      </c>
      <c r="H507" s="78">
        <f t="shared" si="55"/>
        <v>0.34543896797865881</v>
      </c>
      <c r="I507" s="78">
        <f t="shared" si="56"/>
        <v>3.4543896797863918E-2</v>
      </c>
      <c r="J507" s="190"/>
    </row>
    <row r="508" spans="1:10" x14ac:dyDescent="0.2">
      <c r="A508" s="76">
        <v>44.9</v>
      </c>
      <c r="B508" s="76">
        <f t="shared" si="49"/>
        <v>4.4899999999999995E-2</v>
      </c>
      <c r="C508" s="78">
        <f t="shared" si="50"/>
        <v>0.34278192027208698</v>
      </c>
      <c r="D508" s="78">
        <f t="shared" si="51"/>
        <v>1</v>
      </c>
      <c r="E508" s="78">
        <f t="shared" si="52"/>
        <v>0.34278192027208698</v>
      </c>
      <c r="F508" s="78">
        <f t="shared" si="53"/>
        <v>-9.2996418524292235</v>
      </c>
      <c r="G508" s="78">
        <f t="shared" si="54"/>
        <v>0.10000000000000142</v>
      </c>
      <c r="H508" s="78">
        <f t="shared" si="55"/>
        <v>0.34366697210262331</v>
      </c>
      <c r="I508" s="78">
        <f t="shared" si="56"/>
        <v>3.4366697210262823E-2</v>
      </c>
      <c r="J508" s="190"/>
    </row>
    <row r="509" spans="1:10" x14ac:dyDescent="0.2">
      <c r="A509" s="76">
        <v>45</v>
      </c>
      <c r="B509" s="76">
        <f t="shared" ref="B509:B572" si="57">A509/1000</f>
        <v>4.4999999999999998E-2</v>
      </c>
      <c r="C509" s="78">
        <f t="shared" ref="C509:C572" si="58">ABS(SIN(((144*PI()*$A509*VLOOKUP($D$8,$C$13:$D$16,2,FALSE))/($D$11*1000000)))/(VLOOKUP($D$8,$C$13:$D$16,2,FALSE)*SIN(((144*PI()*$A509)/($D$11*1000000)))))^3</f>
        <v>0.34101562416101672</v>
      </c>
      <c r="D509" s="78">
        <f t="shared" ref="D509:D572" si="59">ABS(SIN(((144*VLOOKUP($D$8,$C$13:$D$16,2,FALSE)*PI()*$A509*VLOOKUP($D$8,$C$13:$E$16,3,FALSE))/($D$11*1000000)))/(VLOOKUP($D$8,$C$13:$E$16,3,FALSE)*SIN(((144*VLOOKUP($D$8,$C$13:$D$16,2,FALSE)*PI()*$A509)/($D$11*1000000)))))^1</f>
        <v>1</v>
      </c>
      <c r="E509" s="78">
        <f t="shared" ref="E509:E572" si="60">C509*D509</f>
        <v>0.34101562416101672</v>
      </c>
      <c r="F509" s="78">
        <f t="shared" ref="F509:F572" si="61">20*LOG10(E509)</f>
        <v>-9.3445144534950462</v>
      </c>
      <c r="G509" s="78">
        <f t="shared" ref="G509:G572" si="62">A509-A508</f>
        <v>0.10000000000000142</v>
      </c>
      <c r="H509" s="78">
        <f t="shared" ref="H509:H572" si="63">((C509+C508)/2)</f>
        <v>0.34189877221655185</v>
      </c>
      <c r="I509" s="78">
        <f t="shared" si="56"/>
        <v>3.4189877221655673E-2</v>
      </c>
      <c r="J509" s="190"/>
    </row>
    <row r="510" spans="1:10" x14ac:dyDescent="0.2">
      <c r="A510" s="76">
        <v>45.1</v>
      </c>
      <c r="B510" s="76">
        <f t="shared" si="57"/>
        <v>4.5100000000000001E-2</v>
      </c>
      <c r="C510" s="78">
        <f t="shared" si="58"/>
        <v>0.33925315854225574</v>
      </c>
      <c r="D510" s="78">
        <f t="shared" si="59"/>
        <v>1</v>
      </c>
      <c r="E510" s="78">
        <f t="shared" si="60"/>
        <v>0.33925315854225574</v>
      </c>
      <c r="F510" s="78">
        <f t="shared" si="61"/>
        <v>-9.3895220049142853</v>
      </c>
      <c r="G510" s="78">
        <f t="shared" si="62"/>
        <v>0.10000000000000142</v>
      </c>
      <c r="H510" s="78">
        <f t="shared" si="63"/>
        <v>0.34013439135163626</v>
      </c>
      <c r="I510" s="78">
        <f t="shared" ref="I510:I573" si="64">G510*H510</f>
        <v>3.4013439135164109E-2</v>
      </c>
      <c r="J510" s="190"/>
    </row>
    <row r="511" spans="1:10" x14ac:dyDescent="0.2">
      <c r="A511" s="76">
        <v>45.2</v>
      </c>
      <c r="B511" s="76">
        <f t="shared" si="57"/>
        <v>4.5200000000000004E-2</v>
      </c>
      <c r="C511" s="78">
        <f t="shared" si="58"/>
        <v>0.3374945461799812</v>
      </c>
      <c r="D511" s="78">
        <f t="shared" si="59"/>
        <v>1</v>
      </c>
      <c r="E511" s="78">
        <f t="shared" si="60"/>
        <v>0.3374945461799812</v>
      </c>
      <c r="F511" s="78">
        <f t="shared" si="61"/>
        <v>-9.4346648171377652</v>
      </c>
      <c r="G511" s="78">
        <f t="shared" si="62"/>
        <v>0.10000000000000142</v>
      </c>
      <c r="H511" s="78">
        <f t="shared" si="63"/>
        <v>0.3383738523611185</v>
      </c>
      <c r="I511" s="78">
        <f t="shared" si="64"/>
        <v>3.3837385236112329E-2</v>
      </c>
      <c r="J511" s="190"/>
    </row>
    <row r="512" spans="1:10" x14ac:dyDescent="0.2">
      <c r="A512" s="76">
        <v>45.3</v>
      </c>
      <c r="B512" s="76">
        <f t="shared" si="57"/>
        <v>4.53E-2</v>
      </c>
      <c r="C512" s="78">
        <f t="shared" si="58"/>
        <v>0.33573980965988898</v>
      </c>
      <c r="D512" s="78">
        <f t="shared" si="59"/>
        <v>1</v>
      </c>
      <c r="E512" s="78">
        <f t="shared" si="60"/>
        <v>0.33573980965988898</v>
      </c>
      <c r="F512" s="78">
        <f t="shared" si="61"/>
        <v>-9.479943202411512</v>
      </c>
      <c r="G512" s="78">
        <f t="shared" si="62"/>
        <v>9.9999999999994316E-2</v>
      </c>
      <c r="H512" s="78">
        <f t="shared" si="63"/>
        <v>0.33661717791993506</v>
      </c>
      <c r="I512" s="78">
        <f t="shared" si="64"/>
        <v>3.3661717791991591E-2</v>
      </c>
      <c r="J512" s="190"/>
    </row>
    <row r="513" spans="1:10" x14ac:dyDescent="0.2">
      <c r="A513" s="76">
        <v>45.4</v>
      </c>
      <c r="B513" s="76">
        <f t="shared" si="57"/>
        <v>4.5399999999999996E-2</v>
      </c>
      <c r="C513" s="78">
        <f t="shared" si="58"/>
        <v>0.33398897138884831</v>
      </c>
      <c r="D513" s="78">
        <f t="shared" si="59"/>
        <v>1</v>
      </c>
      <c r="E513" s="78">
        <f t="shared" si="60"/>
        <v>0.33398897138884831</v>
      </c>
      <c r="F513" s="78">
        <f t="shared" si="61"/>
        <v>-9.5253574747893595</v>
      </c>
      <c r="G513" s="78">
        <f t="shared" si="62"/>
        <v>0.10000000000000142</v>
      </c>
      <c r="H513" s="78">
        <f t="shared" si="63"/>
        <v>0.33486439052436867</v>
      </c>
      <c r="I513" s="78">
        <f t="shared" si="64"/>
        <v>3.3486439052437346E-2</v>
      </c>
      <c r="J513" s="190"/>
    </row>
    <row r="514" spans="1:10" x14ac:dyDescent="0.2">
      <c r="A514" s="76">
        <v>45.5</v>
      </c>
      <c r="B514" s="76">
        <f t="shared" si="57"/>
        <v>4.5499999999999999E-2</v>
      </c>
      <c r="C514" s="78">
        <f t="shared" si="58"/>
        <v>0.3322420535945661</v>
      </c>
      <c r="D514" s="78">
        <f t="shared" si="59"/>
        <v>1</v>
      </c>
      <c r="E514" s="78">
        <f t="shared" si="60"/>
        <v>0.3322420535945661</v>
      </c>
      <c r="F514" s="78">
        <f t="shared" si="61"/>
        <v>-9.5709079501456138</v>
      </c>
      <c r="G514" s="78">
        <f t="shared" si="62"/>
        <v>0.10000000000000142</v>
      </c>
      <c r="H514" s="78">
        <f t="shared" si="63"/>
        <v>0.33311551249170723</v>
      </c>
      <c r="I514" s="78">
        <f t="shared" si="64"/>
        <v>3.3311551249171199E-2</v>
      </c>
      <c r="J514" s="190"/>
    </row>
    <row r="515" spans="1:10" x14ac:dyDescent="0.2">
      <c r="A515" s="76">
        <v>45.6</v>
      </c>
      <c r="B515" s="76">
        <f t="shared" si="57"/>
        <v>4.5600000000000002E-2</v>
      </c>
      <c r="C515" s="78">
        <f t="shared" si="58"/>
        <v>0.33049907832525866</v>
      </c>
      <c r="D515" s="78">
        <f t="shared" si="59"/>
        <v>1</v>
      </c>
      <c r="E515" s="78">
        <f t="shared" si="60"/>
        <v>0.33049907832525866</v>
      </c>
      <c r="F515" s="78">
        <f t="shared" si="61"/>
        <v>-9.6165949461878419</v>
      </c>
      <c r="G515" s="78">
        <f t="shared" si="62"/>
        <v>0.10000000000000142</v>
      </c>
      <c r="H515" s="78">
        <f t="shared" si="63"/>
        <v>0.33137056595991238</v>
      </c>
      <c r="I515" s="78">
        <f t="shared" si="64"/>
        <v>3.3137056595991705E-2</v>
      </c>
      <c r="J515" s="190"/>
    </row>
    <row r="516" spans="1:10" x14ac:dyDescent="0.2">
      <c r="A516" s="76">
        <v>45.7</v>
      </c>
      <c r="B516" s="76">
        <f t="shared" si="57"/>
        <v>4.5700000000000005E-2</v>
      </c>
      <c r="C516" s="78">
        <f t="shared" si="58"/>
        <v>0.32876006744933073</v>
      </c>
      <c r="D516" s="78">
        <f t="shared" si="59"/>
        <v>1</v>
      </c>
      <c r="E516" s="78">
        <f t="shared" si="60"/>
        <v>0.32876006744933073</v>
      </c>
      <c r="F516" s="78">
        <f t="shared" si="61"/>
        <v>-9.6624187824698069</v>
      </c>
      <c r="G516" s="78">
        <f t="shared" si="62"/>
        <v>0.10000000000000142</v>
      </c>
      <c r="H516" s="78">
        <f t="shared" si="63"/>
        <v>0.32962957288729466</v>
      </c>
      <c r="I516" s="78">
        <f t="shared" si="64"/>
        <v>3.2962957288729937E-2</v>
      </c>
      <c r="J516" s="190"/>
    </row>
    <row r="517" spans="1:10" x14ac:dyDescent="0.2">
      <c r="A517" s="76">
        <v>45.8</v>
      </c>
      <c r="B517" s="76">
        <f t="shared" si="57"/>
        <v>4.58E-2</v>
      </c>
      <c r="C517" s="78">
        <f t="shared" si="58"/>
        <v>0.32702504265506216</v>
      </c>
      <c r="D517" s="78">
        <f t="shared" si="59"/>
        <v>1</v>
      </c>
      <c r="E517" s="78">
        <f t="shared" si="60"/>
        <v>0.32702504265506216</v>
      </c>
      <c r="F517" s="78">
        <f t="shared" si="61"/>
        <v>-9.7083797804045098</v>
      </c>
      <c r="G517" s="78">
        <f t="shared" si="62"/>
        <v>9.9999999999994316E-2</v>
      </c>
      <c r="H517" s="78">
        <f t="shared" si="63"/>
        <v>0.32789255505219644</v>
      </c>
      <c r="I517" s="78">
        <f t="shared" si="64"/>
        <v>3.2789255505217781E-2</v>
      </c>
      <c r="J517" s="190"/>
    </row>
    <row r="518" spans="1:10" x14ac:dyDescent="0.2">
      <c r="A518" s="76">
        <v>45.9</v>
      </c>
      <c r="B518" s="76">
        <f t="shared" si="57"/>
        <v>4.5899999999999996E-2</v>
      </c>
      <c r="C518" s="78">
        <f t="shared" si="58"/>
        <v>0.32529402545030289</v>
      </c>
      <c r="D518" s="78">
        <f t="shared" si="59"/>
        <v>1</v>
      </c>
      <c r="E518" s="78">
        <f t="shared" si="60"/>
        <v>0.32529402545030289</v>
      </c>
      <c r="F518" s="78">
        <f t="shared" si="61"/>
        <v>-9.7544782632773597</v>
      </c>
      <c r="G518" s="78">
        <f t="shared" si="62"/>
        <v>0.10000000000000142</v>
      </c>
      <c r="H518" s="78">
        <f t="shared" si="63"/>
        <v>0.3261595340526825</v>
      </c>
      <c r="I518" s="78">
        <f t="shared" si="64"/>
        <v>3.2615953405268711E-2</v>
      </c>
      <c r="J518" s="190"/>
    </row>
    <row r="519" spans="1:10" x14ac:dyDescent="0.2">
      <c r="A519" s="76">
        <v>46</v>
      </c>
      <c r="B519" s="76">
        <f t="shared" si="57"/>
        <v>4.5999999999999999E-2</v>
      </c>
      <c r="C519" s="78">
        <f t="shared" si="58"/>
        <v>0.32356703716217594</v>
      </c>
      <c r="D519" s="78">
        <f t="shared" si="59"/>
        <v>1</v>
      </c>
      <c r="E519" s="78">
        <f t="shared" si="60"/>
        <v>0.32356703716217594</v>
      </c>
      <c r="F519" s="78">
        <f t="shared" si="61"/>
        <v>-9.800714556259436</v>
      </c>
      <c r="G519" s="78">
        <f t="shared" si="62"/>
        <v>0.10000000000000142</v>
      </c>
      <c r="H519" s="78">
        <f t="shared" si="63"/>
        <v>0.32443053130623944</v>
      </c>
      <c r="I519" s="78">
        <f t="shared" si="64"/>
        <v>3.2443053130624407E-2</v>
      </c>
      <c r="J519" s="190"/>
    </row>
    <row r="520" spans="1:10" x14ac:dyDescent="0.2">
      <c r="A520" s="76">
        <v>46.1</v>
      </c>
      <c r="B520" s="76">
        <f t="shared" si="57"/>
        <v>4.6100000000000002E-2</v>
      </c>
      <c r="C520" s="78">
        <f t="shared" si="58"/>
        <v>0.32184409893678784</v>
      </c>
      <c r="D520" s="78">
        <f t="shared" si="59"/>
        <v>1</v>
      </c>
      <c r="E520" s="78">
        <f t="shared" si="60"/>
        <v>0.32184409893678784</v>
      </c>
      <c r="F520" s="78">
        <f t="shared" si="61"/>
        <v>-9.8470889864209123</v>
      </c>
      <c r="G520" s="78">
        <f t="shared" si="62"/>
        <v>0.10000000000000142</v>
      </c>
      <c r="H520" s="78">
        <f t="shared" si="63"/>
        <v>0.32270556804948192</v>
      </c>
      <c r="I520" s="78">
        <f t="shared" si="64"/>
        <v>3.2270556804948648E-2</v>
      </c>
      <c r="J520" s="190"/>
    </row>
    <row r="521" spans="1:10" x14ac:dyDescent="0.2">
      <c r="A521" s="76">
        <v>46.2</v>
      </c>
      <c r="B521" s="76">
        <f t="shared" si="57"/>
        <v>4.6200000000000005E-2</v>
      </c>
      <c r="C521" s="78">
        <f t="shared" si="58"/>
        <v>0.32012523173894697</v>
      </c>
      <c r="D521" s="78">
        <f t="shared" si="59"/>
        <v>1</v>
      </c>
      <c r="E521" s="78">
        <f t="shared" si="60"/>
        <v>0.32012523173894697</v>
      </c>
      <c r="F521" s="78">
        <f t="shared" si="61"/>
        <v>-9.8936018827445782</v>
      </c>
      <c r="G521" s="78">
        <f t="shared" si="62"/>
        <v>0.10000000000000142</v>
      </c>
      <c r="H521" s="78">
        <f t="shared" si="63"/>
        <v>0.3209846653378674</v>
      </c>
      <c r="I521" s="78">
        <f t="shared" si="64"/>
        <v>3.2098466533787194E-2</v>
      </c>
      <c r="J521" s="190"/>
    </row>
    <row r="522" spans="1:10" x14ac:dyDescent="0.2">
      <c r="A522" s="76">
        <v>46.3</v>
      </c>
      <c r="B522" s="76">
        <f t="shared" si="57"/>
        <v>4.6299999999999994E-2</v>
      </c>
      <c r="C522" s="78">
        <f t="shared" si="58"/>
        <v>0.31841045635188886</v>
      </c>
      <c r="D522" s="78">
        <f t="shared" si="59"/>
        <v>1</v>
      </c>
      <c r="E522" s="78">
        <f t="shared" si="60"/>
        <v>0.31841045635188886</v>
      </c>
      <c r="F522" s="78">
        <f t="shared" si="61"/>
        <v>-9.9402535761395292</v>
      </c>
      <c r="G522" s="78">
        <f t="shared" si="62"/>
        <v>9.9999999999994316E-2</v>
      </c>
      <c r="H522" s="78">
        <f t="shared" si="63"/>
        <v>0.31926784404541791</v>
      </c>
      <c r="I522" s="78">
        <f t="shared" si="64"/>
        <v>3.1926784404539978E-2</v>
      </c>
      <c r="J522" s="190"/>
    </row>
    <row r="523" spans="1:10" x14ac:dyDescent="0.2">
      <c r="A523" s="76">
        <v>46.4</v>
      </c>
      <c r="B523" s="76">
        <f t="shared" si="57"/>
        <v>4.6399999999999997E-2</v>
      </c>
      <c r="C523" s="78">
        <f t="shared" si="58"/>
        <v>0.31669979337701148</v>
      </c>
      <c r="D523" s="78">
        <f t="shared" si="59"/>
        <v>1</v>
      </c>
      <c r="E523" s="78">
        <f t="shared" si="60"/>
        <v>0.31669979337701148</v>
      </c>
      <c r="F523" s="78">
        <f t="shared" si="61"/>
        <v>-9.987044399454911</v>
      </c>
      <c r="G523" s="78">
        <f t="shared" si="62"/>
        <v>0.10000000000000142</v>
      </c>
      <c r="H523" s="78">
        <f t="shared" si="63"/>
        <v>0.31755512486445014</v>
      </c>
      <c r="I523" s="78">
        <f t="shared" si="64"/>
        <v>3.1755512486445467E-2</v>
      </c>
      <c r="J523" s="190"/>
    </row>
    <row r="524" spans="1:10" x14ac:dyDescent="0.2">
      <c r="A524" s="76">
        <v>46.5</v>
      </c>
      <c r="B524" s="76">
        <f t="shared" si="57"/>
        <v>4.65E-2</v>
      </c>
      <c r="C524" s="78">
        <f t="shared" si="58"/>
        <v>0.31499326323361582</v>
      </c>
      <c r="D524" s="78">
        <f t="shared" si="59"/>
        <v>1</v>
      </c>
      <c r="E524" s="78">
        <f t="shared" si="60"/>
        <v>0.31499326323361582</v>
      </c>
      <c r="F524" s="78">
        <f t="shared" si="61"/>
        <v>-10.033974687493878</v>
      </c>
      <c r="G524" s="78">
        <f t="shared" si="62"/>
        <v>0.10000000000000142</v>
      </c>
      <c r="H524" s="78">
        <f t="shared" si="63"/>
        <v>0.31584652830531368</v>
      </c>
      <c r="I524" s="78">
        <f t="shared" si="64"/>
        <v>3.1584652830531815E-2</v>
      </c>
      <c r="J524" s="190"/>
    </row>
    <row r="525" spans="1:10" x14ac:dyDescent="0.2">
      <c r="A525" s="76">
        <v>46.6</v>
      </c>
      <c r="B525" s="76">
        <f t="shared" si="57"/>
        <v>4.6600000000000003E-2</v>
      </c>
      <c r="C525" s="78">
        <f t="shared" si="58"/>
        <v>0.3132908861586558</v>
      </c>
      <c r="D525" s="78">
        <f t="shared" si="59"/>
        <v>1</v>
      </c>
      <c r="E525" s="78">
        <f t="shared" si="60"/>
        <v>0.3132908861586558</v>
      </c>
      <c r="F525" s="78">
        <f t="shared" si="61"/>
        <v>-10.081044777027621</v>
      </c>
      <c r="G525" s="78">
        <f t="shared" si="62"/>
        <v>0.10000000000000142</v>
      </c>
      <c r="H525" s="78">
        <f t="shared" si="63"/>
        <v>0.31414207469613581</v>
      </c>
      <c r="I525" s="78">
        <f t="shared" si="64"/>
        <v>3.1414207469614028E-2</v>
      </c>
      <c r="J525" s="190"/>
    </row>
    <row r="526" spans="1:10" x14ac:dyDescent="0.2">
      <c r="A526" s="76">
        <v>46.7</v>
      </c>
      <c r="B526" s="76">
        <f t="shared" si="57"/>
        <v>4.6700000000000005E-2</v>
      </c>
      <c r="C526" s="78">
        <f t="shared" si="58"/>
        <v>0.31159268220649594</v>
      </c>
      <c r="D526" s="78">
        <f t="shared" si="59"/>
        <v>1</v>
      </c>
      <c r="E526" s="78">
        <f t="shared" si="60"/>
        <v>0.31159268220649594</v>
      </c>
      <c r="F526" s="78">
        <f t="shared" si="61"/>
        <v>-10.128255006809553</v>
      </c>
      <c r="G526" s="78">
        <f t="shared" si="62"/>
        <v>0.10000000000000142</v>
      </c>
      <c r="H526" s="78">
        <f t="shared" si="63"/>
        <v>0.31244178418257584</v>
      </c>
      <c r="I526" s="78">
        <f t="shared" si="64"/>
        <v>3.124417841825803E-2</v>
      </c>
      <c r="J526" s="190"/>
    </row>
    <row r="527" spans="1:10" x14ac:dyDescent="0.2">
      <c r="A527" s="76">
        <v>46.8</v>
      </c>
      <c r="B527" s="76">
        <f t="shared" si="57"/>
        <v>4.6799999999999994E-2</v>
      </c>
      <c r="C527" s="78">
        <f t="shared" si="58"/>
        <v>0.30989867124867615</v>
      </c>
      <c r="D527" s="78">
        <f t="shared" si="59"/>
        <v>1</v>
      </c>
      <c r="E527" s="78">
        <f t="shared" si="60"/>
        <v>0.30989867124867615</v>
      </c>
      <c r="F527" s="78">
        <f t="shared" si="61"/>
        <v>-10.175605717589617</v>
      </c>
      <c r="G527" s="78">
        <f t="shared" si="62"/>
        <v>9.9999999999994316E-2</v>
      </c>
      <c r="H527" s="78">
        <f t="shared" si="63"/>
        <v>0.31074567672758602</v>
      </c>
      <c r="I527" s="78">
        <f t="shared" si="64"/>
        <v>3.1074567672756834E-2</v>
      </c>
      <c r="J527" s="190"/>
    </row>
    <row r="528" spans="1:10" x14ac:dyDescent="0.2">
      <c r="A528" s="76">
        <v>46.9</v>
      </c>
      <c r="B528" s="76">
        <f t="shared" si="57"/>
        <v>4.6899999999999997E-2</v>
      </c>
      <c r="C528" s="78">
        <f t="shared" si="58"/>
        <v>0.30820887297368371</v>
      </c>
      <c r="D528" s="78">
        <f t="shared" si="59"/>
        <v>1</v>
      </c>
      <c r="E528" s="78">
        <f t="shared" si="60"/>
        <v>0.30820887297368371</v>
      </c>
      <c r="F528" s="78">
        <f t="shared" si="61"/>
        <v>-10.223097252128778</v>
      </c>
      <c r="G528" s="78">
        <f t="shared" si="62"/>
        <v>0.10000000000000142</v>
      </c>
      <c r="H528" s="78">
        <f t="shared" si="63"/>
        <v>0.3090537721111799</v>
      </c>
      <c r="I528" s="78">
        <f t="shared" si="64"/>
        <v>3.090537721111843E-2</v>
      </c>
      <c r="J528" s="190"/>
    </row>
    <row r="529" spans="1:10" x14ac:dyDescent="0.2">
      <c r="A529" s="76">
        <v>47</v>
      </c>
      <c r="B529" s="76">
        <f t="shared" si="57"/>
        <v>4.7E-2</v>
      </c>
      <c r="C529" s="78">
        <f t="shared" si="58"/>
        <v>0.30652330688673657</v>
      </c>
      <c r="D529" s="78">
        <f t="shared" si="59"/>
        <v>1</v>
      </c>
      <c r="E529" s="78">
        <f t="shared" si="60"/>
        <v>0.30652330688673657</v>
      </c>
      <c r="F529" s="78">
        <f t="shared" si="61"/>
        <v>-10.270729955213525</v>
      </c>
      <c r="G529" s="78">
        <f t="shared" si="62"/>
        <v>0.10000000000000142</v>
      </c>
      <c r="H529" s="78">
        <f t="shared" si="63"/>
        <v>0.30736608993021014</v>
      </c>
      <c r="I529" s="78">
        <f t="shared" si="64"/>
        <v>3.0736608993021452E-2</v>
      </c>
      <c r="J529" s="190"/>
    </row>
    <row r="530" spans="1:10" x14ac:dyDescent="0.2">
      <c r="A530" s="76">
        <v>47.1</v>
      </c>
      <c r="B530" s="76">
        <f t="shared" si="57"/>
        <v>4.7100000000000003E-2</v>
      </c>
      <c r="C530" s="78">
        <f t="shared" si="58"/>
        <v>0.30484199230956865</v>
      </c>
      <c r="D530" s="78">
        <f t="shared" si="59"/>
        <v>1</v>
      </c>
      <c r="E530" s="78">
        <f t="shared" si="60"/>
        <v>0.30484199230956865</v>
      </c>
      <c r="F530" s="78">
        <f t="shared" si="61"/>
        <v>-10.318504173670703</v>
      </c>
      <c r="G530" s="78">
        <f t="shared" si="62"/>
        <v>0.10000000000000142</v>
      </c>
      <c r="H530" s="78">
        <f t="shared" si="63"/>
        <v>0.30568264959815261</v>
      </c>
      <c r="I530" s="78">
        <f t="shared" si="64"/>
        <v>3.0568264959815697E-2</v>
      </c>
      <c r="J530" s="190"/>
    </row>
    <row r="531" spans="1:10" x14ac:dyDescent="0.2">
      <c r="A531" s="76">
        <v>47.2</v>
      </c>
      <c r="B531" s="76">
        <f t="shared" si="57"/>
        <v>4.7200000000000006E-2</v>
      </c>
      <c r="C531" s="78">
        <f t="shared" si="58"/>
        <v>0.3031649483802285</v>
      </c>
      <c r="D531" s="78">
        <f t="shared" si="59"/>
        <v>1</v>
      </c>
      <c r="E531" s="78">
        <f t="shared" si="60"/>
        <v>0.3031649483802285</v>
      </c>
      <c r="F531" s="78">
        <f t="shared" si="61"/>
        <v>-10.366420256382302</v>
      </c>
      <c r="G531" s="78">
        <f t="shared" si="62"/>
        <v>0.10000000000000142</v>
      </c>
      <c r="H531" s="78">
        <f t="shared" si="63"/>
        <v>0.30400347034489861</v>
      </c>
      <c r="I531" s="78">
        <f t="shared" si="64"/>
        <v>3.0400347034490294E-2</v>
      </c>
      <c r="J531" s="190"/>
    </row>
    <row r="532" spans="1:10" x14ac:dyDescent="0.2">
      <c r="A532" s="76">
        <v>47.3</v>
      </c>
      <c r="B532" s="76">
        <f t="shared" si="57"/>
        <v>4.7299999999999995E-2</v>
      </c>
      <c r="C532" s="78">
        <f t="shared" si="58"/>
        <v>0.30149219405288263</v>
      </c>
      <c r="D532" s="78">
        <f t="shared" si="59"/>
        <v>1</v>
      </c>
      <c r="E532" s="78">
        <f t="shared" si="60"/>
        <v>0.30149219405288263</v>
      </c>
      <c r="F532" s="78">
        <f t="shared" si="61"/>
        <v>-10.414478554300484</v>
      </c>
      <c r="G532" s="78">
        <f t="shared" si="62"/>
        <v>9.9999999999994316E-2</v>
      </c>
      <c r="H532" s="78">
        <f t="shared" si="63"/>
        <v>0.30232857121655554</v>
      </c>
      <c r="I532" s="78">
        <f t="shared" si="64"/>
        <v>3.0232857121653835E-2</v>
      </c>
      <c r="J532" s="190"/>
    </row>
    <row r="533" spans="1:10" x14ac:dyDescent="0.2">
      <c r="A533" s="76">
        <v>47.4</v>
      </c>
      <c r="B533" s="76">
        <f t="shared" si="57"/>
        <v>4.7399999999999998E-2</v>
      </c>
      <c r="C533" s="78">
        <f t="shared" si="58"/>
        <v>0.29982374809762607</v>
      </c>
      <c r="D533" s="78">
        <f t="shared" si="59"/>
        <v>1</v>
      </c>
      <c r="E533" s="78">
        <f t="shared" si="60"/>
        <v>0.29982374809762607</v>
      </c>
      <c r="F533" s="78">
        <f t="shared" si="61"/>
        <v>-10.462679420462774</v>
      </c>
      <c r="G533" s="78">
        <f t="shared" si="62"/>
        <v>0.10000000000000142</v>
      </c>
      <c r="H533" s="78">
        <f t="shared" si="63"/>
        <v>0.30065797107525438</v>
      </c>
      <c r="I533" s="78">
        <f t="shared" si="64"/>
        <v>3.0065797107525865E-2</v>
      </c>
      <c r="J533" s="190"/>
    </row>
    <row r="534" spans="1:10" x14ac:dyDescent="0.2">
      <c r="A534" s="76">
        <v>47.5</v>
      </c>
      <c r="B534" s="76">
        <f t="shared" si="57"/>
        <v>4.7500000000000001E-2</v>
      </c>
      <c r="C534" s="78">
        <f t="shared" si="58"/>
        <v>0.29815962910030441</v>
      </c>
      <c r="D534" s="78">
        <f t="shared" si="59"/>
        <v>1</v>
      </c>
      <c r="E534" s="78">
        <f t="shared" si="60"/>
        <v>0.29815962910030441</v>
      </c>
      <c r="F534" s="78">
        <f t="shared" si="61"/>
        <v>-10.511023210007284</v>
      </c>
      <c r="G534" s="78">
        <f t="shared" si="62"/>
        <v>0.10000000000000142</v>
      </c>
      <c r="H534" s="78">
        <f t="shared" si="63"/>
        <v>0.29899168859896524</v>
      </c>
      <c r="I534" s="78">
        <f t="shared" si="64"/>
        <v>2.9899168859896949E-2</v>
      </c>
      <c r="J534" s="190"/>
    </row>
    <row r="535" spans="1:10" x14ac:dyDescent="0.2">
      <c r="A535" s="76">
        <v>47.6</v>
      </c>
      <c r="B535" s="76">
        <f t="shared" si="57"/>
        <v>4.7600000000000003E-2</v>
      </c>
      <c r="C535" s="78">
        <f t="shared" si="58"/>
        <v>0.29649985546233903</v>
      </c>
      <c r="D535" s="78">
        <f t="shared" si="59"/>
        <v>1</v>
      </c>
      <c r="E535" s="78">
        <f t="shared" si="60"/>
        <v>0.29649985546233903</v>
      </c>
      <c r="F535" s="78">
        <f t="shared" si="61"/>
        <v>-10.559510280188228</v>
      </c>
      <c r="G535" s="78">
        <f t="shared" si="62"/>
        <v>0.10000000000000142</v>
      </c>
      <c r="H535" s="78">
        <f t="shared" si="63"/>
        <v>0.2973297422813217</v>
      </c>
      <c r="I535" s="78">
        <f t="shared" si="64"/>
        <v>2.9732974228132591E-2</v>
      </c>
      <c r="J535" s="190"/>
    </row>
    <row r="536" spans="1:10" x14ac:dyDescent="0.2">
      <c r="A536" s="76">
        <v>47.7</v>
      </c>
      <c r="B536" s="76">
        <f t="shared" si="57"/>
        <v>4.7700000000000006E-2</v>
      </c>
      <c r="C536" s="78">
        <f t="shared" si="58"/>
        <v>0.29484444540056359</v>
      </c>
      <c r="D536" s="78">
        <f t="shared" si="59"/>
        <v>1</v>
      </c>
      <c r="E536" s="78">
        <f t="shared" si="60"/>
        <v>0.29484444540056359</v>
      </c>
      <c r="F536" s="78">
        <f t="shared" si="61"/>
        <v>-10.608140990391448</v>
      </c>
      <c r="G536" s="78">
        <f t="shared" si="62"/>
        <v>0.10000000000000142</v>
      </c>
      <c r="H536" s="78">
        <f t="shared" si="63"/>
        <v>0.29567215043145134</v>
      </c>
      <c r="I536" s="78">
        <f t="shared" si="64"/>
        <v>2.9567215043145554E-2</v>
      </c>
      <c r="J536" s="190"/>
    </row>
    <row r="537" spans="1:10" x14ac:dyDescent="0.2">
      <c r="A537" s="76">
        <v>47.8</v>
      </c>
      <c r="B537" s="76">
        <f t="shared" si="57"/>
        <v>4.7799999999999995E-2</v>
      </c>
      <c r="C537" s="78">
        <f t="shared" si="58"/>
        <v>0.29319341694706508</v>
      </c>
      <c r="D537" s="78">
        <f t="shared" si="59"/>
        <v>1</v>
      </c>
      <c r="E537" s="78">
        <f t="shared" si="60"/>
        <v>0.29319341694706508</v>
      </c>
      <c r="F537" s="78">
        <f t="shared" si="61"/>
        <v>-10.656915702150238</v>
      </c>
      <c r="G537" s="78">
        <f t="shared" si="62"/>
        <v>9.9999999999994316E-2</v>
      </c>
      <c r="H537" s="78">
        <f t="shared" si="63"/>
        <v>0.29401893117381434</v>
      </c>
      <c r="I537" s="78">
        <f t="shared" si="64"/>
        <v>2.9401893117379761E-2</v>
      </c>
      <c r="J537" s="190"/>
    </row>
    <row r="538" spans="1:10" x14ac:dyDescent="0.2">
      <c r="A538" s="76">
        <v>47.9</v>
      </c>
      <c r="B538" s="76">
        <f t="shared" si="57"/>
        <v>4.7899999999999998E-2</v>
      </c>
      <c r="C538" s="78">
        <f t="shared" si="58"/>
        <v>0.2915467879490366</v>
      </c>
      <c r="D538" s="78">
        <f t="shared" si="59"/>
        <v>1</v>
      </c>
      <c r="E538" s="78">
        <f t="shared" si="60"/>
        <v>0.2915467879490366</v>
      </c>
      <c r="F538" s="78">
        <f t="shared" si="61"/>
        <v>-10.705834779161146</v>
      </c>
      <c r="G538" s="78">
        <f t="shared" si="62"/>
        <v>0.10000000000000142</v>
      </c>
      <c r="H538" s="78">
        <f t="shared" si="63"/>
        <v>0.29237010244805084</v>
      </c>
      <c r="I538" s="78">
        <f t="shared" si="64"/>
        <v>2.92370102448055E-2</v>
      </c>
      <c r="J538" s="190"/>
    </row>
    <row r="539" spans="1:10" x14ac:dyDescent="0.2">
      <c r="A539" s="76">
        <v>48</v>
      </c>
      <c r="B539" s="76">
        <f t="shared" si="57"/>
        <v>4.8000000000000001E-2</v>
      </c>
      <c r="C539" s="78">
        <f t="shared" si="58"/>
        <v>0.28990457606863468</v>
      </c>
      <c r="D539" s="78">
        <f t="shared" si="59"/>
        <v>1</v>
      </c>
      <c r="E539" s="78">
        <f t="shared" si="60"/>
        <v>0.28990457606863468</v>
      </c>
      <c r="F539" s="78">
        <f t="shared" si="61"/>
        <v>-10.754898587300065</v>
      </c>
      <c r="G539" s="78">
        <f t="shared" si="62"/>
        <v>0.10000000000000142</v>
      </c>
      <c r="H539" s="78">
        <f t="shared" si="63"/>
        <v>0.29072568200883564</v>
      </c>
      <c r="I539" s="78">
        <f t="shared" si="64"/>
        <v>2.9072568200883976E-2</v>
      </c>
      <c r="J539" s="190"/>
    </row>
    <row r="540" spans="1:10" x14ac:dyDescent="0.2">
      <c r="A540" s="76">
        <v>48.1</v>
      </c>
      <c r="B540" s="76">
        <f t="shared" si="57"/>
        <v>4.8100000000000004E-2</v>
      </c>
      <c r="C540" s="78">
        <f t="shared" si="58"/>
        <v>0.28826679878284434</v>
      </c>
      <c r="D540" s="78">
        <f t="shared" si="59"/>
        <v>1</v>
      </c>
      <c r="E540" s="78">
        <f t="shared" si="60"/>
        <v>0.28826679878284434</v>
      </c>
      <c r="F540" s="78">
        <f t="shared" si="61"/>
        <v>-10.804107494638462</v>
      </c>
      <c r="G540" s="78">
        <f t="shared" si="62"/>
        <v>0.10000000000000142</v>
      </c>
      <c r="H540" s="78">
        <f t="shared" si="63"/>
        <v>0.28908568742573948</v>
      </c>
      <c r="I540" s="78">
        <f t="shared" si="64"/>
        <v>2.8908568742574359E-2</v>
      </c>
      <c r="J540" s="190"/>
    </row>
    <row r="541" spans="1:10" x14ac:dyDescent="0.2">
      <c r="A541" s="76">
        <v>48.2</v>
      </c>
      <c r="B541" s="76">
        <f t="shared" si="57"/>
        <v>4.82E-2</v>
      </c>
      <c r="C541" s="78">
        <f t="shared" si="58"/>
        <v>0.28663347338335482</v>
      </c>
      <c r="D541" s="78">
        <f t="shared" si="59"/>
        <v>1</v>
      </c>
      <c r="E541" s="78">
        <f t="shared" si="60"/>
        <v>0.28663347338335482</v>
      </c>
      <c r="F541" s="78">
        <f t="shared" si="61"/>
        <v>-10.853461871459666</v>
      </c>
      <c r="G541" s="78">
        <f t="shared" si="62"/>
        <v>0.10000000000000142</v>
      </c>
      <c r="H541" s="78">
        <f t="shared" si="63"/>
        <v>0.28745013608309955</v>
      </c>
      <c r="I541" s="78">
        <f t="shared" si="64"/>
        <v>2.8745013608310364E-2</v>
      </c>
      <c r="J541" s="190"/>
    </row>
    <row r="542" spans="1:10" x14ac:dyDescent="0.2">
      <c r="A542" s="76">
        <v>48.3</v>
      </c>
      <c r="B542" s="76">
        <f t="shared" si="57"/>
        <v>4.8299999999999996E-2</v>
      </c>
      <c r="C542" s="78">
        <f t="shared" si="58"/>
        <v>0.28500461697643975</v>
      </c>
      <c r="D542" s="78">
        <f t="shared" si="59"/>
        <v>1</v>
      </c>
      <c r="E542" s="78">
        <f t="shared" si="60"/>
        <v>0.28500461697643975</v>
      </c>
      <c r="F542" s="78">
        <f t="shared" si="61"/>
        <v>-10.902962090275439</v>
      </c>
      <c r="G542" s="78">
        <f t="shared" si="62"/>
        <v>9.9999999999994316E-2</v>
      </c>
      <c r="H542" s="78">
        <f t="shared" si="63"/>
        <v>0.28581904517989731</v>
      </c>
      <c r="I542" s="78">
        <f t="shared" si="64"/>
        <v>2.8581904517988106E-2</v>
      </c>
      <c r="J542" s="190"/>
    </row>
    <row r="543" spans="1:10" x14ac:dyDescent="0.2">
      <c r="A543" s="76">
        <v>48.4</v>
      </c>
      <c r="B543" s="76">
        <f t="shared" si="57"/>
        <v>4.8399999999999999E-2</v>
      </c>
      <c r="C543" s="78">
        <f t="shared" si="58"/>
        <v>0.28338024648284565</v>
      </c>
      <c r="D543" s="78">
        <f t="shared" si="59"/>
        <v>1</v>
      </c>
      <c r="E543" s="78">
        <f t="shared" si="60"/>
        <v>0.28338024648284565</v>
      </c>
      <c r="F543" s="78">
        <f t="shared" si="61"/>
        <v>-10.95260852584266</v>
      </c>
      <c r="G543" s="78">
        <f t="shared" si="62"/>
        <v>0.10000000000000142</v>
      </c>
      <c r="H543" s="78">
        <f t="shared" si="63"/>
        <v>0.2841924317296427</v>
      </c>
      <c r="I543" s="78">
        <f t="shared" si="64"/>
        <v>2.8419243172964674E-2</v>
      </c>
      <c r="J543" s="190"/>
    </row>
    <row r="544" spans="1:10" x14ac:dyDescent="0.2">
      <c r="A544" s="76">
        <v>48.5</v>
      </c>
      <c r="B544" s="76">
        <f t="shared" si="57"/>
        <v>4.8500000000000001E-2</v>
      </c>
      <c r="C544" s="78">
        <f t="shared" si="58"/>
        <v>0.28176037863769066</v>
      </c>
      <c r="D544" s="78">
        <f t="shared" si="59"/>
        <v>1</v>
      </c>
      <c r="E544" s="78">
        <f t="shared" si="60"/>
        <v>0.28176037863769066</v>
      </c>
      <c r="F544" s="78">
        <f t="shared" si="61"/>
        <v>-11.002401555180118</v>
      </c>
      <c r="G544" s="78">
        <f t="shared" si="62"/>
        <v>0.10000000000000142</v>
      </c>
      <c r="H544" s="78">
        <f t="shared" si="63"/>
        <v>0.28257031256026816</v>
      </c>
      <c r="I544" s="78">
        <f t="shared" si="64"/>
        <v>2.8257031256027219E-2</v>
      </c>
      <c r="J544" s="190"/>
    </row>
    <row r="545" spans="1:10" x14ac:dyDescent="0.2">
      <c r="A545" s="76">
        <v>48.6</v>
      </c>
      <c r="B545" s="76">
        <f t="shared" si="57"/>
        <v>4.8600000000000004E-2</v>
      </c>
      <c r="C545" s="78">
        <f t="shared" si="58"/>
        <v>0.280145029990368</v>
      </c>
      <c r="D545" s="78">
        <f t="shared" si="59"/>
        <v>1</v>
      </c>
      <c r="E545" s="78">
        <f t="shared" si="60"/>
        <v>0.280145029990368</v>
      </c>
      <c r="F545" s="78">
        <f t="shared" si="61"/>
        <v>-11.052341557585541</v>
      </c>
      <c r="G545" s="78">
        <f t="shared" si="62"/>
        <v>0.10000000000000142</v>
      </c>
      <c r="H545" s="78">
        <f t="shared" si="63"/>
        <v>0.2809527043140293</v>
      </c>
      <c r="I545" s="78">
        <f t="shared" si="64"/>
        <v>2.8095270431403328E-2</v>
      </c>
      <c r="J545" s="190"/>
    </row>
    <row r="546" spans="1:10" x14ac:dyDescent="0.2">
      <c r="A546" s="76">
        <v>48.7</v>
      </c>
      <c r="B546" s="76">
        <f t="shared" si="57"/>
        <v>4.87E-2</v>
      </c>
      <c r="C546" s="78">
        <f t="shared" si="58"/>
        <v>0.27853421690445757</v>
      </c>
      <c r="D546" s="78">
        <f t="shared" si="59"/>
        <v>1</v>
      </c>
      <c r="E546" s="78">
        <f t="shared" si="60"/>
        <v>0.27853421690445757</v>
      </c>
      <c r="F546" s="78">
        <f t="shared" si="61"/>
        <v>-11.102428914652796</v>
      </c>
      <c r="G546" s="78">
        <f t="shared" si="62"/>
        <v>0.10000000000000142</v>
      </c>
      <c r="H546" s="78">
        <f t="shared" si="63"/>
        <v>0.27933962344741281</v>
      </c>
      <c r="I546" s="78">
        <f t="shared" si="64"/>
        <v>2.7933962344741679E-2</v>
      </c>
      <c r="J546" s="190"/>
    </row>
    <row r="547" spans="1:10" x14ac:dyDescent="0.2">
      <c r="A547" s="76">
        <v>48.8</v>
      </c>
      <c r="B547" s="76">
        <f t="shared" si="57"/>
        <v>4.8799999999999996E-2</v>
      </c>
      <c r="C547" s="78">
        <f t="shared" si="58"/>
        <v>0.27692795555764738</v>
      </c>
      <c r="D547" s="78">
        <f t="shared" si="59"/>
        <v>1</v>
      </c>
      <c r="E547" s="78">
        <f t="shared" si="60"/>
        <v>0.27692795555764738</v>
      </c>
      <c r="F547" s="78">
        <f t="shared" si="61"/>
        <v>-11.152664010289161</v>
      </c>
      <c r="G547" s="78">
        <f t="shared" si="62"/>
        <v>9.9999999999994316E-2</v>
      </c>
      <c r="H547" s="78">
        <f t="shared" si="63"/>
        <v>0.27773108623105247</v>
      </c>
      <c r="I547" s="78">
        <f t="shared" si="64"/>
        <v>2.7773108623103667E-2</v>
      </c>
      <c r="J547" s="190"/>
    </row>
    <row r="548" spans="1:10" x14ac:dyDescent="0.2">
      <c r="A548" s="76">
        <v>48.9</v>
      </c>
      <c r="B548" s="76">
        <f t="shared" si="57"/>
        <v>4.8899999999999999E-2</v>
      </c>
      <c r="C548" s="78">
        <f t="shared" si="58"/>
        <v>0.27532626194165932</v>
      </c>
      <c r="D548" s="78">
        <f t="shared" si="59"/>
        <v>1</v>
      </c>
      <c r="E548" s="78">
        <f t="shared" si="60"/>
        <v>0.27532626194165932</v>
      </c>
      <c r="F548" s="78">
        <f t="shared" si="61"/>
        <v>-11.203047230732908</v>
      </c>
      <c r="G548" s="78">
        <f t="shared" si="62"/>
        <v>0.10000000000000142</v>
      </c>
      <c r="H548" s="78">
        <f t="shared" si="63"/>
        <v>0.27612710874965335</v>
      </c>
      <c r="I548" s="78">
        <f t="shared" si="64"/>
        <v>2.7612710874965727E-2</v>
      </c>
      <c r="J548" s="190"/>
    </row>
    <row r="549" spans="1:10" x14ac:dyDescent="0.2">
      <c r="A549" s="76">
        <v>49</v>
      </c>
      <c r="B549" s="76">
        <f t="shared" si="57"/>
        <v>4.9000000000000002E-2</v>
      </c>
      <c r="C549" s="78">
        <f t="shared" si="58"/>
        <v>0.27372915186218588</v>
      </c>
      <c r="D549" s="78">
        <f t="shared" si="59"/>
        <v>1</v>
      </c>
      <c r="E549" s="78">
        <f t="shared" si="60"/>
        <v>0.27372915186218588</v>
      </c>
      <c r="F549" s="78">
        <f t="shared" si="61"/>
        <v>-11.25357896457092</v>
      </c>
      <c r="G549" s="78">
        <f t="shared" si="62"/>
        <v>0.10000000000000142</v>
      </c>
      <c r="H549" s="78">
        <f t="shared" si="63"/>
        <v>0.27452770690192263</v>
      </c>
      <c r="I549" s="78">
        <f t="shared" si="64"/>
        <v>2.7452770690192654E-2</v>
      </c>
      <c r="J549" s="190"/>
    </row>
    <row r="550" spans="1:10" x14ac:dyDescent="0.2">
      <c r="A550" s="76">
        <v>49.1</v>
      </c>
      <c r="B550" s="76">
        <f t="shared" si="57"/>
        <v>4.9100000000000005E-2</v>
      </c>
      <c r="C550" s="78">
        <f t="shared" si="58"/>
        <v>0.27213664093883128</v>
      </c>
      <c r="D550" s="78">
        <f t="shared" si="59"/>
        <v>1</v>
      </c>
      <c r="E550" s="78">
        <f t="shared" si="60"/>
        <v>0.27213664093883128</v>
      </c>
      <c r="F550" s="78">
        <f t="shared" si="61"/>
        <v>-11.304259602756606</v>
      </c>
      <c r="G550" s="78">
        <f t="shared" si="62"/>
        <v>0.10000000000000142</v>
      </c>
      <c r="H550" s="78">
        <f t="shared" si="63"/>
        <v>0.27293289640050855</v>
      </c>
      <c r="I550" s="78">
        <f t="shared" si="64"/>
        <v>2.7293289640051243E-2</v>
      </c>
      <c r="J550" s="190"/>
    </row>
    <row r="551" spans="1:10" x14ac:dyDescent="0.2">
      <c r="A551" s="76">
        <v>49.2</v>
      </c>
      <c r="B551" s="76">
        <f t="shared" si="57"/>
        <v>4.9200000000000001E-2</v>
      </c>
      <c r="C551" s="78">
        <f t="shared" si="58"/>
        <v>0.27054874460506345</v>
      </c>
      <c r="D551" s="78">
        <f t="shared" si="59"/>
        <v>1</v>
      </c>
      <c r="E551" s="78">
        <f t="shared" si="60"/>
        <v>0.27054874460506345</v>
      </c>
      <c r="F551" s="78">
        <f t="shared" si="61"/>
        <v>-11.355089538627878</v>
      </c>
      <c r="G551" s="78">
        <f t="shared" si="62"/>
        <v>0.10000000000000142</v>
      </c>
      <c r="H551" s="78">
        <f t="shared" si="63"/>
        <v>0.27134269277194734</v>
      </c>
      <c r="I551" s="78">
        <f t="shared" si="64"/>
        <v>2.713426927719512E-2</v>
      </c>
      <c r="J551" s="190"/>
    </row>
    <row r="552" spans="1:10" x14ac:dyDescent="0.2">
      <c r="A552" s="76">
        <v>49.3</v>
      </c>
      <c r="B552" s="76">
        <f t="shared" si="57"/>
        <v>4.9299999999999997E-2</v>
      </c>
      <c r="C552" s="78">
        <f t="shared" si="58"/>
        <v>0.26896547810817156</v>
      </c>
      <c r="D552" s="78">
        <f t="shared" si="59"/>
        <v>1</v>
      </c>
      <c r="E552" s="78">
        <f t="shared" si="60"/>
        <v>0.26896547810817156</v>
      </c>
      <c r="F552" s="78">
        <f t="shared" si="61"/>
        <v>-11.406069167925372</v>
      </c>
      <c r="G552" s="78">
        <f t="shared" si="62"/>
        <v>9.9999999999994316E-2</v>
      </c>
      <c r="H552" s="78">
        <f t="shared" si="63"/>
        <v>0.26975711135661751</v>
      </c>
      <c r="I552" s="78">
        <f t="shared" si="64"/>
        <v>2.6975711135660219E-2</v>
      </c>
      <c r="J552" s="190"/>
    </row>
    <row r="553" spans="1:10" x14ac:dyDescent="0.2">
      <c r="A553" s="76">
        <v>49.4</v>
      </c>
      <c r="B553" s="76">
        <f t="shared" si="57"/>
        <v>4.9399999999999999E-2</v>
      </c>
      <c r="C553" s="78">
        <f t="shared" si="58"/>
        <v>0.26738685650922989</v>
      </c>
      <c r="D553" s="78">
        <f t="shared" si="59"/>
        <v>1</v>
      </c>
      <c r="E553" s="78">
        <f t="shared" si="60"/>
        <v>0.26738685650922989</v>
      </c>
      <c r="F553" s="78">
        <f t="shared" si="61"/>
        <v>-11.457198888810908</v>
      </c>
      <c r="G553" s="78">
        <f t="shared" si="62"/>
        <v>0.10000000000000142</v>
      </c>
      <c r="H553" s="78">
        <f t="shared" si="63"/>
        <v>0.26817616730870075</v>
      </c>
      <c r="I553" s="78">
        <f t="shared" si="64"/>
        <v>2.6817616730870457E-2</v>
      </c>
      <c r="J553" s="190"/>
    </row>
    <row r="554" spans="1:10" x14ac:dyDescent="0.2">
      <c r="A554" s="76">
        <v>49.5</v>
      </c>
      <c r="B554" s="76">
        <f t="shared" si="57"/>
        <v>4.9500000000000002E-2</v>
      </c>
      <c r="C554" s="78">
        <f t="shared" si="58"/>
        <v>0.26581289468307423</v>
      </c>
      <c r="D554" s="78">
        <f t="shared" si="59"/>
        <v>1</v>
      </c>
      <c r="E554" s="78">
        <f t="shared" si="60"/>
        <v>0.26581289468307423</v>
      </c>
      <c r="F554" s="78">
        <f t="shared" si="61"/>
        <v>-11.508479101885932</v>
      </c>
      <c r="G554" s="78">
        <f t="shared" si="62"/>
        <v>0.10000000000000142</v>
      </c>
      <c r="H554" s="78">
        <f t="shared" si="63"/>
        <v>0.26659987559615206</v>
      </c>
      <c r="I554" s="78">
        <f t="shared" si="64"/>
        <v>2.6659987559615586E-2</v>
      </c>
      <c r="J554" s="190"/>
    </row>
    <row r="555" spans="1:10" x14ac:dyDescent="0.2">
      <c r="A555" s="76">
        <v>49.6</v>
      </c>
      <c r="B555" s="76">
        <f t="shared" si="57"/>
        <v>4.9599999999999998E-2</v>
      </c>
      <c r="C555" s="78">
        <f t="shared" si="58"/>
        <v>0.26424360731827951</v>
      </c>
      <c r="D555" s="78">
        <f t="shared" si="59"/>
        <v>1</v>
      </c>
      <c r="E555" s="78">
        <f t="shared" si="60"/>
        <v>0.26424360731827951</v>
      </c>
      <c r="F555" s="78">
        <f t="shared" si="61"/>
        <v>-11.559910210210401</v>
      </c>
      <c r="G555" s="78">
        <f t="shared" si="62"/>
        <v>0.10000000000000142</v>
      </c>
      <c r="H555" s="78">
        <f t="shared" si="63"/>
        <v>0.26502825100067684</v>
      </c>
      <c r="I555" s="78">
        <f t="shared" si="64"/>
        <v>2.6502825100068062E-2</v>
      </c>
      <c r="J555" s="190"/>
    </row>
    <row r="556" spans="1:10" x14ac:dyDescent="0.2">
      <c r="A556" s="76">
        <v>49.7</v>
      </c>
      <c r="B556" s="76">
        <f t="shared" si="57"/>
        <v>4.9700000000000001E-2</v>
      </c>
      <c r="C556" s="78">
        <f t="shared" si="58"/>
        <v>0.26267900891714979</v>
      </c>
      <c r="D556" s="78">
        <f t="shared" si="59"/>
        <v>1</v>
      </c>
      <c r="E556" s="78">
        <f t="shared" si="60"/>
        <v>0.26267900891714979</v>
      </c>
      <c r="F556" s="78">
        <f t="shared" si="61"/>
        <v>-11.61149261932165</v>
      </c>
      <c r="G556" s="78">
        <f t="shared" si="62"/>
        <v>0.10000000000000142</v>
      </c>
      <c r="H556" s="78">
        <f t="shared" si="63"/>
        <v>0.26346130811771462</v>
      </c>
      <c r="I556" s="78">
        <f t="shared" si="64"/>
        <v>2.6346130811771836E-2</v>
      </c>
      <c r="J556" s="190"/>
    </row>
    <row r="557" spans="1:10" x14ac:dyDescent="0.2">
      <c r="A557" s="76">
        <v>49.8</v>
      </c>
      <c r="B557" s="76">
        <f t="shared" si="57"/>
        <v>4.9799999999999997E-2</v>
      </c>
      <c r="C557" s="78">
        <f t="shared" si="58"/>
        <v>0.26111911379571379</v>
      </c>
      <c r="D557" s="78">
        <f t="shared" si="59"/>
        <v>1</v>
      </c>
      <c r="E557" s="78">
        <f t="shared" si="60"/>
        <v>0.26111911379571379</v>
      </c>
      <c r="F557" s="78">
        <f t="shared" si="61"/>
        <v>-11.663226737253552</v>
      </c>
      <c r="G557" s="78">
        <f t="shared" si="62"/>
        <v>9.9999999999994316E-2</v>
      </c>
      <c r="H557" s="78">
        <f t="shared" si="63"/>
        <v>0.26189906135643182</v>
      </c>
      <c r="I557" s="78">
        <f t="shared" si="64"/>
        <v>2.6189906135641695E-2</v>
      </c>
      <c r="J557" s="190"/>
    </row>
    <row r="558" spans="1:10" x14ac:dyDescent="0.2">
      <c r="A558" s="76">
        <v>49.9</v>
      </c>
      <c r="B558" s="76">
        <f t="shared" si="57"/>
        <v>4.99E-2</v>
      </c>
      <c r="C558" s="78">
        <f t="shared" si="58"/>
        <v>0.25956393608372785</v>
      </c>
      <c r="D558" s="78">
        <f t="shared" si="59"/>
        <v>1</v>
      </c>
      <c r="E558" s="78">
        <f t="shared" si="60"/>
        <v>0.25956393608372785</v>
      </c>
      <c r="F558" s="78">
        <f t="shared" si="61"/>
        <v>-11.71511297455584</v>
      </c>
      <c r="G558" s="78">
        <f t="shared" si="62"/>
        <v>0.10000000000000142</v>
      </c>
      <c r="H558" s="78">
        <f t="shared" si="63"/>
        <v>0.26034152493972085</v>
      </c>
      <c r="I558" s="78">
        <f t="shared" si="64"/>
        <v>2.6034152493972455E-2</v>
      </c>
      <c r="J558" s="190"/>
    </row>
    <row r="559" spans="1:10" x14ac:dyDescent="0.2">
      <c r="A559" s="76">
        <v>50</v>
      </c>
      <c r="B559" s="76">
        <f t="shared" si="57"/>
        <v>0.05</v>
      </c>
      <c r="C559" s="78">
        <f t="shared" si="58"/>
        <v>0.25801348972468657</v>
      </c>
      <c r="D559" s="78">
        <f t="shared" si="59"/>
        <v>1</v>
      </c>
      <c r="E559" s="78">
        <f t="shared" si="60"/>
        <v>0.25801348972468657</v>
      </c>
      <c r="F559" s="78">
        <f t="shared" si="61"/>
        <v>-11.767151744313635</v>
      </c>
      <c r="G559" s="78">
        <f t="shared" si="62"/>
        <v>0.10000000000000142</v>
      </c>
      <c r="H559" s="78">
        <f t="shared" si="63"/>
        <v>0.25878871290420724</v>
      </c>
      <c r="I559" s="78">
        <f t="shared" si="64"/>
        <v>2.5878871290421091E-2</v>
      </c>
      <c r="J559" s="190"/>
    </row>
    <row r="560" spans="1:10" x14ac:dyDescent="0.2">
      <c r="A560" s="76">
        <v>50.1</v>
      </c>
      <c r="B560" s="76">
        <f t="shared" si="57"/>
        <v>5.0099999999999999E-2</v>
      </c>
      <c r="C560" s="78">
        <f t="shared" si="58"/>
        <v>0.25646778847584256</v>
      </c>
      <c r="D560" s="78">
        <f t="shared" si="59"/>
        <v>1</v>
      </c>
      <c r="E560" s="78">
        <f t="shared" si="60"/>
        <v>0.25646778847584256</v>
      </c>
      <c r="F560" s="78">
        <f t="shared" si="61"/>
        <v>-11.819343462167126</v>
      </c>
      <c r="G560" s="78">
        <f t="shared" si="62"/>
        <v>0.10000000000000142</v>
      </c>
      <c r="H560" s="78">
        <f t="shared" si="63"/>
        <v>0.25724063910026457</v>
      </c>
      <c r="I560" s="78">
        <f t="shared" si="64"/>
        <v>2.5724063910026823E-2</v>
      </c>
      <c r="J560" s="190"/>
    </row>
    <row r="561" spans="1:10" x14ac:dyDescent="0.2">
      <c r="A561" s="76">
        <v>50.2</v>
      </c>
      <c r="B561" s="76">
        <f t="shared" si="57"/>
        <v>5.0200000000000002E-2</v>
      </c>
      <c r="C561" s="78">
        <f t="shared" si="58"/>
        <v>0.25492684590823039</v>
      </c>
      <c r="D561" s="78">
        <f t="shared" si="59"/>
        <v>1</v>
      </c>
      <c r="E561" s="78">
        <f t="shared" si="60"/>
        <v>0.25492684590823039</v>
      </c>
      <c r="F561" s="78">
        <f t="shared" si="61"/>
        <v>-11.871688546331526</v>
      </c>
      <c r="G561" s="78">
        <f t="shared" si="62"/>
        <v>0.10000000000000142</v>
      </c>
      <c r="H561" s="78">
        <f t="shared" si="63"/>
        <v>0.25569731719203648</v>
      </c>
      <c r="I561" s="78">
        <f t="shared" si="64"/>
        <v>2.5569731719204011E-2</v>
      </c>
      <c r="J561" s="190"/>
    </row>
    <row r="562" spans="1:10" x14ac:dyDescent="0.2">
      <c r="A562" s="76">
        <v>50.3</v>
      </c>
      <c r="B562" s="76">
        <f t="shared" si="57"/>
        <v>5.0299999999999997E-2</v>
      </c>
      <c r="C562" s="78">
        <f t="shared" si="58"/>
        <v>0.25339067540670113</v>
      </c>
      <c r="D562" s="78">
        <f t="shared" si="59"/>
        <v>1</v>
      </c>
      <c r="E562" s="78">
        <f t="shared" si="60"/>
        <v>0.25339067540670113</v>
      </c>
      <c r="F562" s="78">
        <f t="shared" si="61"/>
        <v>-11.924187417617162</v>
      </c>
      <c r="G562" s="78">
        <f t="shared" si="62"/>
        <v>9.9999999999994316E-2</v>
      </c>
      <c r="H562" s="78">
        <f t="shared" si="63"/>
        <v>0.25415876065746579</v>
      </c>
      <c r="I562" s="78">
        <f t="shared" si="64"/>
        <v>2.5415876065745135E-2</v>
      </c>
      <c r="J562" s="190"/>
    </row>
    <row r="563" spans="1:10" x14ac:dyDescent="0.2">
      <c r="A563" s="76">
        <v>50.4</v>
      </c>
      <c r="B563" s="76">
        <f t="shared" si="57"/>
        <v>5.04E-2</v>
      </c>
      <c r="C563" s="78">
        <f t="shared" si="58"/>
        <v>0.25185929016996217</v>
      </c>
      <c r="D563" s="78">
        <f t="shared" si="59"/>
        <v>1</v>
      </c>
      <c r="E563" s="78">
        <f t="shared" si="60"/>
        <v>0.25185929016996217</v>
      </c>
      <c r="F563" s="78">
        <f t="shared" si="61"/>
        <v>-11.976840499449802</v>
      </c>
      <c r="G563" s="78">
        <f t="shared" si="62"/>
        <v>0.10000000000000142</v>
      </c>
      <c r="H563" s="78">
        <f t="shared" si="63"/>
        <v>0.25262498278833168</v>
      </c>
      <c r="I563" s="78">
        <f t="shared" si="64"/>
        <v>2.5262498278833527E-2</v>
      </c>
      <c r="J563" s="190"/>
    </row>
    <row r="564" spans="1:10" x14ac:dyDescent="0.2">
      <c r="A564" s="76">
        <v>50.5</v>
      </c>
      <c r="B564" s="76">
        <f t="shared" si="57"/>
        <v>5.0500000000000003E-2</v>
      </c>
      <c r="C564" s="78">
        <f t="shared" si="58"/>
        <v>0.25033270321062639</v>
      </c>
      <c r="D564" s="78">
        <f t="shared" si="59"/>
        <v>1</v>
      </c>
      <c r="E564" s="78">
        <f t="shared" si="60"/>
        <v>0.25033270321062639</v>
      </c>
      <c r="F564" s="78">
        <f t="shared" si="61"/>
        <v>-12.029648217891156</v>
      </c>
      <c r="G564" s="78">
        <f t="shared" si="62"/>
        <v>0.10000000000000142</v>
      </c>
      <c r="H564" s="78">
        <f t="shared" si="63"/>
        <v>0.25109599669029425</v>
      </c>
      <c r="I564" s="78">
        <f t="shared" si="64"/>
        <v>2.5109599669029783E-2</v>
      </c>
      <c r="J564" s="190"/>
    </row>
    <row r="565" spans="1:10" x14ac:dyDescent="0.2">
      <c r="A565" s="76">
        <v>50.6</v>
      </c>
      <c r="B565" s="76">
        <f t="shared" si="57"/>
        <v>5.0599999999999999E-2</v>
      </c>
      <c r="C565" s="78">
        <f t="shared" si="58"/>
        <v>0.24881092735526716</v>
      </c>
      <c r="D565" s="78">
        <f t="shared" si="59"/>
        <v>1</v>
      </c>
      <c r="E565" s="78">
        <f t="shared" si="60"/>
        <v>0.24881092735526716</v>
      </c>
      <c r="F565" s="78">
        <f t="shared" si="61"/>
        <v>-12.082611001659631</v>
      </c>
      <c r="G565" s="78">
        <f t="shared" si="62"/>
        <v>0.10000000000000142</v>
      </c>
      <c r="H565" s="78">
        <f t="shared" si="63"/>
        <v>0.24957181528294678</v>
      </c>
      <c r="I565" s="78">
        <f t="shared" si="64"/>
        <v>2.4957181528295031E-2</v>
      </c>
      <c r="J565" s="190"/>
    </row>
    <row r="566" spans="1:10" x14ac:dyDescent="0.2">
      <c r="A566" s="76">
        <v>50.7</v>
      </c>
      <c r="B566" s="76">
        <f t="shared" si="57"/>
        <v>5.0700000000000002E-2</v>
      </c>
      <c r="C566" s="78">
        <f t="shared" si="58"/>
        <v>0.24729397524448082</v>
      </c>
      <c r="D566" s="78">
        <f t="shared" si="59"/>
        <v>1</v>
      </c>
      <c r="E566" s="78">
        <f t="shared" si="60"/>
        <v>0.24729397524448082</v>
      </c>
      <c r="F566" s="78">
        <f t="shared" si="61"/>
        <v>-12.135729282151271</v>
      </c>
      <c r="G566" s="78">
        <f t="shared" si="62"/>
        <v>0.10000000000000142</v>
      </c>
      <c r="H566" s="78">
        <f t="shared" si="63"/>
        <v>0.24805245129987399</v>
      </c>
      <c r="I566" s="78">
        <f t="shared" si="64"/>
        <v>2.4805245129987753E-2</v>
      </c>
      <c r="J566" s="190"/>
    </row>
    <row r="567" spans="1:10" x14ac:dyDescent="0.2">
      <c r="A567" s="76">
        <v>50.8</v>
      </c>
      <c r="B567" s="76">
        <f t="shared" si="57"/>
        <v>5.0799999999999998E-2</v>
      </c>
      <c r="C567" s="78">
        <f t="shared" si="58"/>
        <v>0.24578185933295862</v>
      </c>
      <c r="D567" s="78">
        <f t="shared" si="59"/>
        <v>1</v>
      </c>
      <c r="E567" s="78">
        <f t="shared" si="60"/>
        <v>0.24578185933295862</v>
      </c>
      <c r="F567" s="78">
        <f t="shared" si="61"/>
        <v>-12.189003493460874</v>
      </c>
      <c r="G567" s="78">
        <f t="shared" si="62"/>
        <v>9.9999999999994316E-2</v>
      </c>
      <c r="H567" s="78">
        <f t="shared" si="63"/>
        <v>0.24653791728871971</v>
      </c>
      <c r="I567" s="78">
        <f t="shared" si="64"/>
        <v>2.4653791728870569E-2</v>
      </c>
      <c r="J567" s="190"/>
    </row>
    <row r="568" spans="1:10" x14ac:dyDescent="0.2">
      <c r="A568" s="76">
        <v>50.9</v>
      </c>
      <c r="B568" s="76">
        <f t="shared" si="57"/>
        <v>5.0900000000000001E-2</v>
      </c>
      <c r="C568" s="78">
        <f t="shared" si="58"/>
        <v>0.24427459188956233</v>
      </c>
      <c r="D568" s="78">
        <f t="shared" si="59"/>
        <v>1</v>
      </c>
      <c r="E568" s="78">
        <f t="shared" si="60"/>
        <v>0.24427459188956233</v>
      </c>
      <c r="F568" s="78">
        <f t="shared" si="61"/>
        <v>-12.242434072403416</v>
      </c>
      <c r="G568" s="78">
        <f t="shared" si="62"/>
        <v>0.10000000000000142</v>
      </c>
      <c r="H568" s="78">
        <f t="shared" si="63"/>
        <v>0.24502822561126048</v>
      </c>
      <c r="I568" s="78">
        <f t="shared" si="64"/>
        <v>2.4502822561126396E-2</v>
      </c>
      <c r="J568" s="190"/>
    </row>
    <row r="569" spans="1:10" x14ac:dyDescent="0.2">
      <c r="A569" s="76">
        <v>51</v>
      </c>
      <c r="B569" s="76">
        <f t="shared" si="57"/>
        <v>5.0999999999999997E-2</v>
      </c>
      <c r="C569" s="78">
        <f t="shared" si="58"/>
        <v>0.24277218499741074</v>
      </c>
      <c r="D569" s="78">
        <f t="shared" si="59"/>
        <v>1</v>
      </c>
      <c r="E569" s="78">
        <f t="shared" si="60"/>
        <v>0.24277218499741074</v>
      </c>
      <c r="F569" s="78">
        <f t="shared" si="61"/>
        <v>-12.296021458535616</v>
      </c>
      <c r="G569" s="78">
        <f t="shared" si="62"/>
        <v>0.10000000000000142</v>
      </c>
      <c r="H569" s="78">
        <f t="shared" si="63"/>
        <v>0.24352338844348653</v>
      </c>
      <c r="I569" s="78">
        <f t="shared" si="64"/>
        <v>2.4352338844348998E-2</v>
      </c>
      <c r="J569" s="190"/>
    </row>
    <row r="570" spans="1:10" x14ac:dyDescent="0.2">
      <c r="A570" s="76">
        <v>51.1</v>
      </c>
      <c r="B570" s="76">
        <f t="shared" si="57"/>
        <v>5.11E-2</v>
      </c>
      <c r="C570" s="78">
        <f t="shared" si="58"/>
        <v>0.24127465055397179</v>
      </c>
      <c r="D570" s="78">
        <f t="shared" si="59"/>
        <v>1</v>
      </c>
      <c r="E570" s="78">
        <f t="shared" si="60"/>
        <v>0.24127465055397179</v>
      </c>
      <c r="F570" s="78">
        <f t="shared" si="61"/>
        <v>-12.349766094177721</v>
      </c>
      <c r="G570" s="78">
        <f t="shared" si="62"/>
        <v>0.10000000000000142</v>
      </c>
      <c r="H570" s="78">
        <f t="shared" si="63"/>
        <v>0.24202341777569125</v>
      </c>
      <c r="I570" s="78">
        <f t="shared" si="64"/>
        <v>2.4202341777569469E-2</v>
      </c>
      <c r="J570" s="190"/>
    </row>
    <row r="571" spans="1:10" x14ac:dyDescent="0.2">
      <c r="A571" s="76">
        <v>51.2</v>
      </c>
      <c r="B571" s="76">
        <f t="shared" si="57"/>
        <v>5.1200000000000002E-2</v>
      </c>
      <c r="C571" s="78">
        <f t="shared" si="58"/>
        <v>0.23978200027116228</v>
      </c>
      <c r="D571" s="78">
        <f t="shared" si="59"/>
        <v>1</v>
      </c>
      <c r="E571" s="78">
        <f t="shared" si="60"/>
        <v>0.23978200027116228</v>
      </c>
      <c r="F571" s="78">
        <f t="shared" si="61"/>
        <v>-12.403668424435569</v>
      </c>
      <c r="G571" s="78">
        <f t="shared" si="62"/>
        <v>0.10000000000000142</v>
      </c>
      <c r="H571" s="78">
        <f t="shared" si="63"/>
        <v>0.24052832541256702</v>
      </c>
      <c r="I571" s="78">
        <f t="shared" si="64"/>
        <v>2.4052832541257046E-2</v>
      </c>
      <c r="J571" s="190"/>
    </row>
    <row r="572" spans="1:10" x14ac:dyDescent="0.2">
      <c r="A572" s="76">
        <v>51.3</v>
      </c>
      <c r="B572" s="76">
        <f t="shared" si="57"/>
        <v>5.1299999999999998E-2</v>
      </c>
      <c r="C572" s="78">
        <f t="shared" si="58"/>
        <v>0.23829424567545468</v>
      </c>
      <c r="D572" s="78">
        <f t="shared" si="59"/>
        <v>1</v>
      </c>
      <c r="E572" s="78">
        <f t="shared" si="60"/>
        <v>0.23829424567545468</v>
      </c>
      <c r="F572" s="78">
        <f t="shared" si="61"/>
        <v>-12.457728897222839</v>
      </c>
      <c r="G572" s="78">
        <f t="shared" si="62"/>
        <v>9.9999999999994316E-2</v>
      </c>
      <c r="H572" s="78">
        <f t="shared" si="63"/>
        <v>0.23903812297330848</v>
      </c>
      <c r="I572" s="78">
        <f t="shared" si="64"/>
        <v>2.3903812297329491E-2</v>
      </c>
      <c r="J572" s="190"/>
    </row>
    <row r="573" spans="1:10" x14ac:dyDescent="0.2">
      <c r="A573" s="76">
        <v>51.4</v>
      </c>
      <c r="B573" s="76">
        <f t="shared" ref="B573:B636" si="65">A573/1000</f>
        <v>5.1400000000000001E-2</v>
      </c>
      <c r="C573" s="78">
        <f t="shared" ref="C573:C636" si="66">ABS(SIN(((144*PI()*$A573*VLOOKUP($D$8,$C$13:$D$16,2,FALSE))/($D$11*1000000)))/(VLOOKUP($D$8,$C$13:$D$16,2,FALSE)*SIN(((144*PI()*$A573)/($D$11*1000000)))))^3</f>
        <v>0.23681139810799129</v>
      </c>
      <c r="D573" s="78">
        <f t="shared" ref="D573:D636" si="67">ABS(SIN(((144*VLOOKUP($D$8,$C$13:$D$16,2,FALSE)*PI()*$A573*VLOOKUP($D$8,$C$13:$E$16,3,FALSE))/($D$11*1000000)))/(VLOOKUP($D$8,$C$13:$E$16,3,FALSE)*SIN(((144*VLOOKUP($D$8,$C$13:$D$16,2,FALSE)*PI()*$A573)/($D$11*1000000)))))^1</f>
        <v>1</v>
      </c>
      <c r="E573" s="78">
        <f t="shared" ref="E573:E636" si="68">C573*D573</f>
        <v>0.23681139810799129</v>
      </c>
      <c r="F573" s="78">
        <f t="shared" ref="F573:F636" si="69">20*LOG10(E573)</f>
        <v>-12.511947963283546</v>
      </c>
      <c r="G573" s="78">
        <f t="shared" ref="G573:G636" si="70">A573-A572</f>
        <v>0.10000000000000142</v>
      </c>
      <c r="H573" s="78">
        <f t="shared" ref="H573:H636" si="71">((C573+C572)/2)</f>
        <v>0.237552821891723</v>
      </c>
      <c r="I573" s="78">
        <f t="shared" si="64"/>
        <v>2.3755282189172638E-2</v>
      </c>
      <c r="J573" s="190"/>
    </row>
    <row r="574" spans="1:10" x14ac:dyDescent="0.2">
      <c r="A574" s="76">
        <v>51.5</v>
      </c>
      <c r="B574" s="76">
        <f t="shared" si="65"/>
        <v>5.1499999999999997E-2</v>
      </c>
      <c r="C574" s="78">
        <f t="shared" si="66"/>
        <v>0.23533346872470612</v>
      </c>
      <c r="D574" s="78">
        <f t="shared" si="67"/>
        <v>1</v>
      </c>
      <c r="E574" s="78">
        <f t="shared" si="68"/>
        <v>0.23533346872470612</v>
      </c>
      <c r="F574" s="78">
        <f t="shared" si="69"/>
        <v>-12.56632607621475</v>
      </c>
      <c r="G574" s="78">
        <f t="shared" si="70"/>
        <v>0.10000000000000142</v>
      </c>
      <c r="H574" s="78">
        <f t="shared" si="71"/>
        <v>0.2360724334163487</v>
      </c>
      <c r="I574" s="78">
        <f t="shared" ref="I574:I637" si="72">G574*H574</f>
        <v>2.3607243341635206E-2</v>
      </c>
      <c r="J574" s="190"/>
    </row>
    <row r="575" spans="1:10" x14ac:dyDescent="0.2">
      <c r="A575" s="76">
        <v>51.6</v>
      </c>
      <c r="B575" s="76">
        <f t="shared" si="65"/>
        <v>5.16E-2</v>
      </c>
      <c r="C575" s="78">
        <f t="shared" si="66"/>
        <v>0.23386046849645331</v>
      </c>
      <c r="D575" s="78">
        <f t="shared" si="67"/>
        <v>1</v>
      </c>
      <c r="E575" s="78">
        <f t="shared" si="68"/>
        <v>0.23386046849645331</v>
      </c>
      <c r="F575" s="78">
        <f t="shared" si="69"/>
        <v>-12.620863692489523</v>
      </c>
      <c r="G575" s="78">
        <f t="shared" si="70"/>
        <v>0.10000000000000142</v>
      </c>
      <c r="H575" s="78">
        <f t="shared" si="71"/>
        <v>0.23459696861057971</v>
      </c>
      <c r="I575" s="78">
        <f t="shared" si="72"/>
        <v>2.3459696861058303E-2</v>
      </c>
      <c r="J575" s="190"/>
    </row>
    <row r="576" spans="1:10" x14ac:dyDescent="0.2">
      <c r="A576" s="76">
        <v>51.7</v>
      </c>
      <c r="B576" s="76">
        <f t="shared" si="65"/>
        <v>5.1700000000000003E-2</v>
      </c>
      <c r="C576" s="78">
        <f t="shared" si="66"/>
        <v>0.23239240820914361</v>
      </c>
      <c r="D576" s="78">
        <f t="shared" si="67"/>
        <v>1</v>
      </c>
      <c r="E576" s="78">
        <f t="shared" si="68"/>
        <v>0.23239240820914361</v>
      </c>
      <c r="F576" s="78">
        <f t="shared" si="69"/>
        <v>-12.675561271480134</v>
      </c>
      <c r="G576" s="78">
        <f t="shared" si="70"/>
        <v>0.10000000000000142</v>
      </c>
      <c r="H576" s="78">
        <f t="shared" si="71"/>
        <v>0.23312643835279845</v>
      </c>
      <c r="I576" s="78">
        <f t="shared" si="72"/>
        <v>2.3312643835280176E-2</v>
      </c>
      <c r="J576" s="190"/>
    </row>
    <row r="577" spans="1:10" x14ac:dyDescent="0.2">
      <c r="A577" s="76">
        <v>51.8</v>
      </c>
      <c r="B577" s="76">
        <f t="shared" si="65"/>
        <v>5.1799999999999999E-2</v>
      </c>
      <c r="C577" s="78">
        <f t="shared" si="66"/>
        <v>0.23092929846388746</v>
      </c>
      <c r="D577" s="78">
        <f t="shared" si="67"/>
        <v>1</v>
      </c>
      <c r="E577" s="78">
        <f t="shared" si="68"/>
        <v>0.23092929846388746</v>
      </c>
      <c r="F577" s="78">
        <f t="shared" si="69"/>
        <v>-12.730419275481463</v>
      </c>
      <c r="G577" s="78">
        <f t="shared" si="70"/>
        <v>9.9999999999994316E-2</v>
      </c>
      <c r="H577" s="78">
        <f t="shared" si="71"/>
        <v>0.23166085333651554</v>
      </c>
      <c r="I577" s="78">
        <f t="shared" si="72"/>
        <v>2.3166085333650235E-2</v>
      </c>
      <c r="J577" s="190"/>
    </row>
    <row r="578" spans="1:10" x14ac:dyDescent="0.2">
      <c r="A578" s="76">
        <v>51.9</v>
      </c>
      <c r="B578" s="76">
        <f t="shared" si="65"/>
        <v>5.1900000000000002E-2</v>
      </c>
      <c r="C578" s="78">
        <f t="shared" si="66"/>
        <v>0.22947114967714441</v>
      </c>
      <c r="D578" s="78">
        <f t="shared" si="67"/>
        <v>1</v>
      </c>
      <c r="E578" s="78">
        <f t="shared" si="68"/>
        <v>0.22947114967714441</v>
      </c>
      <c r="F578" s="78">
        <f t="shared" si="69"/>
        <v>-12.785438169734745</v>
      </c>
      <c r="G578" s="78">
        <f t="shared" si="70"/>
        <v>0.10000000000000142</v>
      </c>
      <c r="H578" s="78">
        <f t="shared" si="71"/>
        <v>0.23020022407051594</v>
      </c>
      <c r="I578" s="78">
        <f t="shared" si="72"/>
        <v>2.3020022407051921E-2</v>
      </c>
      <c r="J578" s="190"/>
    </row>
    <row r="579" spans="1:10" x14ac:dyDescent="0.2">
      <c r="A579" s="76">
        <v>52</v>
      </c>
      <c r="B579" s="76">
        <f t="shared" si="65"/>
        <v>5.1999999999999998E-2</v>
      </c>
      <c r="C579" s="78">
        <f t="shared" si="66"/>
        <v>0.22801797208088131</v>
      </c>
      <c r="D579" s="78">
        <f t="shared" si="67"/>
        <v>1</v>
      </c>
      <c r="E579" s="78">
        <f t="shared" si="68"/>
        <v>0.22801797208088131</v>
      </c>
      <c r="F579" s="78">
        <f t="shared" si="69"/>
        <v>-12.840618422451444</v>
      </c>
      <c r="G579" s="78">
        <f t="shared" si="70"/>
        <v>0.10000000000000142</v>
      </c>
      <c r="H579" s="78">
        <f t="shared" si="71"/>
        <v>0.22874456087901285</v>
      </c>
      <c r="I579" s="78">
        <f t="shared" si="72"/>
        <v>2.2874456087901611E-2</v>
      </c>
      <c r="J579" s="190"/>
    </row>
    <row r="580" spans="1:10" x14ac:dyDescent="0.2">
      <c r="A580" s="76">
        <v>52.1</v>
      </c>
      <c r="B580" s="76">
        <f t="shared" si="65"/>
        <v>5.21E-2</v>
      </c>
      <c r="C580" s="78">
        <f t="shared" si="66"/>
        <v>0.22656977572273768</v>
      </c>
      <c r="D580" s="78">
        <f t="shared" si="67"/>
        <v>1</v>
      </c>
      <c r="E580" s="78">
        <f t="shared" si="68"/>
        <v>0.22656977572273768</v>
      </c>
      <c r="F580" s="78">
        <f t="shared" si="69"/>
        <v>-12.895960504837412</v>
      </c>
      <c r="G580" s="78">
        <f t="shared" si="70"/>
        <v>0.10000000000000142</v>
      </c>
      <c r="H580" s="78">
        <f t="shared" si="71"/>
        <v>0.2272938739018095</v>
      </c>
      <c r="I580" s="78">
        <f t="shared" si="72"/>
        <v>2.2729387390181273E-2</v>
      </c>
      <c r="J580" s="190"/>
    </row>
    <row r="581" spans="1:10" x14ac:dyDescent="0.2">
      <c r="A581" s="76">
        <v>52.2</v>
      </c>
      <c r="B581" s="76">
        <f t="shared" si="65"/>
        <v>5.2200000000000003E-2</v>
      </c>
      <c r="C581" s="78">
        <f t="shared" si="66"/>
        <v>0.22512657046619636</v>
      </c>
      <c r="D581" s="78">
        <f t="shared" si="67"/>
        <v>1</v>
      </c>
      <c r="E581" s="78">
        <f t="shared" si="68"/>
        <v>0.22512657046619636</v>
      </c>
      <c r="F581" s="78">
        <f t="shared" si="69"/>
        <v>-12.951464891117354</v>
      </c>
      <c r="G581" s="78">
        <f t="shared" si="70"/>
        <v>0.10000000000000142</v>
      </c>
      <c r="H581" s="78">
        <f t="shared" si="71"/>
        <v>0.22584817309446703</v>
      </c>
      <c r="I581" s="78">
        <f t="shared" si="72"/>
        <v>2.2584817309447024E-2</v>
      </c>
      <c r="J581" s="190"/>
    </row>
    <row r="582" spans="1:10" x14ac:dyDescent="0.2">
      <c r="A582" s="76">
        <v>52.3</v>
      </c>
      <c r="B582" s="76">
        <f t="shared" si="65"/>
        <v>5.2299999999999999E-2</v>
      </c>
      <c r="C582" s="78">
        <f t="shared" si="66"/>
        <v>0.22368836599076233</v>
      </c>
      <c r="D582" s="78">
        <f t="shared" si="67"/>
        <v>1</v>
      </c>
      <c r="E582" s="78">
        <f t="shared" si="68"/>
        <v>0.22368836599076233</v>
      </c>
      <c r="F582" s="78">
        <f t="shared" si="69"/>
        <v>-13.00713205855952</v>
      </c>
      <c r="G582" s="78">
        <f t="shared" si="70"/>
        <v>9.9999999999994316E-2</v>
      </c>
      <c r="H582" s="78">
        <f t="shared" si="71"/>
        <v>0.22440746822847935</v>
      </c>
      <c r="I582" s="78">
        <f t="shared" si="72"/>
        <v>2.244074682284666E-2</v>
      </c>
      <c r="J582" s="190"/>
    </row>
    <row r="583" spans="1:10" x14ac:dyDescent="0.2">
      <c r="A583" s="76">
        <v>52.4</v>
      </c>
      <c r="B583" s="76">
        <f t="shared" si="65"/>
        <v>5.2399999999999995E-2</v>
      </c>
      <c r="C583" s="78">
        <f t="shared" si="66"/>
        <v>0.22225517179214926</v>
      </c>
      <c r="D583" s="78">
        <f t="shared" si="67"/>
        <v>1</v>
      </c>
      <c r="E583" s="78">
        <f t="shared" si="68"/>
        <v>0.22225517179214926</v>
      </c>
      <c r="F583" s="78">
        <f t="shared" si="69"/>
        <v>-13.062962487500617</v>
      </c>
      <c r="G583" s="78">
        <f t="shared" si="70"/>
        <v>0.10000000000000142</v>
      </c>
      <c r="H583" s="78">
        <f t="shared" si="71"/>
        <v>0.22297176889145581</v>
      </c>
      <c r="I583" s="78">
        <f t="shared" si="72"/>
        <v>2.2297176889145898E-2</v>
      </c>
      <c r="J583" s="190"/>
    </row>
    <row r="584" spans="1:10" x14ac:dyDescent="0.2">
      <c r="A584" s="76">
        <v>52.5</v>
      </c>
      <c r="B584" s="76">
        <f t="shared" si="65"/>
        <v>5.2499999999999998E-2</v>
      </c>
      <c r="C584" s="78">
        <f t="shared" si="66"/>
        <v>0.22082699718247223</v>
      </c>
      <c r="D584" s="78">
        <f t="shared" si="67"/>
        <v>1</v>
      </c>
      <c r="E584" s="78">
        <f t="shared" si="68"/>
        <v>0.22082699718247223</v>
      </c>
      <c r="F584" s="78">
        <f t="shared" si="69"/>
        <v>-13.118956661371019</v>
      </c>
      <c r="G584" s="78">
        <f t="shared" si="70"/>
        <v>0.10000000000000142</v>
      </c>
      <c r="H584" s="78">
        <f t="shared" si="71"/>
        <v>0.22154108448731075</v>
      </c>
      <c r="I584" s="78">
        <f t="shared" si="72"/>
        <v>2.2154108448731391E-2</v>
      </c>
      <c r="J584" s="190"/>
    </row>
    <row r="585" spans="1:10" x14ac:dyDescent="0.2">
      <c r="A585" s="76">
        <v>52.6</v>
      </c>
      <c r="B585" s="76">
        <f t="shared" si="65"/>
        <v>5.2600000000000001E-2</v>
      </c>
      <c r="C585" s="78">
        <f t="shared" si="66"/>
        <v>0.21940385129044754</v>
      </c>
      <c r="D585" s="78">
        <f t="shared" si="67"/>
        <v>1</v>
      </c>
      <c r="E585" s="78">
        <f t="shared" si="68"/>
        <v>0.21940385129044754</v>
      </c>
      <c r="F585" s="78">
        <f t="shared" si="69"/>
        <v>-13.175115066720265</v>
      </c>
      <c r="G585" s="78">
        <f t="shared" si="70"/>
        <v>0.10000000000000142</v>
      </c>
      <c r="H585" s="78">
        <f t="shared" si="71"/>
        <v>0.22011542423645988</v>
      </c>
      <c r="I585" s="78">
        <f t="shared" si="72"/>
        <v>2.2011542423646301E-2</v>
      </c>
      <c r="J585" s="190"/>
    </row>
    <row r="586" spans="1:10" x14ac:dyDescent="0.2">
      <c r="A586" s="76">
        <v>52.7</v>
      </c>
      <c r="B586" s="76">
        <f t="shared" si="65"/>
        <v>5.2700000000000004E-2</v>
      </c>
      <c r="C586" s="78">
        <f t="shared" si="66"/>
        <v>0.21798574306159985</v>
      </c>
      <c r="D586" s="78">
        <f t="shared" si="67"/>
        <v>1</v>
      </c>
      <c r="E586" s="78">
        <f t="shared" si="68"/>
        <v>0.21798574306159985</v>
      </c>
      <c r="F586" s="78">
        <f t="shared" si="69"/>
        <v>-13.23143819324277</v>
      </c>
      <c r="G586" s="78">
        <f t="shared" si="70"/>
        <v>0.10000000000000142</v>
      </c>
      <c r="H586" s="78">
        <f t="shared" si="71"/>
        <v>0.21869479717602369</v>
      </c>
      <c r="I586" s="78">
        <f t="shared" si="72"/>
        <v>2.1869479717602679E-2</v>
      </c>
      <c r="J586" s="190"/>
    </row>
    <row r="587" spans="1:10" x14ac:dyDescent="0.2">
      <c r="A587" s="76">
        <v>52.8</v>
      </c>
      <c r="B587" s="76">
        <f t="shared" si="65"/>
        <v>5.28E-2</v>
      </c>
      <c r="C587" s="78">
        <f t="shared" si="66"/>
        <v>0.21657268125847542</v>
      </c>
      <c r="D587" s="78">
        <f t="shared" si="67"/>
        <v>1</v>
      </c>
      <c r="E587" s="78">
        <f t="shared" si="68"/>
        <v>0.21657268125847542</v>
      </c>
      <c r="F587" s="78">
        <f t="shared" si="69"/>
        <v>-13.287926533803883</v>
      </c>
      <c r="G587" s="78">
        <f t="shared" si="70"/>
        <v>9.9999999999994316E-2</v>
      </c>
      <c r="H587" s="78">
        <f t="shared" si="71"/>
        <v>0.21727921216003765</v>
      </c>
      <c r="I587" s="78">
        <f t="shared" si="72"/>
        <v>2.1727921216002529E-2</v>
      </c>
      <c r="J587" s="190"/>
    </row>
    <row r="588" spans="1:10" x14ac:dyDescent="0.2">
      <c r="A588" s="76">
        <v>52.9</v>
      </c>
      <c r="B588" s="76">
        <f t="shared" si="65"/>
        <v>5.2899999999999996E-2</v>
      </c>
      <c r="C588" s="78">
        <f t="shared" si="66"/>
        <v>0.21516467446086457</v>
      </c>
      <c r="D588" s="78">
        <f t="shared" si="67"/>
        <v>1</v>
      </c>
      <c r="E588" s="78">
        <f t="shared" si="68"/>
        <v>0.21516467446086457</v>
      </c>
      <c r="F588" s="78">
        <f t="shared" si="69"/>
        <v>-13.344580584466119</v>
      </c>
      <c r="G588" s="78">
        <f t="shared" si="70"/>
        <v>0.10000000000000142</v>
      </c>
      <c r="H588" s="78">
        <f t="shared" si="71"/>
        <v>0.21586867785967001</v>
      </c>
      <c r="I588" s="78">
        <f t="shared" si="72"/>
        <v>2.1586867785967308E-2</v>
      </c>
      <c r="J588" s="190"/>
    </row>
    <row r="589" spans="1:10" x14ac:dyDescent="0.2">
      <c r="A589" s="76">
        <v>53</v>
      </c>
      <c r="B589" s="76">
        <f t="shared" si="65"/>
        <v>5.2999999999999999E-2</v>
      </c>
      <c r="C589" s="78">
        <f t="shared" si="66"/>
        <v>0.21376173106602722</v>
      </c>
      <c r="D589" s="78">
        <f t="shared" si="67"/>
        <v>1</v>
      </c>
      <c r="E589" s="78">
        <f t="shared" si="68"/>
        <v>0.21376173106602722</v>
      </c>
      <c r="F589" s="78">
        <f t="shared" si="69"/>
        <v>-13.4014008445158</v>
      </c>
      <c r="G589" s="78">
        <f t="shared" si="70"/>
        <v>0.10000000000000142</v>
      </c>
      <c r="H589" s="78">
        <f t="shared" si="71"/>
        <v>0.21446320276344588</v>
      </c>
      <c r="I589" s="78">
        <f t="shared" si="72"/>
        <v>2.1446320276344893E-2</v>
      </c>
      <c r="J589" s="190"/>
    </row>
    <row r="590" spans="1:10" x14ac:dyDescent="0.2">
      <c r="A590" s="76">
        <v>53.1</v>
      </c>
      <c r="B590" s="76">
        <f t="shared" si="65"/>
        <v>5.3100000000000001E-2</v>
      </c>
      <c r="C590" s="78">
        <f t="shared" si="66"/>
        <v>0.21236385928893023</v>
      </c>
      <c r="D590" s="78">
        <f t="shared" si="67"/>
        <v>1</v>
      </c>
      <c r="E590" s="78">
        <f t="shared" si="68"/>
        <v>0.21236385928893023</v>
      </c>
      <c r="F590" s="78">
        <f t="shared" si="69"/>
        <v>-13.458387816489832</v>
      </c>
      <c r="G590" s="78">
        <f t="shared" si="70"/>
        <v>0.10000000000000142</v>
      </c>
      <c r="H590" s="78">
        <f t="shared" si="71"/>
        <v>0.21306279517747873</v>
      </c>
      <c r="I590" s="78">
        <f t="shared" si="72"/>
        <v>2.1306279517748175E-2</v>
      </c>
      <c r="J590" s="190"/>
    </row>
    <row r="591" spans="1:10" x14ac:dyDescent="0.2">
      <c r="A591" s="76">
        <v>53.2</v>
      </c>
      <c r="B591" s="76">
        <f t="shared" si="65"/>
        <v>5.3200000000000004E-2</v>
      </c>
      <c r="C591" s="78">
        <f t="shared" si="66"/>
        <v>0.21097106716248692</v>
      </c>
      <c r="D591" s="78">
        <f t="shared" si="67"/>
        <v>1</v>
      </c>
      <c r="E591" s="78">
        <f t="shared" si="68"/>
        <v>0.21097106716248692</v>
      </c>
      <c r="F591" s="78">
        <f t="shared" si="69"/>
        <v>-13.515542006202903</v>
      </c>
      <c r="G591" s="78">
        <f t="shared" si="70"/>
        <v>0.10000000000000142</v>
      </c>
      <c r="H591" s="78">
        <f t="shared" si="71"/>
        <v>0.21166746322570856</v>
      </c>
      <c r="I591" s="78">
        <f t="shared" si="72"/>
        <v>2.1166746322571157E-2</v>
      </c>
      <c r="J591" s="190"/>
    </row>
    <row r="592" spans="1:10" x14ac:dyDescent="0.2">
      <c r="A592" s="76">
        <v>53.3</v>
      </c>
      <c r="B592" s="76">
        <f t="shared" si="65"/>
        <v>5.33E-2</v>
      </c>
      <c r="C592" s="78">
        <f t="shared" si="66"/>
        <v>0.20958336253780593</v>
      </c>
      <c r="D592" s="78">
        <f t="shared" si="67"/>
        <v>1</v>
      </c>
      <c r="E592" s="78">
        <f t="shared" si="68"/>
        <v>0.20958336253780593</v>
      </c>
      <c r="F592" s="78">
        <f t="shared" si="69"/>
        <v>-13.572863922774925</v>
      </c>
      <c r="G592" s="78">
        <f t="shared" si="70"/>
        <v>9.9999999999994316E-2</v>
      </c>
      <c r="H592" s="78">
        <f t="shared" si="71"/>
        <v>0.21027721485014644</v>
      </c>
      <c r="I592" s="78">
        <f t="shared" si="72"/>
        <v>2.1027721485013449E-2</v>
      </c>
      <c r="J592" s="190"/>
    </row>
    <row r="593" spans="1:10" x14ac:dyDescent="0.2">
      <c r="A593" s="76">
        <v>53.4</v>
      </c>
      <c r="B593" s="76">
        <f t="shared" si="65"/>
        <v>5.3399999999999996E-2</v>
      </c>
      <c r="C593" s="78">
        <f t="shared" si="66"/>
        <v>0.20820075308444763</v>
      </c>
      <c r="D593" s="78">
        <f t="shared" si="67"/>
        <v>1</v>
      </c>
      <c r="E593" s="78">
        <f t="shared" si="68"/>
        <v>0.20820075308444763</v>
      </c>
      <c r="F593" s="78">
        <f t="shared" si="69"/>
        <v>-13.630354078658691</v>
      </c>
      <c r="G593" s="78">
        <f t="shared" si="70"/>
        <v>0.10000000000000142</v>
      </c>
      <c r="H593" s="78">
        <f t="shared" si="71"/>
        <v>0.2088920578111268</v>
      </c>
      <c r="I593" s="78">
        <f t="shared" si="72"/>
        <v>2.0889205781112977E-2</v>
      </c>
      <c r="J593" s="190"/>
    </row>
    <row r="594" spans="1:10" x14ac:dyDescent="0.2">
      <c r="A594" s="76">
        <v>53.5</v>
      </c>
      <c r="B594" s="76">
        <f t="shared" si="65"/>
        <v>5.3499999999999999E-2</v>
      </c>
      <c r="C594" s="78">
        <f t="shared" si="66"/>
        <v>0.20682324629068491</v>
      </c>
      <c r="D594" s="78">
        <f t="shared" si="67"/>
        <v>1</v>
      </c>
      <c r="E594" s="78">
        <f t="shared" si="68"/>
        <v>0.20682324629068491</v>
      </c>
      <c r="F594" s="78">
        <f t="shared" si="69"/>
        <v>-13.688012989667973</v>
      </c>
      <c r="G594" s="78">
        <f t="shared" si="70"/>
        <v>0.10000000000000142</v>
      </c>
      <c r="H594" s="78">
        <f t="shared" si="71"/>
        <v>0.20751199968756628</v>
      </c>
      <c r="I594" s="78">
        <f t="shared" si="72"/>
        <v>2.0751199968756923E-2</v>
      </c>
      <c r="J594" s="190"/>
    </row>
    <row r="595" spans="1:10" x14ac:dyDescent="0.2">
      <c r="A595" s="76">
        <v>53.6</v>
      </c>
      <c r="B595" s="76">
        <f t="shared" si="65"/>
        <v>5.3600000000000002E-2</v>
      </c>
      <c r="C595" s="78">
        <f t="shared" si="66"/>
        <v>0.20545084946377232</v>
      </c>
      <c r="D595" s="78">
        <f t="shared" si="67"/>
        <v>1</v>
      </c>
      <c r="E595" s="78">
        <f t="shared" si="68"/>
        <v>0.20545084946377232</v>
      </c>
      <c r="F595" s="78">
        <f t="shared" si="69"/>
        <v>-13.745841175005818</v>
      </c>
      <c r="G595" s="78">
        <f t="shared" si="70"/>
        <v>0.10000000000000142</v>
      </c>
      <c r="H595" s="78">
        <f t="shared" si="71"/>
        <v>0.20613704787722861</v>
      </c>
      <c r="I595" s="78">
        <f t="shared" si="72"/>
        <v>2.0613704787723154E-2</v>
      </c>
      <c r="J595" s="190"/>
    </row>
    <row r="596" spans="1:10" x14ac:dyDescent="0.2">
      <c r="A596" s="76">
        <v>53.7</v>
      </c>
      <c r="B596" s="76">
        <f t="shared" si="65"/>
        <v>5.3700000000000005E-2</v>
      </c>
      <c r="C596" s="78">
        <f t="shared" si="66"/>
        <v>0.20408356973022249</v>
      </c>
      <c r="D596" s="78">
        <f t="shared" si="67"/>
        <v>1</v>
      </c>
      <c r="E596" s="78">
        <f t="shared" si="68"/>
        <v>0.20408356973022249</v>
      </c>
      <c r="F596" s="78">
        <f t="shared" si="69"/>
        <v>-13.803839157293163</v>
      </c>
      <c r="G596" s="78">
        <f t="shared" si="70"/>
        <v>0.10000000000000142</v>
      </c>
      <c r="H596" s="78">
        <f t="shared" si="71"/>
        <v>0.2047672095969974</v>
      </c>
      <c r="I596" s="78">
        <f t="shared" si="72"/>
        <v>2.0476720959700032E-2</v>
      </c>
      <c r="J596" s="190"/>
    </row>
    <row r="597" spans="1:10" x14ac:dyDescent="0.2">
      <c r="A597" s="76">
        <v>53.8</v>
      </c>
      <c r="B597" s="76">
        <f t="shared" si="65"/>
        <v>5.3800000000000001E-2</v>
      </c>
      <c r="C597" s="78">
        <f t="shared" si="66"/>
        <v>0.20272141403608754</v>
      </c>
      <c r="D597" s="78">
        <f t="shared" si="67"/>
        <v>1</v>
      </c>
      <c r="E597" s="78">
        <f t="shared" si="68"/>
        <v>0.20272141403608754</v>
      </c>
      <c r="F597" s="78">
        <f t="shared" si="69"/>
        <v>-13.862007462597816</v>
      </c>
      <c r="G597" s="78">
        <f t="shared" si="70"/>
        <v>9.9999999999994316E-2</v>
      </c>
      <c r="H597" s="78">
        <f t="shared" si="71"/>
        <v>0.20340249188315501</v>
      </c>
      <c r="I597" s="78">
        <f t="shared" si="72"/>
        <v>2.0340249188314345E-2</v>
      </c>
      <c r="J597" s="190"/>
    </row>
    <row r="598" spans="1:10" x14ac:dyDescent="0.2">
      <c r="A598" s="76">
        <v>53.9</v>
      </c>
      <c r="B598" s="76">
        <f t="shared" si="65"/>
        <v>5.3899999999999997E-2</v>
      </c>
      <c r="C598" s="78">
        <f t="shared" si="66"/>
        <v>0.20136438914724838</v>
      </c>
      <c r="D598" s="78">
        <f t="shared" si="67"/>
        <v>1</v>
      </c>
      <c r="E598" s="78">
        <f t="shared" si="68"/>
        <v>0.20136438914724838</v>
      </c>
      <c r="F598" s="78">
        <f t="shared" si="69"/>
        <v>-13.920346620463688</v>
      </c>
      <c r="G598" s="78">
        <f t="shared" si="70"/>
        <v>0.10000000000000142</v>
      </c>
      <c r="H598" s="78">
        <f t="shared" si="71"/>
        <v>0.20204290159166796</v>
      </c>
      <c r="I598" s="78">
        <f t="shared" si="72"/>
        <v>2.0204290159167082E-2</v>
      </c>
      <c r="J598" s="190"/>
    </row>
    <row r="599" spans="1:10" x14ac:dyDescent="0.2">
      <c r="A599" s="76">
        <v>54</v>
      </c>
      <c r="B599" s="76">
        <f t="shared" si="65"/>
        <v>5.3999999999999999E-2</v>
      </c>
      <c r="C599" s="78">
        <f t="shared" si="66"/>
        <v>0.20001250164971052</v>
      </c>
      <c r="D599" s="78">
        <f t="shared" si="67"/>
        <v>1</v>
      </c>
      <c r="E599" s="78">
        <f t="shared" si="68"/>
        <v>0.20001250164971052</v>
      </c>
      <c r="F599" s="78">
        <f t="shared" si="69"/>
        <v>-13.978857163940379</v>
      </c>
      <c r="G599" s="78">
        <f t="shared" si="70"/>
        <v>0.10000000000000142</v>
      </c>
      <c r="H599" s="78">
        <f t="shared" si="71"/>
        <v>0.20068844539847946</v>
      </c>
      <c r="I599" s="78">
        <f t="shared" si="72"/>
        <v>2.0068844539848231E-2</v>
      </c>
      <c r="J599" s="190"/>
    </row>
    <row r="600" spans="1:10" x14ac:dyDescent="0.2">
      <c r="A600" s="76">
        <v>54.1</v>
      </c>
      <c r="B600" s="76">
        <f t="shared" si="65"/>
        <v>5.4100000000000002E-2</v>
      </c>
      <c r="C600" s="78">
        <f t="shared" si="66"/>
        <v>0.19866575794990665</v>
      </c>
      <c r="D600" s="78">
        <f t="shared" si="67"/>
        <v>1</v>
      </c>
      <c r="E600" s="78">
        <f t="shared" si="68"/>
        <v>0.19866575794990665</v>
      </c>
      <c r="F600" s="78">
        <f t="shared" si="69"/>
        <v>-14.037539629613057</v>
      </c>
      <c r="G600" s="78">
        <f t="shared" si="70"/>
        <v>0.10000000000000142</v>
      </c>
      <c r="H600" s="78">
        <f t="shared" si="71"/>
        <v>0.19933912979980858</v>
      </c>
      <c r="I600" s="78">
        <f t="shared" si="72"/>
        <v>1.9933912979981143E-2</v>
      </c>
      <c r="J600" s="190"/>
    </row>
    <row r="601" spans="1:10" x14ac:dyDescent="0.2">
      <c r="A601" s="76">
        <v>54.2</v>
      </c>
      <c r="B601" s="76">
        <f t="shared" si="65"/>
        <v>5.4200000000000005E-2</v>
      </c>
      <c r="C601" s="78">
        <f t="shared" si="66"/>
        <v>0.19732416427500504</v>
      </c>
      <c r="D601" s="78">
        <f t="shared" si="67"/>
        <v>1</v>
      </c>
      <c r="E601" s="78">
        <f t="shared" si="68"/>
        <v>0.19732416427500504</v>
      </c>
      <c r="F601" s="78">
        <f t="shared" si="69"/>
        <v>-14.096394557632712</v>
      </c>
      <c r="G601" s="78">
        <f t="shared" si="70"/>
        <v>0.10000000000000142</v>
      </c>
      <c r="H601" s="78">
        <f t="shared" si="71"/>
        <v>0.19799496111245585</v>
      </c>
      <c r="I601" s="78">
        <f t="shared" si="72"/>
        <v>1.9799496111245866E-2</v>
      </c>
      <c r="J601" s="190"/>
    </row>
    <row r="602" spans="1:10" x14ac:dyDescent="0.2">
      <c r="A602" s="76">
        <v>54.3</v>
      </c>
      <c r="B602" s="76">
        <f t="shared" si="65"/>
        <v>5.4299999999999994E-2</v>
      </c>
      <c r="C602" s="78">
        <f t="shared" si="66"/>
        <v>0.19598772667322592</v>
      </c>
      <c r="D602" s="78">
        <f t="shared" si="67"/>
        <v>1</v>
      </c>
      <c r="E602" s="78">
        <f t="shared" si="68"/>
        <v>0.19598772667322592</v>
      </c>
      <c r="F602" s="78">
        <f t="shared" si="69"/>
        <v>-14.15542249174667</v>
      </c>
      <c r="G602" s="78">
        <f t="shared" si="70"/>
        <v>9.9999999999994316E-2</v>
      </c>
      <c r="H602" s="78">
        <f t="shared" si="71"/>
        <v>0.19665594547411547</v>
      </c>
      <c r="I602" s="78">
        <f t="shared" si="72"/>
        <v>1.9665594547410428E-2</v>
      </c>
      <c r="J602" s="190"/>
    </row>
    <row r="603" spans="1:10" x14ac:dyDescent="0.2">
      <c r="A603" s="76">
        <v>54.4</v>
      </c>
      <c r="B603" s="76">
        <f t="shared" si="65"/>
        <v>5.4399999999999997E-2</v>
      </c>
      <c r="C603" s="78">
        <f t="shared" si="66"/>
        <v>0.19465645101416268</v>
      </c>
      <c r="D603" s="78">
        <f t="shared" si="67"/>
        <v>1</v>
      </c>
      <c r="E603" s="78">
        <f t="shared" si="68"/>
        <v>0.19465645101416268</v>
      </c>
      <c r="F603" s="78">
        <f t="shared" si="69"/>
        <v>-14.214623979329524</v>
      </c>
      <c r="G603" s="78">
        <f t="shared" si="70"/>
        <v>0.10000000000000142</v>
      </c>
      <c r="H603" s="78">
        <f t="shared" si="71"/>
        <v>0.19532208884369429</v>
      </c>
      <c r="I603" s="78">
        <f t="shared" si="72"/>
        <v>1.9532208884369705E-2</v>
      </c>
      <c r="J603" s="190"/>
    </row>
    <row r="604" spans="1:10" x14ac:dyDescent="0.2">
      <c r="A604" s="76">
        <v>54.5</v>
      </c>
      <c r="B604" s="76">
        <f t="shared" si="65"/>
        <v>5.45E-2</v>
      </c>
      <c r="C604" s="78">
        <f t="shared" si="66"/>
        <v>0.19333034298911125</v>
      </c>
      <c r="D604" s="78">
        <f t="shared" si="67"/>
        <v>1</v>
      </c>
      <c r="E604" s="78">
        <f t="shared" si="68"/>
        <v>0.19333034298911125</v>
      </c>
      <c r="F604" s="78">
        <f t="shared" si="69"/>
        <v>-14.273999571414333</v>
      </c>
      <c r="G604" s="78">
        <f t="shared" si="70"/>
        <v>0.10000000000000142</v>
      </c>
      <c r="H604" s="78">
        <f t="shared" si="71"/>
        <v>0.19399339700163698</v>
      </c>
      <c r="I604" s="78">
        <f t="shared" si="72"/>
        <v>1.9399339700163973E-2</v>
      </c>
      <c r="J604" s="190"/>
    </row>
    <row r="605" spans="1:10" x14ac:dyDescent="0.2">
      <c r="A605" s="76">
        <v>54.6</v>
      </c>
      <c r="B605" s="76">
        <f t="shared" si="65"/>
        <v>5.4600000000000003E-2</v>
      </c>
      <c r="C605" s="78">
        <f t="shared" si="66"/>
        <v>0.19200940811140496</v>
      </c>
      <c r="D605" s="78">
        <f t="shared" si="67"/>
        <v>1</v>
      </c>
      <c r="E605" s="78">
        <f t="shared" si="68"/>
        <v>0.19200940811140496</v>
      </c>
      <c r="F605" s="78">
        <f t="shared" si="69"/>
        <v>-14.33354982272421</v>
      </c>
      <c r="G605" s="78">
        <f t="shared" si="70"/>
        <v>0.10000000000000142</v>
      </c>
      <c r="H605" s="78">
        <f t="shared" si="71"/>
        <v>0.19266987555025811</v>
      </c>
      <c r="I605" s="78">
        <f t="shared" si="72"/>
        <v>1.9266987555026083E-2</v>
      </c>
      <c r="J605" s="190"/>
    </row>
    <row r="606" spans="1:10" x14ac:dyDescent="0.2">
      <c r="A606" s="76">
        <v>54.7</v>
      </c>
      <c r="B606" s="76">
        <f t="shared" si="65"/>
        <v>5.4700000000000006E-2</v>
      </c>
      <c r="C606" s="78">
        <f t="shared" si="66"/>
        <v>0.19069365171675653</v>
      </c>
      <c r="D606" s="78">
        <f t="shared" si="67"/>
        <v>1</v>
      </c>
      <c r="E606" s="78">
        <f t="shared" si="68"/>
        <v>0.19069365171675653</v>
      </c>
      <c r="F606" s="78">
        <f t="shared" si="69"/>
        <v>-14.393275291704221</v>
      </c>
      <c r="G606" s="78">
        <f t="shared" si="70"/>
        <v>0.10000000000000142</v>
      </c>
      <c r="H606" s="78">
        <f t="shared" si="71"/>
        <v>0.19135152991408075</v>
      </c>
      <c r="I606" s="78">
        <f t="shared" si="72"/>
        <v>1.9135152991408347E-2</v>
      </c>
      <c r="J606" s="190"/>
    </row>
    <row r="607" spans="1:10" x14ac:dyDescent="0.2">
      <c r="A607" s="76">
        <v>54.8</v>
      </c>
      <c r="B607" s="76">
        <f t="shared" si="65"/>
        <v>5.4799999999999995E-2</v>
      </c>
      <c r="C607" s="78">
        <f t="shared" si="66"/>
        <v>0.18938307896360596</v>
      </c>
      <c r="D607" s="78">
        <f t="shared" si="67"/>
        <v>1</v>
      </c>
      <c r="E607" s="78">
        <f t="shared" si="68"/>
        <v>0.18938307896360596</v>
      </c>
      <c r="F607" s="78">
        <f t="shared" si="69"/>
        <v>-14.453176540553677</v>
      </c>
      <c r="G607" s="78">
        <f t="shared" si="70"/>
        <v>9.9999999999994316E-2</v>
      </c>
      <c r="H607" s="78">
        <f t="shared" si="71"/>
        <v>0.19003836534018126</v>
      </c>
      <c r="I607" s="78">
        <f t="shared" si="72"/>
        <v>1.9003836534017046E-2</v>
      </c>
      <c r="J607" s="190"/>
    </row>
    <row r="608" spans="1:10" x14ac:dyDescent="0.2">
      <c r="A608" s="76">
        <v>54.9</v>
      </c>
      <c r="B608" s="76">
        <f t="shared" si="65"/>
        <v>5.4899999999999997E-2</v>
      </c>
      <c r="C608" s="78">
        <f t="shared" si="66"/>
        <v>0.18807769483347425</v>
      </c>
      <c r="D608" s="78">
        <f t="shared" si="67"/>
        <v>1</v>
      </c>
      <c r="E608" s="78">
        <f t="shared" si="68"/>
        <v>0.18807769483347425</v>
      </c>
      <c r="F608" s="78">
        <f t="shared" si="69"/>
        <v>-14.513254135258798</v>
      </c>
      <c r="G608" s="78">
        <f t="shared" si="70"/>
        <v>0.10000000000000142</v>
      </c>
      <c r="H608" s="78">
        <f t="shared" si="71"/>
        <v>0.1887303868985401</v>
      </c>
      <c r="I608" s="78">
        <f t="shared" si="72"/>
        <v>1.887303868985428E-2</v>
      </c>
      <c r="J608" s="190"/>
    </row>
    <row r="609" spans="1:10" x14ac:dyDescent="0.2">
      <c r="A609" s="76">
        <v>55</v>
      </c>
      <c r="B609" s="76">
        <f t="shared" si="65"/>
        <v>5.5E-2</v>
      </c>
      <c r="C609" s="78">
        <f t="shared" si="66"/>
        <v>0.18677750413132629</v>
      </c>
      <c r="D609" s="78">
        <f t="shared" si="67"/>
        <v>1</v>
      </c>
      <c r="E609" s="78">
        <f t="shared" si="68"/>
        <v>0.18677750413132629</v>
      </c>
      <c r="F609" s="78">
        <f t="shared" si="69"/>
        <v>-14.573508645625612</v>
      </c>
      <c r="G609" s="78">
        <f t="shared" si="70"/>
        <v>0.10000000000000142</v>
      </c>
      <c r="H609" s="78">
        <f t="shared" si="71"/>
        <v>0.18742759948240029</v>
      </c>
      <c r="I609" s="78">
        <f t="shared" si="72"/>
        <v>1.8742759948240297E-2</v>
      </c>
      <c r="J609" s="190"/>
    </row>
    <row r="610" spans="1:10" x14ac:dyDescent="0.2">
      <c r="A610" s="76">
        <v>55.1</v>
      </c>
      <c r="B610" s="76">
        <f t="shared" si="65"/>
        <v>5.5100000000000003E-2</v>
      </c>
      <c r="C610" s="78">
        <f t="shared" si="66"/>
        <v>0.18548251148593611</v>
      </c>
      <c r="D610" s="78">
        <f t="shared" si="67"/>
        <v>1</v>
      </c>
      <c r="E610" s="78">
        <f t="shared" si="68"/>
        <v>0.18548251148593611</v>
      </c>
      <c r="F610" s="78">
        <f t="shared" si="69"/>
        <v>-14.633940645313423</v>
      </c>
      <c r="G610" s="78">
        <f t="shared" si="70"/>
        <v>0.10000000000000142</v>
      </c>
      <c r="H610" s="78">
        <f t="shared" si="71"/>
        <v>0.1861300078086312</v>
      </c>
      <c r="I610" s="78">
        <f t="shared" si="72"/>
        <v>1.8613000780863385E-2</v>
      </c>
      <c r="J610" s="190"/>
    </row>
    <row r="611" spans="1:10" x14ac:dyDescent="0.2">
      <c r="A611" s="76">
        <v>55.2</v>
      </c>
      <c r="B611" s="76">
        <f t="shared" si="65"/>
        <v>5.5200000000000006E-2</v>
      </c>
      <c r="C611" s="78">
        <f t="shared" si="66"/>
        <v>0.18419272135026205</v>
      </c>
      <c r="D611" s="78">
        <f t="shared" si="67"/>
        <v>1</v>
      </c>
      <c r="E611" s="78">
        <f t="shared" si="68"/>
        <v>0.18419272135026205</v>
      </c>
      <c r="F611" s="78">
        <f t="shared" si="69"/>
        <v>-14.694550711868459</v>
      </c>
      <c r="G611" s="78">
        <f t="shared" si="70"/>
        <v>0.10000000000000142</v>
      </c>
      <c r="H611" s="78">
        <f t="shared" si="71"/>
        <v>0.18483761641809909</v>
      </c>
      <c r="I611" s="78">
        <f t="shared" si="72"/>
        <v>1.8483761641810172E-2</v>
      </c>
      <c r="J611" s="190"/>
    </row>
    <row r="612" spans="1:10" x14ac:dyDescent="0.2">
      <c r="A612" s="76">
        <v>55.3</v>
      </c>
      <c r="B612" s="76">
        <f t="shared" si="65"/>
        <v>5.5299999999999995E-2</v>
      </c>
      <c r="C612" s="78">
        <f t="shared" si="66"/>
        <v>0.18290813800182534</v>
      </c>
      <c r="D612" s="78">
        <f t="shared" si="67"/>
        <v>1</v>
      </c>
      <c r="E612" s="78">
        <f t="shared" si="68"/>
        <v>0.18290813800182534</v>
      </c>
      <c r="F612" s="78">
        <f t="shared" si="69"/>
        <v>-14.755339426758049</v>
      </c>
      <c r="G612" s="78">
        <f t="shared" si="70"/>
        <v>9.9999999999994316E-2</v>
      </c>
      <c r="H612" s="78">
        <f t="shared" si="71"/>
        <v>0.18355042967604368</v>
      </c>
      <c r="I612" s="78">
        <f t="shared" si="72"/>
        <v>1.8355042967603326E-2</v>
      </c>
      <c r="J612" s="190"/>
    </row>
    <row r="613" spans="1:10" x14ac:dyDescent="0.2">
      <c r="A613" s="76">
        <v>55.4</v>
      </c>
      <c r="B613" s="76">
        <f t="shared" si="65"/>
        <v>5.5399999999999998E-2</v>
      </c>
      <c r="C613" s="78">
        <f t="shared" si="66"/>
        <v>0.18162876554309737</v>
      </c>
      <c r="D613" s="78">
        <f t="shared" si="67"/>
        <v>1</v>
      </c>
      <c r="E613" s="78">
        <f t="shared" si="68"/>
        <v>0.18162876554309737</v>
      </c>
      <c r="F613" s="78">
        <f t="shared" si="69"/>
        <v>-14.816307375405071</v>
      </c>
      <c r="G613" s="78">
        <f t="shared" si="70"/>
        <v>0.10000000000000142</v>
      </c>
      <c r="H613" s="78">
        <f t="shared" si="71"/>
        <v>0.18226845177246137</v>
      </c>
      <c r="I613" s="78">
        <f t="shared" si="72"/>
        <v>1.8226845177246397E-2</v>
      </c>
      <c r="J613" s="190"/>
    </row>
    <row r="614" spans="1:10" x14ac:dyDescent="0.2">
      <c r="A614" s="76">
        <v>55.5</v>
      </c>
      <c r="B614" s="76">
        <f t="shared" si="65"/>
        <v>5.5500000000000001E-2</v>
      </c>
      <c r="C614" s="78">
        <f t="shared" si="66"/>
        <v>0.18035460790189156</v>
      </c>
      <c r="D614" s="78">
        <f t="shared" si="67"/>
        <v>1</v>
      </c>
      <c r="E614" s="78">
        <f t="shared" si="68"/>
        <v>0.18035460790189156</v>
      </c>
      <c r="F614" s="78">
        <f t="shared" si="69"/>
        <v>-14.87745514722285</v>
      </c>
      <c r="G614" s="78">
        <f t="shared" si="70"/>
        <v>0.10000000000000142</v>
      </c>
      <c r="H614" s="78">
        <f t="shared" si="71"/>
        <v>0.18099168672249447</v>
      </c>
      <c r="I614" s="78">
        <f t="shared" si="72"/>
        <v>1.8099168672249703E-2</v>
      </c>
      <c r="J614" s="190"/>
    </row>
    <row r="615" spans="1:10" x14ac:dyDescent="0.2">
      <c r="A615" s="76">
        <v>55.6</v>
      </c>
      <c r="B615" s="76">
        <f t="shared" si="65"/>
        <v>5.5600000000000004E-2</v>
      </c>
      <c r="C615" s="78">
        <f t="shared" si="66"/>
        <v>0.17908566883176197</v>
      </c>
      <c r="D615" s="78">
        <f t="shared" si="67"/>
        <v>1</v>
      </c>
      <c r="E615" s="78">
        <f t="shared" si="68"/>
        <v>0.17908566883176197</v>
      </c>
      <c r="F615" s="78">
        <f t="shared" si="69"/>
        <v>-14.938783335650438</v>
      </c>
      <c r="G615" s="78">
        <f t="shared" si="70"/>
        <v>0.10000000000000142</v>
      </c>
      <c r="H615" s="78">
        <f t="shared" si="71"/>
        <v>0.17972013836682676</v>
      </c>
      <c r="I615" s="78">
        <f t="shared" si="72"/>
        <v>1.7972013836682933E-2</v>
      </c>
      <c r="J615" s="190"/>
    </row>
    <row r="616" spans="1:10" x14ac:dyDescent="0.2">
      <c r="A616" s="76">
        <v>55.7</v>
      </c>
      <c r="B616" s="76">
        <f t="shared" si="65"/>
        <v>5.57E-2</v>
      </c>
      <c r="C616" s="78">
        <f t="shared" si="66"/>
        <v>0.17782195191240874</v>
      </c>
      <c r="D616" s="78">
        <f t="shared" si="67"/>
        <v>1</v>
      </c>
      <c r="E616" s="78">
        <f t="shared" si="68"/>
        <v>0.17782195191240874</v>
      </c>
      <c r="F616" s="78">
        <f t="shared" si="69"/>
        <v>-15.000292538188253</v>
      </c>
      <c r="G616" s="78">
        <f t="shared" si="70"/>
        <v>0.10000000000000142</v>
      </c>
      <c r="H616" s="78">
        <f t="shared" si="71"/>
        <v>0.17845381037208535</v>
      </c>
      <c r="I616" s="78">
        <f t="shared" si="72"/>
        <v>1.7845381037208789E-2</v>
      </c>
      <c r="J616" s="190"/>
    </row>
    <row r="617" spans="1:10" x14ac:dyDescent="0.2">
      <c r="A617" s="76">
        <v>55.8</v>
      </c>
      <c r="B617" s="76">
        <f t="shared" si="65"/>
        <v>5.5799999999999995E-2</v>
      </c>
      <c r="C617" s="78">
        <f t="shared" si="66"/>
        <v>0.17656346055008856</v>
      </c>
      <c r="D617" s="78">
        <f t="shared" si="67"/>
        <v>1</v>
      </c>
      <c r="E617" s="78">
        <f t="shared" si="68"/>
        <v>0.17656346055008856</v>
      </c>
      <c r="F617" s="78">
        <f t="shared" si="69"/>
        <v>-15.061983356434176</v>
      </c>
      <c r="G617" s="78">
        <f t="shared" si="70"/>
        <v>9.9999999999994316E-2</v>
      </c>
      <c r="H617" s="78">
        <f t="shared" si="71"/>
        <v>0.17719270623124866</v>
      </c>
      <c r="I617" s="78">
        <f t="shared" si="72"/>
        <v>1.771927062312386E-2</v>
      </c>
      <c r="J617" s="190"/>
    </row>
    <row r="618" spans="1:10" x14ac:dyDescent="0.2">
      <c r="A618" s="76">
        <v>55.9</v>
      </c>
      <c r="B618" s="76">
        <f t="shared" si="65"/>
        <v>5.5899999999999998E-2</v>
      </c>
      <c r="C618" s="78">
        <f t="shared" si="66"/>
        <v>0.17531019797803096</v>
      </c>
      <c r="D618" s="78">
        <f t="shared" si="67"/>
        <v>1</v>
      </c>
      <c r="E618" s="78">
        <f t="shared" si="68"/>
        <v>0.17531019797803096</v>
      </c>
      <c r="F618" s="78">
        <f t="shared" si="69"/>
        <v>-15.123856396120075</v>
      </c>
      <c r="G618" s="78">
        <f t="shared" si="70"/>
        <v>0.10000000000000142</v>
      </c>
      <c r="H618" s="78">
        <f t="shared" si="71"/>
        <v>0.17593682926405976</v>
      </c>
      <c r="I618" s="78">
        <f t="shared" si="72"/>
        <v>1.7593682926406225E-2</v>
      </c>
      <c r="J618" s="190"/>
    </row>
    <row r="619" spans="1:10" x14ac:dyDescent="0.2">
      <c r="A619" s="76">
        <v>56</v>
      </c>
      <c r="B619" s="76">
        <f t="shared" si="65"/>
        <v>5.6000000000000001E-2</v>
      </c>
      <c r="C619" s="78">
        <f t="shared" si="66"/>
        <v>0.17406216725686352</v>
      </c>
      <c r="D619" s="78">
        <f t="shared" si="67"/>
        <v>1</v>
      </c>
      <c r="E619" s="78">
        <f t="shared" si="68"/>
        <v>0.17406216725686352</v>
      </c>
      <c r="F619" s="78">
        <f t="shared" si="69"/>
        <v>-15.185912267148598</v>
      </c>
      <c r="G619" s="78">
        <f t="shared" si="70"/>
        <v>0.10000000000000142</v>
      </c>
      <c r="H619" s="78">
        <f t="shared" si="71"/>
        <v>0.17468618261744723</v>
      </c>
      <c r="I619" s="78">
        <f t="shared" si="72"/>
        <v>1.7468618261744971E-2</v>
      </c>
      <c r="J619" s="190"/>
    </row>
    <row r="620" spans="1:10" x14ac:dyDescent="0.2">
      <c r="A620" s="76">
        <v>56.1</v>
      </c>
      <c r="B620" s="76">
        <f t="shared" si="65"/>
        <v>5.6100000000000004E-2</v>
      </c>
      <c r="C620" s="78">
        <f t="shared" si="66"/>
        <v>0.17281937127503913</v>
      </c>
      <c r="D620" s="78">
        <f t="shared" si="67"/>
        <v>1</v>
      </c>
      <c r="E620" s="78">
        <f t="shared" si="68"/>
        <v>0.17281937127503913</v>
      </c>
      <c r="F620" s="78">
        <f t="shared" si="69"/>
        <v>-15.248151583630591</v>
      </c>
      <c r="G620" s="78">
        <f t="shared" si="70"/>
        <v>0.10000000000000142</v>
      </c>
      <c r="H620" s="78">
        <f t="shared" si="71"/>
        <v>0.17344076926595131</v>
      </c>
      <c r="I620" s="78">
        <f t="shared" si="72"/>
        <v>1.7344076926595377E-2</v>
      </c>
      <c r="J620" s="190"/>
    </row>
    <row r="621" spans="1:10" x14ac:dyDescent="0.2">
      <c r="A621" s="76">
        <v>56.2</v>
      </c>
      <c r="B621" s="76">
        <f t="shared" si="65"/>
        <v>5.62E-2</v>
      </c>
      <c r="C621" s="78">
        <f t="shared" si="66"/>
        <v>0.17158181274927242</v>
      </c>
      <c r="D621" s="78">
        <f t="shared" si="67"/>
        <v>1</v>
      </c>
      <c r="E621" s="78">
        <f t="shared" si="68"/>
        <v>0.17158181274927242</v>
      </c>
      <c r="F621" s="78">
        <f t="shared" si="69"/>
        <v>-15.310574963922781</v>
      </c>
      <c r="G621" s="78">
        <f t="shared" si="70"/>
        <v>0.10000000000000142</v>
      </c>
      <c r="H621" s="78">
        <f t="shared" si="71"/>
        <v>0.17220059201215576</v>
      </c>
      <c r="I621" s="78">
        <f t="shared" si="72"/>
        <v>1.7220059201215821E-2</v>
      </c>
      <c r="J621" s="190"/>
    </row>
    <row r="622" spans="1:10" x14ac:dyDescent="0.2">
      <c r="A622" s="76">
        <v>56.3</v>
      </c>
      <c r="B622" s="76">
        <f t="shared" si="65"/>
        <v>5.6299999999999996E-2</v>
      </c>
      <c r="C622" s="78">
        <f t="shared" si="66"/>
        <v>0.17034949422498052</v>
      </c>
      <c r="D622" s="78">
        <f t="shared" si="67"/>
        <v>1</v>
      </c>
      <c r="E622" s="78">
        <f t="shared" si="68"/>
        <v>0.17034949422498052</v>
      </c>
      <c r="F622" s="78">
        <f t="shared" si="69"/>
        <v>-15.37318303066597</v>
      </c>
      <c r="G622" s="78">
        <f t="shared" si="70"/>
        <v>9.9999999999994316E-2</v>
      </c>
      <c r="H622" s="78">
        <f t="shared" si="71"/>
        <v>0.17096565348712647</v>
      </c>
      <c r="I622" s="78">
        <f t="shared" si="72"/>
        <v>1.7096565348711675E-2</v>
      </c>
      <c r="J622" s="190"/>
    </row>
    <row r="623" spans="1:10" x14ac:dyDescent="0.2">
      <c r="A623" s="76">
        <v>56.4</v>
      </c>
      <c r="B623" s="76">
        <f t="shared" si="65"/>
        <v>5.6399999999999999E-2</v>
      </c>
      <c r="C623" s="78">
        <f t="shared" si="66"/>
        <v>0.16912241807672995</v>
      </c>
      <c r="D623" s="78">
        <f t="shared" si="67"/>
        <v>1</v>
      </c>
      <c r="E623" s="78">
        <f t="shared" si="68"/>
        <v>0.16912241807672995</v>
      </c>
      <c r="F623" s="78">
        <f t="shared" si="69"/>
        <v>-15.435976410823669</v>
      </c>
      <c r="G623" s="78">
        <f t="shared" si="70"/>
        <v>0.10000000000000142</v>
      </c>
      <c r="H623" s="78">
        <f t="shared" si="71"/>
        <v>0.16973595615085524</v>
      </c>
      <c r="I623" s="78">
        <f t="shared" si="72"/>
        <v>1.6973595615085765E-2</v>
      </c>
      <c r="J623" s="190"/>
    </row>
    <row r="624" spans="1:10" x14ac:dyDescent="0.2">
      <c r="A624" s="76">
        <v>56.5</v>
      </c>
      <c r="B624" s="76">
        <f t="shared" si="65"/>
        <v>5.6500000000000002E-2</v>
      </c>
      <c r="C624" s="78">
        <f t="shared" si="66"/>
        <v>0.16790058650869044</v>
      </c>
      <c r="D624" s="78">
        <f t="shared" si="67"/>
        <v>1</v>
      </c>
      <c r="E624" s="78">
        <f t="shared" si="68"/>
        <v>0.16790058650869044</v>
      </c>
      <c r="F624" s="78">
        <f t="shared" si="69"/>
        <v>-15.498955735721102</v>
      </c>
      <c r="G624" s="78">
        <f t="shared" si="70"/>
        <v>0.10000000000000142</v>
      </c>
      <c r="H624" s="78">
        <f t="shared" si="71"/>
        <v>0.1685115022927102</v>
      </c>
      <c r="I624" s="78">
        <f t="shared" si="72"/>
        <v>1.685115022927126E-2</v>
      </c>
      <c r="J624" s="190"/>
    </row>
    <row r="625" spans="1:10" x14ac:dyDescent="0.2">
      <c r="A625" s="76">
        <v>56.6</v>
      </c>
      <c r="B625" s="76">
        <f t="shared" si="65"/>
        <v>5.6600000000000004E-2</v>
      </c>
      <c r="C625" s="78">
        <f t="shared" si="66"/>
        <v>0.16668400155509341</v>
      </c>
      <c r="D625" s="78">
        <f t="shared" si="67"/>
        <v>1</v>
      </c>
      <c r="E625" s="78">
        <f t="shared" si="68"/>
        <v>0.16668400155509341</v>
      </c>
      <c r="F625" s="78">
        <f t="shared" si="69"/>
        <v>-15.562121641084758</v>
      </c>
      <c r="G625" s="78">
        <f t="shared" si="70"/>
        <v>0.10000000000000142</v>
      </c>
      <c r="H625" s="78">
        <f t="shared" si="71"/>
        <v>0.16729229403189194</v>
      </c>
      <c r="I625" s="78">
        <f t="shared" si="72"/>
        <v>1.6729229403189431E-2</v>
      </c>
      <c r="J625" s="190"/>
    </row>
    <row r="626" spans="1:10" x14ac:dyDescent="0.2">
      <c r="A626" s="76">
        <v>56.7</v>
      </c>
      <c r="B626" s="76">
        <f t="shared" si="65"/>
        <v>5.67E-2</v>
      </c>
      <c r="C626" s="78">
        <f t="shared" si="66"/>
        <v>0.1654726650806973</v>
      </c>
      <c r="D626" s="78">
        <f t="shared" si="67"/>
        <v>1</v>
      </c>
      <c r="E626" s="78">
        <f t="shared" si="68"/>
        <v>0.1654726650806973</v>
      </c>
      <c r="F626" s="78">
        <f t="shared" si="69"/>
        <v>-15.625474767082309</v>
      </c>
      <c r="G626" s="78">
        <f t="shared" si="70"/>
        <v>0.10000000000000142</v>
      </c>
      <c r="H626" s="78">
        <f t="shared" si="71"/>
        <v>0.16607833331789534</v>
      </c>
      <c r="I626" s="78">
        <f t="shared" si="72"/>
        <v>1.6607833331789772E-2</v>
      </c>
      <c r="J626" s="190"/>
    </row>
    <row r="627" spans="1:10" x14ac:dyDescent="0.2">
      <c r="A627" s="76">
        <v>56.8</v>
      </c>
      <c r="B627" s="76">
        <f t="shared" si="65"/>
        <v>5.6799999999999996E-2</v>
      </c>
      <c r="C627" s="78">
        <f t="shared" si="66"/>
        <v>0.16426657878125731</v>
      </c>
      <c r="D627" s="78">
        <f t="shared" si="67"/>
        <v>1</v>
      </c>
      <c r="E627" s="78">
        <f t="shared" si="68"/>
        <v>0.16426657878125731</v>
      </c>
      <c r="F627" s="78">
        <f t="shared" si="69"/>
        <v>-15.689015758363091</v>
      </c>
      <c r="G627" s="78">
        <f t="shared" si="70"/>
        <v>9.9999999999994316E-2</v>
      </c>
      <c r="H627" s="78">
        <f t="shared" si="71"/>
        <v>0.16486962193097732</v>
      </c>
      <c r="I627" s="78">
        <f t="shared" si="72"/>
        <v>1.6486962193096793E-2</v>
      </c>
      <c r="J627" s="190"/>
    </row>
    <row r="628" spans="1:10" x14ac:dyDescent="0.2">
      <c r="A628" s="76">
        <v>56.9</v>
      </c>
      <c r="B628" s="76">
        <f t="shared" si="65"/>
        <v>5.6899999999999999E-2</v>
      </c>
      <c r="C628" s="78">
        <f t="shared" si="66"/>
        <v>0.1630657441840028</v>
      </c>
      <c r="D628" s="78">
        <f t="shared" si="67"/>
        <v>1</v>
      </c>
      <c r="E628" s="78">
        <f t="shared" si="68"/>
        <v>0.1630657441840028</v>
      </c>
      <c r="F628" s="78">
        <f t="shared" si="69"/>
        <v>-15.752745264098941</v>
      </c>
      <c r="G628" s="78">
        <f t="shared" si="70"/>
        <v>0.10000000000000142</v>
      </c>
      <c r="H628" s="78">
        <f t="shared" si="71"/>
        <v>0.16366616148263005</v>
      </c>
      <c r="I628" s="78">
        <f t="shared" si="72"/>
        <v>1.6366616148263239E-2</v>
      </c>
      <c r="J628" s="190"/>
    </row>
    <row r="629" spans="1:10" x14ac:dyDescent="0.2">
      <c r="A629" s="76">
        <v>57</v>
      </c>
      <c r="B629" s="76">
        <f t="shared" si="65"/>
        <v>5.7000000000000002E-2</v>
      </c>
      <c r="C629" s="78">
        <f t="shared" si="66"/>
        <v>0.16187016264811938</v>
      </c>
      <c r="D629" s="78">
        <f t="shared" si="67"/>
        <v>1</v>
      </c>
      <c r="E629" s="78">
        <f t="shared" si="68"/>
        <v>0.16187016264811938</v>
      </c>
      <c r="F629" s="78">
        <f t="shared" si="69"/>
        <v>-15.816663938025574</v>
      </c>
      <c r="G629" s="78">
        <f t="shared" si="70"/>
        <v>0.10000000000000142</v>
      </c>
      <c r="H629" s="78">
        <f t="shared" si="71"/>
        <v>0.16246795341606107</v>
      </c>
      <c r="I629" s="78">
        <f t="shared" si="72"/>
        <v>1.6246795341606338E-2</v>
      </c>
      <c r="J629" s="190"/>
    </row>
    <row r="630" spans="1:10" x14ac:dyDescent="0.2">
      <c r="A630" s="76">
        <v>57.1</v>
      </c>
      <c r="B630" s="76">
        <f t="shared" si="65"/>
        <v>5.7099999999999998E-2</v>
      </c>
      <c r="C630" s="78">
        <f t="shared" si="66"/>
        <v>0.16067983536523636</v>
      </c>
      <c r="D630" s="78">
        <f t="shared" si="67"/>
        <v>1</v>
      </c>
      <c r="E630" s="78">
        <f t="shared" si="68"/>
        <v>0.16067983536523636</v>
      </c>
      <c r="F630" s="78">
        <f t="shared" si="69"/>
        <v>-15.880772438484447</v>
      </c>
      <c r="G630" s="78">
        <f t="shared" si="70"/>
        <v>0.10000000000000142</v>
      </c>
      <c r="H630" s="78">
        <f t="shared" si="71"/>
        <v>0.16127499900667785</v>
      </c>
      <c r="I630" s="78">
        <f t="shared" si="72"/>
        <v>1.6127499900668016E-2</v>
      </c>
      <c r="J630" s="190"/>
    </row>
    <row r="631" spans="1:10" x14ac:dyDescent="0.2">
      <c r="A631" s="76">
        <v>57.2</v>
      </c>
      <c r="B631" s="76">
        <f t="shared" si="65"/>
        <v>5.7200000000000001E-2</v>
      </c>
      <c r="C631" s="78">
        <f t="shared" si="66"/>
        <v>0.15949476335992033</v>
      </c>
      <c r="D631" s="78">
        <f t="shared" si="67"/>
        <v>1</v>
      </c>
      <c r="E631" s="78">
        <f t="shared" si="68"/>
        <v>0.15949476335992033</v>
      </c>
      <c r="F631" s="78">
        <f t="shared" si="69"/>
        <v>-15.945071428465113</v>
      </c>
      <c r="G631" s="78">
        <f t="shared" si="70"/>
        <v>0.10000000000000142</v>
      </c>
      <c r="H631" s="78">
        <f t="shared" si="71"/>
        <v>0.16008729936257834</v>
      </c>
      <c r="I631" s="78">
        <f t="shared" si="72"/>
        <v>1.6008729936258063E-2</v>
      </c>
      <c r="J631" s="190"/>
    </row>
    <row r="632" spans="1:10" x14ac:dyDescent="0.2">
      <c r="A632" s="76">
        <v>57.3</v>
      </c>
      <c r="B632" s="76">
        <f t="shared" si="65"/>
        <v>5.7299999999999997E-2</v>
      </c>
      <c r="C632" s="78">
        <f t="shared" si="66"/>
        <v>0.15831494749017547</v>
      </c>
      <c r="D632" s="78">
        <f t="shared" si="67"/>
        <v>1</v>
      </c>
      <c r="E632" s="78">
        <f t="shared" si="68"/>
        <v>0.15831494749017547</v>
      </c>
      <c r="F632" s="78">
        <f t="shared" si="69"/>
        <v>-16.009561575647982</v>
      </c>
      <c r="G632" s="78">
        <f t="shared" si="70"/>
        <v>9.9999999999994316E-2</v>
      </c>
      <c r="H632" s="78">
        <f t="shared" si="71"/>
        <v>0.1589048554250479</v>
      </c>
      <c r="I632" s="78">
        <f t="shared" si="72"/>
        <v>1.5890485542503885E-2</v>
      </c>
      <c r="J632" s="190"/>
    </row>
    <row r="633" spans="1:10" x14ac:dyDescent="0.2">
      <c r="A633" s="76">
        <v>57.4</v>
      </c>
      <c r="B633" s="76">
        <f t="shared" si="65"/>
        <v>5.74E-2</v>
      </c>
      <c r="C633" s="78">
        <f t="shared" si="66"/>
        <v>0.157140388447947</v>
      </c>
      <c r="D633" s="78">
        <f t="shared" si="67"/>
        <v>1</v>
      </c>
      <c r="E633" s="78">
        <f t="shared" si="68"/>
        <v>0.157140388447947</v>
      </c>
      <c r="F633" s="78">
        <f t="shared" si="69"/>
        <v>-16.074243552447737</v>
      </c>
      <c r="G633" s="78">
        <f t="shared" si="70"/>
        <v>0.10000000000000142</v>
      </c>
      <c r="H633" s="78">
        <f t="shared" si="71"/>
        <v>0.15772766796906124</v>
      </c>
      <c r="I633" s="78">
        <f t="shared" si="72"/>
        <v>1.5772766796906347E-2</v>
      </c>
      <c r="J633" s="190"/>
    </row>
    <row r="634" spans="1:10" x14ac:dyDescent="0.2">
      <c r="A634" s="76">
        <v>57.5</v>
      </c>
      <c r="B634" s="76">
        <f t="shared" si="65"/>
        <v>5.7500000000000002E-2</v>
      </c>
      <c r="C634" s="78">
        <f t="shared" si="66"/>
        <v>0.1559710867596327</v>
      </c>
      <c r="D634" s="78">
        <f t="shared" si="67"/>
        <v>1</v>
      </c>
      <c r="E634" s="78">
        <f t="shared" si="68"/>
        <v>0.1559710867596327</v>
      </c>
      <c r="F634" s="78">
        <f t="shared" si="69"/>
        <v>-16.13911803605713</v>
      </c>
      <c r="G634" s="78">
        <f t="shared" si="70"/>
        <v>0.10000000000000142</v>
      </c>
      <c r="H634" s="78">
        <f t="shared" si="71"/>
        <v>0.15655573760378985</v>
      </c>
      <c r="I634" s="78">
        <f t="shared" si="72"/>
        <v>1.5655573760379207E-2</v>
      </c>
      <c r="J634" s="190"/>
    </row>
    <row r="635" spans="1:10" x14ac:dyDescent="0.2">
      <c r="A635" s="76">
        <v>57.6</v>
      </c>
      <c r="B635" s="76">
        <f t="shared" si="65"/>
        <v>5.7599999999999998E-2</v>
      </c>
      <c r="C635" s="78">
        <f t="shared" si="66"/>
        <v>0.15480704278659815</v>
      </c>
      <c r="D635" s="78">
        <f t="shared" si="67"/>
        <v>1</v>
      </c>
      <c r="E635" s="78">
        <f t="shared" si="68"/>
        <v>0.15480704278659815</v>
      </c>
      <c r="F635" s="78">
        <f t="shared" si="69"/>
        <v>-16.204185708491355</v>
      </c>
      <c r="G635" s="78">
        <f t="shared" si="70"/>
        <v>0.10000000000000142</v>
      </c>
      <c r="H635" s="78">
        <f t="shared" si="71"/>
        <v>0.15538906477311543</v>
      </c>
      <c r="I635" s="78">
        <f t="shared" si="72"/>
        <v>1.5538906477311763E-2</v>
      </c>
      <c r="J635" s="190"/>
    </row>
    <row r="636" spans="1:10" x14ac:dyDescent="0.2">
      <c r="A636" s="76">
        <v>57.7</v>
      </c>
      <c r="B636" s="76">
        <f t="shared" si="65"/>
        <v>5.7700000000000001E-2</v>
      </c>
      <c r="C636" s="78">
        <f t="shared" si="66"/>
        <v>0.15364825672569909</v>
      </c>
      <c r="D636" s="78">
        <f t="shared" si="67"/>
        <v>1</v>
      </c>
      <c r="E636" s="78">
        <f t="shared" si="68"/>
        <v>0.15364825672569909</v>
      </c>
      <c r="F636" s="78">
        <f t="shared" si="69"/>
        <v>-16.269447256632926</v>
      </c>
      <c r="G636" s="78">
        <f t="shared" si="70"/>
        <v>0.10000000000000142</v>
      </c>
      <c r="H636" s="78">
        <f t="shared" si="71"/>
        <v>0.15422764975614861</v>
      </c>
      <c r="I636" s="78">
        <f t="shared" si="72"/>
        <v>1.542276497561508E-2</v>
      </c>
      <c r="J636" s="190"/>
    </row>
    <row r="637" spans="1:10" x14ac:dyDescent="0.2">
      <c r="A637" s="76">
        <v>57.8</v>
      </c>
      <c r="B637" s="76">
        <f t="shared" ref="B637:B700" si="73">A637/1000</f>
        <v>5.7799999999999997E-2</v>
      </c>
      <c r="C637" s="78">
        <f t="shared" ref="C637:C700" si="74">ABS(SIN(((144*PI()*$A637*VLOOKUP($D$8,$C$13:$D$16,2,FALSE))/($D$11*1000000)))/(VLOOKUP($D$8,$C$13:$D$16,2,FALSE)*SIN(((144*PI()*$A637)/($D$11*1000000)))))^3</f>
        <v>0.15249472860980759</v>
      </c>
      <c r="D637" s="78">
        <f t="shared" ref="D637:D700" si="75">ABS(SIN(((144*VLOOKUP($D$8,$C$13:$D$16,2,FALSE)*PI()*$A637*VLOOKUP($D$8,$C$13:$E$16,3,FALSE))/($D$11*1000000)))/(VLOOKUP($D$8,$C$13:$E$16,3,FALSE)*SIN(((144*VLOOKUP($D$8,$C$13:$D$16,2,FALSE)*PI()*$A637)/($D$11*1000000)))))^1</f>
        <v>1</v>
      </c>
      <c r="E637" s="78">
        <f t="shared" ref="E637:E700" si="76">C637*D637</f>
        <v>0.15249472860980759</v>
      </c>
      <c r="F637" s="78">
        <f t="shared" ref="F637:F700" si="77">20*LOG10(E637)</f>
        <v>-16.334903372277097</v>
      </c>
      <c r="G637" s="78">
        <f t="shared" ref="G637:G700" si="78">A637-A636</f>
        <v>9.9999999999994316E-2</v>
      </c>
      <c r="H637" s="78">
        <f t="shared" ref="H637:H700" si="79">((C637+C636)/2)</f>
        <v>0.15307149266775333</v>
      </c>
      <c r="I637" s="78">
        <f t="shared" si="72"/>
        <v>1.5307149266774463E-2</v>
      </c>
      <c r="J637" s="190"/>
    </row>
    <row r="638" spans="1:10" x14ac:dyDescent="0.2">
      <c r="A638" s="76">
        <v>57.9</v>
      </c>
      <c r="B638" s="76">
        <f t="shared" si="73"/>
        <v>5.79E-2</v>
      </c>
      <c r="C638" s="78">
        <f t="shared" si="74"/>
        <v>0.15134645830834467</v>
      </c>
      <c r="D638" s="78">
        <f t="shared" si="75"/>
        <v>1</v>
      </c>
      <c r="E638" s="78">
        <f t="shared" si="76"/>
        <v>0.15134645830834467</v>
      </c>
      <c r="F638" s="78">
        <f t="shared" si="77"/>
        <v>-16.400554752177833</v>
      </c>
      <c r="G638" s="78">
        <f t="shared" si="78"/>
        <v>0.10000000000000142</v>
      </c>
      <c r="H638" s="78">
        <f t="shared" si="79"/>
        <v>0.15192059345907613</v>
      </c>
      <c r="I638" s="78">
        <f t="shared" ref="I638:I701" si="80">G638*H638</f>
        <v>1.5192059345907829E-2</v>
      </c>
      <c r="J638" s="190"/>
    </row>
    <row r="639" spans="1:10" x14ac:dyDescent="0.2">
      <c r="A639" s="76">
        <v>58</v>
      </c>
      <c r="B639" s="76">
        <f t="shared" si="73"/>
        <v>5.8000000000000003E-2</v>
      </c>
      <c r="C639" s="78">
        <f t="shared" si="74"/>
        <v>0.15020344552781878</v>
      </c>
      <c r="D639" s="78">
        <f t="shared" si="75"/>
        <v>1</v>
      </c>
      <c r="E639" s="78">
        <f t="shared" si="76"/>
        <v>0.15020344552781878</v>
      </c>
      <c r="F639" s="78">
        <f t="shared" si="77"/>
        <v>-16.466402098094253</v>
      </c>
      <c r="G639" s="78">
        <f t="shared" si="78"/>
        <v>0.10000000000000142</v>
      </c>
      <c r="H639" s="78">
        <f t="shared" si="79"/>
        <v>0.15077495191808171</v>
      </c>
      <c r="I639" s="78">
        <f t="shared" si="80"/>
        <v>1.5077495191808385E-2</v>
      </c>
      <c r="J639" s="190"/>
    </row>
    <row r="640" spans="1:10" x14ac:dyDescent="0.2">
      <c r="A640" s="76">
        <v>58.1</v>
      </c>
      <c r="B640" s="76">
        <f t="shared" si="73"/>
        <v>5.8099999999999999E-2</v>
      </c>
      <c r="C640" s="78">
        <f t="shared" si="74"/>
        <v>0.14906568981236784</v>
      </c>
      <c r="D640" s="78">
        <f t="shared" si="75"/>
        <v>1</v>
      </c>
      <c r="E640" s="78">
        <f t="shared" si="76"/>
        <v>0.14906568981236784</v>
      </c>
      <c r="F640" s="78">
        <f t="shared" si="77"/>
        <v>-16.532446116837761</v>
      </c>
      <c r="G640" s="78">
        <f t="shared" si="78"/>
        <v>0.10000000000000142</v>
      </c>
      <c r="H640" s="78">
        <f t="shared" si="79"/>
        <v>0.14963456767009331</v>
      </c>
      <c r="I640" s="78">
        <f t="shared" si="80"/>
        <v>1.4963456767009544E-2</v>
      </c>
      <c r="J640" s="190"/>
    </row>
    <row r="641" spans="1:10" x14ac:dyDescent="0.2">
      <c r="A641" s="76">
        <v>58.2</v>
      </c>
      <c r="B641" s="76">
        <f t="shared" si="73"/>
        <v>5.8200000000000002E-2</v>
      </c>
      <c r="C641" s="78">
        <f t="shared" si="74"/>
        <v>0.14793319054430862</v>
      </c>
      <c r="D641" s="78">
        <f t="shared" si="75"/>
        <v>1</v>
      </c>
      <c r="E641" s="78">
        <f t="shared" si="76"/>
        <v>0.14793319054430862</v>
      </c>
      <c r="F641" s="78">
        <f t="shared" si="77"/>
        <v>-16.598687520319618</v>
      </c>
      <c r="G641" s="78">
        <f t="shared" si="78"/>
        <v>0.10000000000000142</v>
      </c>
      <c r="H641" s="78">
        <f t="shared" si="79"/>
        <v>0.14849944017833822</v>
      </c>
      <c r="I641" s="78">
        <f t="shared" si="80"/>
        <v>1.4849944017834033E-2</v>
      </c>
      <c r="J641" s="190"/>
    </row>
    <row r="642" spans="1:10" x14ac:dyDescent="0.2">
      <c r="A642" s="76">
        <v>58.3</v>
      </c>
      <c r="B642" s="76">
        <f t="shared" si="73"/>
        <v>5.8299999999999998E-2</v>
      </c>
      <c r="C642" s="78">
        <f t="shared" si="74"/>
        <v>0.14680594694469068</v>
      </c>
      <c r="D642" s="78">
        <f t="shared" si="75"/>
        <v>1</v>
      </c>
      <c r="E642" s="78">
        <f t="shared" si="76"/>
        <v>0.14680594694469068</v>
      </c>
      <c r="F642" s="78">
        <f t="shared" si="77"/>
        <v>-16.665127025599105</v>
      </c>
      <c r="G642" s="78">
        <f t="shared" si="78"/>
        <v>9.9999999999994316E-2</v>
      </c>
      <c r="H642" s="78">
        <f t="shared" si="79"/>
        <v>0.14736956874449963</v>
      </c>
      <c r="I642" s="78">
        <f t="shared" si="80"/>
        <v>1.4736956874449125E-2</v>
      </c>
      <c r="J642" s="190"/>
    </row>
    <row r="643" spans="1:10" x14ac:dyDescent="0.2">
      <c r="A643" s="76">
        <v>58.4</v>
      </c>
      <c r="B643" s="76">
        <f t="shared" si="73"/>
        <v>5.8400000000000001E-2</v>
      </c>
      <c r="C643" s="78">
        <f t="shared" si="74"/>
        <v>0.14568395807385418</v>
      </c>
      <c r="D643" s="78">
        <f t="shared" si="75"/>
        <v>1</v>
      </c>
      <c r="E643" s="78">
        <f t="shared" si="76"/>
        <v>0.14568395807385418</v>
      </c>
      <c r="F643" s="78">
        <f t="shared" si="77"/>
        <v>-16.731765354932367</v>
      </c>
      <c r="G643" s="78">
        <f t="shared" si="78"/>
        <v>0.10000000000000142</v>
      </c>
      <c r="H643" s="78">
        <f t="shared" si="79"/>
        <v>0.14624495250927244</v>
      </c>
      <c r="I643" s="78">
        <f t="shared" si="80"/>
        <v>1.4624495250927452E-2</v>
      </c>
      <c r="J643" s="190"/>
    </row>
    <row r="644" spans="1:10" x14ac:dyDescent="0.2">
      <c r="A644" s="76">
        <v>58.5</v>
      </c>
      <c r="B644" s="76">
        <f t="shared" si="73"/>
        <v>5.8500000000000003E-2</v>
      </c>
      <c r="C644" s="78">
        <f t="shared" si="74"/>
        <v>0.1445672228319953</v>
      </c>
      <c r="D644" s="78">
        <f t="shared" si="75"/>
        <v>1</v>
      </c>
      <c r="E644" s="78">
        <f t="shared" si="76"/>
        <v>0.1445672228319953</v>
      </c>
      <c r="F644" s="78">
        <f t="shared" si="77"/>
        <v>-16.798603235821702</v>
      </c>
      <c r="G644" s="78">
        <f t="shared" si="78"/>
        <v>0.10000000000000142</v>
      </c>
      <c r="H644" s="78">
        <f t="shared" si="79"/>
        <v>0.14512559045292472</v>
      </c>
      <c r="I644" s="78">
        <f t="shared" si="80"/>
        <v>1.4512559045292679E-2</v>
      </c>
      <c r="J644" s="190"/>
    </row>
    <row r="645" spans="1:10" x14ac:dyDescent="0.2">
      <c r="A645" s="76">
        <v>58.6</v>
      </c>
      <c r="B645" s="76">
        <f t="shared" si="73"/>
        <v>5.8599999999999999E-2</v>
      </c>
      <c r="C645" s="78">
        <f t="shared" si="74"/>
        <v>0.14345573995973587</v>
      </c>
      <c r="D645" s="78">
        <f t="shared" si="75"/>
        <v>1</v>
      </c>
      <c r="E645" s="78">
        <f t="shared" si="76"/>
        <v>0.14345573995973587</v>
      </c>
      <c r="F645" s="78">
        <f t="shared" si="77"/>
        <v>-16.865641401065506</v>
      </c>
      <c r="G645" s="78">
        <f t="shared" si="78"/>
        <v>0.10000000000000142</v>
      </c>
      <c r="H645" s="78">
        <f t="shared" si="79"/>
        <v>0.14401148139586559</v>
      </c>
      <c r="I645" s="78">
        <f t="shared" si="80"/>
        <v>1.4401148139586763E-2</v>
      </c>
      <c r="J645" s="190"/>
    </row>
    <row r="646" spans="1:10" x14ac:dyDescent="0.2">
      <c r="A646" s="76">
        <v>58.7</v>
      </c>
      <c r="B646" s="76">
        <f t="shared" si="73"/>
        <v>5.8700000000000002E-2</v>
      </c>
      <c r="C646" s="78">
        <f t="shared" si="74"/>
        <v>0.14234950803869684</v>
      </c>
      <c r="D646" s="78">
        <f t="shared" si="75"/>
        <v>1</v>
      </c>
      <c r="E646" s="78">
        <f t="shared" si="76"/>
        <v>0.14234950803869684</v>
      </c>
      <c r="F646" s="78">
        <f t="shared" si="77"/>
        <v>-16.932880588808871</v>
      </c>
      <c r="G646" s="78">
        <f t="shared" si="78"/>
        <v>0.10000000000000142</v>
      </c>
      <c r="H646" s="78">
        <f t="shared" si="79"/>
        <v>0.14290262399921635</v>
      </c>
      <c r="I646" s="78">
        <f t="shared" si="80"/>
        <v>1.4290262399921838E-2</v>
      </c>
      <c r="J646" s="190"/>
    </row>
    <row r="647" spans="1:10" x14ac:dyDescent="0.2">
      <c r="A647" s="76">
        <v>58.8</v>
      </c>
      <c r="B647" s="76">
        <f t="shared" si="73"/>
        <v>5.8799999999999998E-2</v>
      </c>
      <c r="C647" s="78">
        <f t="shared" si="74"/>
        <v>0.14124852549207895</v>
      </c>
      <c r="D647" s="78">
        <f t="shared" si="75"/>
        <v>1</v>
      </c>
      <c r="E647" s="78">
        <f t="shared" si="76"/>
        <v>0.14124852549207895</v>
      </c>
      <c r="F647" s="78">
        <f t="shared" si="77"/>
        <v>-17.000321542594701</v>
      </c>
      <c r="G647" s="78">
        <f t="shared" si="78"/>
        <v>9.9999999999994316E-2</v>
      </c>
      <c r="H647" s="78">
        <f t="shared" si="79"/>
        <v>0.14179901676538789</v>
      </c>
      <c r="I647" s="78">
        <f t="shared" si="80"/>
        <v>1.4179901676537984E-2</v>
      </c>
      <c r="J647" s="190"/>
    </row>
    <row r="648" spans="1:10" x14ac:dyDescent="0.2">
      <c r="A648" s="76">
        <v>58.9</v>
      </c>
      <c r="B648" s="76">
        <f t="shared" si="73"/>
        <v>5.8900000000000001E-2</v>
      </c>
      <c r="C648" s="78">
        <f t="shared" si="74"/>
        <v>0.14015279058524679</v>
      </c>
      <c r="D648" s="78">
        <f t="shared" si="75"/>
        <v>1</v>
      </c>
      <c r="E648" s="78">
        <f t="shared" si="76"/>
        <v>0.14015279058524679</v>
      </c>
      <c r="F648" s="78">
        <f t="shared" si="77"/>
        <v>-17.067965011415541</v>
      </c>
      <c r="G648" s="78">
        <f t="shared" si="78"/>
        <v>0.10000000000000142</v>
      </c>
      <c r="H648" s="78">
        <f t="shared" si="79"/>
        <v>0.14070065803866288</v>
      </c>
      <c r="I648" s="78">
        <f t="shared" si="80"/>
        <v>1.4070065803866489E-2</v>
      </c>
      <c r="J648" s="190"/>
    </row>
    <row r="649" spans="1:10" x14ac:dyDescent="0.2">
      <c r="A649" s="76">
        <v>59</v>
      </c>
      <c r="B649" s="76">
        <f t="shared" si="73"/>
        <v>5.8999999999999997E-2</v>
      </c>
      <c r="C649" s="78">
        <f t="shared" si="74"/>
        <v>0.13906230142631917</v>
      </c>
      <c r="D649" s="78">
        <f t="shared" si="75"/>
        <v>1</v>
      </c>
      <c r="E649" s="78">
        <f t="shared" si="76"/>
        <v>0.13906230142631917</v>
      </c>
      <c r="F649" s="78">
        <f t="shared" si="77"/>
        <v>-17.135811749765971</v>
      </c>
      <c r="G649" s="78">
        <f t="shared" si="78"/>
        <v>0.10000000000000142</v>
      </c>
      <c r="H649" s="78">
        <f t="shared" si="79"/>
        <v>0.13960754600578298</v>
      </c>
      <c r="I649" s="78">
        <f t="shared" si="80"/>
        <v>1.3960754600578497E-2</v>
      </c>
      <c r="J649" s="190"/>
    </row>
    <row r="650" spans="1:10" x14ac:dyDescent="0.2">
      <c r="A650" s="76">
        <v>59.1</v>
      </c>
      <c r="B650" s="76">
        <f t="shared" si="73"/>
        <v>5.91E-2</v>
      </c>
      <c r="C650" s="78">
        <f t="shared" si="74"/>
        <v>0.13797705596676371</v>
      </c>
      <c r="D650" s="78">
        <f t="shared" si="75"/>
        <v>1</v>
      </c>
      <c r="E650" s="78">
        <f t="shared" si="76"/>
        <v>0.13797705596676371</v>
      </c>
      <c r="F650" s="78">
        <f t="shared" si="77"/>
        <v>-17.203862517695651</v>
      </c>
      <c r="G650" s="78">
        <f t="shared" si="78"/>
        <v>0.10000000000000142</v>
      </c>
      <c r="H650" s="78">
        <f t="shared" si="79"/>
        <v>0.13851967869654144</v>
      </c>
      <c r="I650" s="78">
        <f t="shared" si="80"/>
        <v>1.3851967869654341E-2</v>
      </c>
      <c r="J650" s="190"/>
    </row>
    <row r="651" spans="1:10" x14ac:dyDescent="0.2">
      <c r="A651" s="76">
        <v>59.2</v>
      </c>
      <c r="B651" s="76">
        <f t="shared" si="73"/>
        <v>5.9200000000000003E-2</v>
      </c>
      <c r="C651" s="78">
        <f t="shared" si="74"/>
        <v>0.13689705200199614</v>
      </c>
      <c r="D651" s="78">
        <f t="shared" si="75"/>
        <v>1</v>
      </c>
      <c r="E651" s="78">
        <f t="shared" si="76"/>
        <v>0.13689705200199614</v>
      </c>
      <c r="F651" s="78">
        <f t="shared" si="77"/>
        <v>-17.272118080863063</v>
      </c>
      <c r="G651" s="78">
        <f t="shared" si="78"/>
        <v>0.10000000000000142</v>
      </c>
      <c r="H651" s="78">
        <f t="shared" si="79"/>
        <v>0.13743705398437994</v>
      </c>
      <c r="I651" s="78">
        <f t="shared" si="80"/>
        <v>1.3743705398438189E-2</v>
      </c>
      <c r="J651" s="190"/>
    </row>
    <row r="652" spans="1:10" x14ac:dyDescent="0.2">
      <c r="A652" s="76">
        <v>59.3</v>
      </c>
      <c r="B652" s="76">
        <f t="shared" si="73"/>
        <v>5.9299999999999999E-2</v>
      </c>
      <c r="C652" s="78">
        <f t="shared" si="74"/>
        <v>0.13582228717198605</v>
      </c>
      <c r="D652" s="78">
        <f t="shared" si="75"/>
        <v>1</v>
      </c>
      <c r="E652" s="78">
        <f t="shared" si="76"/>
        <v>0.13582228717198605</v>
      </c>
      <c r="F652" s="78">
        <f t="shared" si="77"/>
        <v>-17.340579210589812</v>
      </c>
      <c r="G652" s="78">
        <f t="shared" si="78"/>
        <v>9.9999999999994316E-2</v>
      </c>
      <c r="H652" s="78">
        <f t="shared" si="79"/>
        <v>0.13635966958699108</v>
      </c>
      <c r="I652" s="78">
        <f t="shared" si="80"/>
        <v>1.3635966958698334E-2</v>
      </c>
      <c r="J652" s="190"/>
    </row>
    <row r="653" spans="1:10" x14ac:dyDescent="0.2">
      <c r="A653" s="76">
        <v>59.4</v>
      </c>
      <c r="B653" s="76">
        <f t="shared" si="73"/>
        <v>5.9400000000000001E-2</v>
      </c>
      <c r="C653" s="78">
        <f t="shared" si="74"/>
        <v>0.13475275896186492</v>
      </c>
      <c r="D653" s="78">
        <f t="shared" si="75"/>
        <v>1</v>
      </c>
      <c r="E653" s="78">
        <f t="shared" si="76"/>
        <v>0.13475275896186492</v>
      </c>
      <c r="F653" s="78">
        <f t="shared" si="77"/>
        <v>-17.409246683915754</v>
      </c>
      <c r="G653" s="78">
        <f t="shared" si="78"/>
        <v>0.10000000000000142</v>
      </c>
      <c r="H653" s="78">
        <f t="shared" si="79"/>
        <v>0.13528752306692549</v>
      </c>
      <c r="I653" s="78">
        <f t="shared" si="80"/>
        <v>1.352875230669274E-2</v>
      </c>
      <c r="J653" s="190"/>
    </row>
    <row r="654" spans="1:10" x14ac:dyDescent="0.2">
      <c r="A654" s="76">
        <v>59.5</v>
      </c>
      <c r="B654" s="76">
        <f t="shared" si="73"/>
        <v>5.9499999999999997E-2</v>
      </c>
      <c r="C654" s="78">
        <f t="shared" si="74"/>
        <v>0.1336884647025412</v>
      </c>
      <c r="D654" s="78">
        <f t="shared" si="75"/>
        <v>1</v>
      </c>
      <c r="E654" s="78">
        <f t="shared" si="76"/>
        <v>0.1336884647025412</v>
      </c>
      <c r="F654" s="78">
        <f t="shared" si="77"/>
        <v>-17.478121283654659</v>
      </c>
      <c r="G654" s="78">
        <f t="shared" si="78"/>
        <v>0.10000000000000142</v>
      </c>
      <c r="H654" s="78">
        <f t="shared" si="79"/>
        <v>0.13422061183220307</v>
      </c>
      <c r="I654" s="78">
        <f t="shared" si="80"/>
        <v>1.3422061183220499E-2</v>
      </c>
      <c r="J654" s="190"/>
    </row>
    <row r="655" spans="1:10" x14ac:dyDescent="0.2">
      <c r="A655" s="76">
        <v>59.6</v>
      </c>
      <c r="B655" s="76">
        <f t="shared" si="73"/>
        <v>5.96E-2</v>
      </c>
      <c r="C655" s="78">
        <f t="shared" si="74"/>
        <v>0.13262940157132</v>
      </c>
      <c r="D655" s="78">
        <f t="shared" si="75"/>
        <v>1</v>
      </c>
      <c r="E655" s="78">
        <f t="shared" si="76"/>
        <v>0.13262940157132</v>
      </c>
      <c r="F655" s="78">
        <f t="shared" si="77"/>
        <v>-17.547203798450571</v>
      </c>
      <c r="G655" s="78">
        <f t="shared" si="78"/>
        <v>0.10000000000000142</v>
      </c>
      <c r="H655" s="78">
        <f t="shared" si="79"/>
        <v>0.13315893313693061</v>
      </c>
      <c r="I655" s="78">
        <f t="shared" si="80"/>
        <v>1.3315893313693251E-2</v>
      </c>
      <c r="J655" s="190"/>
    </row>
    <row r="656" spans="1:10" x14ac:dyDescent="0.2">
      <c r="A656" s="76">
        <v>59.7</v>
      </c>
      <c r="B656" s="76">
        <f t="shared" si="73"/>
        <v>5.9700000000000003E-2</v>
      </c>
      <c r="C656" s="78">
        <f t="shared" si="74"/>
        <v>0.13157556659252617</v>
      </c>
      <c r="D656" s="78">
        <f t="shared" si="75"/>
        <v>1</v>
      </c>
      <c r="E656" s="78">
        <f t="shared" si="76"/>
        <v>0.13157556659252617</v>
      </c>
      <c r="F656" s="78">
        <f t="shared" si="77"/>
        <v>-17.616495022834972</v>
      </c>
      <c r="G656" s="78">
        <f t="shared" si="78"/>
        <v>0.10000000000000142</v>
      </c>
      <c r="H656" s="78">
        <f t="shared" si="79"/>
        <v>0.1321024840819231</v>
      </c>
      <c r="I656" s="78">
        <f t="shared" si="80"/>
        <v>1.3210248408192498E-2</v>
      </c>
      <c r="J656" s="190"/>
    </row>
    <row r="657" spans="1:10" x14ac:dyDescent="0.2">
      <c r="A657" s="76">
        <v>59.8</v>
      </c>
      <c r="B657" s="76">
        <f t="shared" si="73"/>
        <v>5.9799999999999999E-2</v>
      </c>
      <c r="C657" s="78">
        <f t="shared" si="74"/>
        <v>0.13052695663813318</v>
      </c>
      <c r="D657" s="78">
        <f t="shared" si="75"/>
        <v>1</v>
      </c>
      <c r="E657" s="78">
        <f t="shared" si="76"/>
        <v>0.13052695663813318</v>
      </c>
      <c r="F657" s="78">
        <f t="shared" si="77"/>
        <v>-17.685995757284566</v>
      </c>
      <c r="G657" s="78">
        <f t="shared" si="78"/>
        <v>9.9999999999994316E-2</v>
      </c>
      <c r="H657" s="78">
        <f t="shared" si="79"/>
        <v>0.13105126161532968</v>
      </c>
      <c r="I657" s="78">
        <f t="shared" si="80"/>
        <v>1.3105126161532223E-2</v>
      </c>
      <c r="J657" s="190"/>
    </row>
    <row r="658" spans="1:10" x14ac:dyDescent="0.2">
      <c r="A658" s="76">
        <v>59.9</v>
      </c>
      <c r="B658" s="76">
        <f t="shared" si="73"/>
        <v>5.9900000000000002E-2</v>
      </c>
      <c r="C658" s="78">
        <f t="shared" si="74"/>
        <v>0.1294835684283964</v>
      </c>
      <c r="D658" s="78">
        <f t="shared" si="75"/>
        <v>1</v>
      </c>
      <c r="E658" s="78">
        <f t="shared" si="76"/>
        <v>0.1294835684283964</v>
      </c>
      <c r="F658" s="78">
        <f t="shared" si="77"/>
        <v>-17.755706808279818</v>
      </c>
      <c r="G658" s="78">
        <f t="shared" si="78"/>
        <v>0.10000000000000142</v>
      </c>
      <c r="H658" s="78">
        <f t="shared" si="79"/>
        <v>0.13000526253326478</v>
      </c>
      <c r="I658" s="78">
        <f t="shared" si="80"/>
        <v>1.3000526253326662E-2</v>
      </c>
      <c r="J658" s="190"/>
    </row>
    <row r="659" spans="1:10" x14ac:dyDescent="0.2">
      <c r="A659" s="76">
        <v>60</v>
      </c>
      <c r="B659" s="76">
        <f t="shared" si="73"/>
        <v>0.06</v>
      </c>
      <c r="C659" s="78">
        <f t="shared" si="74"/>
        <v>0.12844539853249123</v>
      </c>
      <c r="D659" s="78">
        <f t="shared" si="75"/>
        <v>1</v>
      </c>
      <c r="E659" s="78">
        <f t="shared" si="76"/>
        <v>0.12844539853249123</v>
      </c>
      <c r="F659" s="78">
        <f t="shared" si="77"/>
        <v>-17.825628988364191</v>
      </c>
      <c r="G659" s="78">
        <f t="shared" si="78"/>
        <v>0.10000000000000142</v>
      </c>
      <c r="H659" s="78">
        <f t="shared" si="79"/>
        <v>0.12896448348044381</v>
      </c>
      <c r="I659" s="78">
        <f t="shared" si="80"/>
        <v>1.2896448348044565E-2</v>
      </c>
      <c r="J659" s="190"/>
    </row>
    <row r="660" spans="1:10" x14ac:dyDescent="0.2">
      <c r="A660" s="76">
        <v>60.1</v>
      </c>
      <c r="B660" s="76">
        <f t="shared" si="73"/>
        <v>6.0100000000000001E-2</v>
      </c>
      <c r="C660" s="78">
        <f t="shared" si="74"/>
        <v>0.12741244336915516</v>
      </c>
      <c r="D660" s="78">
        <f t="shared" si="75"/>
        <v>1</v>
      </c>
      <c r="E660" s="78">
        <f t="shared" si="76"/>
        <v>0.12741244336915516</v>
      </c>
      <c r="F660" s="78">
        <f t="shared" si="77"/>
        <v>-17.895763116204183</v>
      </c>
      <c r="G660" s="78">
        <f t="shared" si="78"/>
        <v>0.10000000000000142</v>
      </c>
      <c r="H660" s="78">
        <f t="shared" si="79"/>
        <v>0.1279289209508232</v>
      </c>
      <c r="I660" s="78">
        <f t="shared" si="80"/>
        <v>1.2792892095082501E-2</v>
      </c>
      <c r="J660" s="190"/>
    </row>
    <row r="661" spans="1:10" x14ac:dyDescent="0.2">
      <c r="A661" s="76">
        <v>60.2</v>
      </c>
      <c r="B661" s="76">
        <f t="shared" si="73"/>
        <v>6.0200000000000004E-2</v>
      </c>
      <c r="C661" s="78">
        <f t="shared" si="74"/>
        <v>0.12638469920733558</v>
      </c>
      <c r="D661" s="78">
        <f t="shared" si="75"/>
        <v>1</v>
      </c>
      <c r="E661" s="78">
        <f t="shared" si="76"/>
        <v>0.12638469920733558</v>
      </c>
      <c r="F661" s="78">
        <f t="shared" si="77"/>
        <v>-17.966110016650035</v>
      </c>
      <c r="G661" s="78">
        <f t="shared" si="78"/>
        <v>0.10000000000000142</v>
      </c>
      <c r="H661" s="78">
        <f t="shared" si="79"/>
        <v>0.12689857128824539</v>
      </c>
      <c r="I661" s="78">
        <f t="shared" si="80"/>
        <v>1.2689857128824719E-2</v>
      </c>
      <c r="J661" s="190"/>
    </row>
    <row r="662" spans="1:10" x14ac:dyDescent="0.2">
      <c r="A662" s="76">
        <v>60.3</v>
      </c>
      <c r="B662" s="76">
        <f t="shared" si="73"/>
        <v>6.0299999999999999E-2</v>
      </c>
      <c r="C662" s="78">
        <f t="shared" si="74"/>
        <v>0.12536216216684093</v>
      </c>
      <c r="D662" s="78">
        <f t="shared" si="75"/>
        <v>1</v>
      </c>
      <c r="E662" s="78">
        <f t="shared" si="76"/>
        <v>0.12536216216684093</v>
      </c>
      <c r="F662" s="78">
        <f t="shared" si="77"/>
        <v>-18.03667052079728</v>
      </c>
      <c r="G662" s="78">
        <f t="shared" si="78"/>
        <v>9.9999999999994316E-2</v>
      </c>
      <c r="H662" s="78">
        <f t="shared" si="79"/>
        <v>0.12587343068708826</v>
      </c>
      <c r="I662" s="78">
        <f t="shared" si="80"/>
        <v>1.2587343068708109E-2</v>
      </c>
      <c r="J662" s="190"/>
    </row>
    <row r="663" spans="1:10" x14ac:dyDescent="0.2">
      <c r="A663" s="76">
        <v>60.4</v>
      </c>
      <c r="B663" s="76">
        <f t="shared" si="73"/>
        <v>6.0399999999999995E-2</v>
      </c>
      <c r="C663" s="78">
        <f t="shared" si="74"/>
        <v>0.12434482821899639</v>
      </c>
      <c r="D663" s="78">
        <f t="shared" si="75"/>
        <v>1</v>
      </c>
      <c r="E663" s="78">
        <f t="shared" si="76"/>
        <v>0.12434482821899639</v>
      </c>
      <c r="F663" s="78">
        <f t="shared" si="77"/>
        <v>-18.107445466049057</v>
      </c>
      <c r="G663" s="78">
        <f t="shared" si="78"/>
        <v>0.10000000000000142</v>
      </c>
      <c r="H663" s="78">
        <f t="shared" si="79"/>
        <v>0.12485349519291866</v>
      </c>
      <c r="I663" s="78">
        <f t="shared" si="80"/>
        <v>1.2485349519292043E-2</v>
      </c>
      <c r="J663" s="190"/>
    </row>
    <row r="664" spans="1:10" x14ac:dyDescent="0.2">
      <c r="A664" s="76">
        <v>60.5</v>
      </c>
      <c r="B664" s="76">
        <f t="shared" si="73"/>
        <v>6.0499999999999998E-2</v>
      </c>
      <c r="C664" s="78">
        <f t="shared" si="74"/>
        <v>0.12333269318730516</v>
      </c>
      <c r="D664" s="78">
        <f t="shared" si="75"/>
        <v>1</v>
      </c>
      <c r="E664" s="78">
        <f t="shared" si="76"/>
        <v>0.12333269318730516</v>
      </c>
      <c r="F664" s="78">
        <f t="shared" si="77"/>
        <v>-18.178435696179157</v>
      </c>
      <c r="G664" s="78">
        <f t="shared" si="78"/>
        <v>0.10000000000000142</v>
      </c>
      <c r="H664" s="78">
        <f t="shared" si="79"/>
        <v>0.12383876070315078</v>
      </c>
      <c r="I664" s="78">
        <f t="shared" si="80"/>
        <v>1.2383876070315254E-2</v>
      </c>
      <c r="J664" s="190"/>
    </row>
    <row r="665" spans="1:10" x14ac:dyDescent="0.2">
      <c r="A665" s="76">
        <v>60.6</v>
      </c>
      <c r="B665" s="76">
        <f t="shared" si="73"/>
        <v>6.0600000000000001E-2</v>
      </c>
      <c r="C665" s="78">
        <f t="shared" si="74"/>
        <v>0.12232575274811334</v>
      </c>
      <c r="D665" s="78">
        <f t="shared" si="75"/>
        <v>1</v>
      </c>
      <c r="E665" s="78">
        <f t="shared" si="76"/>
        <v>0.12232575274811334</v>
      </c>
      <c r="F665" s="78">
        <f t="shared" si="77"/>
        <v>-18.249642061395875</v>
      </c>
      <c r="G665" s="78">
        <f t="shared" si="78"/>
        <v>0.10000000000000142</v>
      </c>
      <c r="H665" s="78">
        <f t="shared" si="79"/>
        <v>0.12282922296770926</v>
      </c>
      <c r="I665" s="78">
        <f t="shared" si="80"/>
        <v>1.2282922296771101E-2</v>
      </c>
      <c r="J665" s="190"/>
    </row>
    <row r="666" spans="1:10" x14ac:dyDescent="0.2">
      <c r="A666" s="76">
        <v>60.7</v>
      </c>
      <c r="B666" s="76">
        <f t="shared" si="73"/>
        <v>6.0700000000000004E-2</v>
      </c>
      <c r="C666" s="78">
        <f t="shared" si="74"/>
        <v>0.12132400243127839</v>
      </c>
      <c r="D666" s="78">
        <f t="shared" si="75"/>
        <v>1</v>
      </c>
      <c r="E666" s="78">
        <f t="shared" si="76"/>
        <v>0.12132400243127839</v>
      </c>
      <c r="F666" s="78">
        <f t="shared" si="77"/>
        <v>-18.3210654184068</v>
      </c>
      <c r="G666" s="78">
        <f t="shared" si="78"/>
        <v>0.10000000000000142</v>
      </c>
      <c r="H666" s="78">
        <f t="shared" si="79"/>
        <v>0.12182487758969587</v>
      </c>
      <c r="I666" s="78">
        <f t="shared" si="80"/>
        <v>1.2182487758969761E-2</v>
      </c>
      <c r="J666" s="190"/>
    </row>
    <row r="667" spans="1:10" x14ac:dyDescent="0.2">
      <c r="A667" s="76">
        <v>60.8</v>
      </c>
      <c r="B667" s="76">
        <f t="shared" si="73"/>
        <v>6.08E-2</v>
      </c>
      <c r="C667" s="78">
        <f t="shared" si="74"/>
        <v>0.12032743762084369</v>
      </c>
      <c r="D667" s="78">
        <f t="shared" si="75"/>
        <v>1</v>
      </c>
      <c r="E667" s="78">
        <f t="shared" si="76"/>
        <v>0.12032743762084369</v>
      </c>
      <c r="F667" s="78">
        <f t="shared" si="77"/>
        <v>-18.392706630484227</v>
      </c>
      <c r="G667" s="78">
        <f t="shared" si="78"/>
        <v>9.9999999999994316E-2</v>
      </c>
      <c r="H667" s="78">
        <f t="shared" si="79"/>
        <v>0.12082572002606104</v>
      </c>
      <c r="I667" s="78">
        <f t="shared" si="80"/>
        <v>1.2082572002605417E-2</v>
      </c>
      <c r="J667" s="190"/>
    </row>
    <row r="668" spans="1:10" x14ac:dyDescent="0.2">
      <c r="A668" s="76">
        <v>60.9</v>
      </c>
      <c r="B668" s="76">
        <f t="shared" si="73"/>
        <v>6.0899999999999996E-2</v>
      </c>
      <c r="C668" s="78">
        <f t="shared" si="74"/>
        <v>0.11933605355571578</v>
      </c>
      <c r="D668" s="78">
        <f t="shared" si="75"/>
        <v>1</v>
      </c>
      <c r="E668" s="78">
        <f t="shared" si="76"/>
        <v>0.11933605355571578</v>
      </c>
      <c r="F668" s="78">
        <f t="shared" si="77"/>
        <v>-18.46456656753158</v>
      </c>
      <c r="G668" s="78">
        <f t="shared" si="78"/>
        <v>0.10000000000000142</v>
      </c>
      <c r="H668" s="78">
        <f t="shared" si="79"/>
        <v>0.11983174558827973</v>
      </c>
      <c r="I668" s="78">
        <f t="shared" si="80"/>
        <v>1.1983174558828144E-2</v>
      </c>
      <c r="J668" s="190"/>
    </row>
    <row r="669" spans="1:10" x14ac:dyDescent="0.2">
      <c r="A669" s="76">
        <v>61</v>
      </c>
      <c r="B669" s="76">
        <f t="shared" si="73"/>
        <v>6.0999999999999999E-2</v>
      </c>
      <c r="C669" s="78">
        <f t="shared" si="74"/>
        <v>0.11834984533034668</v>
      </c>
      <c r="D669" s="78">
        <f t="shared" si="75"/>
        <v>1</v>
      </c>
      <c r="E669" s="78">
        <f t="shared" si="76"/>
        <v>0.11834984533034668</v>
      </c>
      <c r="F669" s="78">
        <f t="shared" si="77"/>
        <v>-18.536646106150585</v>
      </c>
      <c r="G669" s="78">
        <f t="shared" si="78"/>
        <v>0.10000000000000142</v>
      </c>
      <c r="H669" s="78">
        <f t="shared" si="79"/>
        <v>0.11884294944303123</v>
      </c>
      <c r="I669" s="78">
        <f t="shared" si="80"/>
        <v>1.1884294944303292E-2</v>
      </c>
      <c r="J669" s="190"/>
    </row>
    <row r="670" spans="1:10" x14ac:dyDescent="0.2">
      <c r="A670" s="76">
        <v>61.1</v>
      </c>
      <c r="B670" s="76">
        <f t="shared" si="73"/>
        <v>6.1100000000000002E-2</v>
      </c>
      <c r="C670" s="78">
        <f t="shared" si="74"/>
        <v>0.11736880789542035</v>
      </c>
      <c r="D670" s="78">
        <f t="shared" si="75"/>
        <v>1</v>
      </c>
      <c r="E670" s="78">
        <f t="shared" si="76"/>
        <v>0.11736880789542035</v>
      </c>
      <c r="F670" s="78">
        <f t="shared" si="77"/>
        <v>-18.608946129709317</v>
      </c>
      <c r="G670" s="78">
        <f t="shared" si="78"/>
        <v>0.10000000000000142</v>
      </c>
      <c r="H670" s="78">
        <f t="shared" si="79"/>
        <v>0.11785932661288351</v>
      </c>
      <c r="I670" s="78">
        <f t="shared" si="80"/>
        <v>1.1785932661288518E-2</v>
      </c>
      <c r="J670" s="190"/>
    </row>
    <row r="671" spans="1:10" x14ac:dyDescent="0.2">
      <c r="A671" s="76">
        <v>61.2</v>
      </c>
      <c r="B671" s="76">
        <f t="shared" si="73"/>
        <v>6.1200000000000004E-2</v>
      </c>
      <c r="C671" s="78">
        <f t="shared" si="74"/>
        <v>0.11639293605854277</v>
      </c>
      <c r="D671" s="78">
        <f t="shared" si="75"/>
        <v>1</v>
      </c>
      <c r="E671" s="78">
        <f t="shared" si="76"/>
        <v>0.11639293605854277</v>
      </c>
      <c r="F671" s="78">
        <f t="shared" si="77"/>
        <v>-18.681467528411183</v>
      </c>
      <c r="G671" s="78">
        <f t="shared" si="78"/>
        <v>0.10000000000000142</v>
      </c>
      <c r="H671" s="78">
        <f t="shared" si="79"/>
        <v>0.11688087197698156</v>
      </c>
      <c r="I671" s="78">
        <f t="shared" si="80"/>
        <v>1.1688087197698323E-2</v>
      </c>
      <c r="J671" s="190"/>
    </row>
    <row r="672" spans="1:10" x14ac:dyDescent="0.2">
      <c r="A672" s="76">
        <v>61.3</v>
      </c>
      <c r="B672" s="76">
        <f t="shared" si="73"/>
        <v>6.13E-2</v>
      </c>
      <c r="C672" s="78">
        <f t="shared" si="74"/>
        <v>0.11542222448493669</v>
      </c>
      <c r="D672" s="78">
        <f t="shared" si="75"/>
        <v>1</v>
      </c>
      <c r="E672" s="78">
        <f t="shared" si="76"/>
        <v>0.11542222448493669</v>
      </c>
      <c r="F672" s="78">
        <f t="shared" si="77"/>
        <v>-18.754211199364729</v>
      </c>
      <c r="G672" s="78">
        <f t="shared" si="78"/>
        <v>9.9999999999994316E-2</v>
      </c>
      <c r="H672" s="78">
        <f t="shared" si="79"/>
        <v>0.11590758027173972</v>
      </c>
      <c r="I672" s="78">
        <f t="shared" si="80"/>
        <v>1.1590758027173314E-2</v>
      </c>
      <c r="J672" s="190"/>
    </row>
    <row r="673" spans="1:10" x14ac:dyDescent="0.2">
      <c r="A673" s="76">
        <v>61.4</v>
      </c>
      <c r="B673" s="76">
        <f t="shared" si="73"/>
        <v>6.1399999999999996E-2</v>
      </c>
      <c r="C673" s="78">
        <f t="shared" si="74"/>
        <v>0.11445666769814022</v>
      </c>
      <c r="D673" s="78">
        <f t="shared" si="75"/>
        <v>1</v>
      </c>
      <c r="E673" s="78">
        <f t="shared" si="76"/>
        <v>0.11445666769814022</v>
      </c>
      <c r="F673" s="78">
        <f t="shared" si="77"/>
        <v>-18.827178046654375</v>
      </c>
      <c r="G673" s="78">
        <f t="shared" si="78"/>
        <v>0.10000000000000142</v>
      </c>
      <c r="H673" s="78">
        <f t="shared" si="79"/>
        <v>0.11493944609153846</v>
      </c>
      <c r="I673" s="78">
        <f t="shared" si="80"/>
        <v>1.1493944609154009E-2</v>
      </c>
      <c r="J673" s="190"/>
    </row>
    <row r="674" spans="1:10" x14ac:dyDescent="0.2">
      <c r="A674" s="76">
        <v>61.5</v>
      </c>
      <c r="B674" s="76">
        <f t="shared" si="73"/>
        <v>6.1499999999999999E-2</v>
      </c>
      <c r="C674" s="78">
        <f t="shared" si="74"/>
        <v>0.11349626008070951</v>
      </c>
      <c r="D674" s="78">
        <f t="shared" si="75"/>
        <v>1</v>
      </c>
      <c r="E674" s="78">
        <f t="shared" si="76"/>
        <v>0.11349626008070951</v>
      </c>
      <c r="F674" s="78">
        <f t="shared" si="77"/>
        <v>-18.900368981412061</v>
      </c>
      <c r="G674" s="78">
        <f t="shared" si="78"/>
        <v>0.10000000000000142</v>
      </c>
      <c r="H674" s="78">
        <f t="shared" si="79"/>
        <v>0.11397646388942487</v>
      </c>
      <c r="I674" s="78">
        <f t="shared" si="80"/>
        <v>1.1397646388942648E-2</v>
      </c>
      <c r="J674" s="190"/>
    </row>
    <row r="675" spans="1:10" x14ac:dyDescent="0.2">
      <c r="A675" s="76">
        <v>61.6</v>
      </c>
      <c r="B675" s="76">
        <f t="shared" si="73"/>
        <v>6.1600000000000002E-2</v>
      </c>
      <c r="C675" s="78">
        <f t="shared" si="74"/>
        <v>0.11254099587492562</v>
      </c>
      <c r="D675" s="78">
        <f t="shared" si="75"/>
        <v>1</v>
      </c>
      <c r="E675" s="78">
        <f t="shared" si="76"/>
        <v>0.11254099587492562</v>
      </c>
      <c r="F675" s="78">
        <f t="shared" si="77"/>
        <v>-18.973784921889813</v>
      </c>
      <c r="G675" s="78">
        <f t="shared" si="78"/>
        <v>0.10000000000000142</v>
      </c>
      <c r="H675" s="78">
        <f t="shared" si="79"/>
        <v>0.11301862797781756</v>
      </c>
      <c r="I675" s="78">
        <f t="shared" si="80"/>
        <v>1.1301862797781916E-2</v>
      </c>
      <c r="J675" s="190"/>
    </row>
    <row r="676" spans="1:10" x14ac:dyDescent="0.2">
      <c r="A676" s="76">
        <v>61.7</v>
      </c>
      <c r="B676" s="76">
        <f t="shared" si="73"/>
        <v>6.1700000000000005E-2</v>
      </c>
      <c r="C676" s="78">
        <f t="shared" si="74"/>
        <v>0.11159086918350426</v>
      </c>
      <c r="D676" s="78">
        <f t="shared" si="75"/>
        <v>1</v>
      </c>
      <c r="E676" s="78">
        <f t="shared" si="76"/>
        <v>0.11159086918350426</v>
      </c>
      <c r="F676" s="78">
        <f t="shared" si="77"/>
        <v>-19.047426793533329</v>
      </c>
      <c r="G676" s="78">
        <f t="shared" si="78"/>
        <v>0.10000000000000142</v>
      </c>
      <c r="H676" s="78">
        <f t="shared" si="79"/>
        <v>0.11206593252921494</v>
      </c>
      <c r="I676" s="78">
        <f t="shared" si="80"/>
        <v>1.1206593252921653E-2</v>
      </c>
      <c r="J676" s="190"/>
    </row>
    <row r="677" spans="1:10" x14ac:dyDescent="0.2">
      <c r="A677" s="76">
        <v>61.8</v>
      </c>
      <c r="B677" s="76">
        <f t="shared" si="73"/>
        <v>6.1799999999999994E-2</v>
      </c>
      <c r="C677" s="78">
        <f t="shared" si="74"/>
        <v>0.11064587397031131</v>
      </c>
      <c r="D677" s="78">
        <f t="shared" si="75"/>
        <v>1</v>
      </c>
      <c r="E677" s="78">
        <f t="shared" si="76"/>
        <v>0.11064587397031131</v>
      </c>
      <c r="F677" s="78">
        <f t="shared" si="77"/>
        <v>-19.1212955290564</v>
      </c>
      <c r="G677" s="78">
        <f t="shared" si="78"/>
        <v>9.9999999999994316E-2</v>
      </c>
      <c r="H677" s="78">
        <f t="shared" si="79"/>
        <v>0.11111837157690779</v>
      </c>
      <c r="I677" s="78">
        <f t="shared" si="80"/>
        <v>1.1111837157690147E-2</v>
      </c>
      <c r="J677" s="190"/>
    </row>
    <row r="678" spans="1:10" x14ac:dyDescent="0.2">
      <c r="A678" s="76">
        <v>61.9</v>
      </c>
      <c r="B678" s="76">
        <f t="shared" si="73"/>
        <v>6.1899999999999997E-2</v>
      </c>
      <c r="C678" s="78">
        <f t="shared" si="74"/>
        <v>0.10970600406108064</v>
      </c>
      <c r="D678" s="78">
        <f t="shared" si="75"/>
        <v>1</v>
      </c>
      <c r="E678" s="78">
        <f t="shared" si="76"/>
        <v>0.10970600406108064</v>
      </c>
      <c r="F678" s="78">
        <f t="shared" si="77"/>
        <v>-19.195392068516405</v>
      </c>
      <c r="G678" s="78">
        <f t="shared" si="78"/>
        <v>0.10000000000000142</v>
      </c>
      <c r="H678" s="78">
        <f t="shared" si="79"/>
        <v>0.11017593901569597</v>
      </c>
      <c r="I678" s="78">
        <f t="shared" si="80"/>
        <v>1.1017593901569754E-2</v>
      </c>
      <c r="J678" s="190"/>
    </row>
    <row r="679" spans="1:10" x14ac:dyDescent="0.2">
      <c r="A679" s="76">
        <v>62</v>
      </c>
      <c r="B679" s="76">
        <f t="shared" si="73"/>
        <v>6.2E-2</v>
      </c>
      <c r="C679" s="78">
        <f t="shared" si="74"/>
        <v>0.10877125314413598</v>
      </c>
      <c r="D679" s="78">
        <f t="shared" si="75"/>
        <v>1</v>
      </c>
      <c r="E679" s="78">
        <f t="shared" si="76"/>
        <v>0.10877125314413598</v>
      </c>
      <c r="F679" s="78">
        <f t="shared" si="77"/>
        <v>-19.269717359390775</v>
      </c>
      <c r="G679" s="78">
        <f t="shared" si="78"/>
        <v>0.10000000000000142</v>
      </c>
      <c r="H679" s="78">
        <f t="shared" si="79"/>
        <v>0.1092386286026083</v>
      </c>
      <c r="I679" s="78">
        <f t="shared" si="80"/>
        <v>1.0923862860260985E-2</v>
      </c>
      <c r="J679" s="190"/>
    </row>
    <row r="680" spans="1:10" x14ac:dyDescent="0.2">
      <c r="A680" s="76">
        <v>62.1</v>
      </c>
      <c r="B680" s="76">
        <f t="shared" si="73"/>
        <v>6.2100000000000002E-2</v>
      </c>
      <c r="C680" s="78">
        <f t="shared" si="74"/>
        <v>0.10784161477111741</v>
      </c>
      <c r="D680" s="78">
        <f t="shared" si="75"/>
        <v>1</v>
      </c>
      <c r="E680" s="78">
        <f t="shared" si="76"/>
        <v>0.10784161477111741</v>
      </c>
      <c r="F680" s="78">
        <f t="shared" si="77"/>
        <v>-19.344272356654443</v>
      </c>
      <c r="G680" s="78">
        <f t="shared" si="78"/>
        <v>0.10000000000000142</v>
      </c>
      <c r="H680" s="78">
        <f t="shared" si="79"/>
        <v>0.10830643395762669</v>
      </c>
      <c r="I680" s="78">
        <f t="shared" si="80"/>
        <v>1.0830643395762823E-2</v>
      </c>
      <c r="J680" s="190"/>
    </row>
    <row r="681" spans="1:10" x14ac:dyDescent="0.2">
      <c r="A681" s="76">
        <v>62.2</v>
      </c>
      <c r="B681" s="76">
        <f t="shared" si="73"/>
        <v>6.2200000000000005E-2</v>
      </c>
      <c r="C681" s="78">
        <f t="shared" si="74"/>
        <v>0.10691708235771079</v>
      </c>
      <c r="D681" s="78">
        <f t="shared" si="75"/>
        <v>1</v>
      </c>
      <c r="E681" s="78">
        <f t="shared" si="76"/>
        <v>0.10691708235771079</v>
      </c>
      <c r="F681" s="78">
        <f t="shared" si="77"/>
        <v>-19.419058022858319</v>
      </c>
      <c r="G681" s="78">
        <f t="shared" si="78"/>
        <v>0.10000000000000142</v>
      </c>
      <c r="H681" s="78">
        <f t="shared" si="79"/>
        <v>0.1073793485644141</v>
      </c>
      <c r="I681" s="78">
        <f t="shared" si="80"/>
        <v>1.0737934856441563E-2</v>
      </c>
      <c r="J681" s="190"/>
    </row>
    <row r="682" spans="1:10" x14ac:dyDescent="0.2">
      <c r="A682" s="76">
        <v>62.3</v>
      </c>
      <c r="B682" s="76">
        <f t="shared" si="73"/>
        <v>6.2299999999999994E-2</v>
      </c>
      <c r="C682" s="78">
        <f t="shared" si="74"/>
        <v>0.1059976491843808</v>
      </c>
      <c r="D682" s="78">
        <f t="shared" si="75"/>
        <v>1</v>
      </c>
      <c r="E682" s="78">
        <f t="shared" si="76"/>
        <v>0.1059976491843808</v>
      </c>
      <c r="F682" s="78">
        <f t="shared" si="77"/>
        <v>-19.494075328208854</v>
      </c>
      <c r="G682" s="78">
        <f t="shared" si="78"/>
        <v>9.9999999999994316E-2</v>
      </c>
      <c r="H682" s="78">
        <f t="shared" si="79"/>
        <v>0.10645736577104579</v>
      </c>
      <c r="I682" s="78">
        <f t="shared" si="80"/>
        <v>1.0645736577103975E-2</v>
      </c>
      <c r="J682" s="190"/>
    </row>
    <row r="683" spans="1:10" x14ac:dyDescent="0.2">
      <c r="A683" s="76">
        <v>62.4</v>
      </c>
      <c r="B683" s="76">
        <f t="shared" si="73"/>
        <v>6.2399999999999997E-2</v>
      </c>
      <c r="C683" s="78">
        <f t="shared" si="74"/>
        <v>0.10508330839710842</v>
      </c>
      <c r="D683" s="78">
        <f t="shared" si="75"/>
        <v>1</v>
      </c>
      <c r="E683" s="78">
        <f t="shared" si="76"/>
        <v>0.10508330839710842</v>
      </c>
      <c r="F683" s="78">
        <f t="shared" si="77"/>
        <v>-19.569325250648578</v>
      </c>
      <c r="G683" s="78">
        <f t="shared" si="78"/>
        <v>0.10000000000000142</v>
      </c>
      <c r="H683" s="78">
        <f t="shared" si="79"/>
        <v>0.1055404787907446</v>
      </c>
      <c r="I683" s="78">
        <f t="shared" si="80"/>
        <v>1.055404787907461E-2</v>
      </c>
      <c r="J683" s="190"/>
    </row>
    <row r="684" spans="1:10" x14ac:dyDescent="0.2">
      <c r="A684" s="76">
        <v>62.5</v>
      </c>
      <c r="B684" s="76">
        <f t="shared" si="73"/>
        <v>6.25E-2</v>
      </c>
      <c r="C684" s="78">
        <f t="shared" si="74"/>
        <v>0.10417405300813125</v>
      </c>
      <c r="D684" s="78">
        <f t="shared" si="75"/>
        <v>1</v>
      </c>
      <c r="E684" s="78">
        <f t="shared" si="76"/>
        <v>0.10417405300813125</v>
      </c>
      <c r="F684" s="78">
        <f t="shared" si="77"/>
        <v>-19.644808775937776</v>
      </c>
      <c r="G684" s="78">
        <f t="shared" si="78"/>
        <v>0.10000000000000142</v>
      </c>
      <c r="H684" s="78">
        <f t="shared" si="79"/>
        <v>0.10462868070261983</v>
      </c>
      <c r="I684" s="78">
        <f t="shared" si="80"/>
        <v>1.0462868070262131E-2</v>
      </c>
      <c r="J684" s="190"/>
    </row>
    <row r="685" spans="1:10" x14ac:dyDescent="0.2">
      <c r="A685" s="76">
        <v>62.6</v>
      </c>
      <c r="B685" s="76">
        <f t="shared" si="73"/>
        <v>6.2600000000000003E-2</v>
      </c>
      <c r="C685" s="78">
        <f t="shared" si="74"/>
        <v>0.10326987589668757</v>
      </c>
      <c r="D685" s="78">
        <f t="shared" si="75"/>
        <v>1</v>
      </c>
      <c r="E685" s="78">
        <f t="shared" si="76"/>
        <v>0.10326987589668757</v>
      </c>
      <c r="F685" s="78">
        <f t="shared" si="77"/>
        <v>-19.720526897737226</v>
      </c>
      <c r="G685" s="78">
        <f t="shared" si="78"/>
        <v>0.10000000000000142</v>
      </c>
      <c r="H685" s="78">
        <f t="shared" si="79"/>
        <v>0.10372196445240942</v>
      </c>
      <c r="I685" s="78">
        <f t="shared" si="80"/>
        <v>1.0372196445241089E-2</v>
      </c>
      <c r="J685" s="190"/>
    </row>
    <row r="686" spans="1:10" x14ac:dyDescent="0.2">
      <c r="A686" s="76">
        <v>62.7</v>
      </c>
      <c r="B686" s="76">
        <f t="shared" si="73"/>
        <v>6.2700000000000006E-2</v>
      </c>
      <c r="C686" s="78">
        <f t="shared" si="74"/>
        <v>0.10237076980976423</v>
      </c>
      <c r="D686" s="78">
        <f t="shared" si="75"/>
        <v>1</v>
      </c>
      <c r="E686" s="78">
        <f t="shared" si="76"/>
        <v>0.10237076980976423</v>
      </c>
      <c r="F686" s="78">
        <f t="shared" si="77"/>
        <v>-19.796480617692055</v>
      </c>
      <c r="G686" s="78">
        <f t="shared" si="78"/>
        <v>0.10000000000000142</v>
      </c>
      <c r="H686" s="78">
        <f t="shared" si="79"/>
        <v>0.1028203228532259</v>
      </c>
      <c r="I686" s="78">
        <f t="shared" si="80"/>
        <v>1.0282032285322736E-2</v>
      </c>
      <c r="J686" s="190"/>
    </row>
    <row r="687" spans="1:10" x14ac:dyDescent="0.2">
      <c r="A687" s="76">
        <v>62.8</v>
      </c>
      <c r="B687" s="76">
        <f t="shared" si="73"/>
        <v>6.2799999999999995E-2</v>
      </c>
      <c r="C687" s="78">
        <f t="shared" si="74"/>
        <v>0.10147672736284766</v>
      </c>
      <c r="D687" s="78">
        <f t="shared" si="75"/>
        <v>1</v>
      </c>
      <c r="E687" s="78">
        <f t="shared" si="76"/>
        <v>0.10147672736284766</v>
      </c>
      <c r="F687" s="78">
        <f t="shared" si="77"/>
        <v>-19.87267094551671</v>
      </c>
      <c r="G687" s="78">
        <f t="shared" si="78"/>
        <v>9.9999999999994316E-2</v>
      </c>
      <c r="H687" s="78">
        <f t="shared" si="79"/>
        <v>0.10192374858630594</v>
      </c>
      <c r="I687" s="78">
        <f t="shared" si="80"/>
        <v>1.0192374858630015E-2</v>
      </c>
      <c r="J687" s="190"/>
    </row>
    <row r="688" spans="1:10" x14ac:dyDescent="0.2">
      <c r="A688" s="76">
        <v>62.9</v>
      </c>
      <c r="B688" s="76">
        <f t="shared" si="73"/>
        <v>6.2899999999999998E-2</v>
      </c>
      <c r="C688" s="78">
        <f t="shared" si="74"/>
        <v>0.10058774104067857</v>
      </c>
      <c r="D688" s="78">
        <f t="shared" si="75"/>
        <v>1</v>
      </c>
      <c r="E688" s="78">
        <f t="shared" si="76"/>
        <v>0.10058774104067857</v>
      </c>
      <c r="F688" s="78">
        <f t="shared" si="77"/>
        <v>-19.949098899081076</v>
      </c>
      <c r="G688" s="78">
        <f t="shared" si="78"/>
        <v>0.10000000000000142</v>
      </c>
      <c r="H688" s="78">
        <f t="shared" si="79"/>
        <v>0.1010322342017631</v>
      </c>
      <c r="I688" s="78">
        <f t="shared" si="80"/>
        <v>1.0103223420176454E-2</v>
      </c>
      <c r="J688" s="190"/>
    </row>
    <row r="689" spans="1:10" x14ac:dyDescent="0.2">
      <c r="A689" s="76">
        <v>63</v>
      </c>
      <c r="B689" s="76">
        <f t="shared" si="73"/>
        <v>6.3E-2</v>
      </c>
      <c r="C689" s="78">
        <f t="shared" si="74"/>
        <v>9.9703803198009547E-2</v>
      </c>
      <c r="D689" s="78">
        <f t="shared" si="75"/>
        <v>1</v>
      </c>
      <c r="E689" s="78">
        <f t="shared" si="76"/>
        <v>9.9703803198009547E-2</v>
      </c>
      <c r="F689" s="78">
        <f t="shared" si="77"/>
        <v>-20.02576550449777</v>
      </c>
      <c r="G689" s="78">
        <f t="shared" si="78"/>
        <v>0.10000000000000142</v>
      </c>
      <c r="H689" s="78">
        <f t="shared" si="79"/>
        <v>0.10014577211934406</v>
      </c>
      <c r="I689" s="78">
        <f t="shared" si="80"/>
        <v>1.0014577211934548E-2</v>
      </c>
      <c r="J689" s="190"/>
    </row>
    <row r="690" spans="1:10" x14ac:dyDescent="0.2">
      <c r="A690" s="76">
        <v>63.1</v>
      </c>
      <c r="B690" s="76">
        <f t="shared" si="73"/>
        <v>6.3100000000000003E-2</v>
      </c>
      <c r="C690" s="78">
        <f t="shared" si="74"/>
        <v>9.8824906060366757E-2</v>
      </c>
      <c r="D690" s="78">
        <f t="shared" si="75"/>
        <v>1</v>
      </c>
      <c r="E690" s="78">
        <f t="shared" si="76"/>
        <v>9.8824906060366757E-2</v>
      </c>
      <c r="F690" s="78">
        <f t="shared" si="77"/>
        <v>-20.102671796210583</v>
      </c>
      <c r="G690" s="78">
        <f t="shared" si="78"/>
        <v>0.10000000000000142</v>
      </c>
      <c r="H690" s="78">
        <f t="shared" si="79"/>
        <v>9.9264354629188145E-2</v>
      </c>
      <c r="I690" s="78">
        <f t="shared" si="80"/>
        <v>9.9264354629189557E-3</v>
      </c>
      <c r="J690" s="190"/>
    </row>
    <row r="691" spans="1:10" x14ac:dyDescent="0.2">
      <c r="A691" s="76">
        <v>63.2</v>
      </c>
      <c r="B691" s="76">
        <f t="shared" si="73"/>
        <v>6.3200000000000006E-2</v>
      </c>
      <c r="C691" s="78">
        <f t="shared" si="74"/>
        <v>9.7951041724814725E-2</v>
      </c>
      <c r="D691" s="78">
        <f t="shared" si="75"/>
        <v>1</v>
      </c>
      <c r="E691" s="78">
        <f t="shared" si="76"/>
        <v>9.7951041724814725E-2</v>
      </c>
      <c r="F691" s="78">
        <f t="shared" si="77"/>
        <v>-20.179818817084147</v>
      </c>
      <c r="G691" s="78">
        <f t="shared" si="78"/>
        <v>0.10000000000000142</v>
      </c>
      <c r="H691" s="78">
        <f t="shared" si="79"/>
        <v>9.8387973892590741E-2</v>
      </c>
      <c r="I691" s="78">
        <f t="shared" si="80"/>
        <v>9.8387973892592132E-3</v>
      </c>
      <c r="J691" s="190"/>
    </row>
    <row r="692" spans="1:10" x14ac:dyDescent="0.2">
      <c r="A692" s="76">
        <v>63.3</v>
      </c>
      <c r="B692" s="76">
        <f t="shared" si="73"/>
        <v>6.3299999999999995E-2</v>
      </c>
      <c r="C692" s="78">
        <f t="shared" si="74"/>
        <v>9.7082202160723385E-2</v>
      </c>
      <c r="D692" s="78">
        <f t="shared" si="75"/>
        <v>1</v>
      </c>
      <c r="E692" s="78">
        <f t="shared" si="76"/>
        <v>9.7082202160723385E-2</v>
      </c>
      <c r="F692" s="78">
        <f t="shared" si="77"/>
        <v>-20.257207618494832</v>
      </c>
      <c r="G692" s="78">
        <f t="shared" si="78"/>
        <v>9.9999999999994316E-2</v>
      </c>
      <c r="H692" s="78">
        <f t="shared" si="79"/>
        <v>9.7516621942769055E-2</v>
      </c>
      <c r="I692" s="78">
        <f t="shared" si="80"/>
        <v>9.7516621942763514E-3</v>
      </c>
      <c r="J692" s="190"/>
    </row>
    <row r="693" spans="1:10" x14ac:dyDescent="0.2">
      <c r="A693" s="76">
        <v>63.4</v>
      </c>
      <c r="B693" s="76">
        <f t="shared" si="73"/>
        <v>6.3399999999999998E-2</v>
      </c>
      <c r="C693" s="78">
        <f t="shared" si="74"/>
        <v>9.6218379210539828E-2</v>
      </c>
      <c r="D693" s="78">
        <f t="shared" si="75"/>
        <v>1</v>
      </c>
      <c r="E693" s="78">
        <f t="shared" si="76"/>
        <v>9.6218379210539828E-2</v>
      </c>
      <c r="F693" s="78">
        <f t="shared" si="77"/>
        <v>-20.334839260422868</v>
      </c>
      <c r="G693" s="78">
        <f t="shared" si="78"/>
        <v>0.10000000000000142</v>
      </c>
      <c r="H693" s="78">
        <f t="shared" si="79"/>
        <v>9.6650290685631607E-2</v>
      </c>
      <c r="I693" s="78">
        <f t="shared" si="80"/>
        <v>9.6650290685632977E-3</v>
      </c>
      <c r="J693" s="190"/>
    </row>
    <row r="694" spans="1:10" x14ac:dyDescent="0.2">
      <c r="A694" s="76">
        <v>63.5</v>
      </c>
      <c r="B694" s="76">
        <f t="shared" si="73"/>
        <v>6.3500000000000001E-2</v>
      </c>
      <c r="C694" s="78">
        <f t="shared" si="74"/>
        <v>9.5359564590562579E-2</v>
      </c>
      <c r="D694" s="78">
        <f t="shared" si="75"/>
        <v>1</v>
      </c>
      <c r="E694" s="78">
        <f t="shared" si="76"/>
        <v>9.5359564590562579E-2</v>
      </c>
      <c r="F694" s="78">
        <f t="shared" si="77"/>
        <v>-20.412714811545683</v>
      </c>
      <c r="G694" s="78">
        <f t="shared" si="78"/>
        <v>0.10000000000000142</v>
      </c>
      <c r="H694" s="78">
        <f t="shared" si="79"/>
        <v>9.5788971900551204E-2</v>
      </c>
      <c r="I694" s="78">
        <f t="shared" si="80"/>
        <v>9.5788971900552557E-3</v>
      </c>
      <c r="J694" s="190"/>
    </row>
    <row r="695" spans="1:10" x14ac:dyDescent="0.2">
      <c r="A695" s="76">
        <v>63.6</v>
      </c>
      <c r="B695" s="76">
        <f t="shared" si="73"/>
        <v>6.3600000000000004E-2</v>
      </c>
      <c r="C695" s="78">
        <f t="shared" si="74"/>
        <v>9.4505749891718616E-2</v>
      </c>
      <c r="D695" s="78">
        <f t="shared" si="75"/>
        <v>1</v>
      </c>
      <c r="E695" s="78">
        <f t="shared" si="76"/>
        <v>9.4505749891718616E-2</v>
      </c>
      <c r="F695" s="78">
        <f t="shared" si="77"/>
        <v>-20.490835349332613</v>
      </c>
      <c r="G695" s="78">
        <f t="shared" si="78"/>
        <v>0.10000000000000142</v>
      </c>
      <c r="H695" s="78">
        <f t="shared" si="79"/>
        <v>9.4932657241140597E-2</v>
      </c>
      <c r="I695" s="78">
        <f t="shared" si="80"/>
        <v>9.4932657241141947E-3</v>
      </c>
      <c r="J695" s="190"/>
    </row>
    <row r="696" spans="1:10" x14ac:dyDescent="0.2">
      <c r="A696" s="76">
        <v>63.7</v>
      </c>
      <c r="B696" s="76">
        <f t="shared" si="73"/>
        <v>6.3700000000000007E-2</v>
      </c>
      <c r="C696" s="78">
        <f t="shared" si="74"/>
        <v>9.3656926580343913E-2</v>
      </c>
      <c r="D696" s="78">
        <f t="shared" si="75"/>
        <v>1</v>
      </c>
      <c r="E696" s="78">
        <f t="shared" si="76"/>
        <v>9.3656926580343913E-2</v>
      </c>
      <c r="F696" s="78">
        <f t="shared" si="77"/>
        <v>-20.569201960140848</v>
      </c>
      <c r="G696" s="78">
        <f t="shared" si="78"/>
        <v>0.10000000000000142</v>
      </c>
      <c r="H696" s="78">
        <f t="shared" si="79"/>
        <v>9.4081338236031264E-2</v>
      </c>
      <c r="I696" s="78">
        <f t="shared" si="80"/>
        <v>9.4081338236032593E-3</v>
      </c>
      <c r="J696" s="190"/>
    </row>
    <row r="697" spans="1:10" x14ac:dyDescent="0.2">
      <c r="A697" s="76">
        <v>63.8</v>
      </c>
      <c r="B697" s="76">
        <f t="shared" si="73"/>
        <v>6.3799999999999996E-2</v>
      </c>
      <c r="C697" s="78">
        <f t="shared" si="74"/>
        <v>9.2813085998967287E-2</v>
      </c>
      <c r="D697" s="78">
        <f t="shared" si="75"/>
        <v>1</v>
      </c>
      <c r="E697" s="78">
        <f t="shared" si="76"/>
        <v>9.2813085998967287E-2</v>
      </c>
      <c r="F697" s="78">
        <f t="shared" si="77"/>
        <v>-20.647815739312705</v>
      </c>
      <c r="G697" s="78">
        <f t="shared" si="78"/>
        <v>9.9999999999994316E-2</v>
      </c>
      <c r="H697" s="78">
        <f t="shared" si="79"/>
        <v>9.32350062896556E-2</v>
      </c>
      <c r="I697" s="78">
        <f t="shared" si="80"/>
        <v>9.3235006289650296E-3</v>
      </c>
      <c r="J697" s="190"/>
    </row>
    <row r="698" spans="1:10" x14ac:dyDescent="0.2">
      <c r="A698" s="76">
        <v>63.9</v>
      </c>
      <c r="B698" s="76">
        <f t="shared" si="73"/>
        <v>6.3899999999999998E-2</v>
      </c>
      <c r="C698" s="78">
        <f t="shared" si="74"/>
        <v>9.1974219367096377E-2</v>
      </c>
      <c r="D698" s="78">
        <f t="shared" si="75"/>
        <v>1</v>
      </c>
      <c r="E698" s="78">
        <f t="shared" si="76"/>
        <v>9.1974219367096377E-2</v>
      </c>
      <c r="F698" s="78">
        <f t="shared" si="77"/>
        <v>-20.726677791274284</v>
      </c>
      <c r="G698" s="78">
        <f t="shared" si="78"/>
        <v>0.10000000000000142</v>
      </c>
      <c r="H698" s="78">
        <f t="shared" si="79"/>
        <v>9.2393652683031832E-2</v>
      </c>
      <c r="I698" s="78">
        <f t="shared" si="80"/>
        <v>9.2393652683033147E-3</v>
      </c>
      <c r="J698" s="190"/>
    </row>
    <row r="699" spans="1:10" x14ac:dyDescent="0.2">
      <c r="A699" s="76">
        <v>64</v>
      </c>
      <c r="B699" s="76">
        <f t="shared" si="73"/>
        <v>6.4000000000000001E-2</v>
      </c>
      <c r="C699" s="78">
        <f t="shared" si="74"/>
        <v>9.1140317782007291E-2</v>
      </c>
      <c r="D699" s="78">
        <f t="shared" si="75"/>
        <v>1</v>
      </c>
      <c r="E699" s="78">
        <f t="shared" si="76"/>
        <v>9.1140317782007291E-2</v>
      </c>
      <c r="F699" s="78">
        <f t="shared" si="77"/>
        <v>-20.805789229635451</v>
      </c>
      <c r="G699" s="78">
        <f t="shared" si="78"/>
        <v>0.10000000000000142</v>
      </c>
      <c r="H699" s="78">
        <f t="shared" si="79"/>
        <v>9.1557268574551834E-2</v>
      </c>
      <c r="I699" s="78">
        <f t="shared" si="80"/>
        <v>9.1557268574553128E-3</v>
      </c>
      <c r="J699" s="190"/>
    </row>
    <row r="700" spans="1:10" x14ac:dyDescent="0.2">
      <c r="A700" s="76">
        <v>64.099999999999994</v>
      </c>
      <c r="B700" s="76">
        <f t="shared" si="73"/>
        <v>6.409999999999999E-2</v>
      </c>
      <c r="C700" s="78">
        <f t="shared" si="74"/>
        <v>9.0311372219537348E-2</v>
      </c>
      <c r="D700" s="78">
        <f t="shared" si="75"/>
        <v>1</v>
      </c>
      <c r="E700" s="78">
        <f t="shared" si="76"/>
        <v>9.0311372219537348E-2</v>
      </c>
      <c r="F700" s="78">
        <f t="shared" si="77"/>
        <v>-20.88515117729122</v>
      </c>
      <c r="G700" s="78">
        <f t="shared" si="78"/>
        <v>9.9999999999994316E-2</v>
      </c>
      <c r="H700" s="78">
        <f t="shared" si="79"/>
        <v>9.0725845000772326E-2</v>
      </c>
      <c r="I700" s="78">
        <f t="shared" si="80"/>
        <v>9.0725845000767177E-3</v>
      </c>
      <c r="J700" s="190"/>
    </row>
    <row r="701" spans="1:10" x14ac:dyDescent="0.2">
      <c r="A701" s="76">
        <v>64.2</v>
      </c>
      <c r="B701" s="76">
        <f t="shared" ref="B701:B764" si="81">A701/1000</f>
        <v>6.4200000000000007E-2</v>
      </c>
      <c r="C701" s="78">
        <f t="shared" ref="C701:C764" si="82">ABS(SIN(((144*PI()*$A701*VLOOKUP($D$8,$C$13:$D$16,2,FALSE))/($D$11*1000000)))/(VLOOKUP($D$8,$C$13:$D$16,2,FALSE)*SIN(((144*PI()*$A701)/($D$11*1000000)))))^3</f>
        <v>8.9487373534879705E-2</v>
      </c>
      <c r="D701" s="78">
        <f t="shared" ref="D701:D764" si="83">ABS(SIN(((144*VLOOKUP($D$8,$C$13:$D$16,2,FALSE)*PI()*$A701*VLOOKUP($D$8,$C$13:$E$16,3,FALSE))/($D$11*1000000)))/(VLOOKUP($D$8,$C$13:$E$16,3,FALSE)*SIN(((144*VLOOKUP($D$8,$C$13:$D$16,2,FALSE)*PI()*$A701)/($D$11*1000000)))))^1</f>
        <v>1</v>
      </c>
      <c r="E701" s="78">
        <f t="shared" ref="E701:E764" si="84">C701*D701</f>
        <v>8.9487373534879705E-2</v>
      </c>
      <c r="F701" s="78">
        <f t="shared" ref="F701:F764" si="85">20*LOG10(E701)</f>
        <v>-20.96476476652456</v>
      </c>
      <c r="G701" s="78">
        <f t="shared" ref="G701:G764" si="86">A701-A700</f>
        <v>0.10000000000000853</v>
      </c>
      <c r="H701" s="78">
        <f t="shared" ref="H701:H764" si="87">((C701+C700)/2)</f>
        <v>8.9899372877208533E-2</v>
      </c>
      <c r="I701" s="78">
        <f t="shared" si="80"/>
        <v>8.989937287721619E-3</v>
      </c>
      <c r="J701" s="190"/>
    </row>
    <row r="702" spans="1:10" x14ac:dyDescent="0.2">
      <c r="A702" s="76">
        <v>64.3</v>
      </c>
      <c r="B702" s="76">
        <f t="shared" si="81"/>
        <v>6.4299999999999996E-2</v>
      </c>
      <c r="C702" s="78">
        <f t="shared" si="82"/>
        <v>8.8668312463381499E-2</v>
      </c>
      <c r="D702" s="78">
        <f t="shared" si="83"/>
        <v>1</v>
      </c>
      <c r="E702" s="78">
        <f t="shared" si="84"/>
        <v>8.8668312463381499E-2</v>
      </c>
      <c r="F702" s="78">
        <f t="shared" si="85"/>
        <v>-21.044631139110681</v>
      </c>
      <c r="G702" s="78">
        <f t="shared" si="86"/>
        <v>9.9999999999994316E-2</v>
      </c>
      <c r="H702" s="78">
        <f t="shared" si="87"/>
        <v>8.9077842999130602E-2</v>
      </c>
      <c r="I702" s="78">
        <f t="shared" ref="I702:I765" si="88">G702*H702</f>
        <v>8.9077842999125533E-3</v>
      </c>
      <c r="J702" s="190"/>
    </row>
    <row r="703" spans="1:10" x14ac:dyDescent="0.2">
      <c r="A703" s="76">
        <v>64.400000000000006</v>
      </c>
      <c r="B703" s="76">
        <f t="shared" si="81"/>
        <v>6.4399999999999999E-2</v>
      </c>
      <c r="C703" s="78">
        <f t="shared" si="82"/>
        <v>8.785417962134523E-2</v>
      </c>
      <c r="D703" s="78">
        <f t="shared" si="83"/>
        <v>1</v>
      </c>
      <c r="E703" s="78">
        <f t="shared" si="84"/>
        <v>8.785417962134523E-2</v>
      </c>
      <c r="F703" s="78">
        <f t="shared" si="85"/>
        <v>-21.124751446422636</v>
      </c>
      <c r="G703" s="78">
        <f t="shared" si="86"/>
        <v>0.10000000000000853</v>
      </c>
      <c r="H703" s="78">
        <f t="shared" si="87"/>
        <v>8.8261246042363364E-2</v>
      </c>
      <c r="I703" s="78">
        <f t="shared" si="88"/>
        <v>8.8261246042370886E-3</v>
      </c>
      <c r="J703" s="190"/>
    </row>
    <row r="704" spans="1:10" x14ac:dyDescent="0.2">
      <c r="A704" s="76">
        <v>64.5</v>
      </c>
      <c r="B704" s="76">
        <f t="shared" si="81"/>
        <v>6.4500000000000002E-2</v>
      </c>
      <c r="C704" s="78">
        <f t="shared" si="82"/>
        <v>8.7044965506831856E-2</v>
      </c>
      <c r="D704" s="78">
        <f t="shared" si="83"/>
        <v>1</v>
      </c>
      <c r="E704" s="78">
        <f t="shared" si="84"/>
        <v>8.7044965506831856E-2</v>
      </c>
      <c r="F704" s="78">
        <f t="shared" si="85"/>
        <v>-21.205126849538569</v>
      </c>
      <c r="G704" s="78">
        <f t="shared" si="86"/>
        <v>9.9999999999994316E-2</v>
      </c>
      <c r="H704" s="78">
        <f t="shared" si="87"/>
        <v>8.7449572564088543E-2</v>
      </c>
      <c r="I704" s="78">
        <f t="shared" si="88"/>
        <v>8.7449572564083575E-3</v>
      </c>
      <c r="J704" s="190"/>
    </row>
    <row r="705" spans="1:10" x14ac:dyDescent="0.2">
      <c r="A705" s="76">
        <v>64.599999999999994</v>
      </c>
      <c r="B705" s="76">
        <f t="shared" si="81"/>
        <v>6.4599999999999991E-2</v>
      </c>
      <c r="C705" s="78">
        <f t="shared" si="82"/>
        <v>8.6240660500466707E-2</v>
      </c>
      <c r="D705" s="78">
        <f t="shared" si="83"/>
        <v>1</v>
      </c>
      <c r="E705" s="78">
        <f t="shared" si="84"/>
        <v>8.6240660500466707E-2</v>
      </c>
      <c r="F705" s="78">
        <f t="shared" si="85"/>
        <v>-21.285758519350463</v>
      </c>
      <c r="G705" s="78">
        <f t="shared" si="86"/>
        <v>9.9999999999994316E-2</v>
      </c>
      <c r="H705" s="78">
        <f t="shared" si="87"/>
        <v>8.6642813003649288E-2</v>
      </c>
      <c r="I705" s="78">
        <f t="shared" si="88"/>
        <v>8.6642813003644358E-3</v>
      </c>
      <c r="J705" s="190"/>
    </row>
    <row r="706" spans="1:10" x14ac:dyDescent="0.2">
      <c r="A706" s="76">
        <v>64.7</v>
      </c>
      <c r="B706" s="76">
        <f t="shared" si="81"/>
        <v>6.4700000000000008E-2</v>
      </c>
      <c r="C706" s="78">
        <f t="shared" si="82"/>
        <v>8.5441254866248817E-2</v>
      </c>
      <c r="D706" s="78">
        <f t="shared" si="83"/>
        <v>1</v>
      </c>
      <c r="E706" s="78">
        <f t="shared" si="84"/>
        <v>8.5441254866248817E-2</v>
      </c>
      <c r="F706" s="78">
        <f t="shared" si="85"/>
        <v>-21.366647636674298</v>
      </c>
      <c r="G706" s="78">
        <f t="shared" si="86"/>
        <v>0.10000000000000853</v>
      </c>
      <c r="H706" s="78">
        <f t="shared" si="87"/>
        <v>8.5840957683357755E-2</v>
      </c>
      <c r="I706" s="78">
        <f t="shared" si="88"/>
        <v>8.5840957683365072E-3</v>
      </c>
      <c r="J706" s="190"/>
    </row>
    <row r="707" spans="1:10" x14ac:dyDescent="0.2">
      <c r="A707" s="76">
        <v>64.8</v>
      </c>
      <c r="B707" s="76">
        <f t="shared" si="81"/>
        <v>6.4799999999999996E-2</v>
      </c>
      <c r="C707" s="78">
        <f t="shared" si="82"/>
        <v>8.4646738752362852E-2</v>
      </c>
      <c r="D707" s="78">
        <f t="shared" si="83"/>
        <v>1</v>
      </c>
      <c r="E707" s="78">
        <f t="shared" si="84"/>
        <v>8.4646738752362852E-2</v>
      </c>
      <c r="F707" s="78">
        <f t="shared" si="85"/>
        <v>-21.447795392361829</v>
      </c>
      <c r="G707" s="78">
        <f t="shared" si="86"/>
        <v>9.9999999999994316E-2</v>
      </c>
      <c r="H707" s="78">
        <f t="shared" si="87"/>
        <v>8.5043996809305827E-2</v>
      </c>
      <c r="I707" s="78">
        <f t="shared" si="88"/>
        <v>8.5043996809300998E-3</v>
      </c>
      <c r="J707" s="190"/>
    </row>
    <row r="708" spans="1:10" x14ac:dyDescent="0.2">
      <c r="A708" s="76">
        <v>64.900000000000006</v>
      </c>
      <c r="B708" s="76">
        <f t="shared" si="81"/>
        <v>6.4899999999999999E-2</v>
      </c>
      <c r="C708" s="78">
        <f t="shared" si="82"/>
        <v>8.3857102191991814E-2</v>
      </c>
      <c r="D708" s="78">
        <f t="shared" si="83"/>
        <v>1</v>
      </c>
      <c r="E708" s="78">
        <f t="shared" si="84"/>
        <v>8.3857102191991814E-2</v>
      </c>
      <c r="F708" s="78">
        <f t="shared" si="85"/>
        <v>-21.529202987414102</v>
      </c>
      <c r="G708" s="78">
        <f t="shared" si="86"/>
        <v>0.10000000000000853</v>
      </c>
      <c r="H708" s="78">
        <f t="shared" si="87"/>
        <v>8.4251920472177333E-2</v>
      </c>
      <c r="I708" s="78">
        <f t="shared" si="88"/>
        <v>8.4251920472184511E-3</v>
      </c>
      <c r="J708" s="190"/>
    </row>
    <row r="709" spans="1:10" x14ac:dyDescent="0.2">
      <c r="A709" s="76">
        <v>65</v>
      </c>
      <c r="B709" s="76">
        <f t="shared" si="81"/>
        <v>6.5000000000000002E-2</v>
      </c>
      <c r="C709" s="78">
        <f t="shared" si="82"/>
        <v>8.30723351041351E-2</v>
      </c>
      <c r="D709" s="78">
        <f t="shared" si="83"/>
        <v>1</v>
      </c>
      <c r="E709" s="78">
        <f t="shared" si="84"/>
        <v>8.30723351041351E-2</v>
      </c>
      <c r="F709" s="78">
        <f t="shared" si="85"/>
        <v>-21.610871633096306</v>
      </c>
      <c r="G709" s="78">
        <f t="shared" si="86"/>
        <v>9.9999999999994316E-2</v>
      </c>
      <c r="H709" s="78">
        <f t="shared" si="87"/>
        <v>8.3464718648063457E-2</v>
      </c>
      <c r="I709" s="78">
        <f t="shared" si="88"/>
        <v>8.3464718648058722E-3</v>
      </c>
      <c r="J709" s="190"/>
    </row>
    <row r="710" spans="1:10" x14ac:dyDescent="0.2">
      <c r="A710" s="76">
        <v>65.099999999999994</v>
      </c>
      <c r="B710" s="76">
        <f t="shared" si="81"/>
        <v>6.5099999999999991E-2</v>
      </c>
      <c r="C710" s="78">
        <f t="shared" si="82"/>
        <v>8.2292427294426471E-2</v>
      </c>
      <c r="D710" s="78">
        <f t="shared" si="83"/>
        <v>1</v>
      </c>
      <c r="E710" s="78">
        <f t="shared" si="84"/>
        <v>8.2292427294426471E-2</v>
      </c>
      <c r="F710" s="78">
        <f t="shared" si="85"/>
        <v>-21.692802551054505</v>
      </c>
      <c r="G710" s="78">
        <f t="shared" si="86"/>
        <v>9.9999999999994316E-2</v>
      </c>
      <c r="H710" s="78">
        <f t="shared" si="87"/>
        <v>8.2682381199280786E-2</v>
      </c>
      <c r="I710" s="78">
        <f t="shared" si="88"/>
        <v>8.2682381199276084E-3</v>
      </c>
      <c r="J710" s="190"/>
    </row>
    <row r="711" spans="1:10" x14ac:dyDescent="0.2">
      <c r="A711" s="76">
        <v>65.2</v>
      </c>
      <c r="B711" s="76">
        <f t="shared" si="81"/>
        <v>6.5200000000000008E-2</v>
      </c>
      <c r="C711" s="78">
        <f t="shared" si="82"/>
        <v>8.1517368455955613E-2</v>
      </c>
      <c r="D711" s="78">
        <f t="shared" si="83"/>
        <v>1</v>
      </c>
      <c r="E711" s="78">
        <f t="shared" si="84"/>
        <v>8.1517368455955613E-2</v>
      </c>
      <c r="F711" s="78">
        <f t="shared" si="85"/>
        <v>-21.774996973434014</v>
      </c>
      <c r="G711" s="78">
        <f t="shared" si="86"/>
        <v>0.10000000000000853</v>
      </c>
      <c r="H711" s="78">
        <f t="shared" si="87"/>
        <v>8.1904897875191035E-2</v>
      </c>
      <c r="I711" s="78">
        <f t="shared" si="88"/>
        <v>8.1904897875198016E-3</v>
      </c>
      <c r="J711" s="190"/>
    </row>
    <row r="712" spans="1:10" x14ac:dyDescent="0.2">
      <c r="A712" s="76">
        <v>65.3</v>
      </c>
      <c r="B712" s="76">
        <f t="shared" si="81"/>
        <v>6.5299999999999997E-2</v>
      </c>
      <c r="C712" s="78">
        <f t="shared" si="82"/>
        <v>8.0747148170092625E-2</v>
      </c>
      <c r="D712" s="78">
        <f t="shared" si="83"/>
        <v>1</v>
      </c>
      <c r="E712" s="78">
        <f t="shared" si="84"/>
        <v>8.0747148170092625E-2</v>
      </c>
      <c r="F712" s="78">
        <f t="shared" si="85"/>
        <v>-21.857456142999268</v>
      </c>
      <c r="G712" s="78">
        <f t="shared" si="86"/>
        <v>9.9999999999994316E-2</v>
      </c>
      <c r="H712" s="78">
        <f t="shared" si="87"/>
        <v>8.1132258313024119E-2</v>
      </c>
      <c r="I712" s="78">
        <f t="shared" si="88"/>
        <v>8.1132258313019508E-3</v>
      </c>
      <c r="J712" s="190"/>
    </row>
    <row r="713" spans="1:10" x14ac:dyDescent="0.2">
      <c r="A713" s="76">
        <v>65.400000000000006</v>
      </c>
      <c r="B713" s="76">
        <f t="shared" si="81"/>
        <v>6.54E-2</v>
      </c>
      <c r="C713" s="78">
        <f t="shared" si="82"/>
        <v>7.9981755907313337E-2</v>
      </c>
      <c r="D713" s="78">
        <f t="shared" si="83"/>
        <v>1</v>
      </c>
      <c r="E713" s="78">
        <f t="shared" si="84"/>
        <v>7.9981755907313337E-2</v>
      </c>
      <c r="F713" s="78">
        <f t="shared" si="85"/>
        <v>-21.940181313255728</v>
      </c>
      <c r="G713" s="78">
        <f t="shared" si="86"/>
        <v>0.10000000000000853</v>
      </c>
      <c r="H713" s="78">
        <f t="shared" si="87"/>
        <v>8.0364452038702988E-2</v>
      </c>
      <c r="I713" s="78">
        <f t="shared" si="88"/>
        <v>8.036445203870984E-3</v>
      </c>
      <c r="J713" s="190"/>
    </row>
    <row r="714" spans="1:10" x14ac:dyDescent="0.2">
      <c r="A714" s="76">
        <v>65.5</v>
      </c>
      <c r="B714" s="76">
        <f t="shared" si="81"/>
        <v>6.5500000000000003E-2</v>
      </c>
      <c r="C714" s="78">
        <f t="shared" si="82"/>
        <v>7.9221181028028373E-2</v>
      </c>
      <c r="D714" s="78">
        <f t="shared" si="83"/>
        <v>1</v>
      </c>
      <c r="E714" s="78">
        <f t="shared" si="84"/>
        <v>7.9221181028028373E-2</v>
      </c>
      <c r="F714" s="78">
        <f t="shared" si="85"/>
        <v>-22.023173748573317</v>
      </c>
      <c r="G714" s="78">
        <f t="shared" si="86"/>
        <v>9.9999999999994316E-2</v>
      </c>
      <c r="H714" s="78">
        <f t="shared" si="87"/>
        <v>7.9601468467670855E-2</v>
      </c>
      <c r="I714" s="78">
        <f t="shared" si="88"/>
        <v>7.9601468467666338E-3</v>
      </c>
      <c r="J714" s="190"/>
    </row>
    <row r="715" spans="1:10" x14ac:dyDescent="0.2">
      <c r="A715" s="76">
        <v>65.599999999999994</v>
      </c>
      <c r="B715" s="76">
        <f t="shared" si="81"/>
        <v>6.5599999999999992E-2</v>
      </c>
      <c r="C715" s="78">
        <f t="shared" si="82"/>
        <v>7.8465412783413388E-2</v>
      </c>
      <c r="D715" s="78">
        <f t="shared" si="83"/>
        <v>1</v>
      </c>
      <c r="E715" s="78">
        <f t="shared" si="84"/>
        <v>7.8465412783413388E-2</v>
      </c>
      <c r="F715" s="78">
        <f t="shared" si="85"/>
        <v>-22.106434724311757</v>
      </c>
      <c r="G715" s="78">
        <f t="shared" si="86"/>
        <v>9.9999999999994316E-2</v>
      </c>
      <c r="H715" s="78">
        <f t="shared" si="87"/>
        <v>7.884329690572088E-2</v>
      </c>
      <c r="I715" s="78">
        <f t="shared" si="88"/>
        <v>7.8843296905716405E-3</v>
      </c>
      <c r="J715" s="190"/>
    </row>
    <row r="716" spans="1:10" x14ac:dyDescent="0.2">
      <c r="A716" s="76">
        <v>65.7</v>
      </c>
      <c r="B716" s="76">
        <f t="shared" si="81"/>
        <v>6.5700000000000008E-2</v>
      </c>
      <c r="C716" s="78">
        <f t="shared" si="82"/>
        <v>7.7714440316241945E-2</v>
      </c>
      <c r="D716" s="78">
        <f t="shared" si="83"/>
        <v>1</v>
      </c>
      <c r="E716" s="78">
        <f t="shared" si="84"/>
        <v>7.7714440316241945E-2</v>
      </c>
      <c r="F716" s="78">
        <f t="shared" si="85"/>
        <v>-22.18996552694772</v>
      </c>
      <c r="G716" s="78">
        <f t="shared" si="86"/>
        <v>0.10000000000000853</v>
      </c>
      <c r="H716" s="78">
        <f t="shared" si="87"/>
        <v>7.808992654982766E-2</v>
      </c>
      <c r="I716" s="78">
        <f t="shared" si="88"/>
        <v>7.8089926549834319E-3</v>
      </c>
      <c r="J716" s="190"/>
    </row>
    <row r="717" spans="1:10" x14ac:dyDescent="0.2">
      <c r="A717" s="76">
        <v>65.8</v>
      </c>
      <c r="B717" s="76">
        <f t="shared" si="81"/>
        <v>6.5799999999999997E-2</v>
      </c>
      <c r="C717" s="78">
        <f t="shared" si="82"/>
        <v>7.6968252661721109E-2</v>
      </c>
      <c r="D717" s="78">
        <f t="shared" si="83"/>
        <v>1</v>
      </c>
      <c r="E717" s="78">
        <f t="shared" si="84"/>
        <v>7.6968252661721109E-2</v>
      </c>
      <c r="F717" s="78">
        <f t="shared" si="85"/>
        <v>-22.273767454203757</v>
      </c>
      <c r="G717" s="78">
        <f t="shared" si="86"/>
        <v>9.9999999999994316E-2</v>
      </c>
      <c r="H717" s="78">
        <f t="shared" si="87"/>
        <v>7.7341346488981527E-2</v>
      </c>
      <c r="I717" s="78">
        <f t="shared" si="88"/>
        <v>7.7341346488977135E-3</v>
      </c>
      <c r="J717" s="190"/>
    </row>
    <row r="718" spans="1:10" x14ac:dyDescent="0.2">
      <c r="A718" s="76">
        <v>65.900000000000006</v>
      </c>
      <c r="B718" s="76">
        <f t="shared" si="81"/>
        <v>6.59E-2</v>
      </c>
      <c r="C718" s="78">
        <f t="shared" si="82"/>
        <v>7.6226838748328168E-2</v>
      </c>
      <c r="D718" s="78">
        <f t="shared" si="83"/>
        <v>1</v>
      </c>
      <c r="E718" s="78">
        <f t="shared" si="84"/>
        <v>7.6226838748328168E-2</v>
      </c>
      <c r="F718" s="78">
        <f t="shared" si="85"/>
        <v>-22.357841815179214</v>
      </c>
      <c r="G718" s="78">
        <f t="shared" si="86"/>
        <v>0.10000000000000853</v>
      </c>
      <c r="H718" s="78">
        <f t="shared" si="87"/>
        <v>7.6597545705024639E-2</v>
      </c>
      <c r="I718" s="78">
        <f t="shared" si="88"/>
        <v>7.6597545705031174E-3</v>
      </c>
      <c r="J718" s="190"/>
    </row>
    <row r="719" spans="1:10" x14ac:dyDescent="0.2">
      <c r="A719" s="76">
        <v>66</v>
      </c>
      <c r="B719" s="76">
        <f t="shared" si="81"/>
        <v>6.6000000000000003E-2</v>
      </c>
      <c r="C719" s="78">
        <f t="shared" si="82"/>
        <v>7.5490187398649516E-2</v>
      </c>
      <c r="D719" s="78">
        <f t="shared" si="83"/>
        <v>1</v>
      </c>
      <c r="E719" s="78">
        <f t="shared" si="84"/>
        <v>7.5490187398649516E-2</v>
      </c>
      <c r="F719" s="78">
        <f t="shared" si="85"/>
        <v>-22.442189930483053</v>
      </c>
      <c r="G719" s="78">
        <f t="shared" si="86"/>
        <v>9.9999999999994316E-2</v>
      </c>
      <c r="H719" s="78">
        <f t="shared" si="87"/>
        <v>7.5858513073488842E-2</v>
      </c>
      <c r="I719" s="78">
        <f t="shared" si="88"/>
        <v>7.5858513073484533E-3</v>
      </c>
      <c r="J719" s="190"/>
    </row>
    <row r="720" spans="1:10" x14ac:dyDescent="0.2">
      <c r="A720" s="76">
        <v>66.099999999999994</v>
      </c>
      <c r="B720" s="76">
        <f t="shared" si="81"/>
        <v>6.6099999999999992E-2</v>
      </c>
      <c r="C720" s="78">
        <f t="shared" si="82"/>
        <v>7.4758287330222523E-2</v>
      </c>
      <c r="D720" s="78">
        <f t="shared" si="83"/>
        <v>1</v>
      </c>
      <c r="E720" s="78">
        <f t="shared" si="84"/>
        <v>7.4758287330222523E-2</v>
      </c>
      <c r="F720" s="78">
        <f t="shared" si="85"/>
        <v>-22.526813132368567</v>
      </c>
      <c r="G720" s="78">
        <f t="shared" si="86"/>
        <v>9.9999999999994316E-2</v>
      </c>
      <c r="H720" s="78">
        <f t="shared" si="87"/>
        <v>7.512423736443602E-2</v>
      </c>
      <c r="I720" s="78">
        <f t="shared" si="88"/>
        <v>7.5124237364431745E-3</v>
      </c>
      <c r="J720" s="190"/>
    </row>
    <row r="721" spans="1:10" x14ac:dyDescent="0.2">
      <c r="A721" s="76">
        <v>66.2</v>
      </c>
      <c r="B721" s="76">
        <f t="shared" si="81"/>
        <v>6.6200000000000009E-2</v>
      </c>
      <c r="C721" s="78">
        <f t="shared" si="82"/>
        <v>7.4031127156378579E-2</v>
      </c>
      <c r="D721" s="78">
        <f t="shared" si="83"/>
        <v>1</v>
      </c>
      <c r="E721" s="78">
        <f t="shared" si="84"/>
        <v>7.4031127156378579E-2</v>
      </c>
      <c r="F721" s="78">
        <f t="shared" si="85"/>
        <v>-22.611712764870113</v>
      </c>
      <c r="G721" s="78">
        <f t="shared" si="86"/>
        <v>0.10000000000000853</v>
      </c>
      <c r="H721" s="78">
        <f t="shared" si="87"/>
        <v>7.4394707243300551E-2</v>
      </c>
      <c r="I721" s="78">
        <f t="shared" si="88"/>
        <v>7.4394707243306893E-3</v>
      </c>
      <c r="J721" s="190"/>
    </row>
    <row r="722" spans="1:10" x14ac:dyDescent="0.2">
      <c r="A722" s="76">
        <v>66.3</v>
      </c>
      <c r="B722" s="76">
        <f t="shared" si="81"/>
        <v>6.6299999999999998E-2</v>
      </c>
      <c r="C722" s="78">
        <f t="shared" si="82"/>
        <v>7.3308695387087758E-2</v>
      </c>
      <c r="D722" s="78">
        <f t="shared" si="83"/>
        <v>1</v>
      </c>
      <c r="E722" s="78">
        <f t="shared" si="84"/>
        <v>7.3308695387087758E-2</v>
      </c>
      <c r="F722" s="78">
        <f t="shared" si="85"/>
        <v>-22.696890183941925</v>
      </c>
      <c r="G722" s="78">
        <f t="shared" si="86"/>
        <v>9.9999999999994316E-2</v>
      </c>
      <c r="H722" s="78">
        <f t="shared" si="87"/>
        <v>7.3669911271733168E-2</v>
      </c>
      <c r="I722" s="78">
        <f t="shared" si="88"/>
        <v>7.3669911271728979E-3</v>
      </c>
      <c r="J722" s="190"/>
    </row>
    <row r="723" spans="1:10" x14ac:dyDescent="0.2">
      <c r="A723" s="76">
        <v>66.400000000000006</v>
      </c>
      <c r="B723" s="76">
        <f t="shared" si="81"/>
        <v>6.6400000000000001E-2</v>
      </c>
      <c r="C723" s="78">
        <f t="shared" si="82"/>
        <v>7.2590980429806579E-2</v>
      </c>
      <c r="D723" s="78">
        <f t="shared" si="83"/>
        <v>1</v>
      </c>
      <c r="E723" s="78">
        <f t="shared" si="84"/>
        <v>7.2590980429806579E-2</v>
      </c>
      <c r="F723" s="78">
        <f t="shared" si="85"/>
        <v>-22.782346757598894</v>
      </c>
      <c r="G723" s="78">
        <f t="shared" si="86"/>
        <v>0.10000000000000853</v>
      </c>
      <c r="H723" s="78">
        <f t="shared" si="87"/>
        <v>7.2949837908447168E-2</v>
      </c>
      <c r="I723" s="78">
        <f t="shared" si="88"/>
        <v>7.2949837908453385E-3</v>
      </c>
      <c r="J723" s="190"/>
    </row>
    <row r="724" spans="1:10" x14ac:dyDescent="0.2">
      <c r="A724" s="76">
        <v>66.5</v>
      </c>
      <c r="B724" s="76">
        <f t="shared" si="81"/>
        <v>6.6500000000000004E-2</v>
      </c>
      <c r="C724" s="78">
        <f t="shared" si="82"/>
        <v>7.1877970590326606E-2</v>
      </c>
      <c r="D724" s="78">
        <f t="shared" si="83"/>
        <v>1</v>
      </c>
      <c r="E724" s="78">
        <f t="shared" si="84"/>
        <v>7.1877970590326606E-2</v>
      </c>
      <c r="F724" s="78">
        <f t="shared" si="85"/>
        <v>-22.868083866059493</v>
      </c>
      <c r="G724" s="78">
        <f t="shared" si="86"/>
        <v>9.9999999999994316E-2</v>
      </c>
      <c r="H724" s="78">
        <f t="shared" si="87"/>
        <v>7.2234475510066593E-2</v>
      </c>
      <c r="I724" s="78">
        <f t="shared" si="88"/>
        <v>7.2234475510062485E-3</v>
      </c>
      <c r="J724" s="190"/>
    </row>
    <row r="725" spans="1:10" x14ac:dyDescent="0.2">
      <c r="A725" s="76">
        <v>66.599999999999994</v>
      </c>
      <c r="B725" s="76">
        <f t="shared" si="81"/>
        <v>6.6599999999999993E-2</v>
      </c>
      <c r="C725" s="78">
        <f t="shared" si="82"/>
        <v>7.1169654073624397E-2</v>
      </c>
      <c r="D725" s="78">
        <f t="shared" si="83"/>
        <v>1</v>
      </c>
      <c r="E725" s="78">
        <f t="shared" si="84"/>
        <v>7.1169654073624397E-2</v>
      </c>
      <c r="F725" s="78">
        <f t="shared" si="85"/>
        <v>-22.954102901890934</v>
      </c>
      <c r="G725" s="78">
        <f t="shared" si="86"/>
        <v>9.9999999999994316E-2</v>
      </c>
      <c r="H725" s="78">
        <f t="shared" si="87"/>
        <v>7.1523812331975495E-2</v>
      </c>
      <c r="I725" s="78">
        <f t="shared" si="88"/>
        <v>7.1523812331971432E-3</v>
      </c>
      <c r="J725" s="190"/>
    </row>
    <row r="726" spans="1:10" x14ac:dyDescent="0.2">
      <c r="A726" s="76">
        <v>66.7</v>
      </c>
      <c r="B726" s="76">
        <f t="shared" si="81"/>
        <v>6.6700000000000009E-2</v>
      </c>
      <c r="C726" s="78">
        <f t="shared" si="82"/>
        <v>7.0466018984715217E-2</v>
      </c>
      <c r="D726" s="78">
        <f t="shared" si="83"/>
        <v>1</v>
      </c>
      <c r="E726" s="78">
        <f t="shared" si="84"/>
        <v>7.0466018984715217E-2</v>
      </c>
      <c r="F726" s="78">
        <f t="shared" si="85"/>
        <v>-23.040405270156278</v>
      </c>
      <c r="G726" s="78">
        <f t="shared" si="86"/>
        <v>0.10000000000000853</v>
      </c>
      <c r="H726" s="78">
        <f t="shared" si="87"/>
        <v>7.0817836529169814E-2</v>
      </c>
      <c r="I726" s="78">
        <f t="shared" si="88"/>
        <v>7.0817836529175849E-3</v>
      </c>
      <c r="J726" s="190"/>
    </row>
    <row r="727" spans="1:10" x14ac:dyDescent="0.2">
      <c r="A727" s="76">
        <v>66.8</v>
      </c>
      <c r="B727" s="76">
        <f t="shared" si="81"/>
        <v>6.6799999999999998E-2</v>
      </c>
      <c r="C727" s="78">
        <f t="shared" si="82"/>
        <v>6.9767053329506515E-2</v>
      </c>
      <c r="D727" s="78">
        <f t="shared" si="83"/>
        <v>1</v>
      </c>
      <c r="E727" s="78">
        <f t="shared" si="84"/>
        <v>6.9767053329506515E-2</v>
      </c>
      <c r="F727" s="78">
        <f t="shared" si="85"/>
        <v>-23.126992388563895</v>
      </c>
      <c r="G727" s="78">
        <f t="shared" si="86"/>
        <v>9.9999999999994316E-2</v>
      </c>
      <c r="H727" s="78">
        <f t="shared" si="87"/>
        <v>7.0116536157110859E-2</v>
      </c>
      <c r="I727" s="78">
        <f t="shared" si="88"/>
        <v>7.0116536157106869E-3</v>
      </c>
      <c r="J727" s="190"/>
    </row>
    <row r="728" spans="1:10" x14ac:dyDescent="0.2">
      <c r="A728" s="76">
        <v>66.900000000000006</v>
      </c>
      <c r="B728" s="76">
        <f t="shared" si="81"/>
        <v>6.6900000000000001E-2</v>
      </c>
      <c r="C728" s="78">
        <f t="shared" si="82"/>
        <v>6.9072745015653012E-2</v>
      </c>
      <c r="D728" s="78">
        <f t="shared" si="83"/>
        <v>1</v>
      </c>
      <c r="E728" s="78">
        <f t="shared" si="84"/>
        <v>6.9072745015653012E-2</v>
      </c>
      <c r="F728" s="78">
        <f t="shared" si="85"/>
        <v>-23.213865687619339</v>
      </c>
      <c r="G728" s="78">
        <f t="shared" si="86"/>
        <v>0.10000000000000853</v>
      </c>
      <c r="H728" s="78">
        <f t="shared" si="87"/>
        <v>6.9419899172579763E-2</v>
      </c>
      <c r="I728" s="78">
        <f t="shared" si="88"/>
        <v>6.9419899172585686E-3</v>
      </c>
      <c r="J728" s="190"/>
    </row>
    <row r="729" spans="1:10" x14ac:dyDescent="0.2">
      <c r="A729" s="76">
        <v>67</v>
      </c>
      <c r="B729" s="76">
        <f t="shared" si="81"/>
        <v>6.7000000000000004E-2</v>
      </c>
      <c r="C729" s="78">
        <f t="shared" si="82"/>
        <v>6.8383081853415961E-2</v>
      </c>
      <c r="D729" s="78">
        <f t="shared" si="83"/>
        <v>1</v>
      </c>
      <c r="E729" s="78">
        <f t="shared" si="84"/>
        <v>6.8383081853415961E-2</v>
      </c>
      <c r="F729" s="78">
        <f t="shared" si="85"/>
        <v>-23.301026610779051</v>
      </c>
      <c r="G729" s="78">
        <f t="shared" si="86"/>
        <v>9.9999999999994316E-2</v>
      </c>
      <c r="H729" s="78">
        <f t="shared" si="87"/>
        <v>6.8727913434534493E-2</v>
      </c>
      <c r="I729" s="78">
        <f t="shared" si="88"/>
        <v>6.872791343453059E-3</v>
      </c>
      <c r="J729" s="190"/>
    </row>
    <row r="730" spans="1:10" x14ac:dyDescent="0.2">
      <c r="A730" s="76">
        <v>67.099999999999994</v>
      </c>
      <c r="B730" s="76">
        <f t="shared" si="81"/>
        <v>6.7099999999999993E-2</v>
      </c>
      <c r="C730" s="78">
        <f t="shared" si="82"/>
        <v>6.7698051556520242E-2</v>
      </c>
      <c r="D730" s="78">
        <f t="shared" si="83"/>
        <v>1</v>
      </c>
      <c r="E730" s="78">
        <f t="shared" si="84"/>
        <v>6.7698051556520242E-2</v>
      </c>
      <c r="F730" s="78">
        <f t="shared" si="85"/>
        <v>-23.388476614606958</v>
      </c>
      <c r="G730" s="78">
        <f t="shared" si="86"/>
        <v>9.9999999999994316E-2</v>
      </c>
      <c r="H730" s="78">
        <f t="shared" si="87"/>
        <v>6.8040566704968108E-2</v>
      </c>
      <c r="I730" s="78">
        <f t="shared" si="88"/>
        <v>6.8040566704964242E-3</v>
      </c>
      <c r="J730" s="190"/>
    </row>
    <row r="731" spans="1:10" x14ac:dyDescent="0.2">
      <c r="A731" s="76">
        <v>67.2</v>
      </c>
      <c r="B731" s="76">
        <f t="shared" si="81"/>
        <v>6.720000000000001E-2</v>
      </c>
      <c r="C731" s="78">
        <f t="shared" si="82"/>
        <v>6.7017641743015735E-2</v>
      </c>
      <c r="D731" s="78">
        <f t="shared" si="83"/>
        <v>1</v>
      </c>
      <c r="E731" s="78">
        <f t="shared" si="84"/>
        <v>6.7017641743015735E-2</v>
      </c>
      <c r="F731" s="78">
        <f t="shared" si="85"/>
        <v>-23.476217168933079</v>
      </c>
      <c r="G731" s="78">
        <f t="shared" si="86"/>
        <v>0.10000000000000853</v>
      </c>
      <c r="H731" s="78">
        <f t="shared" si="87"/>
        <v>6.7357846649767988E-2</v>
      </c>
      <c r="I731" s="78">
        <f t="shared" si="88"/>
        <v>6.7357846649773734E-3</v>
      </c>
      <c r="J731" s="190"/>
    </row>
    <row r="732" spans="1:10" x14ac:dyDescent="0.2">
      <c r="A732" s="76">
        <v>67.3</v>
      </c>
      <c r="B732" s="76">
        <f t="shared" si="81"/>
        <v>6.7299999999999999E-2</v>
      </c>
      <c r="C732" s="78">
        <f t="shared" si="82"/>
        <v>6.6341839936139735E-2</v>
      </c>
      <c r="D732" s="78">
        <f t="shared" si="83"/>
        <v>1</v>
      </c>
      <c r="E732" s="78">
        <f t="shared" si="84"/>
        <v>6.6341839936139735E-2</v>
      </c>
      <c r="F732" s="78">
        <f t="shared" si="85"/>
        <v>-23.564249757014597</v>
      </c>
      <c r="G732" s="78">
        <f t="shared" si="86"/>
        <v>9.9999999999994316E-2</v>
      </c>
      <c r="H732" s="78">
        <f t="shared" si="87"/>
        <v>6.6679740839577728E-2</v>
      </c>
      <c r="I732" s="78">
        <f t="shared" si="88"/>
        <v>6.6679740839573941E-3</v>
      </c>
      <c r="J732" s="190"/>
    </row>
    <row r="733" spans="1:10" x14ac:dyDescent="0.2">
      <c r="A733" s="76">
        <v>67.400000000000006</v>
      </c>
      <c r="B733" s="76">
        <f t="shared" si="81"/>
        <v>6.7400000000000002E-2</v>
      </c>
      <c r="C733" s="78">
        <f t="shared" si="82"/>
        <v>6.5670633565179576E-2</v>
      </c>
      <c r="D733" s="78">
        <f t="shared" si="83"/>
        <v>1</v>
      </c>
      <c r="E733" s="78">
        <f t="shared" si="84"/>
        <v>6.5670633565179576E-2</v>
      </c>
      <c r="F733" s="78">
        <f t="shared" si="85"/>
        <v>-23.652575875699583</v>
      </c>
      <c r="G733" s="78">
        <f t="shared" si="86"/>
        <v>0.10000000000000853</v>
      </c>
      <c r="H733" s="78">
        <f t="shared" si="87"/>
        <v>6.6006236750659655E-2</v>
      </c>
      <c r="I733" s="78">
        <f t="shared" si="88"/>
        <v>6.6006236750665286E-3</v>
      </c>
      <c r="J733" s="190"/>
    </row>
    <row r="734" spans="1:10" x14ac:dyDescent="0.2">
      <c r="A734" s="76">
        <v>67.5</v>
      </c>
      <c r="B734" s="76">
        <f t="shared" si="81"/>
        <v>6.7500000000000004E-2</v>
      </c>
      <c r="C734" s="78">
        <f t="shared" si="82"/>
        <v>6.5004009966338067E-2</v>
      </c>
      <c r="D734" s="78">
        <f t="shared" si="83"/>
        <v>1</v>
      </c>
      <c r="E734" s="78">
        <f t="shared" si="84"/>
        <v>6.5004009966338067E-2</v>
      </c>
      <c r="F734" s="78">
        <f t="shared" si="85"/>
        <v>-23.741197035593</v>
      </c>
      <c r="G734" s="78">
        <f t="shared" si="86"/>
        <v>9.9999999999994316E-2</v>
      </c>
      <c r="H734" s="78">
        <f t="shared" si="87"/>
        <v>6.5337321765758821E-2</v>
      </c>
      <c r="I734" s="78">
        <f t="shared" si="88"/>
        <v>6.5337321765755107E-3</v>
      </c>
      <c r="J734" s="190"/>
    </row>
    <row r="735" spans="1:10" x14ac:dyDescent="0.2">
      <c r="A735" s="76">
        <v>67.599999999999994</v>
      </c>
      <c r="B735" s="76">
        <f t="shared" si="81"/>
        <v>6.7599999999999993E-2</v>
      </c>
      <c r="C735" s="78">
        <f t="shared" si="82"/>
        <v>6.434195638359945E-2</v>
      </c>
      <c r="D735" s="78">
        <f t="shared" si="83"/>
        <v>1</v>
      </c>
      <c r="E735" s="78">
        <f t="shared" si="84"/>
        <v>6.434195638359945E-2</v>
      </c>
      <c r="F735" s="78">
        <f t="shared" si="85"/>
        <v>-23.83011476122546</v>
      </c>
      <c r="G735" s="78">
        <f t="shared" si="86"/>
        <v>9.9999999999994316E-2</v>
      </c>
      <c r="H735" s="78">
        <f t="shared" si="87"/>
        <v>6.4672983174968751E-2</v>
      </c>
      <c r="I735" s="78">
        <f t="shared" si="88"/>
        <v>6.4672983174965072E-3</v>
      </c>
      <c r="J735" s="190"/>
    </row>
    <row r="736" spans="1:10" x14ac:dyDescent="0.2">
      <c r="A736" s="76">
        <v>67.7</v>
      </c>
      <c r="B736" s="76">
        <f t="shared" si="81"/>
        <v>6.7699999999999996E-2</v>
      </c>
      <c r="C736" s="78">
        <f t="shared" si="82"/>
        <v>6.3684459969597026E-2</v>
      </c>
      <c r="D736" s="78">
        <f t="shared" si="83"/>
        <v>1</v>
      </c>
      <c r="E736" s="78">
        <f t="shared" si="84"/>
        <v>6.3684459969597026E-2</v>
      </c>
      <c r="F736" s="78">
        <f t="shared" si="85"/>
        <v>-23.919330591224437</v>
      </c>
      <c r="G736" s="78">
        <f t="shared" si="86"/>
        <v>0.10000000000000853</v>
      </c>
      <c r="H736" s="78">
        <f t="shared" si="87"/>
        <v>6.4013208176598238E-2</v>
      </c>
      <c r="I736" s="78">
        <f t="shared" si="88"/>
        <v>6.4013208176603694E-3</v>
      </c>
      <c r="J736" s="190"/>
    </row>
    <row r="737" spans="1:10" x14ac:dyDescent="0.2">
      <c r="A737" s="76">
        <v>67.8</v>
      </c>
      <c r="B737" s="76">
        <f t="shared" si="81"/>
        <v>6.7799999999999999E-2</v>
      </c>
      <c r="C737" s="78">
        <f t="shared" si="82"/>
        <v>6.3031507786481991E-2</v>
      </c>
      <c r="D737" s="78">
        <f t="shared" si="83"/>
        <v>1</v>
      </c>
      <c r="E737" s="78">
        <f t="shared" si="84"/>
        <v>6.3031507786481991E-2</v>
      </c>
      <c r="F737" s="78">
        <f t="shared" si="85"/>
        <v>-24.008846078488212</v>
      </c>
      <c r="G737" s="78">
        <f t="shared" si="86"/>
        <v>9.9999999999994316E-2</v>
      </c>
      <c r="H737" s="78">
        <f t="shared" si="87"/>
        <v>6.3357983878039509E-2</v>
      </c>
      <c r="I737" s="78">
        <f t="shared" si="88"/>
        <v>6.3357983878035906E-3</v>
      </c>
      <c r="J737" s="190"/>
    </row>
    <row r="738" spans="1:10" x14ac:dyDescent="0.2">
      <c r="A738" s="76">
        <v>67.900000000000006</v>
      </c>
      <c r="B738" s="76">
        <f t="shared" si="81"/>
        <v>6.7900000000000002E-2</v>
      </c>
      <c r="C738" s="78">
        <f t="shared" si="82"/>
        <v>6.2383086806793227E-2</v>
      </c>
      <c r="D738" s="78">
        <f t="shared" si="83"/>
        <v>1</v>
      </c>
      <c r="E738" s="78">
        <f t="shared" si="84"/>
        <v>6.2383086806793227E-2</v>
      </c>
      <c r="F738" s="78">
        <f t="shared" si="85"/>
        <v>-24.098662790362546</v>
      </c>
      <c r="G738" s="78">
        <f t="shared" si="86"/>
        <v>0.10000000000000853</v>
      </c>
      <c r="H738" s="78">
        <f t="shared" si="87"/>
        <v>6.2707297296637612E-2</v>
      </c>
      <c r="I738" s="78">
        <f t="shared" si="88"/>
        <v>6.2707297296642961E-3</v>
      </c>
      <c r="J738" s="190"/>
    </row>
    <row r="739" spans="1:10" x14ac:dyDescent="0.2">
      <c r="A739" s="76">
        <v>68</v>
      </c>
      <c r="B739" s="76">
        <f t="shared" si="81"/>
        <v>6.8000000000000005E-2</v>
      </c>
      <c r="C739" s="78">
        <f t="shared" si="82"/>
        <v>6.1739183914328782E-2</v>
      </c>
      <c r="D739" s="78">
        <f t="shared" si="83"/>
        <v>1</v>
      </c>
      <c r="E739" s="78">
        <f t="shared" si="84"/>
        <v>6.1739183914328782E-2</v>
      </c>
      <c r="F739" s="78">
        <f t="shared" si="85"/>
        <v>-24.188782308820024</v>
      </c>
      <c r="G739" s="78">
        <f t="shared" si="86"/>
        <v>9.9999999999994316E-2</v>
      </c>
      <c r="H739" s="78">
        <f t="shared" si="87"/>
        <v>6.2061135360561001E-2</v>
      </c>
      <c r="I739" s="78">
        <f t="shared" si="88"/>
        <v>6.2061135360557476E-3</v>
      </c>
      <c r="J739" s="190"/>
    </row>
    <row r="740" spans="1:10" x14ac:dyDescent="0.2">
      <c r="A740" s="76">
        <v>68.099999999999994</v>
      </c>
      <c r="B740" s="76">
        <f t="shared" si="81"/>
        <v>6.8099999999999994E-2</v>
      </c>
      <c r="C740" s="78">
        <f t="shared" si="82"/>
        <v>6.1099785905018023E-2</v>
      </c>
      <c r="D740" s="78">
        <f t="shared" si="83"/>
        <v>1</v>
      </c>
      <c r="E740" s="78">
        <f t="shared" si="84"/>
        <v>6.1099785905018023E-2</v>
      </c>
      <c r="F740" s="78">
        <f t="shared" si="85"/>
        <v>-24.279206230642263</v>
      </c>
      <c r="G740" s="78">
        <f t="shared" si="86"/>
        <v>9.9999999999994316E-2</v>
      </c>
      <c r="H740" s="78">
        <f t="shared" si="87"/>
        <v>6.1419484909673402E-2</v>
      </c>
      <c r="I740" s="78">
        <f t="shared" si="88"/>
        <v>6.1419484909669914E-3</v>
      </c>
      <c r="J740" s="190"/>
    </row>
    <row r="741" spans="1:10" x14ac:dyDescent="0.2">
      <c r="A741" s="76">
        <v>68.2</v>
      </c>
      <c r="B741" s="76">
        <f t="shared" si="81"/>
        <v>6.8199999999999997E-2</v>
      </c>
      <c r="C741" s="78">
        <f t="shared" si="82"/>
        <v>6.0464879487794915E-2</v>
      </c>
      <c r="D741" s="78">
        <f t="shared" si="83"/>
        <v>1</v>
      </c>
      <c r="E741" s="78">
        <f t="shared" si="84"/>
        <v>6.0464879487794915E-2</v>
      </c>
      <c r="F741" s="78">
        <f t="shared" si="85"/>
        <v>-24.369936167605001</v>
      </c>
      <c r="G741" s="78">
        <f t="shared" si="86"/>
        <v>0.10000000000000853</v>
      </c>
      <c r="H741" s="78">
        <f t="shared" si="87"/>
        <v>6.0782332696406469E-2</v>
      </c>
      <c r="I741" s="78">
        <f t="shared" si="88"/>
        <v>6.078233269641165E-3</v>
      </c>
      <c r="J741" s="190"/>
    </row>
    <row r="742" spans="1:10" x14ac:dyDescent="0.2">
      <c r="A742" s="76">
        <v>68.3</v>
      </c>
      <c r="B742" s="76">
        <f t="shared" si="81"/>
        <v>6.83E-2</v>
      </c>
      <c r="C742" s="78">
        <f t="shared" si="82"/>
        <v>5.9834451285472871E-2</v>
      </c>
      <c r="D742" s="78">
        <f t="shared" si="83"/>
        <v>1</v>
      </c>
      <c r="E742" s="78">
        <f t="shared" si="84"/>
        <v>5.9834451285472871E-2</v>
      </c>
      <c r="F742" s="78">
        <f t="shared" si="85"/>
        <v>-24.460973746666003</v>
      </c>
      <c r="G742" s="78">
        <f t="shared" si="86"/>
        <v>9.9999999999994316E-2</v>
      </c>
      <c r="H742" s="78">
        <f t="shared" si="87"/>
        <v>6.0149665386633897E-2</v>
      </c>
      <c r="I742" s="78">
        <f t="shared" si="88"/>
        <v>6.0149665386630474E-3</v>
      </c>
      <c r="J742" s="190"/>
    </row>
    <row r="743" spans="1:10" x14ac:dyDescent="0.2">
      <c r="A743" s="76">
        <v>68.400000000000006</v>
      </c>
      <c r="B743" s="76">
        <f t="shared" si="81"/>
        <v>6.8400000000000002E-2</v>
      </c>
      <c r="C743" s="78">
        <f t="shared" si="82"/>
        <v>5.9208487835619633E-2</v>
      </c>
      <c r="D743" s="78">
        <f t="shared" si="83"/>
        <v>1</v>
      </c>
      <c r="E743" s="78">
        <f t="shared" si="84"/>
        <v>5.9208487835619633E-2</v>
      </c>
      <c r="F743" s="78">
        <f t="shared" si="85"/>
        <v>-24.55232061015608</v>
      </c>
      <c r="G743" s="78">
        <f t="shared" si="86"/>
        <v>0.10000000000000853</v>
      </c>
      <c r="H743" s="78">
        <f t="shared" si="87"/>
        <v>5.9521469560546256E-2</v>
      </c>
      <c r="I743" s="78">
        <f t="shared" si="88"/>
        <v>5.9521469560551328E-3</v>
      </c>
      <c r="J743" s="190"/>
    </row>
    <row r="744" spans="1:10" x14ac:dyDescent="0.2">
      <c r="A744" s="76">
        <v>68.5</v>
      </c>
      <c r="B744" s="76">
        <f t="shared" si="81"/>
        <v>6.8500000000000005E-2</v>
      </c>
      <c r="C744" s="78">
        <f t="shared" si="82"/>
        <v>5.8586975591434456E-2</v>
      </c>
      <c r="D744" s="78">
        <f t="shared" si="83"/>
        <v>1</v>
      </c>
      <c r="E744" s="78">
        <f t="shared" si="84"/>
        <v>5.8586975591434456E-2</v>
      </c>
      <c r="F744" s="78">
        <f t="shared" si="85"/>
        <v>-24.643978415972938</v>
      </c>
      <c r="G744" s="78">
        <f t="shared" si="86"/>
        <v>9.9999999999994316E-2</v>
      </c>
      <c r="H744" s="78">
        <f t="shared" si="87"/>
        <v>5.8897731713527045E-2</v>
      </c>
      <c r="I744" s="78">
        <f t="shared" si="88"/>
        <v>5.8897731713523699E-3</v>
      </c>
      <c r="J744" s="190"/>
    </row>
    <row r="745" spans="1:10" x14ac:dyDescent="0.2">
      <c r="A745" s="76">
        <v>68.599999999999994</v>
      </c>
      <c r="B745" s="76">
        <f t="shared" si="81"/>
        <v>6.8599999999999994E-2</v>
      </c>
      <c r="C745" s="78">
        <f t="shared" si="82"/>
        <v>5.7969900922624579E-2</v>
      </c>
      <c r="D745" s="78">
        <f t="shared" si="83"/>
        <v>1</v>
      </c>
      <c r="E745" s="78">
        <f t="shared" si="84"/>
        <v>5.7969900922624579E-2</v>
      </c>
      <c r="F745" s="78">
        <f t="shared" si="85"/>
        <v>-24.735948837778356</v>
      </c>
      <c r="G745" s="78">
        <f t="shared" si="86"/>
        <v>9.9999999999994316E-2</v>
      </c>
      <c r="H745" s="78">
        <f t="shared" si="87"/>
        <v>5.8278438257029518E-2</v>
      </c>
      <c r="I745" s="78">
        <f t="shared" si="88"/>
        <v>5.8278438257026201E-3</v>
      </c>
      <c r="J745" s="190"/>
    </row>
    <row r="746" spans="1:10" x14ac:dyDescent="0.2">
      <c r="A746" s="76">
        <v>68.7</v>
      </c>
      <c r="B746" s="76">
        <f t="shared" si="81"/>
        <v>6.8699999999999997E-2</v>
      </c>
      <c r="C746" s="78">
        <f t="shared" si="82"/>
        <v>5.7357250116283884E-2</v>
      </c>
      <c r="D746" s="78">
        <f t="shared" si="83"/>
        <v>1</v>
      </c>
      <c r="E746" s="78">
        <f t="shared" si="84"/>
        <v>5.7357250116283884E-2</v>
      </c>
      <c r="F746" s="78">
        <f t="shared" si="85"/>
        <v>-24.828233565198282</v>
      </c>
      <c r="G746" s="78">
        <f t="shared" si="86"/>
        <v>0.10000000000000853</v>
      </c>
      <c r="H746" s="78">
        <f t="shared" si="87"/>
        <v>5.7663575519454231E-2</v>
      </c>
      <c r="I746" s="78">
        <f t="shared" si="88"/>
        <v>5.7663575519459149E-3</v>
      </c>
      <c r="J746" s="190"/>
    </row>
    <row r="747" spans="1:10" x14ac:dyDescent="0.2">
      <c r="A747" s="76">
        <v>68.8</v>
      </c>
      <c r="B747" s="76">
        <f t="shared" si="81"/>
        <v>6.88E-2</v>
      </c>
      <c r="C747" s="78">
        <f t="shared" si="82"/>
        <v>5.6749009377772087E-2</v>
      </c>
      <c r="D747" s="78">
        <f t="shared" si="83"/>
        <v>1</v>
      </c>
      <c r="E747" s="78">
        <f t="shared" si="84"/>
        <v>5.6749009377772087E-2</v>
      </c>
      <c r="F747" s="78">
        <f t="shared" si="85"/>
        <v>-24.920834304026215</v>
      </c>
      <c r="G747" s="78">
        <f t="shared" si="86"/>
        <v>9.9999999999994316E-2</v>
      </c>
      <c r="H747" s="78">
        <f t="shared" si="87"/>
        <v>5.7053129747027989E-2</v>
      </c>
      <c r="I747" s="78">
        <f t="shared" si="88"/>
        <v>5.7053129747024747E-3</v>
      </c>
      <c r="J747" s="190"/>
    </row>
    <row r="748" spans="1:10" x14ac:dyDescent="0.2">
      <c r="A748" s="76">
        <v>68.900000000000006</v>
      </c>
      <c r="B748" s="76">
        <f t="shared" si="81"/>
        <v>6.8900000000000003E-2</v>
      </c>
      <c r="C748" s="78">
        <f t="shared" si="82"/>
        <v>5.6145164831593916E-2</v>
      </c>
      <c r="D748" s="78">
        <f t="shared" si="83"/>
        <v>1</v>
      </c>
      <c r="E748" s="78">
        <f t="shared" si="84"/>
        <v>5.6145164831593916E-2</v>
      </c>
      <c r="F748" s="78">
        <f t="shared" si="85"/>
        <v>-25.013752776429943</v>
      </c>
      <c r="G748" s="78">
        <f t="shared" si="86"/>
        <v>0.10000000000000853</v>
      </c>
      <c r="H748" s="78">
        <f t="shared" si="87"/>
        <v>5.6447087104683005E-2</v>
      </c>
      <c r="I748" s="78">
        <f t="shared" si="88"/>
        <v>5.6447087104687819E-3</v>
      </c>
      <c r="J748" s="190"/>
    </row>
    <row r="749" spans="1:10" x14ac:dyDescent="0.2">
      <c r="A749" s="76">
        <v>69</v>
      </c>
      <c r="B749" s="76">
        <f t="shared" si="81"/>
        <v>6.9000000000000006E-2</v>
      </c>
      <c r="C749" s="78">
        <f t="shared" si="82"/>
        <v>5.5545702522280402E-2</v>
      </c>
      <c r="D749" s="78">
        <f t="shared" si="83"/>
        <v>1</v>
      </c>
      <c r="E749" s="78">
        <f t="shared" si="84"/>
        <v>5.5545702522280402E-2</v>
      </c>
      <c r="F749" s="78">
        <f t="shared" si="85"/>
        <v>-25.106990721161409</v>
      </c>
      <c r="G749" s="78">
        <f t="shared" si="86"/>
        <v>9.9999999999994316E-2</v>
      </c>
      <c r="H749" s="78">
        <f t="shared" si="87"/>
        <v>5.5845433676937159E-2</v>
      </c>
      <c r="I749" s="78">
        <f t="shared" si="88"/>
        <v>5.5845433676933983E-3</v>
      </c>
      <c r="J749" s="190"/>
    </row>
    <row r="750" spans="1:10" x14ac:dyDescent="0.2">
      <c r="A750" s="76">
        <v>69.099999999999994</v>
      </c>
      <c r="B750" s="76">
        <f t="shared" si="81"/>
        <v>6.9099999999999995E-2</v>
      </c>
      <c r="C750" s="78">
        <f t="shared" si="82"/>
        <v>5.495060841526965E-2</v>
      </c>
      <c r="D750" s="78">
        <f t="shared" si="83"/>
        <v>1</v>
      </c>
      <c r="E750" s="78">
        <f t="shared" si="84"/>
        <v>5.495060841526965E-2</v>
      </c>
      <c r="F750" s="78">
        <f t="shared" si="85"/>
        <v>-25.20054989377013</v>
      </c>
      <c r="G750" s="78">
        <f t="shared" si="86"/>
        <v>9.9999999999994316E-2</v>
      </c>
      <c r="H750" s="78">
        <f t="shared" si="87"/>
        <v>5.5248155468775026E-2</v>
      </c>
      <c r="I750" s="78">
        <f t="shared" si="88"/>
        <v>5.5248155468771883E-3</v>
      </c>
      <c r="J750" s="190"/>
    </row>
    <row r="751" spans="1:10" x14ac:dyDescent="0.2">
      <c r="A751" s="76">
        <v>69.2</v>
      </c>
      <c r="B751" s="76">
        <f t="shared" si="81"/>
        <v>6.9199999999999998E-2</v>
      </c>
      <c r="C751" s="78">
        <f t="shared" si="82"/>
        <v>5.4359868397788121E-2</v>
      </c>
      <c r="D751" s="78">
        <f t="shared" si="83"/>
        <v>1</v>
      </c>
      <c r="E751" s="78">
        <f t="shared" si="84"/>
        <v>5.4359868397788121E-2</v>
      </c>
      <c r="F751" s="78">
        <f t="shared" si="85"/>
        <v>-25.294432066820157</v>
      </c>
      <c r="G751" s="78">
        <f t="shared" si="86"/>
        <v>0.10000000000000853</v>
      </c>
      <c r="H751" s="78">
        <f t="shared" si="87"/>
        <v>5.4655238406528889E-2</v>
      </c>
      <c r="I751" s="78">
        <f t="shared" si="88"/>
        <v>5.465523840653355E-3</v>
      </c>
      <c r="J751" s="190"/>
    </row>
    <row r="752" spans="1:10" x14ac:dyDescent="0.2">
      <c r="A752" s="76">
        <v>69.3</v>
      </c>
      <c r="B752" s="76">
        <f t="shared" si="81"/>
        <v>6.93E-2</v>
      </c>
      <c r="C752" s="78">
        <f t="shared" si="82"/>
        <v>5.3773468279734817E-2</v>
      </c>
      <c r="D752" s="78">
        <f t="shared" si="83"/>
        <v>1</v>
      </c>
      <c r="E752" s="78">
        <f t="shared" si="84"/>
        <v>5.3773468279734817E-2</v>
      </c>
      <c r="F752" s="78">
        <f t="shared" si="85"/>
        <v>-25.388639030110099</v>
      </c>
      <c r="G752" s="78">
        <f t="shared" si="86"/>
        <v>9.9999999999994316E-2</v>
      </c>
      <c r="H752" s="78">
        <f t="shared" si="87"/>
        <v>5.4066668338761469E-2</v>
      </c>
      <c r="I752" s="78">
        <f t="shared" si="88"/>
        <v>5.4066668338758391E-3</v>
      </c>
      <c r="J752" s="190"/>
    </row>
    <row r="753" spans="1:10" x14ac:dyDescent="0.2">
      <c r="A753" s="76">
        <v>69.400000000000006</v>
      </c>
      <c r="B753" s="76">
        <f t="shared" si="81"/>
        <v>6.9400000000000003E-2</v>
      </c>
      <c r="C753" s="78">
        <f t="shared" si="82"/>
        <v>5.3191393794562454E-2</v>
      </c>
      <c r="D753" s="78">
        <f t="shared" si="83"/>
        <v>1</v>
      </c>
      <c r="E753" s="78">
        <f t="shared" si="84"/>
        <v>5.3191393794562454E-2</v>
      </c>
      <c r="F753" s="78">
        <f t="shared" si="85"/>
        <v>-25.483172590897425</v>
      </c>
      <c r="G753" s="78">
        <f t="shared" si="86"/>
        <v>0.10000000000000853</v>
      </c>
      <c r="H753" s="78">
        <f t="shared" si="87"/>
        <v>5.3482431037148635E-2</v>
      </c>
      <c r="I753" s="78">
        <f t="shared" si="88"/>
        <v>5.3482431037153192E-3</v>
      </c>
      <c r="J753" s="190"/>
    </row>
    <row r="754" spans="1:10" x14ac:dyDescent="0.2">
      <c r="A754" s="76">
        <v>69.5</v>
      </c>
      <c r="B754" s="76">
        <f t="shared" si="81"/>
        <v>6.9500000000000006E-2</v>
      </c>
      <c r="C754" s="78">
        <f t="shared" si="82"/>
        <v>5.261363060016222E-2</v>
      </c>
      <c r="D754" s="78">
        <f t="shared" si="83"/>
        <v>1</v>
      </c>
      <c r="E754" s="78">
        <f t="shared" si="84"/>
        <v>5.261363060016222E-2</v>
      </c>
      <c r="F754" s="78">
        <f t="shared" si="85"/>
        <v>-25.578034574125837</v>
      </c>
      <c r="G754" s="78">
        <f t="shared" si="86"/>
        <v>9.9999999999994316E-2</v>
      </c>
      <c r="H754" s="78">
        <f t="shared" si="87"/>
        <v>5.2902512197362334E-2</v>
      </c>
      <c r="I754" s="78">
        <f t="shared" si="88"/>
        <v>5.2902512197359327E-3</v>
      </c>
      <c r="J754" s="190"/>
    </row>
    <row r="755" spans="1:10" x14ac:dyDescent="0.2">
      <c r="A755" s="76">
        <v>69.599999999999994</v>
      </c>
      <c r="B755" s="76">
        <f t="shared" si="81"/>
        <v>6.9599999999999995E-2</v>
      </c>
      <c r="C755" s="78">
        <f t="shared" si="82"/>
        <v>5.2040164279747357E-2</v>
      </c>
      <c r="D755" s="78">
        <f t="shared" si="83"/>
        <v>1</v>
      </c>
      <c r="E755" s="78">
        <f t="shared" si="84"/>
        <v>5.2040164279747357E-2</v>
      </c>
      <c r="F755" s="78">
        <f t="shared" si="85"/>
        <v>-25.673226822656702</v>
      </c>
      <c r="G755" s="78">
        <f t="shared" si="86"/>
        <v>9.9999999999994316E-2</v>
      </c>
      <c r="H755" s="78">
        <f t="shared" si="87"/>
        <v>5.2326897439954792E-2</v>
      </c>
      <c r="I755" s="78">
        <f t="shared" si="88"/>
        <v>5.2326897439951819E-3</v>
      </c>
      <c r="J755" s="190"/>
    </row>
    <row r="756" spans="1:10" x14ac:dyDescent="0.2">
      <c r="A756" s="76">
        <v>69.7</v>
      </c>
      <c r="B756" s="76">
        <f t="shared" si="81"/>
        <v>6.9699999999999998E-2</v>
      </c>
      <c r="C756" s="78">
        <f t="shared" si="82"/>
        <v>5.1470980342737553E-2</v>
      </c>
      <c r="D756" s="78">
        <f t="shared" si="83"/>
        <v>1</v>
      </c>
      <c r="E756" s="78">
        <f t="shared" si="84"/>
        <v>5.1470980342737553E-2</v>
      </c>
      <c r="F756" s="78">
        <f t="shared" si="85"/>
        <v>-25.768751197504219</v>
      </c>
      <c r="G756" s="78">
        <f t="shared" si="86"/>
        <v>0.10000000000000853</v>
      </c>
      <c r="H756" s="78">
        <f t="shared" si="87"/>
        <v>5.1755572311242455E-2</v>
      </c>
      <c r="I756" s="78">
        <f t="shared" si="88"/>
        <v>5.175557231124687E-3</v>
      </c>
      <c r="J756" s="190"/>
    </row>
    <row r="757" spans="1:10" x14ac:dyDescent="0.2">
      <c r="A757" s="76">
        <v>69.8</v>
      </c>
      <c r="B757" s="76">
        <f t="shared" si="81"/>
        <v>6.9800000000000001E-2</v>
      </c>
      <c r="C757" s="78">
        <f t="shared" si="82"/>
        <v>5.0906064225644136E-2</v>
      </c>
      <c r="D757" s="78">
        <f t="shared" si="83"/>
        <v>1</v>
      </c>
      <c r="E757" s="78">
        <f t="shared" si="84"/>
        <v>5.0906064225644136E-2</v>
      </c>
      <c r="F757" s="78">
        <f t="shared" si="85"/>
        <v>-25.864609578074401</v>
      </c>
      <c r="G757" s="78">
        <f t="shared" si="86"/>
        <v>9.9999999999994316E-2</v>
      </c>
      <c r="H757" s="78">
        <f t="shared" si="87"/>
        <v>5.1188522284190845E-2</v>
      </c>
      <c r="I757" s="78">
        <f t="shared" si="88"/>
        <v>5.1188522284187936E-3</v>
      </c>
      <c r="J757" s="190"/>
    </row>
    <row r="758" spans="1:10" x14ac:dyDescent="0.2">
      <c r="A758" s="76">
        <v>69.900000000000006</v>
      </c>
      <c r="B758" s="76">
        <f t="shared" si="81"/>
        <v>6.9900000000000004E-2</v>
      </c>
      <c r="C758" s="78">
        <f t="shared" si="82"/>
        <v>5.0345401292954881E-2</v>
      </c>
      <c r="D758" s="78">
        <f t="shared" si="83"/>
        <v>1</v>
      </c>
      <c r="E758" s="78">
        <f t="shared" si="84"/>
        <v>5.0345401292954881E-2</v>
      </c>
      <c r="F758" s="78">
        <f t="shared" si="85"/>
        <v>-25.960803862408159</v>
      </c>
      <c r="G758" s="78">
        <f t="shared" si="86"/>
        <v>0.10000000000000853</v>
      </c>
      <c r="H758" s="78">
        <f t="shared" si="87"/>
        <v>5.0625732759299505E-2</v>
      </c>
      <c r="I758" s="78">
        <f t="shared" si="88"/>
        <v>5.0625732759303817E-3</v>
      </c>
      <c r="J758" s="190"/>
    </row>
    <row r="759" spans="1:10" x14ac:dyDescent="0.2">
      <c r="A759" s="76">
        <v>70</v>
      </c>
      <c r="B759" s="76">
        <f t="shared" si="81"/>
        <v>7.0000000000000007E-2</v>
      </c>
      <c r="C759" s="78">
        <f t="shared" si="82"/>
        <v>4.9788976838020006E-2</v>
      </c>
      <c r="D759" s="78">
        <f t="shared" si="83"/>
        <v>1</v>
      </c>
      <c r="E759" s="78">
        <f t="shared" si="84"/>
        <v>4.9788976838020006E-2</v>
      </c>
      <c r="F759" s="78">
        <f t="shared" si="85"/>
        <v>-26.057335967428227</v>
      </c>
      <c r="G759" s="78">
        <f t="shared" si="86"/>
        <v>9.9999999999994316E-2</v>
      </c>
      <c r="H759" s="78">
        <f t="shared" si="87"/>
        <v>5.0067189065487447E-2</v>
      </c>
      <c r="I759" s="78">
        <f t="shared" si="88"/>
        <v>5.0067189065484598E-3</v>
      </c>
      <c r="J759" s="190"/>
    </row>
    <row r="760" spans="1:10" x14ac:dyDescent="0.2">
      <c r="A760" s="76">
        <v>70.099999999999994</v>
      </c>
      <c r="B760" s="76">
        <f t="shared" si="81"/>
        <v>7.0099999999999996E-2</v>
      </c>
      <c r="C760" s="78">
        <f t="shared" si="82"/>
        <v>4.923677608393736E-2</v>
      </c>
      <c r="D760" s="78">
        <f t="shared" si="83"/>
        <v>1</v>
      </c>
      <c r="E760" s="78">
        <f t="shared" si="84"/>
        <v>4.923677608393736E-2</v>
      </c>
      <c r="F760" s="78">
        <f t="shared" si="85"/>
        <v>-26.154207829190462</v>
      </c>
      <c r="G760" s="78">
        <f t="shared" si="86"/>
        <v>9.9999999999994316E-2</v>
      </c>
      <c r="H760" s="78">
        <f t="shared" si="87"/>
        <v>4.9512876460978683E-2</v>
      </c>
      <c r="I760" s="78">
        <f t="shared" si="88"/>
        <v>4.9512876460975873E-3</v>
      </c>
      <c r="J760" s="190"/>
    </row>
    <row r="761" spans="1:10" x14ac:dyDescent="0.2">
      <c r="A761" s="76">
        <v>70.2</v>
      </c>
      <c r="B761" s="76">
        <f t="shared" si="81"/>
        <v>7.0199999999999999E-2</v>
      </c>
      <c r="C761" s="78">
        <f t="shared" si="82"/>
        <v>4.8688784184438685E-2</v>
      </c>
      <c r="D761" s="78">
        <f t="shared" si="83"/>
        <v>1</v>
      </c>
      <c r="E761" s="78">
        <f t="shared" si="84"/>
        <v>4.8688784184438685E-2</v>
      </c>
      <c r="F761" s="78">
        <f t="shared" si="85"/>
        <v>-26.251421403139169</v>
      </c>
      <c r="G761" s="78">
        <f t="shared" si="86"/>
        <v>0.10000000000000853</v>
      </c>
      <c r="H761" s="78">
        <f t="shared" si="87"/>
        <v>4.8962780134188019E-2</v>
      </c>
      <c r="I761" s="78">
        <f t="shared" si="88"/>
        <v>4.8962780134192193E-3</v>
      </c>
      <c r="J761" s="190"/>
    </row>
    <row r="762" spans="1:10" x14ac:dyDescent="0.2">
      <c r="A762" s="76">
        <v>70.3</v>
      </c>
      <c r="B762" s="76">
        <f t="shared" si="81"/>
        <v>7.0300000000000001E-2</v>
      </c>
      <c r="C762" s="78">
        <f t="shared" si="82"/>
        <v>4.8144986224776046E-2</v>
      </c>
      <c r="D762" s="78">
        <f t="shared" si="83"/>
        <v>1</v>
      </c>
      <c r="E762" s="78">
        <f t="shared" si="84"/>
        <v>4.8144986224776046E-2</v>
      </c>
      <c r="F762" s="78">
        <f t="shared" si="85"/>
        <v>-26.348978664366676</v>
      </c>
      <c r="G762" s="78">
        <f t="shared" si="86"/>
        <v>9.9999999999994316E-2</v>
      </c>
      <c r="H762" s="78">
        <f t="shared" si="87"/>
        <v>4.8416885204607366E-2</v>
      </c>
      <c r="I762" s="78">
        <f t="shared" si="88"/>
        <v>4.8416885204604614E-3</v>
      </c>
      <c r="J762" s="190"/>
    </row>
    <row r="763" spans="1:10" x14ac:dyDescent="0.2">
      <c r="A763" s="76">
        <v>70.400000000000006</v>
      </c>
      <c r="B763" s="76">
        <f t="shared" si="81"/>
        <v>7.0400000000000004E-2</v>
      </c>
      <c r="C763" s="78">
        <f t="shared" si="82"/>
        <v>4.7605367222607456E-2</v>
      </c>
      <c r="D763" s="78">
        <f t="shared" si="83"/>
        <v>1</v>
      </c>
      <c r="E763" s="78">
        <f t="shared" si="84"/>
        <v>4.7605367222607456E-2</v>
      </c>
      <c r="F763" s="78">
        <f t="shared" si="85"/>
        <v>-26.446881607877554</v>
      </c>
      <c r="G763" s="78">
        <f t="shared" si="86"/>
        <v>0.10000000000000853</v>
      </c>
      <c r="H763" s="78">
        <f t="shared" si="87"/>
        <v>4.7875176723691751E-2</v>
      </c>
      <c r="I763" s="78">
        <f t="shared" si="88"/>
        <v>4.7875176723695834E-3</v>
      </c>
      <c r="J763" s="190"/>
    </row>
    <row r="764" spans="1:10" x14ac:dyDescent="0.2">
      <c r="A764" s="76">
        <v>70.5</v>
      </c>
      <c r="B764" s="76">
        <f t="shared" si="81"/>
        <v>7.0499999999999993E-2</v>
      </c>
      <c r="C764" s="78">
        <f t="shared" si="82"/>
        <v>4.7069912128884055E-2</v>
      </c>
      <c r="D764" s="78">
        <f t="shared" si="83"/>
        <v>1</v>
      </c>
      <c r="E764" s="78">
        <f t="shared" si="84"/>
        <v>4.7069912128884055E-2</v>
      </c>
      <c r="F764" s="78">
        <f t="shared" si="85"/>
        <v>-26.545132248856923</v>
      </c>
      <c r="G764" s="78">
        <f t="shared" si="86"/>
        <v>9.9999999999994316E-2</v>
      </c>
      <c r="H764" s="78">
        <f t="shared" si="87"/>
        <v>4.7337639675745752E-2</v>
      </c>
      <c r="I764" s="78">
        <f t="shared" si="88"/>
        <v>4.7337639675743065E-3</v>
      </c>
      <c r="J764" s="190"/>
    </row>
    <row r="765" spans="1:10" x14ac:dyDescent="0.2">
      <c r="A765" s="76">
        <v>70.599999999999994</v>
      </c>
      <c r="B765" s="76">
        <f t="shared" ref="B765:B828" si="89">A765/1000</f>
        <v>7.0599999999999996E-2</v>
      </c>
      <c r="C765" s="78">
        <f t="shared" ref="C765:C828" si="90">ABS(SIN(((144*PI()*$A765*VLOOKUP($D$8,$C$13:$D$16,2,FALSE))/($D$11*1000000)))/(VLOOKUP($D$8,$C$13:$D$16,2,FALSE)*SIN(((144*PI()*$A765)/($D$11*1000000)))))^3</f>
        <v>4.6538605828735695E-2</v>
      </c>
      <c r="D765" s="78">
        <f t="shared" ref="D765:D828" si="91">ABS(SIN(((144*VLOOKUP($D$8,$C$13:$D$16,2,FALSE)*PI()*$A765*VLOOKUP($D$8,$C$13:$E$16,3,FALSE))/($D$11*1000000)))/(VLOOKUP($D$8,$C$13:$E$16,3,FALSE)*SIN(((144*VLOOKUP($D$8,$C$13:$D$16,2,FALSE)*PI()*$A765)/($D$11*1000000)))))^1</f>
        <v>1</v>
      </c>
      <c r="E765" s="78">
        <f t="shared" ref="E765:E828" si="92">C765*D765</f>
        <v>4.6538605828735695E-2</v>
      </c>
      <c r="F765" s="78">
        <f t="shared" ref="F765:F828" si="93">20*LOG10(E765)</f>
        <v>-26.643732622943709</v>
      </c>
      <c r="G765" s="78">
        <f t="shared" ref="G765:G828" si="94">A765-A764</f>
        <v>9.9999999999994316E-2</v>
      </c>
      <c r="H765" s="78">
        <f t="shared" ref="H765:H828" si="95">((C765+C764)/2)</f>
        <v>4.6804258978809875E-2</v>
      </c>
      <c r="I765" s="78">
        <f t="shared" si="88"/>
        <v>4.6804258978807214E-3</v>
      </c>
      <c r="J765" s="190"/>
    </row>
    <row r="766" spans="1:10" x14ac:dyDescent="0.2">
      <c r="A766" s="76">
        <v>70.7</v>
      </c>
      <c r="B766" s="76">
        <f t="shared" si="89"/>
        <v>7.0699999999999999E-2</v>
      </c>
      <c r="C766" s="78">
        <f t="shared" si="90"/>
        <v>4.6011433142357921E-2</v>
      </c>
      <c r="D766" s="78">
        <f t="shared" si="91"/>
        <v>1</v>
      </c>
      <c r="E766" s="78">
        <f t="shared" si="92"/>
        <v>4.6011433142357921E-2</v>
      </c>
      <c r="F766" s="78">
        <f t="shared" si="93"/>
        <v>-26.742684786508239</v>
      </c>
      <c r="G766" s="78">
        <f t="shared" si="94"/>
        <v>0.10000000000000853</v>
      </c>
      <c r="H766" s="78">
        <f t="shared" si="95"/>
        <v>4.6275019485546812E-2</v>
      </c>
      <c r="I766" s="78">
        <f t="shared" ref="I766:I829" si="96">G766*H766</f>
        <v>4.6275019485550756E-3</v>
      </c>
      <c r="J766" s="190"/>
    </row>
    <row r="767" spans="1:10" x14ac:dyDescent="0.2">
      <c r="A767" s="76">
        <v>70.8</v>
      </c>
      <c r="B767" s="76">
        <f t="shared" si="89"/>
        <v>7.0800000000000002E-2</v>
      </c>
      <c r="C767" s="78">
        <f t="shared" si="90"/>
        <v>4.5488378825898353E-2</v>
      </c>
      <c r="D767" s="78">
        <f t="shared" si="91"/>
        <v>1</v>
      </c>
      <c r="E767" s="78">
        <f t="shared" si="92"/>
        <v>4.5488378825898353E-2</v>
      </c>
      <c r="F767" s="78">
        <f t="shared" si="93"/>
        <v>-26.841990816934697</v>
      </c>
      <c r="G767" s="78">
        <f t="shared" si="94"/>
        <v>9.9999999999994316E-2</v>
      </c>
      <c r="H767" s="78">
        <f t="shared" si="95"/>
        <v>4.5749905984128134E-2</v>
      </c>
      <c r="I767" s="78">
        <f t="shared" si="96"/>
        <v>4.5749905984125531E-3</v>
      </c>
      <c r="J767" s="190"/>
    </row>
    <row r="768" spans="1:10" x14ac:dyDescent="0.2">
      <c r="A768" s="76">
        <v>70.900000000000006</v>
      </c>
      <c r="B768" s="76">
        <f t="shared" si="89"/>
        <v>7.0900000000000005E-2</v>
      </c>
      <c r="C768" s="78">
        <f t="shared" si="90"/>
        <v>4.496942757234252E-2</v>
      </c>
      <c r="D768" s="78">
        <f t="shared" si="91"/>
        <v>1</v>
      </c>
      <c r="E768" s="78">
        <f t="shared" si="92"/>
        <v>4.496942757234252E-2</v>
      </c>
      <c r="F768" s="78">
        <f t="shared" si="93"/>
        <v>-26.941652812908536</v>
      </c>
      <c r="G768" s="78">
        <f t="shared" si="94"/>
        <v>0.10000000000000853</v>
      </c>
      <c r="H768" s="78">
        <f t="shared" si="95"/>
        <v>4.5228903199120436E-2</v>
      </c>
      <c r="I768" s="78">
        <f t="shared" si="96"/>
        <v>4.5228903199124289E-3</v>
      </c>
      <c r="J768" s="190"/>
    </row>
    <row r="769" spans="1:10" x14ac:dyDescent="0.2">
      <c r="A769" s="76">
        <v>71</v>
      </c>
      <c r="B769" s="76">
        <f t="shared" si="89"/>
        <v>7.0999999999999994E-2</v>
      </c>
      <c r="C769" s="78">
        <f t="shared" si="90"/>
        <v>4.445456401240086E-2</v>
      </c>
      <c r="D769" s="78">
        <f t="shared" si="91"/>
        <v>1</v>
      </c>
      <c r="E769" s="78">
        <f t="shared" si="92"/>
        <v>4.445456401240086E-2</v>
      </c>
      <c r="F769" s="78">
        <f t="shared" si="93"/>
        <v>-27.041672894708555</v>
      </c>
      <c r="G769" s="78">
        <f t="shared" si="94"/>
        <v>9.9999999999994316E-2</v>
      </c>
      <c r="H769" s="78">
        <f t="shared" si="95"/>
        <v>4.4711995792371687E-2</v>
      </c>
      <c r="I769" s="78">
        <f t="shared" si="96"/>
        <v>4.4711995792369149E-3</v>
      </c>
      <c r="J769" s="190"/>
    </row>
    <row r="770" spans="1:10" x14ac:dyDescent="0.2">
      <c r="A770" s="76">
        <v>71.099999999999994</v>
      </c>
      <c r="B770" s="76">
        <f t="shared" si="89"/>
        <v>7.1099999999999997E-2</v>
      </c>
      <c r="C770" s="78">
        <f t="shared" si="90"/>
        <v>4.3943772715393618E-2</v>
      </c>
      <c r="D770" s="78">
        <f t="shared" si="91"/>
        <v>1</v>
      </c>
      <c r="E770" s="78">
        <f t="shared" si="92"/>
        <v>4.3943772715393618E-2</v>
      </c>
      <c r="F770" s="78">
        <f t="shared" si="93"/>
        <v>-27.142053204504407</v>
      </c>
      <c r="G770" s="78">
        <f t="shared" si="94"/>
        <v>9.9999999999994316E-2</v>
      </c>
      <c r="H770" s="78">
        <f t="shared" si="95"/>
        <v>4.4199168363897243E-2</v>
      </c>
      <c r="I770" s="78">
        <f t="shared" si="96"/>
        <v>4.4199168363894727E-3</v>
      </c>
      <c r="J770" s="190"/>
    </row>
    <row r="771" spans="1:10" x14ac:dyDescent="0.2">
      <c r="A771" s="76">
        <v>71.2</v>
      </c>
      <c r="B771" s="76">
        <f t="shared" si="89"/>
        <v>7.1199999999999999E-2</v>
      </c>
      <c r="C771" s="78">
        <f t="shared" si="90"/>
        <v>4.3437038190137486E-2</v>
      </c>
      <c r="D771" s="78">
        <f t="shared" si="91"/>
        <v>1</v>
      </c>
      <c r="E771" s="78">
        <f t="shared" si="92"/>
        <v>4.3437038190137486E-2</v>
      </c>
      <c r="F771" s="78">
        <f t="shared" si="93"/>
        <v>-27.242795906658898</v>
      </c>
      <c r="G771" s="78">
        <f t="shared" si="94"/>
        <v>0.10000000000000853</v>
      </c>
      <c r="H771" s="78">
        <f t="shared" si="95"/>
        <v>4.3690405452765549E-2</v>
      </c>
      <c r="I771" s="78">
        <f t="shared" si="96"/>
        <v>4.3690405452769272E-3</v>
      </c>
      <c r="J771" s="190"/>
    </row>
    <row r="772" spans="1:10" x14ac:dyDescent="0.2">
      <c r="A772" s="76">
        <v>71.3</v>
      </c>
      <c r="B772" s="76">
        <f t="shared" si="89"/>
        <v>7.1300000000000002E-2</v>
      </c>
      <c r="C772" s="78">
        <f t="shared" si="90"/>
        <v>4.2934344885831255E-2</v>
      </c>
      <c r="D772" s="78">
        <f t="shared" si="91"/>
        <v>1</v>
      </c>
      <c r="E772" s="78">
        <f t="shared" si="92"/>
        <v>4.2934344885831255E-2</v>
      </c>
      <c r="F772" s="78">
        <f t="shared" si="93"/>
        <v>-27.343903188035657</v>
      </c>
      <c r="G772" s="78">
        <f t="shared" si="94"/>
        <v>9.9999999999994316E-2</v>
      </c>
      <c r="H772" s="78">
        <f t="shared" si="95"/>
        <v>4.3185691537984371E-2</v>
      </c>
      <c r="I772" s="78">
        <f t="shared" si="96"/>
        <v>4.3185691537981916E-3</v>
      </c>
      <c r="J772" s="190"/>
    </row>
    <row r="773" spans="1:10" x14ac:dyDescent="0.2">
      <c r="A773" s="76">
        <v>71.400000000000006</v>
      </c>
      <c r="B773" s="76">
        <f t="shared" si="89"/>
        <v>7.1400000000000005E-2</v>
      </c>
      <c r="C773" s="78">
        <f t="shared" si="90"/>
        <v>4.2435677192940308E-2</v>
      </c>
      <c r="D773" s="78">
        <f t="shared" si="91"/>
        <v>1</v>
      </c>
      <c r="E773" s="78">
        <f t="shared" si="92"/>
        <v>4.2435677192940308E-2</v>
      </c>
      <c r="F773" s="78">
        <f t="shared" si="93"/>
        <v>-27.445377258312366</v>
      </c>
      <c r="G773" s="78">
        <f t="shared" si="94"/>
        <v>0.10000000000000853</v>
      </c>
      <c r="H773" s="78">
        <f t="shared" si="95"/>
        <v>4.2685011039385781E-2</v>
      </c>
      <c r="I773" s="78">
        <f t="shared" si="96"/>
        <v>4.2685011039389417E-3</v>
      </c>
      <c r="J773" s="190"/>
    </row>
    <row r="774" spans="1:10" x14ac:dyDescent="0.2">
      <c r="A774" s="76">
        <v>71.5</v>
      </c>
      <c r="B774" s="76">
        <f t="shared" si="89"/>
        <v>7.1499999999999994E-2</v>
      </c>
      <c r="C774" s="78">
        <f t="shared" si="90"/>
        <v>4.19410194440821E-2</v>
      </c>
      <c r="D774" s="78">
        <f t="shared" si="91"/>
        <v>1</v>
      </c>
      <c r="E774" s="78">
        <f t="shared" si="92"/>
        <v>4.19410194440821E-2</v>
      </c>
      <c r="F774" s="78">
        <f t="shared" si="93"/>
        <v>-27.547220350299206</v>
      </c>
      <c r="G774" s="78">
        <f t="shared" si="94"/>
        <v>9.9999999999994316E-2</v>
      </c>
      <c r="H774" s="78">
        <f t="shared" si="95"/>
        <v>4.2188348318511204E-2</v>
      </c>
      <c r="I774" s="78">
        <f t="shared" si="96"/>
        <v>4.218834831850881E-3</v>
      </c>
      <c r="J774" s="190"/>
    </row>
    <row r="775" spans="1:10" x14ac:dyDescent="0.2">
      <c r="A775" s="76">
        <v>71.599999999999994</v>
      </c>
      <c r="B775" s="76">
        <f t="shared" si="89"/>
        <v>7.1599999999999997E-2</v>
      </c>
      <c r="C775" s="78">
        <f t="shared" si="90"/>
        <v>4.1450355914910794E-2</v>
      </c>
      <c r="D775" s="78">
        <f t="shared" si="91"/>
        <v>1</v>
      </c>
      <c r="E775" s="78">
        <f t="shared" si="92"/>
        <v>4.1450355914910794E-2</v>
      </c>
      <c r="F775" s="78">
        <f t="shared" si="93"/>
        <v>-27.649434720262978</v>
      </c>
      <c r="G775" s="78">
        <f t="shared" si="94"/>
        <v>9.9999999999994316E-2</v>
      </c>
      <c r="H775" s="78">
        <f t="shared" si="95"/>
        <v>4.1695687679496447E-2</v>
      </c>
      <c r="I775" s="78">
        <f t="shared" si="96"/>
        <v>4.1695687679494074E-3</v>
      </c>
      <c r="J775" s="190"/>
    </row>
    <row r="776" spans="1:10" x14ac:dyDescent="0.2">
      <c r="A776" s="76">
        <v>71.7</v>
      </c>
      <c r="B776" s="76">
        <f t="shared" si="89"/>
        <v>7.17E-2</v>
      </c>
      <c r="C776" s="78">
        <f t="shared" si="90"/>
        <v>4.0963670825000971E-2</v>
      </c>
      <c r="D776" s="78">
        <f t="shared" si="91"/>
        <v>1</v>
      </c>
      <c r="E776" s="78">
        <f t="shared" si="92"/>
        <v>4.0963670825000971E-2</v>
      </c>
      <c r="F776" s="78">
        <f t="shared" si="93"/>
        <v>-27.752022648257078</v>
      </c>
      <c r="G776" s="78">
        <f t="shared" si="94"/>
        <v>0.10000000000000853</v>
      </c>
      <c r="H776" s="78">
        <f t="shared" si="95"/>
        <v>4.1207013369955886E-2</v>
      </c>
      <c r="I776" s="78">
        <f t="shared" si="96"/>
        <v>4.1207013369959399E-3</v>
      </c>
      <c r="J776" s="190"/>
    </row>
    <row r="777" spans="1:10" x14ac:dyDescent="0.2">
      <c r="A777" s="76">
        <v>71.8</v>
      </c>
      <c r="B777" s="76">
        <f t="shared" si="89"/>
        <v>7.1800000000000003E-2</v>
      </c>
      <c r="C777" s="78">
        <f t="shared" si="90"/>
        <v>4.048094833873183E-2</v>
      </c>
      <c r="D777" s="78">
        <f t="shared" si="91"/>
        <v>1</v>
      </c>
      <c r="E777" s="78">
        <f t="shared" si="92"/>
        <v>4.048094833873183E-2</v>
      </c>
      <c r="F777" s="78">
        <f t="shared" si="93"/>
        <v>-27.85498643845709</v>
      </c>
      <c r="G777" s="78">
        <f t="shared" si="94"/>
        <v>9.9999999999994316E-2</v>
      </c>
      <c r="H777" s="78">
        <f t="shared" si="95"/>
        <v>4.07223095818664E-2</v>
      </c>
      <c r="I777" s="78">
        <f t="shared" si="96"/>
        <v>4.0722309581864083E-3</v>
      </c>
      <c r="J777" s="190"/>
    </row>
    <row r="778" spans="1:10" x14ac:dyDescent="0.2">
      <c r="A778" s="76">
        <v>71.900000000000006</v>
      </c>
      <c r="B778" s="76">
        <f t="shared" si="89"/>
        <v>7.1900000000000006E-2</v>
      </c>
      <c r="C778" s="78">
        <f t="shared" si="90"/>
        <v>4.0002172566169766E-2</v>
      </c>
      <c r="D778" s="78">
        <f t="shared" si="91"/>
        <v>1</v>
      </c>
      <c r="E778" s="78">
        <f t="shared" si="92"/>
        <v>4.0002172566169766E-2</v>
      </c>
      <c r="F778" s="78">
        <f t="shared" si="93"/>
        <v>-27.958328419502543</v>
      </c>
      <c r="G778" s="78">
        <f t="shared" si="94"/>
        <v>0.10000000000000853</v>
      </c>
      <c r="H778" s="78">
        <f t="shared" si="95"/>
        <v>4.0241560452450795E-2</v>
      </c>
      <c r="I778" s="78">
        <f t="shared" si="96"/>
        <v>4.0241560452454229E-3</v>
      </c>
      <c r="J778" s="190"/>
    </row>
    <row r="779" spans="1:10" x14ac:dyDescent="0.2">
      <c r="A779" s="76">
        <v>72</v>
      </c>
      <c r="B779" s="76">
        <f t="shared" si="89"/>
        <v>7.1999999999999995E-2</v>
      </c>
      <c r="C779" s="78">
        <f t="shared" si="90"/>
        <v>3.9527327563951699E-2</v>
      </c>
      <c r="D779" s="78">
        <f t="shared" si="91"/>
        <v>1</v>
      </c>
      <c r="E779" s="78">
        <f t="shared" si="92"/>
        <v>3.9527327563951699E-2</v>
      </c>
      <c r="F779" s="78">
        <f t="shared" si="93"/>
        <v>-28.062050944844579</v>
      </c>
      <c r="G779" s="78">
        <f t="shared" si="94"/>
        <v>9.9999999999994316E-2</v>
      </c>
      <c r="H779" s="78">
        <f t="shared" si="95"/>
        <v>3.9764750065060736E-2</v>
      </c>
      <c r="I779" s="78">
        <f t="shared" si="96"/>
        <v>3.9764750065058472E-3</v>
      </c>
      <c r="J779" s="190"/>
    </row>
    <row r="780" spans="1:10" x14ac:dyDescent="0.2">
      <c r="A780" s="76">
        <v>72.099999999999994</v>
      </c>
      <c r="B780" s="76">
        <f t="shared" si="89"/>
        <v>7.2099999999999997E-2</v>
      </c>
      <c r="C780" s="78">
        <f t="shared" si="90"/>
        <v>3.905639733616649E-2</v>
      </c>
      <c r="D780" s="78">
        <f t="shared" si="91"/>
        <v>1</v>
      </c>
      <c r="E780" s="78">
        <f t="shared" si="92"/>
        <v>3.905639733616649E-2</v>
      </c>
      <c r="F780" s="78">
        <f t="shared" si="93"/>
        <v>-28.166156393100003</v>
      </c>
      <c r="G780" s="78">
        <f t="shared" si="94"/>
        <v>9.9999999999994316E-2</v>
      </c>
      <c r="H780" s="78">
        <f t="shared" si="95"/>
        <v>3.9291862450059098E-2</v>
      </c>
      <c r="I780" s="78">
        <f t="shared" si="96"/>
        <v>3.9291862450056862E-3</v>
      </c>
      <c r="J780" s="190"/>
    </row>
    <row r="781" spans="1:10" x14ac:dyDescent="0.2">
      <c r="A781" s="76">
        <v>72.2</v>
      </c>
      <c r="B781" s="76">
        <f t="shared" si="89"/>
        <v>7.22E-2</v>
      </c>
      <c r="C781" s="78">
        <f t="shared" si="90"/>
        <v>3.8589365835236832E-2</v>
      </c>
      <c r="D781" s="78">
        <f t="shared" si="91"/>
        <v>1</v>
      </c>
      <c r="E781" s="78">
        <f t="shared" si="92"/>
        <v>3.8589365835236832E-2</v>
      </c>
      <c r="F781" s="78">
        <f t="shared" si="93"/>
        <v>-28.27064716841155</v>
      </c>
      <c r="G781" s="78">
        <f t="shared" si="94"/>
        <v>0.10000000000000853</v>
      </c>
      <c r="H781" s="78">
        <f t="shared" si="95"/>
        <v>3.8822881585701657E-2</v>
      </c>
      <c r="I781" s="78">
        <f t="shared" si="96"/>
        <v>3.8822881585704968E-3</v>
      </c>
      <c r="J781" s="190"/>
    </row>
    <row r="782" spans="1:10" x14ac:dyDescent="0.2">
      <c r="A782" s="76">
        <v>72.3</v>
      </c>
      <c r="B782" s="76">
        <f t="shared" si="89"/>
        <v>7.2300000000000003E-2</v>
      </c>
      <c r="C782" s="78">
        <f t="shared" si="90"/>
        <v>3.8126216962799969E-2</v>
      </c>
      <c r="D782" s="78">
        <f t="shared" si="91"/>
        <v>1</v>
      </c>
      <c r="E782" s="78">
        <f t="shared" si="92"/>
        <v>3.8126216962799969E-2</v>
      </c>
      <c r="F782" s="78">
        <f t="shared" si="93"/>
        <v>-28.375525700814702</v>
      </c>
      <c r="G782" s="78">
        <f t="shared" si="94"/>
        <v>9.9999999999994316E-2</v>
      </c>
      <c r="H782" s="78">
        <f t="shared" si="95"/>
        <v>3.8357791399018404E-2</v>
      </c>
      <c r="I782" s="78">
        <f t="shared" si="96"/>
        <v>3.8357791399016225E-3</v>
      </c>
      <c r="J782" s="190"/>
    </row>
    <row r="783" spans="1:10" x14ac:dyDescent="0.2">
      <c r="A783" s="76">
        <v>72.400000000000006</v>
      </c>
      <c r="B783" s="76">
        <f t="shared" si="89"/>
        <v>7.2400000000000006E-2</v>
      </c>
      <c r="C783" s="78">
        <f t="shared" si="90"/>
        <v>3.7666934570587479E-2</v>
      </c>
      <c r="D783" s="78">
        <f t="shared" si="91"/>
        <v>1</v>
      </c>
      <c r="E783" s="78">
        <f t="shared" si="92"/>
        <v>3.7666934570587479E-2</v>
      </c>
      <c r="F783" s="78">
        <f t="shared" si="93"/>
        <v>-28.480794446611199</v>
      </c>
      <c r="G783" s="78">
        <f t="shared" si="94"/>
        <v>0.10000000000000853</v>
      </c>
      <c r="H783" s="78">
        <f t="shared" si="95"/>
        <v>3.7896575766693724E-2</v>
      </c>
      <c r="I783" s="78">
        <f t="shared" si="96"/>
        <v>3.7896575766696956E-3</v>
      </c>
      <c r="J783" s="190"/>
    </row>
    <row r="784" spans="1:10" x14ac:dyDescent="0.2">
      <c r="A784" s="76">
        <v>72.5</v>
      </c>
      <c r="B784" s="76">
        <f t="shared" si="89"/>
        <v>7.2499999999999995E-2</v>
      </c>
      <c r="C784" s="78">
        <f t="shared" si="90"/>
        <v>3.7211502461305071E-2</v>
      </c>
      <c r="D784" s="78">
        <f t="shared" si="91"/>
        <v>1</v>
      </c>
      <c r="E784" s="78">
        <f t="shared" si="92"/>
        <v>3.7211502461305071E-2</v>
      </c>
      <c r="F784" s="78">
        <f t="shared" si="93"/>
        <v>-28.58645588874915</v>
      </c>
      <c r="G784" s="78">
        <f t="shared" si="94"/>
        <v>9.9999999999994316E-2</v>
      </c>
      <c r="H784" s="78">
        <f t="shared" si="95"/>
        <v>3.7439218515946275E-2</v>
      </c>
      <c r="I784" s="78">
        <f t="shared" si="96"/>
        <v>3.7439218515944147E-3</v>
      </c>
      <c r="J784" s="190"/>
    </row>
    <row r="785" spans="1:10" x14ac:dyDescent="0.2">
      <c r="A785" s="76">
        <v>72.599999999999994</v>
      </c>
      <c r="B785" s="76">
        <f t="shared" si="89"/>
        <v>7.2599999999999998E-2</v>
      </c>
      <c r="C785" s="78">
        <f t="shared" si="90"/>
        <v>3.6759904389510677E-2</v>
      </c>
      <c r="D785" s="78">
        <f t="shared" si="91"/>
        <v>1</v>
      </c>
      <c r="E785" s="78">
        <f t="shared" si="92"/>
        <v>3.6759904389510677E-2</v>
      </c>
      <c r="F785" s="78">
        <f t="shared" si="93"/>
        <v>-28.692512537210323</v>
      </c>
      <c r="G785" s="78">
        <f t="shared" si="94"/>
        <v>9.9999999999994316E-2</v>
      </c>
      <c r="H785" s="78">
        <f t="shared" si="95"/>
        <v>3.698570342540787E-2</v>
      </c>
      <c r="I785" s="78">
        <f t="shared" si="96"/>
        <v>3.6985703425405766E-3</v>
      </c>
      <c r="J785" s="190"/>
    </row>
    <row r="786" spans="1:10" x14ac:dyDescent="0.2">
      <c r="A786" s="76">
        <v>72.7</v>
      </c>
      <c r="B786" s="76">
        <f t="shared" si="89"/>
        <v>7.2700000000000001E-2</v>
      </c>
      <c r="C786" s="78">
        <f t="shared" si="90"/>
        <v>3.6312124062492422E-2</v>
      </c>
      <c r="D786" s="78">
        <f t="shared" si="91"/>
        <v>1</v>
      </c>
      <c r="E786" s="78">
        <f t="shared" si="92"/>
        <v>3.6312124062492422E-2</v>
      </c>
      <c r="F786" s="78">
        <f t="shared" si="93"/>
        <v>-28.798966929404266</v>
      </c>
      <c r="G786" s="78">
        <f t="shared" si="94"/>
        <v>0.10000000000000853</v>
      </c>
      <c r="H786" s="78">
        <f t="shared" si="95"/>
        <v>3.6536014226001549E-2</v>
      </c>
      <c r="I786" s="78">
        <f t="shared" si="96"/>
        <v>3.6536014226004666E-3</v>
      </c>
      <c r="J786" s="190"/>
    </row>
    <row r="787" spans="1:10" x14ac:dyDescent="0.2">
      <c r="A787" s="76">
        <v>72.8</v>
      </c>
      <c r="B787" s="76">
        <f t="shared" si="89"/>
        <v>7.2800000000000004E-2</v>
      </c>
      <c r="C787" s="78">
        <f t="shared" si="90"/>
        <v>3.5868145141145814E-2</v>
      </c>
      <c r="D787" s="78">
        <f t="shared" si="91"/>
        <v>1</v>
      </c>
      <c r="E787" s="78">
        <f t="shared" si="92"/>
        <v>3.5868145141145814E-2</v>
      </c>
      <c r="F787" s="78">
        <f t="shared" si="93"/>
        <v>-28.90582163056969</v>
      </c>
      <c r="G787" s="78">
        <f t="shared" si="94"/>
        <v>9.9999999999994316E-2</v>
      </c>
      <c r="H787" s="78">
        <f t="shared" si="95"/>
        <v>3.6090134601819118E-2</v>
      </c>
      <c r="I787" s="78">
        <f t="shared" si="96"/>
        <v>3.6090134601817069E-3</v>
      </c>
      <c r="J787" s="190"/>
    </row>
    <row r="788" spans="1:10" x14ac:dyDescent="0.2">
      <c r="A788" s="76">
        <v>72.900000000000006</v>
      </c>
      <c r="B788" s="76">
        <f t="shared" si="89"/>
        <v>7.2900000000000006E-2</v>
      </c>
      <c r="C788" s="78">
        <f t="shared" si="90"/>
        <v>3.5427951240848798E-2</v>
      </c>
      <c r="D788" s="78">
        <f t="shared" si="91"/>
        <v>1</v>
      </c>
      <c r="E788" s="78">
        <f t="shared" si="92"/>
        <v>3.5427951240848798E-2</v>
      </c>
      <c r="F788" s="78">
        <f t="shared" si="93"/>
        <v>-29.013079234183579</v>
      </c>
      <c r="G788" s="78">
        <f t="shared" si="94"/>
        <v>0.10000000000000853</v>
      </c>
      <c r="H788" s="78">
        <f t="shared" si="95"/>
        <v>3.5648048190997303E-2</v>
      </c>
      <c r="I788" s="78">
        <f t="shared" si="96"/>
        <v>3.5648048191000343E-3</v>
      </c>
      <c r="J788" s="190"/>
    </row>
    <row r="789" spans="1:10" x14ac:dyDescent="0.2">
      <c r="A789" s="76">
        <v>73</v>
      </c>
      <c r="B789" s="76">
        <f t="shared" si="89"/>
        <v>7.2999999999999995E-2</v>
      </c>
      <c r="C789" s="78">
        <f t="shared" si="90"/>
        <v>3.4991525932337807E-2</v>
      </c>
      <c r="D789" s="78">
        <f t="shared" si="91"/>
        <v>1</v>
      </c>
      <c r="E789" s="78">
        <f t="shared" si="92"/>
        <v>3.4991525932337807E-2</v>
      </c>
      <c r="F789" s="78">
        <f t="shared" si="93"/>
        <v>-29.120742362377282</v>
      </c>
      <c r="G789" s="78">
        <f t="shared" si="94"/>
        <v>9.9999999999994316E-2</v>
      </c>
      <c r="H789" s="78">
        <f t="shared" si="95"/>
        <v>3.5209738586593306E-2</v>
      </c>
      <c r="I789" s="78">
        <f t="shared" si="96"/>
        <v>3.5209738586591305E-3</v>
      </c>
      <c r="J789" s="190"/>
    </row>
    <row r="790" spans="1:10" x14ac:dyDescent="0.2">
      <c r="A790" s="76">
        <v>73.099999999999994</v>
      </c>
      <c r="B790" s="76">
        <f t="shared" si="89"/>
        <v>7.3099999999999998E-2</v>
      </c>
      <c r="C790" s="78">
        <f t="shared" si="90"/>
        <v>3.4558852742581213E-2</v>
      </c>
      <c r="D790" s="78">
        <f t="shared" si="91"/>
        <v>1</v>
      </c>
      <c r="E790" s="78">
        <f t="shared" si="92"/>
        <v>3.4558852742581213E-2</v>
      </c>
      <c r="F790" s="78">
        <f t="shared" si="93"/>
        <v>-29.228813666360818</v>
      </c>
      <c r="G790" s="78">
        <f t="shared" si="94"/>
        <v>9.9999999999994316E-2</v>
      </c>
      <c r="H790" s="78">
        <f t="shared" si="95"/>
        <v>3.477518933745951E-2</v>
      </c>
      <c r="I790" s="78">
        <f t="shared" si="96"/>
        <v>3.4775189337457532E-3</v>
      </c>
      <c r="J790" s="190"/>
    </row>
    <row r="791" spans="1:10" x14ac:dyDescent="0.2">
      <c r="A791" s="76">
        <v>73.2</v>
      </c>
      <c r="B791" s="76">
        <f t="shared" si="89"/>
        <v>7.3200000000000001E-2</v>
      </c>
      <c r="C791" s="78">
        <f t="shared" si="90"/>
        <v>3.4129915155652273E-2</v>
      </c>
      <c r="D791" s="78">
        <f t="shared" si="91"/>
        <v>1</v>
      </c>
      <c r="E791" s="78">
        <f t="shared" si="92"/>
        <v>3.4129915155652273E-2</v>
      </c>
      <c r="F791" s="78">
        <f t="shared" si="93"/>
        <v>-29.337295826854906</v>
      </c>
      <c r="G791" s="78">
        <f t="shared" si="94"/>
        <v>0.10000000000000853</v>
      </c>
      <c r="H791" s="78">
        <f t="shared" si="95"/>
        <v>3.4344383949116743E-2</v>
      </c>
      <c r="I791" s="78">
        <f t="shared" si="96"/>
        <v>3.434438394911967E-3</v>
      </c>
      <c r="J791" s="190"/>
    </row>
    <row r="792" spans="1:10" x14ac:dyDescent="0.2">
      <c r="A792" s="76">
        <v>73.3</v>
      </c>
      <c r="B792" s="76">
        <f t="shared" si="89"/>
        <v>7.3300000000000004E-2</v>
      </c>
      <c r="C792" s="78">
        <f t="shared" si="90"/>
        <v>3.3704696613601544E-2</v>
      </c>
      <c r="D792" s="78">
        <f t="shared" si="91"/>
        <v>1</v>
      </c>
      <c r="E792" s="78">
        <f t="shared" si="92"/>
        <v>3.3704696613601544E-2</v>
      </c>
      <c r="F792" s="78">
        <f t="shared" si="93"/>
        <v>-29.446191554530934</v>
      </c>
      <c r="G792" s="78">
        <f t="shared" si="94"/>
        <v>9.9999999999994316E-2</v>
      </c>
      <c r="H792" s="78">
        <f t="shared" si="95"/>
        <v>3.3917305884626908E-2</v>
      </c>
      <c r="I792" s="78">
        <f t="shared" si="96"/>
        <v>3.3917305884624978E-3</v>
      </c>
      <c r="J792" s="190"/>
    </row>
    <row r="793" spans="1:10" x14ac:dyDescent="0.2">
      <c r="A793" s="76">
        <v>73.400000000000006</v>
      </c>
      <c r="B793" s="76">
        <f t="shared" si="89"/>
        <v>7.3400000000000007E-2</v>
      </c>
      <c r="C793" s="78">
        <f t="shared" si="90"/>
        <v>3.3283180517327426E-2</v>
      </c>
      <c r="D793" s="78">
        <f t="shared" si="91"/>
        <v>1</v>
      </c>
      <c r="E793" s="78">
        <f t="shared" si="92"/>
        <v>3.3283180517327426E-2</v>
      </c>
      <c r="F793" s="78">
        <f t="shared" si="93"/>
        <v>-29.555503590459402</v>
      </c>
      <c r="G793" s="78">
        <f t="shared" si="94"/>
        <v>0.10000000000000853</v>
      </c>
      <c r="H793" s="78">
        <f t="shared" si="95"/>
        <v>3.3493938565464482E-2</v>
      </c>
      <c r="I793" s="78">
        <f t="shared" si="96"/>
        <v>3.3493938565467337E-3</v>
      </c>
      <c r="J793" s="190"/>
    </row>
    <row r="794" spans="1:10" x14ac:dyDescent="0.2">
      <c r="A794" s="76">
        <v>73.5</v>
      </c>
      <c r="B794" s="76">
        <f t="shared" si="89"/>
        <v>7.3499999999999996E-2</v>
      </c>
      <c r="C794" s="78">
        <f t="shared" si="90"/>
        <v>3.2865350227445828E-2</v>
      </c>
      <c r="D794" s="78">
        <f t="shared" si="91"/>
        <v>1</v>
      </c>
      <c r="E794" s="78">
        <f t="shared" si="92"/>
        <v>3.2865350227445828E-2</v>
      </c>
      <c r="F794" s="78">
        <f t="shared" si="93"/>
        <v>-29.665234706566714</v>
      </c>
      <c r="G794" s="78">
        <f t="shared" si="94"/>
        <v>9.9999999999994316E-2</v>
      </c>
      <c r="H794" s="78">
        <f t="shared" si="95"/>
        <v>3.3074265372386627E-2</v>
      </c>
      <c r="I794" s="78">
        <f t="shared" si="96"/>
        <v>3.3074265372384747E-3</v>
      </c>
      <c r="J794" s="190"/>
    </row>
    <row r="795" spans="1:10" x14ac:dyDescent="0.2">
      <c r="A795" s="76">
        <v>73.599999999999994</v>
      </c>
      <c r="B795" s="76">
        <f t="shared" si="89"/>
        <v>7.3599999999999999E-2</v>
      </c>
      <c r="C795" s="78">
        <f t="shared" si="90"/>
        <v>3.2451189065158779E-2</v>
      </c>
      <c r="D795" s="78">
        <f t="shared" si="91"/>
        <v>1</v>
      </c>
      <c r="E795" s="78">
        <f t="shared" si="92"/>
        <v>3.2451189065158779E-2</v>
      </c>
      <c r="F795" s="78">
        <f t="shared" si="93"/>
        <v>-29.775387706100584</v>
      </c>
      <c r="G795" s="78">
        <f t="shared" si="94"/>
        <v>9.9999999999994316E-2</v>
      </c>
      <c r="H795" s="78">
        <f t="shared" si="95"/>
        <v>3.2658269646302307E-2</v>
      </c>
      <c r="I795" s="78">
        <f t="shared" si="96"/>
        <v>3.265826964630045E-3</v>
      </c>
      <c r="J795" s="190"/>
    </row>
    <row r="796" spans="1:10" x14ac:dyDescent="0.2">
      <c r="A796" s="76">
        <v>73.7</v>
      </c>
      <c r="B796" s="76">
        <f t="shared" si="89"/>
        <v>7.3700000000000002E-2</v>
      </c>
      <c r="C796" s="78">
        <f t="shared" si="90"/>
        <v>3.2040680313122044E-2</v>
      </c>
      <c r="D796" s="78">
        <f t="shared" si="91"/>
        <v>1</v>
      </c>
      <c r="E796" s="78">
        <f t="shared" si="92"/>
        <v>3.2040680313122044E-2</v>
      </c>
      <c r="F796" s="78">
        <f t="shared" si="93"/>
        <v>-29.885965424104207</v>
      </c>
      <c r="G796" s="78">
        <f t="shared" si="94"/>
        <v>0.10000000000000853</v>
      </c>
      <c r="H796" s="78">
        <f t="shared" si="95"/>
        <v>3.2245934689140415E-2</v>
      </c>
      <c r="I796" s="78">
        <f t="shared" si="96"/>
        <v>3.2245934689143167E-3</v>
      </c>
      <c r="J796" s="190"/>
    </row>
    <row r="797" spans="1:10" x14ac:dyDescent="0.2">
      <c r="A797" s="76">
        <v>73.8</v>
      </c>
      <c r="B797" s="76">
        <f t="shared" si="89"/>
        <v>7.3799999999999991E-2</v>
      </c>
      <c r="C797" s="78">
        <f t="shared" si="90"/>
        <v>3.1633807216310622E-2</v>
      </c>
      <c r="D797" s="78">
        <f t="shared" si="91"/>
        <v>1</v>
      </c>
      <c r="E797" s="78">
        <f t="shared" si="92"/>
        <v>3.1633807216310622E-2</v>
      </c>
      <c r="F797" s="78">
        <f t="shared" si="93"/>
        <v>-29.996970727899708</v>
      </c>
      <c r="G797" s="78">
        <f t="shared" si="94"/>
        <v>9.9999999999994316E-2</v>
      </c>
      <c r="H797" s="78">
        <f t="shared" si="95"/>
        <v>3.1837243764716333E-2</v>
      </c>
      <c r="I797" s="78">
        <f t="shared" si="96"/>
        <v>3.1837243764714523E-3</v>
      </c>
      <c r="J797" s="190"/>
    </row>
    <row r="798" spans="1:10" x14ac:dyDescent="0.2">
      <c r="A798" s="76">
        <v>73.900000000000006</v>
      </c>
      <c r="B798" s="76">
        <f t="shared" si="89"/>
        <v>7.3900000000000007E-2</v>
      </c>
      <c r="C798" s="78">
        <f t="shared" si="90"/>
        <v>3.1230552982883839E-2</v>
      </c>
      <c r="D798" s="78">
        <f t="shared" si="91"/>
        <v>1</v>
      </c>
      <c r="E798" s="78">
        <f t="shared" si="92"/>
        <v>3.1230552982883839E-2</v>
      </c>
      <c r="F798" s="78">
        <f t="shared" si="93"/>
        <v>-30.108406517580558</v>
      </c>
      <c r="G798" s="78">
        <f t="shared" si="94"/>
        <v>0.10000000000000853</v>
      </c>
      <c r="H798" s="78">
        <f t="shared" si="95"/>
        <v>3.143218009959723E-2</v>
      </c>
      <c r="I798" s="78">
        <f t="shared" si="96"/>
        <v>3.1432180099599909E-3</v>
      </c>
      <c r="J798" s="190"/>
    </row>
    <row r="799" spans="1:10" x14ac:dyDescent="0.2">
      <c r="A799" s="76">
        <v>74</v>
      </c>
      <c r="B799" s="76">
        <f t="shared" si="89"/>
        <v>7.3999999999999996E-2</v>
      </c>
      <c r="C799" s="78">
        <f t="shared" si="90"/>
        <v>3.0830900785049142E-2</v>
      </c>
      <c r="D799" s="78">
        <f t="shared" si="91"/>
        <v>1</v>
      </c>
      <c r="E799" s="78">
        <f t="shared" si="92"/>
        <v>3.0830900785049142E-2</v>
      </c>
      <c r="F799" s="78">
        <f t="shared" si="93"/>
        <v>-30.220275726513464</v>
      </c>
      <c r="G799" s="78">
        <f t="shared" si="94"/>
        <v>9.9999999999994316E-2</v>
      </c>
      <c r="H799" s="78">
        <f t="shared" si="95"/>
        <v>3.1030726883966492E-2</v>
      </c>
      <c r="I799" s="78">
        <f t="shared" si="96"/>
        <v>3.1030726883964728E-3</v>
      </c>
      <c r="J799" s="190"/>
    </row>
    <row r="800" spans="1:10" x14ac:dyDescent="0.2">
      <c r="A800" s="76">
        <v>74.099999999999994</v>
      </c>
      <c r="B800" s="76">
        <f t="shared" si="89"/>
        <v>7.4099999999999999E-2</v>
      </c>
      <c r="C800" s="78">
        <f t="shared" si="90"/>
        <v>3.0434833759923202E-2</v>
      </c>
      <c r="D800" s="78">
        <f t="shared" si="91"/>
        <v>1</v>
      </c>
      <c r="E800" s="78">
        <f t="shared" si="92"/>
        <v>3.0434833759923202E-2</v>
      </c>
      <c r="F800" s="78">
        <f t="shared" si="93"/>
        <v>-30.332581321850274</v>
      </c>
      <c r="G800" s="78">
        <f t="shared" si="94"/>
        <v>9.9999999999994316E-2</v>
      </c>
      <c r="H800" s="78">
        <f t="shared" si="95"/>
        <v>3.0632867272486174E-2</v>
      </c>
      <c r="I800" s="78">
        <f t="shared" si="96"/>
        <v>3.063286727248443E-3</v>
      </c>
      <c r="J800" s="190"/>
    </row>
    <row r="801" spans="1:10" x14ac:dyDescent="0.2">
      <c r="A801" s="76">
        <v>74.2</v>
      </c>
      <c r="B801" s="76">
        <f t="shared" si="89"/>
        <v>7.4200000000000002E-2</v>
      </c>
      <c r="C801" s="78">
        <f t="shared" si="90"/>
        <v>3.0042335010393616E-2</v>
      </c>
      <c r="D801" s="78">
        <f t="shared" si="91"/>
        <v>1</v>
      </c>
      <c r="E801" s="78">
        <f t="shared" si="92"/>
        <v>3.0042335010393616E-2</v>
      </c>
      <c r="F801" s="78">
        <f t="shared" si="93"/>
        <v>-30.445326305049228</v>
      </c>
      <c r="G801" s="78">
        <f t="shared" si="94"/>
        <v>0.10000000000000853</v>
      </c>
      <c r="H801" s="78">
        <f t="shared" si="95"/>
        <v>3.0238584385158411E-2</v>
      </c>
      <c r="I801" s="78">
        <f t="shared" si="96"/>
        <v>3.0238584385160988E-3</v>
      </c>
      <c r="J801" s="190"/>
    </row>
    <row r="802" spans="1:10" x14ac:dyDescent="0.2">
      <c r="A802" s="76">
        <v>74.3</v>
      </c>
      <c r="B802" s="76">
        <f t="shared" si="89"/>
        <v>7.4299999999999991E-2</v>
      </c>
      <c r="C802" s="78">
        <f t="shared" si="90"/>
        <v>2.9653387605977535E-2</v>
      </c>
      <c r="D802" s="78">
        <f t="shared" si="91"/>
        <v>1</v>
      </c>
      <c r="E802" s="78">
        <f t="shared" si="92"/>
        <v>2.9653387605977535E-2</v>
      </c>
      <c r="F802" s="78">
        <f t="shared" si="93"/>
        <v>-30.558513712406764</v>
      </c>
      <c r="G802" s="78">
        <f t="shared" si="94"/>
        <v>9.9999999999994316E-2</v>
      </c>
      <c r="H802" s="78">
        <f t="shared" si="95"/>
        <v>2.9847861308185578E-2</v>
      </c>
      <c r="I802" s="78">
        <f t="shared" si="96"/>
        <v>2.9847861308183879E-3</v>
      </c>
      <c r="J802" s="190"/>
    </row>
    <row r="803" spans="1:10" x14ac:dyDescent="0.2">
      <c r="A803" s="76">
        <v>74.400000000000006</v>
      </c>
      <c r="B803" s="76">
        <f t="shared" si="89"/>
        <v>7.4400000000000008E-2</v>
      </c>
      <c r="C803" s="78">
        <f t="shared" si="90"/>
        <v>2.9267974583679451E-2</v>
      </c>
      <c r="D803" s="78">
        <f t="shared" si="91"/>
        <v>1</v>
      </c>
      <c r="E803" s="78">
        <f t="shared" si="92"/>
        <v>2.9267974583679451E-2</v>
      </c>
      <c r="F803" s="78">
        <f t="shared" si="93"/>
        <v>-30.672146615599569</v>
      </c>
      <c r="G803" s="78">
        <f t="shared" si="94"/>
        <v>0.10000000000000853</v>
      </c>
      <c r="H803" s="78">
        <f t="shared" si="95"/>
        <v>2.9460681094828495E-2</v>
      </c>
      <c r="I803" s="78">
        <f t="shared" si="96"/>
        <v>2.9460681094831006E-3</v>
      </c>
      <c r="J803" s="190"/>
    </row>
    <row r="804" spans="1:10" x14ac:dyDescent="0.2">
      <c r="A804" s="76">
        <v>74.5</v>
      </c>
      <c r="B804" s="76">
        <f t="shared" si="89"/>
        <v>7.4499999999999997E-2</v>
      </c>
      <c r="C804" s="78">
        <f t="shared" si="90"/>
        <v>2.8886078948847451E-2</v>
      </c>
      <c r="D804" s="78">
        <f t="shared" si="91"/>
        <v>1</v>
      </c>
      <c r="E804" s="78">
        <f t="shared" si="92"/>
        <v>2.8886078948847451E-2</v>
      </c>
      <c r="F804" s="78">
        <f t="shared" si="93"/>
        <v>-30.786228122237141</v>
      </c>
      <c r="G804" s="78">
        <f t="shared" si="94"/>
        <v>9.9999999999994316E-2</v>
      </c>
      <c r="H804" s="78">
        <f t="shared" si="95"/>
        <v>2.9077026766263451E-2</v>
      </c>
      <c r="I804" s="78">
        <f t="shared" si="96"/>
        <v>2.9077026766261799E-3</v>
      </c>
      <c r="J804" s="190"/>
    </row>
    <row r="805" spans="1:10" x14ac:dyDescent="0.2">
      <c r="A805" s="76">
        <v>74.599999999999994</v>
      </c>
      <c r="B805" s="76">
        <f t="shared" si="89"/>
        <v>7.46E-2</v>
      </c>
      <c r="C805" s="78">
        <f t="shared" si="90"/>
        <v>2.8507683676028087E-2</v>
      </c>
      <c r="D805" s="78">
        <f t="shared" si="91"/>
        <v>1</v>
      </c>
      <c r="E805" s="78">
        <f t="shared" si="92"/>
        <v>2.8507683676028087E-2</v>
      </c>
      <c r="F805" s="78">
        <f t="shared" si="93"/>
        <v>-30.900761376425262</v>
      </c>
      <c r="G805" s="78">
        <f t="shared" si="94"/>
        <v>9.9999999999994316E-2</v>
      </c>
      <c r="H805" s="78">
        <f t="shared" si="95"/>
        <v>2.8696881312437771E-2</v>
      </c>
      <c r="I805" s="78">
        <f t="shared" si="96"/>
        <v>2.8696881312436141E-3</v>
      </c>
      <c r="J805" s="190"/>
    </row>
    <row r="806" spans="1:10" x14ac:dyDescent="0.2">
      <c r="A806" s="76">
        <v>74.7</v>
      </c>
      <c r="B806" s="76">
        <f t="shared" si="89"/>
        <v>7.4700000000000003E-2</v>
      </c>
      <c r="C806" s="78">
        <f t="shared" si="90"/>
        <v>2.8132771709818993E-2</v>
      </c>
      <c r="D806" s="78">
        <f t="shared" si="91"/>
        <v>1</v>
      </c>
      <c r="E806" s="78">
        <f t="shared" si="92"/>
        <v>2.8132771709818993E-2</v>
      </c>
      <c r="F806" s="78">
        <f t="shared" si="93"/>
        <v>-31.015749559340662</v>
      </c>
      <c r="G806" s="78">
        <f t="shared" si="94"/>
        <v>0.10000000000000853</v>
      </c>
      <c r="H806" s="78">
        <f t="shared" si="95"/>
        <v>2.8320227692923541E-2</v>
      </c>
      <c r="I806" s="78">
        <f t="shared" si="96"/>
        <v>2.8320227692925958E-3</v>
      </c>
      <c r="J806" s="190"/>
    </row>
    <row r="807" spans="1:10" x14ac:dyDescent="0.2">
      <c r="A807" s="76">
        <v>74.8</v>
      </c>
      <c r="B807" s="76">
        <f t="shared" si="89"/>
        <v>7.4799999999999991E-2</v>
      </c>
      <c r="C807" s="78">
        <f t="shared" si="90"/>
        <v>2.7761325965720781E-2</v>
      </c>
      <c r="D807" s="78">
        <f t="shared" si="91"/>
        <v>1</v>
      </c>
      <c r="E807" s="78">
        <f t="shared" si="92"/>
        <v>2.7761325965720781E-2</v>
      </c>
      <c r="F807" s="78">
        <f t="shared" si="93"/>
        <v>-31.131195889816926</v>
      </c>
      <c r="G807" s="78">
        <f t="shared" si="94"/>
        <v>9.9999999999994316E-2</v>
      </c>
      <c r="H807" s="78">
        <f t="shared" si="95"/>
        <v>2.7947048837769887E-2</v>
      </c>
      <c r="I807" s="78">
        <f t="shared" si="96"/>
        <v>2.7947048837768298E-3</v>
      </c>
      <c r="J807" s="190"/>
    </row>
    <row r="808" spans="1:10" x14ac:dyDescent="0.2">
      <c r="A808" s="76">
        <v>74.900000000000006</v>
      </c>
      <c r="B808" s="76">
        <f t="shared" si="89"/>
        <v>7.4900000000000008E-2</v>
      </c>
      <c r="C808" s="78">
        <f t="shared" si="90"/>
        <v>2.739332933098635E-2</v>
      </c>
      <c r="D808" s="78">
        <f t="shared" si="91"/>
        <v>1</v>
      </c>
      <c r="E808" s="78">
        <f t="shared" si="92"/>
        <v>2.739332933098635E-2</v>
      </c>
      <c r="F808" s="78">
        <f t="shared" si="93"/>
        <v>-31.247103624942156</v>
      </c>
      <c r="G808" s="78">
        <f t="shared" si="94"/>
        <v>0.10000000000000853</v>
      </c>
      <c r="H808" s="78">
        <f t="shared" si="95"/>
        <v>2.7577327648353564E-2</v>
      </c>
      <c r="I808" s="78">
        <f t="shared" si="96"/>
        <v>2.7577327648355917E-3</v>
      </c>
      <c r="J808" s="190"/>
    </row>
    <row r="809" spans="1:10" x14ac:dyDescent="0.2">
      <c r="A809" s="76">
        <v>75</v>
      </c>
      <c r="B809" s="76">
        <f t="shared" si="89"/>
        <v>7.4999999999999997E-2</v>
      </c>
      <c r="C809" s="78">
        <f t="shared" si="90"/>
        <v>2.702876466546934E-2</v>
      </c>
      <c r="D809" s="78">
        <f t="shared" si="91"/>
        <v>1</v>
      </c>
      <c r="E809" s="78">
        <f t="shared" si="92"/>
        <v>2.702876466546934E-2</v>
      </c>
      <c r="F809" s="78">
        <f t="shared" si="93"/>
        <v>-31.363476060668461</v>
      </c>
      <c r="G809" s="78">
        <f t="shared" si="94"/>
        <v>9.9999999999994316E-2</v>
      </c>
      <c r="H809" s="78">
        <f t="shared" si="95"/>
        <v>2.7211046998227843E-2</v>
      </c>
      <c r="I809" s="78">
        <f t="shared" si="96"/>
        <v>2.7211046998226298E-3</v>
      </c>
      <c r="J809" s="190"/>
    </row>
    <row r="810" spans="1:10" x14ac:dyDescent="0.2">
      <c r="A810" s="76">
        <v>75.099999999999994</v>
      </c>
      <c r="B810" s="76">
        <f t="shared" si="89"/>
        <v>7.51E-2</v>
      </c>
      <c r="C810" s="78">
        <f t="shared" si="90"/>
        <v>2.6667614802470058E-2</v>
      </c>
      <c r="D810" s="78">
        <f t="shared" si="91"/>
        <v>1</v>
      </c>
      <c r="E810" s="78">
        <f t="shared" si="92"/>
        <v>2.6667614802470058E-2</v>
      </c>
      <c r="F810" s="78">
        <f t="shared" si="93"/>
        <v>-31.480316532433811</v>
      </c>
      <c r="G810" s="78">
        <f t="shared" si="94"/>
        <v>9.9999999999994316E-2</v>
      </c>
      <c r="H810" s="78">
        <f t="shared" si="95"/>
        <v>2.6848189733969699E-2</v>
      </c>
      <c r="I810" s="78">
        <f t="shared" si="96"/>
        <v>2.6848189733968174E-3</v>
      </c>
      <c r="J810" s="190"/>
    </row>
    <row r="811" spans="1:10" x14ac:dyDescent="0.2">
      <c r="A811" s="76">
        <v>75.2</v>
      </c>
      <c r="B811" s="76">
        <f t="shared" si="89"/>
        <v>7.5200000000000003E-2</v>
      </c>
      <c r="C811" s="78">
        <f t="shared" si="90"/>
        <v>2.6309862549580249E-2</v>
      </c>
      <c r="D811" s="78">
        <f t="shared" si="91"/>
        <v>1</v>
      </c>
      <c r="E811" s="78">
        <f t="shared" si="92"/>
        <v>2.6309862549580249E-2</v>
      </c>
      <c r="F811" s="78">
        <f t="shared" si="93"/>
        <v>-31.597628415796212</v>
      </c>
      <c r="G811" s="78">
        <f t="shared" si="94"/>
        <v>0.10000000000000853</v>
      </c>
      <c r="H811" s="78">
        <f t="shared" si="95"/>
        <v>2.6488738676025154E-2</v>
      </c>
      <c r="I811" s="78">
        <f t="shared" si="96"/>
        <v>2.6488738676027413E-3</v>
      </c>
      <c r="J811" s="190"/>
    </row>
    <row r="812" spans="1:10" x14ac:dyDescent="0.2">
      <c r="A812" s="76">
        <v>75.3</v>
      </c>
      <c r="B812" s="76">
        <f t="shared" si="89"/>
        <v>7.5299999999999992E-2</v>
      </c>
      <c r="C812" s="78">
        <f t="shared" si="90"/>
        <v>2.5955490689525795E-2</v>
      </c>
      <c r="D812" s="78">
        <f t="shared" si="91"/>
        <v>1</v>
      </c>
      <c r="E812" s="78">
        <f t="shared" si="92"/>
        <v>2.5955490689525795E-2</v>
      </c>
      <c r="F812" s="78">
        <f t="shared" si="93"/>
        <v>-31.715415127080796</v>
      </c>
      <c r="G812" s="78">
        <f t="shared" si="94"/>
        <v>9.9999999999994316E-2</v>
      </c>
      <c r="H812" s="78">
        <f t="shared" si="95"/>
        <v>2.6132676619553021E-2</v>
      </c>
      <c r="I812" s="78">
        <f t="shared" si="96"/>
        <v>2.6132676619551533E-3</v>
      </c>
      <c r="J812" s="190"/>
    </row>
    <row r="813" spans="1:10" x14ac:dyDescent="0.2">
      <c r="A813" s="76">
        <v>75.400000000000006</v>
      </c>
      <c r="B813" s="76">
        <f t="shared" si="89"/>
        <v>7.5400000000000009E-2</v>
      </c>
      <c r="C813" s="78">
        <f t="shared" si="90"/>
        <v>2.5604481981007503E-2</v>
      </c>
      <c r="D813" s="78">
        <f t="shared" si="91"/>
        <v>1</v>
      </c>
      <c r="E813" s="78">
        <f t="shared" si="92"/>
        <v>2.5604481981007503E-2</v>
      </c>
      <c r="F813" s="78">
        <f t="shared" si="93"/>
        <v>-31.833680124040033</v>
      </c>
      <c r="G813" s="78">
        <f t="shared" si="94"/>
        <v>0.10000000000000853</v>
      </c>
      <c r="H813" s="78">
        <f t="shared" si="95"/>
        <v>2.5779986335266649E-2</v>
      </c>
      <c r="I813" s="78">
        <f t="shared" si="96"/>
        <v>2.5779986335268848E-3</v>
      </c>
      <c r="J813" s="190"/>
    </row>
    <row r="814" spans="1:10" x14ac:dyDescent="0.2">
      <c r="A814" s="76">
        <v>75.5</v>
      </c>
      <c r="B814" s="76">
        <f t="shared" si="89"/>
        <v>7.5499999999999998E-2</v>
      </c>
      <c r="C814" s="78">
        <f t="shared" si="90"/>
        <v>2.5256819159540075E-2</v>
      </c>
      <c r="D814" s="78">
        <f t="shared" si="91"/>
        <v>1</v>
      </c>
      <c r="E814" s="78">
        <f t="shared" si="92"/>
        <v>2.5256819159540075E-2</v>
      </c>
      <c r="F814" s="78">
        <f t="shared" si="93"/>
        <v>-31.952426906527403</v>
      </c>
      <c r="G814" s="78">
        <f t="shared" si="94"/>
        <v>9.9999999999994316E-2</v>
      </c>
      <c r="H814" s="78">
        <f t="shared" si="95"/>
        <v>2.5430650570273789E-2</v>
      </c>
      <c r="I814" s="78">
        <f t="shared" si="96"/>
        <v>2.5430650570272342E-3</v>
      </c>
      <c r="J814" s="190"/>
    </row>
    <row r="815" spans="1:10" x14ac:dyDescent="0.2">
      <c r="A815" s="76">
        <v>75.599999999999994</v>
      </c>
      <c r="B815" s="76">
        <f t="shared" si="89"/>
        <v>7.5600000000000001E-2</v>
      </c>
      <c r="C815" s="78">
        <f t="shared" si="90"/>
        <v>2.4912484938289098E-2</v>
      </c>
      <c r="D815" s="78">
        <f t="shared" si="91"/>
        <v>1</v>
      </c>
      <c r="E815" s="78">
        <f t="shared" si="92"/>
        <v>2.4912484938289098E-2</v>
      </c>
      <c r="F815" s="78">
        <f t="shared" si="93"/>
        <v>-32.071659017184793</v>
      </c>
      <c r="G815" s="78">
        <f t="shared" si="94"/>
        <v>9.9999999999994316E-2</v>
      </c>
      <c r="H815" s="78">
        <f t="shared" si="95"/>
        <v>2.5084652048914587E-2</v>
      </c>
      <c r="I815" s="78">
        <f t="shared" si="96"/>
        <v>2.5084652048913162E-3</v>
      </c>
      <c r="J815" s="190"/>
    </row>
    <row r="816" spans="1:10" x14ac:dyDescent="0.2">
      <c r="A816" s="76">
        <v>75.7</v>
      </c>
      <c r="B816" s="76">
        <f t="shared" si="89"/>
        <v>7.5700000000000003E-2</v>
      </c>
      <c r="C816" s="78">
        <f t="shared" si="90"/>
        <v>2.4571462008906388E-2</v>
      </c>
      <c r="D816" s="78">
        <f t="shared" si="91"/>
        <v>1</v>
      </c>
      <c r="E816" s="78">
        <f t="shared" si="92"/>
        <v>2.4571462008906388E-2</v>
      </c>
      <c r="F816" s="78">
        <f t="shared" si="93"/>
        <v>-32.191380042143976</v>
      </c>
      <c r="G816" s="78">
        <f t="shared" si="94"/>
        <v>0.10000000000000853</v>
      </c>
      <c r="H816" s="78">
        <f t="shared" si="95"/>
        <v>2.4741973473597745E-2</v>
      </c>
      <c r="I816" s="78">
        <f t="shared" si="96"/>
        <v>2.4741973473599854E-3</v>
      </c>
      <c r="J816" s="190"/>
    </row>
    <row r="817" spans="1:10" x14ac:dyDescent="0.2">
      <c r="A817" s="76">
        <v>75.8</v>
      </c>
      <c r="B817" s="76">
        <f t="shared" si="89"/>
        <v>7.5799999999999992E-2</v>
      </c>
      <c r="C817" s="78">
        <f t="shared" si="90"/>
        <v>2.4233733042362832E-2</v>
      </c>
      <c r="D817" s="78">
        <f t="shared" si="91"/>
        <v>1</v>
      </c>
      <c r="E817" s="78">
        <f t="shared" si="92"/>
        <v>2.4233733042362832E-2</v>
      </c>
      <c r="F817" s="78">
        <f t="shared" si="93"/>
        <v>-32.311593611742666</v>
      </c>
      <c r="G817" s="78">
        <f t="shared" si="94"/>
        <v>9.9999999999994316E-2</v>
      </c>
      <c r="H817" s="78">
        <f t="shared" si="95"/>
        <v>2.440259752563461E-2</v>
      </c>
      <c r="I817" s="78">
        <f t="shared" si="96"/>
        <v>2.4402597525633222E-3</v>
      </c>
      <c r="J817" s="190"/>
    </row>
    <row r="818" spans="1:10" x14ac:dyDescent="0.2">
      <c r="A818" s="76">
        <v>75.900000000000006</v>
      </c>
      <c r="B818" s="76">
        <f t="shared" si="89"/>
        <v>7.5900000000000009E-2</v>
      </c>
      <c r="C818" s="78">
        <f t="shared" si="90"/>
        <v>2.3899280689779447E-2</v>
      </c>
      <c r="D818" s="78">
        <f t="shared" si="91"/>
        <v>1</v>
      </c>
      <c r="E818" s="78">
        <f t="shared" si="92"/>
        <v>2.3899280689779447E-2</v>
      </c>
      <c r="F818" s="78">
        <f t="shared" si="93"/>
        <v>-32.432303401255361</v>
      </c>
      <c r="G818" s="78">
        <f t="shared" si="94"/>
        <v>0.10000000000000853</v>
      </c>
      <c r="H818" s="78">
        <f t="shared" si="95"/>
        <v>2.406650686607114E-2</v>
      </c>
      <c r="I818" s="78">
        <f t="shared" si="96"/>
        <v>2.4066506866073194E-3</v>
      </c>
      <c r="J818" s="190"/>
    </row>
    <row r="819" spans="1:10" x14ac:dyDescent="0.2">
      <c r="A819" s="76">
        <v>76</v>
      </c>
      <c r="B819" s="76">
        <f t="shared" si="89"/>
        <v>7.5999999999999998E-2</v>
      </c>
      <c r="C819" s="78">
        <f t="shared" si="90"/>
        <v>2.3568087583256882E-2</v>
      </c>
      <c r="D819" s="78">
        <f t="shared" si="91"/>
        <v>1</v>
      </c>
      <c r="E819" s="78">
        <f t="shared" si="92"/>
        <v>2.3568087583256882E-2</v>
      </c>
      <c r="F819" s="78">
        <f t="shared" si="93"/>
        <v>-32.553513131639129</v>
      </c>
      <c r="G819" s="78">
        <f t="shared" si="94"/>
        <v>9.9999999999994316E-2</v>
      </c>
      <c r="H819" s="78">
        <f t="shared" si="95"/>
        <v>2.3733684136518163E-2</v>
      </c>
      <c r="I819" s="78">
        <f t="shared" si="96"/>
        <v>2.3733684136516813E-3</v>
      </c>
      <c r="J819" s="190"/>
    </row>
    <row r="820" spans="1:10" x14ac:dyDescent="0.2">
      <c r="A820" s="76">
        <v>76.099999999999994</v>
      </c>
      <c r="B820" s="76">
        <f t="shared" si="89"/>
        <v>7.6100000000000001E-2</v>
      </c>
      <c r="C820" s="78">
        <f t="shared" si="90"/>
        <v>2.3240136336701515E-2</v>
      </c>
      <c r="D820" s="78">
        <f t="shared" si="91"/>
        <v>1</v>
      </c>
      <c r="E820" s="78">
        <f t="shared" si="92"/>
        <v>2.3240136336701515E-2</v>
      </c>
      <c r="F820" s="78">
        <f t="shared" si="93"/>
        <v>-32.675226570295521</v>
      </c>
      <c r="G820" s="78">
        <f t="shared" si="94"/>
        <v>9.9999999999994316E-2</v>
      </c>
      <c r="H820" s="78">
        <f t="shared" si="95"/>
        <v>2.3404111959979199E-2</v>
      </c>
      <c r="I820" s="78">
        <f t="shared" si="96"/>
        <v>2.3404111959977867E-3</v>
      </c>
      <c r="J820" s="190"/>
    </row>
    <row r="821" spans="1:10" x14ac:dyDescent="0.2">
      <c r="A821" s="76">
        <v>76.2</v>
      </c>
      <c r="B821" s="76">
        <f t="shared" si="89"/>
        <v>7.6200000000000004E-2</v>
      </c>
      <c r="C821" s="78">
        <f t="shared" si="90"/>
        <v>2.2915409546650806E-2</v>
      </c>
      <c r="D821" s="78">
        <f t="shared" si="91"/>
        <v>1</v>
      </c>
      <c r="E821" s="78">
        <f t="shared" si="92"/>
        <v>2.2915409546650806E-2</v>
      </c>
      <c r="F821" s="78">
        <f t="shared" si="93"/>
        <v>-32.797447531847894</v>
      </c>
      <c r="G821" s="78">
        <f t="shared" si="94"/>
        <v>0.10000000000000853</v>
      </c>
      <c r="H821" s="78">
        <f t="shared" si="95"/>
        <v>2.3077772941676161E-2</v>
      </c>
      <c r="I821" s="78">
        <f t="shared" si="96"/>
        <v>2.3077772941678129E-3</v>
      </c>
      <c r="J821" s="190"/>
    </row>
    <row r="822" spans="1:10" x14ac:dyDescent="0.2">
      <c r="A822" s="76">
        <v>76.3</v>
      </c>
      <c r="B822" s="76">
        <f t="shared" si="89"/>
        <v>7.6299999999999993E-2</v>
      </c>
      <c r="C822" s="78">
        <f t="shared" si="90"/>
        <v>2.2593889793096102E-2</v>
      </c>
      <c r="D822" s="78">
        <f t="shared" si="91"/>
        <v>1</v>
      </c>
      <c r="E822" s="78">
        <f t="shared" si="92"/>
        <v>2.2593889793096102E-2</v>
      </c>
      <c r="F822" s="78">
        <f t="shared" si="93"/>
        <v>-32.92017987893523</v>
      </c>
      <c r="G822" s="78">
        <f t="shared" si="94"/>
        <v>9.9999999999994316E-2</v>
      </c>
      <c r="H822" s="78">
        <f t="shared" si="95"/>
        <v>2.2754649669873454E-2</v>
      </c>
      <c r="I822" s="78">
        <f t="shared" si="96"/>
        <v>2.275464966987216E-3</v>
      </c>
      <c r="J822" s="190"/>
    </row>
    <row r="823" spans="1:10" x14ac:dyDescent="0.2">
      <c r="A823" s="76">
        <v>76.400000000000006</v>
      </c>
      <c r="B823" s="76">
        <f t="shared" si="89"/>
        <v>7.640000000000001E-2</v>
      </c>
      <c r="C823" s="78">
        <f t="shared" si="90"/>
        <v>2.2275559640302266E-2</v>
      </c>
      <c r="D823" s="78">
        <f t="shared" si="91"/>
        <v>1</v>
      </c>
      <c r="E823" s="78">
        <f t="shared" si="92"/>
        <v>2.2275559640302266E-2</v>
      </c>
      <c r="F823" s="78">
        <f t="shared" si="93"/>
        <v>-33.043427523023119</v>
      </c>
      <c r="G823" s="78">
        <f t="shared" si="94"/>
        <v>0.10000000000000853</v>
      </c>
      <c r="H823" s="78">
        <f t="shared" si="95"/>
        <v>2.2434724716699182E-2</v>
      </c>
      <c r="I823" s="78">
        <f t="shared" si="96"/>
        <v>2.2434724716701095E-3</v>
      </c>
      <c r="J823" s="190"/>
    </row>
    <row r="824" spans="1:10" x14ac:dyDescent="0.2">
      <c r="A824" s="76">
        <v>76.5</v>
      </c>
      <c r="B824" s="76">
        <f t="shared" si="89"/>
        <v>7.6499999999999999E-2</v>
      </c>
      <c r="C824" s="78">
        <f t="shared" si="90"/>
        <v>2.1960401637626699E-2</v>
      </c>
      <c r="D824" s="78">
        <f t="shared" si="91"/>
        <v>1</v>
      </c>
      <c r="E824" s="78">
        <f t="shared" si="92"/>
        <v>2.1960401637626699E-2</v>
      </c>
      <c r="F824" s="78">
        <f t="shared" si="93"/>
        <v>-33.167194425231344</v>
      </c>
      <c r="G824" s="78">
        <f t="shared" si="94"/>
        <v>9.9999999999994316E-2</v>
      </c>
      <c r="H824" s="78">
        <f t="shared" si="95"/>
        <v>2.2117980638964481E-2</v>
      </c>
      <c r="I824" s="78">
        <f t="shared" si="96"/>
        <v>2.2117980638963223E-3</v>
      </c>
      <c r="J824" s="190"/>
    </row>
    <row r="825" spans="1:10" x14ac:dyDescent="0.2">
      <c r="A825" s="76">
        <v>76.599999999999994</v>
      </c>
      <c r="B825" s="76">
        <f t="shared" si="89"/>
        <v>7.6599999999999988E-2</v>
      </c>
      <c r="C825" s="78">
        <f t="shared" si="90"/>
        <v>2.1648398320334841E-2</v>
      </c>
      <c r="D825" s="78">
        <f t="shared" si="91"/>
        <v>1</v>
      </c>
      <c r="E825" s="78">
        <f t="shared" si="92"/>
        <v>2.1648398320334841E-2</v>
      </c>
      <c r="F825" s="78">
        <f t="shared" si="93"/>
        <v>-33.291484597179611</v>
      </c>
      <c r="G825" s="78">
        <f t="shared" si="94"/>
        <v>9.9999999999994316E-2</v>
      </c>
      <c r="H825" s="78">
        <f t="shared" si="95"/>
        <v>2.180439997898077E-2</v>
      </c>
      <c r="I825" s="78">
        <f t="shared" si="96"/>
        <v>2.1804399978979532E-3</v>
      </c>
      <c r="J825" s="190"/>
    </row>
    <row r="826" spans="1:10" x14ac:dyDescent="0.2">
      <c r="A826" s="76">
        <v>76.7</v>
      </c>
      <c r="B826" s="76">
        <f t="shared" si="89"/>
        <v>7.6700000000000004E-2</v>
      </c>
      <c r="C826" s="78">
        <f t="shared" si="90"/>
        <v>2.1339532210413712E-2</v>
      </c>
      <c r="D826" s="78">
        <f t="shared" si="91"/>
        <v>1</v>
      </c>
      <c r="E826" s="78">
        <f t="shared" si="92"/>
        <v>2.1339532210413712E-2</v>
      </c>
      <c r="F826" s="78">
        <f t="shared" si="93"/>
        <v>-33.416302101851173</v>
      </c>
      <c r="G826" s="78">
        <f t="shared" si="94"/>
        <v>0.10000000000000853</v>
      </c>
      <c r="H826" s="78">
        <f t="shared" si="95"/>
        <v>2.1493965265374275E-2</v>
      </c>
      <c r="I826" s="78">
        <f t="shared" si="96"/>
        <v>2.1493965265376109E-3</v>
      </c>
      <c r="J826" s="190"/>
    </row>
    <row r="827" spans="1:10" x14ac:dyDescent="0.2">
      <c r="A827" s="76">
        <v>76.8</v>
      </c>
      <c r="B827" s="76">
        <f t="shared" si="89"/>
        <v>7.6799999999999993E-2</v>
      </c>
      <c r="C827" s="78">
        <f t="shared" si="90"/>
        <v>2.1033785817383532E-2</v>
      </c>
      <c r="D827" s="78">
        <f t="shared" si="91"/>
        <v>1</v>
      </c>
      <c r="E827" s="78">
        <f t="shared" si="92"/>
        <v>2.1033785817383532E-2</v>
      </c>
      <c r="F827" s="78">
        <f t="shared" si="93"/>
        <v>-33.541651054474968</v>
      </c>
      <c r="G827" s="78">
        <f t="shared" si="94"/>
        <v>9.9999999999994316E-2</v>
      </c>
      <c r="H827" s="78">
        <f t="shared" si="95"/>
        <v>2.1186659013898622E-2</v>
      </c>
      <c r="I827" s="78">
        <f t="shared" si="96"/>
        <v>2.118665901389742E-3</v>
      </c>
      <c r="J827" s="190"/>
    </row>
    <row r="828" spans="1:10" x14ac:dyDescent="0.2">
      <c r="A828" s="76">
        <v>76.900000000000006</v>
      </c>
      <c r="B828" s="76">
        <f t="shared" si="89"/>
        <v>7.690000000000001E-2</v>
      </c>
      <c r="C828" s="78">
        <f t="shared" si="90"/>
        <v>2.0731141639106387E-2</v>
      </c>
      <c r="D828" s="78">
        <f t="shared" si="91"/>
        <v>1</v>
      </c>
      <c r="E828" s="78">
        <f t="shared" si="92"/>
        <v>2.0731141639106387E-2</v>
      </c>
      <c r="F828" s="78">
        <f t="shared" si="93"/>
        <v>-33.667535623426964</v>
      </c>
      <c r="G828" s="78">
        <f t="shared" si="94"/>
        <v>0.10000000000000853</v>
      </c>
      <c r="H828" s="78">
        <f t="shared" si="95"/>
        <v>2.0882463728244961E-2</v>
      </c>
      <c r="I828" s="78">
        <f t="shared" si="96"/>
        <v>2.0882463728246741E-3</v>
      </c>
      <c r="J828" s="190"/>
    </row>
    <row r="829" spans="1:10" x14ac:dyDescent="0.2">
      <c r="A829" s="76">
        <v>77</v>
      </c>
      <c r="B829" s="76">
        <f t="shared" ref="B829:B892" si="97">A829/1000</f>
        <v>7.6999999999999999E-2</v>
      </c>
      <c r="C829" s="78">
        <f t="shared" ref="C829:C892" si="98">ABS(SIN(((144*PI()*$A829*VLOOKUP($D$8,$C$13:$D$16,2,FALSE))/($D$11*1000000)))/(VLOOKUP($D$8,$C$13:$D$16,2,FALSE)*SIN(((144*PI()*$A829)/($D$11*1000000)))))^3</f>
        <v>2.0431582162592936E-2</v>
      </c>
      <c r="D829" s="78">
        <f t="shared" ref="D829:D892" si="99">ABS(SIN(((144*VLOOKUP($D$8,$C$13:$D$16,2,FALSE)*PI()*$A829*VLOOKUP($D$8,$C$13:$E$16,3,FALSE))/($D$11*1000000)))/(VLOOKUP($D$8,$C$13:$E$16,3,FALSE)*SIN(((144*VLOOKUP($D$8,$C$13:$D$16,2,FALSE)*PI()*$A829)/($D$11*1000000)))))^1</f>
        <v>1</v>
      </c>
      <c r="E829" s="78">
        <f t="shared" ref="E829:E892" si="100">C829*D829</f>
        <v>2.0431582162592936E-2</v>
      </c>
      <c r="F829" s="78">
        <f t="shared" ref="F829:F892" si="101">20*LOG10(E829)</f>
        <v>-33.793960031150917</v>
      </c>
      <c r="G829" s="78">
        <f t="shared" ref="G829:G892" si="102">A829-A828</f>
        <v>9.9999999999994316E-2</v>
      </c>
      <c r="H829" s="78">
        <f t="shared" ref="H829:H892" si="103">((C829+C828)/2)</f>
        <v>2.0581361900849662E-2</v>
      </c>
      <c r="I829" s="78">
        <f t="shared" si="96"/>
        <v>2.0581361900848492E-3</v>
      </c>
      <c r="J829" s="190"/>
    </row>
    <row r="830" spans="1:10" x14ac:dyDescent="0.2">
      <c r="A830" s="76">
        <v>77.099999999999994</v>
      </c>
      <c r="B830" s="76">
        <f t="shared" si="97"/>
        <v>7.7099999999999988E-2</v>
      </c>
      <c r="C830" s="78">
        <f t="shared" si="98"/>
        <v>2.0135089864806176E-2</v>
      </c>
      <c r="D830" s="78">
        <f t="shared" si="99"/>
        <v>1</v>
      </c>
      <c r="E830" s="78">
        <f t="shared" si="100"/>
        <v>2.0135089864806176E-2</v>
      </c>
      <c r="F830" s="78">
        <f t="shared" si="101"/>
        <v>-33.920928555099358</v>
      </c>
      <c r="G830" s="78">
        <f t="shared" si="102"/>
        <v>9.9999999999994316E-2</v>
      </c>
      <c r="H830" s="78">
        <f t="shared" si="103"/>
        <v>2.0283336013699554E-2</v>
      </c>
      <c r="I830" s="78">
        <f t="shared" ref="I830:I893" si="104">G830*H830</f>
        <v>2.02833360136984E-3</v>
      </c>
      <c r="J830" s="190"/>
    </row>
    <row r="831" spans="1:10" x14ac:dyDescent="0.2">
      <c r="A831" s="76">
        <v>77.2</v>
      </c>
      <c r="B831" s="76">
        <f t="shared" si="97"/>
        <v>7.7200000000000005E-2</v>
      </c>
      <c r="C831" s="78">
        <f t="shared" si="98"/>
        <v>1.9841647213463497E-2</v>
      </c>
      <c r="D831" s="78">
        <f t="shared" si="99"/>
        <v>1</v>
      </c>
      <c r="E831" s="78">
        <f t="shared" si="100"/>
        <v>1.9841647213463497E-2</v>
      </c>
      <c r="F831" s="78">
        <f t="shared" si="101"/>
        <v>-34.048445528694899</v>
      </c>
      <c r="G831" s="78">
        <f t="shared" si="102"/>
        <v>0.10000000000000853</v>
      </c>
      <c r="H831" s="78">
        <f t="shared" si="103"/>
        <v>1.9988368539134837E-2</v>
      </c>
      <c r="I831" s="78">
        <f t="shared" si="104"/>
        <v>1.9988368539136541E-3</v>
      </c>
      <c r="J831" s="190"/>
    </row>
    <row r="832" spans="1:10" x14ac:dyDescent="0.2">
      <c r="A832" s="76">
        <v>77.3</v>
      </c>
      <c r="B832" s="76">
        <f t="shared" si="97"/>
        <v>7.7299999999999994E-2</v>
      </c>
      <c r="C832" s="78">
        <f t="shared" si="98"/>
        <v>1.9551236667835557E-2</v>
      </c>
      <c r="D832" s="78">
        <f t="shared" si="99"/>
        <v>1</v>
      </c>
      <c r="E832" s="78">
        <f t="shared" si="100"/>
        <v>1.9551236667835557E-2</v>
      </c>
      <c r="F832" s="78">
        <f t="shared" si="101"/>
        <v>-34.176515342312911</v>
      </c>
      <c r="G832" s="78">
        <f t="shared" si="102"/>
        <v>9.9999999999994316E-2</v>
      </c>
      <c r="H832" s="78">
        <f t="shared" si="103"/>
        <v>1.9696441940649526E-2</v>
      </c>
      <c r="I832" s="78">
        <f t="shared" si="104"/>
        <v>1.9696441940648406E-3</v>
      </c>
      <c r="J832" s="190"/>
    </row>
    <row r="833" spans="1:10" x14ac:dyDescent="0.2">
      <c r="A833" s="76">
        <v>77.400000000000006</v>
      </c>
      <c r="B833" s="76">
        <f t="shared" si="97"/>
        <v>7.740000000000001E-2</v>
      </c>
      <c r="C833" s="78">
        <f t="shared" si="98"/>
        <v>1.9263840679542905E-2</v>
      </c>
      <c r="D833" s="78">
        <f t="shared" si="99"/>
        <v>1</v>
      </c>
      <c r="E833" s="78">
        <f t="shared" si="100"/>
        <v>1.9263840679542905E-2</v>
      </c>
      <c r="F833" s="78">
        <f t="shared" si="101"/>
        <v>-34.305142444285806</v>
      </c>
      <c r="G833" s="78">
        <f t="shared" si="102"/>
        <v>0.10000000000000853</v>
      </c>
      <c r="H833" s="78">
        <f t="shared" si="103"/>
        <v>1.9407538673689231E-2</v>
      </c>
      <c r="I833" s="78">
        <f t="shared" si="104"/>
        <v>1.9407538673690886E-3</v>
      </c>
      <c r="J833" s="190"/>
    </row>
    <row r="834" spans="1:10" x14ac:dyDescent="0.2">
      <c r="A834" s="76">
        <v>77.5</v>
      </c>
      <c r="B834" s="76">
        <f t="shared" si="97"/>
        <v>7.7499999999999999E-2</v>
      </c>
      <c r="C834" s="78">
        <f t="shared" si="98"/>
        <v>1.8979441693350144E-2</v>
      </c>
      <c r="D834" s="78">
        <f t="shared" si="99"/>
        <v>1</v>
      </c>
      <c r="E834" s="78">
        <f t="shared" si="100"/>
        <v>1.8979441693350144E-2</v>
      </c>
      <c r="F834" s="78">
        <f t="shared" si="101"/>
        <v>-34.434331341929521</v>
      </c>
      <c r="G834" s="78">
        <f t="shared" si="102"/>
        <v>9.9999999999994316E-2</v>
      </c>
      <c r="H834" s="78">
        <f t="shared" si="103"/>
        <v>1.9121641186446527E-2</v>
      </c>
      <c r="I834" s="78">
        <f t="shared" si="104"/>
        <v>1.9121641186445439E-3</v>
      </c>
      <c r="J834" s="190"/>
    </row>
    <row r="835" spans="1:10" x14ac:dyDescent="0.2">
      <c r="A835" s="76">
        <v>77.599999999999994</v>
      </c>
      <c r="B835" s="76">
        <f t="shared" si="97"/>
        <v>7.7599999999999988E-2</v>
      </c>
      <c r="C835" s="78">
        <f t="shared" si="98"/>
        <v>1.86980221479572E-2</v>
      </c>
      <c r="D835" s="78">
        <f t="shared" si="99"/>
        <v>1</v>
      </c>
      <c r="E835" s="78">
        <f t="shared" si="100"/>
        <v>1.86980221479572E-2</v>
      </c>
      <c r="F835" s="78">
        <f t="shared" si="101"/>
        <v>-34.564086602592987</v>
      </c>
      <c r="G835" s="78">
        <f t="shared" si="102"/>
        <v>9.9999999999994316E-2</v>
      </c>
      <c r="H835" s="78">
        <f t="shared" si="103"/>
        <v>1.8838731920653672E-2</v>
      </c>
      <c r="I835" s="78">
        <f t="shared" si="104"/>
        <v>1.8838731920652601E-3</v>
      </c>
      <c r="J835" s="190"/>
    </row>
    <row r="836" spans="1:10" x14ac:dyDescent="0.2">
      <c r="A836" s="76">
        <v>77.7</v>
      </c>
      <c r="B836" s="76">
        <f t="shared" si="97"/>
        <v>7.7700000000000005E-2</v>
      </c>
      <c r="C836" s="78">
        <f t="shared" si="98"/>
        <v>1.841956447678831E-2</v>
      </c>
      <c r="D836" s="78">
        <f t="shared" si="99"/>
        <v>1</v>
      </c>
      <c r="E836" s="78">
        <f t="shared" si="100"/>
        <v>1.841956447678831E-2</v>
      </c>
      <c r="F836" s="78">
        <f t="shared" si="101"/>
        <v>-34.694412854730949</v>
      </c>
      <c r="G836" s="78">
        <f t="shared" si="102"/>
        <v>0.10000000000000853</v>
      </c>
      <c r="H836" s="78">
        <f t="shared" si="103"/>
        <v>1.8558793312372757E-2</v>
      </c>
      <c r="I836" s="78">
        <f t="shared" si="104"/>
        <v>1.8558793312374339E-3</v>
      </c>
      <c r="J836" s="190"/>
    </row>
    <row r="837" spans="1:10" x14ac:dyDescent="0.2">
      <c r="A837" s="76">
        <v>77.8</v>
      </c>
      <c r="B837" s="76">
        <f t="shared" si="97"/>
        <v>7.7799999999999994E-2</v>
      </c>
      <c r="C837" s="78">
        <f t="shared" si="98"/>
        <v>1.8144051108778193E-2</v>
      </c>
      <c r="D837" s="78">
        <f t="shared" si="99"/>
        <v>1</v>
      </c>
      <c r="E837" s="78">
        <f t="shared" si="100"/>
        <v>1.8144051108778193E-2</v>
      </c>
      <c r="F837" s="78">
        <f t="shared" si="101"/>
        <v>-34.825314789000934</v>
      </c>
      <c r="G837" s="78">
        <f t="shared" si="102"/>
        <v>9.9999999999994316E-2</v>
      </c>
      <c r="H837" s="78">
        <f t="shared" si="103"/>
        <v>1.8281807792783253E-2</v>
      </c>
      <c r="I837" s="78">
        <f t="shared" si="104"/>
        <v>1.8281807792782214E-3</v>
      </c>
      <c r="J837" s="190"/>
    </row>
    <row r="838" spans="1:10" x14ac:dyDescent="0.2">
      <c r="A838" s="76">
        <v>77.900000000000006</v>
      </c>
      <c r="B838" s="76">
        <f t="shared" si="97"/>
        <v>7.7900000000000011E-2</v>
      </c>
      <c r="C838" s="78">
        <f t="shared" si="98"/>
        <v>1.7871464469155326E-2</v>
      </c>
      <c r="D838" s="78">
        <f t="shared" si="99"/>
        <v>1</v>
      </c>
      <c r="E838" s="78">
        <f t="shared" si="100"/>
        <v>1.7871464469155326E-2</v>
      </c>
      <c r="F838" s="78">
        <f t="shared" si="101"/>
        <v>-34.956797159385097</v>
      </c>
      <c r="G838" s="78">
        <f t="shared" si="102"/>
        <v>0.10000000000000853</v>
      </c>
      <c r="H838" s="78">
        <f t="shared" si="103"/>
        <v>1.8007757788966759E-2</v>
      </c>
      <c r="I838" s="78">
        <f t="shared" si="104"/>
        <v>1.8007757788968295E-3</v>
      </c>
      <c r="J838" s="190"/>
    </row>
    <row r="839" spans="1:10" x14ac:dyDescent="0.2">
      <c r="A839" s="76">
        <v>78</v>
      </c>
      <c r="B839" s="76">
        <f t="shared" si="97"/>
        <v>7.8E-2</v>
      </c>
      <c r="C839" s="78">
        <f t="shared" si="98"/>
        <v>1.760178698022323E-2</v>
      </c>
      <c r="D839" s="78">
        <f t="shared" si="99"/>
        <v>1</v>
      </c>
      <c r="E839" s="78">
        <f t="shared" si="100"/>
        <v>1.760178698022323E-2</v>
      </c>
      <c r="F839" s="78">
        <f t="shared" si="101"/>
        <v>-35.088864784337169</v>
      </c>
      <c r="G839" s="78">
        <f t="shared" si="102"/>
        <v>9.9999999999994316E-2</v>
      </c>
      <c r="H839" s="78">
        <f t="shared" si="103"/>
        <v>1.773662572468928E-2</v>
      </c>
      <c r="I839" s="78">
        <f t="shared" si="104"/>
        <v>1.7736625724688272E-3</v>
      </c>
      <c r="J839" s="190"/>
    </row>
    <row r="840" spans="1:10" x14ac:dyDescent="0.2">
      <c r="A840" s="76">
        <v>78.099999999999994</v>
      </c>
      <c r="B840" s="76">
        <f t="shared" si="97"/>
        <v>7.8099999999999989E-2</v>
      </c>
      <c r="C840" s="78">
        <f t="shared" si="98"/>
        <v>1.7335001062137766E-2</v>
      </c>
      <c r="D840" s="78">
        <f t="shared" si="99"/>
        <v>1</v>
      </c>
      <c r="E840" s="78">
        <f t="shared" si="100"/>
        <v>1.7335001062137766E-2</v>
      </c>
      <c r="F840" s="78">
        <f t="shared" si="101"/>
        <v>-35.221522547956063</v>
      </c>
      <c r="G840" s="78">
        <f t="shared" si="102"/>
        <v>9.9999999999994316E-2</v>
      </c>
      <c r="H840" s="78">
        <f t="shared" si="103"/>
        <v>1.74683940211805E-2</v>
      </c>
      <c r="I840" s="78">
        <f t="shared" si="104"/>
        <v>1.7468394021179507E-3</v>
      </c>
      <c r="J840" s="190"/>
    </row>
    <row r="841" spans="1:10" x14ac:dyDescent="0.2">
      <c r="A841" s="76">
        <v>78.2</v>
      </c>
      <c r="B841" s="76">
        <f t="shared" si="97"/>
        <v>7.8200000000000006E-2</v>
      </c>
      <c r="C841" s="78">
        <f t="shared" si="98"/>
        <v>1.7071089133682941E-2</v>
      </c>
      <c r="D841" s="78">
        <f t="shared" si="99"/>
        <v>1</v>
      </c>
      <c r="E841" s="78">
        <f t="shared" si="100"/>
        <v>1.7071089133682941E-2</v>
      </c>
      <c r="F841" s="78">
        <f t="shared" si="101"/>
        <v>-35.354775401185812</v>
      </c>
      <c r="G841" s="78">
        <f t="shared" si="102"/>
        <v>0.10000000000000853</v>
      </c>
      <c r="H841" s="78">
        <f t="shared" si="103"/>
        <v>1.7203045097910354E-2</v>
      </c>
      <c r="I841" s="78">
        <f t="shared" si="104"/>
        <v>1.7203045097911821E-3</v>
      </c>
      <c r="J841" s="190"/>
    </row>
    <row r="842" spans="1:10" x14ac:dyDescent="0.2">
      <c r="A842" s="76">
        <v>78.3</v>
      </c>
      <c r="B842" s="76">
        <f t="shared" si="97"/>
        <v>7.8299999999999995E-2</v>
      </c>
      <c r="C842" s="78">
        <f t="shared" si="98"/>
        <v>1.6810033613043403E-2</v>
      </c>
      <c r="D842" s="78">
        <f t="shared" si="99"/>
        <v>1</v>
      </c>
      <c r="E842" s="78">
        <f t="shared" si="100"/>
        <v>1.6810033613043403E-2</v>
      </c>
      <c r="F842" s="78">
        <f t="shared" si="101"/>
        <v>-35.488628363043212</v>
      </c>
      <c r="G842" s="78">
        <f t="shared" si="102"/>
        <v>9.9999999999994316E-2</v>
      </c>
      <c r="H842" s="78">
        <f t="shared" si="103"/>
        <v>1.6940561373363174E-2</v>
      </c>
      <c r="I842" s="78">
        <f t="shared" si="104"/>
        <v>1.6940561373362212E-3</v>
      </c>
      <c r="J842" s="190"/>
    </row>
    <row r="843" spans="1:10" x14ac:dyDescent="0.2">
      <c r="A843" s="76">
        <v>78.400000000000006</v>
      </c>
      <c r="B843" s="76">
        <f t="shared" si="97"/>
        <v>7.8400000000000011E-2</v>
      </c>
      <c r="C843" s="78">
        <f t="shared" si="98"/>
        <v>1.6551816918573509E-2</v>
      </c>
      <c r="D843" s="78">
        <f t="shared" si="99"/>
        <v>1</v>
      </c>
      <c r="E843" s="78">
        <f t="shared" si="100"/>
        <v>1.6551816918573509E-2</v>
      </c>
      <c r="F843" s="78">
        <f t="shared" si="101"/>
        <v>-35.623086521874228</v>
      </c>
      <c r="G843" s="78">
        <f t="shared" si="102"/>
        <v>0.10000000000000853</v>
      </c>
      <c r="H843" s="78">
        <f t="shared" si="103"/>
        <v>1.6680925265808458E-2</v>
      </c>
      <c r="I843" s="78">
        <f t="shared" si="104"/>
        <v>1.6680925265809879E-3</v>
      </c>
      <c r="J843" s="190"/>
    </row>
    <row r="844" spans="1:10" x14ac:dyDescent="0.2">
      <c r="A844" s="76">
        <v>78.5</v>
      </c>
      <c r="B844" s="76">
        <f t="shared" si="97"/>
        <v>7.85E-2</v>
      </c>
      <c r="C844" s="78">
        <f t="shared" si="98"/>
        <v>1.6296421469564625E-2</v>
      </c>
      <c r="D844" s="78">
        <f t="shared" si="99"/>
        <v>1</v>
      </c>
      <c r="E844" s="78">
        <f t="shared" si="100"/>
        <v>1.6296421469564625E-2</v>
      </c>
      <c r="F844" s="78">
        <f t="shared" si="101"/>
        <v>-35.758155036638939</v>
      </c>
      <c r="G844" s="78">
        <f t="shared" si="102"/>
        <v>9.9999999999994316E-2</v>
      </c>
      <c r="H844" s="78">
        <f t="shared" si="103"/>
        <v>1.6424119194069067E-2</v>
      </c>
      <c r="I844" s="78">
        <f t="shared" si="104"/>
        <v>1.6424119194068134E-3</v>
      </c>
      <c r="J844" s="190"/>
    </row>
    <row r="845" spans="1:10" x14ac:dyDescent="0.2">
      <c r="A845" s="76">
        <v>78.599999999999994</v>
      </c>
      <c r="B845" s="76">
        <f t="shared" si="97"/>
        <v>7.8599999999999989E-2</v>
      </c>
      <c r="C845" s="78">
        <f t="shared" si="98"/>
        <v>1.6043829687008831E-2</v>
      </c>
      <c r="D845" s="78">
        <f t="shared" si="99"/>
        <v>1</v>
      </c>
      <c r="E845" s="78">
        <f t="shared" si="100"/>
        <v>1.6043829687008831E-2</v>
      </c>
      <c r="F845" s="78">
        <f t="shared" si="101"/>
        <v>-35.893839138226731</v>
      </c>
      <c r="G845" s="78">
        <f t="shared" si="102"/>
        <v>9.9999999999994316E-2</v>
      </c>
      <c r="H845" s="78">
        <f t="shared" si="103"/>
        <v>1.6170125578286728E-2</v>
      </c>
      <c r="I845" s="78">
        <f t="shared" si="104"/>
        <v>1.617012557828581E-3</v>
      </c>
      <c r="J845" s="190"/>
    </row>
    <row r="846" spans="1:10" x14ac:dyDescent="0.2">
      <c r="A846" s="76">
        <v>78.7</v>
      </c>
      <c r="B846" s="76">
        <f t="shared" si="97"/>
        <v>7.8700000000000006E-2</v>
      </c>
      <c r="C846" s="78">
        <f t="shared" si="98"/>
        <v>1.5794023994359512E-2</v>
      </c>
      <c r="D846" s="78">
        <f t="shared" si="99"/>
        <v>1</v>
      </c>
      <c r="E846" s="78">
        <f t="shared" si="100"/>
        <v>1.5794023994359512E-2</v>
      </c>
      <c r="F846" s="78">
        <f t="shared" si="101"/>
        <v>-36.030144130802512</v>
      </c>
      <c r="G846" s="78">
        <f t="shared" si="102"/>
        <v>0.10000000000000853</v>
      </c>
      <c r="H846" s="78">
        <f t="shared" si="103"/>
        <v>1.5918926840684171E-2</v>
      </c>
      <c r="I846" s="78">
        <f t="shared" si="104"/>
        <v>1.5918926840685528E-3</v>
      </c>
      <c r="J846" s="190"/>
    </row>
    <row r="847" spans="1:10" x14ac:dyDescent="0.2">
      <c r="A847" s="76">
        <v>78.8</v>
      </c>
      <c r="B847" s="76">
        <f t="shared" si="97"/>
        <v>7.8799999999999995E-2</v>
      </c>
      <c r="C847" s="78">
        <f t="shared" si="98"/>
        <v>1.5546986818289855E-2</v>
      </c>
      <c r="D847" s="78">
        <f t="shared" si="99"/>
        <v>1</v>
      </c>
      <c r="E847" s="78">
        <f t="shared" si="100"/>
        <v>1.5546986818289855E-2</v>
      </c>
      <c r="F847" s="78">
        <f t="shared" si="101"/>
        <v>-36.167075393184064</v>
      </c>
      <c r="G847" s="78">
        <f t="shared" si="102"/>
        <v>9.9999999999994316E-2</v>
      </c>
      <c r="H847" s="78">
        <f t="shared" si="103"/>
        <v>1.5670505406324683E-2</v>
      </c>
      <c r="I847" s="78">
        <f t="shared" si="104"/>
        <v>1.5670505406323793E-3</v>
      </c>
      <c r="J847" s="190"/>
    </row>
    <row r="848" spans="1:10" x14ac:dyDescent="0.2">
      <c r="A848" s="76">
        <v>78.900000000000006</v>
      </c>
      <c r="B848" s="76">
        <f t="shared" si="97"/>
        <v>7.8900000000000012E-2</v>
      </c>
      <c r="C848" s="78">
        <f t="shared" si="98"/>
        <v>1.530270058944755E-2</v>
      </c>
      <c r="D848" s="78">
        <f t="shared" si="99"/>
        <v>1</v>
      </c>
      <c r="E848" s="78">
        <f t="shared" si="100"/>
        <v>1.530270058944755E-2</v>
      </c>
      <c r="F848" s="78">
        <f t="shared" si="101"/>
        <v>-36.304638380252364</v>
      </c>
      <c r="G848" s="78">
        <f t="shared" si="102"/>
        <v>0.10000000000000853</v>
      </c>
      <c r="H848" s="78">
        <f t="shared" si="103"/>
        <v>1.5424843703868703E-2</v>
      </c>
      <c r="I848" s="78">
        <f t="shared" si="104"/>
        <v>1.5424843703870019E-3</v>
      </c>
      <c r="J848" s="190"/>
    </row>
    <row r="849" spans="1:10" x14ac:dyDescent="0.2">
      <c r="A849" s="76">
        <v>79</v>
      </c>
      <c r="B849" s="76">
        <f t="shared" si="97"/>
        <v>7.9000000000000001E-2</v>
      </c>
      <c r="C849" s="78">
        <f t="shared" si="98"/>
        <v>1.5061147743206844E-2</v>
      </c>
      <c r="D849" s="78">
        <f t="shared" si="99"/>
        <v>1</v>
      </c>
      <c r="E849" s="78">
        <f t="shared" si="100"/>
        <v>1.5061147743206844E-2</v>
      </c>
      <c r="F849" s="78">
        <f t="shared" si="101"/>
        <v>-36.442838624395293</v>
      </c>
      <c r="G849" s="78">
        <f t="shared" si="102"/>
        <v>9.9999999999994316E-2</v>
      </c>
      <c r="H849" s="78">
        <f t="shared" si="103"/>
        <v>1.5181924166327198E-2</v>
      </c>
      <c r="I849" s="78">
        <f t="shared" si="104"/>
        <v>1.5181924166326336E-3</v>
      </c>
      <c r="J849" s="190"/>
    </row>
    <row r="850" spans="1:10" x14ac:dyDescent="0.2">
      <c r="A850" s="76">
        <v>79.099999999999994</v>
      </c>
      <c r="B850" s="76">
        <f t="shared" si="97"/>
        <v>7.909999999999999E-2</v>
      </c>
      <c r="C850" s="78">
        <f t="shared" si="98"/>
        <v>1.4822310720417288E-2</v>
      </c>
      <c r="D850" s="78">
        <f t="shared" si="99"/>
        <v>1</v>
      </c>
      <c r="E850" s="78">
        <f t="shared" si="100"/>
        <v>1.4822310720417288E-2</v>
      </c>
      <c r="F850" s="78">
        <f t="shared" si="101"/>
        <v>-36.581681736985885</v>
      </c>
      <c r="G850" s="78">
        <f t="shared" si="102"/>
        <v>9.9999999999994316E-2</v>
      </c>
      <c r="H850" s="78">
        <f t="shared" si="103"/>
        <v>1.4941729231812067E-2</v>
      </c>
      <c r="I850" s="78">
        <f t="shared" si="104"/>
        <v>1.4941729231811218E-3</v>
      </c>
      <c r="J850" s="190"/>
    </row>
    <row r="851" spans="1:10" x14ac:dyDescent="0.2">
      <c r="A851" s="76">
        <v>79.2</v>
      </c>
      <c r="B851" s="76">
        <f t="shared" si="97"/>
        <v>7.9200000000000007E-2</v>
      </c>
      <c r="C851" s="78">
        <f t="shared" si="98"/>
        <v>1.4586171968149991E-2</v>
      </c>
      <c r="D851" s="78">
        <f t="shared" si="99"/>
        <v>1</v>
      </c>
      <c r="E851" s="78">
        <f t="shared" si="100"/>
        <v>1.4586171968149991E-2</v>
      </c>
      <c r="F851" s="78">
        <f t="shared" si="101"/>
        <v>-36.721173409895705</v>
      </c>
      <c r="G851" s="78">
        <f t="shared" si="102"/>
        <v>0.10000000000000853</v>
      </c>
      <c r="H851" s="78">
        <f t="shared" si="103"/>
        <v>1.470424134428364E-2</v>
      </c>
      <c r="I851" s="78">
        <f t="shared" si="104"/>
        <v>1.4704241344284893E-3</v>
      </c>
      <c r="J851" s="190"/>
    </row>
    <row r="852" spans="1:10" x14ac:dyDescent="0.2">
      <c r="A852" s="76">
        <v>79.3</v>
      </c>
      <c r="B852" s="76">
        <f t="shared" si="97"/>
        <v>7.9299999999999995E-2</v>
      </c>
      <c r="C852" s="78">
        <f t="shared" si="98"/>
        <v>1.4352713940440198E-2</v>
      </c>
      <c r="D852" s="78">
        <f t="shared" si="99"/>
        <v>1</v>
      </c>
      <c r="E852" s="78">
        <f t="shared" si="100"/>
        <v>1.4352713940440198E-2</v>
      </c>
      <c r="F852" s="78">
        <f t="shared" si="101"/>
        <v>-36.86131941704501</v>
      </c>
      <c r="G852" s="78">
        <f t="shared" si="102"/>
        <v>9.9999999999994316E-2</v>
      </c>
      <c r="H852" s="78">
        <f t="shared" si="103"/>
        <v>1.4469442954295093E-2</v>
      </c>
      <c r="I852" s="78">
        <f t="shared" si="104"/>
        <v>1.4469442954294272E-3</v>
      </c>
      <c r="J852" s="190"/>
    </row>
    <row r="853" spans="1:10" x14ac:dyDescent="0.2">
      <c r="A853" s="76">
        <v>79.400000000000006</v>
      </c>
      <c r="B853" s="76">
        <f t="shared" si="97"/>
        <v>7.9400000000000012E-2</v>
      </c>
      <c r="C853" s="78">
        <f t="shared" si="98"/>
        <v>1.4121919099026756E-2</v>
      </c>
      <c r="D853" s="78">
        <f t="shared" si="99"/>
        <v>1</v>
      </c>
      <c r="E853" s="78">
        <f t="shared" si="100"/>
        <v>1.4121919099026756E-2</v>
      </c>
      <c r="F853" s="78">
        <f t="shared" si="101"/>
        <v>-37.002125615990487</v>
      </c>
      <c r="G853" s="78">
        <f t="shared" si="102"/>
        <v>0.10000000000000853</v>
      </c>
      <c r="H853" s="78">
        <f t="shared" si="103"/>
        <v>1.4237316519733477E-2</v>
      </c>
      <c r="I853" s="78">
        <f t="shared" si="104"/>
        <v>1.423731651973469E-3</v>
      </c>
      <c r="J853" s="190"/>
    </row>
    <row r="854" spans="1:10" x14ac:dyDescent="0.2">
      <c r="A854" s="76">
        <v>79.5</v>
      </c>
      <c r="B854" s="76">
        <f t="shared" si="97"/>
        <v>7.9500000000000001E-2</v>
      </c>
      <c r="C854" s="78">
        <f t="shared" si="98"/>
        <v>1.3893769914089121E-2</v>
      </c>
      <c r="D854" s="78">
        <f t="shared" si="99"/>
        <v>1</v>
      </c>
      <c r="E854" s="78">
        <f t="shared" si="100"/>
        <v>1.3893769914089121E-2</v>
      </c>
      <c r="F854" s="78">
        <f t="shared" si="101"/>
        <v>-37.143597949551179</v>
      </c>
      <c r="G854" s="78">
        <f t="shared" si="102"/>
        <v>9.9999999999994316E-2</v>
      </c>
      <c r="H854" s="78">
        <f t="shared" si="103"/>
        <v>1.4007844506557938E-2</v>
      </c>
      <c r="I854" s="78">
        <f t="shared" si="104"/>
        <v>1.4007844506557141E-3</v>
      </c>
      <c r="J854" s="190"/>
    </row>
    <row r="855" spans="1:10" x14ac:dyDescent="0.2">
      <c r="A855" s="76">
        <v>79.599999999999994</v>
      </c>
      <c r="B855" s="76">
        <f t="shared" si="97"/>
        <v>7.959999999999999E-2</v>
      </c>
      <c r="C855" s="78">
        <f t="shared" si="98"/>
        <v>1.3668248864980222E-2</v>
      </c>
      <c r="D855" s="78">
        <f t="shared" si="99"/>
        <v>1</v>
      </c>
      <c r="E855" s="78">
        <f t="shared" si="100"/>
        <v>1.3668248864980222E-2</v>
      </c>
      <c r="F855" s="78">
        <f t="shared" si="101"/>
        <v>-37.285742447474711</v>
      </c>
      <c r="G855" s="78">
        <f t="shared" si="102"/>
        <v>9.9999999999994316E-2</v>
      </c>
      <c r="H855" s="78">
        <f t="shared" si="103"/>
        <v>1.3781009389534672E-2</v>
      </c>
      <c r="I855" s="78">
        <f t="shared" si="104"/>
        <v>1.3781009389533889E-3</v>
      </c>
      <c r="J855" s="190"/>
    </row>
    <row r="856" spans="1:10" x14ac:dyDescent="0.2">
      <c r="A856" s="76">
        <v>79.7</v>
      </c>
      <c r="B856" s="76">
        <f t="shared" si="97"/>
        <v>7.9700000000000007E-2</v>
      </c>
      <c r="C856" s="78">
        <f t="shared" si="98"/>
        <v>1.3445338440956786E-2</v>
      </c>
      <c r="D856" s="78">
        <f t="shared" si="99"/>
        <v>1</v>
      </c>
      <c r="E856" s="78">
        <f t="shared" si="100"/>
        <v>1.3445338440956786E-2</v>
      </c>
      <c r="F856" s="78">
        <f t="shared" si="101"/>
        <v>-37.428565228144102</v>
      </c>
      <c r="G856" s="78">
        <f t="shared" si="102"/>
        <v>0.10000000000000853</v>
      </c>
      <c r="H856" s="78">
        <f t="shared" si="103"/>
        <v>1.3556793652968503E-2</v>
      </c>
      <c r="I856" s="78">
        <f t="shared" si="104"/>
        <v>1.3556793652969659E-3</v>
      </c>
      <c r="J856" s="190"/>
    </row>
    <row r="857" spans="1:10" x14ac:dyDescent="0.2">
      <c r="A857" s="76">
        <v>79.8</v>
      </c>
      <c r="B857" s="76">
        <f t="shared" si="97"/>
        <v>7.9799999999999996E-2</v>
      </c>
      <c r="C857" s="78">
        <f t="shared" si="98"/>
        <v>1.3225021141906367E-2</v>
      </c>
      <c r="D857" s="78">
        <f t="shared" si="99"/>
        <v>1</v>
      </c>
      <c r="E857" s="78">
        <f t="shared" si="100"/>
        <v>1.3225021141906367E-2</v>
      </c>
      <c r="F857" s="78">
        <f t="shared" si="101"/>
        <v>-37.572072500326712</v>
      </c>
      <c r="G857" s="78">
        <f t="shared" si="102"/>
        <v>9.9999999999994316E-2</v>
      </c>
      <c r="H857" s="78">
        <f t="shared" si="103"/>
        <v>1.3335179791431576E-2</v>
      </c>
      <c r="I857" s="78">
        <f t="shared" si="104"/>
        <v>1.3335179791430817E-3</v>
      </c>
      <c r="J857" s="190"/>
    </row>
    <row r="858" spans="1:10" x14ac:dyDescent="0.2">
      <c r="A858" s="76">
        <v>79.900000000000006</v>
      </c>
      <c r="B858" s="76">
        <f t="shared" si="97"/>
        <v>7.9899999999999999E-2</v>
      </c>
      <c r="C858" s="78">
        <f t="shared" si="98"/>
        <v>1.3007279479070767E-2</v>
      </c>
      <c r="D858" s="78">
        <f t="shared" si="99"/>
        <v>1</v>
      </c>
      <c r="E858" s="78">
        <f t="shared" si="100"/>
        <v>1.3007279479070767E-2</v>
      </c>
      <c r="F858" s="78">
        <f t="shared" si="101"/>
        <v>-37.716270564966848</v>
      </c>
      <c r="G858" s="78">
        <f t="shared" si="102"/>
        <v>0.10000000000000853</v>
      </c>
      <c r="H858" s="78">
        <f t="shared" si="103"/>
        <v>1.3116150310488567E-2</v>
      </c>
      <c r="I858" s="78">
        <f t="shared" si="104"/>
        <v>1.3116150310489687E-3</v>
      </c>
      <c r="J858" s="190"/>
    </row>
    <row r="859" spans="1:10" x14ac:dyDescent="0.2">
      <c r="A859" s="76">
        <v>80</v>
      </c>
      <c r="B859" s="76">
        <f t="shared" si="97"/>
        <v>0.08</v>
      </c>
      <c r="C859" s="78">
        <f t="shared" si="98"/>
        <v>1.27920959757665E-2</v>
      </c>
      <c r="D859" s="78">
        <f t="shared" si="99"/>
        <v>1</v>
      </c>
      <c r="E859" s="78">
        <f t="shared" si="100"/>
        <v>1.27920959757665E-2</v>
      </c>
      <c r="F859" s="78">
        <f t="shared" si="101"/>
        <v>-37.861165817022822</v>
      </c>
      <c r="G859" s="78">
        <f t="shared" si="102"/>
        <v>9.9999999999994316E-2</v>
      </c>
      <c r="H859" s="78">
        <f t="shared" si="103"/>
        <v>1.2899687727418634E-2</v>
      </c>
      <c r="I859" s="78">
        <f t="shared" si="104"/>
        <v>1.2899687727417901E-3</v>
      </c>
      <c r="J859" s="190"/>
    </row>
    <row r="860" spans="1:10" x14ac:dyDescent="0.2">
      <c r="A860" s="76">
        <v>80.099999999999994</v>
      </c>
      <c r="B860" s="76">
        <f t="shared" si="97"/>
        <v>8.0099999999999991E-2</v>
      </c>
      <c r="C860" s="78">
        <f t="shared" si="98"/>
        <v>1.2579453168101946E-2</v>
      </c>
      <c r="D860" s="78">
        <f t="shared" si="99"/>
        <v>1</v>
      </c>
      <c r="E860" s="78">
        <f t="shared" si="100"/>
        <v>1.2579453168101946E-2</v>
      </c>
      <c r="F860" s="78">
        <f t="shared" si="101"/>
        <v>-38.006764747350076</v>
      </c>
      <c r="G860" s="78">
        <f t="shared" si="102"/>
        <v>9.9999999999994316E-2</v>
      </c>
      <c r="H860" s="78">
        <f t="shared" si="103"/>
        <v>1.2685774571934223E-2</v>
      </c>
      <c r="I860" s="78">
        <f t="shared" si="104"/>
        <v>1.2685774571933501E-3</v>
      </c>
      <c r="J860" s="190"/>
    </row>
    <row r="861" spans="1:10" x14ac:dyDescent="0.2">
      <c r="A861" s="76">
        <v>80.2</v>
      </c>
      <c r="B861" s="76">
        <f t="shared" si="97"/>
        <v>8.0200000000000007E-2</v>
      </c>
      <c r="C861" s="78">
        <f t="shared" si="98"/>
        <v>1.2369333605690884E-2</v>
      </c>
      <c r="D861" s="78">
        <f t="shared" si="99"/>
        <v>1</v>
      </c>
      <c r="E861" s="78">
        <f t="shared" si="100"/>
        <v>1.2369333605690884E-2</v>
      </c>
      <c r="F861" s="78">
        <f t="shared" si="101"/>
        <v>-38.153073944631906</v>
      </c>
      <c r="G861" s="78">
        <f t="shared" si="102"/>
        <v>0.10000000000000853</v>
      </c>
      <c r="H861" s="78">
        <f t="shared" si="103"/>
        <v>1.2474393386896414E-2</v>
      </c>
      <c r="I861" s="78">
        <f t="shared" si="104"/>
        <v>1.2474393386897478E-3</v>
      </c>
      <c r="J861" s="190"/>
    </row>
    <row r="862" spans="1:10" x14ac:dyDescent="0.2">
      <c r="A862" s="76">
        <v>80.3</v>
      </c>
      <c r="B862" s="76">
        <f t="shared" si="97"/>
        <v>8.0299999999999996E-2</v>
      </c>
      <c r="C862" s="78">
        <f t="shared" si="98"/>
        <v>1.2161719852363166E-2</v>
      </c>
      <c r="D862" s="78">
        <f t="shared" si="99"/>
        <v>1</v>
      </c>
      <c r="E862" s="78">
        <f t="shared" si="100"/>
        <v>1.2161719852363166E-2</v>
      </c>
      <c r="F862" s="78">
        <f t="shared" si="101"/>
        <v>-38.30010009735873</v>
      </c>
      <c r="G862" s="78">
        <f t="shared" si="102"/>
        <v>9.9999999999994316E-2</v>
      </c>
      <c r="H862" s="78">
        <f t="shared" si="103"/>
        <v>1.2265526729027025E-2</v>
      </c>
      <c r="I862" s="78">
        <f t="shared" si="104"/>
        <v>1.2265526729026328E-3</v>
      </c>
      <c r="J862" s="190"/>
    </row>
    <row r="863" spans="1:10" x14ac:dyDescent="0.2">
      <c r="A863" s="76">
        <v>80.400000000000006</v>
      </c>
      <c r="B863" s="76">
        <f t="shared" si="97"/>
        <v>8.0399999999999999E-2</v>
      </c>
      <c r="C863" s="78">
        <f t="shared" si="98"/>
        <v>1.1956594486871234E-2</v>
      </c>
      <c r="D863" s="78">
        <f t="shared" si="99"/>
        <v>1</v>
      </c>
      <c r="E863" s="78">
        <f t="shared" si="100"/>
        <v>1.1956594486871234E-2</v>
      </c>
      <c r="F863" s="78">
        <f t="shared" si="101"/>
        <v>-38.44784999585827</v>
      </c>
      <c r="G863" s="78">
        <f t="shared" si="102"/>
        <v>0.10000000000000853</v>
      </c>
      <c r="H863" s="78">
        <f t="shared" si="103"/>
        <v>1.20591571696172E-2</v>
      </c>
      <c r="I863" s="78">
        <f t="shared" si="104"/>
        <v>1.2059157169618227E-3</v>
      </c>
      <c r="J863" s="190"/>
    </row>
    <row r="864" spans="1:10" x14ac:dyDescent="0.2">
      <c r="A864" s="76">
        <v>80.5</v>
      </c>
      <c r="B864" s="76">
        <f t="shared" si="97"/>
        <v>8.0500000000000002E-2</v>
      </c>
      <c r="C864" s="78">
        <f t="shared" si="98"/>
        <v>1.1753940103594155E-2</v>
      </c>
      <c r="D864" s="78">
        <f t="shared" si="99"/>
        <v>1</v>
      </c>
      <c r="E864" s="78">
        <f t="shared" si="100"/>
        <v>1.1753940103594155E-2</v>
      </c>
      <c r="F864" s="78">
        <f t="shared" si="101"/>
        <v>-38.596330534376968</v>
      </c>
      <c r="G864" s="78">
        <f t="shared" si="102"/>
        <v>9.9999999999994316E-2</v>
      </c>
      <c r="H864" s="78">
        <f t="shared" si="103"/>
        <v>1.1855267295232695E-2</v>
      </c>
      <c r="I864" s="78">
        <f t="shared" si="104"/>
        <v>1.1855267295232022E-3</v>
      </c>
      <c r="J864" s="190"/>
    </row>
    <row r="865" spans="1:10" x14ac:dyDescent="0.2">
      <c r="A865" s="76">
        <v>80.599999999999994</v>
      </c>
      <c r="B865" s="76">
        <f t="shared" si="97"/>
        <v>8.0599999999999991E-2</v>
      </c>
      <c r="C865" s="78">
        <f t="shared" si="98"/>
        <v>1.1553739313237587E-2</v>
      </c>
      <c r="D865" s="78">
        <f t="shared" si="99"/>
        <v>1</v>
      </c>
      <c r="E865" s="78">
        <f t="shared" si="100"/>
        <v>1.1553739313237587E-2</v>
      </c>
      <c r="F865" s="78">
        <f t="shared" si="101"/>
        <v>-38.745548713215371</v>
      </c>
      <c r="G865" s="78">
        <f t="shared" si="102"/>
        <v>9.9999999999994316E-2</v>
      </c>
      <c r="H865" s="78">
        <f t="shared" si="103"/>
        <v>1.165383970841587E-2</v>
      </c>
      <c r="I865" s="78">
        <f t="shared" si="104"/>
        <v>1.1653839708415208E-3</v>
      </c>
      <c r="J865" s="190"/>
    </row>
    <row r="866" spans="1:10" x14ac:dyDescent="0.2">
      <c r="A866" s="76">
        <v>80.7</v>
      </c>
      <c r="B866" s="76">
        <f t="shared" si="97"/>
        <v>8.0700000000000008E-2</v>
      </c>
      <c r="C866" s="78">
        <f t="shared" si="98"/>
        <v>1.1355974743530268E-2</v>
      </c>
      <c r="D866" s="78">
        <f t="shared" si="99"/>
        <v>1</v>
      </c>
      <c r="E866" s="78">
        <f t="shared" si="100"/>
        <v>1.1355974743530268E-2</v>
      </c>
      <c r="F866" s="78">
        <f t="shared" si="101"/>
        <v>-38.895511640918741</v>
      </c>
      <c r="G866" s="78">
        <f t="shared" si="102"/>
        <v>0.10000000000000853</v>
      </c>
      <c r="H866" s="78">
        <f t="shared" si="103"/>
        <v>1.1454857028383928E-2</v>
      </c>
      <c r="I866" s="78">
        <f t="shared" si="104"/>
        <v>1.1454857028384904E-3</v>
      </c>
      <c r="J866" s="190"/>
    </row>
    <row r="867" spans="1:10" x14ac:dyDescent="0.2">
      <c r="A867" s="76">
        <v>80.8</v>
      </c>
      <c r="B867" s="76">
        <f t="shared" si="97"/>
        <v>8.0799999999999997E-2</v>
      </c>
      <c r="C867" s="78">
        <f t="shared" si="98"/>
        <v>1.1160629039917569E-2</v>
      </c>
      <c r="D867" s="78">
        <f t="shared" si="99"/>
        <v>1</v>
      </c>
      <c r="E867" s="78">
        <f t="shared" si="100"/>
        <v>1.1160629039917569E-2</v>
      </c>
      <c r="F867" s="78">
        <f t="shared" si="101"/>
        <v>-39.046226536524053</v>
      </c>
      <c r="G867" s="78">
        <f t="shared" si="102"/>
        <v>9.9999999999994316E-2</v>
      </c>
      <c r="H867" s="78">
        <f t="shared" si="103"/>
        <v>1.1258301891723919E-2</v>
      </c>
      <c r="I867" s="78">
        <f t="shared" si="104"/>
        <v>1.1258301891723279E-3</v>
      </c>
      <c r="J867" s="190"/>
    </row>
    <row r="868" spans="1:10" x14ac:dyDescent="0.2">
      <c r="A868" s="76">
        <v>80.900000000000006</v>
      </c>
      <c r="B868" s="76">
        <f t="shared" si="97"/>
        <v>8.09E-2</v>
      </c>
      <c r="C868" s="78">
        <f t="shared" si="98"/>
        <v>1.0967684866250988E-2</v>
      </c>
      <c r="D868" s="78">
        <f t="shared" si="99"/>
        <v>1</v>
      </c>
      <c r="E868" s="78">
        <f t="shared" si="100"/>
        <v>1.0967684866250988E-2</v>
      </c>
      <c r="F868" s="78">
        <f t="shared" si="101"/>
        <v>-39.19770073186622</v>
      </c>
      <c r="G868" s="78">
        <f t="shared" si="102"/>
        <v>0.10000000000000853</v>
      </c>
      <c r="H868" s="78">
        <f t="shared" si="103"/>
        <v>1.1064156953084279E-2</v>
      </c>
      <c r="I868" s="78">
        <f t="shared" si="104"/>
        <v>1.1064156953085223E-3</v>
      </c>
      <c r="J868" s="190"/>
    </row>
    <row r="869" spans="1:10" x14ac:dyDescent="0.2">
      <c r="A869" s="76">
        <v>81</v>
      </c>
      <c r="B869" s="76">
        <f t="shared" si="97"/>
        <v>8.1000000000000003E-2</v>
      </c>
      <c r="C869" s="78">
        <f t="shared" si="98"/>
        <v>1.0777124905474294E-2</v>
      </c>
      <c r="D869" s="78">
        <f t="shared" si="99"/>
        <v>1</v>
      </c>
      <c r="E869" s="78">
        <f t="shared" si="100"/>
        <v>1.0777124905474294E-2</v>
      </c>
      <c r="F869" s="78">
        <f t="shared" si="101"/>
        <v>-39.349941673944564</v>
      </c>
      <c r="G869" s="78">
        <f t="shared" si="102"/>
        <v>9.9999999999994316E-2</v>
      </c>
      <c r="H869" s="78">
        <f t="shared" si="103"/>
        <v>1.0872404885862641E-2</v>
      </c>
      <c r="I869" s="78">
        <f t="shared" si="104"/>
        <v>1.0872404885862023E-3</v>
      </c>
      <c r="J869" s="190"/>
    </row>
    <row r="870" spans="1:10" x14ac:dyDescent="0.2">
      <c r="A870" s="76">
        <v>81.099999999999994</v>
      </c>
      <c r="B870" s="76">
        <f t="shared" si="97"/>
        <v>8.1099999999999992E-2</v>
      </c>
      <c r="C870" s="78">
        <f t="shared" si="98"/>
        <v>1.0588931860306182E-2</v>
      </c>
      <c r="D870" s="78">
        <f t="shared" si="99"/>
        <v>1</v>
      </c>
      <c r="E870" s="78">
        <f t="shared" si="100"/>
        <v>1.0588931860306182E-2</v>
      </c>
      <c r="F870" s="78">
        <f t="shared" si="101"/>
        <v>-39.502956927351789</v>
      </c>
      <c r="G870" s="78">
        <f t="shared" si="102"/>
        <v>9.9999999999994316E-2</v>
      </c>
      <c r="H870" s="78">
        <f t="shared" si="103"/>
        <v>1.0683028382890238E-2</v>
      </c>
      <c r="I870" s="78">
        <f t="shared" si="104"/>
        <v>1.0683028382889631E-3</v>
      </c>
      <c r="J870" s="190"/>
    </row>
    <row r="871" spans="1:10" x14ac:dyDescent="0.2">
      <c r="A871" s="76">
        <v>81.2</v>
      </c>
      <c r="B871" s="76">
        <f t="shared" si="97"/>
        <v>8.1200000000000008E-2</v>
      </c>
      <c r="C871" s="78">
        <f t="shared" si="98"/>
        <v>1.0403088453919389E-2</v>
      </c>
      <c r="D871" s="78">
        <f t="shared" si="99"/>
        <v>1</v>
      </c>
      <c r="E871" s="78">
        <f t="shared" si="100"/>
        <v>1.0403088453919389E-2</v>
      </c>
      <c r="F871" s="78">
        <f t="shared" si="101"/>
        <v>-39.656754176767251</v>
      </c>
      <c r="G871" s="78">
        <f t="shared" si="102"/>
        <v>0.10000000000000853</v>
      </c>
      <c r="H871" s="78">
        <f t="shared" si="103"/>
        <v>1.0496010157112785E-2</v>
      </c>
      <c r="I871" s="78">
        <f t="shared" si="104"/>
        <v>1.049601015711368E-3</v>
      </c>
      <c r="J871" s="190"/>
    </row>
    <row r="872" spans="1:10" x14ac:dyDescent="0.2">
      <c r="A872" s="76">
        <v>81.3</v>
      </c>
      <c r="B872" s="76">
        <f t="shared" si="97"/>
        <v>8.1299999999999997E-2</v>
      </c>
      <c r="C872" s="78">
        <f t="shared" si="98"/>
        <v>1.0219577430615979E-2</v>
      </c>
      <c r="D872" s="78">
        <f t="shared" si="99"/>
        <v>1</v>
      </c>
      <c r="E872" s="78">
        <f t="shared" si="100"/>
        <v>1.0219577430615979E-2</v>
      </c>
      <c r="F872" s="78">
        <f t="shared" si="101"/>
        <v>-39.81134122951697</v>
      </c>
      <c r="G872" s="78">
        <f t="shared" si="102"/>
        <v>9.9999999999994316E-2</v>
      </c>
      <c r="H872" s="78">
        <f t="shared" si="103"/>
        <v>1.0311332942267683E-2</v>
      </c>
      <c r="I872" s="78">
        <f t="shared" si="104"/>
        <v>1.0311332942267097E-3</v>
      </c>
      <c r="J872" s="190"/>
    </row>
    <row r="873" spans="1:10" x14ac:dyDescent="0.2">
      <c r="A873" s="76">
        <v>81.400000000000006</v>
      </c>
      <c r="B873" s="76">
        <f t="shared" si="97"/>
        <v>8.14E-2</v>
      </c>
      <c r="C873" s="78">
        <f t="shared" si="98"/>
        <v>1.0038381556499195E-2</v>
      </c>
      <c r="D873" s="78">
        <f t="shared" si="99"/>
        <v>1</v>
      </c>
      <c r="E873" s="78">
        <f t="shared" si="100"/>
        <v>1.0038381556499195E-2</v>
      </c>
      <c r="F873" s="78">
        <f t="shared" si="101"/>
        <v>-39.966726018202095</v>
      </c>
      <c r="G873" s="78">
        <f t="shared" si="102"/>
        <v>0.10000000000000853</v>
      </c>
      <c r="H873" s="78">
        <f t="shared" si="103"/>
        <v>1.0128979493557587E-2</v>
      </c>
      <c r="I873" s="78">
        <f t="shared" si="104"/>
        <v>1.012897949355845E-3</v>
      </c>
      <c r="J873" s="190"/>
    </row>
    <row r="874" spans="1:10" x14ac:dyDescent="0.2">
      <c r="A874" s="76">
        <v>81.5</v>
      </c>
      <c r="B874" s="76">
        <f t="shared" si="97"/>
        <v>8.1500000000000003E-2</v>
      </c>
      <c r="C874" s="78">
        <f t="shared" si="98"/>
        <v>9.8594836201418377E-3</v>
      </c>
      <c r="D874" s="78">
        <f t="shared" si="99"/>
        <v>1</v>
      </c>
      <c r="E874" s="78">
        <f t="shared" si="100"/>
        <v>9.8594836201418377E-3</v>
      </c>
      <c r="F874" s="78">
        <f t="shared" si="101"/>
        <v>-40.122916603398039</v>
      </c>
      <c r="G874" s="78">
        <f t="shared" si="102"/>
        <v>9.9999999999994316E-2</v>
      </c>
      <c r="H874" s="78">
        <f t="shared" si="103"/>
        <v>9.9489325883205162E-3</v>
      </c>
      <c r="I874" s="78">
        <f t="shared" si="104"/>
        <v>9.9489325883199507E-4</v>
      </c>
      <c r="J874" s="190"/>
    </row>
    <row r="875" spans="1:10" x14ac:dyDescent="0.2">
      <c r="A875" s="76">
        <v>81.599999999999994</v>
      </c>
      <c r="B875" s="76">
        <f t="shared" si="97"/>
        <v>8.1599999999999992E-2</v>
      </c>
      <c r="C875" s="78">
        <f t="shared" si="98"/>
        <v>9.6828664332504234E-3</v>
      </c>
      <c r="D875" s="78">
        <f t="shared" si="99"/>
        <v>1</v>
      </c>
      <c r="E875" s="78">
        <f t="shared" si="100"/>
        <v>9.6828664332504234E-3</v>
      </c>
      <c r="F875" s="78">
        <f t="shared" si="101"/>
        <v>-40.279921176427258</v>
      </c>
      <c r="G875" s="78">
        <f t="shared" si="102"/>
        <v>9.9999999999994316E-2</v>
      </c>
      <c r="H875" s="78">
        <f t="shared" si="103"/>
        <v>9.7711750266961314E-3</v>
      </c>
      <c r="I875" s="78">
        <f t="shared" si="104"/>
        <v>9.7711750266955767E-4</v>
      </c>
      <c r="J875" s="190"/>
    </row>
    <row r="876" spans="1:10" x14ac:dyDescent="0.2">
      <c r="A876" s="76">
        <v>81.7</v>
      </c>
      <c r="B876" s="76">
        <f t="shared" si="97"/>
        <v>8.1700000000000009E-2</v>
      </c>
      <c r="C876" s="78">
        <f t="shared" si="98"/>
        <v>9.5085128313261175E-3</v>
      </c>
      <c r="D876" s="78">
        <f t="shared" si="99"/>
        <v>1</v>
      </c>
      <c r="E876" s="78">
        <f t="shared" si="100"/>
        <v>9.5085128313261175E-3</v>
      </c>
      <c r="F876" s="78">
        <f t="shared" si="101"/>
        <v>-40.437748062207191</v>
      </c>
      <c r="G876" s="78">
        <f t="shared" si="102"/>
        <v>0.10000000000000853</v>
      </c>
      <c r="H876" s="78">
        <f t="shared" si="103"/>
        <v>9.5956896322882713E-3</v>
      </c>
      <c r="I876" s="78">
        <f t="shared" si="104"/>
        <v>9.5956896322890891E-4</v>
      </c>
      <c r="J876" s="190"/>
    </row>
    <row r="877" spans="1:10" x14ac:dyDescent="0.2">
      <c r="A877" s="76">
        <v>81.8</v>
      </c>
      <c r="B877" s="76">
        <f t="shared" si="97"/>
        <v>8.1799999999999998E-2</v>
      </c>
      <c r="C877" s="78">
        <f t="shared" si="98"/>
        <v>9.3364056743220833E-3</v>
      </c>
      <c r="D877" s="78">
        <f t="shared" si="99"/>
        <v>1</v>
      </c>
      <c r="E877" s="78">
        <f t="shared" si="100"/>
        <v>9.3364056743220833E-3</v>
      </c>
      <c r="F877" s="78">
        <f t="shared" si="101"/>
        <v>-40.596405722176073</v>
      </c>
      <c r="G877" s="78">
        <f t="shared" si="102"/>
        <v>9.9999999999994316E-2</v>
      </c>
      <c r="H877" s="78">
        <f t="shared" si="103"/>
        <v>9.4224592528240995E-3</v>
      </c>
      <c r="I877" s="78">
        <f t="shared" si="104"/>
        <v>9.4224592528235635E-4</v>
      </c>
      <c r="J877" s="190"/>
    </row>
    <row r="878" spans="1:10" x14ac:dyDescent="0.2">
      <c r="A878" s="76">
        <v>81.900000000000006</v>
      </c>
      <c r="B878" s="76">
        <f t="shared" si="97"/>
        <v>8.1900000000000001E-2</v>
      </c>
      <c r="C878" s="78">
        <f t="shared" si="98"/>
        <v>9.1665278472964854E-3</v>
      </c>
      <c r="D878" s="78">
        <f t="shared" si="99"/>
        <v>1</v>
      </c>
      <c r="E878" s="78">
        <f t="shared" si="100"/>
        <v>9.1665278472964854E-3</v>
      </c>
      <c r="F878" s="78">
        <f t="shared" si="101"/>
        <v>-40.7559027572999</v>
      </c>
      <c r="G878" s="78">
        <f t="shared" si="102"/>
        <v>0.10000000000000853</v>
      </c>
      <c r="H878" s="78">
        <f t="shared" si="103"/>
        <v>9.2514667608092835E-3</v>
      </c>
      <c r="I878" s="78">
        <f t="shared" si="104"/>
        <v>9.2514667608100721E-4</v>
      </c>
      <c r="J878" s="190"/>
    </row>
    <row r="879" spans="1:10" x14ac:dyDescent="0.2">
      <c r="A879" s="76">
        <v>82</v>
      </c>
      <c r="B879" s="76">
        <f t="shared" si="97"/>
        <v>8.2000000000000003E-2</v>
      </c>
      <c r="C879" s="78">
        <f t="shared" si="98"/>
        <v>8.9988622610622845E-3</v>
      </c>
      <c r="D879" s="78">
        <f t="shared" si="99"/>
        <v>1</v>
      </c>
      <c r="E879" s="78">
        <f t="shared" si="100"/>
        <v>8.9988622610622845E-3</v>
      </c>
      <c r="F879" s="78">
        <f t="shared" si="101"/>
        <v>-40.916247911162237</v>
      </c>
      <c r="G879" s="78">
        <f t="shared" si="102"/>
        <v>9.9999999999994316E-2</v>
      </c>
      <c r="H879" s="78">
        <f t="shared" si="103"/>
        <v>9.0826950541793849E-3</v>
      </c>
      <c r="I879" s="78">
        <f t="shared" si="104"/>
        <v>9.0826950541788686E-4</v>
      </c>
      <c r="J879" s="190"/>
    </row>
    <row r="880" spans="1:10" x14ac:dyDescent="0.2">
      <c r="A880" s="76">
        <v>82.1</v>
      </c>
      <c r="B880" s="76">
        <f t="shared" si="97"/>
        <v>8.2099999999999992E-2</v>
      </c>
      <c r="C880" s="78">
        <f t="shared" si="98"/>
        <v>8.83339185283313E-3</v>
      </c>
      <c r="D880" s="78">
        <f t="shared" si="99"/>
        <v>1</v>
      </c>
      <c r="E880" s="78">
        <f t="shared" si="100"/>
        <v>8.83339185283313E-3</v>
      </c>
      <c r="F880" s="78">
        <f t="shared" si="101"/>
        <v>-41.07745007314012</v>
      </c>
      <c r="G880" s="78">
        <f t="shared" si="102"/>
        <v>9.9999999999994316E-2</v>
      </c>
      <c r="H880" s="78">
        <f t="shared" si="103"/>
        <v>8.9161270569477064E-3</v>
      </c>
      <c r="I880" s="78">
        <f t="shared" si="104"/>
        <v>8.9161270569471996E-4</v>
      </c>
      <c r="J880" s="190"/>
    </row>
    <row r="881" spans="1:10" x14ac:dyDescent="0.2">
      <c r="A881" s="76">
        <v>82.2</v>
      </c>
      <c r="B881" s="76">
        <f t="shared" si="97"/>
        <v>8.2200000000000009E-2</v>
      </c>
      <c r="C881" s="78">
        <f t="shared" si="98"/>
        <v>8.6700995868652635E-3</v>
      </c>
      <c r="D881" s="78">
        <f t="shared" si="99"/>
        <v>1</v>
      </c>
      <c r="E881" s="78">
        <f t="shared" si="100"/>
        <v>8.6700995868652635E-3</v>
      </c>
      <c r="F881" s="78">
        <f t="shared" si="101"/>
        <v>-41.239518281669191</v>
      </c>
      <c r="G881" s="78">
        <f t="shared" si="102"/>
        <v>0.10000000000000853</v>
      </c>
      <c r="H881" s="78">
        <f t="shared" si="103"/>
        <v>8.7517457198491959E-3</v>
      </c>
      <c r="I881" s="78">
        <f t="shared" si="104"/>
        <v>8.7517457198499425E-4</v>
      </c>
      <c r="J881" s="190"/>
    </row>
    <row r="882" spans="1:10" x14ac:dyDescent="0.2">
      <c r="A882" s="76">
        <v>82.3</v>
      </c>
      <c r="B882" s="76">
        <f t="shared" si="97"/>
        <v>8.2299999999999998E-2</v>
      </c>
      <c r="C882" s="78">
        <f t="shared" si="98"/>
        <v>8.5089684550958347E-3</v>
      </c>
      <c r="D882" s="78">
        <f t="shared" si="99"/>
        <v>1</v>
      </c>
      <c r="E882" s="78">
        <f t="shared" si="100"/>
        <v>8.5089684550958347E-3</v>
      </c>
      <c r="F882" s="78">
        <f t="shared" si="101"/>
        <v>-41.40246172760051</v>
      </c>
      <c r="G882" s="78">
        <f t="shared" si="102"/>
        <v>9.9999999999994316E-2</v>
      </c>
      <c r="H882" s="78">
        <f t="shared" si="103"/>
        <v>8.58953402098055E-3</v>
      </c>
      <c r="I882" s="78">
        <f t="shared" si="104"/>
        <v>8.5895340209800612E-4</v>
      </c>
      <c r="J882" s="190"/>
    </row>
    <row r="883" spans="1:10" x14ac:dyDescent="0.2">
      <c r="A883" s="76">
        <v>82.4</v>
      </c>
      <c r="B883" s="76">
        <f t="shared" si="97"/>
        <v>8.2400000000000001E-2</v>
      </c>
      <c r="C883" s="78">
        <f t="shared" si="98"/>
        <v>8.3499814777773049E-3</v>
      </c>
      <c r="D883" s="78">
        <f t="shared" si="99"/>
        <v>1</v>
      </c>
      <c r="E883" s="78">
        <f t="shared" si="100"/>
        <v>8.3499814777773049E-3</v>
      </c>
      <c r="F883" s="78">
        <f t="shared" si="101"/>
        <v>-41.566289757652584</v>
      </c>
      <c r="G883" s="78">
        <f t="shared" si="102"/>
        <v>0.10000000000000853</v>
      </c>
      <c r="H883" s="78">
        <f t="shared" si="103"/>
        <v>8.429474966436569E-3</v>
      </c>
      <c r="I883" s="78">
        <f t="shared" si="104"/>
        <v>8.4294749664372878E-4</v>
      </c>
      <c r="J883" s="190"/>
    </row>
    <row r="884" spans="1:10" x14ac:dyDescent="0.2">
      <c r="A884" s="76">
        <v>82.5</v>
      </c>
      <c r="B884" s="76">
        <f t="shared" si="97"/>
        <v>8.2500000000000004E-2</v>
      </c>
      <c r="C884" s="78">
        <f t="shared" si="98"/>
        <v>8.1931217041079606E-3</v>
      </c>
      <c r="D884" s="78">
        <f t="shared" si="99"/>
        <v>1</v>
      </c>
      <c r="E884" s="78">
        <f t="shared" si="100"/>
        <v>8.1931217041079606E-3</v>
      </c>
      <c r="F884" s="78">
        <f t="shared" si="101"/>
        <v>-41.731011877961741</v>
      </c>
      <c r="G884" s="78">
        <f t="shared" si="102"/>
        <v>9.9999999999994316E-2</v>
      </c>
      <c r="H884" s="78">
        <f t="shared" si="103"/>
        <v>8.2715515909426336E-3</v>
      </c>
      <c r="I884" s="78">
        <f t="shared" si="104"/>
        <v>8.2715515909421631E-4</v>
      </c>
      <c r="J884" s="190"/>
    </row>
    <row r="885" spans="1:10" x14ac:dyDescent="0.2">
      <c r="A885" s="76">
        <v>82.6</v>
      </c>
      <c r="B885" s="76">
        <f t="shared" si="97"/>
        <v>8.2599999999999993E-2</v>
      </c>
      <c r="C885" s="78">
        <f t="shared" si="98"/>
        <v>8.0383722128586129E-3</v>
      </c>
      <c r="D885" s="78">
        <f t="shared" si="99"/>
        <v>1</v>
      </c>
      <c r="E885" s="78">
        <f t="shared" si="100"/>
        <v>8.0383722128586129E-3</v>
      </c>
      <c r="F885" s="78">
        <f t="shared" si="101"/>
        <v>-41.89663775773419</v>
      </c>
      <c r="G885" s="78">
        <f t="shared" si="102"/>
        <v>9.9999999999994316E-2</v>
      </c>
      <c r="H885" s="78">
        <f t="shared" si="103"/>
        <v>8.1157469584832859E-3</v>
      </c>
      <c r="I885" s="78">
        <f t="shared" si="104"/>
        <v>8.1157469584828244E-4</v>
      </c>
      <c r="J885" s="190"/>
    </row>
    <row r="886" spans="1:10" x14ac:dyDescent="0.2">
      <c r="A886" s="76">
        <v>82.7</v>
      </c>
      <c r="B886" s="76">
        <f t="shared" si="97"/>
        <v>8.270000000000001E-2</v>
      </c>
      <c r="C886" s="78">
        <f t="shared" si="98"/>
        <v>7.8857161129952009E-3</v>
      </c>
      <c r="D886" s="78">
        <f t="shared" si="99"/>
        <v>1</v>
      </c>
      <c r="E886" s="78">
        <f t="shared" si="100"/>
        <v>7.8857161129952009E-3</v>
      </c>
      <c r="F886" s="78">
        <f t="shared" si="101"/>
        <v>-42.063177233003515</v>
      </c>
      <c r="G886" s="78">
        <f t="shared" si="102"/>
        <v>0.10000000000000853</v>
      </c>
      <c r="H886" s="78">
        <f t="shared" si="103"/>
        <v>7.9620441629269061E-3</v>
      </c>
      <c r="I886" s="78">
        <f t="shared" si="104"/>
        <v>7.9620441629275852E-4</v>
      </c>
      <c r="J886" s="190"/>
    </row>
    <row r="887" spans="1:10" x14ac:dyDescent="0.2">
      <c r="A887" s="76">
        <v>82.8</v>
      </c>
      <c r="B887" s="76">
        <f t="shared" si="97"/>
        <v>8.2799999999999999E-2</v>
      </c>
      <c r="C887" s="78">
        <f t="shared" si="98"/>
        <v>7.7351365442979306E-3</v>
      </c>
      <c r="D887" s="78">
        <f t="shared" si="99"/>
        <v>1</v>
      </c>
      <c r="E887" s="78">
        <f t="shared" si="100"/>
        <v>7.7351365442979306E-3</v>
      </c>
      <c r="F887" s="78">
        <f t="shared" si="101"/>
        <v>-42.230640310496604</v>
      </c>
      <c r="G887" s="78">
        <f t="shared" si="102"/>
        <v>9.9999999999994316E-2</v>
      </c>
      <c r="H887" s="78">
        <f t="shared" si="103"/>
        <v>7.8104263286465653E-3</v>
      </c>
      <c r="I887" s="78">
        <f t="shared" si="104"/>
        <v>7.8104263286461219E-4</v>
      </c>
      <c r="J887" s="190"/>
    </row>
    <row r="888" spans="1:10" x14ac:dyDescent="0.2">
      <c r="A888" s="76">
        <v>82.9</v>
      </c>
      <c r="B888" s="76">
        <f t="shared" si="97"/>
        <v>8.2900000000000001E-2</v>
      </c>
      <c r="C888" s="78">
        <f t="shared" si="98"/>
        <v>7.5866166779759939E-3</v>
      </c>
      <c r="D888" s="78">
        <f t="shared" si="99"/>
        <v>1</v>
      </c>
      <c r="E888" s="78">
        <f t="shared" si="100"/>
        <v>7.5866166779759939E-3</v>
      </c>
      <c r="F888" s="78">
        <f t="shared" si="101"/>
        <v>-42.399037171612825</v>
      </c>
      <c r="G888" s="78">
        <f t="shared" si="102"/>
        <v>0.10000000000000853</v>
      </c>
      <c r="H888" s="78">
        <f t="shared" si="103"/>
        <v>7.6608766111369627E-3</v>
      </c>
      <c r="I888" s="78">
        <f t="shared" si="104"/>
        <v>7.6608766111376154E-4</v>
      </c>
      <c r="J888" s="190"/>
    </row>
    <row r="889" spans="1:10" x14ac:dyDescent="0.2">
      <c r="A889" s="76">
        <v>83</v>
      </c>
      <c r="B889" s="76">
        <f t="shared" si="97"/>
        <v>8.3000000000000004E-2</v>
      </c>
      <c r="C889" s="78">
        <f t="shared" si="98"/>
        <v>7.4401397172785752E-3</v>
      </c>
      <c r="D889" s="78">
        <f t="shared" si="99"/>
        <v>1</v>
      </c>
      <c r="E889" s="78">
        <f t="shared" si="100"/>
        <v>7.4401397172785752E-3</v>
      </c>
      <c r="F889" s="78">
        <f t="shared" si="101"/>
        <v>-42.568378176519595</v>
      </c>
      <c r="G889" s="78">
        <f t="shared" si="102"/>
        <v>9.9999999999994316E-2</v>
      </c>
      <c r="H889" s="78">
        <f t="shared" si="103"/>
        <v>7.5133781976272846E-3</v>
      </c>
      <c r="I889" s="78">
        <f t="shared" si="104"/>
        <v>7.5133781976268572E-4</v>
      </c>
      <c r="J889" s="190"/>
    </row>
    <row r="890" spans="1:10" x14ac:dyDescent="0.2">
      <c r="A890" s="76">
        <v>83.1</v>
      </c>
      <c r="B890" s="76">
        <f t="shared" si="97"/>
        <v>8.3099999999999993E-2</v>
      </c>
      <c r="C890" s="78">
        <f t="shared" si="98"/>
        <v>7.2956888981018618E-3</v>
      </c>
      <c r="D890" s="78">
        <f t="shared" si="99"/>
        <v>1</v>
      </c>
      <c r="E890" s="78">
        <f t="shared" si="100"/>
        <v>7.2956888981018618E-3</v>
      </c>
      <c r="F890" s="78">
        <f t="shared" si="101"/>
        <v>-42.738673868368842</v>
      </c>
      <c r="G890" s="78">
        <f t="shared" si="102"/>
        <v>9.9999999999994316E-2</v>
      </c>
      <c r="H890" s="78">
        <f t="shared" si="103"/>
        <v>7.3679143076902185E-3</v>
      </c>
      <c r="I890" s="78">
        <f t="shared" si="104"/>
        <v>7.3679143076897994E-4</v>
      </c>
      <c r="J890" s="190"/>
    </row>
    <row r="891" spans="1:10" x14ac:dyDescent="0.2">
      <c r="A891" s="76">
        <v>83.2</v>
      </c>
      <c r="B891" s="76">
        <f t="shared" si="97"/>
        <v>8.3199999999999996E-2</v>
      </c>
      <c r="C891" s="78">
        <f t="shared" si="98"/>
        <v>7.1532474895921192E-3</v>
      </c>
      <c r="D891" s="78">
        <f t="shared" si="99"/>
        <v>1</v>
      </c>
      <c r="E891" s="78">
        <f t="shared" si="100"/>
        <v>7.1532474895921192E-3</v>
      </c>
      <c r="F891" s="78">
        <f t="shared" si="101"/>
        <v>-42.909934977638443</v>
      </c>
      <c r="G891" s="78">
        <f t="shared" si="102"/>
        <v>0.10000000000000853</v>
      </c>
      <c r="H891" s="78">
        <f t="shared" si="103"/>
        <v>7.2244681938469901E-3</v>
      </c>
      <c r="I891" s="78">
        <f t="shared" si="104"/>
        <v>7.2244681938476063E-4</v>
      </c>
      <c r="J891" s="190"/>
    </row>
    <row r="892" spans="1:10" x14ac:dyDescent="0.2">
      <c r="A892" s="76">
        <v>83.3</v>
      </c>
      <c r="B892" s="76">
        <f t="shared" si="97"/>
        <v>8.3299999999999999E-2</v>
      </c>
      <c r="C892" s="78">
        <f t="shared" si="98"/>
        <v>7.0127987947445963E-3</v>
      </c>
      <c r="D892" s="78">
        <f t="shared" si="99"/>
        <v>1</v>
      </c>
      <c r="E892" s="78">
        <f t="shared" si="100"/>
        <v>7.0127987947445963E-3</v>
      </c>
      <c r="F892" s="78">
        <f t="shared" si="101"/>
        <v>-43.082172426603535</v>
      </c>
      <c r="G892" s="78">
        <f t="shared" si="102"/>
        <v>9.9999999999994316E-2</v>
      </c>
      <c r="H892" s="78">
        <f t="shared" si="103"/>
        <v>7.0830231421683577E-3</v>
      </c>
      <c r="I892" s="78">
        <f t="shared" si="104"/>
        <v>7.0830231421679555E-4</v>
      </c>
      <c r="J892" s="190"/>
    </row>
    <row r="893" spans="1:10" x14ac:dyDescent="0.2">
      <c r="A893" s="76">
        <v>83.4</v>
      </c>
      <c r="B893" s="76">
        <f t="shared" ref="B893:B956" si="105">A893/1000</f>
        <v>8.3400000000000002E-2</v>
      </c>
      <c r="C893" s="78">
        <f t="shared" ref="C893:C956" si="106">ABS(SIN(((144*PI()*$A893*VLOOKUP($D$8,$C$13:$D$16,2,FALSE))/($D$11*1000000)))/(VLOOKUP($D$8,$C$13:$D$16,2,FALSE)*SIN(((144*PI()*$A893)/($D$11*1000000)))))^3</f>
        <v>6.8743261509985306E-3</v>
      </c>
      <c r="D893" s="78">
        <f t="shared" ref="D893:D956" si="107">ABS(SIN(((144*VLOOKUP($D$8,$C$13:$D$16,2,FALSE)*PI()*$A893*VLOOKUP($D$8,$C$13:$E$16,3,FALSE))/($D$11*1000000)))/(VLOOKUP($D$8,$C$13:$E$16,3,FALSE)*SIN(((144*VLOOKUP($D$8,$C$13:$D$16,2,FALSE)*PI()*$A893)/($D$11*1000000)))))^1</f>
        <v>1</v>
      </c>
      <c r="E893" s="78">
        <f t="shared" ref="E893:E956" si="108">C893*D893</f>
        <v>6.8743261509985306E-3</v>
      </c>
      <c r="F893" s="78">
        <f t="shared" ref="F893:F956" si="109">20*LOG10(E893)</f>
        <v>-43.255397333941815</v>
      </c>
      <c r="G893" s="78">
        <f t="shared" ref="G893:G956" si="110">A893-A892</f>
        <v>0.10000000000000853</v>
      </c>
      <c r="H893" s="78">
        <f t="shared" ref="H893:H956" si="111">((C893+C892)/2)</f>
        <v>6.9435624728715634E-3</v>
      </c>
      <c r="I893" s="78">
        <f t="shared" si="104"/>
        <v>6.9435624728721558E-4</v>
      </c>
      <c r="J893" s="190"/>
    </row>
    <row r="894" spans="1:10" x14ac:dyDescent="0.2">
      <c r="A894" s="76">
        <v>83.5</v>
      </c>
      <c r="B894" s="76">
        <f t="shared" si="105"/>
        <v>8.3500000000000005E-2</v>
      </c>
      <c r="C894" s="78">
        <f t="shared" si="106"/>
        <v>6.7378129308282575E-3</v>
      </c>
      <c r="D894" s="78">
        <f t="shared" si="107"/>
        <v>1</v>
      </c>
      <c r="E894" s="78">
        <f t="shared" si="108"/>
        <v>6.7378129308282575E-3</v>
      </c>
      <c r="F894" s="78">
        <f t="shared" si="109"/>
        <v>-43.429621019478006</v>
      </c>
      <c r="G894" s="78">
        <f t="shared" si="110"/>
        <v>9.9999999999994316E-2</v>
      </c>
      <c r="H894" s="78">
        <f t="shared" si="111"/>
        <v>6.8060695409133936E-3</v>
      </c>
      <c r="I894" s="78">
        <f t="shared" ref="I894:I957" si="112">G894*H894</f>
        <v>6.806069540913007E-4</v>
      </c>
      <c r="J894" s="190"/>
    </row>
    <row r="895" spans="1:10" x14ac:dyDescent="0.2">
      <c r="A895" s="76">
        <v>83.6</v>
      </c>
      <c r="B895" s="76">
        <f t="shared" si="105"/>
        <v>8.3599999999999994E-2</v>
      </c>
      <c r="C895" s="78">
        <f t="shared" si="106"/>
        <v>6.6032425423297736E-3</v>
      </c>
      <c r="D895" s="78">
        <f t="shared" si="107"/>
        <v>1</v>
      </c>
      <c r="E895" s="78">
        <f t="shared" si="108"/>
        <v>6.6032425423297736E-3</v>
      </c>
      <c r="F895" s="78">
        <f t="shared" si="109"/>
        <v>-43.60485500907285</v>
      </c>
      <c r="G895" s="78">
        <f t="shared" si="110"/>
        <v>9.9999999999994316E-2</v>
      </c>
      <c r="H895" s="78">
        <f t="shared" si="111"/>
        <v>6.6705277365790155E-3</v>
      </c>
      <c r="I895" s="78">
        <f t="shared" si="112"/>
        <v>6.6705277365786359E-4</v>
      </c>
      <c r="J895" s="190"/>
    </row>
    <row r="896" spans="1:10" x14ac:dyDescent="0.2">
      <c r="A896" s="76">
        <v>83.7</v>
      </c>
      <c r="B896" s="76">
        <f t="shared" si="105"/>
        <v>8.3699999999999997E-2</v>
      </c>
      <c r="C896" s="78">
        <f t="shared" si="106"/>
        <v>6.4705984298037925E-3</v>
      </c>
      <c r="D896" s="78">
        <f t="shared" si="107"/>
        <v>1</v>
      </c>
      <c r="E896" s="78">
        <f t="shared" si="108"/>
        <v>6.4705984298037925E-3</v>
      </c>
      <c r="F896" s="78">
        <f t="shared" si="109"/>
        <v>-43.781111039661198</v>
      </c>
      <c r="G896" s="78">
        <f t="shared" si="110"/>
        <v>0.10000000000000853</v>
      </c>
      <c r="H896" s="78">
        <f t="shared" si="111"/>
        <v>6.5369204860667831E-3</v>
      </c>
      <c r="I896" s="78">
        <f t="shared" si="112"/>
        <v>6.5369204860673408E-4</v>
      </c>
      <c r="J896" s="190"/>
    </row>
    <row r="897" spans="1:10" x14ac:dyDescent="0.2">
      <c r="A897" s="76">
        <v>83.8</v>
      </c>
      <c r="B897" s="76">
        <f t="shared" si="105"/>
        <v>8.3799999999999999E-2</v>
      </c>
      <c r="C897" s="78">
        <f t="shared" si="106"/>
        <v>6.3398640743345201E-3</v>
      </c>
      <c r="D897" s="78">
        <f t="shared" si="107"/>
        <v>1</v>
      </c>
      <c r="E897" s="78">
        <f t="shared" si="108"/>
        <v>6.3398640743345201E-3</v>
      </c>
      <c r="F897" s="78">
        <f t="shared" si="109"/>
        <v>-43.958401064445091</v>
      </c>
      <c r="G897" s="78">
        <f t="shared" si="110"/>
        <v>9.9999999999994316E-2</v>
      </c>
      <c r="H897" s="78">
        <f t="shared" si="111"/>
        <v>6.4052312520691563E-3</v>
      </c>
      <c r="I897" s="78">
        <f t="shared" si="112"/>
        <v>6.405231252068792E-4</v>
      </c>
      <c r="J897" s="190"/>
    </row>
    <row r="898" spans="1:10" x14ac:dyDescent="0.2">
      <c r="A898" s="76">
        <v>83.9</v>
      </c>
      <c r="B898" s="76">
        <f t="shared" si="105"/>
        <v>8.3900000000000002E-2</v>
      </c>
      <c r="C898" s="78">
        <f t="shared" si="106"/>
        <v>6.211022994363955E-3</v>
      </c>
      <c r="D898" s="78">
        <f t="shared" si="107"/>
        <v>1</v>
      </c>
      <c r="E898" s="78">
        <f t="shared" si="108"/>
        <v>6.211022994363955E-3</v>
      </c>
      <c r="F898" s="78">
        <f t="shared" si="109"/>
        <v>-44.136737258248232</v>
      </c>
      <c r="G898" s="78">
        <f t="shared" si="110"/>
        <v>0.10000000000000853</v>
      </c>
      <c r="H898" s="78">
        <f t="shared" si="111"/>
        <v>6.2754435343492371E-3</v>
      </c>
      <c r="I898" s="78">
        <f t="shared" si="112"/>
        <v>6.275443534349772E-4</v>
      </c>
      <c r="J898" s="190"/>
    </row>
    <row r="899" spans="1:10" x14ac:dyDescent="0.2">
      <c r="A899" s="76">
        <v>84</v>
      </c>
      <c r="B899" s="76">
        <f t="shared" si="105"/>
        <v>8.4000000000000005E-2</v>
      </c>
      <c r="C899" s="78">
        <f t="shared" si="106"/>
        <v>6.0840587462626895E-3</v>
      </c>
      <c r="D899" s="78">
        <f t="shared" si="107"/>
        <v>1</v>
      </c>
      <c r="E899" s="78">
        <f t="shared" si="108"/>
        <v>6.0840587462626895E-3</v>
      </c>
      <c r="F899" s="78">
        <f t="shared" si="109"/>
        <v>-44.316132023036459</v>
      </c>
      <c r="G899" s="78">
        <f t="shared" si="110"/>
        <v>9.9999999999994316E-2</v>
      </c>
      <c r="H899" s="78">
        <f t="shared" si="111"/>
        <v>6.1475408703133222E-3</v>
      </c>
      <c r="I899" s="78">
        <f t="shared" si="112"/>
        <v>6.1475408703129722E-4</v>
      </c>
      <c r="J899" s="190"/>
    </row>
    <row r="900" spans="1:10" x14ac:dyDescent="0.2">
      <c r="A900" s="76">
        <v>84.1</v>
      </c>
      <c r="B900" s="76">
        <f t="shared" si="105"/>
        <v>8.4099999999999994E-2</v>
      </c>
      <c r="C900" s="78">
        <f t="shared" si="106"/>
        <v>5.9589549248961213E-3</v>
      </c>
      <c r="D900" s="78">
        <f t="shared" si="107"/>
        <v>1</v>
      </c>
      <c r="E900" s="78">
        <f t="shared" si="108"/>
        <v>5.9589549248961213E-3</v>
      </c>
      <c r="F900" s="78">
        <f t="shared" si="109"/>
        <v>-44.496597993611744</v>
      </c>
      <c r="G900" s="78">
        <f t="shared" si="110"/>
        <v>9.9999999999994316E-2</v>
      </c>
      <c r="H900" s="78">
        <f t="shared" si="111"/>
        <v>6.0215068355794054E-3</v>
      </c>
      <c r="I900" s="78">
        <f t="shared" si="112"/>
        <v>6.0215068355790632E-4</v>
      </c>
      <c r="J900" s="190"/>
    </row>
    <row r="901" spans="1:10" x14ac:dyDescent="0.2">
      <c r="A901" s="76">
        <v>84.2</v>
      </c>
      <c r="B901" s="76">
        <f t="shared" si="105"/>
        <v>8.4199999999999997E-2</v>
      </c>
      <c r="C901" s="78">
        <f t="shared" si="106"/>
        <v>5.8356951641866401E-3</v>
      </c>
      <c r="D901" s="78">
        <f t="shared" si="107"/>
        <v>1</v>
      </c>
      <c r="E901" s="78">
        <f t="shared" si="108"/>
        <v>5.8356951641866401E-3</v>
      </c>
      <c r="F901" s="78">
        <f t="shared" si="109"/>
        <v>-44.67814804348577</v>
      </c>
      <c r="G901" s="78">
        <f t="shared" si="110"/>
        <v>0.10000000000000853</v>
      </c>
      <c r="H901" s="78">
        <f t="shared" si="111"/>
        <v>5.8973250445413811E-3</v>
      </c>
      <c r="I901" s="78">
        <f t="shared" si="112"/>
        <v>5.8973250445418842E-4</v>
      </c>
      <c r="J901" s="190"/>
    </row>
    <row r="902" spans="1:10" x14ac:dyDescent="0.2">
      <c r="A902" s="76">
        <v>84.3</v>
      </c>
      <c r="B902" s="76">
        <f t="shared" si="105"/>
        <v>8.43E-2</v>
      </c>
      <c r="C902" s="78">
        <f t="shared" si="106"/>
        <v>5.7142631376716456E-3</v>
      </c>
      <c r="D902" s="78">
        <f t="shared" si="107"/>
        <v>1</v>
      </c>
      <c r="E902" s="78">
        <f t="shared" si="108"/>
        <v>5.7142631376716456E-3</v>
      </c>
      <c r="F902" s="78">
        <f t="shared" si="109"/>
        <v>-44.860795290939862</v>
      </c>
      <c r="G902" s="78">
        <f t="shared" si="110"/>
        <v>9.9999999999994316E-2</v>
      </c>
      <c r="H902" s="78">
        <f t="shared" si="111"/>
        <v>5.7749791509291428E-3</v>
      </c>
      <c r="I902" s="78">
        <f t="shared" si="112"/>
        <v>5.7749791509288141E-4</v>
      </c>
      <c r="J902" s="190"/>
    </row>
    <row r="903" spans="1:10" x14ac:dyDescent="0.2">
      <c r="A903" s="76">
        <v>84.4</v>
      </c>
      <c r="B903" s="76">
        <f t="shared" si="105"/>
        <v>8.4400000000000003E-2</v>
      </c>
      <c r="C903" s="78">
        <f t="shared" si="106"/>
        <v>5.5946425590574639E-3</v>
      </c>
      <c r="D903" s="78">
        <f t="shared" si="107"/>
        <v>1</v>
      </c>
      <c r="E903" s="78">
        <f t="shared" si="108"/>
        <v>5.5946425590574639E-3</v>
      </c>
      <c r="F903" s="78">
        <f t="shared" si="109"/>
        <v>-45.044553105278496</v>
      </c>
      <c r="G903" s="78">
        <f t="shared" si="110"/>
        <v>0.10000000000000853</v>
      </c>
      <c r="H903" s="78">
        <f t="shared" si="111"/>
        <v>5.6544528483645547E-3</v>
      </c>
      <c r="I903" s="78">
        <f t="shared" si="112"/>
        <v>5.654452848365037E-4</v>
      </c>
      <c r="J903" s="190"/>
    </row>
    <row r="904" spans="1:10" x14ac:dyDescent="0.2">
      <c r="A904" s="76">
        <v>84.5</v>
      </c>
      <c r="B904" s="76">
        <f t="shared" si="105"/>
        <v>8.4500000000000006E-2</v>
      </c>
      <c r="C904" s="78">
        <f t="shared" si="106"/>
        <v>5.4768171827689503E-3</v>
      </c>
      <c r="D904" s="78">
        <f t="shared" si="107"/>
        <v>1</v>
      </c>
      <c r="E904" s="78">
        <f t="shared" si="108"/>
        <v>5.4768171827689503E-3</v>
      </c>
      <c r="F904" s="78">
        <f t="shared" si="109"/>
        <v>-45.229435113283934</v>
      </c>
      <c r="G904" s="78">
        <f t="shared" si="110"/>
        <v>9.9999999999994316E-2</v>
      </c>
      <c r="H904" s="78">
        <f t="shared" si="111"/>
        <v>5.5357298709132075E-3</v>
      </c>
      <c r="I904" s="78">
        <f t="shared" si="112"/>
        <v>5.5357298709128925E-4</v>
      </c>
      <c r="J904" s="190"/>
    </row>
    <row r="905" spans="1:10" x14ac:dyDescent="0.2">
      <c r="A905" s="76">
        <v>84.6</v>
      </c>
      <c r="B905" s="76">
        <f t="shared" si="105"/>
        <v>8.4599999999999995E-2</v>
      </c>
      <c r="C905" s="78">
        <f t="shared" si="106"/>
        <v>5.3607708044947884E-3</v>
      </c>
      <c r="D905" s="78">
        <f t="shared" si="107"/>
        <v>1</v>
      </c>
      <c r="E905" s="78">
        <f t="shared" si="108"/>
        <v>5.3607708044947884E-3</v>
      </c>
      <c r="F905" s="78">
        <f t="shared" si="109"/>
        <v>-45.415455205879994</v>
      </c>
      <c r="G905" s="78">
        <f t="shared" si="110"/>
        <v>9.9999999999994316E-2</v>
      </c>
      <c r="H905" s="78">
        <f t="shared" si="111"/>
        <v>5.4187939936318694E-3</v>
      </c>
      <c r="I905" s="78">
        <f t="shared" si="112"/>
        <v>5.4187939936315615E-4</v>
      </c>
      <c r="J905" s="190"/>
    </row>
    <row r="906" spans="1:10" x14ac:dyDescent="0.2">
      <c r="A906" s="76">
        <v>84.7</v>
      </c>
      <c r="B906" s="76">
        <f t="shared" si="105"/>
        <v>8.4699999999999998E-2</v>
      </c>
      <c r="C906" s="78">
        <f t="shared" si="106"/>
        <v>5.2464872617288879E-3</v>
      </c>
      <c r="D906" s="78">
        <f t="shared" si="107"/>
        <v>1</v>
      </c>
      <c r="E906" s="78">
        <f t="shared" si="108"/>
        <v>5.2464872617288879E-3</v>
      </c>
      <c r="F906" s="78">
        <f t="shared" si="109"/>
        <v>-45.602627545012297</v>
      </c>
      <c r="G906" s="78">
        <f t="shared" si="110"/>
        <v>0.10000000000000853</v>
      </c>
      <c r="H906" s="78">
        <f t="shared" si="111"/>
        <v>5.3036290331118386E-3</v>
      </c>
      <c r="I906" s="78">
        <f t="shared" si="112"/>
        <v>5.3036290331122903E-4</v>
      </c>
      <c r="J906" s="190"/>
    </row>
    <row r="907" spans="1:10" x14ac:dyDescent="0.2">
      <c r="A907" s="76">
        <v>84.8</v>
      </c>
      <c r="B907" s="76">
        <f t="shared" si="105"/>
        <v>8.48E-2</v>
      </c>
      <c r="C907" s="78">
        <f t="shared" si="106"/>
        <v>5.1339504343072316E-3</v>
      </c>
      <c r="D907" s="78">
        <f t="shared" si="107"/>
        <v>1</v>
      </c>
      <c r="E907" s="78">
        <f t="shared" si="108"/>
        <v>5.1339504343072316E-3</v>
      </c>
      <c r="F907" s="78">
        <f t="shared" si="109"/>
        <v>-45.790966570754591</v>
      </c>
      <c r="G907" s="78">
        <f t="shared" si="110"/>
        <v>9.9999999999994316E-2</v>
      </c>
      <c r="H907" s="78">
        <f t="shared" si="111"/>
        <v>5.1902188480180602E-3</v>
      </c>
      <c r="I907" s="78">
        <f t="shared" si="112"/>
        <v>5.1902188480177649E-4</v>
      </c>
      <c r="J907" s="190"/>
    </row>
    <row r="908" spans="1:10" x14ac:dyDescent="0.2">
      <c r="A908" s="76">
        <v>84.9</v>
      </c>
      <c r="B908" s="76">
        <f t="shared" si="105"/>
        <v>8.4900000000000003E-2</v>
      </c>
      <c r="C908" s="78">
        <f t="shared" si="106"/>
        <v>5.0231442449405221E-3</v>
      </c>
      <c r="D908" s="78">
        <f t="shared" si="107"/>
        <v>1</v>
      </c>
      <c r="E908" s="78">
        <f t="shared" si="108"/>
        <v>5.0231442449405221E-3</v>
      </c>
      <c r="F908" s="78">
        <f t="shared" si="109"/>
        <v>-45.980487008649561</v>
      </c>
      <c r="G908" s="78">
        <f t="shared" si="110"/>
        <v>0.10000000000000853</v>
      </c>
      <c r="H908" s="78">
        <f t="shared" si="111"/>
        <v>5.0785473396238769E-3</v>
      </c>
      <c r="I908" s="78">
        <f t="shared" si="112"/>
        <v>5.0785473396243095E-4</v>
      </c>
      <c r="J908" s="190"/>
    </row>
    <row r="909" spans="1:10" x14ac:dyDescent="0.2">
      <c r="A909" s="76">
        <v>85</v>
      </c>
      <c r="B909" s="76">
        <f t="shared" si="105"/>
        <v>8.5000000000000006E-2</v>
      </c>
      <c r="C909" s="78">
        <f t="shared" si="106"/>
        <v>4.9140526597427348E-3</v>
      </c>
      <c r="D909" s="78">
        <f t="shared" si="107"/>
        <v>1</v>
      </c>
      <c r="E909" s="78">
        <f t="shared" si="108"/>
        <v>4.9140526597427348E-3</v>
      </c>
      <c r="F909" s="78">
        <f t="shared" si="109"/>
        <v>-46.171203877293159</v>
      </c>
      <c r="G909" s="78">
        <f t="shared" si="110"/>
        <v>9.9999999999994316E-2</v>
      </c>
      <c r="H909" s="78">
        <f t="shared" si="111"/>
        <v>4.9685984523416288E-3</v>
      </c>
      <c r="I909" s="78">
        <f t="shared" si="112"/>
        <v>4.9685984523413463E-4</v>
      </c>
      <c r="J909" s="190"/>
    </row>
    <row r="910" spans="1:10" x14ac:dyDescent="0.2">
      <c r="A910" s="76">
        <v>85.1</v>
      </c>
      <c r="B910" s="76">
        <f t="shared" si="105"/>
        <v>8.5099999999999995E-2</v>
      </c>
      <c r="C910" s="78">
        <f t="shared" si="106"/>
        <v>4.8066596887551272E-3</v>
      </c>
      <c r="D910" s="78">
        <f t="shared" si="107"/>
        <v>1</v>
      </c>
      <c r="E910" s="78">
        <f t="shared" si="108"/>
        <v>4.8066596887551272E-3</v>
      </c>
      <c r="F910" s="78">
        <f t="shared" si="109"/>
        <v>-46.36313249617308</v>
      </c>
      <c r="G910" s="78">
        <f t="shared" si="110"/>
        <v>9.9999999999994316E-2</v>
      </c>
      <c r="H910" s="78">
        <f t="shared" si="111"/>
        <v>4.860356174248931E-3</v>
      </c>
      <c r="I910" s="78">
        <f t="shared" si="112"/>
        <v>4.8603561742486547E-4</v>
      </c>
      <c r="J910" s="190"/>
    </row>
    <row r="911" spans="1:10" x14ac:dyDescent="0.2">
      <c r="A911" s="76">
        <v>85.2</v>
      </c>
      <c r="B911" s="76">
        <f t="shared" si="105"/>
        <v>8.5199999999999998E-2</v>
      </c>
      <c r="C911" s="78">
        <f t="shared" si="106"/>
        <v>4.7009493864662074E-3</v>
      </c>
      <c r="D911" s="78">
        <f t="shared" si="107"/>
        <v>1</v>
      </c>
      <c r="E911" s="78">
        <f t="shared" si="108"/>
        <v>4.7009493864662074E-3</v>
      </c>
      <c r="F911" s="78">
        <f t="shared" si="109"/>
        <v>-46.556288493770658</v>
      </c>
      <c r="G911" s="78">
        <f t="shared" si="110"/>
        <v>0.10000000000000853</v>
      </c>
      <c r="H911" s="78">
        <f t="shared" si="111"/>
        <v>4.7538045376106673E-3</v>
      </c>
      <c r="I911" s="78">
        <f t="shared" si="112"/>
        <v>4.7538045376110727E-4</v>
      </c>
      <c r="J911" s="190"/>
    </row>
    <row r="912" spans="1:10" x14ac:dyDescent="0.2">
      <c r="A912" s="76">
        <v>85.3</v>
      </c>
      <c r="B912" s="76">
        <f t="shared" si="105"/>
        <v>8.5300000000000001E-2</v>
      </c>
      <c r="C912" s="78">
        <f t="shared" si="106"/>
        <v>4.5969058523271664E-3</v>
      </c>
      <c r="D912" s="78">
        <f t="shared" si="107"/>
        <v>1</v>
      </c>
      <c r="E912" s="78">
        <f t="shared" si="108"/>
        <v>4.5969058523271664E-3</v>
      </c>
      <c r="F912" s="78">
        <f t="shared" si="109"/>
        <v>-46.750687815937894</v>
      </c>
      <c r="G912" s="78">
        <f t="shared" si="110"/>
        <v>9.9999999999994316E-2</v>
      </c>
      <c r="H912" s="78">
        <f t="shared" si="111"/>
        <v>4.6489276193966873E-3</v>
      </c>
      <c r="I912" s="78">
        <f t="shared" si="112"/>
        <v>4.648927619396423E-4</v>
      </c>
      <c r="J912" s="190"/>
    </row>
    <row r="913" spans="1:10" x14ac:dyDescent="0.2">
      <c r="A913" s="76">
        <v>85.4</v>
      </c>
      <c r="B913" s="76">
        <f t="shared" si="105"/>
        <v>8.5400000000000004E-2</v>
      </c>
      <c r="C913" s="78">
        <f t="shared" si="106"/>
        <v>4.4945132312631418E-3</v>
      </c>
      <c r="D913" s="78">
        <f t="shared" si="107"/>
        <v>1</v>
      </c>
      <c r="E913" s="78">
        <f t="shared" si="108"/>
        <v>4.4945132312631418E-3</v>
      </c>
      <c r="F913" s="78">
        <f t="shared" si="109"/>
        <v>-46.946346734560024</v>
      </c>
      <c r="G913" s="78">
        <f t="shared" si="110"/>
        <v>0.10000000000000853</v>
      </c>
      <c r="H913" s="78">
        <f t="shared" si="111"/>
        <v>4.5457095417951541E-3</v>
      </c>
      <c r="I913" s="78">
        <f t="shared" si="112"/>
        <v>4.5457095417955417E-4</v>
      </c>
      <c r="J913" s="190"/>
    </row>
    <row r="914" spans="1:10" x14ac:dyDescent="0.2">
      <c r="A914" s="76">
        <v>85.5</v>
      </c>
      <c r="B914" s="76">
        <f t="shared" si="105"/>
        <v>8.5500000000000007E-2</v>
      </c>
      <c r="C914" s="78">
        <f t="shared" si="106"/>
        <v>4.3937557141801959E-3</v>
      </c>
      <c r="D914" s="78">
        <f t="shared" si="107"/>
        <v>1</v>
      </c>
      <c r="E914" s="78">
        <f t="shared" si="108"/>
        <v>4.3937557141801959E-3</v>
      </c>
      <c r="F914" s="78">
        <f t="shared" si="109"/>
        <v>-47.143281856515749</v>
      </c>
      <c r="G914" s="78">
        <f t="shared" si="110"/>
        <v>9.9999999999994316E-2</v>
      </c>
      <c r="H914" s="78">
        <f t="shared" si="111"/>
        <v>4.4441344727216689E-3</v>
      </c>
      <c r="I914" s="78">
        <f t="shared" si="112"/>
        <v>4.4441344727214163E-4</v>
      </c>
      <c r="J914" s="190"/>
    </row>
    <row r="915" spans="1:10" x14ac:dyDescent="0.2">
      <c r="A915" s="76">
        <v>85.6</v>
      </c>
      <c r="B915" s="76">
        <f t="shared" si="105"/>
        <v>8.5599999999999996E-2</v>
      </c>
      <c r="C915" s="78">
        <f t="shared" si="106"/>
        <v>4.2946175384676452E-3</v>
      </c>
      <c r="D915" s="78">
        <f t="shared" si="107"/>
        <v>1</v>
      </c>
      <c r="E915" s="78">
        <f t="shared" si="108"/>
        <v>4.2946175384676452E-3</v>
      </c>
      <c r="F915" s="78">
        <f t="shared" si="109"/>
        <v>-47.341510132947988</v>
      </c>
      <c r="G915" s="78">
        <f t="shared" si="110"/>
        <v>9.9999999999994316E-2</v>
      </c>
      <c r="H915" s="78">
        <f t="shared" si="111"/>
        <v>4.3441866263239206E-3</v>
      </c>
      <c r="I915" s="78">
        <f t="shared" si="112"/>
        <v>4.3441866263236738E-4</v>
      </c>
      <c r="J915" s="190"/>
    </row>
    <row r="916" spans="1:10" x14ac:dyDescent="0.2">
      <c r="A916" s="76">
        <v>85.7</v>
      </c>
      <c r="B916" s="76">
        <f t="shared" si="105"/>
        <v>8.5699999999999998E-2</v>
      </c>
      <c r="C916" s="78">
        <f t="shared" si="106"/>
        <v>4.1970829884963919E-3</v>
      </c>
      <c r="D916" s="78">
        <f t="shared" si="107"/>
        <v>1</v>
      </c>
      <c r="E916" s="78">
        <f t="shared" si="108"/>
        <v>4.1970829884963919E-3</v>
      </c>
      <c r="F916" s="78">
        <f t="shared" si="109"/>
        <v>-47.541048868857068</v>
      </c>
      <c r="G916" s="78">
        <f t="shared" si="110"/>
        <v>0.10000000000000853</v>
      </c>
      <c r="H916" s="78">
        <f t="shared" si="111"/>
        <v>4.2458502634820181E-3</v>
      </c>
      <c r="I916" s="78">
        <f t="shared" si="112"/>
        <v>4.2458502634823799E-4</v>
      </c>
      <c r="J916" s="190"/>
    </row>
    <row r="917" spans="1:10" x14ac:dyDescent="0.2">
      <c r="A917" s="76">
        <v>85.8</v>
      </c>
      <c r="B917" s="76">
        <f t="shared" si="105"/>
        <v>8.5800000000000001E-2</v>
      </c>
      <c r="C917" s="78">
        <f t="shared" si="106"/>
        <v>4.1011363961128179E-3</v>
      </c>
      <c r="D917" s="78">
        <f t="shared" si="107"/>
        <v>1</v>
      </c>
      <c r="E917" s="78">
        <f t="shared" si="108"/>
        <v>4.1011363961128179E-3</v>
      </c>
      <c r="F917" s="78">
        <f t="shared" si="109"/>
        <v>-47.741915733030609</v>
      </c>
      <c r="G917" s="78">
        <f t="shared" si="110"/>
        <v>9.9999999999994316E-2</v>
      </c>
      <c r="H917" s="78">
        <f t="shared" si="111"/>
        <v>4.1491096923046049E-3</v>
      </c>
      <c r="I917" s="78">
        <f t="shared" si="112"/>
        <v>4.149109692304369E-4</v>
      </c>
      <c r="J917" s="190"/>
    </row>
    <row r="918" spans="1:10" x14ac:dyDescent="0.2">
      <c r="A918" s="76">
        <v>85.9</v>
      </c>
      <c r="B918" s="76">
        <f t="shared" si="105"/>
        <v>8.5900000000000004E-2</v>
      </c>
      <c r="C918" s="78">
        <f t="shared" si="106"/>
        <v>4.006762141127964E-3</v>
      </c>
      <c r="D918" s="78">
        <f t="shared" si="107"/>
        <v>1</v>
      </c>
      <c r="E918" s="78">
        <f t="shared" si="108"/>
        <v>4.006762141127964E-3</v>
      </c>
      <c r="F918" s="78">
        <f t="shared" si="109"/>
        <v>-47.944128768324944</v>
      </c>
      <c r="G918" s="78">
        <f t="shared" si="110"/>
        <v>0.10000000000000853</v>
      </c>
      <c r="H918" s="78">
        <f t="shared" si="111"/>
        <v>4.053949268620391E-3</v>
      </c>
      <c r="I918" s="78">
        <f t="shared" si="112"/>
        <v>4.0539492686207364E-4</v>
      </c>
      <c r="J918" s="190"/>
    </row>
    <row r="919" spans="1:10" x14ac:dyDescent="0.2">
      <c r="A919" s="76">
        <v>86</v>
      </c>
      <c r="B919" s="76">
        <f t="shared" si="105"/>
        <v>8.5999999999999993E-2</v>
      </c>
      <c r="C919" s="78">
        <f t="shared" si="106"/>
        <v>3.9139446518028356E-3</v>
      </c>
      <c r="D919" s="78">
        <f t="shared" si="107"/>
        <v>1</v>
      </c>
      <c r="E919" s="78">
        <f t="shared" si="108"/>
        <v>3.9139446518028356E-3</v>
      </c>
      <c r="F919" s="78">
        <f t="shared" si="109"/>
        <v>-48.14770640231135</v>
      </c>
      <c r="G919" s="78">
        <f t="shared" si="110"/>
        <v>9.9999999999994316E-2</v>
      </c>
      <c r="H919" s="78">
        <f t="shared" si="111"/>
        <v>3.9603533964654002E-3</v>
      </c>
      <c r="I919" s="78">
        <f t="shared" si="112"/>
        <v>3.9603533964651749E-4</v>
      </c>
      <c r="J919" s="190"/>
    </row>
    <row r="920" spans="1:10" x14ac:dyDescent="0.2">
      <c r="A920" s="76">
        <v>86.1</v>
      </c>
      <c r="B920" s="76">
        <f t="shared" si="105"/>
        <v>8.6099999999999996E-2</v>
      </c>
      <c r="C920" s="78">
        <f t="shared" si="106"/>
        <v>3.8226684053289427E-3</v>
      </c>
      <c r="D920" s="78">
        <f t="shared" si="107"/>
        <v>1</v>
      </c>
      <c r="E920" s="78">
        <f t="shared" si="108"/>
        <v>3.8226684053289427E-3</v>
      </c>
      <c r="F920" s="78">
        <f t="shared" si="109"/>
        <v>-48.352667458304765</v>
      </c>
      <c r="G920" s="78">
        <f t="shared" si="110"/>
        <v>9.9999999999994316E-2</v>
      </c>
      <c r="H920" s="78">
        <f t="shared" si="111"/>
        <v>3.8683065285658891E-3</v>
      </c>
      <c r="I920" s="78">
        <f t="shared" si="112"/>
        <v>3.8683065285656694E-4</v>
      </c>
      <c r="J920" s="190"/>
    </row>
    <row r="921" spans="1:10" x14ac:dyDescent="0.2">
      <c r="A921" s="76">
        <v>86.2</v>
      </c>
      <c r="B921" s="76">
        <f t="shared" si="105"/>
        <v>8.6199999999999999E-2</v>
      </c>
      <c r="C921" s="78">
        <f t="shared" si="106"/>
        <v>3.7329179283044655E-3</v>
      </c>
      <c r="D921" s="78">
        <f t="shared" si="107"/>
        <v>1</v>
      </c>
      <c r="E921" s="78">
        <f t="shared" si="108"/>
        <v>3.7329179283044655E-3</v>
      </c>
      <c r="F921" s="78">
        <f t="shared" si="109"/>
        <v>-48.559031166790348</v>
      </c>
      <c r="G921" s="78">
        <f t="shared" si="110"/>
        <v>0.10000000000000853</v>
      </c>
      <c r="H921" s="78">
        <f t="shared" si="111"/>
        <v>3.7777931668167043E-3</v>
      </c>
      <c r="I921" s="78">
        <f t="shared" si="112"/>
        <v>3.7777931668170263E-4</v>
      </c>
      <c r="J921" s="190"/>
    </row>
    <row r="922" spans="1:10" x14ac:dyDescent="0.2">
      <c r="A922" s="76">
        <v>86.3</v>
      </c>
      <c r="B922" s="76">
        <f t="shared" si="105"/>
        <v>8.6300000000000002E-2</v>
      </c>
      <c r="C922" s="78">
        <f t="shared" si="106"/>
        <v>3.6446777972062327E-3</v>
      </c>
      <c r="D922" s="78">
        <f t="shared" si="107"/>
        <v>1</v>
      </c>
      <c r="E922" s="78">
        <f t="shared" si="108"/>
        <v>3.6446777972062327E-3</v>
      </c>
      <c r="F922" s="78">
        <f t="shared" si="109"/>
        <v>-48.766817177265295</v>
      </c>
      <c r="G922" s="78">
        <f t="shared" si="110"/>
        <v>9.9999999999994316E-2</v>
      </c>
      <c r="H922" s="78">
        <f t="shared" si="111"/>
        <v>3.6887978627553491E-3</v>
      </c>
      <c r="I922" s="78">
        <f t="shared" si="112"/>
        <v>3.6887978627551395E-4</v>
      </c>
      <c r="J922" s="190"/>
    </row>
    <row r="923" spans="1:10" x14ac:dyDescent="0.2">
      <c r="A923" s="76">
        <v>86.4</v>
      </c>
      <c r="B923" s="76">
        <f t="shared" si="105"/>
        <v>8.6400000000000005E-2</v>
      </c>
      <c r="C923" s="78">
        <f t="shared" si="106"/>
        <v>3.5579326388569905E-3</v>
      </c>
      <c r="D923" s="78">
        <f t="shared" si="107"/>
        <v>1</v>
      </c>
      <c r="E923" s="78">
        <f t="shared" si="108"/>
        <v>3.5579326388569905E-3</v>
      </c>
      <c r="F923" s="78">
        <f t="shared" si="109"/>
        <v>-48.976045570514806</v>
      </c>
      <c r="G923" s="78">
        <f t="shared" si="110"/>
        <v>0.10000000000000853</v>
      </c>
      <c r="H923" s="78">
        <f t="shared" si="111"/>
        <v>3.6013052180316118E-3</v>
      </c>
      <c r="I923" s="78">
        <f t="shared" si="112"/>
        <v>3.6013052180319186E-4</v>
      </c>
      <c r="J923" s="190"/>
    </row>
    <row r="924" spans="1:10" x14ac:dyDescent="0.2">
      <c r="A924" s="76">
        <v>86.5</v>
      </c>
      <c r="B924" s="76">
        <f t="shared" si="105"/>
        <v>8.6499999999999994E-2</v>
      </c>
      <c r="C924" s="78">
        <f t="shared" si="106"/>
        <v>3.4726671308884234E-3</v>
      </c>
      <c r="D924" s="78">
        <f t="shared" si="107"/>
        <v>1</v>
      </c>
      <c r="E924" s="78">
        <f t="shared" si="108"/>
        <v>3.4726671308884234E-3</v>
      </c>
      <c r="F924" s="78">
        <f t="shared" si="109"/>
        <v>-49.186736871340848</v>
      </c>
      <c r="G924" s="78">
        <f t="shared" si="110"/>
        <v>9.9999999999994316E-2</v>
      </c>
      <c r="H924" s="78">
        <f t="shared" si="111"/>
        <v>3.5152998848727067E-3</v>
      </c>
      <c r="I924" s="78">
        <f t="shared" si="112"/>
        <v>3.5152998848725071E-4</v>
      </c>
      <c r="J924" s="190"/>
    </row>
    <row r="925" spans="1:10" x14ac:dyDescent="0.2">
      <c r="A925" s="76">
        <v>86.6</v>
      </c>
      <c r="B925" s="76">
        <f t="shared" si="105"/>
        <v>8.6599999999999996E-2</v>
      </c>
      <c r="C925" s="78">
        <f t="shared" si="106"/>
        <v>3.3888660021995452E-3</v>
      </c>
      <c r="D925" s="78">
        <f t="shared" si="107"/>
        <v>1</v>
      </c>
      <c r="E925" s="78">
        <f t="shared" si="108"/>
        <v>3.3888660021995452E-3</v>
      </c>
      <c r="F925" s="78">
        <f t="shared" si="109"/>
        <v>-49.398912061764278</v>
      </c>
      <c r="G925" s="78">
        <f t="shared" si="110"/>
        <v>9.9999999999994316E-2</v>
      </c>
      <c r="H925" s="78">
        <f t="shared" si="111"/>
        <v>3.4307665665439845E-3</v>
      </c>
      <c r="I925" s="78">
        <f t="shared" si="112"/>
        <v>3.4307665665437892E-4</v>
      </c>
      <c r="J925" s="190"/>
    </row>
    <row r="926" spans="1:10" x14ac:dyDescent="0.2">
      <c r="A926" s="76">
        <v>86.7</v>
      </c>
      <c r="B926" s="76">
        <f t="shared" si="105"/>
        <v>8.6699999999999999E-2</v>
      </c>
      <c r="C926" s="78">
        <f t="shared" si="106"/>
        <v>3.3065140334108817E-3</v>
      </c>
      <c r="D926" s="78">
        <f t="shared" si="107"/>
        <v>1</v>
      </c>
      <c r="E926" s="78">
        <f t="shared" si="108"/>
        <v>3.3065140334108817E-3</v>
      </c>
      <c r="F926" s="78">
        <f t="shared" si="109"/>
        <v>-49.612592594721086</v>
      </c>
      <c r="G926" s="78">
        <f t="shared" si="110"/>
        <v>0.10000000000000853</v>
      </c>
      <c r="H926" s="78">
        <f t="shared" si="111"/>
        <v>3.3476900178052134E-3</v>
      </c>
      <c r="I926" s="78">
        <f t="shared" si="112"/>
        <v>3.3476900178054989E-4</v>
      </c>
      <c r="J926" s="190"/>
    </row>
    <row r="927" spans="1:10" x14ac:dyDescent="0.2">
      <c r="A927" s="76">
        <v>86.8</v>
      </c>
      <c r="B927" s="76">
        <f t="shared" si="105"/>
        <v>8.6800000000000002E-2</v>
      </c>
      <c r="C927" s="78">
        <f t="shared" si="106"/>
        <v>3.2255960573139872E-3</v>
      </c>
      <c r="D927" s="78">
        <f t="shared" si="107"/>
        <v>1</v>
      </c>
      <c r="E927" s="78">
        <f t="shared" si="108"/>
        <v>3.2255960573139872E-3</v>
      </c>
      <c r="F927" s="78">
        <f t="shared" si="109"/>
        <v>-49.827800408275749</v>
      </c>
      <c r="G927" s="78">
        <f t="shared" si="110"/>
        <v>9.9999999999994316E-2</v>
      </c>
      <c r="H927" s="78">
        <f t="shared" si="111"/>
        <v>3.2660550453624346E-3</v>
      </c>
      <c r="I927" s="78">
        <f t="shared" si="112"/>
        <v>3.2660550453622491E-4</v>
      </c>
      <c r="J927" s="190"/>
    </row>
    <row r="928" spans="1:10" x14ac:dyDescent="0.2">
      <c r="A928" s="76">
        <v>86.9</v>
      </c>
      <c r="B928" s="76">
        <f t="shared" si="105"/>
        <v>8.6900000000000005E-2</v>
      </c>
      <c r="C928" s="78">
        <f t="shared" si="106"/>
        <v>3.1460969593164567E-3</v>
      </c>
      <c r="D928" s="78">
        <f t="shared" si="107"/>
        <v>1</v>
      </c>
      <c r="E928" s="78">
        <f t="shared" si="108"/>
        <v>3.1460969593164567E-3</v>
      </c>
      <c r="F928" s="78">
        <f t="shared" si="109"/>
        <v>-50.04455794037527</v>
      </c>
      <c r="G928" s="78">
        <f t="shared" si="110"/>
        <v>0.10000000000000853</v>
      </c>
      <c r="H928" s="78">
        <f t="shared" si="111"/>
        <v>3.1858465083152219E-3</v>
      </c>
      <c r="I928" s="78">
        <f t="shared" si="112"/>
        <v>3.1858465083154936E-4</v>
      </c>
      <c r="J928" s="190"/>
    </row>
    <row r="929" spans="1:10" x14ac:dyDescent="0.2">
      <c r="A929" s="76">
        <v>87</v>
      </c>
      <c r="B929" s="76">
        <f t="shared" si="105"/>
        <v>8.6999999999999994E-2</v>
      </c>
      <c r="C929" s="78">
        <f t="shared" si="106"/>
        <v>3.0680016778827511E-3</v>
      </c>
      <c r="D929" s="78">
        <f t="shared" si="107"/>
        <v>1</v>
      </c>
      <c r="E929" s="78">
        <f t="shared" si="108"/>
        <v>3.0680016778827511E-3</v>
      </c>
      <c r="F929" s="78">
        <f t="shared" si="109"/>
        <v>-50.262888144167647</v>
      </c>
      <c r="G929" s="78">
        <f t="shared" si="110"/>
        <v>9.9999999999994316E-2</v>
      </c>
      <c r="H929" s="78">
        <f t="shared" si="111"/>
        <v>3.1070493185996039E-3</v>
      </c>
      <c r="I929" s="78">
        <f t="shared" si="112"/>
        <v>3.1070493185994275E-4</v>
      </c>
      <c r="J929" s="190"/>
    </row>
    <row r="930" spans="1:10" x14ac:dyDescent="0.2">
      <c r="A930" s="76">
        <v>87.1</v>
      </c>
      <c r="B930" s="76">
        <f t="shared" si="105"/>
        <v>8.7099999999999997E-2</v>
      </c>
      <c r="C930" s="78">
        <f t="shared" si="106"/>
        <v>2.9912952049701283E-3</v>
      </c>
      <c r="D930" s="78">
        <f t="shared" si="107"/>
        <v>1</v>
      </c>
      <c r="E930" s="78">
        <f t="shared" si="108"/>
        <v>2.9912952049701283E-3</v>
      </c>
      <c r="F930" s="78">
        <f t="shared" si="109"/>
        <v>-50.48281450391287</v>
      </c>
      <c r="G930" s="78">
        <f t="shared" si="110"/>
        <v>9.9999999999994316E-2</v>
      </c>
      <c r="H930" s="78">
        <f t="shared" si="111"/>
        <v>3.0296484414264399E-3</v>
      </c>
      <c r="I930" s="78">
        <f t="shared" si="112"/>
        <v>3.0296484414262675E-4</v>
      </c>
      <c r="J930" s="190"/>
    </row>
    <row r="931" spans="1:10" x14ac:dyDescent="0.2">
      <c r="A931" s="76">
        <v>87.2</v>
      </c>
      <c r="B931" s="76">
        <f t="shared" si="105"/>
        <v>8.72E-2</v>
      </c>
      <c r="C931" s="78">
        <f t="shared" si="106"/>
        <v>2.915962586460325E-3</v>
      </c>
      <c r="D931" s="78">
        <f t="shared" si="107"/>
        <v>1</v>
      </c>
      <c r="E931" s="78">
        <f t="shared" si="108"/>
        <v>2.915962586460325E-3</v>
      </c>
      <c r="F931" s="78">
        <f t="shared" si="109"/>
        <v>-50.70436105151245</v>
      </c>
      <c r="G931" s="78">
        <f t="shared" si="110"/>
        <v>0.10000000000000853</v>
      </c>
      <c r="H931" s="78">
        <f t="shared" si="111"/>
        <v>2.9536288957152266E-3</v>
      </c>
      <c r="I931" s="78">
        <f t="shared" si="112"/>
        <v>2.9536288957154785E-4</v>
      </c>
      <c r="J931" s="190"/>
    </row>
    <row r="932" spans="1:10" x14ac:dyDescent="0.2">
      <c r="A932" s="76">
        <v>87.3</v>
      </c>
      <c r="B932" s="76">
        <f t="shared" si="105"/>
        <v>8.7300000000000003E-2</v>
      </c>
      <c r="C932" s="78">
        <f t="shared" si="106"/>
        <v>2.8419889225868083E-3</v>
      </c>
      <c r="D932" s="78">
        <f t="shared" si="107"/>
        <v>1</v>
      </c>
      <c r="E932" s="78">
        <f t="shared" si="108"/>
        <v>2.8419889225868083E-3</v>
      </c>
      <c r="F932" s="78">
        <f t="shared" si="109"/>
        <v>-50.927552383686809</v>
      </c>
      <c r="G932" s="78">
        <f t="shared" si="110"/>
        <v>9.9999999999994316E-2</v>
      </c>
      <c r="H932" s="78">
        <f t="shared" si="111"/>
        <v>2.8789757545235667E-3</v>
      </c>
      <c r="I932" s="78">
        <f t="shared" si="112"/>
        <v>2.878975754523403E-4</v>
      </c>
      <c r="J932" s="190"/>
    </row>
    <row r="933" spans="1:10" x14ac:dyDescent="0.2">
      <c r="A933" s="76">
        <v>87.4</v>
      </c>
      <c r="B933" s="76">
        <f t="shared" si="105"/>
        <v>8.7400000000000005E-2</v>
      </c>
      <c r="C933" s="78">
        <f t="shared" si="106"/>
        <v>2.7693593683572057E-3</v>
      </c>
      <c r="D933" s="78">
        <f t="shared" si="107"/>
        <v>1</v>
      </c>
      <c r="E933" s="78">
        <f t="shared" si="108"/>
        <v>2.7693593683572057E-3</v>
      </c>
      <c r="F933" s="78">
        <f t="shared" si="109"/>
        <v>-51.152413679832627</v>
      </c>
      <c r="G933" s="78">
        <f t="shared" si="110"/>
        <v>0.10000000000000853</v>
      </c>
      <c r="H933" s="78">
        <f t="shared" si="111"/>
        <v>2.805674145472007E-3</v>
      </c>
      <c r="I933" s="78">
        <f t="shared" si="112"/>
        <v>2.8056741454722463E-4</v>
      </c>
      <c r="J933" s="190"/>
    </row>
    <row r="934" spans="1:10" x14ac:dyDescent="0.2">
      <c r="A934" s="76">
        <v>87.5</v>
      </c>
      <c r="B934" s="76">
        <f t="shared" si="105"/>
        <v>8.7499999999999994E-2</v>
      </c>
      <c r="C934" s="78">
        <f t="shared" si="106"/>
        <v>2.6980591339715049E-3</v>
      </c>
      <c r="D934" s="78">
        <f t="shared" si="107"/>
        <v>1</v>
      </c>
      <c r="E934" s="78">
        <f t="shared" si="108"/>
        <v>2.6980591339715049E-3</v>
      </c>
      <c r="F934" s="78">
        <f t="shared" si="109"/>
        <v>-51.3789707205908</v>
      </c>
      <c r="G934" s="78">
        <f t="shared" si="110"/>
        <v>9.9999999999994316E-2</v>
      </c>
      <c r="H934" s="78">
        <f t="shared" si="111"/>
        <v>2.7337092511643553E-3</v>
      </c>
      <c r="I934" s="78">
        <f t="shared" si="112"/>
        <v>2.7337092511641999E-4</v>
      </c>
      <c r="J934" s="190"/>
    </row>
    <row r="935" spans="1:10" x14ac:dyDescent="0.2">
      <c r="A935" s="76">
        <v>87.6</v>
      </c>
      <c r="B935" s="76">
        <f t="shared" si="105"/>
        <v>8.7599999999999997E-2</v>
      </c>
      <c r="C935" s="78">
        <f t="shared" si="106"/>
        <v>2.6280734852356159E-3</v>
      </c>
      <c r="D935" s="78">
        <f t="shared" si="107"/>
        <v>1</v>
      </c>
      <c r="E935" s="78">
        <f t="shared" si="108"/>
        <v>2.6280734852356159E-3</v>
      </c>
      <c r="F935" s="78">
        <f t="shared" si="109"/>
        <v>-51.607249907160373</v>
      </c>
      <c r="G935" s="78">
        <f t="shared" si="110"/>
        <v>9.9999999999994316E-2</v>
      </c>
      <c r="H935" s="78">
        <f t="shared" si="111"/>
        <v>2.6630663096035602E-3</v>
      </c>
      <c r="I935" s="78">
        <f t="shared" si="112"/>
        <v>2.6630663096034089E-4</v>
      </c>
      <c r="J935" s="190"/>
    </row>
    <row r="936" spans="1:10" x14ac:dyDescent="0.2">
      <c r="A936" s="76">
        <v>87.7</v>
      </c>
      <c r="B936" s="76">
        <f t="shared" si="105"/>
        <v>8.77E-2</v>
      </c>
      <c r="C936" s="78">
        <f t="shared" si="106"/>
        <v>2.5593877439703508E-3</v>
      </c>
      <c r="D936" s="78">
        <f t="shared" si="107"/>
        <v>1</v>
      </c>
      <c r="E936" s="78">
        <f t="shared" si="108"/>
        <v>2.5593877439703508E-3</v>
      </c>
      <c r="F936" s="78">
        <f t="shared" si="109"/>
        <v>-51.83727828139461</v>
      </c>
      <c r="G936" s="78">
        <f t="shared" si="110"/>
        <v>0.10000000000000853</v>
      </c>
      <c r="H936" s="78">
        <f t="shared" si="111"/>
        <v>2.5937306146029833E-3</v>
      </c>
      <c r="I936" s="78">
        <f t="shared" si="112"/>
        <v>2.5937306146032047E-4</v>
      </c>
      <c r="J936" s="190"/>
    </row>
    <row r="937" spans="1:10" x14ac:dyDescent="0.2">
      <c r="A937" s="76">
        <v>87.8</v>
      </c>
      <c r="B937" s="76">
        <f t="shared" si="105"/>
        <v>8.7800000000000003E-2</v>
      </c>
      <c r="C937" s="78">
        <f t="shared" si="106"/>
        <v>2.491987288416033E-3</v>
      </c>
      <c r="D937" s="78">
        <f t="shared" si="107"/>
        <v>1</v>
      </c>
      <c r="E937" s="78">
        <f t="shared" si="108"/>
        <v>2.491987288416033E-3</v>
      </c>
      <c r="F937" s="78">
        <f t="shared" si="109"/>
        <v>-52.069083546716854</v>
      </c>
      <c r="G937" s="78">
        <f t="shared" si="110"/>
        <v>9.9999999999994316E-2</v>
      </c>
      <c r="H937" s="78">
        <f t="shared" si="111"/>
        <v>2.5256875161931919E-3</v>
      </c>
      <c r="I937" s="78">
        <f t="shared" si="112"/>
        <v>2.5256875161930483E-4</v>
      </c>
      <c r="J937" s="190"/>
    </row>
    <row r="938" spans="1:10" x14ac:dyDescent="0.2">
      <c r="A938" s="76">
        <v>87.9</v>
      </c>
      <c r="B938" s="76">
        <f t="shared" si="105"/>
        <v>8.7900000000000006E-2</v>
      </c>
      <c r="C938" s="78">
        <f t="shared" si="106"/>
        <v>2.4258575536322785E-3</v>
      </c>
      <c r="D938" s="78">
        <f t="shared" si="107"/>
        <v>1</v>
      </c>
      <c r="E938" s="78">
        <f t="shared" si="108"/>
        <v>2.4258575536322785E-3</v>
      </c>
      <c r="F938" s="78">
        <f t="shared" si="109"/>
        <v>-52.30269408989799</v>
      </c>
      <c r="G938" s="78">
        <f t="shared" si="110"/>
        <v>0.10000000000000853</v>
      </c>
      <c r="H938" s="78">
        <f t="shared" si="111"/>
        <v>2.4589224210241557E-3</v>
      </c>
      <c r="I938" s="78">
        <f t="shared" si="112"/>
        <v>2.4589224210243656E-4</v>
      </c>
      <c r="J938" s="190"/>
    </row>
    <row r="939" spans="1:10" x14ac:dyDescent="0.2">
      <c r="A939" s="76">
        <v>88</v>
      </c>
      <c r="B939" s="76">
        <f t="shared" si="105"/>
        <v>8.7999999999999995E-2</v>
      </c>
      <c r="C939" s="78">
        <f t="shared" si="106"/>
        <v>2.3609840318935668E-3</v>
      </c>
      <c r="D939" s="78">
        <f t="shared" si="107"/>
        <v>1</v>
      </c>
      <c r="E939" s="78">
        <f t="shared" si="108"/>
        <v>2.3609840318935668E-3</v>
      </c>
      <c r="F939" s="78">
        <f t="shared" si="109"/>
        <v>-52.53813900373644</v>
      </c>
      <c r="G939" s="78">
        <f t="shared" si="110"/>
        <v>9.9999999999994316E-2</v>
      </c>
      <c r="H939" s="78">
        <f t="shared" si="111"/>
        <v>2.3934207927629224E-3</v>
      </c>
      <c r="I939" s="78">
        <f t="shared" si="112"/>
        <v>2.3934207927627863E-4</v>
      </c>
      <c r="J939" s="190"/>
    </row>
    <row r="940" spans="1:10" x14ac:dyDescent="0.2">
      <c r="A940" s="76">
        <v>88.1</v>
      </c>
      <c r="B940" s="76">
        <f t="shared" si="105"/>
        <v>8.8099999999999998E-2</v>
      </c>
      <c r="C940" s="78">
        <f t="shared" si="106"/>
        <v>2.2973522730800207E-3</v>
      </c>
      <c r="D940" s="78">
        <f t="shared" si="107"/>
        <v>1</v>
      </c>
      <c r="E940" s="78">
        <f t="shared" si="108"/>
        <v>2.2973522730800207E-3</v>
      </c>
      <c r="F940" s="78">
        <f t="shared" si="109"/>
        <v>-52.775448110687975</v>
      </c>
      <c r="G940" s="78">
        <f t="shared" si="110"/>
        <v>9.9999999999994316E-2</v>
      </c>
      <c r="H940" s="78">
        <f t="shared" si="111"/>
        <v>2.3291681524867935E-3</v>
      </c>
      <c r="I940" s="78">
        <f t="shared" si="112"/>
        <v>2.3291681524866611E-4</v>
      </c>
      <c r="J940" s="190"/>
    </row>
    <row r="941" spans="1:10" x14ac:dyDescent="0.2">
      <c r="A941" s="76">
        <v>88.2</v>
      </c>
      <c r="B941" s="76">
        <f t="shared" si="105"/>
        <v>8.8200000000000001E-2</v>
      </c>
      <c r="C941" s="78">
        <f t="shared" si="106"/>
        <v>2.2349478850636393E-3</v>
      </c>
      <c r="D941" s="78">
        <f t="shared" si="107"/>
        <v>1</v>
      </c>
      <c r="E941" s="78">
        <f t="shared" si="108"/>
        <v>2.2349478850636393E-3</v>
      </c>
      <c r="F941" s="78">
        <f t="shared" si="109"/>
        <v>-53.014651987492499</v>
      </c>
      <c r="G941" s="78">
        <f t="shared" si="110"/>
        <v>0.10000000000000853</v>
      </c>
      <c r="H941" s="78">
        <f t="shared" si="111"/>
        <v>2.26615007907183E-3</v>
      </c>
      <c r="I941" s="78">
        <f t="shared" si="112"/>
        <v>2.2661500790720232E-4</v>
      </c>
      <c r="J941" s="190"/>
    </row>
    <row r="942" spans="1:10" x14ac:dyDescent="0.2">
      <c r="A942" s="76">
        <v>88.3</v>
      </c>
      <c r="B942" s="76">
        <f t="shared" si="105"/>
        <v>8.8300000000000003E-2</v>
      </c>
      <c r="C942" s="78">
        <f t="shared" si="106"/>
        <v>2.173756534090136E-3</v>
      </c>
      <c r="D942" s="78">
        <f t="shared" si="107"/>
        <v>1</v>
      </c>
      <c r="E942" s="78">
        <f t="shared" si="108"/>
        <v>2.173756534090136E-3</v>
      </c>
      <c r="F942" s="78">
        <f t="shared" si="109"/>
        <v>-53.25578199084822</v>
      </c>
      <c r="G942" s="78">
        <f t="shared" si="110"/>
        <v>9.9999999999994316E-2</v>
      </c>
      <c r="H942" s="78">
        <f t="shared" si="111"/>
        <v>2.2043522095768877E-3</v>
      </c>
      <c r="I942" s="78">
        <f t="shared" si="112"/>
        <v>2.2043522095767623E-4</v>
      </c>
      <c r="J942" s="190"/>
    </row>
    <row r="943" spans="1:10" x14ac:dyDescent="0.2">
      <c r="A943" s="76">
        <v>88.4</v>
      </c>
      <c r="B943" s="76">
        <f t="shared" si="105"/>
        <v>8.8400000000000006E-2</v>
      </c>
      <c r="C943" s="78">
        <f t="shared" si="106"/>
        <v>2.1137639451560214E-3</v>
      </c>
      <c r="D943" s="78">
        <f t="shared" si="107"/>
        <v>1</v>
      </c>
      <c r="E943" s="78">
        <f t="shared" si="108"/>
        <v>2.1137639451560214E-3</v>
      </c>
      <c r="F943" s="78">
        <f t="shared" si="109"/>
        <v>-53.498870284188406</v>
      </c>
      <c r="G943" s="78">
        <f t="shared" si="110"/>
        <v>0.10000000000000853</v>
      </c>
      <c r="H943" s="78">
        <f t="shared" si="111"/>
        <v>2.143760239623079E-3</v>
      </c>
      <c r="I943" s="78">
        <f t="shared" si="112"/>
        <v>2.1437602396232616E-4</v>
      </c>
      <c r="J943" s="190"/>
    </row>
    <row r="944" spans="1:10" x14ac:dyDescent="0.2">
      <c r="A944" s="76">
        <v>88.5</v>
      </c>
      <c r="B944" s="76">
        <f t="shared" si="105"/>
        <v>8.8499999999999995E-2</v>
      </c>
      <c r="C944" s="78">
        <f t="shared" si="106"/>
        <v>2.05495590238119E-3</v>
      </c>
      <c r="D944" s="78">
        <f t="shared" si="107"/>
        <v>1</v>
      </c>
      <c r="E944" s="78">
        <f t="shared" si="108"/>
        <v>2.05495590238119E-3</v>
      </c>
      <c r="F944" s="78">
        <f t="shared" si="109"/>
        <v>-53.743949865617111</v>
      </c>
      <c r="G944" s="78">
        <f t="shared" si="110"/>
        <v>9.9999999999994316E-2</v>
      </c>
      <c r="H944" s="78">
        <f t="shared" si="111"/>
        <v>2.0843599237686059E-3</v>
      </c>
      <c r="I944" s="78">
        <f t="shared" si="112"/>
        <v>2.0843599237684875E-4</v>
      </c>
      <c r="J944" s="190"/>
    </row>
    <row r="945" spans="1:10" x14ac:dyDescent="0.2">
      <c r="A945" s="76">
        <v>88.6</v>
      </c>
      <c r="B945" s="76">
        <f t="shared" si="105"/>
        <v>8.8599999999999998E-2</v>
      </c>
      <c r="C945" s="78">
        <f t="shared" si="106"/>
        <v>1.9973182493769307E-3</v>
      </c>
      <c r="D945" s="78">
        <f t="shared" si="107"/>
        <v>1</v>
      </c>
      <c r="E945" s="78">
        <f t="shared" si="108"/>
        <v>1.9973182493769307E-3</v>
      </c>
      <c r="F945" s="78">
        <f t="shared" si="109"/>
        <v>-53.991054597064725</v>
      </c>
      <c r="G945" s="78">
        <f t="shared" si="110"/>
        <v>9.9999999999994316E-2</v>
      </c>
      <c r="H945" s="78">
        <f t="shared" si="111"/>
        <v>2.0261370758790603E-3</v>
      </c>
      <c r="I945" s="78">
        <f t="shared" si="112"/>
        <v>2.0261370758789451E-4</v>
      </c>
      <c r="J945" s="190"/>
    </row>
    <row r="946" spans="1:10" x14ac:dyDescent="0.2">
      <c r="A946" s="76">
        <v>88.7</v>
      </c>
      <c r="B946" s="76">
        <f t="shared" si="105"/>
        <v>8.8700000000000001E-2</v>
      </c>
      <c r="C946" s="78">
        <f t="shared" si="106"/>
        <v>1.9408368896093806E-3</v>
      </c>
      <c r="D946" s="78">
        <f t="shared" si="107"/>
        <v>1</v>
      </c>
      <c r="E946" s="78">
        <f t="shared" si="108"/>
        <v>1.9408368896093806E-3</v>
      </c>
      <c r="F946" s="78">
        <f t="shared" si="109"/>
        <v>-54.240219234727938</v>
      </c>
      <c r="G946" s="78">
        <f t="shared" si="110"/>
        <v>0.10000000000000853</v>
      </c>
      <c r="H946" s="78">
        <f t="shared" si="111"/>
        <v>1.9690775694931554E-3</v>
      </c>
      <c r="I946" s="78">
        <f t="shared" si="112"/>
        <v>1.9690775694933233E-4</v>
      </c>
      <c r="J946" s="190"/>
    </row>
    <row r="947" spans="1:10" x14ac:dyDescent="0.2">
      <c r="A947" s="76">
        <v>88.8</v>
      </c>
      <c r="B947" s="76">
        <f t="shared" si="105"/>
        <v>8.8800000000000004E-2</v>
      </c>
      <c r="C947" s="78">
        <f t="shared" si="106"/>
        <v>1.8854977867583415E-3</v>
      </c>
      <c r="D947" s="78">
        <f t="shared" si="107"/>
        <v>1</v>
      </c>
      <c r="E947" s="78">
        <f t="shared" si="108"/>
        <v>1.8854977867583415E-3</v>
      </c>
      <c r="F947" s="78">
        <f t="shared" si="109"/>
        <v>-54.491479460862834</v>
      </c>
      <c r="G947" s="78">
        <f t="shared" si="110"/>
        <v>9.9999999999994316E-2</v>
      </c>
      <c r="H947" s="78">
        <f t="shared" si="111"/>
        <v>1.913167338183861E-3</v>
      </c>
      <c r="I947" s="78">
        <f t="shared" si="112"/>
        <v>1.9131673381837523E-4</v>
      </c>
      <c r="J947" s="190"/>
    </row>
    <row r="948" spans="1:10" x14ac:dyDescent="0.2">
      <c r="A948" s="76">
        <v>88.9</v>
      </c>
      <c r="B948" s="76">
        <f t="shared" si="105"/>
        <v>8.8900000000000007E-2</v>
      </c>
      <c r="C948" s="78">
        <f t="shared" si="106"/>
        <v>1.8312869650714836E-3</v>
      </c>
      <c r="D948" s="78">
        <f t="shared" si="107"/>
        <v>1</v>
      </c>
      <c r="E948" s="78">
        <f t="shared" si="108"/>
        <v>1.8312869650714836E-3</v>
      </c>
      <c r="F948" s="78">
        <f t="shared" si="109"/>
        <v>-54.744871917003756</v>
      </c>
      <c r="G948" s="78">
        <f t="shared" si="110"/>
        <v>0.10000000000000853</v>
      </c>
      <c r="H948" s="78">
        <f t="shared" si="111"/>
        <v>1.8583923759149124E-3</v>
      </c>
      <c r="I948" s="78">
        <f t="shared" si="112"/>
        <v>1.8583923759150708E-4</v>
      </c>
      <c r="J948" s="190"/>
    </row>
    <row r="949" spans="1:10" x14ac:dyDescent="0.2">
      <c r="A949" s="76">
        <v>89</v>
      </c>
      <c r="B949" s="76">
        <f t="shared" si="105"/>
        <v>8.8999999999999996E-2</v>
      </c>
      <c r="C949" s="78">
        <f t="shared" si="106"/>
        <v>1.7781905097141281E-3</v>
      </c>
      <c r="D949" s="78">
        <f t="shared" si="107"/>
        <v>1</v>
      </c>
      <c r="E949" s="78">
        <f t="shared" si="108"/>
        <v>1.7781905097141281E-3</v>
      </c>
      <c r="F949" s="78">
        <f t="shared" si="109"/>
        <v>-55.000434238684726</v>
      </c>
      <c r="G949" s="78">
        <f t="shared" si="110"/>
        <v>9.9999999999994316E-2</v>
      </c>
      <c r="H949" s="78">
        <f t="shared" si="111"/>
        <v>1.8047387373928058E-3</v>
      </c>
      <c r="I949" s="78">
        <f t="shared" si="112"/>
        <v>1.8047387373927034E-4</v>
      </c>
      <c r="J949" s="190"/>
    </row>
    <row r="950" spans="1:10" x14ac:dyDescent="0.2">
      <c r="A950" s="76">
        <v>89.1</v>
      </c>
      <c r="B950" s="76">
        <f t="shared" si="105"/>
        <v>8.9099999999999999E-2</v>
      </c>
      <c r="C950" s="78">
        <f t="shared" si="106"/>
        <v>1.7261945671142058E-3</v>
      </c>
      <c r="D950" s="78">
        <f t="shared" si="107"/>
        <v>1</v>
      </c>
      <c r="E950" s="78">
        <f t="shared" si="108"/>
        <v>1.7261945671142058E-3</v>
      </c>
      <c r="F950" s="78">
        <f t="shared" si="109"/>
        <v>-55.258205091747278</v>
      </c>
      <c r="G950" s="78">
        <f t="shared" si="110"/>
        <v>9.9999999999994316E-2</v>
      </c>
      <c r="H950" s="78">
        <f t="shared" si="111"/>
        <v>1.7521925384141671E-3</v>
      </c>
      <c r="I950" s="78">
        <f t="shared" si="112"/>
        <v>1.7521925384140675E-4</v>
      </c>
      <c r="J950" s="190"/>
    </row>
    <row r="951" spans="1:10" x14ac:dyDescent="0.2">
      <c r="A951" s="76">
        <v>89.2</v>
      </c>
      <c r="B951" s="76">
        <f t="shared" si="105"/>
        <v>8.9200000000000002E-2</v>
      </c>
      <c r="C951" s="78">
        <f t="shared" si="106"/>
        <v>1.6752853453027424E-3</v>
      </c>
      <c r="D951" s="78">
        <f t="shared" si="107"/>
        <v>1</v>
      </c>
      <c r="E951" s="78">
        <f t="shared" si="108"/>
        <v>1.6752853453027424E-3</v>
      </c>
      <c r="F951" s="78">
        <f t="shared" si="109"/>
        <v>-55.518224210321058</v>
      </c>
      <c r="G951" s="78">
        <f t="shared" si="110"/>
        <v>0.10000000000000853</v>
      </c>
      <c r="H951" s="78">
        <f t="shared" si="111"/>
        <v>1.7007399562084741E-3</v>
      </c>
      <c r="I951" s="78">
        <f t="shared" si="112"/>
        <v>1.700739956208619E-4</v>
      </c>
      <c r="J951" s="190"/>
    </row>
    <row r="952" spans="1:10" x14ac:dyDescent="0.2">
      <c r="A952" s="76">
        <v>89.3</v>
      </c>
      <c r="B952" s="76">
        <f t="shared" si="105"/>
        <v>8.929999999999999E-2</v>
      </c>
      <c r="C952" s="78">
        <f t="shared" si="106"/>
        <v>1.6254491142498333E-3</v>
      </c>
      <c r="D952" s="78">
        <f t="shared" si="107"/>
        <v>1</v>
      </c>
      <c r="E952" s="78">
        <f t="shared" si="108"/>
        <v>1.6254491142498333E-3</v>
      </c>
      <c r="F952" s="78">
        <f t="shared" si="109"/>
        <v>-55.780532436570496</v>
      </c>
      <c r="G952" s="78">
        <f t="shared" si="110"/>
        <v>9.9999999999994316E-2</v>
      </c>
      <c r="H952" s="78">
        <f t="shared" si="111"/>
        <v>1.6503672297762879E-3</v>
      </c>
      <c r="I952" s="78">
        <f t="shared" si="112"/>
        <v>1.6503672297761939E-4</v>
      </c>
      <c r="J952" s="190"/>
    </row>
    <row r="953" spans="1:10" x14ac:dyDescent="0.2">
      <c r="A953" s="76">
        <v>89.4</v>
      </c>
      <c r="B953" s="76">
        <f t="shared" si="105"/>
        <v>8.9400000000000007E-2</v>
      </c>
      <c r="C953" s="78">
        <f t="shared" si="106"/>
        <v>1.5766722061957964E-3</v>
      </c>
      <c r="D953" s="78">
        <f t="shared" si="107"/>
        <v>1</v>
      </c>
      <c r="E953" s="78">
        <f t="shared" si="108"/>
        <v>1.5766722061957964E-3</v>
      </c>
      <c r="F953" s="78">
        <f t="shared" si="109"/>
        <v>-56.045171762308811</v>
      </c>
      <c r="G953" s="78">
        <f t="shared" si="110"/>
        <v>0.10000000000000853</v>
      </c>
      <c r="H953" s="78">
        <f t="shared" si="111"/>
        <v>1.6010606602228149E-3</v>
      </c>
      <c r="I953" s="78">
        <f t="shared" si="112"/>
        <v>1.6010606602229514E-4</v>
      </c>
      <c r="J953" s="190"/>
    </row>
    <row r="954" spans="1:10" x14ac:dyDescent="0.2">
      <c r="A954" s="76">
        <v>89.5</v>
      </c>
      <c r="B954" s="76">
        <f t="shared" si="105"/>
        <v>8.9499999999999996E-2</v>
      </c>
      <c r="C954" s="78">
        <f t="shared" si="106"/>
        <v>1.5289410159779098E-3</v>
      </c>
      <c r="D954" s="78">
        <f t="shared" si="107"/>
        <v>1</v>
      </c>
      <c r="E954" s="78">
        <f t="shared" si="108"/>
        <v>1.5289410159779098E-3</v>
      </c>
      <c r="F954" s="78">
        <f t="shared" si="109"/>
        <v>-56.312185372583265</v>
      </c>
      <c r="G954" s="78">
        <f t="shared" si="110"/>
        <v>9.9999999999994316E-2</v>
      </c>
      <c r="H954" s="78">
        <f t="shared" si="111"/>
        <v>1.5528066110868531E-3</v>
      </c>
      <c r="I954" s="78">
        <f t="shared" si="112"/>
        <v>1.5528066110867647E-4</v>
      </c>
      <c r="J954" s="190"/>
    </row>
    <row r="955" spans="1:10" x14ac:dyDescent="0.2">
      <c r="A955" s="76">
        <v>89.6</v>
      </c>
      <c r="B955" s="76">
        <f t="shared" si="105"/>
        <v>8.9599999999999999E-2</v>
      </c>
      <c r="C955" s="78">
        <f t="shared" si="106"/>
        <v>1.4822420013524955E-3</v>
      </c>
      <c r="D955" s="78">
        <f t="shared" si="107"/>
        <v>1</v>
      </c>
      <c r="E955" s="78">
        <f t="shared" si="108"/>
        <v>1.4822420013524955E-3</v>
      </c>
      <c r="F955" s="78">
        <f t="shared" si="109"/>
        <v>-56.581617691346217</v>
      </c>
      <c r="G955" s="78">
        <f t="shared" si="110"/>
        <v>9.9999999999994316E-2</v>
      </c>
      <c r="H955" s="78">
        <f t="shared" si="111"/>
        <v>1.5055915086652025E-3</v>
      </c>
      <c r="I955" s="78">
        <f t="shared" si="112"/>
        <v>1.505591508665117E-4</v>
      </c>
      <c r="J955" s="190"/>
    </row>
    <row r="956" spans="1:10" x14ac:dyDescent="0.2">
      <c r="A956" s="76">
        <v>89.7</v>
      </c>
      <c r="B956" s="76">
        <f t="shared" si="105"/>
        <v>8.9700000000000002E-2</v>
      </c>
      <c r="C956" s="78">
        <f t="shared" si="106"/>
        <v>1.4365616833123542E-3</v>
      </c>
      <c r="D956" s="78">
        <f t="shared" si="107"/>
        <v>1</v>
      </c>
      <c r="E956" s="78">
        <f t="shared" si="108"/>
        <v>1.4365616833123542E-3</v>
      </c>
      <c r="F956" s="78">
        <f t="shared" si="109"/>
        <v>-56.853514429332861</v>
      </c>
      <c r="G956" s="78">
        <f t="shared" si="110"/>
        <v>0.10000000000000853</v>
      </c>
      <c r="H956" s="78">
        <f t="shared" si="111"/>
        <v>1.4594018423324249E-3</v>
      </c>
      <c r="I956" s="78">
        <f t="shared" si="112"/>
        <v>1.4594018423325493E-4</v>
      </c>
      <c r="J956" s="190"/>
    </row>
    <row r="957" spans="1:10" x14ac:dyDescent="0.2">
      <c r="A957" s="76">
        <v>89.8</v>
      </c>
      <c r="B957" s="76">
        <f t="shared" ref="B957:B1020" si="113">A957/1000</f>
        <v>8.9799999999999991E-2</v>
      </c>
      <c r="C957" s="78">
        <f t="shared" ref="C957:C1020" si="114">ABS(SIN(((144*PI()*$A957*VLOOKUP($D$8,$C$13:$D$16,2,FALSE))/($D$11*1000000)))/(VLOOKUP($D$8,$C$13:$D$16,2,FALSE)*SIN(((144*PI()*$A957)/($D$11*1000000)))))^3</f>
        <v>1.3918866463996423E-3</v>
      </c>
      <c r="D957" s="78">
        <f t="shared" ref="D957:D1020" si="115">ABS(SIN(((144*VLOOKUP($D$8,$C$13:$D$16,2,FALSE)*PI()*$A957*VLOOKUP($D$8,$C$13:$E$16,3,FALSE))/($D$11*1000000)))/(VLOOKUP($D$8,$C$13:$E$16,3,FALSE)*SIN(((144*VLOOKUP($D$8,$C$13:$D$16,2,FALSE)*PI()*$A957)/($D$11*1000000)))))^1</f>
        <v>1</v>
      </c>
      <c r="E957" s="78">
        <f t="shared" ref="E957:E1020" si="116">C957*D957</f>
        <v>1.3918866463996423E-3</v>
      </c>
      <c r="F957" s="78">
        <f t="shared" ref="F957:F1020" si="117">20*LOG10(E957)</f>
        <v>-57.127922634274277</v>
      </c>
      <c r="G957" s="78">
        <f t="shared" ref="G957:G1020" si="118">A957-A956</f>
        <v>9.9999999999994316E-2</v>
      </c>
      <c r="H957" s="78">
        <f t="shared" ref="H957:H1020" si="119">((C957+C956)/2)</f>
        <v>1.4142241648559982E-3</v>
      </c>
      <c r="I957" s="78">
        <f t="shared" si="112"/>
        <v>1.4142241648559177E-4</v>
      </c>
      <c r="J957" s="190"/>
    </row>
    <row r="958" spans="1:10" x14ac:dyDescent="0.2">
      <c r="A958" s="76">
        <v>89.9</v>
      </c>
      <c r="B958" s="76">
        <f t="shared" si="113"/>
        <v>8.9900000000000008E-2</v>
      </c>
      <c r="C958" s="78">
        <f t="shared" si="114"/>
        <v>1.348203539014153E-3</v>
      </c>
      <c r="D958" s="78">
        <f t="shared" si="115"/>
        <v>1</v>
      </c>
      <c r="E958" s="78">
        <f t="shared" si="116"/>
        <v>1.348203539014153E-3</v>
      </c>
      <c r="F958" s="78">
        <f t="shared" si="117"/>
        <v>-57.404890743584062</v>
      </c>
      <c r="G958" s="78">
        <f t="shared" si="118"/>
        <v>0.10000000000000853</v>
      </c>
      <c r="H958" s="78">
        <f t="shared" si="119"/>
        <v>1.3700450927068976E-3</v>
      </c>
      <c r="I958" s="78">
        <f t="shared" ref="I958:I1021" si="120">G958*H958</f>
        <v>1.3700450927070143E-4</v>
      </c>
      <c r="J958" s="190"/>
    </row>
    <row r="959" spans="1:10" x14ac:dyDescent="0.2">
      <c r="A959" s="76">
        <v>90</v>
      </c>
      <c r="B959" s="76">
        <f t="shared" si="113"/>
        <v>0.09</v>
      </c>
      <c r="C959" s="78">
        <f t="shared" si="114"/>
        <v>1.3054990737169578E-3</v>
      </c>
      <c r="D959" s="78">
        <f t="shared" si="115"/>
        <v>1</v>
      </c>
      <c r="E959" s="78">
        <f t="shared" si="116"/>
        <v>1.3054990737169578E-3</v>
      </c>
      <c r="F959" s="78">
        <f t="shared" si="117"/>
        <v>-57.684468639666491</v>
      </c>
      <c r="G959" s="78">
        <f t="shared" si="118"/>
        <v>9.9999999999994316E-2</v>
      </c>
      <c r="H959" s="78">
        <f t="shared" si="119"/>
        <v>1.3268513063655553E-3</v>
      </c>
      <c r="I959" s="78">
        <f t="shared" si="120"/>
        <v>1.32685130636548E-4</v>
      </c>
      <c r="J959" s="190"/>
    </row>
    <row r="960" spans="1:10" x14ac:dyDescent="0.2">
      <c r="A960" s="76">
        <v>90.1</v>
      </c>
      <c r="B960" s="76">
        <f t="shared" si="113"/>
        <v>9.01E-2</v>
      </c>
      <c r="C960" s="78">
        <f t="shared" si="114"/>
        <v>1.2637600275294178E-3</v>
      </c>
      <c r="D960" s="78">
        <f t="shared" si="115"/>
        <v>1</v>
      </c>
      <c r="E960" s="78">
        <f t="shared" si="116"/>
        <v>1.2637600275294178E-3</v>
      </c>
      <c r="F960" s="78">
        <f t="shared" si="117"/>
        <v>-57.966707708004357</v>
      </c>
      <c r="G960" s="78">
        <f t="shared" si="118"/>
        <v>9.9999999999994316E-2</v>
      </c>
      <c r="H960" s="78">
        <f t="shared" si="119"/>
        <v>1.2846295506231879E-3</v>
      </c>
      <c r="I960" s="78">
        <f t="shared" si="120"/>
        <v>1.2846295506231149E-4</v>
      </c>
      <c r="J960" s="190"/>
    </row>
    <row r="961" spans="1:10" x14ac:dyDescent="0.2">
      <c r="A961" s="76">
        <v>90.2</v>
      </c>
      <c r="B961" s="76">
        <f t="shared" si="113"/>
        <v>9.0200000000000002E-2</v>
      </c>
      <c r="C961" s="78">
        <f t="shared" si="114"/>
        <v>1.2229732422276956E-3</v>
      </c>
      <c r="D961" s="78">
        <f t="shared" si="115"/>
        <v>1</v>
      </c>
      <c r="E961" s="78">
        <f t="shared" si="116"/>
        <v>1.2229732422276956E-3</v>
      </c>
      <c r="F961" s="78">
        <f t="shared" si="117"/>
        <v>-58.25166089819475</v>
      </c>
      <c r="G961" s="78">
        <f t="shared" si="118"/>
        <v>0.10000000000000853</v>
      </c>
      <c r="H961" s="78">
        <f t="shared" si="119"/>
        <v>1.2433666348785567E-3</v>
      </c>
      <c r="I961" s="78">
        <f t="shared" si="120"/>
        <v>1.2433666348786628E-4</v>
      </c>
      <c r="J961" s="190"/>
    </row>
    <row r="962" spans="1:10" x14ac:dyDescent="0.2">
      <c r="A962" s="76">
        <v>90.3</v>
      </c>
      <c r="B962" s="76">
        <f t="shared" si="113"/>
        <v>9.0299999999999991E-2</v>
      </c>
      <c r="C962" s="78">
        <f t="shared" si="114"/>
        <v>1.18312562463255E-3</v>
      </c>
      <c r="D962" s="78">
        <f t="shared" si="115"/>
        <v>1</v>
      </c>
      <c r="E962" s="78">
        <f t="shared" si="116"/>
        <v>1.18312562463255E-3</v>
      </c>
      <c r="F962" s="78">
        <f t="shared" si="117"/>
        <v>-58.539382788115816</v>
      </c>
      <c r="G962" s="78">
        <f t="shared" si="118"/>
        <v>9.9999999999994316E-2</v>
      </c>
      <c r="H962" s="78">
        <f t="shared" si="119"/>
        <v>1.2030494334301228E-3</v>
      </c>
      <c r="I962" s="78">
        <f t="shared" si="120"/>
        <v>1.2030494334300544E-4</v>
      </c>
      <c r="J962" s="190"/>
    </row>
    <row r="963" spans="1:10" x14ac:dyDescent="0.2">
      <c r="A963" s="76">
        <v>90.4</v>
      </c>
      <c r="B963" s="76">
        <f t="shared" si="113"/>
        <v>9.0400000000000008E-2</v>
      </c>
      <c r="C963" s="78">
        <f t="shared" si="114"/>
        <v>1.1442041468945848E-3</v>
      </c>
      <c r="D963" s="78">
        <f t="shared" si="115"/>
        <v>1</v>
      </c>
      <c r="E963" s="78">
        <f t="shared" si="116"/>
        <v>1.1442041468945848E-3</v>
      </c>
      <c r="F963" s="78">
        <f t="shared" si="117"/>
        <v>-58.829929651417999</v>
      </c>
      <c r="G963" s="78">
        <f t="shared" si="118"/>
        <v>0.10000000000000853</v>
      </c>
      <c r="H963" s="78">
        <f t="shared" si="119"/>
        <v>1.1636648857635675E-3</v>
      </c>
      <c r="I963" s="78">
        <f t="shared" si="120"/>
        <v>1.1636648857636668E-4</v>
      </c>
      <c r="J963" s="190"/>
    </row>
    <row r="964" spans="1:10" x14ac:dyDescent="0.2">
      <c r="A964" s="76">
        <v>90.5</v>
      </c>
      <c r="B964" s="76">
        <f t="shared" si="113"/>
        <v>9.0499999999999997E-2</v>
      </c>
      <c r="C964" s="78">
        <f t="shared" si="114"/>
        <v>1.1061958467748646E-3</v>
      </c>
      <c r="D964" s="78">
        <f t="shared" si="115"/>
        <v>1</v>
      </c>
      <c r="E964" s="78">
        <f t="shared" si="116"/>
        <v>1.1061958467748646E-3</v>
      </c>
      <c r="F964" s="78">
        <f t="shared" si="117"/>
        <v>-59.12335952854923</v>
      </c>
      <c r="G964" s="78">
        <f t="shared" si="118"/>
        <v>9.9999999999994316E-2</v>
      </c>
      <c r="H964" s="78">
        <f t="shared" si="119"/>
        <v>1.1251999968347247E-3</v>
      </c>
      <c r="I964" s="78">
        <f t="shared" si="120"/>
        <v>1.1251999968346608E-4</v>
      </c>
      <c r="J964" s="190"/>
    </row>
    <row r="965" spans="1:10" x14ac:dyDescent="0.2">
      <c r="A965" s="76">
        <v>90.6</v>
      </c>
      <c r="B965" s="76">
        <f t="shared" si="113"/>
        <v>9.06E-2</v>
      </c>
      <c r="C965" s="78">
        <f t="shared" si="114"/>
        <v>1.0690878279209519E-3</v>
      </c>
      <c r="D965" s="78">
        <f t="shared" si="115"/>
        <v>1</v>
      </c>
      <c r="E965" s="78">
        <f t="shared" si="116"/>
        <v>1.0690878279209519E-3</v>
      </c>
      <c r="F965" s="78">
        <f t="shared" si="117"/>
        <v>-59.419732301537998</v>
      </c>
      <c r="G965" s="78">
        <f t="shared" si="118"/>
        <v>9.9999999999994316E-2</v>
      </c>
      <c r="H965" s="78">
        <f t="shared" si="119"/>
        <v>1.0876418373479083E-3</v>
      </c>
      <c r="I965" s="78">
        <f t="shared" si="120"/>
        <v>1.0876418373478465E-4</v>
      </c>
      <c r="J965" s="190"/>
    </row>
    <row r="966" spans="1:10" x14ac:dyDescent="0.2">
      <c r="A966" s="76">
        <v>90.7</v>
      </c>
      <c r="B966" s="76">
        <f t="shared" si="113"/>
        <v>9.0700000000000003E-2</v>
      </c>
      <c r="C966" s="78">
        <f t="shared" si="114"/>
        <v>1.0328672601383525E-3</v>
      </c>
      <c r="D966" s="78">
        <f t="shared" si="115"/>
        <v>1</v>
      </c>
      <c r="E966" s="78">
        <f t="shared" si="116"/>
        <v>1.0328672601383525E-3</v>
      </c>
      <c r="F966" s="78">
        <f t="shared" si="117"/>
        <v>-59.719109772775795</v>
      </c>
      <c r="G966" s="78">
        <f t="shared" si="118"/>
        <v>0.10000000000000853</v>
      </c>
      <c r="H966" s="78">
        <f t="shared" si="119"/>
        <v>1.0509775440296523E-3</v>
      </c>
      <c r="I966" s="78">
        <f t="shared" si="120"/>
        <v>1.0509775440297419E-4</v>
      </c>
      <c r="J966" s="190"/>
    </row>
    <row r="967" spans="1:10" x14ac:dyDescent="0.2">
      <c r="A967" s="76">
        <v>90.8</v>
      </c>
      <c r="B967" s="76">
        <f t="shared" si="113"/>
        <v>9.0799999999999992E-2</v>
      </c>
      <c r="C967" s="78">
        <f t="shared" si="114"/>
        <v>9.9752137965731093E-4</v>
      </c>
      <c r="D967" s="78">
        <f t="shared" si="115"/>
        <v>1</v>
      </c>
      <c r="E967" s="78">
        <f t="shared" si="116"/>
        <v>9.9752137965731093E-4</v>
      </c>
      <c r="F967" s="78">
        <f t="shared" si="117"/>
        <v>-60.021555748058532</v>
      </c>
      <c r="G967" s="78">
        <f t="shared" si="118"/>
        <v>9.9999999999994316E-2</v>
      </c>
      <c r="H967" s="78">
        <f t="shared" si="119"/>
        <v>1.0151943198978318E-3</v>
      </c>
      <c r="I967" s="78">
        <f t="shared" si="120"/>
        <v>1.0151943198977741E-4</v>
      </c>
      <c r="J967" s="190"/>
    </row>
    <row r="968" spans="1:10" x14ac:dyDescent="0.2">
      <c r="A968" s="76">
        <v>90.9</v>
      </c>
      <c r="B968" s="76">
        <f t="shared" si="113"/>
        <v>9.0900000000000009E-2</v>
      </c>
      <c r="C968" s="78">
        <f t="shared" si="114"/>
        <v>9.6303748939505142E-4</v>
      </c>
      <c r="D968" s="78">
        <f t="shared" si="115"/>
        <v>1</v>
      </c>
      <c r="E968" s="78">
        <f t="shared" si="116"/>
        <v>9.6303748939505142E-4</v>
      </c>
      <c r="F968" s="78">
        <f t="shared" si="117"/>
        <v>-60.327136124165747</v>
      </c>
      <c r="G968" s="78">
        <f t="shared" si="118"/>
        <v>0.10000000000000853</v>
      </c>
      <c r="H968" s="78">
        <f t="shared" si="119"/>
        <v>9.8027943452618123E-4</v>
      </c>
      <c r="I968" s="78">
        <f t="shared" si="120"/>
        <v>9.8027943452626477E-5</v>
      </c>
      <c r="J968" s="190"/>
    </row>
    <row r="969" spans="1:10" x14ac:dyDescent="0.2">
      <c r="A969" s="76">
        <v>91</v>
      </c>
      <c r="B969" s="76">
        <f t="shared" si="113"/>
        <v>9.0999999999999998E-2</v>
      </c>
      <c r="C969" s="78">
        <f t="shared" si="114"/>
        <v>9.2940295921344887E-4</v>
      </c>
      <c r="D969" s="78">
        <f t="shared" si="115"/>
        <v>1</v>
      </c>
      <c r="E969" s="78">
        <f t="shared" si="116"/>
        <v>9.2940295921344887E-4</v>
      </c>
      <c r="F969" s="78">
        <f t="shared" si="117"/>
        <v>-60.635918981278458</v>
      </c>
      <c r="G969" s="78">
        <f t="shared" si="118"/>
        <v>9.9999999999994316E-2</v>
      </c>
      <c r="H969" s="78">
        <f t="shared" si="119"/>
        <v>9.4622022430425009E-4</v>
      </c>
      <c r="I969" s="78">
        <f t="shared" si="120"/>
        <v>9.4622022430419626E-5</v>
      </c>
      <c r="J969" s="190"/>
    </row>
    <row r="970" spans="1:10" x14ac:dyDescent="0.2">
      <c r="A970" s="76">
        <v>91.1</v>
      </c>
      <c r="B970" s="76">
        <f t="shared" si="113"/>
        <v>9.11E-2</v>
      </c>
      <c r="C970" s="78">
        <f t="shared" si="114"/>
        <v>8.966052261719982E-4</v>
      </c>
      <c r="D970" s="78">
        <f t="shared" si="115"/>
        <v>1</v>
      </c>
      <c r="E970" s="78">
        <f t="shared" si="116"/>
        <v>8.966052261719982E-4</v>
      </c>
      <c r="F970" s="78">
        <f t="shared" si="117"/>
        <v>-60.947974680561231</v>
      </c>
      <c r="G970" s="78">
        <f t="shared" si="118"/>
        <v>9.9999999999994316E-2</v>
      </c>
      <c r="H970" s="78">
        <f t="shared" si="119"/>
        <v>9.1300409269272353E-4</v>
      </c>
      <c r="I970" s="78">
        <f t="shared" si="120"/>
        <v>9.1300409269267168E-5</v>
      </c>
      <c r="J970" s="190"/>
    </row>
    <row r="971" spans="1:10" x14ac:dyDescent="0.2">
      <c r="A971" s="76">
        <v>91.2</v>
      </c>
      <c r="B971" s="76">
        <f t="shared" si="113"/>
        <v>9.1200000000000003E-2</v>
      </c>
      <c r="C971" s="78">
        <f t="shared" si="114"/>
        <v>8.6463179477632205E-4</v>
      </c>
      <c r="D971" s="78">
        <f t="shared" si="115"/>
        <v>1</v>
      </c>
      <c r="E971" s="78">
        <f t="shared" si="116"/>
        <v>8.6463179477632205E-4</v>
      </c>
      <c r="F971" s="78">
        <f t="shared" si="117"/>
        <v>-61.263375967256614</v>
      </c>
      <c r="G971" s="78">
        <f t="shared" si="118"/>
        <v>0.10000000000000853</v>
      </c>
      <c r="H971" s="78">
        <f t="shared" si="119"/>
        <v>8.8061851047416013E-4</v>
      </c>
      <c r="I971" s="78">
        <f t="shared" si="120"/>
        <v>8.8061851047423515E-5</v>
      </c>
      <c r="J971" s="190"/>
    </row>
    <row r="972" spans="1:10" x14ac:dyDescent="0.2">
      <c r="A972" s="76">
        <v>91.3</v>
      </c>
      <c r="B972" s="76">
        <f t="shared" si="113"/>
        <v>9.1299999999999992E-2</v>
      </c>
      <c r="C972" s="78">
        <f t="shared" si="114"/>
        <v>8.334702372220377E-4</v>
      </c>
      <c r="D972" s="78">
        <f t="shared" si="115"/>
        <v>1</v>
      </c>
      <c r="E972" s="78">
        <f t="shared" si="116"/>
        <v>8.334702372220377E-4</v>
      </c>
      <c r="F972" s="78">
        <f t="shared" si="117"/>
        <v>-61.582198079671393</v>
      </c>
      <c r="G972" s="78">
        <f t="shared" si="118"/>
        <v>9.9999999999994316E-2</v>
      </c>
      <c r="H972" s="78">
        <f t="shared" si="119"/>
        <v>8.4905101599917982E-4</v>
      </c>
      <c r="I972" s="78">
        <f t="shared" si="120"/>
        <v>8.4905101599913149E-5</v>
      </c>
      <c r="J972" s="190"/>
    </row>
    <row r="973" spans="1:10" x14ac:dyDescent="0.2">
      <c r="A973" s="76">
        <v>91.4</v>
      </c>
      <c r="B973" s="76">
        <f t="shared" si="113"/>
        <v>9.1400000000000009E-2</v>
      </c>
      <c r="C973" s="78">
        <f t="shared" si="114"/>
        <v>8.0310819363399422E-4</v>
      </c>
      <c r="D973" s="78">
        <f t="shared" si="115"/>
        <v>1</v>
      </c>
      <c r="E973" s="78">
        <f t="shared" si="116"/>
        <v>8.0310819363399422E-4</v>
      </c>
      <c r="F973" s="78">
        <f t="shared" si="117"/>
        <v>-61.904518864463597</v>
      </c>
      <c r="G973" s="78">
        <f t="shared" si="118"/>
        <v>0.10000000000000853</v>
      </c>
      <c r="H973" s="78">
        <f t="shared" si="119"/>
        <v>8.1828921542801596E-4</v>
      </c>
      <c r="I973" s="78">
        <f t="shared" si="120"/>
        <v>8.1828921542808578E-5</v>
      </c>
      <c r="J973" s="190"/>
    </row>
    <row r="974" spans="1:10" x14ac:dyDescent="0.2">
      <c r="A974" s="76">
        <v>91.5</v>
      </c>
      <c r="B974" s="76">
        <f t="shared" si="113"/>
        <v>9.1499999999999998E-2</v>
      </c>
      <c r="C974" s="78">
        <f t="shared" si="114"/>
        <v>7.7353337230099772E-4</v>
      </c>
      <c r="D974" s="78">
        <f t="shared" si="115"/>
        <v>1</v>
      </c>
      <c r="E974" s="78">
        <f t="shared" si="116"/>
        <v>7.7353337230099772E-4</v>
      </c>
      <c r="F974" s="78">
        <f t="shared" si="117"/>
        <v>-62.230418898671076</v>
      </c>
      <c r="G974" s="78">
        <f t="shared" si="118"/>
        <v>9.9999999999994316E-2</v>
      </c>
      <c r="H974" s="78">
        <f t="shared" si="119"/>
        <v>7.8832078296749597E-4</v>
      </c>
      <c r="I974" s="78">
        <f t="shared" si="120"/>
        <v>7.8832078296745112E-5</v>
      </c>
      <c r="J974" s="190"/>
    </row>
    <row r="975" spans="1:10" x14ac:dyDescent="0.2">
      <c r="A975" s="76">
        <v>91.6</v>
      </c>
      <c r="B975" s="76">
        <f t="shared" si="113"/>
        <v>9.1600000000000001E-2</v>
      </c>
      <c r="C975" s="78">
        <f t="shared" si="114"/>
        <v>7.4473354990593971E-4</v>
      </c>
      <c r="D975" s="78">
        <f t="shared" si="115"/>
        <v>1</v>
      </c>
      <c r="E975" s="78">
        <f t="shared" si="116"/>
        <v>7.4473354990593971E-4</v>
      </c>
      <c r="F975" s="78">
        <f t="shared" si="117"/>
        <v>-62.559981618961402</v>
      </c>
      <c r="G975" s="78">
        <f t="shared" si="118"/>
        <v>9.9999999999994316E-2</v>
      </c>
      <c r="H975" s="78">
        <f t="shared" si="119"/>
        <v>7.5913346110346872E-4</v>
      </c>
      <c r="I975" s="78">
        <f t="shared" si="120"/>
        <v>7.5913346110342551E-5</v>
      </c>
      <c r="J975" s="190"/>
    </row>
    <row r="976" spans="1:10" x14ac:dyDescent="0.2">
      <c r="A976" s="76">
        <v>91.7</v>
      </c>
      <c r="B976" s="76">
        <f t="shared" si="113"/>
        <v>9.1700000000000004E-2</v>
      </c>
      <c r="C976" s="78">
        <f t="shared" si="114"/>
        <v>7.1669657175131996E-4</v>
      </c>
      <c r="D976" s="78">
        <f t="shared" si="115"/>
        <v>1</v>
      </c>
      <c r="E976" s="78">
        <f t="shared" si="116"/>
        <v>7.1669657175131996E-4</v>
      </c>
      <c r="F976" s="78">
        <f t="shared" si="117"/>
        <v>-62.893293458622175</v>
      </c>
      <c r="G976" s="78">
        <f t="shared" si="118"/>
        <v>0.10000000000000853</v>
      </c>
      <c r="H976" s="78">
        <f t="shared" si="119"/>
        <v>7.3071506082862984E-4</v>
      </c>
      <c r="I976" s="78">
        <f t="shared" si="120"/>
        <v>7.3071506082869221E-5</v>
      </c>
      <c r="J976" s="190"/>
    </row>
    <row r="977" spans="1:10" x14ac:dyDescent="0.2">
      <c r="A977" s="76">
        <v>91.8</v>
      </c>
      <c r="B977" s="76">
        <f t="shared" si="113"/>
        <v>9.1799999999999993E-2</v>
      </c>
      <c r="C977" s="78">
        <f t="shared" si="114"/>
        <v>6.8941035198023662E-4</v>
      </c>
      <c r="D977" s="78">
        <f t="shared" si="115"/>
        <v>1</v>
      </c>
      <c r="E977" s="78">
        <f t="shared" si="116"/>
        <v>6.8941035198023662E-4</v>
      </c>
      <c r="F977" s="78">
        <f t="shared" si="117"/>
        <v>-63.230443992853864</v>
      </c>
      <c r="G977" s="78">
        <f t="shared" si="118"/>
        <v>9.9999999999994316E-2</v>
      </c>
      <c r="H977" s="78">
        <f t="shared" si="119"/>
        <v>7.0305346186577829E-4</v>
      </c>
      <c r="I977" s="78">
        <f t="shared" si="120"/>
        <v>7.0305346186573831E-5</v>
      </c>
      <c r="J977" s="190"/>
    </row>
    <row r="978" spans="1:10" x14ac:dyDescent="0.2">
      <c r="A978" s="76">
        <v>91.9</v>
      </c>
      <c r="B978" s="76">
        <f t="shared" si="113"/>
        <v>9.1900000000000009E-2</v>
      </c>
      <c r="C978" s="78">
        <f t="shared" si="114"/>
        <v>6.6286287379280521E-4</v>
      </c>
      <c r="D978" s="78">
        <f t="shared" si="115"/>
        <v>1</v>
      </c>
      <c r="E978" s="78">
        <f t="shared" si="116"/>
        <v>6.6286287379280521E-4</v>
      </c>
      <c r="F978" s="78">
        <f t="shared" si="117"/>
        <v>-63.571526092977066</v>
      </c>
      <c r="G978" s="78">
        <f t="shared" si="118"/>
        <v>0.10000000000000853</v>
      </c>
      <c r="H978" s="78">
        <f t="shared" si="119"/>
        <v>6.7613661288652097E-4</v>
      </c>
      <c r="I978" s="78">
        <f t="shared" si="120"/>
        <v>6.7613661288657857E-5</v>
      </c>
      <c r="J978" s="190"/>
    </row>
    <row r="979" spans="1:10" x14ac:dyDescent="0.2">
      <c r="A979" s="76">
        <v>92</v>
      </c>
      <c r="B979" s="76">
        <f t="shared" si="113"/>
        <v>9.1999999999999998E-2</v>
      </c>
      <c r="C979" s="78">
        <f t="shared" si="114"/>
        <v>6.3704218965800381E-4</v>
      </c>
      <c r="D979" s="78">
        <f t="shared" si="115"/>
        <v>1</v>
      </c>
      <c r="E979" s="78">
        <f t="shared" si="116"/>
        <v>6.3704218965800381E-4</v>
      </c>
      <c r="F979" s="78">
        <f t="shared" si="117"/>
        <v>-63.91663609021866</v>
      </c>
      <c r="G979" s="78">
        <f t="shared" si="118"/>
        <v>9.9999999999994316E-2</v>
      </c>
      <c r="H979" s="78">
        <f t="shared" si="119"/>
        <v>6.4995253172540446E-4</v>
      </c>
      <c r="I979" s="78">
        <f t="shared" si="120"/>
        <v>6.4995253172536751E-5</v>
      </c>
      <c r="J979" s="190"/>
    </row>
    <row r="980" spans="1:10" x14ac:dyDescent="0.2">
      <c r="A980" s="76">
        <v>92.1</v>
      </c>
      <c r="B980" s="76">
        <f t="shared" si="113"/>
        <v>9.2099999999999987E-2</v>
      </c>
      <c r="C980" s="78">
        <f t="shared" si="114"/>
        <v>6.1193642152094466E-4</v>
      </c>
      <c r="D980" s="78">
        <f t="shared" si="115"/>
        <v>1</v>
      </c>
      <c r="E980" s="78">
        <f t="shared" si="116"/>
        <v>6.1193642152094466E-4</v>
      </c>
      <c r="F980" s="78">
        <f t="shared" si="117"/>
        <v>-64.265873949800053</v>
      </c>
      <c r="G980" s="78">
        <f t="shared" si="118"/>
        <v>9.9999999999994316E-2</v>
      </c>
      <c r="H980" s="78">
        <f t="shared" si="119"/>
        <v>6.2448930558947429E-4</v>
      </c>
      <c r="I980" s="78">
        <f t="shared" si="120"/>
        <v>6.2448930558943875E-5</v>
      </c>
      <c r="J980" s="190"/>
    </row>
    <row r="981" spans="1:10" x14ac:dyDescent="0.2">
      <c r="A981" s="76">
        <v>92.2</v>
      </c>
      <c r="B981" s="76">
        <f t="shared" si="113"/>
        <v>9.2200000000000004E-2</v>
      </c>
      <c r="C981" s="78">
        <f t="shared" si="114"/>
        <v>5.8753376100565931E-4</v>
      </c>
      <c r="D981" s="78">
        <f t="shared" si="115"/>
        <v>1</v>
      </c>
      <c r="E981" s="78">
        <f t="shared" si="116"/>
        <v>5.8753376100565931E-4</v>
      </c>
      <c r="F981" s="78">
        <f t="shared" si="117"/>
        <v>-64.619343456113754</v>
      </c>
      <c r="G981" s="78">
        <f t="shared" si="118"/>
        <v>0.10000000000000853</v>
      </c>
      <c r="H981" s="78">
        <f t="shared" si="119"/>
        <v>5.9973509126330193E-4</v>
      </c>
      <c r="I981" s="78">
        <f t="shared" si="120"/>
        <v>5.9973509126335305E-5</v>
      </c>
      <c r="J981" s="190"/>
    </row>
    <row r="982" spans="1:10" x14ac:dyDescent="0.2">
      <c r="A982" s="76">
        <v>92.3</v>
      </c>
      <c r="B982" s="76">
        <f t="shared" si="113"/>
        <v>9.2299999999999993E-2</v>
      </c>
      <c r="C982" s="78">
        <f t="shared" si="114"/>
        <v>5.6382246961327693E-4</v>
      </c>
      <c r="D982" s="78">
        <f t="shared" si="115"/>
        <v>1</v>
      </c>
      <c r="E982" s="78">
        <f t="shared" si="116"/>
        <v>5.6382246961327693E-4</v>
      </c>
      <c r="F982" s="78">
        <f t="shared" si="117"/>
        <v>-64.977152409848586</v>
      </c>
      <c r="G982" s="78">
        <f t="shared" si="118"/>
        <v>9.9999999999994316E-2</v>
      </c>
      <c r="H982" s="78">
        <f t="shared" si="119"/>
        <v>5.7567811530946818E-4</v>
      </c>
      <c r="I982" s="78">
        <f t="shared" si="120"/>
        <v>5.7567811530943546E-5</v>
      </c>
      <c r="J982" s="190"/>
    </row>
    <row r="983" spans="1:10" x14ac:dyDescent="0.2">
      <c r="A983" s="76">
        <v>92.4</v>
      </c>
      <c r="B983" s="76">
        <f t="shared" si="113"/>
        <v>9.240000000000001E-2</v>
      </c>
      <c r="C983" s="78">
        <f t="shared" si="114"/>
        <v>5.4079087891565584E-4</v>
      </c>
      <c r="D983" s="78">
        <f t="shared" si="115"/>
        <v>1</v>
      </c>
      <c r="E983" s="78">
        <f t="shared" si="116"/>
        <v>5.4079087891565584E-4</v>
      </c>
      <c r="F983" s="78">
        <f t="shared" si="117"/>
        <v>-65.3394128380002</v>
      </c>
      <c r="G983" s="78">
        <f t="shared" si="118"/>
        <v>0.10000000000000853</v>
      </c>
      <c r="H983" s="78">
        <f t="shared" si="119"/>
        <v>5.5230667426446633E-4</v>
      </c>
      <c r="I983" s="78">
        <f t="shared" si="120"/>
        <v>5.5230667426451344E-5</v>
      </c>
      <c r="J983" s="190"/>
    </row>
    <row r="984" spans="1:10" x14ac:dyDescent="0.2">
      <c r="A984" s="76">
        <v>92.5</v>
      </c>
      <c r="B984" s="76">
        <f t="shared" si="113"/>
        <v>9.2499999999999999E-2</v>
      </c>
      <c r="C984" s="78">
        <f t="shared" si="114"/>
        <v>5.1842739074456476E-4</v>
      </c>
      <c r="D984" s="78">
        <f t="shared" si="115"/>
        <v>1</v>
      </c>
      <c r="E984" s="78">
        <f t="shared" si="116"/>
        <v>5.1842739074456476E-4</v>
      </c>
      <c r="F984" s="78">
        <f t="shared" si="117"/>
        <v>-65.706241217789184</v>
      </c>
      <c r="G984" s="78">
        <f t="shared" si="118"/>
        <v>9.9999999999994316E-2</v>
      </c>
      <c r="H984" s="78">
        <f t="shared" si="119"/>
        <v>5.296091348301103E-4</v>
      </c>
      <c r="I984" s="78">
        <f t="shared" si="120"/>
        <v>5.2960913483008021E-5</v>
      </c>
      <c r="J984" s="190"/>
    </row>
    <row r="985" spans="1:10" x14ac:dyDescent="0.2">
      <c r="A985" s="76">
        <v>92.6</v>
      </c>
      <c r="B985" s="76">
        <f t="shared" si="113"/>
        <v>9.2599999999999988E-2</v>
      </c>
      <c r="C985" s="78">
        <f t="shared" si="114"/>
        <v>4.9672047737621796E-4</v>
      </c>
      <c r="D985" s="78">
        <f t="shared" si="115"/>
        <v>1</v>
      </c>
      <c r="E985" s="78">
        <f t="shared" si="116"/>
        <v>4.9672047737621796E-4</v>
      </c>
      <c r="F985" s="78">
        <f t="shared" si="117"/>
        <v>-66.077758715610699</v>
      </c>
      <c r="G985" s="78">
        <f t="shared" si="118"/>
        <v>9.9999999999994316E-2</v>
      </c>
      <c r="H985" s="78">
        <f t="shared" si="119"/>
        <v>5.0757393406039141E-4</v>
      </c>
      <c r="I985" s="78">
        <f t="shared" si="120"/>
        <v>5.0757393406036259E-5</v>
      </c>
      <c r="J985" s="190"/>
    </row>
    <row r="986" spans="1:10" x14ac:dyDescent="0.2">
      <c r="A986" s="76">
        <v>92.7</v>
      </c>
      <c r="B986" s="76">
        <f t="shared" si="113"/>
        <v>9.2700000000000005E-2</v>
      </c>
      <c r="C986" s="78">
        <f t="shared" si="114"/>
        <v>4.7565868171138819E-4</v>
      </c>
      <c r="D986" s="78">
        <f t="shared" si="115"/>
        <v>1</v>
      </c>
      <c r="E986" s="78">
        <f t="shared" si="116"/>
        <v>4.7565868171138819E-4</v>
      </c>
      <c r="F986" s="78">
        <f t="shared" si="117"/>
        <v>-66.454091442238635</v>
      </c>
      <c r="G986" s="78">
        <f t="shared" si="118"/>
        <v>0.10000000000000853</v>
      </c>
      <c r="H986" s="78">
        <f t="shared" si="119"/>
        <v>4.8618957954380307E-4</v>
      </c>
      <c r="I986" s="78">
        <f t="shared" si="120"/>
        <v>4.8618957954384452E-5</v>
      </c>
      <c r="J986" s="190"/>
    </row>
    <row r="987" spans="1:10" x14ac:dyDescent="0.2">
      <c r="A987" s="76">
        <v>92.8</v>
      </c>
      <c r="B987" s="76">
        <f t="shared" si="113"/>
        <v>9.2799999999999994E-2</v>
      </c>
      <c r="C987" s="78">
        <f t="shared" si="114"/>
        <v>4.5523061745093754E-4</v>
      </c>
      <c r="D987" s="78">
        <f t="shared" si="115"/>
        <v>1</v>
      </c>
      <c r="E987" s="78">
        <f t="shared" si="116"/>
        <v>4.5523061745093754E-4</v>
      </c>
      <c r="F987" s="78">
        <f t="shared" si="117"/>
        <v>-66.835370725632984</v>
      </c>
      <c r="G987" s="78">
        <f t="shared" si="118"/>
        <v>9.9999999999994316E-2</v>
      </c>
      <c r="H987" s="78">
        <f t="shared" si="119"/>
        <v>4.6544464958116286E-4</v>
      </c>
      <c r="I987" s="78">
        <f t="shared" si="120"/>
        <v>4.6544464958113644E-5</v>
      </c>
      <c r="J987" s="190"/>
    </row>
    <row r="988" spans="1:10" x14ac:dyDescent="0.2">
      <c r="A988" s="76">
        <v>92.9</v>
      </c>
      <c r="B988" s="76">
        <f t="shared" si="113"/>
        <v>9.290000000000001E-2</v>
      </c>
      <c r="C988" s="78">
        <f t="shared" si="114"/>
        <v>4.3542496926687283E-4</v>
      </c>
      <c r="D988" s="78">
        <f t="shared" si="115"/>
        <v>1</v>
      </c>
      <c r="E988" s="78">
        <f t="shared" si="116"/>
        <v>4.3542496926687283E-4</v>
      </c>
      <c r="F988" s="78">
        <f t="shared" si="117"/>
        <v>-67.221733402825848</v>
      </c>
      <c r="G988" s="78">
        <f t="shared" si="118"/>
        <v>0.10000000000000853</v>
      </c>
      <c r="H988" s="78">
        <f t="shared" si="119"/>
        <v>4.4532779335890518E-4</v>
      </c>
      <c r="I988" s="78">
        <f t="shared" si="120"/>
        <v>4.4532779335894314E-5</v>
      </c>
      <c r="J988" s="190"/>
    </row>
    <row r="989" spans="1:10" x14ac:dyDescent="0.2">
      <c r="A989" s="76">
        <v>93</v>
      </c>
      <c r="B989" s="76">
        <f t="shared" si="113"/>
        <v>9.2999999999999999E-2</v>
      </c>
      <c r="C989" s="78">
        <f t="shared" si="114"/>
        <v>4.1623049296889814E-4</v>
      </c>
      <c r="D989" s="78">
        <f t="shared" si="115"/>
        <v>1</v>
      </c>
      <c r="E989" s="78">
        <f t="shared" si="116"/>
        <v>4.1623049296889814E-4</v>
      </c>
      <c r="F989" s="78">
        <f t="shared" si="117"/>
        <v>-67.613322132510405</v>
      </c>
      <c r="G989" s="78">
        <f t="shared" si="118"/>
        <v>9.9999999999994316E-2</v>
      </c>
      <c r="H989" s="78">
        <f t="shared" si="119"/>
        <v>4.2582773111788546E-4</v>
      </c>
      <c r="I989" s="78">
        <f t="shared" si="120"/>
        <v>4.2582773111786124E-5</v>
      </c>
      <c r="J989" s="190"/>
    </row>
    <row r="990" spans="1:10" x14ac:dyDescent="0.2">
      <c r="A990" s="76">
        <v>93.1</v>
      </c>
      <c r="B990" s="76">
        <f t="shared" si="113"/>
        <v>9.3099999999999988E-2</v>
      </c>
      <c r="C990" s="78">
        <f t="shared" si="114"/>
        <v>3.9763601566644534E-4</v>
      </c>
      <c r="D990" s="78">
        <f t="shared" si="115"/>
        <v>1</v>
      </c>
      <c r="E990" s="78">
        <f t="shared" si="116"/>
        <v>3.9763601566644534E-4</v>
      </c>
      <c r="F990" s="78">
        <f t="shared" si="117"/>
        <v>-68.010285730121154</v>
      </c>
      <c r="G990" s="78">
        <f t="shared" si="118"/>
        <v>9.9999999999994316E-2</v>
      </c>
      <c r="H990" s="78">
        <f t="shared" si="119"/>
        <v>4.0693325431767174E-4</v>
      </c>
      <c r="I990" s="78">
        <f t="shared" si="120"/>
        <v>4.0693325431764861E-5</v>
      </c>
      <c r="J990" s="190"/>
    </row>
    <row r="991" spans="1:10" x14ac:dyDescent="0.2">
      <c r="A991" s="76">
        <v>93.2</v>
      </c>
      <c r="B991" s="76">
        <f t="shared" si="113"/>
        <v>9.3200000000000005E-2</v>
      </c>
      <c r="C991" s="78">
        <f t="shared" si="114"/>
        <v>3.796304359262409E-4</v>
      </c>
      <c r="D991" s="78">
        <f t="shared" si="115"/>
        <v>1</v>
      </c>
      <c r="E991" s="78">
        <f t="shared" si="116"/>
        <v>3.796304359262409E-4</v>
      </c>
      <c r="F991" s="78">
        <f t="shared" si="117"/>
        <v>-68.412779527374482</v>
      </c>
      <c r="G991" s="78">
        <f t="shared" si="118"/>
        <v>0.10000000000000853</v>
      </c>
      <c r="H991" s="78">
        <f t="shared" si="119"/>
        <v>3.8863322579634309E-4</v>
      </c>
      <c r="I991" s="78">
        <f t="shared" si="120"/>
        <v>3.886332257963762E-5</v>
      </c>
      <c r="J991" s="190"/>
    </row>
    <row r="992" spans="1:10" x14ac:dyDescent="0.2">
      <c r="A992" s="76">
        <v>93.3</v>
      </c>
      <c r="B992" s="76">
        <f t="shared" si="113"/>
        <v>9.3299999999999994E-2</v>
      </c>
      <c r="C992" s="78">
        <f t="shared" si="114"/>
        <v>3.6220272392540459E-4</v>
      </c>
      <c r="D992" s="78">
        <f t="shared" si="115"/>
        <v>1</v>
      </c>
      <c r="E992" s="78">
        <f t="shared" si="116"/>
        <v>3.6220272392540459E-4</v>
      </c>
      <c r="F992" s="78">
        <f t="shared" si="117"/>
        <v>-68.820965758444515</v>
      </c>
      <c r="G992" s="78">
        <f t="shared" si="118"/>
        <v>9.9999999999994316E-2</v>
      </c>
      <c r="H992" s="78">
        <f t="shared" si="119"/>
        <v>3.7091657992582275E-4</v>
      </c>
      <c r="I992" s="78">
        <f t="shared" si="120"/>
        <v>3.7091657992580169E-5</v>
      </c>
      <c r="J992" s="190"/>
    </row>
    <row r="993" spans="1:10" x14ac:dyDescent="0.2">
      <c r="A993" s="76">
        <v>93.4</v>
      </c>
      <c r="B993" s="76">
        <f t="shared" si="113"/>
        <v>9.3400000000000011E-2</v>
      </c>
      <c r="C993" s="78">
        <f t="shared" si="114"/>
        <v>3.4534192160001309E-4</v>
      </c>
      <c r="D993" s="78">
        <f t="shared" si="115"/>
        <v>1</v>
      </c>
      <c r="E993" s="78">
        <f t="shared" si="116"/>
        <v>3.4534192160001309E-4</v>
      </c>
      <c r="F993" s="78">
        <f t="shared" si="117"/>
        <v>-69.235013975179086</v>
      </c>
      <c r="G993" s="78">
        <f t="shared" si="118"/>
        <v>0.10000000000000853</v>
      </c>
      <c r="H993" s="78">
        <f t="shared" si="119"/>
        <v>3.5377232276270884E-4</v>
      </c>
      <c r="I993" s="78">
        <f t="shared" si="120"/>
        <v>3.5377232276273902E-5</v>
      </c>
      <c r="J993" s="190"/>
    </row>
    <row r="994" spans="1:10" x14ac:dyDescent="0.2">
      <c r="A994" s="76">
        <v>93.5</v>
      </c>
      <c r="B994" s="76">
        <f t="shared" si="113"/>
        <v>9.35E-2</v>
      </c>
      <c r="C994" s="78">
        <f t="shared" si="114"/>
        <v>3.2903714278928578E-4</v>
      </c>
      <c r="D994" s="78">
        <f t="shared" si="115"/>
        <v>1</v>
      </c>
      <c r="E994" s="78">
        <f t="shared" si="116"/>
        <v>3.2903714278928578E-4</v>
      </c>
      <c r="F994" s="78">
        <f t="shared" si="117"/>
        <v>-69.655101494013266</v>
      </c>
      <c r="G994" s="78">
        <f t="shared" si="118"/>
        <v>9.9999999999994316E-2</v>
      </c>
      <c r="H994" s="78">
        <f t="shared" si="119"/>
        <v>3.3718953219464946E-4</v>
      </c>
      <c r="I994" s="78">
        <f t="shared" si="120"/>
        <v>3.371895321946303E-5</v>
      </c>
      <c r="J994" s="190"/>
    </row>
    <row r="995" spans="1:10" x14ac:dyDescent="0.2">
      <c r="A995" s="76">
        <v>93.6</v>
      </c>
      <c r="B995" s="76">
        <f t="shared" si="113"/>
        <v>9.3599999999999989E-2</v>
      </c>
      <c r="C995" s="78">
        <f t="shared" si="114"/>
        <v>3.1327757337524983E-4</v>
      </c>
      <c r="D995" s="78">
        <f t="shared" si="115"/>
        <v>1</v>
      </c>
      <c r="E995" s="78">
        <f t="shared" si="116"/>
        <v>3.1327757337524983E-4</v>
      </c>
      <c r="F995" s="78">
        <f t="shared" si="117"/>
        <v>-70.081413877532754</v>
      </c>
      <c r="G995" s="78">
        <f t="shared" si="118"/>
        <v>9.9999999999994316E-2</v>
      </c>
      <c r="H995" s="78">
        <f t="shared" si="119"/>
        <v>3.211573580822678E-4</v>
      </c>
      <c r="I995" s="78">
        <f t="shared" si="120"/>
        <v>3.2115735808224958E-5</v>
      </c>
      <c r="J995" s="190"/>
    </row>
    <row r="996" spans="1:10" x14ac:dyDescent="0.2">
      <c r="A996" s="76">
        <v>93.7</v>
      </c>
      <c r="B996" s="76">
        <f t="shared" si="113"/>
        <v>9.3700000000000006E-2</v>
      </c>
      <c r="C996" s="78">
        <f t="shared" si="114"/>
        <v>2.9805247141796568E-4</v>
      </c>
      <c r="D996" s="78">
        <f t="shared" si="115"/>
        <v>1</v>
      </c>
      <c r="E996" s="78">
        <f t="shared" si="116"/>
        <v>2.9805247141796568E-4</v>
      </c>
      <c r="F996" s="78">
        <f t="shared" si="117"/>
        <v>-70.514145453959983</v>
      </c>
      <c r="G996" s="78">
        <f t="shared" si="118"/>
        <v>0.10000000000000853</v>
      </c>
      <c r="H996" s="78">
        <f t="shared" si="119"/>
        <v>3.0566502239660778E-4</v>
      </c>
      <c r="I996" s="78">
        <f t="shared" si="120"/>
        <v>3.0566502239663383E-5</v>
      </c>
      <c r="J996" s="190"/>
    </row>
    <row r="997" spans="1:10" x14ac:dyDescent="0.2">
      <c r="A997" s="76">
        <v>93.8</v>
      </c>
      <c r="B997" s="76">
        <f t="shared" si="113"/>
        <v>9.3799999999999994E-2</v>
      </c>
      <c r="C997" s="78">
        <f t="shared" si="114"/>
        <v>2.8335116728635072E-4</v>
      </c>
      <c r="D997" s="78">
        <f t="shared" si="115"/>
        <v>1</v>
      </c>
      <c r="E997" s="78">
        <f t="shared" si="116"/>
        <v>2.8335116728635072E-4</v>
      </c>
      <c r="F997" s="78">
        <f t="shared" si="117"/>
        <v>-70.953499878203246</v>
      </c>
      <c r="G997" s="78">
        <f t="shared" si="118"/>
        <v>9.9999999999994316E-2</v>
      </c>
      <c r="H997" s="78">
        <f t="shared" si="119"/>
        <v>2.907018193521582E-4</v>
      </c>
      <c r="I997" s="78">
        <f t="shared" si="120"/>
        <v>2.9070181935214169E-5</v>
      </c>
      <c r="J997" s="190"/>
    </row>
    <row r="998" spans="1:10" x14ac:dyDescent="0.2">
      <c r="A998" s="76">
        <v>93.9</v>
      </c>
      <c r="B998" s="76">
        <f t="shared" si="113"/>
        <v>9.3900000000000011E-2</v>
      </c>
      <c r="C998" s="78">
        <f t="shared" si="114"/>
        <v>2.6916306378452882E-4</v>
      </c>
      <c r="D998" s="78">
        <f t="shared" si="115"/>
        <v>1</v>
      </c>
      <c r="E998" s="78">
        <f t="shared" si="116"/>
        <v>2.6916306378452882E-4</v>
      </c>
      <c r="F998" s="78">
        <f t="shared" si="117"/>
        <v>-71.399690738526374</v>
      </c>
      <c r="G998" s="78">
        <f t="shared" si="118"/>
        <v>0.10000000000000853</v>
      </c>
      <c r="H998" s="78">
        <f t="shared" si="119"/>
        <v>2.7625711553543974E-4</v>
      </c>
      <c r="I998" s="78">
        <f t="shared" si="120"/>
        <v>2.762571155354633E-5</v>
      </c>
      <c r="J998" s="190"/>
    </row>
    <row r="999" spans="1:10" x14ac:dyDescent="0.2">
      <c r="A999" s="76">
        <v>94</v>
      </c>
      <c r="B999" s="76">
        <f t="shared" si="113"/>
        <v>9.4E-2</v>
      </c>
      <c r="C999" s="78">
        <f t="shared" si="114"/>
        <v>2.554776362737836E-4</v>
      </c>
      <c r="D999" s="78">
        <f t="shared" si="115"/>
        <v>1</v>
      </c>
      <c r="E999" s="78">
        <f t="shared" si="116"/>
        <v>2.554776362737836E-4</v>
      </c>
      <c r="F999" s="78">
        <f t="shared" si="117"/>
        <v>-71.852942213362425</v>
      </c>
      <c r="G999" s="78">
        <f t="shared" si="118"/>
        <v>9.9999999999994316E-2</v>
      </c>
      <c r="H999" s="78">
        <f t="shared" si="119"/>
        <v>2.6232035002915618E-4</v>
      </c>
      <c r="I999" s="78">
        <f t="shared" si="120"/>
        <v>2.6232035002914127E-5</v>
      </c>
      <c r="J999" s="190"/>
    </row>
    <row r="1000" spans="1:10" x14ac:dyDescent="0.2">
      <c r="A1000" s="76">
        <v>94.1</v>
      </c>
      <c r="B1000" s="76">
        <f t="shared" si="113"/>
        <v>9.4099999999999989E-2</v>
      </c>
      <c r="C1000" s="78">
        <f t="shared" si="114"/>
        <v>2.422844327900758E-4</v>
      </c>
      <c r="D1000" s="78">
        <f t="shared" si="115"/>
        <v>1</v>
      </c>
      <c r="E1000" s="78">
        <f t="shared" si="116"/>
        <v>2.422844327900758E-4</v>
      </c>
      <c r="F1000" s="78">
        <f t="shared" si="117"/>
        <v>-72.313489783329885</v>
      </c>
      <c r="G1000" s="78">
        <f t="shared" si="118"/>
        <v>9.9999999999994316E-2</v>
      </c>
      <c r="H1000" s="78">
        <f t="shared" si="119"/>
        <v>2.4888103453192967E-4</v>
      </c>
      <c r="I1000" s="78">
        <f t="shared" si="120"/>
        <v>2.4888103453191553E-5</v>
      </c>
      <c r="J1000" s="190"/>
    </row>
    <row r="1001" spans="1:10" x14ac:dyDescent="0.2">
      <c r="A1001" s="76">
        <v>94.2</v>
      </c>
      <c r="B1001" s="76">
        <f t="shared" si="113"/>
        <v>9.4200000000000006E-2</v>
      </c>
      <c r="C1001" s="78">
        <f t="shared" si="114"/>
        <v>2.2957307415719867E-4</v>
      </c>
      <c r="D1001" s="78">
        <f t="shared" si="115"/>
        <v>1</v>
      </c>
      <c r="E1001" s="78">
        <f t="shared" si="116"/>
        <v>2.2957307415719867E-4</v>
      </c>
      <c r="F1001" s="78">
        <f t="shared" si="117"/>
        <v>-72.781581004112127</v>
      </c>
      <c r="G1001" s="78">
        <f t="shared" si="118"/>
        <v>0.10000000000000853</v>
      </c>
      <c r="H1001" s="78">
        <f t="shared" si="119"/>
        <v>2.3592875347363724E-4</v>
      </c>
      <c r="I1001" s="78">
        <f t="shared" si="120"/>
        <v>2.3592875347365736E-5</v>
      </c>
      <c r="J1001" s="190"/>
    </row>
    <row r="1002" spans="1:10" x14ac:dyDescent="0.2">
      <c r="A1002" s="76">
        <v>94.3</v>
      </c>
      <c r="B1002" s="76">
        <f t="shared" si="113"/>
        <v>9.4299999999999995E-2</v>
      </c>
      <c r="C1002" s="78">
        <f t="shared" si="114"/>
        <v>2.1733325409550169E-4</v>
      </c>
      <c r="D1002" s="78">
        <f t="shared" si="115"/>
        <v>1</v>
      </c>
      <c r="E1002" s="78">
        <f t="shared" si="116"/>
        <v>2.1733325409550169E-4</v>
      </c>
      <c r="F1002" s="78">
        <f t="shared" si="117"/>
        <v>-73.257476346554782</v>
      </c>
      <c r="G1002" s="78">
        <f t="shared" si="118"/>
        <v>9.9999999999994316E-2</v>
      </c>
      <c r="H1002" s="78">
        <f t="shared" si="119"/>
        <v>2.2345316412635018E-4</v>
      </c>
      <c r="I1002" s="78">
        <f t="shared" si="120"/>
        <v>2.2345316412633748E-5</v>
      </c>
      <c r="J1002" s="190"/>
    </row>
    <row r="1003" spans="1:10" x14ac:dyDescent="0.2">
      <c r="A1003" s="76">
        <v>94.4</v>
      </c>
      <c r="B1003" s="76">
        <f t="shared" si="113"/>
        <v>9.4400000000000012E-2</v>
      </c>
      <c r="C1003" s="78">
        <f t="shared" si="114"/>
        <v>2.0555473932623494E-4</v>
      </c>
      <c r="D1003" s="78">
        <f t="shared" si="115"/>
        <v>1</v>
      </c>
      <c r="E1003" s="78">
        <f t="shared" si="116"/>
        <v>2.0555473932623494E-4</v>
      </c>
      <c r="F1003" s="78">
        <f t="shared" si="117"/>
        <v>-73.741450111119121</v>
      </c>
      <c r="G1003" s="78">
        <f t="shared" si="118"/>
        <v>0.10000000000000853</v>
      </c>
      <c r="H1003" s="78">
        <f t="shared" si="119"/>
        <v>2.1144399671086831E-4</v>
      </c>
      <c r="I1003" s="78">
        <f t="shared" si="120"/>
        <v>2.1144399671088633E-5</v>
      </c>
      <c r="J1003" s="190"/>
    </row>
    <row r="1004" spans="1:10" x14ac:dyDescent="0.2">
      <c r="A1004" s="76">
        <v>94.5</v>
      </c>
      <c r="B1004" s="76">
        <f t="shared" si="113"/>
        <v>9.4500000000000001E-2</v>
      </c>
      <c r="C1004" s="78">
        <f t="shared" si="114"/>
        <v>1.9422736967156023E-4</v>
      </c>
      <c r="D1004" s="78">
        <f t="shared" si="115"/>
        <v>1</v>
      </c>
      <c r="E1004" s="78">
        <f t="shared" si="116"/>
        <v>1.9422736967156023E-4</v>
      </c>
      <c r="F1004" s="78">
        <f t="shared" si="117"/>
        <v>-74.233791424729787</v>
      </c>
      <c r="G1004" s="78">
        <f t="shared" si="118"/>
        <v>9.9999999999994316E-2</v>
      </c>
      <c r="H1004" s="78">
        <f t="shared" si="119"/>
        <v>1.9989105449889758E-4</v>
      </c>
      <c r="I1004" s="78">
        <f t="shared" si="120"/>
        <v>1.9989105449888623E-5</v>
      </c>
      <c r="J1004" s="190"/>
    </row>
    <row r="1005" spans="1:10" x14ac:dyDescent="0.2">
      <c r="A1005" s="76">
        <v>94.6</v>
      </c>
      <c r="B1005" s="76">
        <f t="shared" si="113"/>
        <v>9.459999999999999E-2</v>
      </c>
      <c r="C1005" s="78">
        <f t="shared" si="114"/>
        <v>1.8334105815014291E-4</v>
      </c>
      <c r="D1005" s="78">
        <f t="shared" si="115"/>
        <v>1</v>
      </c>
      <c r="E1005" s="78">
        <f t="shared" si="116"/>
        <v>1.8334105815014291E-4</v>
      </c>
      <c r="F1005" s="78">
        <f t="shared" si="117"/>
        <v>-74.73480532909339</v>
      </c>
      <c r="G1005" s="78">
        <f t="shared" si="118"/>
        <v>9.9999999999994316E-2</v>
      </c>
      <c r="H1005" s="78">
        <f t="shared" si="119"/>
        <v>1.8878421391085157E-4</v>
      </c>
      <c r="I1005" s="78">
        <f t="shared" si="120"/>
        <v>1.8878421391084083E-5</v>
      </c>
      <c r="J1005" s="190"/>
    </row>
    <row r="1006" spans="1:10" x14ac:dyDescent="0.2">
      <c r="A1006" s="76">
        <v>94.7</v>
      </c>
      <c r="B1006" s="76">
        <f t="shared" si="113"/>
        <v>9.4700000000000006E-2</v>
      </c>
      <c r="C1006" s="78">
        <f t="shared" si="114"/>
        <v>1.7288579106842697E-4</v>
      </c>
      <c r="D1006" s="78">
        <f t="shared" si="115"/>
        <v>1</v>
      </c>
      <c r="E1006" s="78">
        <f t="shared" si="116"/>
        <v>1.7288579106842697E-4</v>
      </c>
      <c r="F1006" s="78">
        <f t="shared" si="117"/>
        <v>-75.244813970744872</v>
      </c>
      <c r="G1006" s="78">
        <f t="shared" si="118"/>
        <v>0.10000000000000853</v>
      </c>
      <c r="H1006" s="78">
        <f t="shared" si="119"/>
        <v>1.7811342460928494E-4</v>
      </c>
      <c r="I1006" s="78">
        <f t="shared" si="120"/>
        <v>1.7811342460930012E-5</v>
      </c>
      <c r="J1006" s="190"/>
    </row>
    <row r="1007" spans="1:10" x14ac:dyDescent="0.2">
      <c r="A1007" s="76">
        <v>94.8</v>
      </c>
      <c r="B1007" s="76">
        <f t="shared" si="113"/>
        <v>9.4799999999999995E-2</v>
      </c>
      <c r="C1007" s="78">
        <f t="shared" si="114"/>
        <v>1.6285162810757915E-4</v>
      </c>
      <c r="D1007" s="78">
        <f t="shared" si="115"/>
        <v>1</v>
      </c>
      <c r="E1007" s="78">
        <f t="shared" si="116"/>
        <v>1.6285162810757915E-4</v>
      </c>
      <c r="F1007" s="78">
        <f t="shared" si="117"/>
        <v>-75.764157904450315</v>
      </c>
      <c r="G1007" s="78">
        <f t="shared" si="118"/>
        <v>9.9999999999994316E-2</v>
      </c>
      <c r="H1007" s="78">
        <f t="shared" si="119"/>
        <v>1.6786870958800305E-4</v>
      </c>
      <c r="I1007" s="78">
        <f t="shared" si="120"/>
        <v>1.6786870958799349E-5</v>
      </c>
      <c r="J1007" s="190"/>
    </row>
    <row r="1008" spans="1:10" x14ac:dyDescent="0.2">
      <c r="A1008" s="76">
        <v>94.9</v>
      </c>
      <c r="B1008" s="76">
        <f t="shared" si="113"/>
        <v>9.4900000000000012E-2</v>
      </c>
      <c r="C1008" s="78">
        <f t="shared" si="114"/>
        <v>1.5322870240606147E-4</v>
      </c>
      <c r="D1008" s="78">
        <f t="shared" si="115"/>
        <v>1</v>
      </c>
      <c r="E1008" s="78">
        <f t="shared" si="116"/>
        <v>1.5322870240606147E-4</v>
      </c>
      <c r="F1008" s="78">
        <f t="shared" si="117"/>
        <v>-76.293197523178833</v>
      </c>
      <c r="G1008" s="78">
        <f t="shared" si="118"/>
        <v>0.10000000000000853</v>
      </c>
      <c r="H1008" s="78">
        <f t="shared" si="119"/>
        <v>1.580401652568203E-4</v>
      </c>
      <c r="I1008" s="78">
        <f t="shared" si="120"/>
        <v>1.5804016525683379E-5</v>
      </c>
      <c r="J1008" s="190"/>
    </row>
    <row r="1009" spans="1:10" x14ac:dyDescent="0.2">
      <c r="A1009" s="76">
        <v>95</v>
      </c>
      <c r="B1009" s="76">
        <f t="shared" si="113"/>
        <v>9.5000000000000001E-2</v>
      </c>
      <c r="C1009" s="78">
        <f t="shared" si="114"/>
        <v>1.4400722063792864E-4</v>
      </c>
      <c r="D1009" s="78">
        <f t="shared" si="115"/>
        <v>1</v>
      </c>
      <c r="E1009" s="78">
        <f t="shared" si="116"/>
        <v>1.4400722063792864E-4</v>
      </c>
      <c r="F1009" s="78">
        <f t="shared" si="117"/>
        <v>-76.832314629679857</v>
      </c>
      <c r="G1009" s="78">
        <f t="shared" si="118"/>
        <v>9.9999999999994316E-2</v>
      </c>
      <c r="H1009" s="78">
        <f t="shared" si="119"/>
        <v>1.4861796152199506E-4</v>
      </c>
      <c r="I1009" s="78">
        <f t="shared" si="120"/>
        <v>1.4861796152198661E-5</v>
      </c>
      <c r="J1009" s="190"/>
    </row>
    <row r="1010" spans="1:10" x14ac:dyDescent="0.2">
      <c r="A1010" s="76">
        <v>95.1</v>
      </c>
      <c r="B1010" s="76">
        <f t="shared" si="113"/>
        <v>9.509999999999999E-2</v>
      </c>
      <c r="C1010" s="78">
        <f t="shared" si="114"/>
        <v>1.3517746308678818E-4</v>
      </c>
      <c r="D1010" s="78">
        <f t="shared" si="115"/>
        <v>1</v>
      </c>
      <c r="E1010" s="78">
        <f t="shared" si="116"/>
        <v>1.3517746308678818E-4</v>
      </c>
      <c r="F1010" s="78">
        <f t="shared" si="117"/>
        <v>-77.381914166838158</v>
      </c>
      <c r="G1010" s="78">
        <f t="shared" si="118"/>
        <v>9.9999999999994316E-2</v>
      </c>
      <c r="H1010" s="78">
        <f t="shared" si="119"/>
        <v>1.3959234186235842E-4</v>
      </c>
      <c r="I1010" s="78">
        <f t="shared" si="120"/>
        <v>1.3959234186235048E-5</v>
      </c>
      <c r="J1010" s="190"/>
    </row>
    <row r="1011" spans="1:10" x14ac:dyDescent="0.2">
      <c r="A1011" s="76">
        <v>95.2</v>
      </c>
      <c r="B1011" s="76">
        <f t="shared" si="113"/>
        <v>9.5200000000000007E-2</v>
      </c>
      <c r="C1011" s="78">
        <f t="shared" si="114"/>
        <v>1.2672978371548117E-4</v>
      </c>
      <c r="D1011" s="78">
        <f t="shared" si="115"/>
        <v>1</v>
      </c>
      <c r="E1011" s="78">
        <f t="shared" si="116"/>
        <v>1.2672978371548117E-4</v>
      </c>
      <c r="F1011" s="78">
        <f t="shared" si="117"/>
        <v>-77.942426126451039</v>
      </c>
      <c r="G1011" s="78">
        <f t="shared" si="118"/>
        <v>0.10000000000000853</v>
      </c>
      <c r="H1011" s="78">
        <f t="shared" si="119"/>
        <v>1.3095362340113467E-4</v>
      </c>
      <c r="I1011" s="78">
        <f t="shared" si="120"/>
        <v>1.3095362340114583E-5</v>
      </c>
      <c r="J1011" s="190"/>
    </row>
    <row r="1012" spans="1:10" x14ac:dyDescent="0.2">
      <c r="A1012" s="76">
        <v>95.3</v>
      </c>
      <c r="B1012" s="76">
        <f t="shared" si="113"/>
        <v>9.5299999999999996E-2</v>
      </c>
      <c r="C1012" s="78">
        <f t="shared" si="114"/>
        <v>1.1865461023147778E-4</v>
      </c>
      <c r="D1012" s="78">
        <f t="shared" si="115"/>
        <v>1</v>
      </c>
      <c r="E1012" s="78">
        <f t="shared" si="116"/>
        <v>1.1865461023147778E-4</v>
      </c>
      <c r="F1012" s="78">
        <f t="shared" si="117"/>
        <v>-78.514307658971831</v>
      </c>
      <c r="G1012" s="78">
        <f t="shared" si="118"/>
        <v>9.9999999999994316E-2</v>
      </c>
      <c r="H1012" s="78">
        <f t="shared" si="119"/>
        <v>1.2269219697347948E-4</v>
      </c>
      <c r="I1012" s="78">
        <f t="shared" si="120"/>
        <v>1.226921969734725E-5</v>
      </c>
      <c r="J1012" s="190"/>
    </row>
    <row r="1013" spans="1:10" x14ac:dyDescent="0.2">
      <c r="A1013" s="76">
        <v>95.4</v>
      </c>
      <c r="B1013" s="76">
        <f t="shared" si="113"/>
        <v>9.5400000000000013E-2</v>
      </c>
      <c r="C1013" s="78">
        <f t="shared" si="114"/>
        <v>1.1094244414798966E-4</v>
      </c>
      <c r="D1013" s="78">
        <f t="shared" si="115"/>
        <v>1</v>
      </c>
      <c r="E1013" s="78">
        <f t="shared" si="116"/>
        <v>1.1094244414798966E-4</v>
      </c>
      <c r="F1013" s="78">
        <f t="shared" si="117"/>
        <v>-79.098045410158235</v>
      </c>
      <c r="G1013" s="78">
        <f t="shared" si="118"/>
        <v>0.10000000000000853</v>
      </c>
      <c r="H1013" s="78">
        <f t="shared" si="119"/>
        <v>1.1479852718973373E-4</v>
      </c>
      <c r="I1013" s="78">
        <f t="shared" si="120"/>
        <v>1.1479852718974351E-5</v>
      </c>
      <c r="J1013" s="190"/>
    </row>
    <row r="1014" spans="1:10" x14ac:dyDescent="0.2">
      <c r="A1014" s="76">
        <v>95.5</v>
      </c>
      <c r="B1014" s="76">
        <f t="shared" si="113"/>
        <v>9.5500000000000002E-2</v>
      </c>
      <c r="C1014" s="78">
        <f t="shared" si="114"/>
        <v>1.0358386084083946E-4</v>
      </c>
      <c r="D1014" s="78">
        <f t="shared" si="115"/>
        <v>1</v>
      </c>
      <c r="E1014" s="78">
        <f t="shared" si="116"/>
        <v>1.0358386084083946E-4</v>
      </c>
      <c r="F1014" s="78">
        <f t="shared" si="117"/>
        <v>-79.694158114552607</v>
      </c>
      <c r="G1014" s="78">
        <f t="shared" si="118"/>
        <v>9.9999999999994316E-2</v>
      </c>
      <c r="H1014" s="78">
        <f t="shared" si="119"/>
        <v>1.0726315249441456E-4</v>
      </c>
      <c r="I1014" s="78">
        <f t="shared" si="120"/>
        <v>1.0726315249440846E-5</v>
      </c>
      <c r="J1014" s="190"/>
    </row>
    <row r="1015" spans="1:10" x14ac:dyDescent="0.2">
      <c r="A1015" s="76">
        <v>95.6</v>
      </c>
      <c r="B1015" s="76">
        <f t="shared" si="113"/>
        <v>9.5599999999999991E-2</v>
      </c>
      <c r="C1015" s="78">
        <f t="shared" si="114"/>
        <v>9.6569509601072688E-5</v>
      </c>
      <c r="D1015" s="78">
        <f t="shared" si="115"/>
        <v>1</v>
      </c>
      <c r="E1015" s="78">
        <f t="shared" si="116"/>
        <v>9.6569509601072688E-5</v>
      </c>
      <c r="F1015" s="78">
        <f t="shared" si="117"/>
        <v>-80.303199480435197</v>
      </c>
      <c r="G1015" s="78">
        <f t="shared" si="118"/>
        <v>9.9999999999994316E-2</v>
      </c>
      <c r="H1015" s="78">
        <f t="shared" si="119"/>
        <v>1.0007668522095608E-4</v>
      </c>
      <c r="I1015" s="78">
        <f t="shared" si="120"/>
        <v>1.0007668522095039E-5</v>
      </c>
      <c r="J1015" s="190"/>
    </row>
    <row r="1016" spans="1:10" x14ac:dyDescent="0.2">
      <c r="A1016" s="76">
        <v>95.7</v>
      </c>
      <c r="B1016" s="76">
        <f t="shared" si="113"/>
        <v>9.5700000000000007E-2</v>
      </c>
      <c r="C1016" s="78">
        <f t="shared" si="114"/>
        <v>8.9890113683331027E-5</v>
      </c>
      <c r="D1016" s="78">
        <f t="shared" si="115"/>
        <v>1</v>
      </c>
      <c r="E1016" s="78">
        <f t="shared" si="116"/>
        <v>8.9890113683331027E-5</v>
      </c>
      <c r="F1016" s="78">
        <f t="shared" si="117"/>
        <v>-80.925761406464559</v>
      </c>
      <c r="G1016" s="78">
        <f t="shared" si="118"/>
        <v>0.10000000000000853</v>
      </c>
      <c r="H1016" s="78">
        <f t="shared" si="119"/>
        <v>9.3229811642201864E-5</v>
      </c>
      <c r="I1016" s="78">
        <f t="shared" si="120"/>
        <v>9.3229811642209809E-6</v>
      </c>
      <c r="J1016" s="190"/>
    </row>
    <row r="1017" spans="1:10" x14ac:dyDescent="0.2">
      <c r="A1017" s="76">
        <v>95.8</v>
      </c>
      <c r="B1017" s="76">
        <f t="shared" si="113"/>
        <v>9.5799999999999996E-2</v>
      </c>
      <c r="C1017" s="78">
        <f t="shared" si="114"/>
        <v>8.3536470350023193E-5</v>
      </c>
      <c r="D1017" s="78">
        <f t="shared" si="115"/>
        <v>1</v>
      </c>
      <c r="E1017" s="78">
        <f t="shared" si="116"/>
        <v>8.3536470350023193E-5</v>
      </c>
      <c r="F1017" s="78">
        <f t="shared" si="117"/>
        <v>-81.562477576843463</v>
      </c>
      <c r="G1017" s="78">
        <f t="shared" si="118"/>
        <v>9.9999999999994316E-2</v>
      </c>
      <c r="H1017" s="78">
        <f t="shared" si="119"/>
        <v>8.671329201667711E-5</v>
      </c>
      <c r="I1017" s="78">
        <f t="shared" si="120"/>
        <v>8.6713292016672187E-6</v>
      </c>
      <c r="J1017" s="190"/>
    </row>
    <row r="1018" spans="1:10" x14ac:dyDescent="0.2">
      <c r="A1018" s="76">
        <v>95.9</v>
      </c>
      <c r="B1018" s="76">
        <f t="shared" si="113"/>
        <v>9.5899999999999999E-2</v>
      </c>
      <c r="C1018" s="78">
        <f t="shared" si="114"/>
        <v>7.7499450911267551E-5</v>
      </c>
      <c r="D1018" s="78">
        <f t="shared" si="115"/>
        <v>1</v>
      </c>
      <c r="E1018" s="78">
        <f t="shared" si="116"/>
        <v>7.7499450911267551E-5</v>
      </c>
      <c r="F1018" s="78">
        <f t="shared" si="117"/>
        <v>-82.214027489758024</v>
      </c>
      <c r="G1018" s="78">
        <f t="shared" si="118"/>
        <v>0.10000000000000853</v>
      </c>
      <c r="H1018" s="78">
        <f t="shared" si="119"/>
        <v>8.0517960630645372E-5</v>
      </c>
      <c r="I1018" s="78">
        <f t="shared" si="120"/>
        <v>8.0517960630652236E-6</v>
      </c>
      <c r="J1018" s="190"/>
    </row>
    <row r="1019" spans="1:10" x14ac:dyDescent="0.2">
      <c r="A1019" s="76">
        <v>96</v>
      </c>
      <c r="B1019" s="76">
        <f t="shared" si="113"/>
        <v>9.6000000000000002E-2</v>
      </c>
      <c r="C1019" s="78">
        <f t="shared" si="114"/>
        <v>7.177000076065067E-5</v>
      </c>
      <c r="D1019" s="78">
        <f t="shared" si="115"/>
        <v>1</v>
      </c>
      <c r="E1019" s="78">
        <f t="shared" si="116"/>
        <v>7.177000076065067E-5</v>
      </c>
      <c r="F1019" s="78">
        <f t="shared" si="117"/>
        <v>-82.881140983296717</v>
      </c>
      <c r="G1019" s="78">
        <f t="shared" si="118"/>
        <v>9.9999999999994316E-2</v>
      </c>
      <c r="H1019" s="78">
        <f t="shared" si="119"/>
        <v>7.4634725835959117E-5</v>
      </c>
      <c r="I1019" s="78">
        <f t="shared" si="120"/>
        <v>7.4634725835954878E-6</v>
      </c>
      <c r="J1019" s="190"/>
    </row>
    <row r="1020" spans="1:10" x14ac:dyDescent="0.2">
      <c r="A1020" s="76">
        <v>96.1</v>
      </c>
      <c r="B1020" s="76">
        <f t="shared" si="113"/>
        <v>9.6099999999999991E-2</v>
      </c>
      <c r="C1020" s="78">
        <f t="shared" si="114"/>
        <v>6.633913940679503E-5</v>
      </c>
      <c r="D1020" s="78">
        <f t="shared" si="115"/>
        <v>1</v>
      </c>
      <c r="E1020" s="78">
        <f t="shared" si="116"/>
        <v>6.633913940679503E-5</v>
      </c>
      <c r="F1020" s="78">
        <f t="shared" si="117"/>
        <v>-83.564603334444797</v>
      </c>
      <c r="G1020" s="78">
        <f t="shared" si="118"/>
        <v>9.9999999999994316E-2</v>
      </c>
      <c r="H1020" s="78">
        <f t="shared" si="119"/>
        <v>6.9054570083722857E-5</v>
      </c>
      <c r="I1020" s="78">
        <f t="shared" si="120"/>
        <v>6.9054570083718933E-6</v>
      </c>
      <c r="J1020" s="190"/>
    </row>
    <row r="1021" spans="1:10" x14ac:dyDescent="0.2">
      <c r="A1021" s="76">
        <v>96.2</v>
      </c>
      <c r="B1021" s="76">
        <f t="shared" ref="B1021:B1084" si="121">A1021/1000</f>
        <v>9.6200000000000008E-2</v>
      </c>
      <c r="C1021" s="78">
        <f t="shared" ref="C1021:C1084" si="122">ABS(SIN(((144*PI()*$A1021*VLOOKUP($D$8,$C$13:$D$16,2,FALSE))/($D$11*1000000)))/(VLOOKUP($D$8,$C$13:$D$16,2,FALSE)*SIN(((144*PI()*$A1021)/($D$11*1000000)))))^3</f>
        <v>6.1197960500774393E-5</v>
      </c>
      <c r="D1021" s="78">
        <f t="shared" ref="D1021:D1084" si="123">ABS(SIN(((144*VLOOKUP($D$8,$C$13:$D$16,2,FALSE)*PI()*$A1021*VLOOKUP($D$8,$C$13:$E$16,3,FALSE))/($D$11*1000000)))/(VLOOKUP($D$8,$C$13:$E$16,3,FALSE)*SIN(((144*VLOOKUP($D$8,$C$13:$D$16,2,FALSE)*PI()*$A1021)/($D$11*1000000)))))^1</f>
        <v>1</v>
      </c>
      <c r="E1021" s="78">
        <f t="shared" ref="E1021:E1084" si="124">C1021*D1021</f>
        <v>6.1197960500774393E-5</v>
      </c>
      <c r="F1021" s="78">
        <f t="shared" ref="F1021:F1084" si="125">20*LOG10(E1021)</f>
        <v>-84.26526102049354</v>
      </c>
      <c r="G1021" s="78">
        <f t="shared" ref="G1021:G1084" si="126">A1021-A1020</f>
        <v>0.10000000000000853</v>
      </c>
      <c r="H1021" s="78">
        <f t="shared" ref="H1021:H1084" si="127">((C1021+C1020)/2)</f>
        <v>6.3768549953784705E-5</v>
      </c>
      <c r="I1021" s="78">
        <f t="shared" si="120"/>
        <v>6.3768549953790144E-6</v>
      </c>
      <c r="J1021" s="190"/>
    </row>
    <row r="1022" spans="1:10" x14ac:dyDescent="0.2">
      <c r="A1022" s="76">
        <v>96.3</v>
      </c>
      <c r="B1022" s="76">
        <f t="shared" si="121"/>
        <v>9.6299999999999997E-2</v>
      </c>
      <c r="C1022" s="78">
        <f t="shared" si="122"/>
        <v>5.6337631859360189E-5</v>
      </c>
      <c r="D1022" s="78">
        <f t="shared" si="123"/>
        <v>1</v>
      </c>
      <c r="E1022" s="78">
        <f t="shared" si="124"/>
        <v>5.6337631859360189E-5</v>
      </c>
      <c r="F1022" s="78">
        <f t="shared" si="125"/>
        <v>-84.98402824889618</v>
      </c>
      <c r="G1022" s="78">
        <f t="shared" si="126"/>
        <v>9.9999999999994316E-2</v>
      </c>
      <c r="H1022" s="78">
        <f t="shared" si="127"/>
        <v>5.8767796180067291E-5</v>
      </c>
      <c r="I1022" s="78">
        <f t="shared" ref="I1022:I1085" si="128">G1022*H1022</f>
        <v>5.8767796180063949E-6</v>
      </c>
      <c r="J1022" s="190"/>
    </row>
    <row r="1023" spans="1:10" x14ac:dyDescent="0.2">
      <c r="A1023" s="76">
        <v>96.4</v>
      </c>
      <c r="B1023" s="76">
        <f t="shared" si="121"/>
        <v>9.64E-2</v>
      </c>
      <c r="C1023" s="78">
        <f t="shared" si="122"/>
        <v>5.1749395484128345E-5</v>
      </c>
      <c r="D1023" s="78">
        <f t="shared" si="123"/>
        <v>1</v>
      </c>
      <c r="E1023" s="78">
        <f t="shared" si="124"/>
        <v>5.1749395484128345E-5</v>
      </c>
      <c r="F1023" s="78">
        <f t="shared" si="125"/>
        <v>-85.721894381939038</v>
      </c>
      <c r="G1023" s="78">
        <f t="shared" si="126"/>
        <v>0.10000000000000853</v>
      </c>
      <c r="H1023" s="78">
        <f t="shared" si="127"/>
        <v>5.404351367174427E-5</v>
      </c>
      <c r="I1023" s="78">
        <f t="shared" si="128"/>
        <v>5.4043513671748875E-6</v>
      </c>
      <c r="J1023" s="190"/>
    </row>
    <row r="1024" spans="1:10" x14ac:dyDescent="0.2">
      <c r="A1024" s="76">
        <v>96.5</v>
      </c>
      <c r="B1024" s="76">
        <f t="shared" si="121"/>
        <v>9.6500000000000002E-2</v>
      </c>
      <c r="C1024" s="78">
        <f t="shared" si="122"/>
        <v>4.7424567576456393E-5</v>
      </c>
      <c r="D1024" s="78">
        <f t="shared" si="123"/>
        <v>1</v>
      </c>
      <c r="E1024" s="78">
        <f t="shared" si="124"/>
        <v>4.7424567576456393E-5</v>
      </c>
      <c r="F1024" s="78">
        <f t="shared" si="125"/>
        <v>-86.479932407527173</v>
      </c>
      <c r="G1024" s="78">
        <f t="shared" si="126"/>
        <v>9.9999999999994316E-2</v>
      </c>
      <c r="H1024" s="78">
        <f t="shared" si="127"/>
        <v>4.9586981530292369E-5</v>
      </c>
      <c r="I1024" s="78">
        <f t="shared" si="128"/>
        <v>4.958698153028955E-6</v>
      </c>
      <c r="J1024" s="190"/>
    </row>
    <row r="1025" spans="1:10" x14ac:dyDescent="0.2">
      <c r="A1025" s="76">
        <v>96.6</v>
      </c>
      <c r="B1025" s="76">
        <f t="shared" si="121"/>
        <v>9.6599999999999991E-2</v>
      </c>
      <c r="C1025" s="78">
        <f t="shared" si="122"/>
        <v>4.3354538548386495E-5</v>
      </c>
      <c r="D1025" s="78">
        <f t="shared" si="123"/>
        <v>1</v>
      </c>
      <c r="E1025" s="78">
        <f t="shared" si="124"/>
        <v>4.3354538548386495E-5</v>
      </c>
      <c r="F1025" s="78">
        <f t="shared" si="125"/>
        <v>-87.259308638105381</v>
      </c>
      <c r="G1025" s="78">
        <f t="shared" si="126"/>
        <v>9.9999999999994316E-2</v>
      </c>
      <c r="H1025" s="78">
        <f t="shared" si="127"/>
        <v>4.5389553062421444E-5</v>
      </c>
      <c r="I1025" s="78">
        <f t="shared" si="128"/>
        <v>4.5389553062418867E-6</v>
      </c>
      <c r="J1025" s="190"/>
    </row>
    <row r="1026" spans="1:10" x14ac:dyDescent="0.2">
      <c r="A1026" s="76">
        <v>96.7</v>
      </c>
      <c r="B1026" s="76">
        <f t="shared" si="121"/>
        <v>9.6700000000000008E-2</v>
      </c>
      <c r="C1026" s="78">
        <f t="shared" si="122"/>
        <v>3.9530773029405078E-5</v>
      </c>
      <c r="D1026" s="78">
        <f t="shared" si="123"/>
        <v>1</v>
      </c>
      <c r="E1026" s="78">
        <f t="shared" si="124"/>
        <v>3.9530773029405078E-5</v>
      </c>
      <c r="F1026" s="78">
        <f t="shared" si="125"/>
        <v>-88.061293857778878</v>
      </c>
      <c r="G1026" s="78">
        <f t="shared" si="126"/>
        <v>0.10000000000000853</v>
      </c>
      <c r="H1026" s="78">
        <f t="shared" si="127"/>
        <v>4.144265578889579E-5</v>
      </c>
      <c r="I1026" s="78">
        <f t="shared" si="128"/>
        <v>4.1442655788899323E-6</v>
      </c>
      <c r="J1026" s="190"/>
    </row>
    <row r="1027" spans="1:10" x14ac:dyDescent="0.2">
      <c r="A1027" s="76">
        <v>96.8</v>
      </c>
      <c r="B1027" s="76">
        <f t="shared" si="121"/>
        <v>9.6799999999999997E-2</v>
      </c>
      <c r="C1027" s="78">
        <f t="shared" si="122"/>
        <v>3.5944809869143949E-5</v>
      </c>
      <c r="D1027" s="78">
        <f t="shared" si="123"/>
        <v>1</v>
      </c>
      <c r="E1027" s="78">
        <f t="shared" si="124"/>
        <v>3.5944809869143949E-5</v>
      </c>
      <c r="F1027" s="78">
        <f t="shared" si="125"/>
        <v>-88.887276185130162</v>
      </c>
      <c r="G1027" s="78">
        <f t="shared" si="126"/>
        <v>9.9999999999994316E-2</v>
      </c>
      <c r="H1027" s="78">
        <f t="shared" si="127"/>
        <v>3.7737791449274514E-5</v>
      </c>
      <c r="I1027" s="78">
        <f t="shared" si="128"/>
        <v>3.7737791449272367E-6</v>
      </c>
      <c r="J1027" s="190"/>
    </row>
    <row r="1028" spans="1:10" x14ac:dyDescent="0.2">
      <c r="A1028" s="76">
        <v>96.9</v>
      </c>
      <c r="B1028" s="76">
        <f t="shared" si="121"/>
        <v>9.69E-2</v>
      </c>
      <c r="C1028" s="78">
        <f t="shared" si="122"/>
        <v>3.2588262135998997E-5</v>
      </c>
      <c r="D1028" s="78">
        <f t="shared" si="123"/>
        <v>1</v>
      </c>
      <c r="E1028" s="78">
        <f t="shared" si="124"/>
        <v>3.2588262135998997E-5</v>
      </c>
      <c r="F1028" s="78">
        <f t="shared" si="125"/>
        <v>-89.738775978711871</v>
      </c>
      <c r="G1028" s="78">
        <f t="shared" si="126"/>
        <v>0.10000000000000853</v>
      </c>
      <c r="H1028" s="78">
        <f t="shared" si="127"/>
        <v>3.426653600257147E-5</v>
      </c>
      <c r="I1028" s="78">
        <f t="shared" si="128"/>
        <v>3.4266536002574391E-6</v>
      </c>
      <c r="J1028" s="190"/>
    </row>
    <row r="1029" spans="1:10" x14ac:dyDescent="0.2">
      <c r="A1029" s="76">
        <v>97</v>
      </c>
      <c r="B1029" s="76">
        <f t="shared" si="121"/>
        <v>9.7000000000000003E-2</v>
      </c>
      <c r="C1029" s="78">
        <f t="shared" si="122"/>
        <v>2.9452817111710246E-5</v>
      </c>
      <c r="D1029" s="78">
        <f t="shared" si="123"/>
        <v>1</v>
      </c>
      <c r="E1029" s="78">
        <f t="shared" si="124"/>
        <v>2.9452817111710246E-5</v>
      </c>
      <c r="F1029" s="78">
        <f t="shared" si="125"/>
        <v>-90.617463187277451</v>
      </c>
      <c r="G1029" s="78">
        <f t="shared" si="126"/>
        <v>9.9999999999994316E-2</v>
      </c>
      <c r="H1029" s="78">
        <f t="shared" si="127"/>
        <v>3.1020539623854618E-5</v>
      </c>
      <c r="I1029" s="78">
        <f t="shared" si="128"/>
        <v>3.1020539623852856E-6</v>
      </c>
      <c r="J1029" s="190"/>
    </row>
    <row r="1030" spans="1:10" x14ac:dyDescent="0.2">
      <c r="A1030" s="76">
        <v>97.1</v>
      </c>
      <c r="B1030" s="76">
        <f t="shared" si="121"/>
        <v>9.7099999999999992E-2</v>
      </c>
      <c r="C1030" s="78">
        <f t="shared" si="122"/>
        <v>2.6530236281900992E-5</v>
      </c>
      <c r="D1030" s="78">
        <f t="shared" si="123"/>
        <v>1</v>
      </c>
      <c r="E1030" s="78">
        <f t="shared" si="124"/>
        <v>2.6530236281900992E-5</v>
      </c>
      <c r="F1030" s="78">
        <f t="shared" si="125"/>
        <v>-91.525177642291737</v>
      </c>
      <c r="G1030" s="78">
        <f t="shared" si="126"/>
        <v>9.9999999999994316E-2</v>
      </c>
      <c r="H1030" s="78">
        <f t="shared" si="127"/>
        <v>2.7991526696805619E-5</v>
      </c>
      <c r="I1030" s="78">
        <f t="shared" si="128"/>
        <v>2.7991526696804029E-6</v>
      </c>
      <c r="J1030" s="190"/>
    </row>
    <row r="1031" spans="1:10" x14ac:dyDescent="0.2">
      <c r="A1031" s="76">
        <v>97.2</v>
      </c>
      <c r="B1031" s="76">
        <f t="shared" si="121"/>
        <v>9.7200000000000009E-2</v>
      </c>
      <c r="C1031" s="78">
        <f t="shared" si="122"/>
        <v>2.3812355322592552E-5</v>
      </c>
      <c r="D1031" s="78">
        <f t="shared" si="123"/>
        <v>1</v>
      </c>
      <c r="E1031" s="78">
        <f t="shared" si="124"/>
        <v>2.3812355322592552E-5</v>
      </c>
      <c r="F1031" s="78">
        <f t="shared" si="125"/>
        <v>-92.463952912553594</v>
      </c>
      <c r="G1031" s="78">
        <f t="shared" si="126"/>
        <v>0.10000000000000853</v>
      </c>
      <c r="H1031" s="78">
        <f t="shared" si="127"/>
        <v>2.5171295802246772E-5</v>
      </c>
      <c r="I1031" s="78">
        <f t="shared" si="128"/>
        <v>2.5171295802248916E-6</v>
      </c>
      <c r="J1031" s="190"/>
    </row>
    <row r="1032" spans="1:10" x14ac:dyDescent="0.2">
      <c r="A1032" s="76">
        <v>97.3</v>
      </c>
      <c r="B1032" s="76">
        <f t="shared" si="121"/>
        <v>9.7299999999999998E-2</v>
      </c>
      <c r="C1032" s="78">
        <f t="shared" si="122"/>
        <v>2.1291084082717446E-5</v>
      </c>
      <c r="D1032" s="78">
        <f t="shared" si="123"/>
        <v>1</v>
      </c>
      <c r="E1032" s="78">
        <f t="shared" si="124"/>
        <v>2.1291084082717446E-5</v>
      </c>
      <c r="F1032" s="78">
        <f t="shared" si="125"/>
        <v>-93.436044498658902</v>
      </c>
      <c r="G1032" s="78">
        <f t="shared" si="126"/>
        <v>9.9999999999994316E-2</v>
      </c>
      <c r="H1032" s="78">
        <f t="shared" si="127"/>
        <v>2.2551719702654997E-5</v>
      </c>
      <c r="I1032" s="78">
        <f t="shared" si="128"/>
        <v>2.2551719702653714E-6</v>
      </c>
      <c r="J1032" s="190"/>
    </row>
    <row r="1033" spans="1:10" x14ac:dyDescent="0.2">
      <c r="A1033" s="76">
        <v>97.4</v>
      </c>
      <c r="B1033" s="76">
        <f t="shared" si="121"/>
        <v>9.74E-2</v>
      </c>
      <c r="C1033" s="78">
        <f t="shared" si="122"/>
        <v>1.8958406562641968E-5</v>
      </c>
      <c r="D1033" s="78">
        <f t="shared" si="123"/>
        <v>1</v>
      </c>
      <c r="E1033" s="78">
        <f t="shared" si="124"/>
        <v>1.8958406562641968E-5</v>
      </c>
      <c r="F1033" s="78">
        <f t="shared" si="125"/>
        <v>-94.443963350647792</v>
      </c>
      <c r="G1033" s="78">
        <f t="shared" si="126"/>
        <v>0.10000000000000853</v>
      </c>
      <c r="H1033" s="78">
        <f t="shared" si="127"/>
        <v>2.0124745322679705E-5</v>
      </c>
      <c r="I1033" s="78">
        <f t="shared" si="128"/>
        <v>2.012474532268142E-6</v>
      </c>
      <c r="J1033" s="190"/>
    </row>
    <row r="1034" spans="1:10" x14ac:dyDescent="0.2">
      <c r="A1034" s="76">
        <v>97.5</v>
      </c>
      <c r="B1034" s="76">
        <f t="shared" si="121"/>
        <v>9.7500000000000003E-2</v>
      </c>
      <c r="C1034" s="78">
        <f t="shared" si="122"/>
        <v>1.6806380888713928E-5</v>
      </c>
      <c r="D1034" s="78">
        <f t="shared" si="123"/>
        <v>1</v>
      </c>
      <c r="E1034" s="78">
        <f t="shared" si="124"/>
        <v>1.6806380888713928E-5</v>
      </c>
      <c r="F1034" s="78">
        <f t="shared" si="125"/>
        <v>-95.490515962360334</v>
      </c>
      <c r="G1034" s="78">
        <f t="shared" si="126"/>
        <v>9.9999999999994316E-2</v>
      </c>
      <c r="H1034" s="78">
        <f t="shared" si="127"/>
        <v>1.7882393725677948E-5</v>
      </c>
      <c r="I1034" s="78">
        <f t="shared" si="128"/>
        <v>1.7882393725676931E-6</v>
      </c>
      <c r="J1034" s="190"/>
    </row>
    <row r="1035" spans="1:10" x14ac:dyDescent="0.2">
      <c r="A1035" s="76">
        <v>97.6</v>
      </c>
      <c r="B1035" s="76">
        <f t="shared" si="121"/>
        <v>9.7599999999999992E-2</v>
      </c>
      <c r="C1035" s="78">
        <f t="shared" si="122"/>
        <v>1.482713928385135E-5</v>
      </c>
      <c r="D1035" s="78">
        <f t="shared" si="123"/>
        <v>1</v>
      </c>
      <c r="E1035" s="78">
        <f t="shared" si="124"/>
        <v>1.482713928385135E-5</v>
      </c>
      <c r="F1035" s="78">
        <f t="shared" si="125"/>
        <v>-96.578852654526457</v>
      </c>
      <c r="G1035" s="78">
        <f t="shared" si="126"/>
        <v>9.9999999999994316E-2</v>
      </c>
      <c r="H1035" s="78">
        <f t="shared" si="127"/>
        <v>1.581676008628264E-5</v>
      </c>
      <c r="I1035" s="78">
        <f t="shared" si="128"/>
        <v>1.5816760086281741E-6</v>
      </c>
      <c r="J1035" s="190"/>
    </row>
    <row r="1036" spans="1:10" x14ac:dyDescent="0.2">
      <c r="A1036" s="76">
        <v>97.7</v>
      </c>
      <c r="B1036" s="76">
        <f t="shared" si="121"/>
        <v>9.7700000000000009E-2</v>
      </c>
      <c r="C1036" s="78">
        <f t="shared" si="122"/>
        <v>1.3012888034195717E-5</v>
      </c>
      <c r="D1036" s="78">
        <f t="shared" si="123"/>
        <v>1</v>
      </c>
      <c r="E1036" s="78">
        <f t="shared" si="124"/>
        <v>1.3012888034195717E-5</v>
      </c>
      <c r="F1036" s="78">
        <f t="shared" si="125"/>
        <v>-97.71252613929596</v>
      </c>
      <c r="G1036" s="78">
        <f t="shared" si="126"/>
        <v>0.10000000000000853</v>
      </c>
      <c r="H1036" s="78">
        <f t="shared" si="127"/>
        <v>1.3920013659023533E-5</v>
      </c>
      <c r="I1036" s="78">
        <f t="shared" si="128"/>
        <v>1.392001365902472E-6</v>
      </c>
      <c r="J1036" s="190"/>
    </row>
    <row r="1037" spans="1:10" x14ac:dyDescent="0.2">
      <c r="A1037" s="76">
        <v>97.8</v>
      </c>
      <c r="B1037" s="76">
        <f t="shared" si="121"/>
        <v>9.7799999999999998E-2</v>
      </c>
      <c r="C1037" s="78">
        <f t="shared" si="122"/>
        <v>1.135590745183452E-5</v>
      </c>
      <c r="D1037" s="78">
        <f t="shared" si="123"/>
        <v>1</v>
      </c>
      <c r="E1037" s="78">
        <f t="shared" si="124"/>
        <v>1.135590745183452E-5</v>
      </c>
      <c r="F1037" s="78">
        <f t="shared" si="125"/>
        <v>-98.895563110738607</v>
      </c>
      <c r="G1037" s="78">
        <f t="shared" si="126"/>
        <v>9.9999999999994316E-2</v>
      </c>
      <c r="H1037" s="78">
        <f t="shared" si="127"/>
        <v>1.2184397743015119E-5</v>
      </c>
      <c r="I1037" s="78">
        <f t="shared" si="128"/>
        <v>1.2184397743014426E-6</v>
      </c>
      <c r="J1037" s="190"/>
    </row>
    <row r="1038" spans="1:10" x14ac:dyDescent="0.2">
      <c r="A1038" s="76">
        <v>97.9</v>
      </c>
      <c r="B1038" s="76">
        <f t="shared" si="121"/>
        <v>9.7900000000000001E-2</v>
      </c>
      <c r="C1038" s="78">
        <f t="shared" si="122"/>
        <v>9.8485518336191626E-6</v>
      </c>
      <c r="D1038" s="78">
        <f t="shared" si="123"/>
        <v>1</v>
      </c>
      <c r="E1038" s="78">
        <f t="shared" si="124"/>
        <v>9.8485518336191626E-6</v>
      </c>
      <c r="F1038" s="78">
        <f t="shared" si="125"/>
        <v>-100.13255250051664</v>
      </c>
      <c r="G1038" s="78">
        <f t="shared" si="126"/>
        <v>0.10000000000000853</v>
      </c>
      <c r="H1038" s="78">
        <f t="shared" si="127"/>
        <v>1.0602229642726841E-5</v>
      </c>
      <c r="I1038" s="78">
        <f t="shared" si="128"/>
        <v>1.0602229642727746E-6</v>
      </c>
      <c r="J1038" s="190"/>
    </row>
    <row r="1039" spans="1:10" x14ac:dyDescent="0.2">
      <c r="A1039" s="76">
        <v>98</v>
      </c>
      <c r="B1039" s="76">
        <f t="shared" si="121"/>
        <v>9.8000000000000004E-2</v>
      </c>
      <c r="C1039" s="78">
        <f t="shared" si="122"/>
        <v>8.4832494160904742E-6</v>
      </c>
      <c r="D1039" s="78">
        <f t="shared" si="123"/>
        <v>1</v>
      </c>
      <c r="E1039" s="78">
        <f t="shared" si="124"/>
        <v>8.4832494160904742E-6</v>
      </c>
      <c r="F1039" s="78">
        <f t="shared" si="125"/>
        <v>-101.4287552822951</v>
      </c>
      <c r="G1039" s="78">
        <f t="shared" si="126"/>
        <v>9.9999999999994316E-2</v>
      </c>
      <c r="H1039" s="78">
        <f t="shared" si="127"/>
        <v>9.1659006248548192E-6</v>
      </c>
      <c r="I1039" s="78">
        <f t="shared" si="128"/>
        <v>9.1659006248542981E-7</v>
      </c>
      <c r="J1039" s="190"/>
    </row>
    <row r="1040" spans="1:10" x14ac:dyDescent="0.2">
      <c r="A1040" s="76">
        <v>98.1</v>
      </c>
      <c r="B1040" s="76">
        <f t="shared" si="121"/>
        <v>9.8099999999999993E-2</v>
      </c>
      <c r="C1040" s="78">
        <f t="shared" si="122"/>
        <v>7.2525023265314528E-6</v>
      </c>
      <c r="D1040" s="78">
        <f t="shared" si="123"/>
        <v>1</v>
      </c>
      <c r="E1040" s="78">
        <f t="shared" si="124"/>
        <v>7.2525023265314528E-6</v>
      </c>
      <c r="F1040" s="78">
        <f t="shared" si="125"/>
        <v>-102.79024246415752</v>
      </c>
      <c r="G1040" s="78">
        <f t="shared" si="126"/>
        <v>9.9999999999994316E-2</v>
      </c>
      <c r="H1040" s="78">
        <f t="shared" si="127"/>
        <v>7.8678758713109626E-6</v>
      </c>
      <c r="I1040" s="78">
        <f t="shared" si="128"/>
        <v>7.8678758713105156E-7</v>
      </c>
      <c r="J1040" s="190"/>
    </row>
    <row r="1041" spans="1:10" x14ac:dyDescent="0.2">
      <c r="A1041" s="76">
        <v>98.2</v>
      </c>
      <c r="B1041" s="76">
        <f t="shared" si="121"/>
        <v>9.820000000000001E-2</v>
      </c>
      <c r="C1041" s="78">
        <f t="shared" si="122"/>
        <v>6.1488865301632086E-6</v>
      </c>
      <c r="D1041" s="78">
        <f t="shared" si="123"/>
        <v>1</v>
      </c>
      <c r="E1041" s="78">
        <f t="shared" si="124"/>
        <v>6.1488865301632086E-6</v>
      </c>
      <c r="F1041" s="78">
        <f t="shared" si="125"/>
        <v>-104.22407042461256</v>
      </c>
      <c r="G1041" s="78">
        <f t="shared" si="126"/>
        <v>0.10000000000000853</v>
      </c>
      <c r="H1041" s="78">
        <f t="shared" si="127"/>
        <v>6.7006944283473307E-6</v>
      </c>
      <c r="I1041" s="78">
        <f t="shared" si="128"/>
        <v>6.700694428347902E-7</v>
      </c>
      <c r="J1041" s="190"/>
    </row>
    <row r="1042" spans="1:10" x14ac:dyDescent="0.2">
      <c r="A1042" s="76">
        <v>98.3</v>
      </c>
      <c r="B1042" s="76">
        <f t="shared" si="121"/>
        <v>9.8299999999999998E-2</v>
      </c>
      <c r="C1042" s="78">
        <f t="shared" si="122"/>
        <v>5.1650517735001266E-6</v>
      </c>
      <c r="D1042" s="78">
        <f t="shared" si="123"/>
        <v>1</v>
      </c>
      <c r="E1042" s="78">
        <f t="shared" si="124"/>
        <v>5.1650517735001266E-6</v>
      </c>
      <c r="F1042" s="78">
        <f t="shared" si="125"/>
        <v>-105.73850641673921</v>
      </c>
      <c r="G1042" s="78">
        <f t="shared" si="126"/>
        <v>9.9999999999994316E-2</v>
      </c>
      <c r="H1042" s="78">
        <f t="shared" si="127"/>
        <v>5.6569691518316676E-6</v>
      </c>
      <c r="I1042" s="78">
        <f t="shared" si="128"/>
        <v>5.6569691518313463E-7</v>
      </c>
      <c r="J1042" s="190"/>
    </row>
    <row r="1043" spans="1:10" x14ac:dyDescent="0.2">
      <c r="A1043" s="76">
        <v>98.4</v>
      </c>
      <c r="B1043" s="76">
        <f t="shared" si="121"/>
        <v>9.8400000000000001E-2</v>
      </c>
      <c r="C1043" s="78">
        <f t="shared" si="122"/>
        <v>4.293721523884772E-6</v>
      </c>
      <c r="D1043" s="78">
        <f t="shared" si="123"/>
        <v>1</v>
      </c>
      <c r="E1043" s="78">
        <f t="shared" si="124"/>
        <v>4.293721523884772E-6</v>
      </c>
      <c r="F1043" s="78">
        <f t="shared" si="125"/>
        <v>-107.34332251686824</v>
      </c>
      <c r="G1043" s="78">
        <f t="shared" si="126"/>
        <v>0.10000000000000853</v>
      </c>
      <c r="H1043" s="78">
        <f t="shared" si="127"/>
        <v>4.7293866486924493E-6</v>
      </c>
      <c r="I1043" s="78">
        <f t="shared" si="128"/>
        <v>4.7293866486928527E-7</v>
      </c>
      <c r="J1043" s="190"/>
    </row>
    <row r="1044" spans="1:10" x14ac:dyDescent="0.2">
      <c r="A1044" s="76">
        <v>98.5</v>
      </c>
      <c r="B1044" s="76">
        <f t="shared" si="121"/>
        <v>9.8500000000000004E-2</v>
      </c>
      <c r="C1044" s="78">
        <f t="shared" si="122"/>
        <v>3.5276929052190691E-6</v>
      </c>
      <c r="D1044" s="78">
        <f t="shared" si="123"/>
        <v>1</v>
      </c>
      <c r="E1044" s="78">
        <f t="shared" si="124"/>
        <v>3.5276929052190691E-6</v>
      </c>
      <c r="F1044" s="78">
        <f t="shared" si="125"/>
        <v>-109.05018456702712</v>
      </c>
      <c r="G1044" s="78">
        <f t="shared" si="126"/>
        <v>9.9999999999994316E-2</v>
      </c>
      <c r="H1044" s="78">
        <f t="shared" si="127"/>
        <v>3.9107072145519205E-6</v>
      </c>
      <c r="I1044" s="78">
        <f t="shared" si="128"/>
        <v>3.9107072145516982E-7</v>
      </c>
      <c r="J1044" s="190"/>
    </row>
    <row r="1045" spans="1:10" x14ac:dyDescent="0.2">
      <c r="A1045" s="76">
        <v>98.6</v>
      </c>
      <c r="B1045" s="76">
        <f t="shared" si="121"/>
        <v>9.8599999999999993E-2</v>
      </c>
      <c r="C1045" s="78">
        <f t="shared" si="122"/>
        <v>2.8598366299071337E-6</v>
      </c>
      <c r="D1045" s="78">
        <f t="shared" si="123"/>
        <v>1</v>
      </c>
      <c r="E1045" s="78">
        <f t="shared" si="124"/>
        <v>2.8598366299071337E-6</v>
      </c>
      <c r="F1045" s="78">
        <f t="shared" si="125"/>
        <v>-110.87317551054051</v>
      </c>
      <c r="G1045" s="78">
        <f t="shared" si="126"/>
        <v>9.9999999999994316E-2</v>
      </c>
      <c r="H1045" s="78">
        <f t="shared" si="127"/>
        <v>3.1937647675631012E-6</v>
      </c>
      <c r="I1045" s="78">
        <f t="shared" si="128"/>
        <v>3.1937647675629197E-7</v>
      </c>
      <c r="J1045" s="190"/>
    </row>
    <row r="1046" spans="1:10" x14ac:dyDescent="0.2">
      <c r="A1046" s="76">
        <v>98.7</v>
      </c>
      <c r="B1046" s="76">
        <f t="shared" si="121"/>
        <v>9.8699999999999996E-2</v>
      </c>
      <c r="C1046" s="78">
        <f t="shared" si="122"/>
        <v>2.2830969270318427E-6</v>
      </c>
      <c r="D1046" s="78">
        <f t="shared" si="123"/>
        <v>1</v>
      </c>
      <c r="E1046" s="78">
        <f t="shared" si="124"/>
        <v>2.2830969270318427E-6</v>
      </c>
      <c r="F1046" s="78">
        <f t="shared" si="125"/>
        <v>-112.82951300995428</v>
      </c>
      <c r="G1046" s="78">
        <f t="shared" si="126"/>
        <v>0.10000000000000853</v>
      </c>
      <c r="H1046" s="78">
        <f t="shared" si="127"/>
        <v>2.5714667784694882E-6</v>
      </c>
      <c r="I1046" s="78">
        <f t="shared" si="128"/>
        <v>2.5714667784697076E-7</v>
      </c>
      <c r="J1046" s="190"/>
    </row>
    <row r="1047" spans="1:10" x14ac:dyDescent="0.2">
      <c r="A1047" s="76">
        <v>98.8</v>
      </c>
      <c r="B1047" s="76">
        <f t="shared" si="121"/>
        <v>9.8799999999999999E-2</v>
      </c>
      <c r="C1047" s="78">
        <f t="shared" si="122"/>
        <v>1.7904914667818938E-6</v>
      </c>
      <c r="D1047" s="78">
        <f t="shared" si="123"/>
        <v>1</v>
      </c>
      <c r="E1047" s="78">
        <f t="shared" si="124"/>
        <v>1.7904914667818938E-6</v>
      </c>
      <c r="F1047" s="78">
        <f t="shared" si="125"/>
        <v>-114.94055488861115</v>
      </c>
      <c r="G1047" s="78">
        <f t="shared" si="126"/>
        <v>9.9999999999994316E-2</v>
      </c>
      <c r="H1047" s="78">
        <f t="shared" si="127"/>
        <v>2.0367941969068685E-6</v>
      </c>
      <c r="I1047" s="78">
        <f t="shared" si="128"/>
        <v>2.0367941969067526E-7</v>
      </c>
      <c r="J1047" s="190"/>
    </row>
    <row r="1048" spans="1:10" x14ac:dyDescent="0.2">
      <c r="A1048" s="76">
        <v>98.9</v>
      </c>
      <c r="B1048" s="76">
        <f t="shared" si="121"/>
        <v>9.8900000000000002E-2</v>
      </c>
      <c r="C1048" s="78">
        <f t="shared" si="122"/>
        <v>1.3751112811449709E-6</v>
      </c>
      <c r="D1048" s="78">
        <f t="shared" si="123"/>
        <v>1</v>
      </c>
      <c r="E1048" s="78">
        <f t="shared" si="124"/>
        <v>1.3751112811449709E-6</v>
      </c>
      <c r="F1048" s="78">
        <f t="shared" si="125"/>
        <v>-117.23324310094142</v>
      </c>
      <c r="G1048" s="78">
        <f t="shared" si="126"/>
        <v>0.10000000000000853</v>
      </c>
      <c r="H1048" s="78">
        <f t="shared" si="127"/>
        <v>1.5828013739634323E-6</v>
      </c>
      <c r="I1048" s="78">
        <f t="shared" si="128"/>
        <v>1.5828013739635674E-7</v>
      </c>
      <c r="J1048" s="190"/>
    </row>
    <row r="1049" spans="1:10" x14ac:dyDescent="0.2">
      <c r="A1049" s="76">
        <v>99</v>
      </c>
      <c r="B1049" s="76">
        <f t="shared" si="121"/>
        <v>9.9000000000000005E-2</v>
      </c>
      <c r="C1049" s="78">
        <f t="shared" si="122"/>
        <v>1.0301206808899027E-6</v>
      </c>
      <c r="D1049" s="78">
        <f t="shared" si="123"/>
        <v>1</v>
      </c>
      <c r="E1049" s="78">
        <f t="shared" si="124"/>
        <v>1.0301206808899027E-6</v>
      </c>
      <c r="F1049" s="78">
        <f t="shared" si="125"/>
        <v>-119.74223787532564</v>
      </c>
      <c r="G1049" s="78">
        <f t="shared" si="126"/>
        <v>9.9999999999994316E-2</v>
      </c>
      <c r="H1049" s="78">
        <f t="shared" si="127"/>
        <v>1.2026159810174368E-6</v>
      </c>
      <c r="I1049" s="78">
        <f t="shared" si="128"/>
        <v>1.2026159810173686E-7</v>
      </c>
      <c r="J1049" s="190"/>
    </row>
    <row r="1050" spans="1:10" x14ac:dyDescent="0.2">
      <c r="A1050" s="76">
        <v>99.1</v>
      </c>
      <c r="B1050" s="76">
        <f t="shared" si="121"/>
        <v>9.9099999999999994E-2</v>
      </c>
      <c r="C1050" s="78">
        <f t="shared" si="122"/>
        <v>7.487571688536417E-7</v>
      </c>
      <c r="D1050" s="78">
        <f t="shared" si="123"/>
        <v>1</v>
      </c>
      <c r="E1050" s="78">
        <f t="shared" si="124"/>
        <v>7.487571688536417E-7</v>
      </c>
      <c r="F1050" s="78">
        <f t="shared" si="125"/>
        <v>-122.51318013001794</v>
      </c>
      <c r="G1050" s="78">
        <f t="shared" si="126"/>
        <v>9.9999999999994316E-2</v>
      </c>
      <c r="H1050" s="78">
        <f t="shared" si="127"/>
        <v>8.894389248717722E-7</v>
      </c>
      <c r="I1050" s="78">
        <f t="shared" si="128"/>
        <v>8.8943892487172162E-8</v>
      </c>
      <c r="J1050" s="190"/>
    </row>
    <row r="1051" spans="1:10" x14ac:dyDescent="0.2">
      <c r="A1051" s="76">
        <v>99.2</v>
      </c>
      <c r="B1051" s="76">
        <f t="shared" si="121"/>
        <v>9.9199999999999997E-2</v>
      </c>
      <c r="C1051" s="78">
        <f t="shared" si="122"/>
        <v>5.2433134955231917E-7</v>
      </c>
      <c r="D1051" s="78">
        <f t="shared" si="123"/>
        <v>1</v>
      </c>
      <c r="E1051" s="78">
        <f t="shared" si="124"/>
        <v>5.2433134955231917E-7</v>
      </c>
      <c r="F1051" s="78">
        <f t="shared" si="125"/>
        <v>-125.60788350448738</v>
      </c>
      <c r="G1051" s="78">
        <f t="shared" si="126"/>
        <v>0.10000000000000853</v>
      </c>
      <c r="H1051" s="78">
        <f t="shared" si="127"/>
        <v>6.3654425920298043E-7</v>
      </c>
      <c r="I1051" s="78">
        <f t="shared" si="128"/>
        <v>6.365442592030347E-8</v>
      </c>
      <c r="J1051" s="190"/>
    </row>
    <row r="1052" spans="1:10" x14ac:dyDescent="0.2">
      <c r="A1052" s="76">
        <v>99.3</v>
      </c>
      <c r="B1052" s="76">
        <f t="shared" si="121"/>
        <v>9.9299999999999999E-2</v>
      </c>
      <c r="C1052" s="78">
        <f t="shared" si="122"/>
        <v>3.502268351360753E-7</v>
      </c>
      <c r="D1052" s="78">
        <f t="shared" si="123"/>
        <v>1</v>
      </c>
      <c r="E1052" s="78">
        <f t="shared" si="124"/>
        <v>3.502268351360753E-7</v>
      </c>
      <c r="F1052" s="78">
        <f t="shared" si="125"/>
        <v>-129.11301160794028</v>
      </c>
      <c r="G1052" s="78">
        <f t="shared" si="126"/>
        <v>9.9999999999994316E-2</v>
      </c>
      <c r="H1052" s="78">
        <f t="shared" si="127"/>
        <v>4.3727909234419724E-7</v>
      </c>
      <c r="I1052" s="78">
        <f t="shared" si="128"/>
        <v>4.3727909234417235E-8</v>
      </c>
      <c r="J1052" s="190"/>
    </row>
    <row r="1053" spans="1:10" x14ac:dyDescent="0.2">
      <c r="A1053" s="76">
        <v>99.4</v>
      </c>
      <c r="B1053" s="76">
        <f t="shared" si="121"/>
        <v>9.9400000000000002E-2</v>
      </c>
      <c r="C1053" s="78">
        <f t="shared" si="122"/>
        <v>2.1990014770615557E-7</v>
      </c>
      <c r="D1053" s="78">
        <f t="shared" si="123"/>
        <v>1</v>
      </c>
      <c r="E1053" s="78">
        <f t="shared" si="124"/>
        <v>2.1990014770615557E-7</v>
      </c>
      <c r="F1053" s="78">
        <f t="shared" si="125"/>
        <v>-133.15548957850072</v>
      </c>
      <c r="G1053" s="78">
        <f t="shared" si="126"/>
        <v>0.10000000000000853</v>
      </c>
      <c r="H1053" s="78">
        <f t="shared" si="127"/>
        <v>2.8506349142111545E-7</v>
      </c>
      <c r="I1053" s="78">
        <f t="shared" si="128"/>
        <v>2.8506349142113976E-8</v>
      </c>
      <c r="J1053" s="190"/>
    </row>
    <row r="1054" spans="1:10" x14ac:dyDescent="0.2">
      <c r="A1054" s="76">
        <v>99.5</v>
      </c>
      <c r="B1054" s="76">
        <f t="shared" si="121"/>
        <v>9.9500000000000005E-2</v>
      </c>
      <c r="C1054" s="78">
        <f t="shared" si="122"/>
        <v>1.2688061801358945E-7</v>
      </c>
      <c r="D1054" s="78">
        <f t="shared" si="123"/>
        <v>1</v>
      </c>
      <c r="E1054" s="78">
        <f t="shared" si="124"/>
        <v>1.2688061801358945E-7</v>
      </c>
      <c r="F1054" s="78">
        <f t="shared" si="125"/>
        <v>-137.93209429295723</v>
      </c>
      <c r="G1054" s="78">
        <f t="shared" si="126"/>
        <v>9.9999999999994316E-2</v>
      </c>
      <c r="H1054" s="78">
        <f t="shared" si="127"/>
        <v>1.7339038285987251E-7</v>
      </c>
      <c r="I1054" s="78">
        <f t="shared" si="128"/>
        <v>1.7339038285986265E-8</v>
      </c>
      <c r="J1054" s="190"/>
    </row>
    <row r="1055" spans="1:10" x14ac:dyDescent="0.2">
      <c r="A1055" s="76">
        <v>99.6</v>
      </c>
      <c r="B1055" s="76">
        <f t="shared" si="121"/>
        <v>9.9599999999999994E-2</v>
      </c>
      <c r="C1055" s="78">
        <f t="shared" si="122"/>
        <v>6.4770280558947645E-8</v>
      </c>
      <c r="D1055" s="78">
        <f t="shared" si="123"/>
        <v>1</v>
      </c>
      <c r="E1055" s="78">
        <f t="shared" si="124"/>
        <v>6.4770280558947645E-8</v>
      </c>
      <c r="F1055" s="78">
        <f t="shared" si="125"/>
        <v>-143.77248443504104</v>
      </c>
      <c r="G1055" s="78">
        <f t="shared" si="126"/>
        <v>9.9999999999994316E-2</v>
      </c>
      <c r="H1055" s="78">
        <f t="shared" si="127"/>
        <v>9.5825449286268549E-8</v>
      </c>
      <c r="I1055" s="78">
        <f t="shared" si="128"/>
        <v>9.58254492862631E-9</v>
      </c>
      <c r="J1055" s="190"/>
    </row>
    <row r="1056" spans="1:10" x14ac:dyDescent="0.2">
      <c r="A1056" s="76">
        <v>99.7</v>
      </c>
      <c r="B1056" s="76">
        <f t="shared" si="121"/>
        <v>9.9699999999999997E-2</v>
      </c>
      <c r="C1056" s="78">
        <f t="shared" si="122"/>
        <v>2.724376511292726E-8</v>
      </c>
      <c r="D1056" s="78">
        <f t="shared" si="123"/>
        <v>1</v>
      </c>
      <c r="E1056" s="78">
        <f t="shared" si="124"/>
        <v>2.724376511292726E-8</v>
      </c>
      <c r="F1056" s="78">
        <f t="shared" si="125"/>
        <v>-151.29465745444202</v>
      </c>
      <c r="G1056" s="78">
        <f t="shared" si="126"/>
        <v>0.10000000000000853</v>
      </c>
      <c r="H1056" s="78">
        <f t="shared" si="127"/>
        <v>4.6007022835937454E-8</v>
      </c>
      <c r="I1056" s="78">
        <f t="shared" si="128"/>
        <v>4.6007022835941377E-9</v>
      </c>
      <c r="J1056" s="190"/>
    </row>
    <row r="1057" spans="1:10" x14ac:dyDescent="0.2">
      <c r="A1057" s="76">
        <v>99.8</v>
      </c>
      <c r="B1057" s="76">
        <f t="shared" si="121"/>
        <v>9.98E-2</v>
      </c>
      <c r="C1057" s="78">
        <f t="shared" si="122"/>
        <v>8.0481846769679512E-9</v>
      </c>
      <c r="D1057" s="78">
        <f t="shared" si="123"/>
        <v>1</v>
      </c>
      <c r="E1057" s="78">
        <f t="shared" si="124"/>
        <v>8.0481846769679512E-9</v>
      </c>
      <c r="F1057" s="78">
        <f t="shared" si="125"/>
        <v>-161.88604133346698</v>
      </c>
      <c r="G1057" s="78">
        <f t="shared" si="126"/>
        <v>9.9999999999994316E-2</v>
      </c>
      <c r="H1057" s="78">
        <f t="shared" si="127"/>
        <v>1.7645974894947606E-8</v>
      </c>
      <c r="I1057" s="78">
        <f t="shared" si="128"/>
        <v>1.7645974894946603E-9</v>
      </c>
      <c r="J1057" s="190"/>
    </row>
    <row r="1058" spans="1:10" x14ac:dyDescent="0.2">
      <c r="A1058" s="76">
        <v>99.9</v>
      </c>
      <c r="B1058" s="76">
        <f t="shared" si="121"/>
        <v>9.9900000000000003E-2</v>
      </c>
      <c r="C1058" s="78">
        <f t="shared" si="122"/>
        <v>1.0030199041169719E-9</v>
      </c>
      <c r="D1058" s="78">
        <f t="shared" si="123"/>
        <v>1</v>
      </c>
      <c r="E1058" s="78">
        <f t="shared" si="124"/>
        <v>1.0030199041169719E-9</v>
      </c>
      <c r="F1058" s="78">
        <f t="shared" si="125"/>
        <v>-179.97380897344212</v>
      </c>
      <c r="G1058" s="78">
        <f t="shared" si="126"/>
        <v>0.10000000000000853</v>
      </c>
      <c r="H1058" s="78">
        <f t="shared" si="127"/>
        <v>4.5256022905424611E-9</v>
      </c>
      <c r="I1058" s="78">
        <f t="shared" si="128"/>
        <v>4.5256022905428469E-10</v>
      </c>
      <c r="J1058" s="190"/>
    </row>
    <row r="1059" spans="1:10" x14ac:dyDescent="0.2">
      <c r="A1059" s="76">
        <v>100</v>
      </c>
      <c r="B1059" s="76">
        <f t="shared" si="121"/>
        <v>0.1</v>
      </c>
      <c r="C1059" s="78">
        <f t="shared" si="122"/>
        <v>5.9309560715414233E-50</v>
      </c>
      <c r="D1059" s="78">
        <f t="shared" si="123"/>
        <v>1</v>
      </c>
      <c r="E1059" s="78">
        <f t="shared" si="124"/>
        <v>5.9309560715414233E-50</v>
      </c>
      <c r="F1059" s="78">
        <f t="shared" si="125"/>
        <v>-984.53750585235582</v>
      </c>
      <c r="G1059" s="78">
        <f t="shared" si="126"/>
        <v>9.9999999999994316E-2</v>
      </c>
      <c r="H1059" s="78">
        <f t="shared" si="127"/>
        <v>5.0150995205848594E-10</v>
      </c>
      <c r="I1059" s="78">
        <f t="shared" si="128"/>
        <v>5.0150995205845745E-11</v>
      </c>
      <c r="J1059" s="190"/>
    </row>
    <row r="1060" spans="1:10" x14ac:dyDescent="0.2">
      <c r="A1060" s="76">
        <v>101</v>
      </c>
      <c r="B1060" s="76">
        <f t="shared" si="121"/>
        <v>0.10100000000000001</v>
      </c>
      <c r="C1060" s="78">
        <f t="shared" si="122"/>
        <v>9.7012991269776596E-7</v>
      </c>
      <c r="D1060" s="78">
        <f t="shared" si="123"/>
        <v>1</v>
      </c>
      <c r="E1060" s="78">
        <f t="shared" si="124"/>
        <v>9.7012991269776596E-7</v>
      </c>
      <c r="F1060" s="78">
        <f t="shared" si="125"/>
        <v>-120.26340208601739</v>
      </c>
      <c r="G1060" s="78">
        <f t="shared" si="126"/>
        <v>1</v>
      </c>
      <c r="H1060" s="78">
        <f t="shared" si="127"/>
        <v>4.8506495634888298E-7</v>
      </c>
      <c r="I1060" s="78">
        <f t="shared" si="128"/>
        <v>4.8506495634888298E-7</v>
      </c>
      <c r="J1060" s="190"/>
    </row>
    <row r="1061" spans="1:10" x14ac:dyDescent="0.2">
      <c r="A1061" s="76">
        <v>102</v>
      </c>
      <c r="B1061" s="76">
        <f t="shared" si="121"/>
        <v>0.10199999999999999</v>
      </c>
      <c r="C1061" s="78">
        <f t="shared" si="122"/>
        <v>7.5238581963020609E-6</v>
      </c>
      <c r="D1061" s="78">
        <f t="shared" si="123"/>
        <v>1</v>
      </c>
      <c r="E1061" s="78">
        <f t="shared" si="124"/>
        <v>7.5238581963020609E-6</v>
      </c>
      <c r="F1061" s="78">
        <f t="shared" si="125"/>
        <v>-102.47118796563326</v>
      </c>
      <c r="G1061" s="78">
        <f t="shared" si="126"/>
        <v>1</v>
      </c>
      <c r="H1061" s="78">
        <f t="shared" si="127"/>
        <v>4.2469940544999137E-6</v>
      </c>
      <c r="I1061" s="78">
        <f t="shared" si="128"/>
        <v>4.2469940544999137E-6</v>
      </c>
      <c r="J1061" s="190"/>
    </row>
    <row r="1062" spans="1:10" x14ac:dyDescent="0.2">
      <c r="A1062" s="76">
        <v>103</v>
      </c>
      <c r="B1062" s="76">
        <f t="shared" si="121"/>
        <v>0.10299999999999999</v>
      </c>
      <c r="C1062" s="78">
        <f t="shared" si="122"/>
        <v>2.4599787206687981E-5</v>
      </c>
      <c r="D1062" s="78">
        <f t="shared" si="123"/>
        <v>1</v>
      </c>
      <c r="E1062" s="78">
        <f t="shared" si="124"/>
        <v>2.4599787206687981E-5</v>
      </c>
      <c r="F1062" s="78">
        <f t="shared" si="125"/>
        <v>-92.181372992372161</v>
      </c>
      <c r="G1062" s="78">
        <f t="shared" si="126"/>
        <v>1</v>
      </c>
      <c r="H1062" s="78">
        <f t="shared" si="127"/>
        <v>1.6061822701495021E-5</v>
      </c>
      <c r="I1062" s="78">
        <f t="shared" si="128"/>
        <v>1.6061822701495021E-5</v>
      </c>
      <c r="J1062" s="190"/>
    </row>
    <row r="1063" spans="1:10" x14ac:dyDescent="0.2">
      <c r="A1063" s="76">
        <v>104</v>
      </c>
      <c r="B1063" s="76">
        <f t="shared" si="121"/>
        <v>0.104</v>
      </c>
      <c r="C1063" s="78">
        <f t="shared" si="122"/>
        <v>5.6449219324249491E-5</v>
      </c>
      <c r="D1063" s="78">
        <f t="shared" si="123"/>
        <v>1</v>
      </c>
      <c r="E1063" s="78">
        <f t="shared" si="124"/>
        <v>5.6449219324249491E-5</v>
      </c>
      <c r="F1063" s="78">
        <f t="shared" si="125"/>
        <v>-84.96684119719481</v>
      </c>
      <c r="G1063" s="78">
        <f t="shared" si="126"/>
        <v>1</v>
      </c>
      <c r="H1063" s="78">
        <f t="shared" si="127"/>
        <v>4.0524503265468734E-5</v>
      </c>
      <c r="I1063" s="78">
        <f t="shared" si="128"/>
        <v>4.0524503265468734E-5</v>
      </c>
      <c r="J1063" s="190"/>
    </row>
    <row r="1064" spans="1:10" x14ac:dyDescent="0.2">
      <c r="A1064" s="76">
        <v>105</v>
      </c>
      <c r="B1064" s="76">
        <f t="shared" si="121"/>
        <v>0.105</v>
      </c>
      <c r="C1064" s="78">
        <f t="shared" si="122"/>
        <v>1.0665686698948849E-4</v>
      </c>
      <c r="D1064" s="78">
        <f t="shared" si="123"/>
        <v>1</v>
      </c>
      <c r="E1064" s="78">
        <f t="shared" si="124"/>
        <v>1.0665686698948849E-4</v>
      </c>
      <c r="F1064" s="78">
        <f t="shared" si="125"/>
        <v>-79.440223554476873</v>
      </c>
      <c r="G1064" s="78">
        <f t="shared" si="126"/>
        <v>1</v>
      </c>
      <c r="H1064" s="78">
        <f t="shared" si="127"/>
        <v>8.1553043156868998E-5</v>
      </c>
      <c r="I1064" s="78">
        <f t="shared" si="128"/>
        <v>8.1553043156868998E-5</v>
      </c>
      <c r="J1064" s="190"/>
    </row>
    <row r="1065" spans="1:10" x14ac:dyDescent="0.2">
      <c r="A1065" s="76">
        <v>106</v>
      </c>
      <c r="B1065" s="76">
        <f t="shared" si="121"/>
        <v>0.106</v>
      </c>
      <c r="C1065" s="78">
        <f t="shared" si="122"/>
        <v>1.7816435357703668E-4</v>
      </c>
      <c r="D1065" s="78">
        <f t="shared" si="123"/>
        <v>1</v>
      </c>
      <c r="E1065" s="78">
        <f t="shared" si="124"/>
        <v>1.7816435357703668E-4</v>
      </c>
      <c r="F1065" s="78">
        <f t="shared" si="125"/>
        <v>-74.983583670784512</v>
      </c>
      <c r="G1065" s="78">
        <f t="shared" si="126"/>
        <v>1</v>
      </c>
      <c r="H1065" s="78">
        <f t="shared" si="127"/>
        <v>1.4241061028326258E-4</v>
      </c>
      <c r="I1065" s="78">
        <f t="shared" si="128"/>
        <v>1.4241061028326258E-4</v>
      </c>
      <c r="J1065" s="190"/>
    </row>
    <row r="1066" spans="1:10" x14ac:dyDescent="0.2">
      <c r="A1066" s="76">
        <v>107</v>
      </c>
      <c r="B1066" s="76">
        <f t="shared" si="121"/>
        <v>0.107</v>
      </c>
      <c r="C1066" s="78">
        <f t="shared" si="122"/>
        <v>2.7329626416453494E-4</v>
      </c>
      <c r="D1066" s="78">
        <f t="shared" si="123"/>
        <v>1</v>
      </c>
      <c r="E1066" s="78">
        <f t="shared" si="124"/>
        <v>2.7329626416453494E-4</v>
      </c>
      <c r="F1066" s="78">
        <f t="shared" si="125"/>
        <v>-71.267326097490866</v>
      </c>
      <c r="G1066" s="78">
        <f t="shared" si="126"/>
        <v>1</v>
      </c>
      <c r="H1066" s="78">
        <f t="shared" si="127"/>
        <v>2.2573030887078582E-4</v>
      </c>
      <c r="I1066" s="78">
        <f t="shared" si="128"/>
        <v>2.2573030887078582E-4</v>
      </c>
      <c r="J1066" s="190"/>
    </row>
    <row r="1067" spans="1:10" x14ac:dyDescent="0.2">
      <c r="A1067" s="76">
        <v>108</v>
      </c>
      <c r="B1067" s="76">
        <f t="shared" si="121"/>
        <v>0.108</v>
      </c>
      <c r="C1067" s="78">
        <f t="shared" si="122"/>
        <v>3.937884983309632E-4</v>
      </c>
      <c r="D1067" s="78">
        <f t="shared" si="123"/>
        <v>1</v>
      </c>
      <c r="E1067" s="78">
        <f t="shared" si="124"/>
        <v>3.937884983309632E-4</v>
      </c>
      <c r="F1067" s="78">
        <f t="shared" si="125"/>
        <v>-68.094739455392371</v>
      </c>
      <c r="G1067" s="78">
        <f t="shared" si="126"/>
        <v>1</v>
      </c>
      <c r="H1067" s="78">
        <f t="shared" si="127"/>
        <v>3.3354238124774907E-4</v>
      </c>
      <c r="I1067" s="78">
        <f t="shared" si="128"/>
        <v>3.3354238124774907E-4</v>
      </c>
      <c r="J1067" s="190"/>
    </row>
    <row r="1068" spans="1:10" x14ac:dyDescent="0.2">
      <c r="A1068" s="76">
        <v>109</v>
      </c>
      <c r="B1068" s="76">
        <f t="shared" si="121"/>
        <v>0.109</v>
      </c>
      <c r="C1068" s="78">
        <f t="shared" si="122"/>
        <v>5.4081867183223404E-4</v>
      </c>
      <c r="D1068" s="78">
        <f t="shared" si="123"/>
        <v>1</v>
      </c>
      <c r="E1068" s="78">
        <f t="shared" si="124"/>
        <v>5.4081867183223404E-4</v>
      </c>
      <c r="F1068" s="78">
        <f t="shared" si="125"/>
        <v>-65.33896645472629</v>
      </c>
      <c r="G1068" s="78">
        <f t="shared" si="126"/>
        <v>1</v>
      </c>
      <c r="H1068" s="78">
        <f t="shared" si="127"/>
        <v>4.6730358508159859E-4</v>
      </c>
      <c r="I1068" s="78">
        <f t="shared" si="128"/>
        <v>4.6730358508159859E-4</v>
      </c>
      <c r="J1068" s="190"/>
    </row>
    <row r="1069" spans="1:10" x14ac:dyDescent="0.2">
      <c r="A1069" s="76">
        <v>110</v>
      </c>
      <c r="B1069" s="76">
        <f t="shared" si="121"/>
        <v>0.11</v>
      </c>
      <c r="C1069" s="78">
        <f t="shared" si="122"/>
        <v>7.1503831034346846E-4</v>
      </c>
      <c r="D1069" s="78">
        <f t="shared" si="123"/>
        <v>1</v>
      </c>
      <c r="E1069" s="78">
        <f t="shared" si="124"/>
        <v>7.1503831034346846E-4</v>
      </c>
      <c r="F1069" s="78">
        <f t="shared" si="125"/>
        <v>-62.913413778662431</v>
      </c>
      <c r="G1069" s="78">
        <f t="shared" si="126"/>
        <v>1</v>
      </c>
      <c r="H1069" s="78">
        <f t="shared" si="127"/>
        <v>6.2792849108785119E-4</v>
      </c>
      <c r="I1069" s="78">
        <f t="shared" si="128"/>
        <v>6.2792849108785119E-4</v>
      </c>
      <c r="J1069" s="190"/>
    </row>
    <row r="1070" spans="1:10" x14ac:dyDescent="0.2">
      <c r="A1070" s="76">
        <v>111</v>
      </c>
      <c r="B1070" s="76">
        <f t="shared" si="121"/>
        <v>0.111</v>
      </c>
      <c r="C1070" s="78">
        <f t="shared" si="122"/>
        <v>9.1660657641008561E-4</v>
      </c>
      <c r="D1070" s="78">
        <f t="shared" si="123"/>
        <v>1</v>
      </c>
      <c r="E1070" s="78">
        <f t="shared" si="124"/>
        <v>9.1660657641008561E-4</v>
      </c>
      <c r="F1070" s="78">
        <f t="shared" si="125"/>
        <v>-60.756340622637104</v>
      </c>
      <c r="G1070" s="78">
        <f t="shared" si="126"/>
        <v>1</v>
      </c>
      <c r="H1070" s="78">
        <f t="shared" si="127"/>
        <v>8.1582244337677703E-4</v>
      </c>
      <c r="I1070" s="78">
        <f t="shared" si="128"/>
        <v>8.1582244337677703E-4</v>
      </c>
      <c r="J1070" s="190"/>
    </row>
    <row r="1071" spans="1:10" x14ac:dyDescent="0.2">
      <c r="A1071" s="76">
        <v>112</v>
      </c>
      <c r="B1071" s="76">
        <f t="shared" si="121"/>
        <v>0.112</v>
      </c>
      <c r="C1071" s="78">
        <f t="shared" si="122"/>
        <v>1.1452252702880375E-3</v>
      </c>
      <c r="D1071" s="78">
        <f t="shared" si="123"/>
        <v>1</v>
      </c>
      <c r="E1071" s="78">
        <f t="shared" si="124"/>
        <v>1.1452252702880375E-3</v>
      </c>
      <c r="F1071" s="78">
        <f t="shared" si="125"/>
        <v>-58.822181549970587</v>
      </c>
      <c r="G1071" s="78">
        <f t="shared" si="126"/>
        <v>1</v>
      </c>
      <c r="H1071" s="78">
        <f t="shared" si="127"/>
        <v>1.0309159233490616E-3</v>
      </c>
      <c r="I1071" s="78">
        <f t="shared" si="128"/>
        <v>1.0309159233490616E-3</v>
      </c>
      <c r="J1071" s="190"/>
    </row>
    <row r="1072" spans="1:10" x14ac:dyDescent="0.2">
      <c r="A1072" s="76">
        <v>113</v>
      </c>
      <c r="B1072" s="76">
        <f t="shared" si="121"/>
        <v>0.113</v>
      </c>
      <c r="C1072" s="78">
        <f t="shared" si="122"/>
        <v>1.4001748464412293E-3</v>
      </c>
      <c r="D1072" s="78">
        <f t="shared" si="123"/>
        <v>1</v>
      </c>
      <c r="E1072" s="78">
        <f t="shared" si="124"/>
        <v>1.4001748464412293E-3</v>
      </c>
      <c r="F1072" s="78">
        <f t="shared" si="125"/>
        <v>-57.076354570674695</v>
      </c>
      <c r="G1072" s="78">
        <f t="shared" si="126"/>
        <v>1</v>
      </c>
      <c r="H1072" s="78">
        <f t="shared" si="127"/>
        <v>1.2727000583646333E-3</v>
      </c>
      <c r="I1072" s="78">
        <f t="shared" si="128"/>
        <v>1.2727000583646333E-3</v>
      </c>
      <c r="J1072" s="190"/>
    </row>
    <row r="1073" spans="1:10" x14ac:dyDescent="0.2">
      <c r="A1073" s="76">
        <v>114</v>
      </c>
      <c r="B1073" s="76">
        <f t="shared" si="121"/>
        <v>0.114</v>
      </c>
      <c r="C1073" s="78">
        <f t="shared" si="122"/>
        <v>1.6803511900579679E-3</v>
      </c>
      <c r="D1073" s="78">
        <f t="shared" si="123"/>
        <v>1</v>
      </c>
      <c r="E1073" s="78">
        <f t="shared" si="124"/>
        <v>1.6803511900579679E-3</v>
      </c>
      <c r="F1073" s="78">
        <f t="shared" si="125"/>
        <v>-55.491998842090055</v>
      </c>
      <c r="G1073" s="78">
        <f t="shared" si="126"/>
        <v>1</v>
      </c>
      <c r="H1073" s="78">
        <f t="shared" si="127"/>
        <v>1.5402630182495985E-3</v>
      </c>
      <c r="I1073" s="78">
        <f t="shared" si="128"/>
        <v>1.5402630182495985E-3</v>
      </c>
      <c r="J1073" s="190"/>
    </row>
    <row r="1074" spans="1:10" x14ac:dyDescent="0.2">
      <c r="A1074" s="76">
        <v>115</v>
      </c>
      <c r="B1074" s="76">
        <f t="shared" si="121"/>
        <v>0.115</v>
      </c>
      <c r="C1074" s="78">
        <f t="shared" si="122"/>
        <v>1.9843029019950826E-3</v>
      </c>
      <c r="D1074" s="78">
        <f t="shared" si="123"/>
        <v>1</v>
      </c>
      <c r="E1074" s="78">
        <f t="shared" si="124"/>
        <v>1.9843029019950826E-3</v>
      </c>
      <c r="F1074" s="78">
        <f t="shared" si="125"/>
        <v>-54.047840649442037</v>
      </c>
      <c r="G1074" s="78">
        <f t="shared" si="126"/>
        <v>1</v>
      </c>
      <c r="H1074" s="78">
        <f t="shared" si="127"/>
        <v>1.8323270460265254E-3</v>
      </c>
      <c r="I1074" s="78">
        <f t="shared" si="128"/>
        <v>1.8323270460265254E-3</v>
      </c>
      <c r="J1074" s="190"/>
    </row>
    <row r="1075" spans="1:10" x14ac:dyDescent="0.2">
      <c r="A1075" s="76">
        <v>116</v>
      </c>
      <c r="B1075" s="76">
        <f t="shared" si="121"/>
        <v>0.11600000000000001</v>
      </c>
      <c r="C1075" s="78">
        <f t="shared" si="122"/>
        <v>2.3102688459988338E-3</v>
      </c>
      <c r="D1075" s="78">
        <f t="shared" si="123"/>
        <v>1</v>
      </c>
      <c r="E1075" s="78">
        <f t="shared" si="124"/>
        <v>2.3102688459988338E-3</v>
      </c>
      <c r="F1075" s="78">
        <f t="shared" si="125"/>
        <v>-52.726749566313586</v>
      </c>
      <c r="G1075" s="78">
        <f t="shared" si="126"/>
        <v>1</v>
      </c>
      <c r="H1075" s="78">
        <f t="shared" si="127"/>
        <v>2.1472858739969582E-3</v>
      </c>
      <c r="I1075" s="78">
        <f t="shared" si="128"/>
        <v>2.1472858739969582E-3</v>
      </c>
      <c r="J1075" s="190"/>
    </row>
    <row r="1076" spans="1:10" x14ac:dyDescent="0.2">
      <c r="A1076" s="76">
        <v>117</v>
      </c>
      <c r="B1076" s="76">
        <f t="shared" si="121"/>
        <v>0.11700000000000001</v>
      </c>
      <c r="C1076" s="78">
        <f t="shared" si="122"/>
        <v>2.6562157188174756E-3</v>
      </c>
      <c r="D1076" s="78">
        <f t="shared" si="123"/>
        <v>1</v>
      </c>
      <c r="E1076" s="78">
        <f t="shared" si="124"/>
        <v>2.6562157188174756E-3</v>
      </c>
      <c r="F1076" s="78">
        <f t="shared" si="125"/>
        <v>-51.514733151684794</v>
      </c>
      <c r="G1076" s="78">
        <f t="shared" si="126"/>
        <v>1</v>
      </c>
      <c r="H1076" s="78">
        <f t="shared" si="127"/>
        <v>2.4832422824081547E-3</v>
      </c>
      <c r="I1076" s="78">
        <f t="shared" si="128"/>
        <v>2.4832422824081547E-3</v>
      </c>
      <c r="J1076" s="190"/>
    </row>
    <row r="1077" spans="1:10" x14ac:dyDescent="0.2">
      <c r="A1077" s="76">
        <v>118</v>
      </c>
      <c r="B1077" s="76">
        <f t="shared" si="121"/>
        <v>0.11799999999999999</v>
      </c>
      <c r="C1077" s="78">
        <f t="shared" si="122"/>
        <v>3.0198754118380381E-3</v>
      </c>
      <c r="D1077" s="78">
        <f t="shared" si="123"/>
        <v>1</v>
      </c>
      <c r="E1077" s="78">
        <f t="shared" si="124"/>
        <v>3.0198754118380381E-3</v>
      </c>
      <c r="F1077" s="78">
        <f t="shared" si="125"/>
        <v>-50.400219479051529</v>
      </c>
      <c r="G1077" s="78">
        <f t="shared" si="126"/>
        <v>1</v>
      </c>
      <c r="H1077" s="78">
        <f t="shared" si="127"/>
        <v>2.8380455653277568E-3</v>
      </c>
      <c r="I1077" s="78">
        <f t="shared" si="128"/>
        <v>2.8380455653277568E-3</v>
      </c>
      <c r="J1077" s="190"/>
    </row>
    <row r="1078" spans="1:10" x14ac:dyDescent="0.2">
      <c r="A1078" s="76">
        <v>119</v>
      </c>
      <c r="B1078" s="76">
        <f t="shared" si="121"/>
        <v>0.11899999999999999</v>
      </c>
      <c r="C1078" s="78">
        <f t="shared" si="122"/>
        <v>3.3987819420687052E-3</v>
      </c>
      <c r="D1078" s="78">
        <f t="shared" si="123"/>
        <v>1</v>
      </c>
      <c r="E1078" s="78">
        <f t="shared" si="124"/>
        <v>3.3987819420687052E-3</v>
      </c>
      <c r="F1078" s="78">
        <f t="shared" si="125"/>
        <v>-49.373533956906861</v>
      </c>
      <c r="G1078" s="78">
        <f t="shared" si="126"/>
        <v>1</v>
      </c>
      <c r="H1078" s="78">
        <f t="shared" si="127"/>
        <v>3.2093286769533718E-3</v>
      </c>
      <c r="I1078" s="78">
        <f t="shared" si="128"/>
        <v>3.2093286769533718E-3</v>
      </c>
      <c r="J1078" s="190"/>
    </row>
    <row r="1079" spans="1:10" x14ac:dyDescent="0.2">
      <c r="A1079" s="76">
        <v>120</v>
      </c>
      <c r="B1079" s="76">
        <f t="shared" si="121"/>
        <v>0.12</v>
      </c>
      <c r="C1079" s="78">
        <f t="shared" si="122"/>
        <v>3.7903077405622987E-3</v>
      </c>
      <c r="D1079" s="78">
        <f t="shared" si="123"/>
        <v>1</v>
      </c>
      <c r="E1079" s="78">
        <f t="shared" si="124"/>
        <v>3.7903077405622987E-3</v>
      </c>
      <c r="F1079" s="78">
        <f t="shared" si="125"/>
        <v>-48.426510552077609</v>
      </c>
      <c r="G1079" s="78">
        <f t="shared" si="126"/>
        <v>1</v>
      </c>
      <c r="H1079" s="78">
        <f t="shared" si="127"/>
        <v>3.5945448413155019E-3</v>
      </c>
      <c r="I1079" s="78">
        <f t="shared" si="128"/>
        <v>3.5945448413155019E-3</v>
      </c>
      <c r="J1079" s="190"/>
    </row>
    <row r="1080" spans="1:10" x14ac:dyDescent="0.2">
      <c r="A1080" s="76">
        <v>121</v>
      </c>
      <c r="B1080" s="76">
        <f t="shared" si="121"/>
        <v>0.121</v>
      </c>
      <c r="C1080" s="78">
        <f t="shared" si="122"/>
        <v>4.1916990976456105E-3</v>
      </c>
      <c r="D1080" s="78">
        <f t="shared" si="123"/>
        <v>1</v>
      </c>
      <c r="E1080" s="78">
        <f t="shared" si="124"/>
        <v>4.1916990976456105E-3</v>
      </c>
      <c r="F1080" s="78">
        <f t="shared" si="125"/>
        <v>-47.552198017254014</v>
      </c>
      <c r="G1080" s="78">
        <f t="shared" si="126"/>
        <v>1</v>
      </c>
      <c r="H1080" s="78">
        <f t="shared" si="127"/>
        <v>3.9910034191039546E-3</v>
      </c>
      <c r="I1080" s="78">
        <f t="shared" si="128"/>
        <v>3.9910034191039546E-3</v>
      </c>
      <c r="J1080" s="190"/>
    </row>
    <row r="1081" spans="1:10" x14ac:dyDescent="0.2">
      <c r="A1081" s="76">
        <v>122</v>
      </c>
      <c r="B1081" s="76">
        <f t="shared" si="121"/>
        <v>0.122</v>
      </c>
      <c r="C1081" s="78">
        <f t="shared" si="122"/>
        <v>4.600110576488025E-3</v>
      </c>
      <c r="D1081" s="78">
        <f t="shared" si="123"/>
        <v>1</v>
      </c>
      <c r="E1081" s="78">
        <f t="shared" si="124"/>
        <v>4.600110576488025E-3</v>
      </c>
      <c r="F1081" s="78">
        <f t="shared" si="125"/>
        <v>-46.744634574275508</v>
      </c>
      <c r="G1081" s="78">
        <f t="shared" si="126"/>
        <v>1</v>
      </c>
      <c r="H1081" s="78">
        <f t="shared" si="127"/>
        <v>4.3959048370668177E-3</v>
      </c>
      <c r="I1081" s="78">
        <f t="shared" si="128"/>
        <v>4.3959048370668177E-3</v>
      </c>
      <c r="J1081" s="190"/>
    </row>
    <row r="1082" spans="1:10" x14ac:dyDescent="0.2">
      <c r="A1082" s="76">
        <v>123</v>
      </c>
      <c r="B1082" s="76">
        <f t="shared" si="121"/>
        <v>0.123</v>
      </c>
      <c r="C1082" s="78">
        <f t="shared" si="122"/>
        <v>5.0126382195136085E-3</v>
      </c>
      <c r="D1082" s="78">
        <f t="shared" si="123"/>
        <v>1</v>
      </c>
      <c r="E1082" s="78">
        <f t="shared" si="124"/>
        <v>5.0126382195136085E-3</v>
      </c>
      <c r="F1082" s="78">
        <f t="shared" si="125"/>
        <v>-45.998672777632009</v>
      </c>
      <c r="G1082" s="78">
        <f t="shared" si="126"/>
        <v>1</v>
      </c>
      <c r="H1082" s="78">
        <f t="shared" si="127"/>
        <v>4.8063743980008167E-3</v>
      </c>
      <c r="I1082" s="78">
        <f t="shared" si="128"/>
        <v>4.8063743980008167E-3</v>
      </c>
      <c r="J1082" s="190"/>
    </row>
    <row r="1083" spans="1:10" x14ac:dyDescent="0.2">
      <c r="A1083" s="76">
        <v>124</v>
      </c>
      <c r="B1083" s="76">
        <f t="shared" si="121"/>
        <v>0.124</v>
      </c>
      <c r="C1083" s="78">
        <f t="shared" si="122"/>
        <v>5.426351385831381E-3</v>
      </c>
      <c r="D1083" s="78">
        <f t="shared" si="123"/>
        <v>1</v>
      </c>
      <c r="E1083" s="78">
        <f t="shared" si="124"/>
        <v>5.426351385831381E-3</v>
      </c>
      <c r="F1083" s="78">
        <f t="shared" si="125"/>
        <v>-45.309841734575514</v>
      </c>
      <c r="G1083" s="78">
        <f t="shared" si="126"/>
        <v>1</v>
      </c>
      <c r="H1083" s="78">
        <f t="shared" si="127"/>
        <v>5.2194948026724943E-3</v>
      </c>
      <c r="I1083" s="78">
        <f t="shared" si="128"/>
        <v>5.2194948026724943E-3</v>
      </c>
      <c r="J1083" s="190"/>
    </row>
    <row r="1084" spans="1:10" x14ac:dyDescent="0.2">
      <c r="A1084" s="76">
        <v>125</v>
      </c>
      <c r="B1084" s="76">
        <f t="shared" si="121"/>
        <v>0.125</v>
      </c>
      <c r="C1084" s="78">
        <f t="shared" si="122"/>
        <v>5.8383230721267458E-3</v>
      </c>
      <c r="D1084" s="78">
        <f t="shared" si="123"/>
        <v>1</v>
      </c>
      <c r="E1084" s="78">
        <f t="shared" si="124"/>
        <v>5.8383230721267458E-3</v>
      </c>
      <c r="F1084" s="78">
        <f t="shared" si="125"/>
        <v>-44.674237527282997</v>
      </c>
      <c r="G1084" s="78">
        <f t="shared" si="126"/>
        <v>1</v>
      </c>
      <c r="H1084" s="78">
        <f t="shared" si="127"/>
        <v>5.6323372289790634E-3</v>
      </c>
      <c r="I1084" s="78">
        <f t="shared" si="128"/>
        <v>5.6323372289790634E-3</v>
      </c>
      <c r="J1084" s="190"/>
    </row>
    <row r="1085" spans="1:10" x14ac:dyDescent="0.2">
      <c r="A1085" s="76">
        <v>126</v>
      </c>
      <c r="B1085" s="76">
        <f t="shared" ref="B1085:B1148" si="129">A1085/1000</f>
        <v>0.126</v>
      </c>
      <c r="C1085" s="78">
        <f t="shared" ref="C1085:C1148" si="130">ABS(SIN(((144*PI()*$A1085*VLOOKUP($D$8,$C$13:$D$16,2,FALSE))/($D$11*1000000)))/(VLOOKUP($D$8,$C$13:$D$16,2,FALSE)*SIN(((144*PI()*$A1085)/($D$11*1000000)))))^3</f>
        <v>6.2456585842167456E-3</v>
      </c>
      <c r="D1085" s="78">
        <f t="shared" ref="D1085:D1148" si="131">ABS(SIN(((144*VLOOKUP($D$8,$C$13:$D$16,2,FALSE)*PI()*$A1085*VLOOKUP($D$8,$C$13:$E$16,3,FALSE))/($D$11*1000000)))/(VLOOKUP($D$8,$C$13:$E$16,3,FALSE)*SIN(((144*VLOOKUP($D$8,$C$13:$D$16,2,FALSE)*PI()*$A1085)/($D$11*1000000)))))^1</f>
        <v>1</v>
      </c>
      <c r="E1085" s="78">
        <f t="shared" ref="E1085:E1148" si="132">C1085*D1085</f>
        <v>6.2456585842167456E-3</v>
      </c>
      <c r="F1085" s="78">
        <f t="shared" ref="F1085:F1148" si="133">20*LOG10(E1085)</f>
        <v>-44.088435198924984</v>
      </c>
      <c r="G1085" s="78">
        <f t="shared" ref="G1085:G1148" si="134">A1085-A1084</f>
        <v>1</v>
      </c>
      <c r="H1085" s="78">
        <f t="shared" ref="H1085:H1148" si="135">((C1085+C1084)/2)</f>
        <v>6.0419908281717453E-3</v>
      </c>
      <c r="I1085" s="78">
        <f t="shared" si="128"/>
        <v>6.0419908281717453E-3</v>
      </c>
      <c r="J1085" s="190"/>
    </row>
    <row r="1086" spans="1:10" x14ac:dyDescent="0.2">
      <c r="A1086" s="76">
        <v>127</v>
      </c>
      <c r="B1086" s="76">
        <f t="shared" si="129"/>
        <v>0.127</v>
      </c>
      <c r="C1086" s="78">
        <f t="shared" si="130"/>
        <v>6.6455224416196411E-3</v>
      </c>
      <c r="D1086" s="78">
        <f t="shared" si="131"/>
        <v>1</v>
      </c>
      <c r="E1086" s="78">
        <f t="shared" si="132"/>
        <v>6.6455224416196411E-3</v>
      </c>
      <c r="F1086" s="78">
        <f t="shared" si="133"/>
        <v>-43.549417421306522</v>
      </c>
      <c r="G1086" s="78">
        <f t="shared" si="134"/>
        <v>1</v>
      </c>
      <c r="H1086" s="78">
        <f t="shared" si="135"/>
        <v>6.4455905129181933E-3</v>
      </c>
      <c r="I1086" s="78">
        <f t="shared" ref="I1086:I1149" si="136">G1086*H1086</f>
        <v>6.4455905129181933E-3</v>
      </c>
      <c r="J1086" s="190"/>
    </row>
    <row r="1087" spans="1:10" x14ac:dyDescent="0.2">
      <c r="A1087" s="76">
        <v>128</v>
      </c>
      <c r="B1087" s="76">
        <f t="shared" si="129"/>
        <v>0.128</v>
      </c>
      <c r="C1087" s="78">
        <f t="shared" si="130"/>
        <v>7.0351634129171559E-3</v>
      </c>
      <c r="D1087" s="78">
        <f t="shared" si="131"/>
        <v>1</v>
      </c>
      <c r="E1087" s="78">
        <f t="shared" si="132"/>
        <v>7.0351634129171559E-3</v>
      </c>
      <c r="F1087" s="78">
        <f t="shared" si="133"/>
        <v>-43.054516206222388</v>
      </c>
      <c r="G1087" s="78">
        <f t="shared" si="134"/>
        <v>1</v>
      </c>
      <c r="H1087" s="78">
        <f t="shared" si="135"/>
        <v>6.8403429272683985E-3</v>
      </c>
      <c r="I1087" s="78">
        <f t="shared" si="136"/>
        <v>6.8403429272683985E-3</v>
      </c>
      <c r="J1087" s="190"/>
    </row>
    <row r="1088" spans="1:10" x14ac:dyDescent="0.2">
      <c r="A1088" s="76">
        <v>129</v>
      </c>
      <c r="B1088" s="76">
        <f t="shared" si="129"/>
        <v>0.129</v>
      </c>
      <c r="C1088" s="78">
        <f t="shared" si="130"/>
        <v>7.4119375952934824E-3</v>
      </c>
      <c r="D1088" s="78">
        <f t="shared" si="131"/>
        <v>1</v>
      </c>
      <c r="E1088" s="78">
        <f t="shared" si="132"/>
        <v>7.4119375952934824E-3</v>
      </c>
      <c r="F1088" s="78">
        <f t="shared" si="133"/>
        <v>-42.601364917483139</v>
      </c>
      <c r="G1088" s="78">
        <f t="shared" si="134"/>
        <v>1</v>
      </c>
      <c r="H1088" s="78">
        <f t="shared" si="135"/>
        <v>7.2235505041053187E-3</v>
      </c>
      <c r="I1088" s="78">
        <f t="shared" si="136"/>
        <v>7.2235505041053187E-3</v>
      </c>
      <c r="J1088" s="190"/>
    </row>
    <row r="1089" spans="1:10" x14ac:dyDescent="0.2">
      <c r="A1089" s="76">
        <v>130</v>
      </c>
      <c r="B1089" s="76">
        <f t="shared" si="129"/>
        <v>0.13</v>
      </c>
      <c r="C1089" s="78">
        <f t="shared" si="130"/>
        <v>7.7733294673132088E-3</v>
      </c>
      <c r="D1089" s="78">
        <f t="shared" si="131"/>
        <v>1</v>
      </c>
      <c r="E1089" s="78">
        <f t="shared" si="132"/>
        <v>7.7733294673132088E-3</v>
      </c>
      <c r="F1089" s="78">
        <f t="shared" si="133"/>
        <v>-42.187858492529251</v>
      </c>
      <c r="G1089" s="78">
        <f t="shared" si="134"/>
        <v>1</v>
      </c>
      <c r="H1089" s="78">
        <f t="shared" si="135"/>
        <v>7.5926335313033456E-3</v>
      </c>
      <c r="I1089" s="78">
        <f t="shared" si="136"/>
        <v>7.5926335313033456E-3</v>
      </c>
      <c r="J1089" s="190"/>
    </row>
    <row r="1090" spans="1:10" x14ac:dyDescent="0.2">
      <c r="A1090" s="76">
        <v>131</v>
      </c>
      <c r="B1090" s="76">
        <f t="shared" si="129"/>
        <v>0.13100000000000001</v>
      </c>
      <c r="C1090" s="78">
        <f t="shared" si="130"/>
        <v>8.1169708596501456E-3</v>
      </c>
      <c r="D1090" s="78">
        <f t="shared" si="131"/>
        <v>1</v>
      </c>
      <c r="E1090" s="78">
        <f t="shared" si="132"/>
        <v>8.1169708596501456E-3</v>
      </c>
      <c r="F1090" s="78">
        <f t="shared" si="133"/>
        <v>-41.812120263399933</v>
      </c>
      <c r="G1090" s="78">
        <f t="shared" si="134"/>
        <v>1</v>
      </c>
      <c r="H1090" s="78">
        <f t="shared" si="135"/>
        <v>7.9451501634816776E-3</v>
      </c>
      <c r="I1090" s="78">
        <f t="shared" si="136"/>
        <v>7.9451501634816776E-3</v>
      </c>
      <c r="J1090" s="190"/>
    </row>
    <row r="1091" spans="1:10" x14ac:dyDescent="0.2">
      <c r="A1091" s="76">
        <v>132</v>
      </c>
      <c r="B1091" s="76">
        <f t="shared" si="129"/>
        <v>0.13200000000000001</v>
      </c>
      <c r="C1091" s="78">
        <f t="shared" si="130"/>
        <v>8.4406578040015431E-3</v>
      </c>
      <c r="D1091" s="78">
        <f t="shared" si="131"/>
        <v>1</v>
      </c>
      <c r="E1091" s="78">
        <f t="shared" si="132"/>
        <v>8.4406578040015431E-3</v>
      </c>
      <c r="F1091" s="78">
        <f t="shared" si="133"/>
        <v>-41.472474125506302</v>
      </c>
      <c r="G1091" s="78">
        <f t="shared" si="134"/>
        <v>1</v>
      </c>
      <c r="H1091" s="78">
        <f t="shared" si="135"/>
        <v>8.2788143318258435E-3</v>
      </c>
      <c r="I1091" s="78">
        <f t="shared" si="136"/>
        <v>8.2788143318258435E-3</v>
      </c>
      <c r="J1091" s="190"/>
    </row>
    <row r="1092" spans="1:10" x14ac:dyDescent="0.2">
      <c r="A1092" s="76">
        <v>133</v>
      </c>
      <c r="B1092" s="76">
        <f t="shared" si="129"/>
        <v>0.13300000000000001</v>
      </c>
      <c r="C1092" s="78">
        <f t="shared" si="130"/>
        <v>8.742365235721165E-3</v>
      </c>
      <c r="D1092" s="78">
        <f t="shared" si="131"/>
        <v>1</v>
      </c>
      <c r="E1092" s="78">
        <f t="shared" si="132"/>
        <v>8.742365235721165E-3</v>
      </c>
      <c r="F1092" s="78">
        <f t="shared" si="133"/>
        <v>-41.167421073045233</v>
      </c>
      <c r="G1092" s="78">
        <f t="shared" si="134"/>
        <v>1</v>
      </c>
      <c r="H1092" s="78">
        <f t="shared" si="135"/>
        <v>8.5915115198613549E-3</v>
      </c>
      <c r="I1092" s="78">
        <f t="shared" si="136"/>
        <v>8.5915115198613549E-3</v>
      </c>
      <c r="J1092" s="190"/>
    </row>
    <row r="1093" spans="1:10" x14ac:dyDescent="0.2">
      <c r="A1093" s="76">
        <v>134</v>
      </c>
      <c r="B1093" s="76">
        <f t="shared" si="129"/>
        <v>0.13400000000000001</v>
      </c>
      <c r="C1093" s="78">
        <f t="shared" si="130"/>
        <v>9.0202595406881809E-3</v>
      </c>
      <c r="D1093" s="78">
        <f t="shared" si="131"/>
        <v>1</v>
      </c>
      <c r="E1093" s="78">
        <f t="shared" si="132"/>
        <v>9.0202595406881809E-3</v>
      </c>
      <c r="F1093" s="78">
        <f t="shared" si="133"/>
        <v>-40.895619325730827</v>
      </c>
      <c r="G1093" s="78">
        <f t="shared" si="134"/>
        <v>1</v>
      </c>
      <c r="H1093" s="78">
        <f t="shared" si="135"/>
        <v>8.8813123882046721E-3</v>
      </c>
      <c r="I1093" s="78">
        <f t="shared" si="136"/>
        <v>8.8813123882046721E-3</v>
      </c>
      <c r="J1093" s="190"/>
    </row>
    <row r="1094" spans="1:10" x14ac:dyDescent="0.2">
      <c r="A1094" s="76">
        <v>135</v>
      </c>
      <c r="B1094" s="76">
        <f t="shared" si="129"/>
        <v>0.13500000000000001</v>
      </c>
      <c r="C1094" s="78">
        <f t="shared" si="130"/>
        <v>9.2727089515089491E-3</v>
      </c>
      <c r="D1094" s="78">
        <f t="shared" si="131"/>
        <v>1</v>
      </c>
      <c r="E1094" s="78">
        <f t="shared" si="132"/>
        <v>9.2727089515089491E-3</v>
      </c>
      <c r="F1094" s="78">
        <f t="shared" si="133"/>
        <v>-40.655867429677258</v>
      </c>
      <c r="G1094" s="78">
        <f t="shared" si="134"/>
        <v>1</v>
      </c>
      <c r="H1094" s="78">
        <f t="shared" si="135"/>
        <v>9.146484246098565E-3</v>
      </c>
      <c r="I1094" s="78">
        <f t="shared" si="136"/>
        <v>9.146484246098565E-3</v>
      </c>
      <c r="J1094" s="190"/>
    </row>
    <row r="1095" spans="1:10" x14ac:dyDescent="0.2">
      <c r="A1095" s="76">
        <v>136</v>
      </c>
      <c r="B1095" s="76">
        <f t="shared" si="129"/>
        <v>0.13600000000000001</v>
      </c>
      <c r="C1095" s="78">
        <f t="shared" si="130"/>
        <v>9.4982918122423106E-3</v>
      </c>
      <c r="D1095" s="78">
        <f t="shared" si="131"/>
        <v>1</v>
      </c>
      <c r="E1095" s="78">
        <f t="shared" si="132"/>
        <v>9.4982918122423106E-3</v>
      </c>
      <c r="F1095" s="78">
        <f t="shared" si="133"/>
        <v>-40.447089837847344</v>
      </c>
      <c r="G1095" s="78">
        <f t="shared" si="134"/>
        <v>1</v>
      </c>
      <c r="H1095" s="78">
        <f t="shared" si="135"/>
        <v>9.3855003818756298E-3</v>
      </c>
      <c r="I1095" s="78">
        <f t="shared" si="136"/>
        <v>9.3855003818756298E-3</v>
      </c>
      <c r="J1095" s="190"/>
    </row>
    <row r="1096" spans="1:10" x14ac:dyDescent="0.2">
      <c r="A1096" s="76">
        <v>137</v>
      </c>
      <c r="B1096" s="76">
        <f t="shared" si="129"/>
        <v>0.13700000000000001</v>
      </c>
      <c r="C1096" s="78">
        <f t="shared" si="130"/>
        <v>9.6958027443671581E-3</v>
      </c>
      <c r="D1096" s="78">
        <f t="shared" si="131"/>
        <v>1</v>
      </c>
      <c r="E1096" s="78">
        <f t="shared" si="132"/>
        <v>9.6958027443671581E-3</v>
      </c>
      <c r="F1096" s="78">
        <f t="shared" si="133"/>
        <v>-40.268324571279138</v>
      </c>
      <c r="G1096" s="78">
        <f t="shared" si="134"/>
        <v>1</v>
      </c>
      <c r="H1096" s="78">
        <f t="shared" si="135"/>
        <v>9.5970472783047343E-3</v>
      </c>
      <c r="I1096" s="78">
        <f t="shared" si="136"/>
        <v>9.5970472783047343E-3</v>
      </c>
      <c r="J1096" s="190"/>
    </row>
    <row r="1097" spans="1:10" x14ac:dyDescent="0.2">
      <c r="A1097" s="76">
        <v>138</v>
      </c>
      <c r="B1097" s="76">
        <f t="shared" si="129"/>
        <v>0.13800000000000001</v>
      </c>
      <c r="C1097" s="78">
        <f t="shared" si="130"/>
        <v>9.8642567596028668E-3</v>
      </c>
      <c r="D1097" s="78">
        <f t="shared" si="131"/>
        <v>1</v>
      </c>
      <c r="E1097" s="78">
        <f t="shared" si="132"/>
        <v>9.8642567596028668E-3</v>
      </c>
      <c r="F1097" s="78">
        <f t="shared" si="133"/>
        <v>-40.118712637761021</v>
      </c>
      <c r="G1097" s="78">
        <f t="shared" si="134"/>
        <v>1</v>
      </c>
      <c r="H1097" s="78">
        <f t="shared" si="135"/>
        <v>9.7800297519850116E-3</v>
      </c>
      <c r="I1097" s="78">
        <f t="shared" si="136"/>
        <v>9.7800297519850116E-3</v>
      </c>
      <c r="J1097" s="190"/>
    </row>
    <row r="1098" spans="1:10" x14ac:dyDescent="0.2">
      <c r="A1098" s="76">
        <v>139</v>
      </c>
      <c r="B1098" s="76">
        <f t="shared" si="129"/>
        <v>0.13900000000000001</v>
      </c>
      <c r="C1098" s="78">
        <f t="shared" si="130"/>
        <v>1.0002891377379872E-2</v>
      </c>
      <c r="D1098" s="78">
        <f t="shared" si="131"/>
        <v>1</v>
      </c>
      <c r="E1098" s="78">
        <f t="shared" si="132"/>
        <v>1.0002891377379872E-2</v>
      </c>
      <c r="F1098" s="78">
        <f t="shared" si="133"/>
        <v>-39.997488944520605</v>
      </c>
      <c r="G1098" s="78">
        <f t="shared" si="134"/>
        <v>1</v>
      </c>
      <c r="H1098" s="78">
        <f t="shared" si="135"/>
        <v>9.9335740684913694E-3</v>
      </c>
      <c r="I1098" s="78">
        <f t="shared" si="136"/>
        <v>9.9335740684913694E-3</v>
      </c>
      <c r="J1098" s="190"/>
    </row>
    <row r="1099" spans="1:10" x14ac:dyDescent="0.2">
      <c r="A1099" s="76">
        <v>140</v>
      </c>
      <c r="B1099" s="76">
        <f t="shared" si="129"/>
        <v>0.14000000000000001</v>
      </c>
      <c r="C1099" s="78">
        <f t="shared" si="130"/>
        <v>1.0111166816180817E-2</v>
      </c>
      <c r="D1099" s="78">
        <f t="shared" si="131"/>
        <v>1</v>
      </c>
      <c r="E1099" s="78">
        <f t="shared" si="132"/>
        <v>1.0111166816180817E-2</v>
      </c>
      <c r="F1099" s="78">
        <f t="shared" si="133"/>
        <v>-39.903974489388865</v>
      </c>
      <c r="G1099" s="78">
        <f t="shared" si="134"/>
        <v>1</v>
      </c>
      <c r="H1099" s="78">
        <f t="shared" si="135"/>
        <v>1.0057029096780344E-2</v>
      </c>
      <c r="I1099" s="78">
        <f t="shared" si="136"/>
        <v>1.0057029096780344E-2</v>
      </c>
      <c r="J1099" s="190"/>
    </row>
    <row r="1100" spans="1:10" x14ac:dyDescent="0.2">
      <c r="A1100" s="76">
        <v>141</v>
      </c>
      <c r="B1100" s="76">
        <f t="shared" si="129"/>
        <v>0.14099999999999999</v>
      </c>
      <c r="C1100" s="78">
        <f t="shared" si="130"/>
        <v>1.0188764338576876E-2</v>
      </c>
      <c r="D1100" s="78">
        <f t="shared" si="131"/>
        <v>1</v>
      </c>
      <c r="E1100" s="78">
        <f t="shared" si="132"/>
        <v>1.0188764338576876E-2</v>
      </c>
      <c r="F1100" s="78">
        <f t="shared" si="133"/>
        <v>-39.8375696534874</v>
      </c>
      <c r="G1100" s="78">
        <f t="shared" si="134"/>
        <v>1</v>
      </c>
      <c r="H1100" s="78">
        <f t="shared" si="135"/>
        <v>1.0149965577378846E-2</v>
      </c>
      <c r="I1100" s="78">
        <f t="shared" si="136"/>
        <v>1.0149965577378846E-2</v>
      </c>
      <c r="J1100" s="190"/>
    </row>
    <row r="1101" spans="1:10" x14ac:dyDescent="0.2">
      <c r="A1101" s="76">
        <v>142</v>
      </c>
      <c r="B1101" s="76">
        <f t="shared" si="129"/>
        <v>0.14199999999999999</v>
      </c>
      <c r="C1101" s="78">
        <f t="shared" si="130"/>
        <v>1.0235582839522571E-2</v>
      </c>
      <c r="D1101" s="78">
        <f t="shared" si="131"/>
        <v>1</v>
      </c>
      <c r="E1101" s="78">
        <f t="shared" si="132"/>
        <v>1.0235582839522571E-2</v>
      </c>
      <c r="F1101" s="78">
        <f t="shared" si="133"/>
        <v>-39.797748449806555</v>
      </c>
      <c r="G1101" s="78">
        <f t="shared" si="134"/>
        <v>1</v>
      </c>
      <c r="H1101" s="78">
        <f t="shared" si="135"/>
        <v>1.0212173589049724E-2</v>
      </c>
      <c r="I1101" s="78">
        <f t="shared" si="136"/>
        <v>1.0212173589049724E-2</v>
      </c>
      <c r="J1101" s="190"/>
    </row>
    <row r="1102" spans="1:10" x14ac:dyDescent="0.2">
      <c r="A1102" s="76">
        <v>143</v>
      </c>
      <c r="B1102" s="76">
        <f t="shared" si="129"/>
        <v>0.14299999999999999</v>
      </c>
      <c r="C1102" s="78">
        <f t="shared" si="130"/>
        <v>1.0251733776305073E-2</v>
      </c>
      <c r="D1102" s="78">
        <f t="shared" si="131"/>
        <v>1</v>
      </c>
      <c r="E1102" s="78">
        <f t="shared" si="132"/>
        <v>1.0251733776305073E-2</v>
      </c>
      <c r="F1102" s="78">
        <f t="shared" si="133"/>
        <v>-39.784053607662401</v>
      </c>
      <c r="G1102" s="78">
        <f t="shared" si="134"/>
        <v>1</v>
      </c>
      <c r="H1102" s="78">
        <f t="shared" si="135"/>
        <v>1.0243658307913822E-2</v>
      </c>
      <c r="I1102" s="78">
        <f t="shared" si="136"/>
        <v>1.0243658307913822E-2</v>
      </c>
      <c r="J1102" s="190"/>
    </row>
    <row r="1103" spans="1:10" x14ac:dyDescent="0.2">
      <c r="A1103" s="76">
        <v>144</v>
      </c>
      <c r="B1103" s="76">
        <f t="shared" si="129"/>
        <v>0.14399999999999999</v>
      </c>
      <c r="C1103" s="78">
        <f t="shared" si="130"/>
        <v>1.0237534546436894E-2</v>
      </c>
      <c r="D1103" s="78">
        <f t="shared" si="131"/>
        <v>1</v>
      </c>
      <c r="E1103" s="78">
        <f t="shared" si="132"/>
        <v>1.0237534546436894E-2</v>
      </c>
      <c r="F1103" s="78">
        <f t="shared" si="133"/>
        <v>-39.796092394151188</v>
      </c>
      <c r="G1103" s="78">
        <f t="shared" si="134"/>
        <v>1</v>
      </c>
      <c r="H1103" s="78">
        <f t="shared" si="135"/>
        <v>1.0244634161370983E-2</v>
      </c>
      <c r="I1103" s="78">
        <f t="shared" si="136"/>
        <v>1.0244634161370983E-2</v>
      </c>
      <c r="J1103" s="190"/>
    </row>
    <row r="1104" spans="1:10" x14ac:dyDescent="0.2">
      <c r="A1104" s="76">
        <v>145</v>
      </c>
      <c r="B1104" s="76">
        <f t="shared" si="129"/>
        <v>0.14499999999999999</v>
      </c>
      <c r="C1104" s="78">
        <f t="shared" si="130"/>
        <v>1.0193500426708097E-2</v>
      </c>
      <c r="D1104" s="78">
        <f t="shared" si="131"/>
        <v>1</v>
      </c>
      <c r="E1104" s="78">
        <f t="shared" si="132"/>
        <v>1.0193500426708097E-2</v>
      </c>
      <c r="F1104" s="78">
        <f t="shared" si="133"/>
        <v>-39.833533091305718</v>
      </c>
      <c r="G1104" s="78">
        <f t="shared" si="134"/>
        <v>1</v>
      </c>
      <c r="H1104" s="78">
        <f t="shared" si="135"/>
        <v>1.0215517486572494E-2</v>
      </c>
      <c r="I1104" s="78">
        <f t="shared" si="136"/>
        <v>1.0215517486572494E-2</v>
      </c>
      <c r="J1104" s="190"/>
    </row>
    <row r="1105" spans="1:10" x14ac:dyDescent="0.2">
      <c r="A1105" s="76">
        <v>146</v>
      </c>
      <c r="B1105" s="76">
        <f t="shared" si="129"/>
        <v>0.14599999999999999</v>
      </c>
      <c r="C1105" s="78">
        <f t="shared" si="130"/>
        <v>1.012033519255592E-2</v>
      </c>
      <c r="D1105" s="78">
        <f t="shared" si="131"/>
        <v>1</v>
      </c>
      <c r="E1105" s="78">
        <f t="shared" si="132"/>
        <v>1.012033519255592E-2</v>
      </c>
      <c r="F1105" s="78">
        <f t="shared" si="133"/>
        <v>-39.896102062440882</v>
      </c>
      <c r="G1105" s="78">
        <f t="shared" si="134"/>
        <v>1</v>
      </c>
      <c r="H1105" s="78">
        <f t="shared" si="135"/>
        <v>1.0156917809632009E-2</v>
      </c>
      <c r="I1105" s="78">
        <f t="shared" si="136"/>
        <v>1.0156917809632009E-2</v>
      </c>
      <c r="J1105" s="190"/>
    </row>
    <row r="1106" spans="1:10" x14ac:dyDescent="0.2">
      <c r="A1106" s="76">
        <v>147</v>
      </c>
      <c r="B1106" s="76">
        <f t="shared" si="129"/>
        <v>0.14699999999999999</v>
      </c>
      <c r="C1106" s="78">
        <f t="shared" si="130"/>
        <v>1.0018920541854029E-2</v>
      </c>
      <c r="D1106" s="78">
        <f t="shared" si="131"/>
        <v>1</v>
      </c>
      <c r="E1106" s="78">
        <f t="shared" si="132"/>
        <v>1.0018920541854029E-2</v>
      </c>
      <c r="F1106" s="78">
        <f t="shared" si="133"/>
        <v>-39.983581353747113</v>
      </c>
      <c r="G1106" s="78">
        <f t="shared" si="134"/>
        <v>1</v>
      </c>
      <c r="H1106" s="78">
        <f t="shared" si="135"/>
        <v>1.0069627867204976E-2</v>
      </c>
      <c r="I1106" s="78">
        <f t="shared" si="136"/>
        <v>1.0069627867204976E-2</v>
      </c>
      <c r="J1106" s="190"/>
    </row>
    <row r="1107" spans="1:10" x14ac:dyDescent="0.2">
      <c r="A1107" s="76">
        <v>148</v>
      </c>
      <c r="B1107" s="76">
        <f t="shared" si="129"/>
        <v>0.14799999999999999</v>
      </c>
      <c r="C1107" s="78">
        <f t="shared" si="130"/>
        <v>9.890304451165054E-3</v>
      </c>
      <c r="D1107" s="78">
        <f t="shared" si="131"/>
        <v>1</v>
      </c>
      <c r="E1107" s="78">
        <f t="shared" si="132"/>
        <v>9.890304451165054E-3</v>
      </c>
      <c r="F1107" s="78">
        <f t="shared" si="133"/>
        <v>-40.095806788024262</v>
      </c>
      <c r="G1107" s="78">
        <f t="shared" si="134"/>
        <v>1</v>
      </c>
      <c r="H1107" s="78">
        <f t="shared" si="135"/>
        <v>9.9546124965095416E-3</v>
      </c>
      <c r="I1107" s="78">
        <f t="shared" si="136"/>
        <v>9.9546124965095416E-3</v>
      </c>
      <c r="J1107" s="190"/>
    </row>
    <row r="1108" spans="1:10" x14ac:dyDescent="0.2">
      <c r="A1108" s="76">
        <v>149</v>
      </c>
      <c r="B1108" s="76">
        <f t="shared" si="129"/>
        <v>0.14899999999999999</v>
      </c>
      <c r="C1108" s="78">
        <f t="shared" si="130"/>
        <v>9.7356885954399883E-3</v>
      </c>
      <c r="D1108" s="78">
        <f t="shared" si="131"/>
        <v>1</v>
      </c>
      <c r="E1108" s="78">
        <f t="shared" si="132"/>
        <v>9.7356885954399883E-3</v>
      </c>
      <c r="F1108" s="78">
        <f t="shared" si="133"/>
        <v>-40.232666516933975</v>
      </c>
      <c r="G1108" s="78">
        <f t="shared" si="134"/>
        <v>1</v>
      </c>
      <c r="H1108" s="78">
        <f t="shared" si="135"/>
        <v>9.8129965233025203E-3</v>
      </c>
      <c r="I1108" s="78">
        <f t="shared" si="136"/>
        <v>9.8129965233025203E-3</v>
      </c>
      <c r="J1108" s="190"/>
    </row>
    <row r="1109" spans="1:10" x14ac:dyDescent="0.2">
      <c r="A1109" s="76">
        <v>150</v>
      </c>
      <c r="B1109" s="76">
        <f t="shared" si="129"/>
        <v>0.15</v>
      </c>
      <c r="C1109" s="78">
        <f t="shared" si="130"/>
        <v>9.5564149640951588E-3</v>
      </c>
      <c r="D1109" s="78">
        <f t="shared" si="131"/>
        <v>1</v>
      </c>
      <c r="E1109" s="78">
        <f t="shared" si="132"/>
        <v>9.5564149640951588E-3</v>
      </c>
      <c r="F1109" s="78">
        <f t="shared" si="133"/>
        <v>-40.394100006605768</v>
      </c>
      <c r="G1109" s="78">
        <f t="shared" si="134"/>
        <v>1</v>
      </c>
      <c r="H1109" s="78">
        <f t="shared" si="135"/>
        <v>9.6460517797675727E-3</v>
      </c>
      <c r="I1109" s="78">
        <f t="shared" si="136"/>
        <v>9.6460517797675727E-3</v>
      </c>
      <c r="J1109" s="190"/>
    </row>
    <row r="1110" spans="1:10" x14ac:dyDescent="0.2">
      <c r="A1110" s="76">
        <v>151</v>
      </c>
      <c r="B1110" s="76">
        <f t="shared" si="129"/>
        <v>0.151</v>
      </c>
      <c r="C1110" s="78">
        <f t="shared" si="130"/>
        <v>9.3539518073655174E-3</v>
      </c>
      <c r="D1110" s="78">
        <f t="shared" si="131"/>
        <v>1</v>
      </c>
      <c r="E1110" s="78">
        <f t="shared" si="132"/>
        <v>9.3539518073655174E-3</v>
      </c>
      <c r="F1110" s="78">
        <f t="shared" si="133"/>
        <v>-40.580097439136438</v>
      </c>
      <c r="G1110" s="78">
        <f t="shared" si="134"/>
        <v>1</v>
      </c>
      <c r="H1110" s="78">
        <f t="shared" si="135"/>
        <v>9.455183385730339E-3</v>
      </c>
      <c r="I1110" s="78">
        <f t="shared" si="136"/>
        <v>9.455183385730339E-3</v>
      </c>
      <c r="J1110" s="190"/>
    </row>
    <row r="1111" spans="1:10" x14ac:dyDescent="0.2">
      <c r="A1111" s="76">
        <v>152</v>
      </c>
      <c r="B1111" s="76">
        <f t="shared" si="129"/>
        <v>0.152</v>
      </c>
      <c r="C1111" s="78">
        <f t="shared" si="130"/>
        <v>9.1298790468442598E-3</v>
      </c>
      <c r="D1111" s="78">
        <f t="shared" si="131"/>
        <v>1</v>
      </c>
      <c r="E1111" s="78">
        <f t="shared" si="132"/>
        <v>9.1298790468442598E-3</v>
      </c>
      <c r="F1111" s="78">
        <f t="shared" si="133"/>
        <v>-40.79069951971065</v>
      </c>
      <c r="G1111" s="78">
        <f t="shared" si="134"/>
        <v>1</v>
      </c>
      <c r="H1111" s="78">
        <f t="shared" si="135"/>
        <v>9.2419154271048895E-3</v>
      </c>
      <c r="I1111" s="78">
        <f t="shared" si="136"/>
        <v>9.2419154271048895E-3</v>
      </c>
      <c r="J1111" s="190"/>
    </row>
    <row r="1112" spans="1:10" x14ac:dyDescent="0.2">
      <c r="A1112" s="76">
        <v>153</v>
      </c>
      <c r="B1112" s="76">
        <f t="shared" si="129"/>
        <v>0.153</v>
      </c>
      <c r="C1112" s="78">
        <f t="shared" si="130"/>
        <v>8.885873283198743E-3</v>
      </c>
      <c r="D1112" s="78">
        <f t="shared" si="131"/>
        <v>1</v>
      </c>
      <c r="E1112" s="78">
        <f t="shared" si="132"/>
        <v>8.885873283198743E-3</v>
      </c>
      <c r="F1112" s="78">
        <f t="shared" si="133"/>
        <v>-41.02599768595865</v>
      </c>
      <c r="G1112" s="78">
        <f t="shared" si="134"/>
        <v>1</v>
      </c>
      <c r="H1112" s="78">
        <f t="shared" si="135"/>
        <v>9.0078761650215014E-3</v>
      </c>
      <c r="I1112" s="78">
        <f t="shared" si="136"/>
        <v>9.0078761650215014E-3</v>
      </c>
      <c r="J1112" s="190"/>
    </row>
    <row r="1113" spans="1:10" x14ac:dyDescent="0.2">
      <c r="A1113" s="76">
        <v>154</v>
      </c>
      <c r="B1113" s="76">
        <f t="shared" si="129"/>
        <v>0.154</v>
      </c>
      <c r="C1113" s="78">
        <f t="shared" si="130"/>
        <v>8.6236925322346059E-3</v>
      </c>
      <c r="D1113" s="78">
        <f t="shared" si="131"/>
        <v>1</v>
      </c>
      <c r="E1113" s="78">
        <f t="shared" si="132"/>
        <v>8.6236925322346059E-3</v>
      </c>
      <c r="F1113" s="78">
        <f t="shared" si="133"/>
        <v>-41.286134722957264</v>
      </c>
      <c r="G1113" s="78">
        <f t="shared" si="134"/>
        <v>1</v>
      </c>
      <c r="H1113" s="78">
        <f t="shared" si="135"/>
        <v>8.7547829077166753E-3</v>
      </c>
      <c r="I1113" s="78">
        <f t="shared" si="136"/>
        <v>8.7547829077166753E-3</v>
      </c>
      <c r="J1113" s="190"/>
    </row>
    <row r="1114" spans="1:10" x14ac:dyDescent="0.2">
      <c r="A1114" s="76">
        <v>155</v>
      </c>
      <c r="B1114" s="76">
        <f t="shared" si="129"/>
        <v>0.155</v>
      </c>
      <c r="C1114" s="78">
        <f t="shared" si="130"/>
        <v>8.3451608178018079E-3</v>
      </c>
      <c r="D1114" s="78">
        <f t="shared" si="131"/>
        <v>1</v>
      </c>
      <c r="E1114" s="78">
        <f t="shared" si="132"/>
        <v>8.3451608178018079E-3</v>
      </c>
      <c r="F1114" s="78">
        <f t="shared" si="133"/>
        <v>-41.57130579416814</v>
      </c>
      <c r="G1114" s="78">
        <f t="shared" si="134"/>
        <v>1</v>
      </c>
      <c r="H1114" s="78">
        <f t="shared" si="135"/>
        <v>8.4844266750182078E-3</v>
      </c>
      <c r="I1114" s="78">
        <f t="shared" si="136"/>
        <v>8.4844266750182078E-3</v>
      </c>
      <c r="J1114" s="190"/>
    </row>
    <row r="1115" spans="1:10" x14ac:dyDescent="0.2">
      <c r="A1115" s="76">
        <v>156</v>
      </c>
      <c r="B1115" s="76">
        <f t="shared" si="129"/>
        <v>0.156</v>
      </c>
      <c r="C1115" s="78">
        <f t="shared" si="130"/>
        <v>8.0521527465403156E-3</v>
      </c>
      <c r="D1115" s="78">
        <f t="shared" si="131"/>
        <v>1</v>
      </c>
      <c r="E1115" s="78">
        <f t="shared" si="132"/>
        <v>8.0521527465403156E-3</v>
      </c>
      <c r="F1115" s="78">
        <f t="shared" si="133"/>
        <v>-41.88175990579586</v>
      </c>
      <c r="G1115" s="78">
        <f t="shared" si="134"/>
        <v>1</v>
      </c>
      <c r="H1115" s="78">
        <f t="shared" si="135"/>
        <v>8.1986567821710626E-3</v>
      </c>
      <c r="I1115" s="78">
        <f t="shared" si="136"/>
        <v>8.1986567821710626E-3</v>
      </c>
      <c r="J1115" s="190"/>
    </row>
    <row r="1116" spans="1:10" x14ac:dyDescent="0.2">
      <c r="A1116" s="76">
        <v>157</v>
      </c>
      <c r="B1116" s="76">
        <f t="shared" si="129"/>
        <v>0.157</v>
      </c>
      <c r="C1116" s="78">
        <f t="shared" si="130"/>
        <v>7.746578185196357E-3</v>
      </c>
      <c r="D1116" s="78">
        <f t="shared" si="131"/>
        <v>1</v>
      </c>
      <c r="E1116" s="78">
        <f t="shared" si="132"/>
        <v>7.746578185196357E-3</v>
      </c>
      <c r="F1116" s="78">
        <f t="shared" si="133"/>
        <v>-42.2178018297531</v>
      </c>
      <c r="G1116" s="78">
        <f t="shared" si="134"/>
        <v>1</v>
      </c>
      <c r="H1116" s="78">
        <f t="shared" si="135"/>
        <v>7.8993654658683354E-3</v>
      </c>
      <c r="I1116" s="78">
        <f t="shared" si="136"/>
        <v>7.8993654658683354E-3</v>
      </c>
      <c r="J1116" s="190"/>
    </row>
    <row r="1117" spans="1:10" x14ac:dyDescent="0.2">
      <c r="A1117" s="76">
        <v>158</v>
      </c>
      <c r="B1117" s="76">
        <f t="shared" si="129"/>
        <v>0.158</v>
      </c>
      <c r="C1117" s="78">
        <f t="shared" si="130"/>
        <v>7.4303671562552295E-3</v>
      </c>
      <c r="D1117" s="78">
        <f t="shared" si="131"/>
        <v>1</v>
      </c>
      <c r="E1117" s="78">
        <f t="shared" si="132"/>
        <v>7.4303671562552295E-3</v>
      </c>
      <c r="F1117" s="78">
        <f t="shared" si="133"/>
        <v>-42.579794518877236</v>
      </c>
      <c r="G1117" s="78">
        <f t="shared" si="134"/>
        <v>1</v>
      </c>
      <c r="H1117" s="78">
        <f t="shared" si="135"/>
        <v>7.5884726707257932E-3</v>
      </c>
      <c r="I1117" s="78">
        <f t="shared" si="136"/>
        <v>7.5884726707257932E-3</v>
      </c>
      <c r="J1117" s="190"/>
    </row>
    <row r="1118" spans="1:10" x14ac:dyDescent="0.2">
      <c r="A1118" s="76">
        <v>159</v>
      </c>
      <c r="B1118" s="76">
        <f t="shared" si="129"/>
        <v>0.159</v>
      </c>
      <c r="C1118" s="78">
        <f t="shared" si="130"/>
        <v>7.1054550619862383E-3</v>
      </c>
      <c r="D1118" s="78">
        <f t="shared" si="131"/>
        <v>1</v>
      </c>
      <c r="E1118" s="78">
        <f t="shared" si="132"/>
        <v>7.1054550619862383E-3</v>
      </c>
      <c r="F1118" s="78">
        <f t="shared" si="133"/>
        <v>-42.968162057528616</v>
      </c>
      <c r="G1118" s="78">
        <f t="shared" si="134"/>
        <v>1</v>
      </c>
      <c r="H1118" s="78">
        <f t="shared" si="135"/>
        <v>7.2679111091207334E-3</v>
      </c>
      <c r="I1118" s="78">
        <f t="shared" si="136"/>
        <v>7.2679111091207334E-3</v>
      </c>
      <c r="J1118" s="190"/>
    </row>
    <row r="1119" spans="1:10" x14ac:dyDescent="0.2">
      <c r="A1119" s="76">
        <v>160</v>
      </c>
      <c r="B1119" s="76">
        <f t="shared" si="129"/>
        <v>0.16</v>
      </c>
      <c r="C1119" s="78">
        <f t="shared" si="130"/>
        <v>6.7737683407404457E-3</v>
      </c>
      <c r="D1119" s="78">
        <f t="shared" si="131"/>
        <v>1</v>
      </c>
      <c r="E1119" s="78">
        <f t="shared" si="132"/>
        <v>6.7737683407404457E-3</v>
      </c>
      <c r="F1119" s="78">
        <f t="shared" si="133"/>
        <v>-43.383393201535071</v>
      </c>
      <c r="G1119" s="78">
        <f t="shared" si="134"/>
        <v>1</v>
      </c>
      <c r="H1119" s="78">
        <f t="shared" si="135"/>
        <v>6.9396117013633424E-3</v>
      </c>
      <c r="I1119" s="78">
        <f t="shared" si="136"/>
        <v>6.9396117013633424E-3</v>
      </c>
      <c r="J1119" s="190"/>
    </row>
    <row r="1120" spans="1:10" x14ac:dyDescent="0.2">
      <c r="A1120" s="76">
        <v>161</v>
      </c>
      <c r="B1120" s="76">
        <f t="shared" si="129"/>
        <v>0.161</v>
      </c>
      <c r="C1120" s="78">
        <f t="shared" si="130"/>
        <v>6.4372106525401214E-3</v>
      </c>
      <c r="D1120" s="78">
        <f t="shared" si="131"/>
        <v>1</v>
      </c>
      <c r="E1120" s="78">
        <f t="shared" si="132"/>
        <v>6.4372106525401214E-3</v>
      </c>
      <c r="F1120" s="78">
        <f t="shared" si="133"/>
        <v>-43.826045574018828</v>
      </c>
      <c r="G1120" s="78">
        <f t="shared" si="134"/>
        <v>1</v>
      </c>
      <c r="H1120" s="78">
        <f t="shared" si="135"/>
        <v>6.6054894966402836E-3</v>
      </c>
      <c r="I1120" s="78">
        <f t="shared" si="136"/>
        <v>6.6054894966402836E-3</v>
      </c>
      <c r="J1120" s="190"/>
    </row>
    <row r="1121" spans="1:10" x14ac:dyDescent="0.2">
      <c r="A1121" s="76">
        <v>162</v>
      </c>
      <c r="B1121" s="76">
        <f t="shared" si="129"/>
        <v>0.16200000000000001</v>
      </c>
      <c r="C1121" s="78">
        <f t="shared" si="130"/>
        <v>6.0976496837167856E-3</v>
      </c>
      <c r="D1121" s="78">
        <f t="shared" si="131"/>
        <v>1</v>
      </c>
      <c r="E1121" s="78">
        <f t="shared" si="132"/>
        <v>6.0976496837167856E-3</v>
      </c>
      <c r="F1121" s="78">
        <f t="shared" si="133"/>
        <v>-44.296750598425383</v>
      </c>
      <c r="G1121" s="78">
        <f t="shared" si="134"/>
        <v>1</v>
      </c>
      <c r="H1121" s="78">
        <f t="shared" si="135"/>
        <v>6.267430168128453E-3</v>
      </c>
      <c r="I1121" s="78">
        <f t="shared" si="136"/>
        <v>6.267430168128453E-3</v>
      </c>
      <c r="J1121" s="190"/>
    </row>
    <row r="1122" spans="1:10" x14ac:dyDescent="0.2">
      <c r="A1122" s="76">
        <v>163</v>
      </c>
      <c r="B1122" s="76">
        <f t="shared" si="129"/>
        <v>0.16300000000000001</v>
      </c>
      <c r="C1122" s="78">
        <f t="shared" si="130"/>
        <v>5.7569046526536778E-3</v>
      </c>
      <c r="D1122" s="78">
        <f t="shared" si="131"/>
        <v>1</v>
      </c>
      <c r="E1122" s="78">
        <f t="shared" si="132"/>
        <v>5.7569046526536778E-3</v>
      </c>
      <c r="F1122" s="78">
        <f t="shared" si="133"/>
        <v>-44.796219267660504</v>
      </c>
      <c r="G1122" s="78">
        <f t="shared" si="134"/>
        <v>1</v>
      </c>
      <c r="H1122" s="78">
        <f t="shared" si="135"/>
        <v>5.9272771681852313E-3</v>
      </c>
      <c r="I1122" s="78">
        <f t="shared" si="136"/>
        <v>5.9272771681852313E-3</v>
      </c>
      <c r="J1122" s="190"/>
    </row>
    <row r="1123" spans="1:10" x14ac:dyDescent="0.2">
      <c r="A1123" s="76">
        <v>164</v>
      </c>
      <c r="B1123" s="76">
        <f t="shared" si="129"/>
        <v>0.16400000000000001</v>
      </c>
      <c r="C1123" s="78">
        <f t="shared" si="130"/>
        <v>5.4167345906379304E-3</v>
      </c>
      <c r="D1123" s="78">
        <f t="shared" si="131"/>
        <v>1</v>
      </c>
      <c r="E1123" s="78">
        <f t="shared" si="132"/>
        <v>5.4167345906379304E-3</v>
      </c>
      <c r="F1123" s="78">
        <f t="shared" si="133"/>
        <v>-45.325248869371862</v>
      </c>
      <c r="G1123" s="78">
        <f t="shared" si="134"/>
        <v>1</v>
      </c>
      <c r="H1123" s="78">
        <f t="shared" si="135"/>
        <v>5.5868196216458041E-3</v>
      </c>
      <c r="I1123" s="78">
        <f t="shared" si="136"/>
        <v>5.5868196216458041E-3</v>
      </c>
      <c r="J1123" s="190"/>
    </row>
    <row r="1124" spans="1:10" x14ac:dyDescent="0.2">
      <c r="A1124" s="76">
        <v>165</v>
      </c>
      <c r="B1124" s="76">
        <f t="shared" si="129"/>
        <v>0.16500000000000001</v>
      </c>
      <c r="C1124" s="78">
        <f t="shared" si="130"/>
        <v>5.0788274634911684E-3</v>
      </c>
      <c r="D1124" s="78">
        <f t="shared" si="131"/>
        <v>1</v>
      </c>
      <c r="E1124" s="78">
        <f t="shared" si="132"/>
        <v>5.0788274634911684E-3</v>
      </c>
      <c r="F1124" s="78">
        <f t="shared" si="133"/>
        <v>-45.884730813034182</v>
      </c>
      <c r="G1124" s="78">
        <f t="shared" si="134"/>
        <v>1</v>
      </c>
      <c r="H1124" s="78">
        <f t="shared" si="135"/>
        <v>5.2477810270645494E-3</v>
      </c>
      <c r="I1124" s="78">
        <f t="shared" si="136"/>
        <v>5.2477810270645494E-3</v>
      </c>
      <c r="J1124" s="190"/>
    </row>
    <row r="1125" spans="1:10" x14ac:dyDescent="0.2">
      <c r="A1125" s="76">
        <v>166</v>
      </c>
      <c r="B1125" s="76">
        <f t="shared" si="129"/>
        <v>0.16600000000000001</v>
      </c>
      <c r="C1125" s="78">
        <f t="shared" si="130"/>
        <v>4.7447901910952304E-3</v>
      </c>
      <c r="D1125" s="78">
        <f t="shared" si="131"/>
        <v>1</v>
      </c>
      <c r="E1125" s="78">
        <f t="shared" si="132"/>
        <v>4.7447901910952304E-3</v>
      </c>
      <c r="F1125" s="78">
        <f t="shared" si="133"/>
        <v>-46.475659735815533</v>
      </c>
      <c r="G1125" s="78">
        <f t="shared" si="134"/>
        <v>1</v>
      </c>
      <c r="H1125" s="78">
        <f t="shared" si="135"/>
        <v>4.9118088272931994E-3</v>
      </c>
      <c r="I1125" s="78">
        <f t="shared" si="136"/>
        <v>4.9118088272931994E-3</v>
      </c>
      <c r="J1125" s="190"/>
    </row>
    <row r="1126" spans="1:10" x14ac:dyDescent="0.2">
      <c r="A1126" s="76">
        <v>167</v>
      </c>
      <c r="B1126" s="76">
        <f t="shared" si="129"/>
        <v>0.16700000000000001</v>
      </c>
      <c r="C1126" s="78">
        <f t="shared" si="130"/>
        <v>4.4161396132256173E-3</v>
      </c>
      <c r="D1126" s="78">
        <f t="shared" si="131"/>
        <v>1</v>
      </c>
      <c r="E1126" s="78">
        <f t="shared" si="132"/>
        <v>4.4161396132256173E-3</v>
      </c>
      <c r="F1126" s="78">
        <f t="shared" si="133"/>
        <v>-47.099144102791655</v>
      </c>
      <c r="G1126" s="78">
        <f t="shared" si="134"/>
        <v>1</v>
      </c>
      <c r="H1126" s="78">
        <f t="shared" si="135"/>
        <v>4.5804649021604239E-3</v>
      </c>
      <c r="I1126" s="78">
        <f t="shared" si="136"/>
        <v>4.5804649021604239E-3</v>
      </c>
      <c r="J1126" s="190"/>
    </row>
    <row r="1127" spans="1:10" x14ac:dyDescent="0.2">
      <c r="A1127" s="76">
        <v>168</v>
      </c>
      <c r="B1127" s="76">
        <f t="shared" si="129"/>
        <v>0.16800000000000001</v>
      </c>
      <c r="C1127" s="78">
        <f t="shared" si="130"/>
        <v>4.0942944413190768E-3</v>
      </c>
      <c r="D1127" s="78">
        <f t="shared" si="131"/>
        <v>1</v>
      </c>
      <c r="E1127" s="78">
        <f t="shared" si="132"/>
        <v>4.0942944413190768E-3</v>
      </c>
      <c r="F1127" s="78">
        <f t="shared" si="133"/>
        <v>-47.756418564970168</v>
      </c>
      <c r="G1127" s="78">
        <f t="shared" si="134"/>
        <v>1</v>
      </c>
      <c r="H1127" s="78">
        <f t="shared" si="135"/>
        <v>4.2552170272723471E-3</v>
      </c>
      <c r="I1127" s="78">
        <f t="shared" si="136"/>
        <v>4.2552170272723471E-3</v>
      </c>
      <c r="J1127" s="190"/>
    </row>
    <row r="1128" spans="1:10" x14ac:dyDescent="0.2">
      <c r="A1128" s="76">
        <v>169</v>
      </c>
      <c r="B1128" s="76">
        <f t="shared" si="129"/>
        <v>0.16900000000000001</v>
      </c>
      <c r="C1128" s="78">
        <f t="shared" si="130"/>
        <v>3.780568226994979E-3</v>
      </c>
      <c r="D1128" s="78">
        <f t="shared" si="131"/>
        <v>1</v>
      </c>
      <c r="E1128" s="78">
        <f t="shared" si="132"/>
        <v>3.780568226994979E-3</v>
      </c>
      <c r="F1128" s="78">
        <f t="shared" si="133"/>
        <v>-48.448858398483772</v>
      </c>
      <c r="G1128" s="78">
        <f t="shared" si="134"/>
        <v>1</v>
      </c>
      <c r="H1128" s="78">
        <f t="shared" si="135"/>
        <v>3.9374313341570284E-3</v>
      </c>
      <c r="I1128" s="78">
        <f t="shared" si="136"/>
        <v>3.9374313341570284E-3</v>
      </c>
      <c r="J1128" s="190"/>
    </row>
    <row r="1129" spans="1:10" x14ac:dyDescent="0.2">
      <c r="A1129" s="76">
        <v>170</v>
      </c>
      <c r="B1129" s="76">
        <f t="shared" si="129"/>
        <v>0.17</v>
      </c>
      <c r="C1129" s="78">
        <f t="shared" si="130"/>
        <v>3.4761633693894357E-3</v>
      </c>
      <c r="D1129" s="78">
        <f t="shared" si="131"/>
        <v>1</v>
      </c>
      <c r="E1129" s="78">
        <f t="shared" si="132"/>
        <v>3.4761633693894357E-3</v>
      </c>
      <c r="F1129" s="78">
        <f t="shared" si="133"/>
        <v>-49.177996423770708</v>
      </c>
      <c r="G1129" s="78">
        <f t="shared" si="134"/>
        <v>1</v>
      </c>
      <c r="H1129" s="78">
        <f t="shared" si="135"/>
        <v>3.6283657981922074E-3</v>
      </c>
      <c r="I1129" s="78">
        <f t="shared" si="136"/>
        <v>3.6283657981922074E-3</v>
      </c>
      <c r="J1129" s="190"/>
    </row>
    <row r="1130" spans="1:10" x14ac:dyDescent="0.2">
      <c r="A1130" s="76">
        <v>171</v>
      </c>
      <c r="B1130" s="76">
        <f t="shared" si="129"/>
        <v>0.17100000000000001</v>
      </c>
      <c r="C1130" s="78">
        <f t="shared" si="130"/>
        <v>3.1821661747069622E-3</v>
      </c>
      <c r="D1130" s="78">
        <f t="shared" si="131"/>
        <v>1</v>
      </c>
      <c r="E1130" s="78">
        <f t="shared" si="132"/>
        <v>3.1821661747069622E-3</v>
      </c>
      <c r="F1130" s="78">
        <f t="shared" si="133"/>
        <v>-49.945542899358301</v>
      </c>
      <c r="G1130" s="78">
        <f t="shared" si="134"/>
        <v>1</v>
      </c>
      <c r="H1130" s="78">
        <f t="shared" si="135"/>
        <v>3.3291647720481987E-3</v>
      </c>
      <c r="I1130" s="78">
        <f t="shared" si="136"/>
        <v>3.3291647720481987E-3</v>
      </c>
      <c r="J1130" s="190"/>
    </row>
    <row r="1131" spans="1:10" x14ac:dyDescent="0.2">
      <c r="A1131" s="76">
        <v>172</v>
      </c>
      <c r="B1131" s="76">
        <f t="shared" si="129"/>
        <v>0.17199999999999999</v>
      </c>
      <c r="C1131" s="78">
        <f t="shared" si="130"/>
        <v>2.8995429729051507E-3</v>
      </c>
      <c r="D1131" s="78">
        <f t="shared" si="131"/>
        <v>1</v>
      </c>
      <c r="E1131" s="78">
        <f t="shared" si="132"/>
        <v>2.8995429729051507E-3</v>
      </c>
      <c r="F1131" s="78">
        <f t="shared" si="133"/>
        <v>-50.753409007449442</v>
      </c>
      <c r="G1131" s="78">
        <f t="shared" si="134"/>
        <v>1</v>
      </c>
      <c r="H1131" s="78">
        <f t="shared" si="135"/>
        <v>3.0408545738060564E-3</v>
      </c>
      <c r="I1131" s="78">
        <f t="shared" si="136"/>
        <v>3.0408545738060564E-3</v>
      </c>
      <c r="J1131" s="190"/>
    </row>
    <row r="1132" spans="1:10" x14ac:dyDescent="0.2">
      <c r="A1132" s="76">
        <v>173</v>
      </c>
      <c r="B1132" s="76">
        <f t="shared" si="129"/>
        <v>0.17299999999999999</v>
      </c>
      <c r="C1132" s="78">
        <f t="shared" si="130"/>
        <v>2.6291372881629411E-3</v>
      </c>
      <c r="D1132" s="78">
        <f t="shared" si="131"/>
        <v>1</v>
      </c>
      <c r="E1132" s="78">
        <f t="shared" si="132"/>
        <v>2.6291372881629411E-3</v>
      </c>
      <c r="F1132" s="78">
        <f t="shared" si="133"/>
        <v>-51.603734706668021</v>
      </c>
      <c r="G1132" s="78">
        <f t="shared" si="134"/>
        <v>1</v>
      </c>
      <c r="H1132" s="78">
        <f t="shared" si="135"/>
        <v>2.7643401305340459E-3</v>
      </c>
      <c r="I1132" s="78">
        <f t="shared" si="136"/>
        <v>2.7643401305340459E-3</v>
      </c>
      <c r="J1132" s="190"/>
    </row>
    <row r="1133" spans="1:10" x14ac:dyDescent="0.2">
      <c r="A1133" s="76">
        <v>174</v>
      </c>
      <c r="B1133" s="76">
        <f t="shared" si="129"/>
        <v>0.17399999999999999</v>
      </c>
      <c r="C1133" s="78">
        <f t="shared" si="130"/>
        <v>2.3716680517926452E-3</v>
      </c>
      <c r="D1133" s="78">
        <f t="shared" si="131"/>
        <v>1</v>
      </c>
      <c r="E1133" s="78">
        <f t="shared" si="132"/>
        <v>2.3716680517926452E-3</v>
      </c>
      <c r="F1133" s="78">
        <f t="shared" si="133"/>
        <v>-52.498921933163068</v>
      </c>
      <c r="G1133" s="78">
        <f t="shared" si="134"/>
        <v>1</v>
      </c>
      <c r="H1133" s="78">
        <f t="shared" si="135"/>
        <v>2.5004026699777934E-3</v>
      </c>
      <c r="I1133" s="78">
        <f t="shared" si="136"/>
        <v>2.5004026699777934E-3</v>
      </c>
      <c r="J1133" s="190"/>
    </row>
    <row r="1134" spans="1:10" x14ac:dyDescent="0.2">
      <c r="A1134" s="76">
        <v>175</v>
      </c>
      <c r="B1134" s="76">
        <f t="shared" si="129"/>
        <v>0.17499999999999999</v>
      </c>
      <c r="C1134" s="78">
        <f t="shared" si="130"/>
        <v>2.1277288385937892E-3</v>
      </c>
      <c r="D1134" s="78">
        <f t="shared" si="131"/>
        <v>1</v>
      </c>
      <c r="E1134" s="78">
        <f t="shared" si="132"/>
        <v>2.1277288385937892E-3</v>
      </c>
      <c r="F1134" s="78">
        <f t="shared" si="133"/>
        <v>-53.441674401657465</v>
      </c>
      <c r="G1134" s="78">
        <f t="shared" si="134"/>
        <v>1</v>
      </c>
      <c r="H1134" s="78">
        <f t="shared" si="135"/>
        <v>2.249698445193217E-3</v>
      </c>
      <c r="I1134" s="78">
        <f t="shared" si="136"/>
        <v>2.249698445193217E-3</v>
      </c>
      <c r="J1134" s="190"/>
    </row>
    <row r="1135" spans="1:10" x14ac:dyDescent="0.2">
      <c r="A1135" s="76">
        <v>176</v>
      </c>
      <c r="B1135" s="76">
        <f t="shared" si="129"/>
        <v>0.17599999999999999</v>
      </c>
      <c r="C1135" s="78">
        <f t="shared" si="130"/>
        <v>1.8977881003563394E-3</v>
      </c>
      <c r="D1135" s="78">
        <f t="shared" si="131"/>
        <v>1</v>
      </c>
      <c r="E1135" s="78">
        <f t="shared" si="132"/>
        <v>1.8977881003563394E-3</v>
      </c>
      <c r="F1135" s="78">
        <f t="shared" si="133"/>
        <v>-54.43504561671454</v>
      </c>
      <c r="G1135" s="78">
        <f t="shared" si="134"/>
        <v>1</v>
      </c>
      <c r="H1135" s="78">
        <f t="shared" si="135"/>
        <v>2.0127584694750642E-3</v>
      </c>
      <c r="I1135" s="78">
        <f t="shared" si="136"/>
        <v>2.0127584694750642E-3</v>
      </c>
      <c r="J1135" s="190"/>
    </row>
    <row r="1136" spans="1:10" x14ac:dyDescent="0.2">
      <c r="A1136" s="76">
        <v>177</v>
      </c>
      <c r="B1136" s="76">
        <f t="shared" si="129"/>
        <v>0.17699999999999999</v>
      </c>
      <c r="C1136" s="78">
        <f t="shared" si="130"/>
        <v>1.6821903633481748E-3</v>
      </c>
      <c r="D1136" s="78">
        <f t="shared" si="131"/>
        <v>1</v>
      </c>
      <c r="E1136" s="78">
        <f t="shared" si="132"/>
        <v>1.6821903633481748E-3</v>
      </c>
      <c r="F1136" s="78">
        <f t="shared" si="133"/>
        <v>-55.482497185344208</v>
      </c>
      <c r="G1136" s="78">
        <f t="shared" si="134"/>
        <v>1</v>
      </c>
      <c r="H1136" s="78">
        <f t="shared" si="135"/>
        <v>1.7899892318522571E-3</v>
      </c>
      <c r="I1136" s="78">
        <f t="shared" si="136"/>
        <v>1.7899892318522571E-3</v>
      </c>
      <c r="J1136" s="190"/>
    </row>
    <row r="1137" spans="1:10" x14ac:dyDescent="0.2">
      <c r="A1137" s="76">
        <v>178</v>
      </c>
      <c r="B1137" s="76">
        <f t="shared" si="129"/>
        <v>0.17799999999999999</v>
      </c>
      <c r="C1137" s="78">
        <f t="shared" si="130"/>
        <v>1.4811583502022483E-3</v>
      </c>
      <c r="D1137" s="78">
        <f t="shared" si="131"/>
        <v>1</v>
      </c>
      <c r="E1137" s="78">
        <f t="shared" si="132"/>
        <v>1.4811583502022483E-3</v>
      </c>
      <c r="F1137" s="78">
        <f t="shared" si="133"/>
        <v>-56.587970174035114</v>
      </c>
      <c r="G1137" s="78">
        <f t="shared" si="134"/>
        <v>1</v>
      </c>
      <c r="H1137" s="78">
        <f t="shared" si="135"/>
        <v>1.5816743567752115E-3</v>
      </c>
      <c r="I1137" s="78">
        <f t="shared" si="136"/>
        <v>1.5816743567752115E-3</v>
      </c>
      <c r="J1137" s="190"/>
    </row>
    <row r="1138" spans="1:10" x14ac:dyDescent="0.2">
      <c r="A1138" s="76">
        <v>179</v>
      </c>
      <c r="B1138" s="76">
        <f t="shared" si="129"/>
        <v>0.17899999999999999</v>
      </c>
      <c r="C1138" s="78">
        <f t="shared" si="130"/>
        <v>1.2947959806901212E-3</v>
      </c>
      <c r="D1138" s="78">
        <f t="shared" si="131"/>
        <v>1</v>
      </c>
      <c r="E1138" s="78">
        <f t="shared" si="132"/>
        <v>1.2947959806901212E-3</v>
      </c>
      <c r="F1138" s="78">
        <f t="shared" si="133"/>
        <v>-57.755973148114201</v>
      </c>
      <c r="G1138" s="78">
        <f t="shared" si="134"/>
        <v>1</v>
      </c>
      <c r="H1138" s="78">
        <f t="shared" si="135"/>
        <v>1.3879771654461848E-3</v>
      </c>
      <c r="I1138" s="78">
        <f t="shared" si="136"/>
        <v>1.3879771654461848E-3</v>
      </c>
      <c r="J1138" s="190"/>
    </row>
    <row r="1139" spans="1:10" x14ac:dyDescent="0.2">
      <c r="A1139" s="76">
        <v>180</v>
      </c>
      <c r="B1139" s="76">
        <f t="shared" si="129"/>
        <v>0.18</v>
      </c>
      <c r="C1139" s="78">
        <f t="shared" si="130"/>
        <v>1.123092200457878E-3</v>
      </c>
      <c r="D1139" s="78">
        <f t="shared" si="131"/>
        <v>1</v>
      </c>
      <c r="E1139" s="78">
        <f t="shared" si="132"/>
        <v>1.123092200457878E-3</v>
      </c>
      <c r="F1139" s="78">
        <f t="shared" si="133"/>
        <v>-58.99169177581436</v>
      </c>
      <c r="G1139" s="78">
        <f t="shared" si="134"/>
        <v>1</v>
      </c>
      <c r="H1139" s="78">
        <f t="shared" si="135"/>
        <v>1.2089440905739997E-3</v>
      </c>
      <c r="I1139" s="78">
        <f t="shared" si="136"/>
        <v>1.2089440905739997E-3</v>
      </c>
      <c r="J1139" s="190"/>
    </row>
    <row r="1140" spans="1:10" x14ac:dyDescent="0.2">
      <c r="A1140" s="76">
        <v>181</v>
      </c>
      <c r="B1140" s="76">
        <f t="shared" si="129"/>
        <v>0.18099999999999999</v>
      </c>
      <c r="C1140" s="78">
        <f t="shared" si="130"/>
        <v>9.6592558193569285E-4</v>
      </c>
      <c r="D1140" s="78">
        <f t="shared" si="131"/>
        <v>1</v>
      </c>
      <c r="E1140" s="78">
        <f t="shared" si="132"/>
        <v>9.6592558193569285E-4</v>
      </c>
      <c r="F1140" s="78">
        <f t="shared" si="133"/>
        <v>-60.301126635243854</v>
      </c>
      <c r="G1140" s="78">
        <f t="shared" si="134"/>
        <v>1</v>
      </c>
      <c r="H1140" s="78">
        <f t="shared" si="135"/>
        <v>1.0445088911967854E-3</v>
      </c>
      <c r="I1140" s="78">
        <f t="shared" si="136"/>
        <v>1.0445088911967854E-3</v>
      </c>
      <c r="J1140" s="190"/>
    </row>
    <row r="1141" spans="1:10" x14ac:dyDescent="0.2">
      <c r="A1141" s="76">
        <v>182</v>
      </c>
      <c r="B1141" s="76">
        <f t="shared" si="129"/>
        <v>0.182</v>
      </c>
      <c r="C1141" s="78">
        <f t="shared" si="130"/>
        <v>8.2306963733268777E-4</v>
      </c>
      <c r="D1141" s="78">
        <f t="shared" si="131"/>
        <v>1</v>
      </c>
      <c r="E1141" s="78">
        <f t="shared" si="132"/>
        <v>8.2306963733268777E-4</v>
      </c>
      <c r="F1141" s="78">
        <f t="shared" si="133"/>
        <v>-61.691268378867662</v>
      </c>
      <c r="G1141" s="78">
        <f t="shared" si="134"/>
        <v>1</v>
      </c>
      <c r="H1141" s="78">
        <f t="shared" si="135"/>
        <v>8.9449760963419031E-4</v>
      </c>
      <c r="I1141" s="78">
        <f t="shared" si="136"/>
        <v>8.9449760963419031E-4</v>
      </c>
      <c r="J1141" s="190"/>
    </row>
    <row r="1142" spans="1:10" x14ac:dyDescent="0.2">
      <c r="A1142" s="76">
        <v>183</v>
      </c>
      <c r="B1142" s="76">
        <f t="shared" si="129"/>
        <v>0.183</v>
      </c>
      <c r="C1142" s="78">
        <f t="shared" si="130"/>
        <v>6.9419877991117734E-4</v>
      </c>
      <c r="D1142" s="78">
        <f t="shared" si="131"/>
        <v>1</v>
      </c>
      <c r="E1142" s="78">
        <f t="shared" si="132"/>
        <v>6.9419877991117734E-4</v>
      </c>
      <c r="F1142" s="78">
        <f t="shared" si="133"/>
        <v>-63.170323079161015</v>
      </c>
      <c r="G1142" s="78">
        <f t="shared" si="134"/>
        <v>1</v>
      </c>
      <c r="H1142" s="78">
        <f t="shared" si="135"/>
        <v>7.5863420862193256E-4</v>
      </c>
      <c r="I1142" s="78">
        <f t="shared" si="136"/>
        <v>7.5863420862193256E-4</v>
      </c>
      <c r="J1142" s="190"/>
    </row>
    <row r="1143" spans="1:10" x14ac:dyDescent="0.2">
      <c r="A1143" s="76">
        <v>184</v>
      </c>
      <c r="B1143" s="76">
        <f t="shared" si="129"/>
        <v>0.184</v>
      </c>
      <c r="C1143" s="78">
        <f t="shared" si="130"/>
        <v>5.7889486661095372E-4</v>
      </c>
      <c r="D1143" s="78">
        <f t="shared" si="131"/>
        <v>1</v>
      </c>
      <c r="E1143" s="78">
        <f t="shared" si="132"/>
        <v>5.7889486661095372E-4</v>
      </c>
      <c r="F1143" s="78">
        <f t="shared" si="133"/>
        <v>-64.74800603103121</v>
      </c>
      <c r="G1143" s="78">
        <f t="shared" si="134"/>
        <v>1</v>
      </c>
      <c r="H1143" s="78">
        <f t="shared" si="135"/>
        <v>6.3654682326106553E-4</v>
      </c>
      <c r="I1143" s="78">
        <f t="shared" si="136"/>
        <v>6.3654682326106553E-4</v>
      </c>
      <c r="J1143" s="190"/>
    </row>
    <row r="1144" spans="1:10" x14ac:dyDescent="0.2">
      <c r="A1144" s="76">
        <v>185</v>
      </c>
      <c r="B1144" s="76">
        <f t="shared" si="129"/>
        <v>0.185</v>
      </c>
      <c r="C1144" s="78">
        <f t="shared" si="130"/>
        <v>4.7665425257077405E-4</v>
      </c>
      <c r="D1144" s="78">
        <f t="shared" si="131"/>
        <v>1</v>
      </c>
      <c r="E1144" s="78">
        <f t="shared" si="132"/>
        <v>4.7665425257077405E-4</v>
      </c>
      <c r="F1144" s="78">
        <f t="shared" si="133"/>
        <v>-66.435930559506716</v>
      </c>
      <c r="G1144" s="78">
        <f t="shared" si="134"/>
        <v>1</v>
      </c>
      <c r="H1144" s="78">
        <f t="shared" si="135"/>
        <v>5.2777455959086383E-4</v>
      </c>
      <c r="I1144" s="78">
        <f t="shared" si="136"/>
        <v>5.2777455959086383E-4</v>
      </c>
      <c r="J1144" s="190"/>
    </row>
    <row r="1145" spans="1:10" x14ac:dyDescent="0.2">
      <c r="A1145" s="76">
        <v>186</v>
      </c>
      <c r="B1145" s="76">
        <f t="shared" si="129"/>
        <v>0.186</v>
      </c>
      <c r="C1145" s="78">
        <f t="shared" si="130"/>
        <v>3.8689528617443013E-4</v>
      </c>
      <c r="D1145" s="78">
        <f t="shared" si="131"/>
        <v>1</v>
      </c>
      <c r="E1145" s="78">
        <f t="shared" si="132"/>
        <v>3.8689528617443013E-4</v>
      </c>
      <c r="F1145" s="78">
        <f t="shared" si="133"/>
        <v>-68.24813123141665</v>
      </c>
      <c r="G1145" s="78">
        <f t="shared" si="134"/>
        <v>1</v>
      </c>
      <c r="H1145" s="78">
        <f t="shared" si="135"/>
        <v>4.3177476937260209E-4</v>
      </c>
      <c r="I1145" s="78">
        <f t="shared" si="136"/>
        <v>4.3177476937260209E-4</v>
      </c>
      <c r="J1145" s="190"/>
    </row>
    <row r="1146" spans="1:10" x14ac:dyDescent="0.2">
      <c r="A1146" s="76">
        <v>187</v>
      </c>
      <c r="B1146" s="76">
        <f t="shared" si="129"/>
        <v>0.187</v>
      </c>
      <c r="C1146" s="78">
        <f t="shared" si="130"/>
        <v>3.0896617192926551E-4</v>
      </c>
      <c r="D1146" s="78">
        <f t="shared" si="131"/>
        <v>1</v>
      </c>
      <c r="E1146" s="78">
        <f t="shared" si="132"/>
        <v>3.0896617192926551E-4</v>
      </c>
      <c r="F1146" s="78">
        <f t="shared" si="133"/>
        <v>-70.20178135963836</v>
      </c>
      <c r="G1146" s="78">
        <f t="shared" si="134"/>
        <v>1</v>
      </c>
      <c r="H1146" s="78">
        <f t="shared" si="135"/>
        <v>3.4793072905184785E-4</v>
      </c>
      <c r="I1146" s="78">
        <f t="shared" si="136"/>
        <v>3.4793072905184785E-4</v>
      </c>
      <c r="J1146" s="190"/>
    </row>
    <row r="1147" spans="1:10" x14ac:dyDescent="0.2">
      <c r="A1147" s="76">
        <v>188</v>
      </c>
      <c r="B1147" s="76">
        <f t="shared" si="129"/>
        <v>0.188</v>
      </c>
      <c r="C1147" s="78">
        <f t="shared" si="130"/>
        <v>2.4215312776064532E-4</v>
      </c>
      <c r="D1147" s="78">
        <f t="shared" si="131"/>
        <v>1</v>
      </c>
      <c r="E1147" s="78">
        <f t="shared" si="132"/>
        <v>2.4215312776064532E-4</v>
      </c>
      <c r="F1147" s="78">
        <f t="shared" si="133"/>
        <v>-72.318198340697691</v>
      </c>
      <c r="G1147" s="78">
        <f t="shared" si="134"/>
        <v>1</v>
      </c>
      <c r="H1147" s="78">
        <f t="shared" si="135"/>
        <v>2.7555964984495539E-4</v>
      </c>
      <c r="I1147" s="78">
        <f t="shared" si="136"/>
        <v>2.7555964984495539E-4</v>
      </c>
      <c r="J1147" s="190"/>
    </row>
    <row r="1148" spans="1:10" x14ac:dyDescent="0.2">
      <c r="A1148" s="76">
        <v>189</v>
      </c>
      <c r="B1148" s="76">
        <f t="shared" si="129"/>
        <v>0.189</v>
      </c>
      <c r="C1148" s="78">
        <f t="shared" si="130"/>
        <v>1.8568876316475669E-4</v>
      </c>
      <c r="D1148" s="78">
        <f t="shared" si="131"/>
        <v>1</v>
      </c>
      <c r="E1148" s="78">
        <f t="shared" si="132"/>
        <v>1.8568876316475669E-4</v>
      </c>
      <c r="F1148" s="78">
        <f t="shared" si="133"/>
        <v>-74.624287530287333</v>
      </c>
      <c r="G1148" s="78">
        <f t="shared" si="134"/>
        <v>1</v>
      </c>
      <c r="H1148" s="78">
        <f t="shared" si="135"/>
        <v>2.1392094546270101E-4</v>
      </c>
      <c r="I1148" s="78">
        <f t="shared" si="136"/>
        <v>2.1392094546270101E-4</v>
      </c>
      <c r="J1148" s="190"/>
    </row>
    <row r="1149" spans="1:10" x14ac:dyDescent="0.2">
      <c r="A1149" s="76">
        <v>190</v>
      </c>
      <c r="B1149" s="76">
        <f t="shared" ref="B1149:B1212" si="137">A1149/1000</f>
        <v>0.19</v>
      </c>
      <c r="C1149" s="78">
        <f t="shared" ref="C1149:C1212" si="138">ABS(SIN(((144*PI()*$A1149*VLOOKUP($D$8,$C$13:$D$16,2,FALSE))/($D$11*1000000)))/(VLOOKUP($D$8,$C$13:$D$16,2,FALSE)*SIN(((144*PI()*$A1149)/($D$11*1000000)))))^3</f>
        <v>1.3876060509060862E-4</v>
      </c>
      <c r="D1149" s="78">
        <f t="shared" ref="D1149:D1212" si="139">ABS(SIN(((144*VLOOKUP($D$8,$C$13:$D$16,2,FALSE)*PI()*$A1149*VLOOKUP($D$8,$C$13:$E$16,3,FALSE))/($D$11*1000000)))/(VLOOKUP($D$8,$C$13:$E$16,3,FALSE)*SIN(((144*VLOOKUP($D$8,$C$13:$D$16,2,FALSE)*PI()*$A1149)/($D$11*1000000)))))^1</f>
        <v>1</v>
      </c>
      <c r="E1149" s="78">
        <f t="shared" ref="E1149:E1212" si="140">C1149*D1149</f>
        <v>1.3876060509060862E-4</v>
      </c>
      <c r="F1149" s="78">
        <f t="shared" ref="F1149:F1212" si="141">20*LOG10(E1149)</f>
        <v>-77.154676300130916</v>
      </c>
      <c r="G1149" s="78">
        <f t="shared" ref="G1149:G1212" si="142">A1149-A1148</f>
        <v>1</v>
      </c>
      <c r="H1149" s="78">
        <f t="shared" ref="H1149:H1212" si="143">((C1149+C1148)/2)</f>
        <v>1.6222468412768266E-4</v>
      </c>
      <c r="I1149" s="78">
        <f t="shared" si="136"/>
        <v>1.6222468412768266E-4</v>
      </c>
      <c r="J1149" s="190"/>
    </row>
    <row r="1150" spans="1:10" x14ac:dyDescent="0.2">
      <c r="A1150" s="76">
        <v>191</v>
      </c>
      <c r="B1150" s="76">
        <f t="shared" si="137"/>
        <v>0.191</v>
      </c>
      <c r="C1150" s="78">
        <f t="shared" si="138"/>
        <v>1.0051969940072167E-4</v>
      </c>
      <c r="D1150" s="78">
        <f t="shared" si="139"/>
        <v>1</v>
      </c>
      <c r="E1150" s="78">
        <f t="shared" si="140"/>
        <v>1.0051969940072167E-4</v>
      </c>
      <c r="F1150" s="78">
        <f t="shared" si="141"/>
        <v>-79.954976376281451</v>
      </c>
      <c r="G1150" s="78">
        <f t="shared" si="142"/>
        <v>1</v>
      </c>
      <c r="H1150" s="78">
        <f t="shared" si="143"/>
        <v>1.1964015224566514E-4</v>
      </c>
      <c r="I1150" s="78">
        <f t="shared" ref="I1150:I1213" si="144">G1150*H1150</f>
        <v>1.1964015224566514E-4</v>
      </c>
      <c r="J1150" s="190"/>
    </row>
    <row r="1151" spans="1:10" x14ac:dyDescent="0.2">
      <c r="A1151" s="76">
        <v>192</v>
      </c>
      <c r="B1151" s="76">
        <f t="shared" si="137"/>
        <v>0.192</v>
      </c>
      <c r="C1151" s="78">
        <f t="shared" si="138"/>
        <v>7.0089217267423981E-5</v>
      </c>
      <c r="D1151" s="78">
        <f t="shared" si="139"/>
        <v>1</v>
      </c>
      <c r="E1151" s="78">
        <f t="shared" si="140"/>
        <v>7.0089217267423981E-5</v>
      </c>
      <c r="F1151" s="78">
        <f t="shared" si="141"/>
        <v>-83.08697580085321</v>
      </c>
      <c r="G1151" s="78">
        <f t="shared" si="142"/>
        <v>1</v>
      </c>
      <c r="H1151" s="78">
        <f t="shared" si="143"/>
        <v>8.5304458334072825E-5</v>
      </c>
      <c r="I1151" s="78">
        <f t="shared" si="144"/>
        <v>8.5304458334072825E-5</v>
      </c>
      <c r="J1151" s="190"/>
    </row>
    <row r="1152" spans="1:10" x14ac:dyDescent="0.2">
      <c r="A1152" s="76">
        <v>193</v>
      </c>
      <c r="B1152" s="76">
        <f t="shared" si="137"/>
        <v>0.193</v>
      </c>
      <c r="C1152" s="78">
        <f t="shared" si="138"/>
        <v>4.6572997871642583E-5</v>
      </c>
      <c r="D1152" s="78">
        <f t="shared" si="139"/>
        <v>1</v>
      </c>
      <c r="E1152" s="78">
        <f t="shared" si="140"/>
        <v>4.6572997871642583E-5</v>
      </c>
      <c r="F1152" s="78">
        <f t="shared" si="141"/>
        <v>-86.637316118644989</v>
      </c>
      <c r="G1152" s="78">
        <f t="shared" si="142"/>
        <v>1</v>
      </c>
      <c r="H1152" s="78">
        <f t="shared" si="143"/>
        <v>5.8331107569533285E-5</v>
      </c>
      <c r="I1152" s="78">
        <f t="shared" si="144"/>
        <v>5.8331107569533285E-5</v>
      </c>
      <c r="J1152" s="190"/>
    </row>
    <row r="1153" spans="1:10" x14ac:dyDescent="0.2">
      <c r="A1153" s="76">
        <v>194</v>
      </c>
      <c r="B1153" s="76">
        <f t="shared" si="137"/>
        <v>0.19400000000000001</v>
      </c>
      <c r="C1153" s="78">
        <f t="shared" si="138"/>
        <v>2.9063961255541358E-5</v>
      </c>
      <c r="D1153" s="78">
        <f t="shared" si="139"/>
        <v>1</v>
      </c>
      <c r="E1153" s="78">
        <f t="shared" si="140"/>
        <v>2.9063961255541358E-5</v>
      </c>
      <c r="F1153" s="78">
        <f t="shared" si="141"/>
        <v>-90.732903881846966</v>
      </c>
      <c r="G1153" s="78">
        <f t="shared" si="142"/>
        <v>1</v>
      </c>
      <c r="H1153" s="78">
        <f t="shared" si="143"/>
        <v>3.7818479563591972E-5</v>
      </c>
      <c r="I1153" s="78">
        <f t="shared" si="144"/>
        <v>3.7818479563591972E-5</v>
      </c>
      <c r="J1153" s="190"/>
    </row>
    <row r="1154" spans="1:10" x14ac:dyDescent="0.2">
      <c r="A1154" s="76">
        <v>195</v>
      </c>
      <c r="B1154" s="76">
        <f t="shared" si="137"/>
        <v>0.19500000000000001</v>
      </c>
      <c r="C1154" s="78">
        <f t="shared" si="138"/>
        <v>1.6652328107406054E-5</v>
      </c>
      <c r="D1154" s="78">
        <f t="shared" si="139"/>
        <v>1</v>
      </c>
      <c r="E1154" s="78">
        <f t="shared" si="140"/>
        <v>1.6652328107406054E-5</v>
      </c>
      <c r="F1154" s="78">
        <f t="shared" si="141"/>
        <v>-95.570500812500683</v>
      </c>
      <c r="G1154" s="78">
        <f t="shared" si="142"/>
        <v>1</v>
      </c>
      <c r="H1154" s="78">
        <f t="shared" si="143"/>
        <v>2.2858144681473708E-5</v>
      </c>
      <c r="I1154" s="78">
        <f t="shared" si="144"/>
        <v>2.2858144681473708E-5</v>
      </c>
      <c r="J1154" s="190"/>
    </row>
    <row r="1155" spans="1:10" x14ac:dyDescent="0.2">
      <c r="A1155" s="76">
        <v>196</v>
      </c>
      <c r="B1155" s="76">
        <f t="shared" si="137"/>
        <v>0.19600000000000001</v>
      </c>
      <c r="C1155" s="78">
        <f t="shared" si="138"/>
        <v>8.4335865931963363E-6</v>
      </c>
      <c r="D1155" s="78">
        <f t="shared" si="139"/>
        <v>1</v>
      </c>
      <c r="E1155" s="78">
        <f t="shared" si="140"/>
        <v>8.4335865931963363E-6</v>
      </c>
      <c r="F1155" s="78">
        <f t="shared" si="141"/>
        <v>-101.47975383045915</v>
      </c>
      <c r="G1155" s="78">
        <f t="shared" si="142"/>
        <v>1</v>
      </c>
      <c r="H1155" s="78">
        <f t="shared" si="143"/>
        <v>1.2542957350301196E-5</v>
      </c>
      <c r="I1155" s="78">
        <f t="shared" si="144"/>
        <v>1.2542957350301196E-5</v>
      </c>
      <c r="J1155" s="190"/>
    </row>
    <row r="1156" spans="1:10" x14ac:dyDescent="0.2">
      <c r="A1156" s="76">
        <v>197</v>
      </c>
      <c r="B1156" s="76">
        <f t="shared" si="137"/>
        <v>0.19700000000000001</v>
      </c>
      <c r="C1156" s="78">
        <f t="shared" si="138"/>
        <v>3.5161500577038711E-6</v>
      </c>
      <c r="D1156" s="78">
        <f t="shared" si="139"/>
        <v>1</v>
      </c>
      <c r="E1156" s="78">
        <f t="shared" si="140"/>
        <v>3.5161500577038711E-6</v>
      </c>
      <c r="F1156" s="78">
        <f t="shared" si="141"/>
        <v>-109.07865197889288</v>
      </c>
      <c r="G1156" s="78">
        <f t="shared" si="142"/>
        <v>1</v>
      </c>
      <c r="H1156" s="78">
        <f t="shared" si="143"/>
        <v>5.9748683254501035E-6</v>
      </c>
      <c r="I1156" s="78">
        <f t="shared" si="144"/>
        <v>5.9748683254501035E-6</v>
      </c>
      <c r="J1156" s="190"/>
    </row>
    <row r="1157" spans="1:10" x14ac:dyDescent="0.2">
      <c r="A1157" s="76">
        <v>198</v>
      </c>
      <c r="B1157" s="76">
        <f t="shared" si="137"/>
        <v>0.19800000000000001</v>
      </c>
      <c r="C1157" s="78">
        <f t="shared" si="138"/>
        <v>1.0286534613474619E-6</v>
      </c>
      <c r="D1157" s="78">
        <f t="shared" si="139"/>
        <v>1</v>
      </c>
      <c r="E1157" s="78">
        <f t="shared" si="140"/>
        <v>1.0286534613474619E-6</v>
      </c>
      <c r="F1157" s="78">
        <f t="shared" si="141"/>
        <v>-119.75461816407761</v>
      </c>
      <c r="G1157" s="78">
        <f t="shared" si="142"/>
        <v>1</v>
      </c>
      <c r="H1157" s="78">
        <f t="shared" si="143"/>
        <v>2.2724017595256667E-6</v>
      </c>
      <c r="I1157" s="78">
        <f t="shared" si="144"/>
        <v>2.2724017595256667E-6</v>
      </c>
      <c r="J1157" s="190"/>
    </row>
    <row r="1158" spans="1:10" x14ac:dyDescent="0.2">
      <c r="A1158" s="76">
        <v>199</v>
      </c>
      <c r="B1158" s="76">
        <f t="shared" si="137"/>
        <v>0.19900000000000001</v>
      </c>
      <c r="C1158" s="78">
        <f t="shared" si="138"/>
        <v>1.2684075660472348E-7</v>
      </c>
      <c r="D1158" s="78">
        <f t="shared" si="139"/>
        <v>1</v>
      </c>
      <c r="E1158" s="78">
        <f t="shared" si="140"/>
        <v>1.2684075660472348E-7</v>
      </c>
      <c r="F1158" s="78">
        <f t="shared" si="141"/>
        <v>-137.93482352143945</v>
      </c>
      <c r="G1158" s="78">
        <f t="shared" si="142"/>
        <v>1</v>
      </c>
      <c r="H1158" s="78">
        <f t="shared" si="143"/>
        <v>5.777471089760927E-7</v>
      </c>
      <c r="I1158" s="78">
        <f t="shared" si="144"/>
        <v>5.777471089760927E-7</v>
      </c>
      <c r="J1158" s="190"/>
    </row>
    <row r="1159" spans="1:10" x14ac:dyDescent="0.2">
      <c r="A1159" s="76">
        <v>200</v>
      </c>
      <c r="B1159" s="76">
        <f t="shared" si="137"/>
        <v>0.2</v>
      </c>
      <c r="C1159" s="78">
        <f t="shared" si="138"/>
        <v>5.9312910298681923E-50</v>
      </c>
      <c r="D1159" s="78">
        <f t="shared" si="139"/>
        <v>1</v>
      </c>
      <c r="E1159" s="78">
        <f t="shared" si="140"/>
        <v>5.9312910298681923E-50</v>
      </c>
      <c r="F1159" s="78">
        <f t="shared" si="141"/>
        <v>-984.53701531948525</v>
      </c>
      <c r="G1159" s="78">
        <f t="shared" si="142"/>
        <v>1</v>
      </c>
      <c r="H1159" s="78">
        <f t="shared" si="143"/>
        <v>6.3420378302361741E-8</v>
      </c>
      <c r="I1159" s="78">
        <f t="shared" si="144"/>
        <v>6.3420378302361741E-8</v>
      </c>
      <c r="J1159" s="190"/>
    </row>
    <row r="1160" spans="1:10" x14ac:dyDescent="0.2">
      <c r="A1160" s="76">
        <v>201</v>
      </c>
      <c r="B1160" s="76">
        <f t="shared" si="137"/>
        <v>0.20100000000000001</v>
      </c>
      <c r="C1160" s="78">
        <f t="shared" si="138"/>
        <v>1.2309220032185588E-7</v>
      </c>
      <c r="D1160" s="78">
        <f t="shared" si="139"/>
        <v>1</v>
      </c>
      <c r="E1160" s="78">
        <f t="shared" si="140"/>
        <v>1.2309220032185588E-7</v>
      </c>
      <c r="F1160" s="78">
        <f t="shared" si="141"/>
        <v>-138.19538930116173</v>
      </c>
      <c r="G1160" s="78">
        <f t="shared" si="142"/>
        <v>1</v>
      </c>
      <c r="H1160" s="78">
        <f t="shared" si="143"/>
        <v>6.1546100160927941E-8</v>
      </c>
      <c r="I1160" s="78">
        <f t="shared" si="144"/>
        <v>6.1546100160927941E-8</v>
      </c>
      <c r="J1160" s="190"/>
    </row>
    <row r="1161" spans="1:10" x14ac:dyDescent="0.2">
      <c r="A1161" s="76">
        <v>202</v>
      </c>
      <c r="B1161" s="76">
        <f t="shared" si="137"/>
        <v>0.20200000000000001</v>
      </c>
      <c r="C1161" s="78">
        <f t="shared" si="138"/>
        <v>9.6875032749896091E-7</v>
      </c>
      <c r="D1161" s="78">
        <f t="shared" si="139"/>
        <v>1</v>
      </c>
      <c r="E1161" s="78">
        <f t="shared" si="140"/>
        <v>9.6875032749896091E-7</v>
      </c>
      <c r="F1161" s="78">
        <f t="shared" si="141"/>
        <v>-120.27576275333141</v>
      </c>
      <c r="G1161" s="78">
        <f t="shared" si="142"/>
        <v>1</v>
      </c>
      <c r="H1161" s="78">
        <f t="shared" si="143"/>
        <v>5.4592126391040836E-7</v>
      </c>
      <c r="I1161" s="78">
        <f t="shared" si="144"/>
        <v>5.4592126391040836E-7</v>
      </c>
      <c r="J1161" s="190"/>
    </row>
    <row r="1162" spans="1:10" x14ac:dyDescent="0.2">
      <c r="A1162" s="76">
        <v>203</v>
      </c>
      <c r="B1162" s="76">
        <f t="shared" si="137"/>
        <v>0.20300000000000001</v>
      </c>
      <c r="C1162" s="78">
        <f t="shared" si="138"/>
        <v>3.2135120143065319E-6</v>
      </c>
      <c r="D1162" s="78">
        <f t="shared" si="139"/>
        <v>1</v>
      </c>
      <c r="E1162" s="78">
        <f t="shared" si="140"/>
        <v>3.2135120143065319E-6</v>
      </c>
      <c r="F1162" s="78">
        <f t="shared" si="141"/>
        <v>-109.86040144121274</v>
      </c>
      <c r="G1162" s="78">
        <f t="shared" si="142"/>
        <v>1</v>
      </c>
      <c r="H1162" s="78">
        <f t="shared" si="143"/>
        <v>2.0911311709027465E-6</v>
      </c>
      <c r="I1162" s="78">
        <f t="shared" si="144"/>
        <v>2.0911311709027465E-6</v>
      </c>
      <c r="J1162" s="190"/>
    </row>
    <row r="1163" spans="1:10" x14ac:dyDescent="0.2">
      <c r="A1163" s="76">
        <v>204</v>
      </c>
      <c r="B1163" s="76">
        <f t="shared" si="137"/>
        <v>0.20399999999999999</v>
      </c>
      <c r="C1163" s="78">
        <f t="shared" si="138"/>
        <v>7.4798456562035145E-6</v>
      </c>
      <c r="D1163" s="78">
        <f t="shared" si="139"/>
        <v>1</v>
      </c>
      <c r="E1163" s="78">
        <f t="shared" si="140"/>
        <v>7.4798456562035145E-6</v>
      </c>
      <c r="F1163" s="78">
        <f t="shared" si="141"/>
        <v>-102.52214727092121</v>
      </c>
      <c r="G1163" s="78">
        <f t="shared" si="142"/>
        <v>1</v>
      </c>
      <c r="H1163" s="78">
        <f t="shared" si="143"/>
        <v>5.3466788352550234E-6</v>
      </c>
      <c r="I1163" s="78">
        <f t="shared" si="144"/>
        <v>5.3466788352550234E-6</v>
      </c>
      <c r="J1163" s="190"/>
    </row>
    <row r="1164" spans="1:10" x14ac:dyDescent="0.2">
      <c r="A1164" s="76">
        <v>205</v>
      </c>
      <c r="B1164" s="76">
        <f t="shared" si="137"/>
        <v>0.20499999999999999</v>
      </c>
      <c r="C1164" s="78">
        <f t="shared" si="138"/>
        <v>1.4332451490075081E-5</v>
      </c>
      <c r="D1164" s="78">
        <f t="shared" si="139"/>
        <v>1</v>
      </c>
      <c r="E1164" s="78">
        <f t="shared" si="140"/>
        <v>1.4332451490075081E-5</v>
      </c>
      <c r="F1164" s="78">
        <f t="shared" si="141"/>
        <v>-96.87359038946569</v>
      </c>
      <c r="G1164" s="78">
        <f t="shared" si="142"/>
        <v>1</v>
      </c>
      <c r="H1164" s="78">
        <f t="shared" si="143"/>
        <v>1.0906148573139298E-5</v>
      </c>
      <c r="I1164" s="78">
        <f t="shared" si="144"/>
        <v>1.0906148573139298E-5</v>
      </c>
      <c r="J1164" s="190"/>
    </row>
    <row r="1165" spans="1:10" x14ac:dyDescent="0.2">
      <c r="A1165" s="76">
        <v>206</v>
      </c>
      <c r="B1165" s="76">
        <f t="shared" si="137"/>
        <v>0.20599999999999999</v>
      </c>
      <c r="C1165" s="78">
        <f t="shared" si="138"/>
        <v>2.4275168820382736E-5</v>
      </c>
      <c r="D1165" s="78">
        <f t="shared" si="139"/>
        <v>1</v>
      </c>
      <c r="E1165" s="78">
        <f t="shared" si="140"/>
        <v>2.4275168820382736E-5</v>
      </c>
      <c r="F1165" s="78">
        <f t="shared" si="141"/>
        <v>-92.296754822627193</v>
      </c>
      <c r="G1165" s="78">
        <f t="shared" si="142"/>
        <v>1</v>
      </c>
      <c r="H1165" s="78">
        <f t="shared" si="143"/>
        <v>1.9303810155228908E-5</v>
      </c>
      <c r="I1165" s="78">
        <f t="shared" si="144"/>
        <v>1.9303810155228908E-5</v>
      </c>
      <c r="J1165" s="190"/>
    </row>
    <row r="1166" spans="1:10" x14ac:dyDescent="0.2">
      <c r="A1166" s="76">
        <v>207</v>
      </c>
      <c r="B1166" s="76">
        <f t="shared" si="137"/>
        <v>0.20699999999999999</v>
      </c>
      <c r="C1166" s="78">
        <f t="shared" si="138"/>
        <v>3.7748496884508208E-5</v>
      </c>
      <c r="D1166" s="78">
        <f t="shared" si="139"/>
        <v>1</v>
      </c>
      <c r="E1166" s="78">
        <f t="shared" si="140"/>
        <v>3.7748496884508208E-5</v>
      </c>
      <c r="F1166" s="78">
        <f t="shared" si="141"/>
        <v>-88.462006739111999</v>
      </c>
      <c r="G1166" s="78">
        <f t="shared" si="142"/>
        <v>1</v>
      </c>
      <c r="H1166" s="78">
        <f t="shared" si="143"/>
        <v>3.1011832852445475E-5</v>
      </c>
      <c r="I1166" s="78">
        <f t="shared" si="144"/>
        <v>3.1011832852445475E-5</v>
      </c>
      <c r="J1166" s="190"/>
    </row>
    <row r="1167" spans="1:10" x14ac:dyDescent="0.2">
      <c r="A1167" s="76">
        <v>208</v>
      </c>
      <c r="B1167" s="76">
        <f t="shared" si="137"/>
        <v>0.20799999999999999</v>
      </c>
      <c r="C1167" s="78">
        <f t="shared" si="138"/>
        <v>5.5127731737703053E-5</v>
      </c>
      <c r="D1167" s="78">
        <f t="shared" si="139"/>
        <v>1</v>
      </c>
      <c r="E1167" s="78">
        <f t="shared" si="140"/>
        <v>5.5127731737703053E-5</v>
      </c>
      <c r="F1167" s="78">
        <f t="shared" si="141"/>
        <v>-85.172597528997926</v>
      </c>
      <c r="G1167" s="78">
        <f t="shared" si="142"/>
        <v>1</v>
      </c>
      <c r="H1167" s="78">
        <f t="shared" si="143"/>
        <v>4.643811431110563E-5</v>
      </c>
      <c r="I1167" s="78">
        <f t="shared" si="144"/>
        <v>4.643811431110563E-5</v>
      </c>
      <c r="J1167" s="190"/>
    </row>
    <row r="1168" spans="1:10" x14ac:dyDescent="0.2">
      <c r="A1168" s="76">
        <v>209</v>
      </c>
      <c r="B1168" s="76">
        <f t="shared" si="137"/>
        <v>0.20899999999999999</v>
      </c>
      <c r="C1168" s="78">
        <f t="shared" si="138"/>
        <v>7.6721716542825562E-5</v>
      </c>
      <c r="D1168" s="78">
        <f t="shared" si="139"/>
        <v>1</v>
      </c>
      <c r="E1168" s="78">
        <f t="shared" si="140"/>
        <v>7.6721716542825562E-5</v>
      </c>
      <c r="F1168" s="78">
        <f t="shared" si="141"/>
        <v>-82.301633779746453</v>
      </c>
      <c r="G1168" s="78">
        <f t="shared" si="142"/>
        <v>1</v>
      </c>
      <c r="H1168" s="78">
        <f t="shared" si="143"/>
        <v>6.59247241402643E-5</v>
      </c>
      <c r="I1168" s="78">
        <f t="shared" si="144"/>
        <v>6.59247241402643E-5</v>
      </c>
      <c r="J1168" s="190"/>
    </row>
    <row r="1169" spans="1:10" x14ac:dyDescent="0.2">
      <c r="A1169" s="76">
        <v>210</v>
      </c>
      <c r="B1169" s="76">
        <f t="shared" si="137"/>
        <v>0.21</v>
      </c>
      <c r="C1169" s="78">
        <f t="shared" si="138"/>
        <v>1.0277219780681011E-4</v>
      </c>
      <c r="D1169" s="78">
        <f t="shared" si="139"/>
        <v>1</v>
      </c>
      <c r="E1169" s="78">
        <f t="shared" si="140"/>
        <v>1.0277219780681011E-4</v>
      </c>
      <c r="F1169" s="78">
        <f t="shared" si="141"/>
        <v>-79.762487117735134</v>
      </c>
      <c r="G1169" s="78">
        <f t="shared" si="142"/>
        <v>1</v>
      </c>
      <c r="H1169" s="78">
        <f t="shared" si="143"/>
        <v>8.9746957174817845E-5</v>
      </c>
      <c r="I1169" s="78">
        <f t="shared" si="144"/>
        <v>8.9746957174817845E-5</v>
      </c>
      <c r="J1169" s="190"/>
    </row>
    <row r="1170" spans="1:10" x14ac:dyDescent="0.2">
      <c r="A1170" s="76">
        <v>211</v>
      </c>
      <c r="B1170" s="76">
        <f t="shared" si="137"/>
        <v>0.21099999999999999</v>
      </c>
      <c r="C1170" s="78">
        <f t="shared" si="138"/>
        <v>1.3345377544832348E-4</v>
      </c>
      <c r="D1170" s="78">
        <f t="shared" si="139"/>
        <v>1</v>
      </c>
      <c r="E1170" s="78">
        <f t="shared" si="140"/>
        <v>1.3345377544832348E-4</v>
      </c>
      <c r="F1170" s="78">
        <f t="shared" si="141"/>
        <v>-77.493382707566155</v>
      </c>
      <c r="G1170" s="78">
        <f t="shared" si="142"/>
        <v>1</v>
      </c>
      <c r="H1170" s="78">
        <f t="shared" si="143"/>
        <v>1.1811298662756681E-4</v>
      </c>
      <c r="I1170" s="78">
        <f t="shared" si="144"/>
        <v>1.1811298662756681E-4</v>
      </c>
      <c r="J1170" s="190"/>
    </row>
    <row r="1171" spans="1:10" x14ac:dyDescent="0.2">
      <c r="A1171" s="76">
        <v>212</v>
      </c>
      <c r="B1171" s="76">
        <f t="shared" si="137"/>
        <v>0.21199999999999999</v>
      </c>
      <c r="C1171" s="78">
        <f t="shared" si="138"/>
        <v>1.6887443014094612E-4</v>
      </c>
      <c r="D1171" s="78">
        <f t="shared" si="139"/>
        <v>1</v>
      </c>
      <c r="E1171" s="78">
        <f t="shared" si="140"/>
        <v>1.6887443014094612E-4</v>
      </c>
      <c r="F1171" s="78">
        <f t="shared" si="141"/>
        <v>-75.448722069486806</v>
      </c>
      <c r="G1171" s="78">
        <f t="shared" si="142"/>
        <v>1</v>
      </c>
      <c r="H1171" s="78">
        <f t="shared" si="143"/>
        <v>1.511641027946348E-4</v>
      </c>
      <c r="I1171" s="78">
        <f t="shared" si="144"/>
        <v>1.511641027946348E-4</v>
      </c>
      <c r="J1171" s="190"/>
    </row>
    <row r="1172" spans="1:10" x14ac:dyDescent="0.2">
      <c r="A1172" s="76">
        <v>213</v>
      </c>
      <c r="B1172" s="76">
        <f t="shared" si="137"/>
        <v>0.21299999999999999</v>
      </c>
      <c r="C1172" s="78">
        <f t="shared" si="138"/>
        <v>2.0907660718254425E-4</v>
      </c>
      <c r="D1172" s="78">
        <f t="shared" si="139"/>
        <v>1</v>
      </c>
      <c r="E1172" s="78">
        <f t="shared" si="140"/>
        <v>2.0907660718254425E-4</v>
      </c>
      <c r="F1172" s="78">
        <f t="shared" si="141"/>
        <v>-73.59389112173011</v>
      </c>
      <c r="G1172" s="78">
        <f t="shared" si="142"/>
        <v>1</v>
      </c>
      <c r="H1172" s="78">
        <f t="shared" si="143"/>
        <v>1.889755186617452E-4</v>
      </c>
      <c r="I1172" s="78">
        <f t="shared" si="144"/>
        <v>1.889755186617452E-4</v>
      </c>
      <c r="J1172" s="190"/>
    </row>
    <row r="1173" spans="1:10" x14ac:dyDescent="0.2">
      <c r="A1173" s="76">
        <v>214</v>
      </c>
      <c r="B1173" s="76">
        <f t="shared" si="137"/>
        <v>0.214</v>
      </c>
      <c r="C1173" s="78">
        <f t="shared" si="138"/>
        <v>2.540388322208988E-4</v>
      </c>
      <c r="D1173" s="78">
        <f t="shared" si="139"/>
        <v>1</v>
      </c>
      <c r="E1173" s="78">
        <f t="shared" si="140"/>
        <v>2.540388322208988E-4</v>
      </c>
      <c r="F1173" s="78">
        <f t="shared" si="141"/>
        <v>-71.901997846323042</v>
      </c>
      <c r="G1173" s="78">
        <f t="shared" si="142"/>
        <v>1</v>
      </c>
      <c r="H1173" s="78">
        <f t="shared" si="143"/>
        <v>2.3155771970172152E-4</v>
      </c>
      <c r="I1173" s="78">
        <f t="shared" si="144"/>
        <v>2.3155771970172152E-4</v>
      </c>
      <c r="J1173" s="190"/>
    </row>
    <row r="1174" spans="1:10" x14ac:dyDescent="0.2">
      <c r="A1174" s="76">
        <v>215</v>
      </c>
      <c r="B1174" s="76">
        <f t="shared" si="137"/>
        <v>0.215</v>
      </c>
      <c r="C1174" s="78">
        <f t="shared" si="138"/>
        <v>3.0367783054186198E-4</v>
      </c>
      <c r="D1174" s="78">
        <f t="shared" si="139"/>
        <v>1</v>
      </c>
      <c r="E1174" s="78">
        <f t="shared" si="140"/>
        <v>3.0367783054186198E-4</v>
      </c>
      <c r="F1174" s="78">
        <f t="shared" si="141"/>
        <v>-70.351738236364213</v>
      </c>
      <c r="G1174" s="78">
        <f t="shared" si="142"/>
        <v>1</v>
      </c>
      <c r="H1174" s="78">
        <f t="shared" si="143"/>
        <v>2.7885833138138039E-4</v>
      </c>
      <c r="I1174" s="78">
        <f t="shared" si="144"/>
        <v>2.7885833138138039E-4</v>
      </c>
      <c r="J1174" s="190"/>
    </row>
    <row r="1175" spans="1:10" x14ac:dyDescent="0.2">
      <c r="A1175" s="76">
        <v>216</v>
      </c>
      <c r="B1175" s="76">
        <f t="shared" si="137"/>
        <v>0.216</v>
      </c>
      <c r="C1175" s="78">
        <f t="shared" si="138"/>
        <v>3.5785111832036058E-4</v>
      </c>
      <c r="D1175" s="78">
        <f t="shared" si="139"/>
        <v>1</v>
      </c>
      <c r="E1175" s="78">
        <f t="shared" si="140"/>
        <v>3.5785111832036058E-4</v>
      </c>
      <c r="F1175" s="78">
        <f t="shared" si="141"/>
        <v>-68.925952424688774</v>
      </c>
      <c r="G1175" s="78">
        <f t="shared" si="142"/>
        <v>1</v>
      </c>
      <c r="H1175" s="78">
        <f t="shared" si="143"/>
        <v>3.3076447443111125E-4</v>
      </c>
      <c r="I1175" s="78">
        <f t="shared" si="144"/>
        <v>3.3076447443111125E-4</v>
      </c>
      <c r="J1175" s="190"/>
    </row>
    <row r="1176" spans="1:10" x14ac:dyDescent="0.2">
      <c r="A1176" s="76">
        <v>217</v>
      </c>
      <c r="B1176" s="76">
        <f t="shared" si="137"/>
        <v>0.217</v>
      </c>
      <c r="C1176" s="78">
        <f t="shared" si="138"/>
        <v>4.1636003126450873E-4</v>
      </c>
      <c r="D1176" s="78">
        <f t="shared" si="139"/>
        <v>1</v>
      </c>
      <c r="E1176" s="78">
        <f t="shared" si="140"/>
        <v>4.1636003126450873E-4</v>
      </c>
      <c r="F1176" s="78">
        <f t="shared" si="141"/>
        <v>-67.610619350492343</v>
      </c>
      <c r="G1176" s="78">
        <f t="shared" si="142"/>
        <v>1</v>
      </c>
      <c r="H1176" s="78">
        <f t="shared" si="143"/>
        <v>3.8710557479243468E-4</v>
      </c>
      <c r="I1176" s="78">
        <f t="shared" si="144"/>
        <v>3.8710557479243468E-4</v>
      </c>
      <c r="J1176" s="190"/>
    </row>
    <row r="1177" spans="1:10" x14ac:dyDescent="0.2">
      <c r="A1177" s="76">
        <v>218</v>
      </c>
      <c r="B1177" s="76">
        <f t="shared" si="137"/>
        <v>0.218</v>
      </c>
      <c r="C1177" s="78">
        <f t="shared" si="138"/>
        <v>4.7895315346372307E-4</v>
      </c>
      <c r="D1177" s="78">
        <f t="shared" si="139"/>
        <v>1</v>
      </c>
      <c r="E1177" s="78">
        <f t="shared" si="140"/>
        <v>4.7895315346372307E-4</v>
      </c>
      <c r="F1177" s="78">
        <f t="shared" si="141"/>
        <v>-66.394139259356052</v>
      </c>
      <c r="G1177" s="78">
        <f t="shared" si="142"/>
        <v>1</v>
      </c>
      <c r="H1177" s="78">
        <f t="shared" si="143"/>
        <v>4.4765659236411593E-4</v>
      </c>
      <c r="I1177" s="78">
        <f t="shared" si="144"/>
        <v>4.4765659236411593E-4</v>
      </c>
      <c r="J1177" s="190"/>
    </row>
    <row r="1178" spans="1:10" x14ac:dyDescent="0.2">
      <c r="A1178" s="76">
        <v>219</v>
      </c>
      <c r="B1178" s="76">
        <f t="shared" si="137"/>
        <v>0.219</v>
      </c>
      <c r="C1178" s="78">
        <f t="shared" si="138"/>
        <v>5.4533010699536083E-4</v>
      </c>
      <c r="D1178" s="78">
        <f t="shared" si="139"/>
        <v>1</v>
      </c>
      <c r="E1178" s="78">
        <f t="shared" si="140"/>
        <v>5.4533010699536083E-4</v>
      </c>
      <c r="F1178" s="78">
        <f t="shared" si="141"/>
        <v>-65.266810495887285</v>
      </c>
      <c r="G1178" s="78">
        <f t="shared" si="142"/>
        <v>1</v>
      </c>
      <c r="H1178" s="78">
        <f t="shared" si="143"/>
        <v>5.1214163022954198E-4</v>
      </c>
      <c r="I1178" s="78">
        <f t="shared" si="144"/>
        <v>5.1214163022954198E-4</v>
      </c>
      <c r="J1178" s="190"/>
    </row>
    <row r="1179" spans="1:10" x14ac:dyDescent="0.2">
      <c r="A1179" s="76">
        <v>220</v>
      </c>
      <c r="B1179" s="76">
        <f t="shared" si="137"/>
        <v>0.22</v>
      </c>
      <c r="C1179" s="78">
        <f t="shared" si="138"/>
        <v>6.1514566095938097E-4</v>
      </c>
      <c r="D1179" s="78">
        <f t="shared" si="139"/>
        <v>1</v>
      </c>
      <c r="E1179" s="78">
        <f t="shared" si="140"/>
        <v>6.1514566095938097E-4</v>
      </c>
      <c r="F1179" s="78">
        <f t="shared" si="141"/>
        <v>-64.220440700406243</v>
      </c>
      <c r="G1179" s="78">
        <f t="shared" si="142"/>
        <v>1</v>
      </c>
      <c r="H1179" s="78">
        <f t="shared" si="143"/>
        <v>5.8023788397737084E-4</v>
      </c>
      <c r="I1179" s="78">
        <f t="shared" si="144"/>
        <v>5.8023788397737084E-4</v>
      </c>
      <c r="J1179" s="190"/>
    </row>
    <row r="1180" spans="1:10" x14ac:dyDescent="0.2">
      <c r="A1180" s="76">
        <v>221</v>
      </c>
      <c r="B1180" s="76">
        <f t="shared" si="137"/>
        <v>0.221</v>
      </c>
      <c r="C1180" s="78">
        <f t="shared" si="138"/>
        <v>6.8801411710317885E-4</v>
      </c>
      <c r="D1180" s="78">
        <f t="shared" si="139"/>
        <v>1</v>
      </c>
      <c r="E1180" s="78">
        <f t="shared" si="140"/>
        <v>6.8801411710317885E-4</v>
      </c>
      <c r="F1180" s="78">
        <f t="shared" si="141"/>
        <v>-63.248053010955154</v>
      </c>
      <c r="G1180" s="78">
        <f t="shared" si="142"/>
        <v>1</v>
      </c>
      <c r="H1180" s="78">
        <f t="shared" si="143"/>
        <v>6.5157988903127991E-4</v>
      </c>
      <c r="I1180" s="78">
        <f t="shared" si="144"/>
        <v>6.5157988903127991E-4</v>
      </c>
      <c r="J1180" s="190"/>
    </row>
    <row r="1181" spans="1:10" x14ac:dyDescent="0.2">
      <c r="A1181" s="76">
        <v>222</v>
      </c>
      <c r="B1181" s="76">
        <f t="shared" si="137"/>
        <v>0.222</v>
      </c>
      <c r="C1181" s="78">
        <f t="shared" si="138"/>
        <v>7.6351392807116718E-4</v>
      </c>
      <c r="D1181" s="78">
        <f t="shared" si="139"/>
        <v>1</v>
      </c>
      <c r="E1181" s="78">
        <f t="shared" si="140"/>
        <v>7.6351392807116718E-4</v>
      </c>
      <c r="F1181" s="78">
        <f t="shared" si="141"/>
        <v>-62.343660722137344</v>
      </c>
      <c r="G1181" s="78">
        <f t="shared" si="142"/>
        <v>1</v>
      </c>
      <c r="H1181" s="78">
        <f t="shared" si="143"/>
        <v>7.2576402258717307E-4</v>
      </c>
      <c r="I1181" s="78">
        <f t="shared" si="144"/>
        <v>7.2576402258717307E-4</v>
      </c>
      <c r="J1181" s="190"/>
    </row>
    <row r="1182" spans="1:10" x14ac:dyDescent="0.2">
      <c r="A1182" s="76">
        <v>223</v>
      </c>
      <c r="B1182" s="76">
        <f t="shared" si="137"/>
        <v>0.223</v>
      </c>
      <c r="C1182" s="78">
        <f t="shared" si="138"/>
        <v>8.4119250356606129E-4</v>
      </c>
      <c r="D1182" s="78">
        <f t="shared" si="139"/>
        <v>1</v>
      </c>
      <c r="E1182" s="78">
        <f t="shared" si="140"/>
        <v>8.4119250356606129E-4</v>
      </c>
      <c r="F1182" s="78">
        <f t="shared" si="141"/>
        <v>-61.50209212519222</v>
      </c>
      <c r="G1182" s="78">
        <f t="shared" si="142"/>
        <v>1</v>
      </c>
      <c r="H1182" s="78">
        <f t="shared" si="143"/>
        <v>8.0235321581861429E-4</v>
      </c>
      <c r="I1182" s="78">
        <f t="shared" si="144"/>
        <v>8.0235321581861429E-4</v>
      </c>
      <c r="J1182" s="190"/>
    </row>
    <row r="1183" spans="1:10" x14ac:dyDescent="0.2">
      <c r="A1183" s="76">
        <v>224</v>
      </c>
      <c r="B1183" s="76">
        <f t="shared" si="137"/>
        <v>0.224</v>
      </c>
      <c r="C1183" s="78">
        <f t="shared" si="138"/>
        <v>9.2057115933754264E-4</v>
      </c>
      <c r="D1183" s="78">
        <f t="shared" si="139"/>
        <v>1</v>
      </c>
      <c r="E1183" s="78">
        <f t="shared" si="140"/>
        <v>9.2057115933754264E-4</v>
      </c>
      <c r="F1183" s="78">
        <f t="shared" si="141"/>
        <v>-60.718852705650832</v>
      </c>
      <c r="G1183" s="78">
        <f t="shared" si="142"/>
        <v>1</v>
      </c>
      <c r="H1183" s="78">
        <f t="shared" si="143"/>
        <v>8.8088183145180196E-4</v>
      </c>
      <c r="I1183" s="78">
        <f t="shared" si="144"/>
        <v>8.8088183145180196E-4</v>
      </c>
      <c r="J1183" s="190"/>
    </row>
    <row r="1184" spans="1:10" x14ac:dyDescent="0.2">
      <c r="A1184" s="76">
        <v>225</v>
      </c>
      <c r="B1184" s="76">
        <f t="shared" si="137"/>
        <v>0.22500000000000001</v>
      </c>
      <c r="C1184" s="78">
        <f t="shared" si="138"/>
        <v>1.0011501639131254E-3</v>
      </c>
      <c r="D1184" s="78">
        <f t="shared" si="139"/>
        <v>1</v>
      </c>
      <c r="E1184" s="78">
        <f t="shared" si="140"/>
        <v>1.0011501639131254E-3</v>
      </c>
      <c r="F1184" s="78">
        <f t="shared" si="141"/>
        <v>-59.990015543965363</v>
      </c>
      <c r="G1184" s="78">
        <f t="shared" si="142"/>
        <v>1</v>
      </c>
      <c r="H1184" s="78">
        <f t="shared" si="143"/>
        <v>9.6086066162533396E-4</v>
      </c>
      <c r="I1184" s="78">
        <f t="shared" si="144"/>
        <v>9.6086066162533396E-4</v>
      </c>
      <c r="J1184" s="190"/>
    </row>
    <row r="1185" spans="1:10" x14ac:dyDescent="0.2">
      <c r="A1185" s="76">
        <v>226</v>
      </c>
      <c r="B1185" s="76">
        <f t="shared" si="137"/>
        <v>0.22600000000000001</v>
      </c>
      <c r="C1185" s="78">
        <f t="shared" si="138"/>
        <v>1.082413838346518E-3</v>
      </c>
      <c r="D1185" s="78">
        <f t="shared" si="139"/>
        <v>1</v>
      </c>
      <c r="E1185" s="78">
        <f t="shared" si="140"/>
        <v>1.082413838346518E-3</v>
      </c>
      <c r="F1185" s="78">
        <f t="shared" si="141"/>
        <v>-59.312133280922758</v>
      </c>
      <c r="G1185" s="78">
        <f t="shared" si="142"/>
        <v>1</v>
      </c>
      <c r="H1185" s="78">
        <f t="shared" si="143"/>
        <v>1.0417820011298217E-3</v>
      </c>
      <c r="I1185" s="78">
        <f t="shared" si="144"/>
        <v>1.0417820011298217E-3</v>
      </c>
      <c r="J1185" s="190"/>
    </row>
    <row r="1186" spans="1:10" x14ac:dyDescent="0.2">
      <c r="A1186" s="76">
        <v>227</v>
      </c>
      <c r="B1186" s="76">
        <f t="shared" si="137"/>
        <v>0.22700000000000001</v>
      </c>
      <c r="C1186" s="78">
        <f t="shared" si="138"/>
        <v>1.1638356649693738E-3</v>
      </c>
      <c r="D1186" s="78">
        <f t="shared" si="139"/>
        <v>1</v>
      </c>
      <c r="E1186" s="78">
        <f t="shared" si="140"/>
        <v>1.1638356649693738E-3</v>
      </c>
      <c r="F1186" s="78">
        <f t="shared" si="141"/>
        <v>-58.682166765466576</v>
      </c>
      <c r="G1186" s="78">
        <f t="shared" si="142"/>
        <v>1</v>
      </c>
      <c r="H1186" s="78">
        <f t="shared" si="143"/>
        <v>1.123124751657946E-3</v>
      </c>
      <c r="I1186" s="78">
        <f t="shared" si="144"/>
        <v>1.123124751657946E-3</v>
      </c>
      <c r="J1186" s="190"/>
    </row>
    <row r="1187" spans="1:10" x14ac:dyDescent="0.2">
      <c r="A1187" s="76">
        <v>228</v>
      </c>
      <c r="B1187" s="76">
        <f t="shared" si="137"/>
        <v>0.22800000000000001</v>
      </c>
      <c r="C1187" s="78">
        <f t="shared" si="138"/>
        <v>1.2448833621787475E-3</v>
      </c>
      <c r="D1187" s="78">
        <f t="shared" si="139"/>
        <v>1</v>
      </c>
      <c r="E1187" s="78">
        <f t="shared" si="140"/>
        <v>1.2448833621787475E-3</v>
      </c>
      <c r="F1187" s="78">
        <f t="shared" si="141"/>
        <v>-58.097426747029381</v>
      </c>
      <c r="G1187" s="78">
        <f t="shared" si="142"/>
        <v>1</v>
      </c>
      <c r="H1187" s="78">
        <f t="shared" si="143"/>
        <v>1.2043595135740608E-3</v>
      </c>
      <c r="I1187" s="78">
        <f t="shared" si="144"/>
        <v>1.2043595135740608E-3</v>
      </c>
      <c r="J1187" s="190"/>
    </row>
    <row r="1188" spans="1:10" x14ac:dyDescent="0.2">
      <c r="A1188" s="76">
        <v>229</v>
      </c>
      <c r="B1188" s="76">
        <f t="shared" si="137"/>
        <v>0.22900000000000001</v>
      </c>
      <c r="C1188" s="78">
        <f t="shared" si="138"/>
        <v>1.325023883658848E-3</v>
      </c>
      <c r="D1188" s="78">
        <f t="shared" si="139"/>
        <v>1</v>
      </c>
      <c r="E1188" s="78">
        <f t="shared" si="140"/>
        <v>1.325023883658848E-3</v>
      </c>
      <c r="F1188" s="78">
        <f t="shared" si="141"/>
        <v>-57.555525869294229</v>
      </c>
      <c r="G1188" s="78">
        <f t="shared" si="142"/>
        <v>1</v>
      </c>
      <c r="H1188" s="78">
        <f t="shared" si="143"/>
        <v>1.2849536229187978E-3</v>
      </c>
      <c r="I1188" s="78">
        <f t="shared" si="144"/>
        <v>1.2849536229187978E-3</v>
      </c>
      <c r="J1188" s="190"/>
    </row>
    <row r="1189" spans="1:10" x14ac:dyDescent="0.2">
      <c r="A1189" s="76">
        <v>230</v>
      </c>
      <c r="B1189" s="76">
        <f t="shared" si="137"/>
        <v>0.23</v>
      </c>
      <c r="C1189" s="78">
        <f t="shared" si="138"/>
        <v>1.4037283021031042E-3</v>
      </c>
      <c r="D1189" s="78">
        <f t="shared" si="139"/>
        <v>1</v>
      </c>
      <c r="E1189" s="78">
        <f t="shared" si="140"/>
        <v>1.4037283021031042E-3</v>
      </c>
      <c r="F1189" s="78">
        <f t="shared" si="141"/>
        <v>-57.054338874267344</v>
      </c>
      <c r="G1189" s="78">
        <f t="shared" si="142"/>
        <v>1</v>
      </c>
      <c r="H1189" s="78">
        <f t="shared" si="143"/>
        <v>1.364376092880976E-3</v>
      </c>
      <c r="I1189" s="78">
        <f t="shared" si="144"/>
        <v>1.364376092880976E-3</v>
      </c>
      <c r="J1189" s="190"/>
    </row>
    <row r="1190" spans="1:10" x14ac:dyDescent="0.2">
      <c r="A1190" s="76">
        <v>231</v>
      </c>
      <c r="B1190" s="76">
        <f t="shared" si="137"/>
        <v>0.23100000000000001</v>
      </c>
      <c r="C1190" s="78">
        <f t="shared" si="138"/>
        <v>1.4804765394510245E-3</v>
      </c>
      <c r="D1190" s="78">
        <f t="shared" si="139"/>
        <v>1</v>
      </c>
      <c r="E1190" s="78">
        <f t="shared" si="140"/>
        <v>1.4804765394510245E-3</v>
      </c>
      <c r="F1190" s="78">
        <f t="shared" si="141"/>
        <v>-56.591969406394568</v>
      </c>
      <c r="G1190" s="78">
        <f t="shared" si="142"/>
        <v>1</v>
      </c>
      <c r="H1190" s="78">
        <f t="shared" si="143"/>
        <v>1.4421024207770645E-3</v>
      </c>
      <c r="I1190" s="78">
        <f t="shared" si="144"/>
        <v>1.4421024207770645E-3</v>
      </c>
      <c r="J1190" s="190"/>
    </row>
    <row r="1191" spans="1:10" x14ac:dyDescent="0.2">
      <c r="A1191" s="76">
        <v>232</v>
      </c>
      <c r="B1191" s="76">
        <f t="shared" si="137"/>
        <v>0.23200000000000001</v>
      </c>
      <c r="C1191" s="78">
        <f t="shared" si="138"/>
        <v>1.5547619078616582E-3</v>
      </c>
      <c r="D1191" s="78">
        <f t="shared" si="139"/>
        <v>1</v>
      </c>
      <c r="E1191" s="78">
        <f t="shared" si="140"/>
        <v>1.5547619078616582E-3</v>
      </c>
      <c r="F1191" s="78">
        <f t="shared" si="141"/>
        <v>-56.166722165139333</v>
      </c>
      <c r="G1191" s="78">
        <f t="shared" si="142"/>
        <v>1</v>
      </c>
      <c r="H1191" s="78">
        <f t="shared" si="143"/>
        <v>1.5176192236563413E-3</v>
      </c>
      <c r="I1191" s="78">
        <f t="shared" si="144"/>
        <v>1.5176192236563413E-3</v>
      </c>
      <c r="J1191" s="190"/>
    </row>
    <row r="1192" spans="1:10" x14ac:dyDescent="0.2">
      <c r="A1192" s="76">
        <v>233</v>
      </c>
      <c r="B1192" s="76">
        <f t="shared" si="137"/>
        <v>0.23300000000000001</v>
      </c>
      <c r="C1192" s="78">
        <f t="shared" si="138"/>
        <v>1.6260954280877963E-3</v>
      </c>
      <c r="D1192" s="78">
        <f t="shared" si="139"/>
        <v>1</v>
      </c>
      <c r="E1192" s="78">
        <f t="shared" si="140"/>
        <v>1.6260954280877963E-3</v>
      </c>
      <c r="F1192" s="78">
        <f t="shared" si="141"/>
        <v>-55.777079424828571</v>
      </c>
      <c r="G1192" s="78">
        <f t="shared" si="142"/>
        <v>1</v>
      </c>
      <c r="H1192" s="78">
        <f t="shared" si="143"/>
        <v>1.5904286679747272E-3</v>
      </c>
      <c r="I1192" s="78">
        <f t="shared" si="144"/>
        <v>1.5904286679747272E-3</v>
      </c>
      <c r="J1192" s="190"/>
    </row>
    <row r="1193" spans="1:10" x14ac:dyDescent="0.2">
      <c r="A1193" s="76">
        <v>234</v>
      </c>
      <c r="B1193" s="76">
        <f t="shared" si="137"/>
        <v>0.23400000000000001</v>
      </c>
      <c r="C1193" s="78">
        <f t="shared" si="138"/>
        <v>1.694009894567859E-3</v>
      </c>
      <c r="D1193" s="78">
        <f t="shared" si="139"/>
        <v>1</v>
      </c>
      <c r="E1193" s="78">
        <f t="shared" si="140"/>
        <v>1.694009894567859E-3</v>
      </c>
      <c r="F1193" s="78">
        <f t="shared" si="141"/>
        <v>-55.421681146414706</v>
      </c>
      <c r="G1193" s="78">
        <f t="shared" si="142"/>
        <v>1</v>
      </c>
      <c r="H1193" s="78">
        <f t="shared" si="143"/>
        <v>1.6600526613278275E-3</v>
      </c>
      <c r="I1193" s="78">
        <f t="shared" si="144"/>
        <v>1.6600526613278275E-3</v>
      </c>
      <c r="J1193" s="190"/>
    </row>
    <row r="1194" spans="1:10" x14ac:dyDescent="0.2">
      <c r="A1194" s="76">
        <v>235</v>
      </c>
      <c r="B1194" s="76">
        <f t="shared" si="137"/>
        <v>0.23499999999999999</v>
      </c>
      <c r="C1194" s="78">
        <f t="shared" si="138"/>
        <v>1.7580636593892399E-3</v>
      </c>
      <c r="D1194" s="78">
        <f t="shared" si="139"/>
        <v>1</v>
      </c>
      <c r="E1194" s="78">
        <f t="shared" si="140"/>
        <v>1.7580636593892399E-3</v>
      </c>
      <c r="F1194" s="78">
        <f t="shared" si="141"/>
        <v>-55.099308063960351</v>
      </c>
      <c r="G1194" s="78">
        <f t="shared" si="142"/>
        <v>1</v>
      </c>
      <c r="H1194" s="78">
        <f t="shared" si="143"/>
        <v>1.7260367769785494E-3</v>
      </c>
      <c r="I1194" s="78">
        <f t="shared" si="144"/>
        <v>1.7260367769785494E-3</v>
      </c>
      <c r="J1194" s="190"/>
    </row>
    <row r="1195" spans="1:10" x14ac:dyDescent="0.2">
      <c r="A1195" s="76">
        <v>236</v>
      </c>
      <c r="B1195" s="76">
        <f t="shared" si="137"/>
        <v>0.23599999999999999</v>
      </c>
      <c r="C1195" s="78">
        <f t="shared" si="138"/>
        <v>1.8178441102710801E-3</v>
      </c>
      <c r="D1195" s="78">
        <f t="shared" si="139"/>
        <v>1</v>
      </c>
      <c r="E1195" s="78">
        <f t="shared" si="140"/>
        <v>1.8178441102710801E-3</v>
      </c>
      <c r="F1195" s="78">
        <f t="shared" si="141"/>
        <v>-54.80886725123456</v>
      </c>
      <c r="G1195" s="78">
        <f t="shared" si="142"/>
        <v>1</v>
      </c>
      <c r="H1195" s="78">
        <f t="shared" si="143"/>
        <v>1.78795388483016E-3</v>
      </c>
      <c r="I1195" s="78">
        <f t="shared" si="144"/>
        <v>1.78795388483016E-3</v>
      </c>
      <c r="J1195" s="190"/>
    </row>
    <row r="1196" spans="1:10" x14ac:dyDescent="0.2">
      <c r="A1196" s="76">
        <v>237</v>
      </c>
      <c r="B1196" s="76">
        <f t="shared" si="137"/>
        <v>0.23699999999999999</v>
      </c>
      <c r="C1196" s="78">
        <f t="shared" si="138"/>
        <v>1.8729708208382232E-3</v>
      </c>
      <c r="D1196" s="78">
        <f t="shared" si="139"/>
        <v>1</v>
      </c>
      <c r="E1196" s="78">
        <f t="shared" si="140"/>
        <v>1.8729708208382232E-3</v>
      </c>
      <c r="F1196" s="78">
        <f t="shared" si="141"/>
        <v>-54.549379769608521</v>
      </c>
      <c r="G1196" s="78">
        <f t="shared" si="142"/>
        <v>1</v>
      </c>
      <c r="H1196" s="78">
        <f t="shared" si="143"/>
        <v>1.8454074655546516E-3</v>
      </c>
      <c r="I1196" s="78">
        <f t="shared" si="144"/>
        <v>1.8454074655546516E-3</v>
      </c>
      <c r="J1196" s="190"/>
    </row>
    <row r="1197" spans="1:10" x14ac:dyDescent="0.2">
      <c r="A1197" s="76">
        <v>238</v>
      </c>
      <c r="B1197" s="76">
        <f t="shared" si="137"/>
        <v>0.23799999999999999</v>
      </c>
      <c r="C1197" s="78">
        <f t="shared" si="138"/>
        <v>1.9230983546838038E-3</v>
      </c>
      <c r="D1197" s="78">
        <f t="shared" si="139"/>
        <v>1</v>
      </c>
      <c r="E1197" s="78">
        <f t="shared" si="140"/>
        <v>1.9230983546838038E-3</v>
      </c>
      <c r="F1197" s="78">
        <f t="shared" si="141"/>
        <v>-54.319970073897856</v>
      </c>
      <c r="G1197" s="78">
        <f t="shared" si="142"/>
        <v>1</v>
      </c>
      <c r="H1197" s="78">
        <f t="shared" si="143"/>
        <v>1.8980345877610135E-3</v>
      </c>
      <c r="I1197" s="78">
        <f t="shared" si="144"/>
        <v>1.8980345877610135E-3</v>
      </c>
      <c r="J1197" s="190"/>
    </row>
    <row r="1198" spans="1:10" x14ac:dyDescent="0.2">
      <c r="A1198" s="76">
        <v>239</v>
      </c>
      <c r="B1198" s="76">
        <f t="shared" si="137"/>
        <v>0.23899999999999999</v>
      </c>
      <c r="C1198" s="78">
        <f t="shared" si="138"/>
        <v>1.967918708017023E-3</v>
      </c>
      <c r="D1198" s="78">
        <f t="shared" si="139"/>
        <v>1</v>
      </c>
      <c r="E1198" s="78">
        <f t="shared" si="140"/>
        <v>1.967918708017023E-3</v>
      </c>
      <c r="F1198" s="78">
        <f t="shared" si="141"/>
        <v>-54.119856912695298</v>
      </c>
      <c r="G1198" s="78">
        <f t="shared" si="142"/>
        <v>1</v>
      </c>
      <c r="H1198" s="78">
        <f t="shared" si="143"/>
        <v>1.9455085313504134E-3</v>
      </c>
      <c r="I1198" s="78">
        <f t="shared" si="144"/>
        <v>1.9455085313504134E-3</v>
      </c>
      <c r="J1198" s="190"/>
    </row>
    <row r="1199" spans="1:10" x14ac:dyDescent="0.2">
      <c r="A1199" s="76">
        <v>240</v>
      </c>
      <c r="B1199" s="76">
        <f t="shared" si="137"/>
        <v>0.24</v>
      </c>
      <c r="C1199" s="78">
        <f t="shared" si="138"/>
        <v>2.0071633790374075E-3</v>
      </c>
      <c r="D1199" s="78">
        <f t="shared" si="139"/>
        <v>1</v>
      </c>
      <c r="E1199" s="78">
        <f t="shared" si="140"/>
        <v>2.0071633790374075E-3</v>
      </c>
      <c r="F1199" s="78">
        <f t="shared" si="141"/>
        <v>-53.948345507633988</v>
      </c>
      <c r="G1199" s="78">
        <f t="shared" si="142"/>
        <v>1</v>
      </c>
      <c r="H1199" s="78">
        <f t="shared" si="143"/>
        <v>1.9875410435272155E-3</v>
      </c>
      <c r="I1199" s="78">
        <f t="shared" si="144"/>
        <v>1.9875410435272155E-3</v>
      </c>
      <c r="J1199" s="190"/>
    </row>
    <row r="1200" spans="1:10" x14ac:dyDescent="0.2">
      <c r="A1200" s="76">
        <v>241</v>
      </c>
      <c r="B1200" s="76">
        <f t="shared" si="137"/>
        <v>0.24099999999999999</v>
      </c>
      <c r="C1200" s="78">
        <f t="shared" si="138"/>
        <v>2.0406050555390534E-3</v>
      </c>
      <c r="D1200" s="78">
        <f t="shared" si="139"/>
        <v>1</v>
      </c>
      <c r="E1200" s="78">
        <f t="shared" si="140"/>
        <v>2.0406050555390534E-3</v>
      </c>
      <c r="F1200" s="78">
        <f t="shared" si="141"/>
        <v>-53.804820834609721</v>
      </c>
      <c r="G1200" s="78">
        <f t="shared" si="142"/>
        <v>1</v>
      </c>
      <c r="H1200" s="78">
        <f t="shared" si="143"/>
        <v>2.0238842172882305E-3</v>
      </c>
      <c r="I1200" s="78">
        <f t="shared" si="144"/>
        <v>2.0238842172882305E-3</v>
      </c>
      <c r="J1200" s="190"/>
    </row>
    <row r="1201" spans="1:10" x14ac:dyDescent="0.2">
      <c r="A1201" s="76">
        <v>242</v>
      </c>
      <c r="B1201" s="76">
        <f t="shared" si="137"/>
        <v>0.24199999999999999</v>
      </c>
      <c r="C1201" s="78">
        <f t="shared" si="138"/>
        <v>2.0680589156009711E-3</v>
      </c>
      <c r="D1201" s="78">
        <f t="shared" si="139"/>
        <v>1</v>
      </c>
      <c r="E1201" s="78">
        <f t="shared" si="140"/>
        <v>2.0680589156009711E-3</v>
      </c>
      <c r="F1201" s="78">
        <f t="shared" si="141"/>
        <v>-53.688741861311087</v>
      </c>
      <c r="G1201" s="78">
        <f t="shared" si="142"/>
        <v>1</v>
      </c>
      <c r="H1201" s="78">
        <f t="shared" si="143"/>
        <v>2.0543319855700123E-3</v>
      </c>
      <c r="I1201" s="78">
        <f t="shared" si="144"/>
        <v>2.0543319855700123E-3</v>
      </c>
      <c r="J1201" s="190"/>
    </row>
    <row r="1202" spans="1:10" x14ac:dyDescent="0.2">
      <c r="A1202" s="76">
        <v>243</v>
      </c>
      <c r="B1202" s="76">
        <f t="shared" si="137"/>
        <v>0.24299999999999999</v>
      </c>
      <c r="C1202" s="78">
        <f t="shared" si="138"/>
        <v>2.0893835395356989E-3</v>
      </c>
      <c r="D1202" s="78">
        <f t="shared" si="139"/>
        <v>1</v>
      </c>
      <c r="E1202" s="78">
        <f t="shared" si="140"/>
        <v>2.0893835395356989E-3</v>
      </c>
      <c r="F1202" s="78">
        <f t="shared" si="141"/>
        <v>-53.599636621027557</v>
      </c>
      <c r="G1202" s="78">
        <f t="shared" si="142"/>
        <v>1</v>
      </c>
      <c r="H1202" s="78">
        <f t="shared" si="143"/>
        <v>2.0787212275683352E-3</v>
      </c>
      <c r="I1202" s="78">
        <f t="shared" si="144"/>
        <v>2.0787212275683352E-3</v>
      </c>
      <c r="J1202" s="190"/>
    </row>
    <row r="1203" spans="1:10" x14ac:dyDescent="0.2">
      <c r="A1203" s="76">
        <v>244</v>
      </c>
      <c r="B1203" s="76">
        <f t="shared" si="137"/>
        <v>0.24399999999999999</v>
      </c>
      <c r="C1203" s="78">
        <f t="shared" si="138"/>
        <v>2.1044814345221778E-3</v>
      </c>
      <c r="D1203" s="78">
        <f t="shared" si="139"/>
        <v>1</v>
      </c>
      <c r="E1203" s="78">
        <f t="shared" si="140"/>
        <v>2.1044814345221778E-3</v>
      </c>
      <c r="F1203" s="78">
        <f t="shared" si="141"/>
        <v>-53.537098023837224</v>
      </c>
      <c r="G1203" s="78">
        <f t="shared" si="142"/>
        <v>1</v>
      </c>
      <c r="H1203" s="78">
        <f t="shared" si="143"/>
        <v>2.0969324870289381E-3</v>
      </c>
      <c r="I1203" s="78">
        <f t="shared" si="144"/>
        <v>2.0969324870289381E-3</v>
      </c>
      <c r="J1203" s="190"/>
    </row>
    <row r="1204" spans="1:10" x14ac:dyDescent="0.2">
      <c r="A1204" s="76">
        <v>245</v>
      </c>
      <c r="B1204" s="76">
        <f t="shared" si="137"/>
        <v>0.245</v>
      </c>
      <c r="C1204" s="78">
        <f t="shared" si="138"/>
        <v>2.113299176515641E-3</v>
      </c>
      <c r="D1204" s="78">
        <f t="shared" si="139"/>
        <v>1</v>
      </c>
      <c r="E1204" s="78">
        <f t="shared" si="140"/>
        <v>2.113299176515641E-3</v>
      </c>
      <c r="F1204" s="78">
        <f t="shared" si="141"/>
        <v>-53.5007803238626</v>
      </c>
      <c r="G1204" s="78">
        <f t="shared" si="142"/>
        <v>1</v>
      </c>
      <c r="H1204" s="78">
        <f t="shared" si="143"/>
        <v>2.1088903055189092E-3</v>
      </c>
      <c r="I1204" s="78">
        <f t="shared" si="144"/>
        <v>2.1088903055189092E-3</v>
      </c>
      <c r="J1204" s="190"/>
    </row>
    <row r="1205" spans="1:10" x14ac:dyDescent="0.2">
      <c r="A1205" s="76">
        <v>246</v>
      </c>
      <c r="B1205" s="76">
        <f t="shared" si="137"/>
        <v>0.246</v>
      </c>
      <c r="C1205" s="78">
        <f t="shared" si="138"/>
        <v>2.1158271770835373E-3</v>
      </c>
      <c r="D1205" s="78">
        <f t="shared" si="139"/>
        <v>1</v>
      </c>
      <c r="E1205" s="78">
        <f t="shared" si="140"/>
        <v>2.1158271770835373E-3</v>
      </c>
      <c r="F1205" s="78">
        <f t="shared" si="141"/>
        <v>-53.490396176066056</v>
      </c>
      <c r="G1205" s="78">
        <f t="shared" si="142"/>
        <v>1</v>
      </c>
      <c r="H1205" s="78">
        <f t="shared" si="143"/>
        <v>2.1145631767995892E-3</v>
      </c>
      <c r="I1205" s="78">
        <f t="shared" si="144"/>
        <v>2.1145631767995892E-3</v>
      </c>
      <c r="J1205" s="190"/>
    </row>
    <row r="1206" spans="1:10" x14ac:dyDescent="0.2">
      <c r="A1206" s="76">
        <v>247</v>
      </c>
      <c r="B1206" s="76">
        <f t="shared" si="137"/>
        <v>0.247</v>
      </c>
      <c r="C1206" s="78">
        <f t="shared" si="138"/>
        <v>2.11209908573992E-3</v>
      </c>
      <c r="D1206" s="78">
        <f t="shared" si="139"/>
        <v>1</v>
      </c>
      <c r="E1206" s="78">
        <f t="shared" si="140"/>
        <v>2.11209908573992E-3</v>
      </c>
      <c r="F1206" s="78">
        <f t="shared" si="141"/>
        <v>-53.50571422862938</v>
      </c>
      <c r="G1206" s="78">
        <f t="shared" si="142"/>
        <v>1</v>
      </c>
      <c r="H1206" s="78">
        <f t="shared" si="143"/>
        <v>2.1139631314117287E-3</v>
      </c>
      <c r="I1206" s="78">
        <f t="shared" si="144"/>
        <v>2.1139631314117287E-3</v>
      </c>
      <c r="J1206" s="190"/>
    </row>
    <row r="1207" spans="1:10" x14ac:dyDescent="0.2">
      <c r="A1207" s="76">
        <v>248</v>
      </c>
      <c r="B1207" s="76">
        <f t="shared" si="137"/>
        <v>0.248</v>
      </c>
      <c r="C1207" s="78">
        <f t="shared" si="138"/>
        <v>2.1021908411209926E-3</v>
      </c>
      <c r="D1207" s="78">
        <f t="shared" si="139"/>
        <v>1</v>
      </c>
      <c r="E1207" s="78">
        <f t="shared" si="140"/>
        <v>2.1021908411209926E-3</v>
      </c>
      <c r="F1207" s="78">
        <f t="shared" si="141"/>
        <v>-53.546557207795971</v>
      </c>
      <c r="G1207" s="78">
        <f t="shared" si="142"/>
        <v>1</v>
      </c>
      <c r="H1207" s="78">
        <f t="shared" si="143"/>
        <v>2.1071449634304561E-3</v>
      </c>
      <c r="I1207" s="78">
        <f t="shared" si="144"/>
        <v>2.1071449634304561E-3</v>
      </c>
      <c r="J1207" s="190"/>
    </row>
    <row r="1208" spans="1:10" x14ac:dyDescent="0.2">
      <c r="A1208" s="76">
        <v>249</v>
      </c>
      <c r="B1208" s="76">
        <f t="shared" si="137"/>
        <v>0.249</v>
      </c>
      <c r="C1208" s="78">
        <f t="shared" si="138"/>
        <v>2.0862193869423712E-3</v>
      </c>
      <c r="D1208" s="78">
        <f t="shared" si="139"/>
        <v>1</v>
      </c>
      <c r="E1208" s="78">
        <f t="shared" si="140"/>
        <v>2.0862193869423712E-3</v>
      </c>
      <c r="F1208" s="78">
        <f t="shared" si="141"/>
        <v>-53.612800461540189</v>
      </c>
      <c r="G1208" s="78">
        <f t="shared" si="142"/>
        <v>1</v>
      </c>
      <c r="H1208" s="78">
        <f t="shared" si="143"/>
        <v>2.0942051140316817E-3</v>
      </c>
      <c r="I1208" s="78">
        <f t="shared" si="144"/>
        <v>2.0942051140316817E-3</v>
      </c>
      <c r="J1208" s="190"/>
    </row>
    <row r="1209" spans="1:10" x14ac:dyDescent="0.2">
      <c r="A1209" s="76">
        <v>250</v>
      </c>
      <c r="B1209" s="76">
        <f t="shared" si="137"/>
        <v>0.25</v>
      </c>
      <c r="C1209" s="78">
        <f t="shared" si="138"/>
        <v>2.0643410710872207E-3</v>
      </c>
      <c r="D1209" s="78">
        <f t="shared" si="139"/>
        <v>1</v>
      </c>
      <c r="E1209" s="78">
        <f t="shared" si="140"/>
        <v>2.0643410710872207E-3</v>
      </c>
      <c r="F1209" s="78">
        <f t="shared" si="141"/>
        <v>-53.704370936886939</v>
      </c>
      <c r="G1209" s="78">
        <f t="shared" si="142"/>
        <v>1</v>
      </c>
      <c r="H1209" s="78">
        <f t="shared" si="143"/>
        <v>2.0752802290147959E-3</v>
      </c>
      <c r="I1209" s="78">
        <f t="shared" si="144"/>
        <v>2.0752802290147959E-3</v>
      </c>
      <c r="J1209" s="190"/>
    </row>
    <row r="1210" spans="1:10" x14ac:dyDescent="0.2">
      <c r="A1210" s="76">
        <v>251</v>
      </c>
      <c r="B1210" s="76">
        <f t="shared" si="137"/>
        <v>0.251</v>
      </c>
      <c r="C1210" s="78">
        <f t="shared" si="138"/>
        <v>2.0367497483781615E-3</v>
      </c>
      <c r="D1210" s="78">
        <f t="shared" si="139"/>
        <v>1</v>
      </c>
      <c r="E1210" s="78">
        <f t="shared" si="140"/>
        <v>2.0367497483781615E-3</v>
      </c>
      <c r="F1210" s="78">
        <f t="shared" si="141"/>
        <v>-53.8212465734087</v>
      </c>
      <c r="G1210" s="78">
        <f t="shared" si="142"/>
        <v>1</v>
      </c>
      <c r="H1210" s="78">
        <f t="shared" si="143"/>
        <v>2.0505454097326913E-3</v>
      </c>
      <c r="I1210" s="78">
        <f t="shared" si="144"/>
        <v>2.0505454097326913E-3</v>
      </c>
      <c r="J1210" s="190"/>
    </row>
    <row r="1211" spans="1:10" x14ac:dyDescent="0.2">
      <c r="A1211" s="76">
        <v>252</v>
      </c>
      <c r="B1211" s="76">
        <f t="shared" si="137"/>
        <v>0.252</v>
      </c>
      <c r="C1211" s="78">
        <f t="shared" si="138"/>
        <v>2.0036746095718535E-3</v>
      </c>
      <c r="D1211" s="78">
        <f t="shared" si="139"/>
        <v>1</v>
      </c>
      <c r="E1211" s="78">
        <f t="shared" si="140"/>
        <v>2.0036746095718535E-3</v>
      </c>
      <c r="F1211" s="78">
        <f t="shared" si="141"/>
        <v>-53.963456102616433</v>
      </c>
      <c r="G1211" s="78">
        <f t="shared" si="142"/>
        <v>1</v>
      </c>
      <c r="H1211" s="78">
        <f t="shared" si="143"/>
        <v>2.0202121789750075E-3</v>
      </c>
      <c r="I1211" s="78">
        <f t="shared" si="144"/>
        <v>2.0202121789750075E-3</v>
      </c>
      <c r="J1211" s="190"/>
    </row>
    <row r="1212" spans="1:10" x14ac:dyDescent="0.2">
      <c r="A1212" s="76">
        <v>253</v>
      </c>
      <c r="B1212" s="76">
        <f t="shared" si="137"/>
        <v>0.253</v>
      </c>
      <c r="C1212" s="78">
        <f t="shared" si="138"/>
        <v>1.9653777608716681E-3</v>
      </c>
      <c r="D1212" s="78">
        <f t="shared" si="139"/>
        <v>1</v>
      </c>
      <c r="E1212" s="78">
        <f t="shared" si="140"/>
        <v>1.9653777608716681E-3</v>
      </c>
      <c r="F1212" s="78">
        <f t="shared" si="141"/>
        <v>-54.131079249849634</v>
      </c>
      <c r="G1212" s="78">
        <f t="shared" si="142"/>
        <v>1</v>
      </c>
      <c r="H1212" s="78">
        <f t="shared" si="143"/>
        <v>1.984526185221761E-3</v>
      </c>
      <c r="I1212" s="78">
        <f t="shared" si="144"/>
        <v>1.984526185221761E-3</v>
      </c>
      <c r="J1212" s="190"/>
    </row>
    <row r="1213" spans="1:10" x14ac:dyDescent="0.2">
      <c r="A1213" s="76">
        <v>254</v>
      </c>
      <c r="B1213" s="76">
        <f t="shared" ref="B1213:B1276" si="145">A1213/1000</f>
        <v>0.254</v>
      </c>
      <c r="C1213" s="78">
        <f t="shared" ref="C1213:C1276" si="146">ABS(SIN(((144*PI()*$A1213*VLOOKUP($D$8,$C$13:$D$16,2,FALSE))/($D$11*1000000)))/(VLOOKUP($D$8,$C$13:$D$16,2,FALSE)*SIN(((144*PI()*$A1213)/($D$11*1000000)))))^3</f>
        <v>1.9221515797720318E-3</v>
      </c>
      <c r="D1213" s="78">
        <f t="shared" ref="D1213:D1276" si="147">ABS(SIN(((144*VLOOKUP($D$8,$C$13:$D$16,2,FALSE)*PI()*$A1213*VLOOKUP($D$8,$C$13:$E$16,3,FALSE))/($D$11*1000000)))/(VLOOKUP($D$8,$C$13:$E$16,3,FALSE)*SIN(((144*VLOOKUP($D$8,$C$13:$D$16,2,FALSE)*PI()*$A1213)/($D$11*1000000)))))^1</f>
        <v>1</v>
      </c>
      <c r="E1213" s="78">
        <f t="shared" ref="E1213:E1276" si="148">C1213*D1213</f>
        <v>1.9221515797720318E-3</v>
      </c>
      <c r="F1213" s="78">
        <f t="shared" ref="F1213:F1276" si="149">20*LOG10(E1213)</f>
        <v>-54.324247342060971</v>
      </c>
      <c r="G1213" s="78">
        <f t="shared" ref="G1213:G1276" si="150">A1213-A1212</f>
        <v>1</v>
      </c>
      <c r="H1213" s="78">
        <f t="shared" ref="H1213:H1276" si="151">((C1213+C1212)/2)</f>
        <v>1.9437646703218498E-3</v>
      </c>
      <c r="I1213" s="78">
        <f t="shared" si="144"/>
        <v>1.9437646703218498E-3</v>
      </c>
      <c r="J1213" s="190"/>
    </row>
    <row r="1214" spans="1:10" x14ac:dyDescent="0.2">
      <c r="A1214" s="76">
        <v>255</v>
      </c>
      <c r="B1214" s="76">
        <f t="shared" si="145"/>
        <v>0.255</v>
      </c>
      <c r="C1214" s="78">
        <f t="shared" si="146"/>
        <v>1.8743158743206732E-3</v>
      </c>
      <c r="D1214" s="78">
        <f t="shared" si="147"/>
        <v>1</v>
      </c>
      <c r="E1214" s="78">
        <f t="shared" si="148"/>
        <v>1.8743158743206732E-3</v>
      </c>
      <c r="F1214" s="78">
        <f t="shared" si="149"/>
        <v>-54.543144331779494</v>
      </c>
      <c r="G1214" s="78">
        <f t="shared" si="150"/>
        <v>1</v>
      </c>
      <c r="H1214" s="78">
        <f t="shared" si="151"/>
        <v>1.8982337270463524E-3</v>
      </c>
      <c r="I1214" s="78">
        <f t="shared" ref="I1214:I1277" si="152">G1214*H1214</f>
        <v>1.8982337270463524E-3</v>
      </c>
      <c r="J1214" s="190"/>
    </row>
    <row r="1215" spans="1:10" x14ac:dyDescent="0.2">
      <c r="A1215" s="76">
        <v>256</v>
      </c>
      <c r="B1215" s="76">
        <f t="shared" si="145"/>
        <v>0.25600000000000001</v>
      </c>
      <c r="C1215" s="78">
        <f t="shared" si="146"/>
        <v>1.8222148739070077E-3</v>
      </c>
      <c r="D1215" s="78">
        <f t="shared" si="147"/>
        <v>1</v>
      </c>
      <c r="E1215" s="78">
        <f t="shared" si="148"/>
        <v>1.8222148739070077E-3</v>
      </c>
      <c r="F1215" s="78">
        <f t="shared" si="149"/>
        <v>-54.788008254726023</v>
      </c>
      <c r="G1215" s="78">
        <f t="shared" si="150"/>
        <v>1</v>
      </c>
      <c r="H1215" s="78">
        <f t="shared" si="151"/>
        <v>1.8482653741138406E-3</v>
      </c>
      <c r="I1215" s="78">
        <f t="shared" si="152"/>
        <v>1.8482653741138406E-3</v>
      </c>
      <c r="J1215" s="190"/>
    </row>
    <row r="1216" spans="1:10" x14ac:dyDescent="0.2">
      <c r="A1216" s="76">
        <v>257</v>
      </c>
      <c r="B1216" s="76">
        <f t="shared" si="145"/>
        <v>0.25700000000000001</v>
      </c>
      <c r="C1216" s="78">
        <f t="shared" si="146"/>
        <v>1.7662140804536365E-3</v>
      </c>
      <c r="D1216" s="78">
        <f t="shared" si="147"/>
        <v>1</v>
      </c>
      <c r="E1216" s="78">
        <f t="shared" si="148"/>
        <v>1.7662140804536365E-3</v>
      </c>
      <c r="F1216" s="78">
        <f t="shared" si="149"/>
        <v>-55.059133146257963</v>
      </c>
      <c r="G1216" s="78">
        <f t="shared" si="150"/>
        <v>1</v>
      </c>
      <c r="H1216" s="78">
        <f t="shared" si="151"/>
        <v>1.7942144771803221E-3</v>
      </c>
      <c r="I1216" s="78">
        <f t="shared" si="152"/>
        <v>1.7942144771803221E-3</v>
      </c>
      <c r="J1216" s="190"/>
    </row>
    <row r="1217" spans="1:10" x14ac:dyDescent="0.2">
      <c r="A1217" s="76">
        <v>258</v>
      </c>
      <c r="B1217" s="76">
        <f t="shared" si="145"/>
        <v>0.25800000000000001</v>
      </c>
      <c r="C1217" s="78">
        <f t="shared" si="146"/>
        <v>1.7066970094024184E-3</v>
      </c>
      <c r="D1217" s="78">
        <f t="shared" si="147"/>
        <v>1</v>
      </c>
      <c r="E1217" s="78">
        <f t="shared" si="148"/>
        <v>1.7066970094024184E-3</v>
      </c>
      <c r="F1217" s="78">
        <f t="shared" si="149"/>
        <v>-55.35687145028021</v>
      </c>
      <c r="G1217" s="78">
        <f t="shared" si="150"/>
        <v>1</v>
      </c>
      <c r="H1217" s="78">
        <f t="shared" si="151"/>
        <v>1.7364555449280274E-3</v>
      </c>
      <c r="I1217" s="78">
        <f t="shared" si="152"/>
        <v>1.7364555449280274E-3</v>
      </c>
      <c r="J1217" s="190"/>
    </row>
    <row r="1218" spans="1:10" x14ac:dyDescent="0.2">
      <c r="A1218" s="76">
        <v>259</v>
      </c>
      <c r="B1218" s="76">
        <f t="shared" si="145"/>
        <v>0.25900000000000001</v>
      </c>
      <c r="C1218" s="78">
        <f t="shared" si="146"/>
        <v>1.6440618501483454E-3</v>
      </c>
      <c r="D1218" s="78">
        <f t="shared" si="147"/>
        <v>1</v>
      </c>
      <c r="E1218" s="78">
        <f t="shared" si="148"/>
        <v>1.6440618501483454E-3</v>
      </c>
      <c r="F1218" s="78">
        <f t="shared" si="149"/>
        <v>-55.681636963743429</v>
      </c>
      <c r="G1218" s="78">
        <f t="shared" si="150"/>
        <v>1</v>
      </c>
      <c r="H1218" s="78">
        <f t="shared" si="151"/>
        <v>1.6753794297753818E-3</v>
      </c>
      <c r="I1218" s="78">
        <f t="shared" si="152"/>
        <v>1.6753794297753818E-3</v>
      </c>
      <c r="J1218" s="190"/>
    </row>
    <row r="1219" spans="1:10" x14ac:dyDescent="0.2">
      <c r="A1219" s="76">
        <v>260</v>
      </c>
      <c r="B1219" s="76">
        <f t="shared" si="145"/>
        <v>0.26</v>
      </c>
      <c r="C1219" s="78">
        <f t="shared" si="146"/>
        <v>1.5787180755865544E-3</v>
      </c>
      <c r="D1219" s="78">
        <f t="shared" si="147"/>
        <v>1</v>
      </c>
      <c r="E1219" s="78">
        <f t="shared" si="148"/>
        <v>1.5787180755865544E-3</v>
      </c>
      <c r="F1219" s="78">
        <f t="shared" si="149"/>
        <v>-56.033908370686703</v>
      </c>
      <c r="G1219" s="78">
        <f t="shared" si="150"/>
        <v>1</v>
      </c>
      <c r="H1219" s="78">
        <f t="shared" si="151"/>
        <v>1.6113899628674498E-3</v>
      </c>
      <c r="I1219" s="78">
        <f t="shared" si="152"/>
        <v>1.6113899628674498E-3</v>
      </c>
      <c r="J1219" s="190"/>
    </row>
    <row r="1220" spans="1:10" x14ac:dyDescent="0.2">
      <c r="A1220" s="76">
        <v>261</v>
      </c>
      <c r="B1220" s="76">
        <f t="shared" si="145"/>
        <v>0.26100000000000001</v>
      </c>
      <c r="C1220" s="78">
        <f t="shared" si="146"/>
        <v>1.5110830302057219E-3</v>
      </c>
      <c r="D1220" s="78">
        <f t="shared" si="147"/>
        <v>1</v>
      </c>
      <c r="E1220" s="78">
        <f t="shared" si="148"/>
        <v>1.5110830302057219E-3</v>
      </c>
      <c r="F1220" s="78">
        <f t="shared" si="149"/>
        <v>-56.414233432352951</v>
      </c>
      <c r="G1220" s="78">
        <f t="shared" si="150"/>
        <v>1</v>
      </c>
      <c r="H1220" s="78">
        <f t="shared" si="151"/>
        <v>1.5449005528961383E-3</v>
      </c>
      <c r="I1220" s="78">
        <f t="shared" si="152"/>
        <v>1.5449005528961383E-3</v>
      </c>
      <c r="J1220" s="190"/>
    </row>
    <row r="1221" spans="1:10" x14ac:dyDescent="0.2">
      <c r="A1221" s="76">
        <v>262</v>
      </c>
      <c r="B1221" s="76">
        <f t="shared" si="145"/>
        <v>0.26200000000000001</v>
      </c>
      <c r="C1221" s="78">
        <f t="shared" si="146"/>
        <v>1.4415785256917651E-3</v>
      </c>
      <c r="D1221" s="78">
        <f t="shared" si="147"/>
        <v>1</v>
      </c>
      <c r="E1221" s="78">
        <f t="shared" si="148"/>
        <v>1.4415785256917651E-3</v>
      </c>
      <c r="F1221" s="78">
        <f t="shared" si="149"/>
        <v>-56.823233914689702</v>
      </c>
      <c r="G1221" s="78">
        <f t="shared" si="150"/>
        <v>1</v>
      </c>
      <c r="H1221" s="78">
        <f t="shared" si="151"/>
        <v>1.4763307779487435E-3</v>
      </c>
      <c r="I1221" s="78">
        <f t="shared" si="152"/>
        <v>1.4763307779487435E-3</v>
      </c>
      <c r="J1221" s="190"/>
    </row>
    <row r="1222" spans="1:10" x14ac:dyDescent="0.2">
      <c r="A1222" s="76">
        <v>263</v>
      </c>
      <c r="B1222" s="76">
        <f t="shared" si="145"/>
        <v>0.26300000000000001</v>
      </c>
      <c r="C1222" s="78">
        <f t="shared" si="146"/>
        <v>1.3706274723081855E-3</v>
      </c>
      <c r="D1222" s="78">
        <f t="shared" si="147"/>
        <v>1</v>
      </c>
      <c r="E1222" s="78">
        <f t="shared" si="148"/>
        <v>1.3706274723081855E-3</v>
      </c>
      <c r="F1222" s="78">
        <f t="shared" si="149"/>
        <v>-57.261611352134068</v>
      </c>
      <c r="G1222" s="78">
        <f t="shared" si="150"/>
        <v>1</v>
      </c>
      <c r="H1222" s="78">
        <f t="shared" si="151"/>
        <v>1.4061029989999754E-3</v>
      </c>
      <c r="I1222" s="78">
        <f t="shared" si="152"/>
        <v>1.4061029989999754E-3</v>
      </c>
      <c r="J1222" s="190"/>
    </row>
    <row r="1223" spans="1:10" x14ac:dyDescent="0.2">
      <c r="A1223" s="76">
        <v>264</v>
      </c>
      <c r="B1223" s="76">
        <f t="shared" si="145"/>
        <v>0.26400000000000001</v>
      </c>
      <c r="C1223" s="78">
        <f t="shared" si="146"/>
        <v>1.2986505734040124E-3</v>
      </c>
      <c r="D1223" s="78">
        <f t="shared" si="147"/>
        <v>1</v>
      </c>
      <c r="E1223" s="78">
        <f t="shared" si="148"/>
        <v>1.2986505734040124E-3</v>
      </c>
      <c r="F1223" s="78">
        <f t="shared" si="149"/>
        <v>-57.730153767712494</v>
      </c>
      <c r="G1223" s="78">
        <f t="shared" si="150"/>
        <v>1</v>
      </c>
      <c r="H1223" s="78">
        <f t="shared" si="151"/>
        <v>1.3346390228560988E-3</v>
      </c>
      <c r="I1223" s="78">
        <f t="shared" si="152"/>
        <v>1.3346390228560988E-3</v>
      </c>
      <c r="J1223" s="190"/>
    </row>
    <row r="1224" spans="1:10" x14ac:dyDescent="0.2">
      <c r="A1224" s="76">
        <v>265</v>
      </c>
      <c r="B1224" s="76">
        <f t="shared" si="145"/>
        <v>0.26500000000000001</v>
      </c>
      <c r="C1224" s="78">
        <f t="shared" si="146"/>
        <v>1.2260631092792273E-3</v>
      </c>
      <c r="D1224" s="78">
        <f t="shared" si="147"/>
        <v>1</v>
      </c>
      <c r="E1224" s="78">
        <f t="shared" si="148"/>
        <v>1.2260631092792273E-3</v>
      </c>
      <c r="F1224" s="78">
        <f t="shared" si="149"/>
        <v>-58.229743495106959</v>
      </c>
      <c r="G1224" s="78">
        <f t="shared" si="150"/>
        <v>1</v>
      </c>
      <c r="H1224" s="78">
        <f t="shared" si="151"/>
        <v>1.2623568413416197E-3</v>
      </c>
      <c r="I1224" s="78">
        <f t="shared" si="152"/>
        <v>1.2623568413416197E-3</v>
      </c>
      <c r="J1224" s="190"/>
    </row>
    <row r="1225" spans="1:10" x14ac:dyDescent="0.2">
      <c r="A1225" s="76">
        <v>266</v>
      </c>
      <c r="B1225" s="76">
        <f t="shared" si="145"/>
        <v>0.26600000000000001</v>
      </c>
      <c r="C1225" s="78">
        <f t="shared" si="146"/>
        <v>1.1532718353243427E-3</v>
      </c>
      <c r="D1225" s="78">
        <f t="shared" si="147"/>
        <v>1</v>
      </c>
      <c r="E1225" s="78">
        <f t="shared" si="148"/>
        <v>1.1532718353243427E-3</v>
      </c>
      <c r="F1225" s="78">
        <f t="shared" si="149"/>
        <v>-58.761366279659903</v>
      </c>
      <c r="G1225" s="78">
        <f t="shared" si="150"/>
        <v>1</v>
      </c>
      <c r="H1225" s="78">
        <f t="shared" si="151"/>
        <v>1.1896674723017851E-3</v>
      </c>
      <c r="I1225" s="78">
        <f t="shared" si="152"/>
        <v>1.1896674723017851E-3</v>
      </c>
      <c r="J1225" s="190"/>
    </row>
    <row r="1226" spans="1:10" x14ac:dyDescent="0.2">
      <c r="A1226" s="76">
        <v>267</v>
      </c>
      <c r="B1226" s="76">
        <f t="shared" si="145"/>
        <v>0.26700000000000002</v>
      </c>
      <c r="C1226" s="78">
        <f t="shared" si="146"/>
        <v>1.0806720178599524E-3</v>
      </c>
      <c r="D1226" s="78">
        <f t="shared" si="147"/>
        <v>1</v>
      </c>
      <c r="E1226" s="78">
        <f t="shared" si="148"/>
        <v>1.0806720178599524E-3</v>
      </c>
      <c r="F1226" s="78">
        <f t="shared" si="149"/>
        <v>-59.326121873878762</v>
      </c>
      <c r="G1226" s="78">
        <f t="shared" si="150"/>
        <v>1</v>
      </c>
      <c r="H1226" s="78">
        <f t="shared" si="151"/>
        <v>1.1169719265921477E-3</v>
      </c>
      <c r="I1226" s="78">
        <f t="shared" si="152"/>
        <v>1.1169719265921477E-3</v>
      </c>
      <c r="J1226" s="190"/>
    </row>
    <row r="1227" spans="1:10" x14ac:dyDescent="0.2">
      <c r="A1227" s="76">
        <v>268</v>
      </c>
      <c r="B1227" s="76">
        <f t="shared" si="145"/>
        <v>0.26800000000000002</v>
      </c>
      <c r="C1227" s="78">
        <f t="shared" si="146"/>
        <v>1.0086446294501374E-3</v>
      </c>
      <c r="D1227" s="78">
        <f t="shared" si="147"/>
        <v>1</v>
      </c>
      <c r="E1227" s="78">
        <f t="shared" si="148"/>
        <v>1.0086446294501374E-3</v>
      </c>
      <c r="F1227" s="78">
        <f t="shared" si="149"/>
        <v>-59.925236390896131</v>
      </c>
      <c r="G1227" s="78">
        <f t="shared" si="150"/>
        <v>1</v>
      </c>
      <c r="H1227" s="78">
        <f t="shared" si="151"/>
        <v>1.044658323655045E-3</v>
      </c>
      <c r="I1227" s="78">
        <f t="shared" si="152"/>
        <v>1.044658323655045E-3</v>
      </c>
      <c r="J1227" s="190"/>
    </row>
    <row r="1228" spans="1:10" x14ac:dyDescent="0.2">
      <c r="A1228" s="76">
        <v>269</v>
      </c>
      <c r="B1228" s="76">
        <f t="shared" si="145"/>
        <v>0.26900000000000002</v>
      </c>
      <c r="C1228" s="78">
        <f t="shared" si="146"/>
        <v>9.3755372366635616E-4</v>
      </c>
      <c r="D1228" s="78">
        <f t="shared" si="147"/>
        <v>1</v>
      </c>
      <c r="E1228" s="78">
        <f t="shared" si="148"/>
        <v>9.3755372366635616E-4</v>
      </c>
      <c r="F1228" s="78">
        <f t="shared" si="149"/>
        <v>-60.560076739240031</v>
      </c>
      <c r="G1228" s="78">
        <f t="shared" si="150"/>
        <v>1</v>
      </c>
      <c r="H1228" s="78">
        <f t="shared" si="151"/>
        <v>9.7309917655824681E-4</v>
      </c>
      <c r="I1228" s="78">
        <f t="shared" si="152"/>
        <v>9.7309917655824681E-4</v>
      </c>
      <c r="J1228" s="190"/>
    </row>
    <row r="1229" spans="1:10" x14ac:dyDescent="0.2">
      <c r="A1229" s="76">
        <v>270</v>
      </c>
      <c r="B1229" s="76">
        <f t="shared" si="145"/>
        <v>0.27</v>
      </c>
      <c r="C1229" s="78">
        <f t="shared" si="146"/>
        <v>8.6774400735502365E-4</v>
      </c>
      <c r="D1229" s="78">
        <f t="shared" si="147"/>
        <v>1</v>
      </c>
      <c r="E1229" s="78">
        <f t="shared" si="148"/>
        <v>8.6774400735502365E-4</v>
      </c>
      <c r="F1229" s="78">
        <f t="shared" si="149"/>
        <v>-61.232167537726383</v>
      </c>
      <c r="G1229" s="78">
        <f t="shared" si="150"/>
        <v>1</v>
      </c>
      <c r="H1229" s="78">
        <f t="shared" si="151"/>
        <v>9.0264886551068985E-4</v>
      </c>
      <c r="I1229" s="78">
        <f t="shared" si="152"/>
        <v>9.0264886551068985E-4</v>
      </c>
      <c r="J1229" s="190"/>
    </row>
    <row r="1230" spans="1:10" x14ac:dyDescent="0.2">
      <c r="A1230" s="76">
        <v>271</v>
      </c>
      <c r="B1230" s="76">
        <f t="shared" si="145"/>
        <v>0.27100000000000002</v>
      </c>
      <c r="C1230" s="78">
        <f t="shared" si="146"/>
        <v>7.9953862642941358E-4</v>
      </c>
      <c r="D1230" s="78">
        <f t="shared" si="147"/>
        <v>1</v>
      </c>
      <c r="E1230" s="78">
        <f t="shared" si="148"/>
        <v>7.9953862642941358E-4</v>
      </c>
      <c r="F1230" s="78">
        <f t="shared" si="149"/>
        <v>-61.943211005085892</v>
      </c>
      <c r="G1230" s="78">
        <f t="shared" si="150"/>
        <v>1</v>
      </c>
      <c r="H1230" s="78">
        <f t="shared" si="151"/>
        <v>8.3364131689221861E-4</v>
      </c>
      <c r="I1230" s="78">
        <f t="shared" si="152"/>
        <v>8.3364131689221861E-4</v>
      </c>
      <c r="J1230" s="190"/>
    </row>
    <row r="1231" spans="1:10" x14ac:dyDescent="0.2">
      <c r="A1231" s="76">
        <v>272</v>
      </c>
      <c r="B1231" s="76">
        <f t="shared" si="145"/>
        <v>0.27200000000000002</v>
      </c>
      <c r="C1231" s="78">
        <f t="shared" si="146"/>
        <v>7.3323717908465626E-4</v>
      </c>
      <c r="D1231" s="78">
        <f t="shared" si="147"/>
        <v>1</v>
      </c>
      <c r="E1231" s="78">
        <f t="shared" si="148"/>
        <v>7.3323717908465626E-4</v>
      </c>
      <c r="F1231" s="78">
        <f t="shared" si="149"/>
        <v>-62.695110441519397</v>
      </c>
      <c r="G1231" s="78">
        <f t="shared" si="150"/>
        <v>1</v>
      </c>
      <c r="H1231" s="78">
        <f t="shared" si="151"/>
        <v>7.6638790275703492E-4</v>
      </c>
      <c r="I1231" s="78">
        <f t="shared" si="152"/>
        <v>7.6638790275703492E-4</v>
      </c>
      <c r="J1231" s="190"/>
    </row>
    <row r="1232" spans="1:10" x14ac:dyDescent="0.2">
      <c r="A1232" s="76">
        <v>273</v>
      </c>
      <c r="B1232" s="76">
        <f t="shared" si="145"/>
        <v>0.27300000000000002</v>
      </c>
      <c r="C1232" s="78">
        <f t="shared" si="146"/>
        <v>6.6911396814222214E-4</v>
      </c>
      <c r="D1232" s="78">
        <f t="shared" si="147"/>
        <v>1</v>
      </c>
      <c r="E1232" s="78">
        <f t="shared" si="148"/>
        <v>6.6911396814222214E-4</v>
      </c>
      <c r="F1232" s="78">
        <f t="shared" si="149"/>
        <v>-63.489998077534075</v>
      </c>
      <c r="G1232" s="78">
        <f t="shared" si="150"/>
        <v>1</v>
      </c>
      <c r="H1232" s="78">
        <f t="shared" si="151"/>
        <v>7.0117557361343914E-4</v>
      </c>
      <c r="I1232" s="78">
        <f t="shared" si="152"/>
        <v>7.0117557361343914E-4</v>
      </c>
      <c r="J1232" s="190"/>
    </row>
    <row r="1233" spans="1:10" x14ac:dyDescent="0.2">
      <c r="A1233" s="76">
        <v>274</v>
      </c>
      <c r="B1233" s="76">
        <f t="shared" si="145"/>
        <v>0.27400000000000002</v>
      </c>
      <c r="C1233" s="78">
        <f t="shared" si="146"/>
        <v>6.0741650198696399E-4</v>
      </c>
      <c r="D1233" s="78">
        <f t="shared" si="147"/>
        <v>1</v>
      </c>
      <c r="E1233" s="78">
        <f t="shared" si="148"/>
        <v>6.0741650198696399E-4</v>
      </c>
      <c r="F1233" s="78">
        <f t="shared" si="149"/>
        <v>-64.330268271255065</v>
      </c>
      <c r="G1233" s="78">
        <f t="shared" si="150"/>
        <v>1</v>
      </c>
      <c r="H1233" s="78">
        <f t="shared" si="151"/>
        <v>6.3826523506459306E-4</v>
      </c>
      <c r="I1233" s="78">
        <f t="shared" si="152"/>
        <v>6.3826523506459306E-4</v>
      </c>
      <c r="J1233" s="190"/>
    </row>
    <row r="1234" spans="1:10" x14ac:dyDescent="0.2">
      <c r="A1234" s="76">
        <v>275</v>
      </c>
      <c r="B1234" s="76">
        <f t="shared" si="145"/>
        <v>0.27500000000000002</v>
      </c>
      <c r="C1234" s="78">
        <f t="shared" si="146"/>
        <v>5.4836425128494595E-4</v>
      </c>
      <c r="D1234" s="78">
        <f t="shared" si="147"/>
        <v>1</v>
      </c>
      <c r="E1234" s="78">
        <f t="shared" si="148"/>
        <v>5.4836425128494595E-4</v>
      </c>
      <c r="F1234" s="78">
        <f t="shared" si="149"/>
        <v>-65.218617305795533</v>
      </c>
      <c r="G1234" s="78">
        <f t="shared" si="150"/>
        <v>1</v>
      </c>
      <c r="H1234" s="78">
        <f t="shared" si="151"/>
        <v>5.7789037663595502E-4</v>
      </c>
      <c r="I1234" s="78">
        <f t="shared" si="152"/>
        <v>5.7789037663595502E-4</v>
      </c>
      <c r="J1234" s="190"/>
    </row>
    <row r="1235" spans="1:10" x14ac:dyDescent="0.2">
      <c r="A1235" s="76">
        <v>276</v>
      </c>
      <c r="B1235" s="76">
        <f t="shared" si="145"/>
        <v>0.27600000000000002</v>
      </c>
      <c r="C1235" s="78">
        <f t="shared" si="146"/>
        <v>4.9214766638329649E-4</v>
      </c>
      <c r="D1235" s="78">
        <f t="shared" si="147"/>
        <v>1</v>
      </c>
      <c r="E1235" s="78">
        <f t="shared" si="148"/>
        <v>4.9214766638329649E-4</v>
      </c>
      <c r="F1235" s="78">
        <f t="shared" si="149"/>
        <v>-66.158091396952685</v>
      </c>
      <c r="G1235" s="78">
        <f t="shared" si="150"/>
        <v>1</v>
      </c>
      <c r="H1235" s="78">
        <f t="shared" si="151"/>
        <v>5.2025595883412122E-4</v>
      </c>
      <c r="I1235" s="78">
        <f t="shared" si="152"/>
        <v>5.2025595883412122E-4</v>
      </c>
      <c r="J1235" s="190"/>
    </row>
    <row r="1236" spans="1:10" x14ac:dyDescent="0.2">
      <c r="A1236" s="76">
        <v>277</v>
      </c>
      <c r="B1236" s="76">
        <f t="shared" si="145"/>
        <v>0.27700000000000002</v>
      </c>
      <c r="C1236" s="78">
        <f t="shared" si="146"/>
        <v>4.3892745801310258E-4</v>
      </c>
      <c r="D1236" s="78">
        <f t="shared" si="147"/>
        <v>1</v>
      </c>
      <c r="E1236" s="78">
        <f t="shared" si="148"/>
        <v>4.3892745801310258E-4</v>
      </c>
      <c r="F1236" s="78">
        <f t="shared" si="149"/>
        <v>-67.152145002349812</v>
      </c>
      <c r="G1236" s="78">
        <f t="shared" si="150"/>
        <v>1</v>
      </c>
      <c r="H1236" s="78">
        <f t="shared" si="151"/>
        <v>4.6553756219819953E-4</v>
      </c>
      <c r="I1236" s="78">
        <f t="shared" si="152"/>
        <v>4.6553756219819953E-4</v>
      </c>
      <c r="J1236" s="190"/>
    </row>
    <row r="1237" spans="1:10" x14ac:dyDescent="0.2">
      <c r="A1237" s="76">
        <v>278</v>
      </c>
      <c r="B1237" s="76">
        <f t="shared" si="145"/>
        <v>0.27800000000000002</v>
      </c>
      <c r="C1237" s="78">
        <f t="shared" si="146"/>
        <v>3.8883414166174317E-4</v>
      </c>
      <c r="D1237" s="78">
        <f t="shared" si="147"/>
        <v>1</v>
      </c>
      <c r="E1237" s="78">
        <f t="shared" si="148"/>
        <v>3.8883414166174317E-4</v>
      </c>
      <c r="F1237" s="78">
        <f t="shared" si="149"/>
        <v>-68.204712175104987</v>
      </c>
      <c r="G1237" s="78">
        <f t="shared" si="150"/>
        <v>1</v>
      </c>
      <c r="H1237" s="78">
        <f t="shared" si="151"/>
        <v>4.138807998374229E-4</v>
      </c>
      <c r="I1237" s="78">
        <f t="shared" si="152"/>
        <v>4.138807998374229E-4</v>
      </c>
      <c r="J1237" s="190"/>
    </row>
    <row r="1238" spans="1:10" x14ac:dyDescent="0.2">
      <c r="A1238" s="76">
        <v>279</v>
      </c>
      <c r="B1238" s="76">
        <f t="shared" si="145"/>
        <v>0.27900000000000003</v>
      </c>
      <c r="C1238" s="78">
        <f t="shared" si="146"/>
        <v>3.4196784376974509E-4</v>
      </c>
      <c r="D1238" s="78">
        <f t="shared" si="147"/>
        <v>1</v>
      </c>
      <c r="E1238" s="78">
        <f t="shared" si="148"/>
        <v>3.4196784376974509E-4</v>
      </c>
      <c r="F1238" s="78">
        <f t="shared" si="149"/>
        <v>-69.320294599926171</v>
      </c>
      <c r="G1238" s="78">
        <f t="shared" si="150"/>
        <v>1</v>
      </c>
      <c r="H1238" s="78">
        <f t="shared" si="151"/>
        <v>3.6540099271574413E-4</v>
      </c>
      <c r="I1238" s="78">
        <f t="shared" si="152"/>
        <v>3.6540099271574413E-4</v>
      </c>
      <c r="J1238" s="190"/>
    </row>
    <row r="1239" spans="1:10" x14ac:dyDescent="0.2">
      <c r="A1239" s="76">
        <v>280</v>
      </c>
      <c r="B1239" s="76">
        <f t="shared" si="145"/>
        <v>0.28000000000000003</v>
      </c>
      <c r="C1239" s="78">
        <f t="shared" si="146"/>
        <v>2.9839836575687353E-4</v>
      </c>
      <c r="D1239" s="78">
        <f t="shared" si="147"/>
        <v>1</v>
      </c>
      <c r="E1239" s="78">
        <f t="shared" si="148"/>
        <v>2.9839836575687353E-4</v>
      </c>
      <c r="F1239" s="78">
        <f t="shared" si="149"/>
        <v>-70.504071194008517</v>
      </c>
      <c r="G1239" s="78">
        <f t="shared" si="150"/>
        <v>1</v>
      </c>
      <c r="H1239" s="78">
        <f t="shared" si="151"/>
        <v>3.2018310476330928E-4</v>
      </c>
      <c r="I1239" s="78">
        <f t="shared" si="152"/>
        <v>3.2018310476330928E-4</v>
      </c>
      <c r="J1239" s="190"/>
    </row>
    <row r="1240" spans="1:10" x14ac:dyDescent="0.2">
      <c r="A1240" s="76">
        <v>281</v>
      </c>
      <c r="B1240" s="76">
        <f t="shared" si="145"/>
        <v>0.28100000000000003</v>
      </c>
      <c r="C1240" s="78">
        <f t="shared" si="146"/>
        <v>2.5816549980901013E-4</v>
      </c>
      <c r="D1240" s="78">
        <f t="shared" si="147"/>
        <v>1</v>
      </c>
      <c r="E1240" s="78">
        <f t="shared" si="148"/>
        <v>2.5816549980901013E-4</v>
      </c>
      <c r="F1240" s="78">
        <f t="shared" si="149"/>
        <v>-71.76203591092542</v>
      </c>
      <c r="G1240" s="78">
        <f t="shared" si="150"/>
        <v>1</v>
      </c>
      <c r="H1240" s="78">
        <f t="shared" si="151"/>
        <v>2.7828193278294183E-4</v>
      </c>
      <c r="I1240" s="78">
        <f t="shared" si="152"/>
        <v>2.7828193278294183E-4</v>
      </c>
      <c r="J1240" s="190"/>
    </row>
    <row r="1241" spans="1:10" x14ac:dyDescent="0.2">
      <c r="A1241" s="76">
        <v>282</v>
      </c>
      <c r="B1241" s="76">
        <f t="shared" si="145"/>
        <v>0.28199999999999997</v>
      </c>
      <c r="C1241" s="78">
        <f t="shared" si="146"/>
        <v>2.2127958837703791E-4</v>
      </c>
      <c r="D1241" s="78">
        <f t="shared" si="147"/>
        <v>1</v>
      </c>
      <c r="E1241" s="78">
        <f t="shared" si="148"/>
        <v>2.2127958837703791E-4</v>
      </c>
      <c r="F1241" s="78">
        <f t="shared" si="149"/>
        <v>-73.101172902120041</v>
      </c>
      <c r="G1241" s="78">
        <f t="shared" si="150"/>
        <v>1</v>
      </c>
      <c r="H1241" s="78">
        <f t="shared" si="151"/>
        <v>2.3972254409302402E-4</v>
      </c>
      <c r="I1241" s="78">
        <f t="shared" si="152"/>
        <v>2.3972254409302402E-4</v>
      </c>
      <c r="J1241" s="190"/>
    </row>
    <row r="1242" spans="1:10" x14ac:dyDescent="0.2">
      <c r="A1242" s="76">
        <v>283</v>
      </c>
      <c r="B1242" s="76">
        <f t="shared" si="145"/>
        <v>0.28299999999999997</v>
      </c>
      <c r="C1242" s="78">
        <f t="shared" si="146"/>
        <v>1.8772231746588366E-4</v>
      </c>
      <c r="D1242" s="78">
        <f t="shared" si="147"/>
        <v>1</v>
      </c>
      <c r="E1242" s="78">
        <f t="shared" si="148"/>
        <v>1.8772231746588366E-4</v>
      </c>
      <c r="F1242" s="78">
        <f t="shared" si="149"/>
        <v>-74.529681859654019</v>
      </c>
      <c r="G1242" s="78">
        <f t="shared" si="150"/>
        <v>1</v>
      </c>
      <c r="H1242" s="78">
        <f t="shared" si="151"/>
        <v>2.045009529214608E-4</v>
      </c>
      <c r="I1242" s="78">
        <f t="shared" si="152"/>
        <v>2.045009529214608E-4</v>
      </c>
      <c r="J1242" s="190"/>
    </row>
    <row r="1243" spans="1:10" x14ac:dyDescent="0.2">
      <c r="A1243" s="76">
        <v>284</v>
      </c>
      <c r="B1243" s="76">
        <f t="shared" si="145"/>
        <v>0.28399999999999997</v>
      </c>
      <c r="C1243" s="78">
        <f t="shared" si="146"/>
        <v>1.5744773203937954E-4</v>
      </c>
      <c r="D1243" s="78">
        <f t="shared" si="147"/>
        <v>1</v>
      </c>
      <c r="E1243" s="78">
        <f t="shared" si="148"/>
        <v>1.5744773203937954E-4</v>
      </c>
      <c r="F1243" s="78">
        <f t="shared" si="149"/>
        <v>-76.057271815807766</v>
      </c>
      <c r="G1243" s="78">
        <f t="shared" si="150"/>
        <v>1</v>
      </c>
      <c r="H1243" s="78">
        <f t="shared" si="151"/>
        <v>1.7258502475263159E-4</v>
      </c>
      <c r="I1243" s="78">
        <f t="shared" si="152"/>
        <v>1.7258502475263159E-4</v>
      </c>
      <c r="J1243" s="190"/>
    </row>
    <row r="1244" spans="1:10" x14ac:dyDescent="0.2">
      <c r="A1244" s="76">
        <v>285</v>
      </c>
      <c r="B1244" s="76">
        <f t="shared" si="145"/>
        <v>0.28499999999999998</v>
      </c>
      <c r="C1244" s="78">
        <f t="shared" si="146"/>
        <v>1.3038346024673886E-4</v>
      </c>
      <c r="D1244" s="78">
        <f t="shared" si="147"/>
        <v>1</v>
      </c>
      <c r="E1244" s="78">
        <f t="shared" si="148"/>
        <v>1.3038346024673886E-4</v>
      </c>
      <c r="F1244" s="78">
        <f t="shared" si="149"/>
        <v>-77.695549948026837</v>
      </c>
      <c r="G1244" s="78">
        <f t="shared" si="150"/>
        <v>1</v>
      </c>
      <c r="H1244" s="78">
        <f t="shared" si="151"/>
        <v>1.439155961430592E-4</v>
      </c>
      <c r="I1244" s="78">
        <f t="shared" si="152"/>
        <v>1.439155961430592E-4</v>
      </c>
      <c r="J1244" s="190"/>
    </row>
    <row r="1245" spans="1:10" x14ac:dyDescent="0.2">
      <c r="A1245" s="76">
        <v>286</v>
      </c>
      <c r="B1245" s="76">
        <f t="shared" si="145"/>
        <v>0.28599999999999998</v>
      </c>
      <c r="C1245" s="78">
        <f t="shared" si="146"/>
        <v>1.0643213169995211E-4</v>
      </c>
      <c r="D1245" s="78">
        <f t="shared" si="147"/>
        <v>1</v>
      </c>
      <c r="E1245" s="78">
        <f t="shared" si="148"/>
        <v>1.0643213169995211E-4</v>
      </c>
      <c r="F1245" s="78">
        <f t="shared" si="149"/>
        <v>-79.458544787937456</v>
      </c>
      <c r="G1245" s="78">
        <f t="shared" si="150"/>
        <v>1</v>
      </c>
      <c r="H1245" s="78">
        <f t="shared" si="151"/>
        <v>1.1840779597334548E-4</v>
      </c>
      <c r="I1245" s="78">
        <f t="shared" si="152"/>
        <v>1.1840779597334548E-4</v>
      </c>
      <c r="J1245" s="190"/>
    </row>
    <row r="1246" spans="1:10" x14ac:dyDescent="0.2">
      <c r="A1246" s="76">
        <v>287</v>
      </c>
      <c r="B1246" s="76">
        <f t="shared" si="145"/>
        <v>0.28699999999999998</v>
      </c>
      <c r="C1246" s="78">
        <f t="shared" si="146"/>
        <v>8.5472973707657239E-5</v>
      </c>
      <c r="D1246" s="78">
        <f t="shared" si="147"/>
        <v>1</v>
      </c>
      <c r="E1246" s="78">
        <f t="shared" si="148"/>
        <v>8.5472973707657239E-5</v>
      </c>
      <c r="F1246" s="78">
        <f t="shared" si="149"/>
        <v>-81.363423723002711</v>
      </c>
      <c r="G1246" s="78">
        <f t="shared" si="150"/>
        <v>1</v>
      </c>
      <c r="H1246" s="78">
        <f t="shared" si="151"/>
        <v>9.5952552703804672E-5</v>
      </c>
      <c r="I1246" s="78">
        <f t="shared" si="152"/>
        <v>9.5952552703804672E-5</v>
      </c>
      <c r="J1246" s="190"/>
    </row>
    <row r="1247" spans="1:10" x14ac:dyDescent="0.2">
      <c r="A1247" s="76">
        <v>288</v>
      </c>
      <c r="B1247" s="76">
        <f t="shared" si="145"/>
        <v>0.28799999999999998</v>
      </c>
      <c r="C1247" s="78">
        <f t="shared" si="146"/>
        <v>6.7363568207897426E-5</v>
      </c>
      <c r="D1247" s="78">
        <f t="shared" si="147"/>
        <v>1</v>
      </c>
      <c r="E1247" s="78">
        <f t="shared" si="148"/>
        <v>6.7363568207897426E-5</v>
      </c>
      <c r="F1247" s="78">
        <f t="shared" si="149"/>
        <v>-83.43149833160598</v>
      </c>
      <c r="G1247" s="78">
        <f t="shared" si="150"/>
        <v>1</v>
      </c>
      <c r="H1247" s="78">
        <f t="shared" si="151"/>
        <v>7.6418270957777333E-5</v>
      </c>
      <c r="I1247" s="78">
        <f t="shared" si="152"/>
        <v>7.6418270957777333E-5</v>
      </c>
      <c r="J1247" s="190"/>
    </row>
    <row r="1248" spans="1:10" x14ac:dyDescent="0.2">
      <c r="A1248" s="76">
        <v>289</v>
      </c>
      <c r="B1248" s="76">
        <f t="shared" si="145"/>
        <v>0.28899999999999998</v>
      </c>
      <c r="C1248" s="78">
        <f t="shared" si="146"/>
        <v>5.194175114622652E-5</v>
      </c>
      <c r="D1248" s="78">
        <f t="shared" si="147"/>
        <v>1</v>
      </c>
      <c r="E1248" s="78">
        <f t="shared" si="148"/>
        <v>5.194175114622652E-5</v>
      </c>
      <c r="F1248" s="78">
        <f t="shared" si="149"/>
        <v>-85.689668256120001</v>
      </c>
      <c r="G1248" s="78">
        <f t="shared" si="150"/>
        <v>1</v>
      </c>
      <c r="H1248" s="78">
        <f t="shared" si="151"/>
        <v>5.9652659677061976E-5</v>
      </c>
      <c r="I1248" s="78">
        <f t="shared" si="152"/>
        <v>5.9652659677061976E-5</v>
      </c>
      <c r="J1248" s="190"/>
    </row>
    <row r="1249" spans="1:10" x14ac:dyDescent="0.2">
      <c r="A1249" s="76">
        <v>290</v>
      </c>
      <c r="B1249" s="76">
        <f t="shared" si="145"/>
        <v>0.28999999999999998</v>
      </c>
      <c r="C1249" s="78">
        <f t="shared" si="146"/>
        <v>3.9027635221641764E-5</v>
      </c>
      <c r="D1249" s="78">
        <f t="shared" si="147"/>
        <v>1</v>
      </c>
      <c r="E1249" s="78">
        <f t="shared" si="148"/>
        <v>3.9027635221641764E-5</v>
      </c>
      <c r="F1249" s="78">
        <f t="shared" si="149"/>
        <v>-88.172555257391053</v>
      </c>
      <c r="G1249" s="78">
        <f t="shared" si="150"/>
        <v>1</v>
      </c>
      <c r="H1249" s="78">
        <f t="shared" si="151"/>
        <v>4.5484693183934142E-5</v>
      </c>
      <c r="I1249" s="78">
        <f t="shared" si="152"/>
        <v>4.5484693183934142E-5</v>
      </c>
      <c r="J1249" s="190"/>
    </row>
    <row r="1250" spans="1:10" x14ac:dyDescent="0.2">
      <c r="A1250" s="76">
        <v>291</v>
      </c>
      <c r="B1250" s="76">
        <f t="shared" si="145"/>
        <v>0.29099999999999998</v>
      </c>
      <c r="C1250" s="78">
        <f t="shared" si="146"/>
        <v>2.8425736274440436E-5</v>
      </c>
      <c r="D1250" s="78">
        <f t="shared" si="147"/>
        <v>1</v>
      </c>
      <c r="E1250" s="78">
        <f t="shared" si="148"/>
        <v>2.8425736274440436E-5</v>
      </c>
      <c r="F1250" s="78">
        <f t="shared" si="149"/>
        <v>-90.925765550721565</v>
      </c>
      <c r="G1250" s="78">
        <f t="shared" si="150"/>
        <v>1</v>
      </c>
      <c r="H1250" s="78">
        <f t="shared" si="151"/>
        <v>3.3726685748041097E-5</v>
      </c>
      <c r="I1250" s="78">
        <f t="shared" si="152"/>
        <v>3.3726685748041097E-5</v>
      </c>
      <c r="J1250" s="190"/>
    </row>
    <row r="1251" spans="1:10" x14ac:dyDescent="0.2">
      <c r="A1251" s="76">
        <v>292</v>
      </c>
      <c r="B1251" s="76">
        <f t="shared" si="145"/>
        <v>0.29199999999999998</v>
      </c>
      <c r="C1251" s="78">
        <f t="shared" si="146"/>
        <v>1.992718311914683E-5</v>
      </c>
      <c r="D1251" s="78">
        <f t="shared" si="147"/>
        <v>1</v>
      </c>
      <c r="E1251" s="78">
        <f t="shared" si="148"/>
        <v>1.992718311914683E-5</v>
      </c>
      <c r="F1251" s="78">
        <f t="shared" si="149"/>
        <v>-94.011081765350639</v>
      </c>
      <c r="G1251" s="78">
        <f t="shared" si="150"/>
        <v>1</v>
      </c>
      <c r="H1251" s="78">
        <f t="shared" si="151"/>
        <v>2.4176459696793632E-5</v>
      </c>
      <c r="I1251" s="78">
        <f t="shared" si="152"/>
        <v>2.4176459696793632E-5</v>
      </c>
      <c r="J1251" s="190"/>
    </row>
    <row r="1252" spans="1:10" x14ac:dyDescent="0.2">
      <c r="A1252" s="76">
        <v>293</v>
      </c>
      <c r="B1252" s="76">
        <f t="shared" si="145"/>
        <v>0.29299999999999998</v>
      </c>
      <c r="C1252" s="78">
        <f t="shared" si="146"/>
        <v>1.3311990332638149E-5</v>
      </c>
      <c r="D1252" s="78">
        <f t="shared" si="147"/>
        <v>1</v>
      </c>
      <c r="E1252" s="78">
        <f t="shared" si="148"/>
        <v>1.3311990332638149E-5</v>
      </c>
      <c r="F1252" s="78">
        <f t="shared" si="149"/>
        <v>-97.515140128884667</v>
      </c>
      <c r="G1252" s="78">
        <f t="shared" si="150"/>
        <v>1</v>
      </c>
      <c r="H1252" s="78">
        <f t="shared" si="151"/>
        <v>1.6619586725892492E-5</v>
      </c>
      <c r="I1252" s="78">
        <f t="shared" si="152"/>
        <v>1.6619586725892492E-5</v>
      </c>
      <c r="J1252" s="190"/>
    </row>
    <row r="1253" spans="1:10" x14ac:dyDescent="0.2">
      <c r="A1253" s="76">
        <v>294</v>
      </c>
      <c r="B1253" s="76">
        <f t="shared" si="145"/>
        <v>0.29399999999999998</v>
      </c>
      <c r="C1253" s="78">
        <f t="shared" si="146"/>
        <v>8.3513733914665719E-6</v>
      </c>
      <c r="D1253" s="78">
        <f t="shared" si="147"/>
        <v>1</v>
      </c>
      <c r="E1253" s="78">
        <f t="shared" si="148"/>
        <v>8.3513733914665719E-6</v>
      </c>
      <c r="F1253" s="78">
        <f t="shared" si="149"/>
        <v>-101.56484196987569</v>
      </c>
      <c r="G1253" s="78">
        <f t="shared" si="150"/>
        <v>1</v>
      </c>
      <c r="H1253" s="78">
        <f t="shared" si="151"/>
        <v>1.0831681862052361E-5</v>
      </c>
      <c r="I1253" s="78">
        <f t="shared" si="152"/>
        <v>1.0831681862052361E-5</v>
      </c>
      <c r="J1253" s="190"/>
    </row>
    <row r="1254" spans="1:10" x14ac:dyDescent="0.2">
      <c r="A1254" s="76">
        <v>295</v>
      </c>
      <c r="B1254" s="76">
        <f t="shared" si="145"/>
        <v>0.29499999999999998</v>
      </c>
      <c r="C1254" s="78">
        <f t="shared" si="146"/>
        <v>4.8100856107227893E-6</v>
      </c>
      <c r="D1254" s="78">
        <f t="shared" si="147"/>
        <v>1</v>
      </c>
      <c r="E1254" s="78">
        <f t="shared" si="148"/>
        <v>4.8100856107227893E-6</v>
      </c>
      <c r="F1254" s="78">
        <f t="shared" si="149"/>
        <v>-106.35694387820476</v>
      </c>
      <c r="G1254" s="78">
        <f t="shared" si="150"/>
        <v>1</v>
      </c>
      <c r="H1254" s="78">
        <f t="shared" si="151"/>
        <v>6.5807295010946802E-6</v>
      </c>
      <c r="I1254" s="78">
        <f t="shared" si="152"/>
        <v>6.5807295010946802E-6</v>
      </c>
      <c r="J1254" s="190"/>
    </row>
    <row r="1255" spans="1:10" x14ac:dyDescent="0.2">
      <c r="A1255" s="76">
        <v>296</v>
      </c>
      <c r="B1255" s="76">
        <f t="shared" si="145"/>
        <v>0.29599999999999999</v>
      </c>
      <c r="C1255" s="78">
        <f t="shared" si="146"/>
        <v>2.448756565685871E-6</v>
      </c>
      <c r="D1255" s="78">
        <f t="shared" si="147"/>
        <v>1</v>
      </c>
      <c r="E1255" s="78">
        <f t="shared" si="148"/>
        <v>2.448756565685871E-6</v>
      </c>
      <c r="F1255" s="78">
        <f t="shared" si="149"/>
        <v>-112.22108773102269</v>
      </c>
      <c r="G1255" s="78">
        <f t="shared" si="150"/>
        <v>1</v>
      </c>
      <c r="H1255" s="78">
        <f t="shared" si="151"/>
        <v>3.6294210882043304E-6</v>
      </c>
      <c r="I1255" s="78">
        <f t="shared" si="152"/>
        <v>3.6294210882043304E-6</v>
      </c>
      <c r="J1255" s="190"/>
    </row>
    <row r="1256" spans="1:10" x14ac:dyDescent="0.2">
      <c r="A1256" s="76">
        <v>297</v>
      </c>
      <c r="B1256" s="76">
        <f t="shared" si="145"/>
        <v>0.29699999999999999</v>
      </c>
      <c r="C1256" s="78">
        <f t="shared" si="146"/>
        <v>1.0262120718756824E-6</v>
      </c>
      <c r="D1256" s="78">
        <f t="shared" si="147"/>
        <v>1</v>
      </c>
      <c r="E1256" s="78">
        <f t="shared" si="148"/>
        <v>1.0262120718756824E-6</v>
      </c>
      <c r="F1256" s="78">
        <f t="shared" si="149"/>
        <v>-119.77525761629524</v>
      </c>
      <c r="G1256" s="78">
        <f t="shared" si="150"/>
        <v>1</v>
      </c>
      <c r="H1256" s="78">
        <f t="shared" si="151"/>
        <v>1.7374843187807767E-6</v>
      </c>
      <c r="I1256" s="78">
        <f t="shared" si="152"/>
        <v>1.7374843187807767E-6</v>
      </c>
      <c r="J1256" s="190"/>
    </row>
    <row r="1257" spans="1:10" x14ac:dyDescent="0.2">
      <c r="A1257" s="76">
        <v>298</v>
      </c>
      <c r="B1257" s="76">
        <f t="shared" si="145"/>
        <v>0.29799999999999999</v>
      </c>
      <c r="C1257" s="78">
        <f t="shared" si="146"/>
        <v>3.0175635245882501E-7</v>
      </c>
      <c r="D1257" s="78">
        <f t="shared" si="147"/>
        <v>1</v>
      </c>
      <c r="E1257" s="78">
        <f t="shared" si="148"/>
        <v>3.0175635245882501E-7</v>
      </c>
      <c r="F1257" s="78">
        <f t="shared" si="149"/>
        <v>-130.40687157067524</v>
      </c>
      <c r="G1257" s="78">
        <f t="shared" si="150"/>
        <v>1</v>
      </c>
      <c r="H1257" s="78">
        <f t="shared" si="151"/>
        <v>6.6398421216725367E-7</v>
      </c>
      <c r="I1257" s="78">
        <f t="shared" si="152"/>
        <v>6.6398421216725367E-7</v>
      </c>
      <c r="J1257" s="190"/>
    </row>
    <row r="1258" spans="1:10" x14ac:dyDescent="0.2">
      <c r="A1258" s="76">
        <v>299</v>
      </c>
      <c r="B1258" s="76">
        <f t="shared" si="145"/>
        <v>0.29899999999999999</v>
      </c>
      <c r="C1258" s="78">
        <f t="shared" si="146"/>
        <v>3.7397726641663655E-8</v>
      </c>
      <c r="D1258" s="78">
        <f t="shared" si="147"/>
        <v>1</v>
      </c>
      <c r="E1258" s="78">
        <f t="shared" si="148"/>
        <v>3.7397726641663655E-8</v>
      </c>
      <c r="F1258" s="78">
        <f t="shared" si="149"/>
        <v>-148.54309594368493</v>
      </c>
      <c r="G1258" s="78">
        <f t="shared" si="150"/>
        <v>1</v>
      </c>
      <c r="H1258" s="78">
        <f t="shared" si="151"/>
        <v>1.6957703955024432E-7</v>
      </c>
      <c r="I1258" s="78">
        <f t="shared" si="152"/>
        <v>1.6957703955024432E-7</v>
      </c>
      <c r="J1258" s="190"/>
    </row>
    <row r="1259" spans="1:10" x14ac:dyDescent="0.2">
      <c r="A1259" s="76">
        <v>300</v>
      </c>
      <c r="B1259" s="76">
        <f t="shared" si="145"/>
        <v>0.3</v>
      </c>
      <c r="C1259" s="78">
        <f t="shared" si="146"/>
        <v>5.9318493413906302E-50</v>
      </c>
      <c r="D1259" s="78">
        <f t="shared" si="147"/>
        <v>1</v>
      </c>
      <c r="E1259" s="78">
        <f t="shared" si="148"/>
        <v>5.9318493413906302E-50</v>
      </c>
      <c r="F1259" s="78">
        <f t="shared" si="149"/>
        <v>-984.53619775649281</v>
      </c>
      <c r="G1259" s="78">
        <f t="shared" si="150"/>
        <v>1</v>
      </c>
      <c r="H1259" s="78">
        <f t="shared" si="151"/>
        <v>1.8698863320831828E-8</v>
      </c>
      <c r="I1259" s="78">
        <f t="shared" si="152"/>
        <v>1.8698863320831828E-8</v>
      </c>
      <c r="J1259" s="190"/>
    </row>
    <row r="1260" spans="1:10" x14ac:dyDescent="0.2">
      <c r="A1260" s="76">
        <v>301</v>
      </c>
      <c r="B1260" s="76">
        <f t="shared" si="145"/>
        <v>0.30099999999999999</v>
      </c>
      <c r="C1260" s="78">
        <f t="shared" si="146"/>
        <v>3.665728213307274E-8</v>
      </c>
      <c r="D1260" s="78">
        <f t="shared" si="147"/>
        <v>1</v>
      </c>
      <c r="E1260" s="78">
        <f t="shared" si="148"/>
        <v>3.665728213307274E-8</v>
      </c>
      <c r="F1260" s="78">
        <f t="shared" si="149"/>
        <v>-148.7167947582154</v>
      </c>
      <c r="G1260" s="78">
        <f t="shared" si="150"/>
        <v>1</v>
      </c>
      <c r="H1260" s="78">
        <f t="shared" si="151"/>
        <v>1.832864106653637E-8</v>
      </c>
      <c r="I1260" s="78">
        <f t="shared" si="152"/>
        <v>1.832864106653637E-8</v>
      </c>
      <c r="J1260" s="190"/>
    </row>
    <row r="1261" spans="1:10" x14ac:dyDescent="0.2">
      <c r="A1261" s="76">
        <v>302</v>
      </c>
      <c r="B1261" s="76">
        <f t="shared" si="145"/>
        <v>0.30199999999999999</v>
      </c>
      <c r="C1261" s="78">
        <f t="shared" si="146"/>
        <v>2.8992545472230489E-7</v>
      </c>
      <c r="D1261" s="78">
        <f t="shared" si="147"/>
        <v>1</v>
      </c>
      <c r="E1261" s="78">
        <f t="shared" si="148"/>
        <v>2.8992545472230489E-7</v>
      </c>
      <c r="F1261" s="78">
        <f t="shared" si="149"/>
        <v>-130.75427306025932</v>
      </c>
      <c r="G1261" s="78">
        <f t="shared" si="150"/>
        <v>1</v>
      </c>
      <c r="H1261" s="78">
        <f t="shared" si="151"/>
        <v>1.6329136842768881E-7</v>
      </c>
      <c r="I1261" s="78">
        <f t="shared" si="152"/>
        <v>1.6329136842768881E-7</v>
      </c>
      <c r="J1261" s="190"/>
    </row>
    <row r="1262" spans="1:10" x14ac:dyDescent="0.2">
      <c r="A1262" s="76">
        <v>303</v>
      </c>
      <c r="B1262" s="76">
        <f t="shared" si="145"/>
        <v>0.30299999999999999</v>
      </c>
      <c r="C1262" s="78">
        <f t="shared" si="146"/>
        <v>9.6645474992603322E-7</v>
      </c>
      <c r="D1262" s="78">
        <f t="shared" si="147"/>
        <v>1</v>
      </c>
      <c r="E1262" s="78">
        <f t="shared" si="148"/>
        <v>9.6645474992603322E-7</v>
      </c>
      <c r="F1262" s="78">
        <f t="shared" si="149"/>
        <v>-120.29636950249602</v>
      </c>
      <c r="G1262" s="78">
        <f t="shared" si="150"/>
        <v>1</v>
      </c>
      <c r="H1262" s="78">
        <f t="shared" si="151"/>
        <v>6.2819010232416911E-7</v>
      </c>
      <c r="I1262" s="78">
        <f t="shared" si="152"/>
        <v>6.2819010232416911E-7</v>
      </c>
      <c r="J1262" s="190"/>
    </row>
    <row r="1263" spans="1:10" x14ac:dyDescent="0.2">
      <c r="A1263" s="76">
        <v>304</v>
      </c>
      <c r="B1263" s="76">
        <f t="shared" si="145"/>
        <v>0.30399999999999999</v>
      </c>
      <c r="C1263" s="78">
        <f t="shared" si="146"/>
        <v>2.2604969225813075E-6</v>
      </c>
      <c r="D1263" s="78">
        <f t="shared" si="147"/>
        <v>1</v>
      </c>
      <c r="E1263" s="78">
        <f t="shared" si="148"/>
        <v>2.2604969225813075E-6</v>
      </c>
      <c r="F1263" s="78">
        <f t="shared" si="149"/>
        <v>-112.91592159747199</v>
      </c>
      <c r="G1263" s="78">
        <f t="shared" si="150"/>
        <v>1</v>
      </c>
      <c r="H1263" s="78">
        <f t="shared" si="151"/>
        <v>1.6134758362536704E-6</v>
      </c>
      <c r="I1263" s="78">
        <f t="shared" si="152"/>
        <v>1.6134758362536704E-6</v>
      </c>
      <c r="J1263" s="190"/>
    </row>
    <row r="1264" spans="1:10" x14ac:dyDescent="0.2">
      <c r="A1264" s="76">
        <v>305</v>
      </c>
      <c r="B1264" s="76">
        <f t="shared" si="145"/>
        <v>0.30499999999999999</v>
      </c>
      <c r="C1264" s="78">
        <f t="shared" si="146"/>
        <v>4.3523542986033848E-6</v>
      </c>
      <c r="D1264" s="78">
        <f t="shared" si="147"/>
        <v>1</v>
      </c>
      <c r="E1264" s="78">
        <f t="shared" si="148"/>
        <v>4.3523542986033848E-6</v>
      </c>
      <c r="F1264" s="78">
        <f t="shared" si="149"/>
        <v>-107.22551517214688</v>
      </c>
      <c r="G1264" s="78">
        <f t="shared" si="150"/>
        <v>1</v>
      </c>
      <c r="H1264" s="78">
        <f t="shared" si="151"/>
        <v>3.306425610592346E-6</v>
      </c>
      <c r="I1264" s="78">
        <f t="shared" si="152"/>
        <v>3.306425610592346E-6</v>
      </c>
      <c r="J1264" s="190"/>
    </row>
    <row r="1265" spans="1:10" x14ac:dyDescent="0.2">
      <c r="A1265" s="76">
        <v>306</v>
      </c>
      <c r="B1265" s="76">
        <f t="shared" si="145"/>
        <v>0.30599999999999999</v>
      </c>
      <c r="C1265" s="78">
        <f t="shared" si="146"/>
        <v>7.4069855906642534E-6</v>
      </c>
      <c r="D1265" s="78">
        <f t="shared" si="147"/>
        <v>1</v>
      </c>
      <c r="E1265" s="78">
        <f t="shared" si="148"/>
        <v>7.4069855906642534E-6</v>
      </c>
      <c r="F1265" s="78">
        <f t="shared" si="149"/>
        <v>-102.6071700042304</v>
      </c>
      <c r="G1265" s="78">
        <f t="shared" si="150"/>
        <v>1</v>
      </c>
      <c r="H1265" s="78">
        <f t="shared" si="151"/>
        <v>5.8796699446338187E-6</v>
      </c>
      <c r="I1265" s="78">
        <f t="shared" si="152"/>
        <v>5.8796699446338187E-6</v>
      </c>
      <c r="J1265" s="190"/>
    </row>
    <row r="1266" spans="1:10" x14ac:dyDescent="0.2">
      <c r="A1266" s="76">
        <v>307</v>
      </c>
      <c r="B1266" s="76">
        <f t="shared" si="145"/>
        <v>0.307</v>
      </c>
      <c r="C1266" s="78">
        <f t="shared" si="146"/>
        <v>1.1572777296629018E-5</v>
      </c>
      <c r="D1266" s="78">
        <f t="shared" si="147"/>
        <v>1</v>
      </c>
      <c r="E1266" s="78">
        <f t="shared" si="148"/>
        <v>1.1572777296629018E-5</v>
      </c>
      <c r="F1266" s="78">
        <f t="shared" si="149"/>
        <v>-98.731248084823051</v>
      </c>
      <c r="G1266" s="78">
        <f t="shared" si="150"/>
        <v>1</v>
      </c>
      <c r="H1266" s="78">
        <f t="shared" si="151"/>
        <v>9.4898814436466352E-6</v>
      </c>
      <c r="I1266" s="78">
        <f t="shared" si="152"/>
        <v>9.4898814436466352E-6</v>
      </c>
      <c r="J1266" s="190"/>
    </row>
    <row r="1267" spans="1:10" x14ac:dyDescent="0.2">
      <c r="A1267" s="76">
        <v>308</v>
      </c>
      <c r="B1267" s="76">
        <f t="shared" si="145"/>
        <v>0.308</v>
      </c>
      <c r="C1267" s="78">
        <f t="shared" si="146"/>
        <v>1.698048792225164E-5</v>
      </c>
      <c r="D1267" s="78">
        <f t="shared" si="147"/>
        <v>1</v>
      </c>
      <c r="E1267" s="78">
        <f t="shared" si="148"/>
        <v>1.698048792225164E-5</v>
      </c>
      <c r="F1267" s="78">
        <f t="shared" si="149"/>
        <v>-95.400996695390177</v>
      </c>
      <c r="G1267" s="78">
        <f t="shared" si="150"/>
        <v>1</v>
      </c>
      <c r="H1267" s="78">
        <f t="shared" si="151"/>
        <v>1.427663260944033E-5</v>
      </c>
      <c r="I1267" s="78">
        <f t="shared" si="152"/>
        <v>1.427663260944033E-5</v>
      </c>
      <c r="J1267" s="190"/>
    </row>
    <row r="1268" spans="1:10" x14ac:dyDescent="0.2">
      <c r="A1268" s="76">
        <v>309</v>
      </c>
      <c r="B1268" s="76">
        <f t="shared" si="145"/>
        <v>0.309</v>
      </c>
      <c r="C1268" s="78">
        <f t="shared" si="146"/>
        <v>2.3742370664523737E-5</v>
      </c>
      <c r="D1268" s="78">
        <f t="shared" si="147"/>
        <v>1</v>
      </c>
      <c r="E1268" s="78">
        <f t="shared" si="148"/>
        <v>2.3742370664523737E-5</v>
      </c>
      <c r="F1268" s="78">
        <f t="shared" si="149"/>
        <v>-92.489518382339142</v>
      </c>
      <c r="G1268" s="78">
        <f t="shared" si="150"/>
        <v>1</v>
      </c>
      <c r="H1268" s="78">
        <f t="shared" si="151"/>
        <v>2.0361429293387687E-5</v>
      </c>
      <c r="I1268" s="78">
        <f t="shared" si="152"/>
        <v>2.0361429293387687E-5</v>
      </c>
      <c r="J1268" s="190"/>
    </row>
    <row r="1269" spans="1:10" x14ac:dyDescent="0.2">
      <c r="A1269" s="76">
        <v>310</v>
      </c>
      <c r="B1269" s="76">
        <f t="shared" si="145"/>
        <v>0.31</v>
      </c>
      <c r="C1269" s="78">
        <f t="shared" si="146"/>
        <v>3.1951478569799044E-5</v>
      </c>
      <c r="D1269" s="78">
        <f t="shared" si="147"/>
        <v>1</v>
      </c>
      <c r="E1269" s="78">
        <f t="shared" si="148"/>
        <v>3.1951478569799044E-5</v>
      </c>
      <c r="F1269" s="78">
        <f t="shared" si="149"/>
        <v>-89.910180797155718</v>
      </c>
      <c r="G1269" s="78">
        <f t="shared" si="150"/>
        <v>1</v>
      </c>
      <c r="H1269" s="78">
        <f t="shared" si="151"/>
        <v>2.784692461716139E-5</v>
      </c>
      <c r="I1269" s="78">
        <f t="shared" si="152"/>
        <v>2.784692461716139E-5</v>
      </c>
      <c r="J1269" s="190"/>
    </row>
    <row r="1270" spans="1:10" x14ac:dyDescent="0.2">
      <c r="A1270" s="76">
        <v>311</v>
      </c>
      <c r="B1270" s="76">
        <f t="shared" si="145"/>
        <v>0.311</v>
      </c>
      <c r="C1270" s="78">
        <f t="shared" si="146"/>
        <v>4.1681154555260032E-5</v>
      </c>
      <c r="D1270" s="78">
        <f t="shared" si="147"/>
        <v>1</v>
      </c>
      <c r="E1270" s="78">
        <f t="shared" si="148"/>
        <v>4.1681154555260032E-5</v>
      </c>
      <c r="F1270" s="78">
        <f t="shared" si="149"/>
        <v>-87.601205194346335</v>
      </c>
      <c r="G1270" s="78">
        <f t="shared" si="150"/>
        <v>1</v>
      </c>
      <c r="H1270" s="78">
        <f t="shared" si="151"/>
        <v>3.6816316562529534E-5</v>
      </c>
      <c r="I1270" s="78">
        <f t="shared" si="152"/>
        <v>3.6816316562529534E-5</v>
      </c>
      <c r="J1270" s="190"/>
    </row>
    <row r="1271" spans="1:10" x14ac:dyDescent="0.2">
      <c r="A1271" s="76">
        <v>312</v>
      </c>
      <c r="B1271" s="76">
        <f t="shared" si="145"/>
        <v>0.312</v>
      </c>
      <c r="C1271" s="78">
        <f t="shared" si="146"/>
        <v>5.2984707067018995E-5</v>
      </c>
      <c r="D1271" s="78">
        <f t="shared" si="147"/>
        <v>1</v>
      </c>
      <c r="E1271" s="78">
        <f t="shared" si="148"/>
        <v>5.2984707067018995E-5</v>
      </c>
      <c r="F1271" s="78">
        <f t="shared" si="149"/>
        <v>-85.516989247530859</v>
      </c>
      <c r="G1271" s="78">
        <f t="shared" si="150"/>
        <v>1</v>
      </c>
      <c r="H1271" s="78">
        <f t="shared" si="151"/>
        <v>4.733293081113951E-5</v>
      </c>
      <c r="I1271" s="78">
        <f t="shared" si="152"/>
        <v>4.733293081113951E-5</v>
      </c>
      <c r="J1271" s="190"/>
    </row>
    <row r="1272" spans="1:10" x14ac:dyDescent="0.2">
      <c r="A1272" s="76">
        <v>313</v>
      </c>
      <c r="B1272" s="76">
        <f t="shared" si="145"/>
        <v>0.313</v>
      </c>
      <c r="C1272" s="78">
        <f t="shared" si="146"/>
        <v>6.5895270556565492E-5</v>
      </c>
      <c r="D1272" s="78">
        <f t="shared" si="147"/>
        <v>1</v>
      </c>
      <c r="E1272" s="78">
        <f t="shared" si="148"/>
        <v>6.5895270556565492E-5</v>
      </c>
      <c r="F1272" s="78">
        <f t="shared" si="149"/>
        <v>-83.62291509048498</v>
      </c>
      <c r="G1272" s="78">
        <f t="shared" si="150"/>
        <v>1</v>
      </c>
      <c r="H1272" s="78">
        <f t="shared" si="151"/>
        <v>5.9439988811792244E-5</v>
      </c>
      <c r="I1272" s="78">
        <f t="shared" si="152"/>
        <v>5.9439988811792244E-5</v>
      </c>
      <c r="J1272" s="190"/>
    </row>
    <row r="1273" spans="1:10" x14ac:dyDescent="0.2">
      <c r="A1273" s="76">
        <v>314</v>
      </c>
      <c r="B1273" s="76">
        <f t="shared" si="145"/>
        <v>0.314</v>
      </c>
      <c r="C1273" s="78">
        <f t="shared" si="146"/>
        <v>8.0425848402106587E-5</v>
      </c>
      <c r="D1273" s="78">
        <f t="shared" si="147"/>
        <v>1</v>
      </c>
      <c r="E1273" s="78">
        <f t="shared" si="148"/>
        <v>8.0425848402106587E-5</v>
      </c>
      <c r="F1273" s="78">
        <f t="shared" si="149"/>
        <v>-81.892086981684926</v>
      </c>
      <c r="G1273" s="78">
        <f t="shared" si="150"/>
        <v>1</v>
      </c>
      <c r="H1273" s="78">
        <f t="shared" si="151"/>
        <v>7.316055947933604E-5</v>
      </c>
      <c r="I1273" s="78">
        <f t="shared" si="152"/>
        <v>7.316055947933604E-5</v>
      </c>
      <c r="J1273" s="190"/>
    </row>
    <row r="1274" spans="1:10" x14ac:dyDescent="0.2">
      <c r="A1274" s="76">
        <v>315</v>
      </c>
      <c r="B1274" s="76">
        <f t="shared" si="145"/>
        <v>0.315</v>
      </c>
      <c r="C1274" s="78">
        <f t="shared" si="146"/>
        <v>9.6569534395091522E-5</v>
      </c>
      <c r="D1274" s="78">
        <f t="shared" si="147"/>
        <v>1</v>
      </c>
      <c r="E1274" s="78">
        <f t="shared" si="148"/>
        <v>9.6569534395091522E-5</v>
      </c>
      <c r="F1274" s="78">
        <f t="shared" si="149"/>
        <v>-80.303197250351559</v>
      </c>
      <c r="G1274" s="78">
        <f t="shared" si="150"/>
        <v>1</v>
      </c>
      <c r="H1274" s="78">
        <f t="shared" si="151"/>
        <v>8.8497691398599062E-5</v>
      </c>
      <c r="I1274" s="78">
        <f t="shared" si="152"/>
        <v>8.8497691398599062E-5</v>
      </c>
      <c r="J1274" s="190"/>
    </row>
    <row r="1275" spans="1:10" x14ac:dyDescent="0.2">
      <c r="A1275" s="76">
        <v>316</v>
      </c>
      <c r="B1275" s="76">
        <f t="shared" si="145"/>
        <v>0.316</v>
      </c>
      <c r="C1275" s="78">
        <f t="shared" si="146"/>
        <v>1.1429990746644346E-4</v>
      </c>
      <c r="D1275" s="78">
        <f t="shared" si="147"/>
        <v>1</v>
      </c>
      <c r="E1275" s="78">
        <f t="shared" si="148"/>
        <v>1.1429990746644346E-4</v>
      </c>
      <c r="F1275" s="78">
        <f t="shared" si="149"/>
        <v>-78.839082423910511</v>
      </c>
      <c r="G1275" s="78">
        <f t="shared" si="150"/>
        <v>1</v>
      </c>
      <c r="H1275" s="78">
        <f t="shared" si="151"/>
        <v>1.0543472093076748E-4</v>
      </c>
      <c r="I1275" s="78">
        <f t="shared" si="152"/>
        <v>1.0543472093076748E-4</v>
      </c>
      <c r="J1275" s="190"/>
    </row>
    <row r="1276" spans="1:10" x14ac:dyDescent="0.2">
      <c r="A1276" s="76">
        <v>317</v>
      </c>
      <c r="B1276" s="76">
        <f t="shared" si="145"/>
        <v>0.317</v>
      </c>
      <c r="C1276" s="78">
        <f t="shared" si="146"/>
        <v>1.3357159295276564E-4</v>
      </c>
      <c r="D1276" s="78">
        <f t="shared" si="147"/>
        <v>1</v>
      </c>
      <c r="E1276" s="78">
        <f t="shared" si="148"/>
        <v>1.3357159295276564E-4</v>
      </c>
      <c r="F1276" s="78">
        <f t="shared" si="149"/>
        <v>-77.485717893443422</v>
      </c>
      <c r="G1276" s="78">
        <f t="shared" si="150"/>
        <v>1</v>
      </c>
      <c r="H1276" s="78">
        <f t="shared" si="151"/>
        <v>1.2393575020960455E-4</v>
      </c>
      <c r="I1276" s="78">
        <f t="shared" si="152"/>
        <v>1.2393575020960455E-4</v>
      </c>
      <c r="J1276" s="190"/>
    </row>
    <row r="1277" spans="1:10" x14ac:dyDescent="0.2">
      <c r="A1277" s="76">
        <v>318</v>
      </c>
      <c r="B1277" s="76">
        <f t="shared" ref="B1277:B1340" si="153">A1277/1000</f>
        <v>0.318</v>
      </c>
      <c r="C1277" s="78">
        <f t="shared" ref="C1277:C1340" si="154">ABS(SIN(((144*PI()*$A1277*VLOOKUP($D$8,$C$13:$D$16,2,FALSE))/($D$11*1000000)))/(VLOOKUP($D$8,$C$13:$D$16,2,FALSE)*SIN(((144*PI()*$A1277)/($D$11*1000000)))))^3</f>
        <v>1.5432098241034852E-4</v>
      </c>
      <c r="D1277" s="78">
        <f t="shared" ref="D1277:D1340" si="155">ABS(SIN(((144*VLOOKUP($D$8,$C$13:$D$16,2,FALSE)*PI()*$A1277*VLOOKUP($D$8,$C$13:$E$16,3,FALSE))/($D$11*1000000)))/(VLOOKUP($D$8,$C$13:$E$16,3,FALSE)*SIN(((144*VLOOKUP($D$8,$C$13:$D$16,2,FALSE)*PI()*$A1277)/($D$11*1000000)))))^1</f>
        <v>1</v>
      </c>
      <c r="E1277" s="78">
        <f t="shared" ref="E1277:E1340" si="156">C1277*D1277</f>
        <v>1.5432098241034852E-4</v>
      </c>
      <c r="F1277" s="78">
        <f t="shared" ref="F1277:F1340" si="157">20*LOG10(E1277)</f>
        <v>-76.231500412566589</v>
      </c>
      <c r="G1277" s="78">
        <f t="shared" ref="G1277:G1340" si="158">A1277-A1276</f>
        <v>1</v>
      </c>
      <c r="H1277" s="78">
        <f t="shared" ref="H1277:H1340" si="159">((C1277+C1276)/2)</f>
        <v>1.4394628768155706E-4</v>
      </c>
      <c r="I1277" s="78">
        <f t="shared" si="152"/>
        <v>1.4394628768155706E-4</v>
      </c>
      <c r="J1277" s="190"/>
    </row>
    <row r="1278" spans="1:10" x14ac:dyDescent="0.2">
      <c r="A1278" s="76">
        <v>319</v>
      </c>
      <c r="B1278" s="76">
        <f t="shared" si="153"/>
        <v>0.31900000000000001</v>
      </c>
      <c r="C1278" s="78">
        <f t="shared" si="154"/>
        <v>1.7646710278337592E-4</v>
      </c>
      <c r="D1278" s="78">
        <f t="shared" si="155"/>
        <v>1</v>
      </c>
      <c r="E1278" s="78">
        <f t="shared" si="156"/>
        <v>1.7646710278337592E-4</v>
      </c>
      <c r="F1278" s="78">
        <f t="shared" si="157"/>
        <v>-75.066724888953729</v>
      </c>
      <c r="G1278" s="78">
        <f t="shared" si="158"/>
        <v>1</v>
      </c>
      <c r="H1278" s="78">
        <f t="shared" si="159"/>
        <v>1.653940425968622E-4</v>
      </c>
      <c r="I1278" s="78">
        <f t="shared" ref="I1278:I1341" si="160">G1278*H1278</f>
        <v>1.653940425968622E-4</v>
      </c>
      <c r="J1278" s="190"/>
    </row>
    <row r="1279" spans="1:10" x14ac:dyDescent="0.2">
      <c r="A1279" s="76">
        <v>320</v>
      </c>
      <c r="B1279" s="76">
        <f t="shared" si="153"/>
        <v>0.32</v>
      </c>
      <c r="C1279" s="78">
        <f t="shared" si="154"/>
        <v>1.999126246308161E-4</v>
      </c>
      <c r="D1279" s="78">
        <f t="shared" si="155"/>
        <v>1</v>
      </c>
      <c r="E1279" s="78">
        <f t="shared" si="156"/>
        <v>1.999126246308161E-4</v>
      </c>
      <c r="F1279" s="78">
        <f t="shared" si="157"/>
        <v>-73.98319557993139</v>
      </c>
      <c r="G1279" s="78">
        <f t="shared" si="158"/>
        <v>1</v>
      </c>
      <c r="H1279" s="78">
        <f t="shared" si="159"/>
        <v>1.8818986370709601E-4</v>
      </c>
      <c r="I1279" s="78">
        <f t="shared" si="160"/>
        <v>1.8818986370709601E-4</v>
      </c>
      <c r="J1279" s="190"/>
    </row>
    <row r="1280" spans="1:10" x14ac:dyDescent="0.2">
      <c r="A1280" s="76">
        <v>321</v>
      </c>
      <c r="B1280" s="76">
        <f t="shared" si="153"/>
        <v>0.32100000000000001</v>
      </c>
      <c r="C1280" s="78">
        <f t="shared" si="154"/>
        <v>2.2454499812157386E-4</v>
      </c>
      <c r="D1280" s="78">
        <f t="shared" si="155"/>
        <v>1</v>
      </c>
      <c r="E1280" s="78">
        <f t="shared" si="156"/>
        <v>2.2454499812157386E-4</v>
      </c>
      <c r="F1280" s="78">
        <f t="shared" si="157"/>
        <v>-72.973932293423147</v>
      </c>
      <c r="G1280" s="78">
        <f t="shared" si="158"/>
        <v>1</v>
      </c>
      <c r="H1280" s="78">
        <f t="shared" si="159"/>
        <v>2.1222881137619498E-4</v>
      </c>
      <c r="I1280" s="78">
        <f t="shared" si="160"/>
        <v>2.1222881137619498E-4</v>
      </c>
      <c r="J1280" s="190"/>
    </row>
    <row r="1281" spans="1:10" x14ac:dyDescent="0.2">
      <c r="A1281" s="76">
        <v>322</v>
      </c>
      <c r="B1281" s="76">
        <f t="shared" si="153"/>
        <v>0.32200000000000001</v>
      </c>
      <c r="C1281" s="78">
        <f t="shared" si="154"/>
        <v>2.5023770462589327E-4</v>
      </c>
      <c r="D1281" s="78">
        <f t="shared" si="155"/>
        <v>1</v>
      </c>
      <c r="E1281" s="78">
        <f t="shared" si="156"/>
        <v>2.5023770462589327E-4</v>
      </c>
      <c r="F1281" s="78">
        <f t="shared" si="157"/>
        <v>-72.032945045748946</v>
      </c>
      <c r="G1281" s="78">
        <f t="shared" si="158"/>
        <v>1</v>
      </c>
      <c r="H1281" s="78">
        <f t="shared" si="159"/>
        <v>2.3739135137373357E-4</v>
      </c>
      <c r="I1281" s="78">
        <f t="shared" si="160"/>
        <v>2.3739135137373357E-4</v>
      </c>
      <c r="J1281" s="190"/>
    </row>
    <row r="1282" spans="1:10" x14ac:dyDescent="0.2">
      <c r="A1282" s="76">
        <v>323</v>
      </c>
      <c r="B1282" s="76">
        <f t="shared" si="153"/>
        <v>0.32300000000000001</v>
      </c>
      <c r="C1282" s="78">
        <f t="shared" si="154"/>
        <v>2.7685161096818376E-4</v>
      </c>
      <c r="D1282" s="78">
        <f t="shared" si="155"/>
        <v>1</v>
      </c>
      <c r="E1282" s="78">
        <f t="shared" si="156"/>
        <v>2.7685161096818376E-4</v>
      </c>
      <c r="F1282" s="78">
        <f t="shared" si="157"/>
        <v>-71.155058900685361</v>
      </c>
      <c r="G1282" s="78">
        <f t="shared" si="158"/>
        <v>1</v>
      </c>
      <c r="H1282" s="78">
        <f t="shared" si="159"/>
        <v>2.6354465779703851E-4</v>
      </c>
      <c r="I1282" s="78">
        <f t="shared" si="160"/>
        <v>2.6354465779703851E-4</v>
      </c>
      <c r="J1282" s="190"/>
    </row>
    <row r="1283" spans="1:10" x14ac:dyDescent="0.2">
      <c r="A1283" s="76">
        <v>324</v>
      </c>
      <c r="B1283" s="76">
        <f t="shared" si="153"/>
        <v>0.32400000000000001</v>
      </c>
      <c r="C1283" s="78">
        <f t="shared" si="154"/>
        <v>3.0423641276670221E-4</v>
      </c>
      <c r="D1283" s="78">
        <f t="shared" si="155"/>
        <v>1</v>
      </c>
      <c r="E1283" s="78">
        <f t="shared" si="156"/>
        <v>3.0423641276670221E-4</v>
      </c>
      <c r="F1283" s="78">
        <f t="shared" si="157"/>
        <v>-70.335776166129534</v>
      </c>
      <c r="G1283" s="78">
        <f t="shared" si="158"/>
        <v>1</v>
      </c>
      <c r="H1283" s="78">
        <f t="shared" si="159"/>
        <v>2.9054401186744301E-4</v>
      </c>
      <c r="I1283" s="78">
        <f t="shared" si="160"/>
        <v>2.9054401186744301E-4</v>
      </c>
      <c r="J1283" s="190"/>
    </row>
    <row r="1284" spans="1:10" x14ac:dyDescent="0.2">
      <c r="A1284" s="76">
        <v>325</v>
      </c>
      <c r="B1284" s="76">
        <f t="shared" si="153"/>
        <v>0.32500000000000001</v>
      </c>
      <c r="C1284" s="78">
        <f t="shared" si="154"/>
        <v>3.3223215277188527E-4</v>
      </c>
      <c r="D1284" s="78">
        <f t="shared" si="155"/>
        <v>1</v>
      </c>
      <c r="E1284" s="78">
        <f t="shared" si="156"/>
        <v>3.3223215277188527E-4</v>
      </c>
      <c r="F1284" s="78">
        <f t="shared" si="157"/>
        <v>-69.571166793761549</v>
      </c>
      <c r="G1284" s="78">
        <f t="shared" si="158"/>
        <v>1</v>
      </c>
      <c r="H1284" s="78">
        <f t="shared" si="159"/>
        <v>3.1823428276929374E-4</v>
      </c>
      <c r="I1284" s="78">
        <f t="shared" si="160"/>
        <v>3.1823428276929374E-4</v>
      </c>
      <c r="J1284" s="190"/>
    </row>
    <row r="1285" spans="1:10" x14ac:dyDescent="0.2">
      <c r="A1285" s="76">
        <v>326</v>
      </c>
      <c r="B1285" s="76">
        <f t="shared" si="153"/>
        <v>0.32600000000000001</v>
      </c>
      <c r="C1285" s="78">
        <f t="shared" si="154"/>
        <v>3.6067079972995831E-4</v>
      </c>
      <c r="D1285" s="78">
        <f t="shared" si="155"/>
        <v>1</v>
      </c>
      <c r="E1285" s="78">
        <f t="shared" si="156"/>
        <v>3.6067079972995831E-4</v>
      </c>
      <c r="F1285" s="78">
        <f t="shared" si="157"/>
        <v>-68.857780343512943</v>
      </c>
      <c r="G1285" s="78">
        <f t="shared" si="158"/>
        <v>1</v>
      </c>
      <c r="H1285" s="78">
        <f t="shared" si="159"/>
        <v>3.4645147625092179E-4</v>
      </c>
      <c r="I1285" s="78">
        <f t="shared" si="160"/>
        <v>3.4645147625092179E-4</v>
      </c>
      <c r="J1285" s="190"/>
    </row>
    <row r="1286" spans="1:10" x14ac:dyDescent="0.2">
      <c r="A1286" s="76">
        <v>327</v>
      </c>
      <c r="B1286" s="76">
        <f t="shared" si="153"/>
        <v>0.32700000000000001</v>
      </c>
      <c r="C1286" s="78">
        <f t="shared" si="154"/>
        <v>3.8937787304241391E-4</v>
      </c>
      <c r="D1286" s="78">
        <f t="shared" si="155"/>
        <v>1</v>
      </c>
      <c r="E1286" s="78">
        <f t="shared" si="156"/>
        <v>3.8937787304241391E-4</v>
      </c>
      <c r="F1286" s="78">
        <f t="shared" si="157"/>
        <v>-68.192574630465401</v>
      </c>
      <c r="G1286" s="78">
        <f t="shared" si="158"/>
        <v>1</v>
      </c>
      <c r="H1286" s="78">
        <f t="shared" si="159"/>
        <v>3.7502433638618611E-4</v>
      </c>
      <c r="I1286" s="78">
        <f t="shared" si="160"/>
        <v>3.7502433638618611E-4</v>
      </c>
      <c r="J1286" s="190"/>
    </row>
    <row r="1287" spans="1:10" x14ac:dyDescent="0.2">
      <c r="A1287" s="76">
        <v>328</v>
      </c>
      <c r="B1287" s="76">
        <f t="shared" si="153"/>
        <v>0.32800000000000001</v>
      </c>
      <c r="C1287" s="78">
        <f t="shared" si="154"/>
        <v>4.1817409836511331E-4</v>
      </c>
      <c r="D1287" s="78">
        <f t="shared" si="155"/>
        <v>1</v>
      </c>
      <c r="E1287" s="78">
        <f t="shared" si="156"/>
        <v>4.1817409836511331E-4</v>
      </c>
      <c r="F1287" s="78">
        <f t="shared" si="157"/>
        <v>-67.572857416281579</v>
      </c>
      <c r="G1287" s="78">
        <f t="shared" si="158"/>
        <v>1</v>
      </c>
      <c r="H1287" s="78">
        <f t="shared" si="159"/>
        <v>4.0377598570376361E-4</v>
      </c>
      <c r="I1287" s="78">
        <f t="shared" si="160"/>
        <v>4.0377598570376361E-4</v>
      </c>
      <c r="J1287" s="190"/>
    </row>
    <row r="1288" spans="1:10" x14ac:dyDescent="0.2">
      <c r="A1288" s="76">
        <v>329</v>
      </c>
      <c r="B1288" s="76">
        <f t="shared" si="153"/>
        <v>0.32900000000000001</v>
      </c>
      <c r="C1288" s="78">
        <f t="shared" si="154"/>
        <v>4.468770792918831E-4</v>
      </c>
      <c r="D1288" s="78">
        <f t="shared" si="155"/>
        <v>1</v>
      </c>
      <c r="E1288" s="78">
        <f t="shared" si="156"/>
        <v>4.468770792918831E-4</v>
      </c>
      <c r="F1288" s="78">
        <f t="shared" si="157"/>
        <v>-66.996238402086419</v>
      </c>
      <c r="G1288" s="78">
        <f t="shared" si="158"/>
        <v>1</v>
      </c>
      <c r="H1288" s="78">
        <f t="shared" si="159"/>
        <v>4.3252558882849823E-4</v>
      </c>
      <c r="I1288" s="78">
        <f t="shared" si="160"/>
        <v>4.3252558882849823E-4</v>
      </c>
      <c r="J1288" s="190"/>
    </row>
    <row r="1289" spans="1:10" x14ac:dyDescent="0.2">
      <c r="A1289" s="76">
        <v>330</v>
      </c>
      <c r="B1289" s="76">
        <f t="shared" si="153"/>
        <v>0.33</v>
      </c>
      <c r="C1289" s="78">
        <f t="shared" si="154"/>
        <v>4.75302970394365E-4</v>
      </c>
      <c r="D1289" s="78">
        <f t="shared" si="155"/>
        <v>1</v>
      </c>
      <c r="E1289" s="78">
        <f t="shared" si="156"/>
        <v>4.75302970394365E-4</v>
      </c>
      <c r="F1289" s="78">
        <f t="shared" si="157"/>
        <v>-66.460589431678954</v>
      </c>
      <c r="G1289" s="78">
        <f t="shared" si="158"/>
        <v>1</v>
      </c>
      <c r="H1289" s="78">
        <f t="shared" si="159"/>
        <v>4.6109002484312402E-4</v>
      </c>
      <c r="I1289" s="78">
        <f t="shared" si="160"/>
        <v>4.6109002484312402E-4</v>
      </c>
      <c r="J1289" s="190"/>
    </row>
    <row r="1290" spans="1:10" x14ac:dyDescent="0.2">
      <c r="A1290" s="76">
        <v>331</v>
      </c>
      <c r="B1290" s="76">
        <f t="shared" si="153"/>
        <v>0.33100000000000002</v>
      </c>
      <c r="C1290" s="78">
        <f t="shared" si="154"/>
        <v>5.0326813713903046E-4</v>
      </c>
      <c r="D1290" s="78">
        <f t="shared" si="155"/>
        <v>1</v>
      </c>
      <c r="E1290" s="78">
        <f t="shared" si="156"/>
        <v>5.0326813713903046E-4</v>
      </c>
      <c r="F1290" s="78">
        <f t="shared" si="157"/>
        <v>-65.964011294808586</v>
      </c>
      <c r="G1290" s="78">
        <f t="shared" si="158"/>
        <v>1</v>
      </c>
      <c r="H1290" s="78">
        <f t="shared" si="159"/>
        <v>4.8928555376669776E-4</v>
      </c>
      <c r="I1290" s="78">
        <f t="shared" si="160"/>
        <v>4.8928555376669776E-4</v>
      </c>
      <c r="J1290" s="190"/>
    </row>
    <row r="1291" spans="1:10" x14ac:dyDescent="0.2">
      <c r="A1291" s="76">
        <v>332</v>
      </c>
      <c r="B1291" s="76">
        <f t="shared" si="153"/>
        <v>0.33200000000000002</v>
      </c>
      <c r="C1291" s="78">
        <f t="shared" si="154"/>
        <v>5.305907885699209E-4</v>
      </c>
      <c r="D1291" s="78">
        <f t="shared" si="155"/>
        <v>1</v>
      </c>
      <c r="E1291" s="78">
        <f t="shared" si="156"/>
        <v>5.305907885699209E-4</v>
      </c>
      <c r="F1291" s="78">
        <f t="shared" si="157"/>
        <v>-65.504805878931279</v>
      </c>
      <c r="G1291" s="78">
        <f t="shared" si="158"/>
        <v>1</v>
      </c>
      <c r="H1291" s="78">
        <f t="shared" si="159"/>
        <v>5.1692946285447562E-4</v>
      </c>
      <c r="I1291" s="78">
        <f t="shared" si="160"/>
        <v>5.1692946285447562E-4</v>
      </c>
      <c r="J1291" s="190"/>
    </row>
    <row r="1292" spans="1:10" x14ac:dyDescent="0.2">
      <c r="A1292" s="76">
        <v>333</v>
      </c>
      <c r="B1292" s="76">
        <f t="shared" si="153"/>
        <v>0.33300000000000002</v>
      </c>
      <c r="C1292" s="78">
        <f t="shared" si="154"/>
        <v>5.5709256912611475E-4</v>
      </c>
      <c r="D1292" s="78">
        <f t="shared" si="155"/>
        <v>1</v>
      </c>
      <c r="E1292" s="78">
        <f t="shared" si="156"/>
        <v>5.5709256912611475E-4</v>
      </c>
      <c r="F1292" s="78">
        <f t="shared" si="157"/>
        <v>-65.081452688253151</v>
      </c>
      <c r="G1292" s="78">
        <f t="shared" si="158"/>
        <v>1</v>
      </c>
      <c r="H1292" s="78">
        <f t="shared" si="159"/>
        <v>5.4384167884801782E-4</v>
      </c>
      <c r="I1292" s="78">
        <f t="shared" si="160"/>
        <v>5.4384167884801782E-4</v>
      </c>
      <c r="J1292" s="190"/>
    </row>
    <row r="1293" spans="1:10" x14ac:dyDescent="0.2">
      <c r="A1293" s="76">
        <v>334</v>
      </c>
      <c r="B1293" s="76">
        <f t="shared" si="153"/>
        <v>0.33400000000000002</v>
      </c>
      <c r="C1293" s="78">
        <f t="shared" si="154"/>
        <v>5.8260009655072159E-4</v>
      </c>
      <c r="D1293" s="78">
        <f t="shared" si="155"/>
        <v>1</v>
      </c>
      <c r="E1293" s="78">
        <f t="shared" si="156"/>
        <v>5.8260009655072159E-4</v>
      </c>
      <c r="F1293" s="78">
        <f t="shared" si="157"/>
        <v>-64.692588954707986</v>
      </c>
      <c r="G1293" s="78">
        <f t="shared" si="158"/>
        <v>1</v>
      </c>
      <c r="H1293" s="78">
        <f t="shared" si="159"/>
        <v>5.6984633283841822E-4</v>
      </c>
      <c r="I1293" s="78">
        <f t="shared" si="160"/>
        <v>5.6984633283841822E-4</v>
      </c>
      <c r="J1293" s="190"/>
    </row>
    <row r="1294" spans="1:10" x14ac:dyDescent="0.2">
      <c r="A1294" s="76">
        <v>335</v>
      </c>
      <c r="B1294" s="76">
        <f t="shared" si="153"/>
        <v>0.33500000000000002</v>
      </c>
      <c r="C1294" s="78">
        <f t="shared" si="154"/>
        <v>6.0694643353613768E-4</v>
      </c>
      <c r="D1294" s="78">
        <f t="shared" si="155"/>
        <v>1</v>
      </c>
      <c r="E1294" s="78">
        <f t="shared" si="156"/>
        <v>6.0694643353613768E-4</v>
      </c>
      <c r="F1294" s="78">
        <f t="shared" si="157"/>
        <v>-64.336992723674868</v>
      </c>
      <c r="G1294" s="78">
        <f t="shared" si="158"/>
        <v>1</v>
      </c>
      <c r="H1294" s="78">
        <f t="shared" si="159"/>
        <v>5.9477326504342963E-4</v>
      </c>
      <c r="I1294" s="78">
        <f t="shared" si="160"/>
        <v>5.9477326504342963E-4</v>
      </c>
      <c r="J1294" s="190"/>
    </row>
    <row r="1295" spans="1:10" x14ac:dyDescent="0.2">
      <c r="A1295" s="76">
        <v>336</v>
      </c>
      <c r="B1295" s="76">
        <f t="shared" si="153"/>
        <v>0.33600000000000002</v>
      </c>
      <c r="C1295" s="78">
        <f t="shared" si="154"/>
        <v>6.2997248153100422E-4</v>
      </c>
      <c r="D1295" s="78">
        <f t="shared" si="155"/>
        <v>1</v>
      </c>
      <c r="E1295" s="78">
        <f t="shared" si="156"/>
        <v>6.2997248153100422E-4</v>
      </c>
      <c r="F1295" s="78">
        <f t="shared" si="157"/>
        <v>-64.013568419825376</v>
      </c>
      <c r="G1295" s="78">
        <f t="shared" si="158"/>
        <v>1</v>
      </c>
      <c r="H1295" s="78">
        <f t="shared" si="159"/>
        <v>6.1845945753357095E-4</v>
      </c>
      <c r="I1295" s="78">
        <f t="shared" si="160"/>
        <v>6.1845945753357095E-4</v>
      </c>
      <c r="J1295" s="190"/>
    </row>
    <row r="1296" spans="1:10" x14ac:dyDescent="0.2">
      <c r="A1296" s="76">
        <v>337</v>
      </c>
      <c r="B1296" s="76">
        <f t="shared" si="153"/>
        <v>0.33700000000000002</v>
      </c>
      <c r="C1296" s="78">
        <f t="shared" si="154"/>
        <v>6.5152828599978978E-4</v>
      </c>
      <c r="D1296" s="78">
        <f t="shared" si="155"/>
        <v>1</v>
      </c>
      <c r="E1296" s="78">
        <f t="shared" si="156"/>
        <v>6.5152828599978978E-4</v>
      </c>
      <c r="F1296" s="78">
        <f t="shared" si="157"/>
        <v>-63.721334494286374</v>
      </c>
      <c r="G1296" s="78">
        <f t="shared" si="158"/>
        <v>1</v>
      </c>
      <c r="H1296" s="78">
        <f t="shared" si="159"/>
        <v>6.40750383765397E-4</v>
      </c>
      <c r="I1296" s="78">
        <f t="shared" si="160"/>
        <v>6.40750383765397E-4</v>
      </c>
      <c r="J1296" s="190"/>
    </row>
    <row r="1297" spans="1:10" x14ac:dyDescent="0.2">
      <c r="A1297" s="76">
        <v>338</v>
      </c>
      <c r="B1297" s="76">
        <f t="shared" si="153"/>
        <v>0.33800000000000002</v>
      </c>
      <c r="C1297" s="78">
        <f t="shared" si="154"/>
        <v>6.7147424336710677E-4</v>
      </c>
      <c r="D1297" s="78">
        <f t="shared" si="155"/>
        <v>1</v>
      </c>
      <c r="E1297" s="78">
        <f t="shared" si="156"/>
        <v>6.7147424336710677E-4</v>
      </c>
      <c r="F1297" s="78">
        <f t="shared" si="157"/>
        <v>-63.459412829766002</v>
      </c>
      <c r="G1297" s="78">
        <f t="shared" si="158"/>
        <v>1</v>
      </c>
      <c r="H1297" s="78">
        <f t="shared" si="159"/>
        <v>6.6150126468344822E-4</v>
      </c>
      <c r="I1297" s="78">
        <f t="shared" si="160"/>
        <v>6.6150126468344822E-4</v>
      </c>
      <c r="J1297" s="190"/>
    </row>
    <row r="1298" spans="1:10" x14ac:dyDescent="0.2">
      <c r="A1298" s="76">
        <v>339</v>
      </c>
      <c r="B1298" s="76">
        <f t="shared" si="153"/>
        <v>0.33900000000000002</v>
      </c>
      <c r="C1298" s="78">
        <f t="shared" si="154"/>
        <v>6.8968220088681928E-4</v>
      </c>
      <c r="D1298" s="78">
        <f t="shared" si="155"/>
        <v>1</v>
      </c>
      <c r="E1298" s="78">
        <f t="shared" si="156"/>
        <v>6.8968220088681928E-4</v>
      </c>
      <c r="F1298" s="78">
        <f t="shared" si="157"/>
        <v>-63.227019640185908</v>
      </c>
      <c r="G1298" s="78">
        <f t="shared" si="158"/>
        <v>1</v>
      </c>
      <c r="H1298" s="78">
        <f t="shared" si="159"/>
        <v>6.8057822212696302E-4</v>
      </c>
      <c r="I1298" s="78">
        <f t="shared" si="160"/>
        <v>6.8057822212696302E-4</v>
      </c>
      <c r="J1298" s="190"/>
    </row>
    <row r="1299" spans="1:10" x14ac:dyDescent="0.2">
      <c r="A1299" s="76">
        <v>340</v>
      </c>
      <c r="B1299" s="76">
        <f t="shared" si="153"/>
        <v>0.34</v>
      </c>
      <c r="C1299" s="78">
        <f t="shared" si="154"/>
        <v>7.060364417409362E-4</v>
      </c>
      <c r="D1299" s="78">
        <f t="shared" si="155"/>
        <v>1</v>
      </c>
      <c r="E1299" s="78">
        <f t="shared" si="156"/>
        <v>7.060364417409362E-4</v>
      </c>
      <c r="F1299" s="78">
        <f t="shared" si="157"/>
        <v>-63.023457649259811</v>
      </c>
      <c r="G1299" s="78">
        <f t="shared" si="158"/>
        <v>1</v>
      </c>
      <c r="H1299" s="78">
        <f t="shared" si="159"/>
        <v>6.9785932131387774E-4</v>
      </c>
      <c r="I1299" s="78">
        <f t="shared" si="160"/>
        <v>6.9785932131387774E-4</v>
      </c>
      <c r="J1299" s="190"/>
    </row>
    <row r="1300" spans="1:10" x14ac:dyDescent="0.2">
      <c r="A1300" s="76">
        <v>341</v>
      </c>
      <c r="B1300" s="76">
        <f t="shared" si="153"/>
        <v>0.34100000000000003</v>
      </c>
      <c r="C1300" s="78">
        <f t="shared" si="154"/>
        <v>7.2043454878538242E-4</v>
      </c>
      <c r="D1300" s="78">
        <f t="shared" si="155"/>
        <v>1</v>
      </c>
      <c r="E1300" s="78">
        <f t="shared" si="156"/>
        <v>7.2043454878538242E-4</v>
      </c>
      <c r="F1300" s="78">
        <f t="shared" si="157"/>
        <v>-62.848109371045872</v>
      </c>
      <c r="G1300" s="78">
        <f t="shared" si="158"/>
        <v>1</v>
      </c>
      <c r="H1300" s="78">
        <f t="shared" si="159"/>
        <v>7.1323549526315926E-4</v>
      </c>
      <c r="I1300" s="78">
        <f t="shared" si="160"/>
        <v>7.1323549526315926E-4</v>
      </c>
      <c r="J1300" s="190"/>
    </row>
    <row r="1301" spans="1:10" x14ac:dyDescent="0.2">
      <c r="A1301" s="76">
        <v>342</v>
      </c>
      <c r="B1301" s="76">
        <f t="shared" si="153"/>
        <v>0.34200000000000003</v>
      </c>
      <c r="C1301" s="78">
        <f t="shared" si="154"/>
        <v>7.3278814150860557E-4</v>
      </c>
      <c r="D1301" s="78">
        <f t="shared" si="155"/>
        <v>1</v>
      </c>
      <c r="E1301" s="78">
        <f t="shared" si="156"/>
        <v>7.3278814150860557E-4</v>
      </c>
      <c r="F1301" s="78">
        <f t="shared" si="157"/>
        <v>-62.700431346821787</v>
      </c>
      <c r="G1301" s="78">
        <f t="shared" si="158"/>
        <v>1</v>
      </c>
      <c r="H1301" s="78">
        <f t="shared" si="159"/>
        <v>7.2661134514699394E-4</v>
      </c>
      <c r="I1301" s="78">
        <f t="shared" si="160"/>
        <v>7.2661134514699394E-4</v>
      </c>
      <c r="J1301" s="190"/>
    </row>
    <row r="1302" spans="1:10" x14ac:dyDescent="0.2">
      <c r="A1302" s="76">
        <v>343</v>
      </c>
      <c r="B1302" s="76">
        <f t="shared" si="153"/>
        <v>0.34300000000000003</v>
      </c>
      <c r="C1302" s="78">
        <f t="shared" si="154"/>
        <v>7.4302348194461929E-4</v>
      </c>
      <c r="D1302" s="78">
        <f t="shared" si="155"/>
        <v>1</v>
      </c>
      <c r="E1302" s="78">
        <f t="shared" si="156"/>
        <v>7.4302348194461929E-4</v>
      </c>
      <c r="F1302" s="78">
        <f t="shared" si="157"/>
        <v>-62.57994921825216</v>
      </c>
      <c r="G1302" s="78">
        <f t="shared" si="158"/>
        <v>1</v>
      </c>
      <c r="H1302" s="78">
        <f t="shared" si="159"/>
        <v>7.3790581172661243E-4</v>
      </c>
      <c r="I1302" s="78">
        <f t="shared" si="160"/>
        <v>7.3790581172661243E-4</v>
      </c>
      <c r="J1302" s="190"/>
    </row>
    <row r="1303" spans="1:10" x14ac:dyDescent="0.2">
      <c r="A1303" s="76">
        <v>344</v>
      </c>
      <c r="B1303" s="76">
        <f t="shared" si="153"/>
        <v>0.34399999999999997</v>
      </c>
      <c r="C1303" s="78">
        <f t="shared" si="154"/>
        <v>7.5108194647381503E-4</v>
      </c>
      <c r="D1303" s="78">
        <f t="shared" si="155"/>
        <v>1</v>
      </c>
      <c r="E1303" s="78">
        <f t="shared" si="156"/>
        <v>7.5108194647381503E-4</v>
      </c>
      <c r="F1303" s="78">
        <f t="shared" si="157"/>
        <v>-62.48625353794958</v>
      </c>
      <c r="G1303" s="78">
        <f t="shared" si="158"/>
        <v>1</v>
      </c>
      <c r="H1303" s="78">
        <f t="shared" si="159"/>
        <v>7.4705271420921716E-4</v>
      </c>
      <c r="I1303" s="78">
        <f t="shared" si="160"/>
        <v>7.4705271420921716E-4</v>
      </c>
      <c r="J1303" s="190"/>
    </row>
    <row r="1304" spans="1:10" x14ac:dyDescent="0.2">
      <c r="A1304" s="76">
        <v>345</v>
      </c>
      <c r="B1304" s="76">
        <f t="shared" si="153"/>
        <v>0.34499999999999997</v>
      </c>
      <c r="C1304" s="78">
        <f t="shared" si="154"/>
        <v>7.569203616425975E-4</v>
      </c>
      <c r="D1304" s="78">
        <f t="shared" si="155"/>
        <v>1</v>
      </c>
      <c r="E1304" s="78">
        <f t="shared" si="156"/>
        <v>7.569203616425975E-4</v>
      </c>
      <c r="F1304" s="78">
        <f t="shared" si="157"/>
        <v>-62.418996236117167</v>
      </c>
      <c r="G1304" s="78">
        <f t="shared" si="158"/>
        <v>1</v>
      </c>
      <c r="H1304" s="78">
        <f t="shared" si="159"/>
        <v>7.5400115405820632E-4</v>
      </c>
      <c r="I1304" s="78">
        <f t="shared" si="160"/>
        <v>7.5400115405820632E-4</v>
      </c>
      <c r="J1304" s="190"/>
    </row>
    <row r="1305" spans="1:10" x14ac:dyDescent="0.2">
      <c r="A1305" s="76">
        <v>346</v>
      </c>
      <c r="B1305" s="76">
        <f t="shared" si="153"/>
        <v>0.34599999999999997</v>
      </c>
      <c r="C1305" s="78">
        <f t="shared" si="154"/>
        <v>7.6051120332629694E-4</v>
      </c>
      <c r="D1305" s="78">
        <f t="shared" si="155"/>
        <v>1</v>
      </c>
      <c r="E1305" s="78">
        <f t="shared" si="156"/>
        <v>7.6051120332629694E-4</v>
      </c>
      <c r="F1305" s="78">
        <f t="shared" si="157"/>
        <v>-62.377887676744265</v>
      </c>
      <c r="G1305" s="78">
        <f t="shared" si="158"/>
        <v>1</v>
      </c>
      <c r="H1305" s="78">
        <f t="shared" si="159"/>
        <v>7.5871578248444722E-4</v>
      </c>
      <c r="I1305" s="78">
        <f t="shared" si="160"/>
        <v>7.5871578248444722E-4</v>
      </c>
      <c r="J1305" s="190"/>
    </row>
    <row r="1306" spans="1:10" x14ac:dyDescent="0.2">
      <c r="A1306" s="76">
        <v>347</v>
      </c>
      <c r="B1306" s="76">
        <f t="shared" si="153"/>
        <v>0.34699999999999998</v>
      </c>
      <c r="C1306" s="78">
        <f t="shared" si="154"/>
        <v>7.6184265973884579E-4</v>
      </c>
      <c r="D1306" s="78">
        <f t="shared" si="155"/>
        <v>1</v>
      </c>
      <c r="E1306" s="78">
        <f t="shared" si="156"/>
        <v>7.6184265973884579E-4</v>
      </c>
      <c r="F1306" s="78">
        <f t="shared" si="157"/>
        <v>-62.36269424939907</v>
      </c>
      <c r="G1306" s="78">
        <f t="shared" si="158"/>
        <v>1</v>
      </c>
      <c r="H1306" s="78">
        <f t="shared" si="159"/>
        <v>7.6117693153257137E-4</v>
      </c>
      <c r="I1306" s="78">
        <f t="shared" si="160"/>
        <v>7.6117693153257137E-4</v>
      </c>
      <c r="J1306" s="190"/>
    </row>
    <row r="1307" spans="1:10" x14ac:dyDescent="0.2">
      <c r="A1307" s="76">
        <v>348</v>
      </c>
      <c r="B1307" s="76">
        <f t="shared" si="153"/>
        <v>0.34799999999999998</v>
      </c>
      <c r="C1307" s="78">
        <f t="shared" si="154"/>
        <v>7.6091855994782072E-4</v>
      </c>
      <c r="D1307" s="78">
        <f t="shared" si="155"/>
        <v>1</v>
      </c>
      <c r="E1307" s="78">
        <f t="shared" si="156"/>
        <v>7.6091855994782072E-4</v>
      </c>
      <c r="F1307" s="78">
        <f t="shared" si="157"/>
        <v>-62.373236453496439</v>
      </c>
      <c r="G1307" s="78">
        <f t="shared" si="158"/>
        <v>1</v>
      </c>
      <c r="H1307" s="78">
        <f t="shared" si="159"/>
        <v>7.6138060984333325E-4</v>
      </c>
      <c r="I1307" s="78">
        <f t="shared" si="160"/>
        <v>7.6138060984333325E-4</v>
      </c>
      <c r="J1307" s="190"/>
    </row>
    <row r="1308" spans="1:10" x14ac:dyDescent="0.2">
      <c r="A1308" s="76">
        <v>349</v>
      </c>
      <c r="B1308" s="76">
        <f t="shared" si="153"/>
        <v>0.34899999999999998</v>
      </c>
      <c r="C1308" s="78">
        <f t="shared" si="154"/>
        <v>7.5775817067504536E-4</v>
      </c>
      <c r="D1308" s="78">
        <f t="shared" si="155"/>
        <v>1</v>
      </c>
      <c r="E1308" s="78">
        <f t="shared" si="156"/>
        <v>7.5775817067504536E-4</v>
      </c>
      <c r="F1308" s="78">
        <f t="shared" si="157"/>
        <v>-62.409387441405293</v>
      </c>
      <c r="G1308" s="78">
        <f t="shared" si="158"/>
        <v>1</v>
      </c>
      <c r="H1308" s="78">
        <f t="shared" si="159"/>
        <v>7.5933836531143304E-4</v>
      </c>
      <c r="I1308" s="78">
        <f t="shared" si="160"/>
        <v>7.5933836531143304E-4</v>
      </c>
      <c r="J1308" s="190"/>
    </row>
    <row r="1309" spans="1:10" x14ac:dyDescent="0.2">
      <c r="A1309" s="76">
        <v>350</v>
      </c>
      <c r="B1309" s="76">
        <f t="shared" si="153"/>
        <v>0.35</v>
      </c>
      <c r="C1309" s="78">
        <f t="shared" si="154"/>
        <v>7.5239586524233643E-4</v>
      </c>
      <c r="D1309" s="78">
        <f t="shared" si="155"/>
        <v>1</v>
      </c>
      <c r="E1309" s="78">
        <f t="shared" si="156"/>
        <v>7.5239586524233643E-4</v>
      </c>
      <c r="F1309" s="78">
        <f t="shared" si="157"/>
        <v>-62.471071995218168</v>
      </c>
      <c r="G1309" s="78">
        <f t="shared" si="158"/>
        <v>1</v>
      </c>
      <c r="H1309" s="78">
        <f t="shared" si="159"/>
        <v>7.550770179586909E-4</v>
      </c>
      <c r="I1309" s="78">
        <f t="shared" si="160"/>
        <v>7.550770179586909E-4</v>
      </c>
      <c r="J1309" s="190"/>
    </row>
    <row r="1310" spans="1:10" x14ac:dyDescent="0.2">
      <c r="A1310" s="76">
        <v>351</v>
      </c>
      <c r="B1310" s="76">
        <f t="shared" si="153"/>
        <v>0.35099999999999998</v>
      </c>
      <c r="C1310" s="78">
        <f t="shared" si="154"/>
        <v>7.448806695505443E-4</v>
      </c>
      <c r="D1310" s="78">
        <f t="shared" si="155"/>
        <v>1</v>
      </c>
      <c r="E1310" s="78">
        <f t="shared" si="156"/>
        <v>7.448806695505443E-4</v>
      </c>
      <c r="F1310" s="78">
        <f t="shared" si="157"/>
        <v>-62.558265919709754</v>
      </c>
      <c r="G1310" s="78">
        <f t="shared" si="158"/>
        <v>1</v>
      </c>
      <c r="H1310" s="78">
        <f t="shared" si="159"/>
        <v>7.4863826739644031E-4</v>
      </c>
      <c r="I1310" s="78">
        <f t="shared" si="160"/>
        <v>7.4863826739644031E-4</v>
      </c>
      <c r="J1310" s="190"/>
    </row>
    <row r="1311" spans="1:10" x14ac:dyDescent="0.2">
      <c r="A1311" s="76">
        <v>352</v>
      </c>
      <c r="B1311" s="76">
        <f t="shared" si="153"/>
        <v>0.35199999999999998</v>
      </c>
      <c r="C1311" s="78">
        <f t="shared" si="154"/>
        <v>7.3527569095003424E-4</v>
      </c>
      <c r="D1311" s="78">
        <f t="shared" si="155"/>
        <v>1</v>
      </c>
      <c r="E1311" s="78">
        <f t="shared" si="156"/>
        <v>7.3527569095003424E-4</v>
      </c>
      <c r="F1311" s="78">
        <f t="shared" si="157"/>
        <v>-62.670995841201027</v>
      </c>
      <c r="G1311" s="78">
        <f t="shared" si="158"/>
        <v>1</v>
      </c>
      <c r="H1311" s="78">
        <f t="shared" si="159"/>
        <v>7.4007818025028922E-4</v>
      </c>
      <c r="I1311" s="78">
        <f t="shared" si="160"/>
        <v>7.4007818025028922E-4</v>
      </c>
      <c r="J1311" s="190"/>
    </row>
    <row r="1312" spans="1:10" x14ac:dyDescent="0.2">
      <c r="A1312" s="76">
        <v>353</v>
      </c>
      <c r="B1312" s="76">
        <f t="shared" si="153"/>
        <v>0.35299999999999998</v>
      </c>
      <c r="C1312" s="78">
        <f t="shared" si="154"/>
        <v>7.2365743676493092E-4</v>
      </c>
      <c r="D1312" s="78">
        <f t="shared" si="155"/>
        <v>1</v>
      </c>
      <c r="E1312" s="78">
        <f t="shared" si="156"/>
        <v>7.2365743676493092E-4</v>
      </c>
      <c r="F1312" s="78">
        <f t="shared" si="157"/>
        <v>-62.809339408933276</v>
      </c>
      <c r="G1312" s="78">
        <f t="shared" si="158"/>
        <v>1</v>
      </c>
      <c r="H1312" s="78">
        <f t="shared" si="159"/>
        <v>7.2946656385748264E-4</v>
      </c>
      <c r="I1312" s="78">
        <f t="shared" si="160"/>
        <v>7.2946656385748264E-4</v>
      </c>
      <c r="J1312" s="190"/>
    </row>
    <row r="1313" spans="1:10" x14ac:dyDescent="0.2">
      <c r="A1313" s="76">
        <v>354</v>
      </c>
      <c r="B1313" s="76">
        <f t="shared" si="153"/>
        <v>0.35399999999999998</v>
      </c>
      <c r="C1313" s="78">
        <f t="shared" si="154"/>
        <v>7.1011503006512518E-4</v>
      </c>
      <c r="D1313" s="78">
        <f t="shared" si="155"/>
        <v>1</v>
      </c>
      <c r="E1313" s="78">
        <f t="shared" si="156"/>
        <v>7.1011503006512518E-4</v>
      </c>
      <c r="F1313" s="78">
        <f t="shared" si="157"/>
        <v>-62.973425902347813</v>
      </c>
      <c r="G1313" s="78">
        <f t="shared" si="158"/>
        <v>1</v>
      </c>
      <c r="H1313" s="78">
        <f t="shared" si="159"/>
        <v>7.168862334150281E-4</v>
      </c>
      <c r="I1313" s="78">
        <f t="shared" si="160"/>
        <v>7.168862334150281E-4</v>
      </c>
      <c r="J1313" s="190"/>
    </row>
    <row r="1314" spans="1:10" x14ac:dyDescent="0.2">
      <c r="A1314" s="76">
        <v>355</v>
      </c>
      <c r="B1314" s="76">
        <f t="shared" si="153"/>
        <v>0.35499999999999998</v>
      </c>
      <c r="C1314" s="78">
        <f t="shared" si="154"/>
        <v>6.9474933103356442E-4</v>
      </c>
      <c r="D1314" s="78">
        <f t="shared" si="155"/>
        <v>1</v>
      </c>
      <c r="E1314" s="78">
        <f t="shared" si="156"/>
        <v>6.9474933103356442E-4</v>
      </c>
      <c r="F1314" s="78">
        <f t="shared" si="157"/>
        <v>-63.163437254554708</v>
      </c>
      <c r="G1314" s="78">
        <f t="shared" si="158"/>
        <v>1</v>
      </c>
      <c r="H1314" s="78">
        <f t="shared" si="159"/>
        <v>7.024321805493448E-4</v>
      </c>
      <c r="I1314" s="78">
        <f t="shared" si="160"/>
        <v>7.024321805493448E-4</v>
      </c>
      <c r="J1314" s="190"/>
    </row>
    <row r="1315" spans="1:10" x14ac:dyDescent="0.2">
      <c r="A1315" s="76">
        <v>356</v>
      </c>
      <c r="B1315" s="76">
        <f t="shared" si="153"/>
        <v>0.35599999999999998</v>
      </c>
      <c r="C1315" s="78">
        <f t="shared" si="154"/>
        <v>6.7767197294638256E-4</v>
      </c>
      <c r="D1315" s="78">
        <f t="shared" si="155"/>
        <v>1</v>
      </c>
      <c r="E1315" s="78">
        <f t="shared" si="156"/>
        <v>6.7767197294638256E-4</v>
      </c>
      <c r="F1315" s="78">
        <f t="shared" si="157"/>
        <v>-63.379609509463926</v>
      </c>
      <c r="G1315" s="78">
        <f t="shared" si="158"/>
        <v>1</v>
      </c>
      <c r="H1315" s="78">
        <f t="shared" si="159"/>
        <v>6.8621065198997354E-4</v>
      </c>
      <c r="I1315" s="78">
        <f t="shared" si="160"/>
        <v>6.8621065198997354E-4</v>
      </c>
      <c r="J1315" s="190"/>
    </row>
    <row r="1316" spans="1:10" x14ac:dyDescent="0.2">
      <c r="A1316" s="76">
        <v>357</v>
      </c>
      <c r="B1316" s="76">
        <f t="shared" si="153"/>
        <v>0.35699999999999998</v>
      </c>
      <c r="C1316" s="78">
        <f t="shared" si="154"/>
        <v>6.5900432236584683E-4</v>
      </c>
      <c r="D1316" s="78">
        <f t="shared" si="155"/>
        <v>1</v>
      </c>
      <c r="E1316" s="78">
        <f t="shared" si="156"/>
        <v>6.5900432236584683E-4</v>
      </c>
      <c r="F1316" s="78">
        <f t="shared" si="157"/>
        <v>-63.622234737756223</v>
      </c>
      <c r="G1316" s="78">
        <f t="shared" si="158"/>
        <v>1</v>
      </c>
      <c r="H1316" s="78">
        <f t="shared" si="159"/>
        <v>6.6833814765611464E-4</v>
      </c>
      <c r="I1316" s="78">
        <f t="shared" si="160"/>
        <v>6.6833814765611464E-4</v>
      </c>
      <c r="J1316" s="190"/>
    </row>
    <row r="1317" spans="1:10" x14ac:dyDescent="0.2">
      <c r="A1317" s="76">
        <v>358</v>
      </c>
      <c r="B1317" s="76">
        <f t="shared" si="153"/>
        <v>0.35799999999999998</v>
      </c>
      <c r="C1317" s="78">
        <f t="shared" si="154"/>
        <v>6.3887637363728195E-4</v>
      </c>
      <c r="D1317" s="78">
        <f t="shared" si="155"/>
        <v>1</v>
      </c>
      <c r="E1317" s="78">
        <f t="shared" si="156"/>
        <v>6.3887637363728195E-4</v>
      </c>
      <c r="F1317" s="78">
        <f t="shared" si="157"/>
        <v>-63.891663445329698</v>
      </c>
      <c r="G1317" s="78">
        <f t="shared" si="158"/>
        <v>1</v>
      </c>
      <c r="H1317" s="78">
        <f t="shared" si="159"/>
        <v>6.4894034800156439E-4</v>
      </c>
      <c r="I1317" s="78">
        <f t="shared" si="160"/>
        <v>6.4894034800156439E-4</v>
      </c>
      <c r="J1317" s="190"/>
    </row>
    <row r="1318" spans="1:10" x14ac:dyDescent="0.2">
      <c r="A1318" s="76">
        <v>359</v>
      </c>
      <c r="B1318" s="76">
        <f t="shared" si="153"/>
        <v>0.35899999999999999</v>
      </c>
      <c r="C1318" s="78">
        <f t="shared" si="154"/>
        <v>6.1742558817845397E-4</v>
      </c>
      <c r="D1318" s="78">
        <f t="shared" si="155"/>
        <v>1</v>
      </c>
      <c r="E1318" s="78">
        <f t="shared" si="156"/>
        <v>6.1742558817845397E-4</v>
      </c>
      <c r="F1318" s="78">
        <f t="shared" si="157"/>
        <v>-64.188307517343276</v>
      </c>
      <c r="G1318" s="78">
        <f t="shared" si="158"/>
        <v>1</v>
      </c>
      <c r="H1318" s="78">
        <f t="shared" si="159"/>
        <v>6.2815098090786801E-4</v>
      </c>
      <c r="I1318" s="78">
        <f t="shared" si="160"/>
        <v>6.2815098090786801E-4</v>
      </c>
      <c r="J1318" s="190"/>
    </row>
    <row r="1319" spans="1:10" x14ac:dyDescent="0.2">
      <c r="A1319" s="76">
        <v>360</v>
      </c>
      <c r="B1319" s="76">
        <f t="shared" si="153"/>
        <v>0.36</v>
      </c>
      <c r="C1319" s="78">
        <f t="shared" si="154"/>
        <v>5.947956893514061E-4</v>
      </c>
      <c r="D1319" s="78">
        <f t="shared" si="155"/>
        <v>1</v>
      </c>
      <c r="E1319" s="78">
        <f t="shared" si="156"/>
        <v>5.947956893514061E-4</v>
      </c>
      <c r="F1319" s="78">
        <f t="shared" si="157"/>
        <v>-64.512643751814096</v>
      </c>
      <c r="G1319" s="78">
        <f t="shared" si="158"/>
        <v>1</v>
      </c>
      <c r="H1319" s="78">
        <f t="shared" si="159"/>
        <v>6.0611063876493004E-4</v>
      </c>
      <c r="I1319" s="78">
        <f t="shared" si="160"/>
        <v>6.0611063876493004E-4</v>
      </c>
      <c r="J1319" s="190"/>
    </row>
    <row r="1320" spans="1:10" x14ac:dyDescent="0.2">
      <c r="A1320" s="76">
        <v>361</v>
      </c>
      <c r="B1320" s="76">
        <f t="shared" si="153"/>
        <v>0.36099999999999999</v>
      </c>
      <c r="C1320" s="78">
        <f t="shared" si="154"/>
        <v>5.7113542391160955E-4</v>
      </c>
      <c r="D1320" s="78">
        <f t="shared" si="155"/>
        <v>1</v>
      </c>
      <c r="E1320" s="78">
        <f t="shared" si="156"/>
        <v>5.7113542391160955E-4</v>
      </c>
      <c r="F1320" s="78">
        <f t="shared" si="157"/>
        <v>-64.865218049296729</v>
      </c>
      <c r="G1320" s="78">
        <f t="shared" si="158"/>
        <v>1</v>
      </c>
      <c r="H1320" s="78">
        <f t="shared" si="159"/>
        <v>5.8296555663150777E-4</v>
      </c>
      <c r="I1320" s="78">
        <f t="shared" si="160"/>
        <v>5.8296555663150777E-4</v>
      </c>
      <c r="J1320" s="190"/>
    </row>
    <row r="1321" spans="1:10" x14ac:dyDescent="0.2">
      <c r="A1321" s="76">
        <v>362</v>
      </c>
      <c r="B1321" s="76">
        <f t="shared" si="153"/>
        <v>0.36199999999999999</v>
      </c>
      <c r="C1321" s="78">
        <f t="shared" si="154"/>
        <v>5.4659730113711894E-4</v>
      </c>
      <c r="D1321" s="78">
        <f t="shared" si="155"/>
        <v>1</v>
      </c>
      <c r="E1321" s="78">
        <f t="shared" si="156"/>
        <v>5.4659730113711894E-4</v>
      </c>
      <c r="F1321" s="78">
        <f t="shared" si="157"/>
        <v>-65.246650339956446</v>
      </c>
      <c r="G1321" s="78">
        <f t="shared" si="158"/>
        <v>1</v>
      </c>
      <c r="H1321" s="78">
        <f t="shared" si="159"/>
        <v>5.5886636252436425E-4</v>
      </c>
      <c r="I1321" s="78">
        <f t="shared" si="160"/>
        <v>5.5886636252436425E-4</v>
      </c>
      <c r="J1321" s="190"/>
    </row>
    <row r="1322" spans="1:10" x14ac:dyDescent="0.2">
      <c r="A1322" s="76">
        <v>363</v>
      </c>
      <c r="B1322" s="76">
        <f t="shared" si="153"/>
        <v>0.36299999999999999</v>
      </c>
      <c r="C1322" s="78">
        <f t="shared" si="154"/>
        <v>5.213363207519484E-4</v>
      </c>
      <c r="D1322" s="78">
        <f t="shared" si="155"/>
        <v>1</v>
      </c>
      <c r="E1322" s="78">
        <f t="shared" si="156"/>
        <v>5.213363207519484E-4</v>
      </c>
      <c r="F1322" s="78">
        <f t="shared" si="157"/>
        <v>-65.65764034693575</v>
      </c>
      <c r="G1322" s="78">
        <f t="shared" si="158"/>
        <v>1</v>
      </c>
      <c r="H1322" s="78">
        <f t="shared" si="159"/>
        <v>5.3396681094453361E-4</v>
      </c>
      <c r="I1322" s="78">
        <f t="shared" si="160"/>
        <v>5.3396681094453361E-4</v>
      </c>
      <c r="J1322" s="190"/>
    </row>
    <row r="1323" spans="1:10" x14ac:dyDescent="0.2">
      <c r="A1323" s="76">
        <v>364</v>
      </c>
      <c r="B1323" s="76">
        <f t="shared" si="153"/>
        <v>0.36399999999999999</v>
      </c>
      <c r="C1323" s="78">
        <f t="shared" si="154"/>
        <v>4.9550870067465488E-4</v>
      </c>
      <c r="D1323" s="78">
        <f t="shared" si="155"/>
        <v>1</v>
      </c>
      <c r="E1323" s="78">
        <f t="shared" si="156"/>
        <v>4.9550870067465488E-4</v>
      </c>
      <c r="F1323" s="78">
        <f t="shared" si="157"/>
        <v>-66.098974306043687</v>
      </c>
      <c r="G1323" s="78">
        <f t="shared" si="158"/>
        <v>1</v>
      </c>
      <c r="H1323" s="78">
        <f t="shared" si="159"/>
        <v>5.0842251071330164E-4</v>
      </c>
      <c r="I1323" s="78">
        <f t="shared" si="160"/>
        <v>5.0842251071330164E-4</v>
      </c>
      <c r="J1323" s="190"/>
    </row>
    <row r="1324" spans="1:10" x14ac:dyDescent="0.2">
      <c r="A1324" s="76">
        <v>365</v>
      </c>
      <c r="B1324" s="76">
        <f t="shared" si="153"/>
        <v>0.36499999999999999</v>
      </c>
      <c r="C1324" s="78">
        <f t="shared" si="154"/>
        <v>4.6927061544704086E-4</v>
      </c>
      <c r="D1324" s="78">
        <f t="shared" si="155"/>
        <v>1</v>
      </c>
      <c r="E1324" s="78">
        <f t="shared" si="156"/>
        <v>4.6927061544704086E-4</v>
      </c>
      <c r="F1324" s="78">
        <f t="shared" si="157"/>
        <v>-66.571532787420381</v>
      </c>
      <c r="G1324" s="78">
        <f t="shared" si="158"/>
        <v>1</v>
      </c>
      <c r="H1324" s="78">
        <f t="shared" si="159"/>
        <v>4.8238965806084784E-4</v>
      </c>
      <c r="I1324" s="78">
        <f t="shared" si="160"/>
        <v>4.8238965806084784E-4</v>
      </c>
      <c r="J1324" s="190"/>
    </row>
    <row r="1325" spans="1:10" x14ac:dyDescent="0.2">
      <c r="A1325" s="76">
        <v>366</v>
      </c>
      <c r="B1325" s="76">
        <f t="shared" si="153"/>
        <v>0.36599999999999999</v>
      </c>
      <c r="C1325" s="78">
        <f t="shared" si="154"/>
        <v>4.4277695593235712E-4</v>
      </c>
      <c r="D1325" s="78">
        <f t="shared" si="155"/>
        <v>1</v>
      </c>
      <c r="E1325" s="78">
        <f t="shared" si="156"/>
        <v>4.4277695593235712E-4</v>
      </c>
      <c r="F1325" s="78">
        <f t="shared" si="157"/>
        <v>-67.076299796148206</v>
      </c>
      <c r="G1325" s="78">
        <f t="shared" si="158"/>
        <v>1</v>
      </c>
      <c r="H1325" s="78">
        <f t="shared" si="159"/>
        <v>4.5602378568969902E-4</v>
      </c>
      <c r="I1325" s="78">
        <f t="shared" si="160"/>
        <v>4.5602378568969902E-4</v>
      </c>
      <c r="J1325" s="190"/>
    </row>
    <row r="1326" spans="1:10" x14ac:dyDescent="0.2">
      <c r="A1326" s="76">
        <v>367</v>
      </c>
      <c r="B1326" s="76">
        <f t="shared" si="153"/>
        <v>0.36699999999999999</v>
      </c>
      <c r="C1326" s="78">
        <f t="shared" si="154"/>
        <v>4.1618012052061073E-4</v>
      </c>
      <c r="D1326" s="78">
        <f t="shared" si="155"/>
        <v>1</v>
      </c>
      <c r="E1326" s="78">
        <f t="shared" si="156"/>
        <v>4.1618012052061073E-4</v>
      </c>
      <c r="F1326" s="78">
        <f t="shared" si="157"/>
        <v>-67.614373367369907</v>
      </c>
      <c r="G1326" s="78">
        <f t="shared" si="158"/>
        <v>1</v>
      </c>
      <c r="H1326" s="78">
        <f t="shared" si="159"/>
        <v>4.2947853822648395E-4</v>
      </c>
      <c r="I1326" s="78">
        <f t="shared" si="160"/>
        <v>4.2947853822648395E-4</v>
      </c>
      <c r="J1326" s="190"/>
    </row>
    <row r="1327" spans="1:10" x14ac:dyDescent="0.2">
      <c r="A1327" s="76">
        <v>368</v>
      </c>
      <c r="B1327" s="76">
        <f t="shared" si="153"/>
        <v>0.36799999999999999</v>
      </c>
      <c r="C1327" s="78">
        <f t="shared" si="154"/>
        <v>3.8962884764530089E-4</v>
      </c>
      <c r="D1327" s="78">
        <f t="shared" si="155"/>
        <v>1</v>
      </c>
      <c r="E1327" s="78">
        <f t="shared" si="156"/>
        <v>3.8962884764530089E-4</v>
      </c>
      <c r="F1327" s="78">
        <f t="shared" si="157"/>
        <v>-68.18697791937123</v>
      </c>
      <c r="G1327" s="78">
        <f t="shared" si="158"/>
        <v>1</v>
      </c>
      <c r="H1327" s="78">
        <f t="shared" si="159"/>
        <v>4.0290448408295584E-4</v>
      </c>
      <c r="I1327" s="78">
        <f t="shared" si="160"/>
        <v>4.0290448408295584E-4</v>
      </c>
      <c r="J1327" s="190"/>
    </row>
    <row r="1328" spans="1:10" x14ac:dyDescent="0.2">
      <c r="A1328" s="76">
        <v>369</v>
      </c>
      <c r="B1328" s="76">
        <f t="shared" si="153"/>
        <v>0.36899999999999999</v>
      </c>
      <c r="C1328" s="78">
        <f t="shared" si="154"/>
        <v>3.6326709890585553E-4</v>
      </c>
      <c r="D1328" s="78">
        <f t="shared" si="155"/>
        <v>1</v>
      </c>
      <c r="E1328" s="78">
        <f t="shared" si="156"/>
        <v>3.6326709890585553E-4</v>
      </c>
      <c r="F1328" s="78">
        <f t="shared" si="157"/>
        <v>-68.795478687980079</v>
      </c>
      <c r="G1328" s="78">
        <f t="shared" si="158"/>
        <v>1</v>
      </c>
      <c r="H1328" s="78">
        <f t="shared" si="159"/>
        <v>3.7644797327557821E-4</v>
      </c>
      <c r="I1328" s="78">
        <f t="shared" si="160"/>
        <v>3.7644797327557821E-4</v>
      </c>
      <c r="J1328" s="190"/>
    </row>
    <row r="1329" spans="1:10" x14ac:dyDescent="0.2">
      <c r="A1329" s="76">
        <v>370</v>
      </c>
      <c r="B1329" s="76">
        <f t="shared" si="153"/>
        <v>0.37</v>
      </c>
      <c r="C1329" s="78">
        <f t="shared" si="154"/>
        <v>3.3723300150882669E-4</v>
      </c>
      <c r="D1329" s="78">
        <f t="shared" si="155"/>
        <v>1</v>
      </c>
      <c r="E1329" s="78">
        <f t="shared" si="156"/>
        <v>3.3723300150882669E-4</v>
      </c>
      <c r="F1329" s="78">
        <f t="shared" si="157"/>
        <v>-69.441398641095702</v>
      </c>
      <c r="G1329" s="78">
        <f t="shared" si="158"/>
        <v>1</v>
      </c>
      <c r="H1329" s="78">
        <f t="shared" si="159"/>
        <v>3.5025005020734108E-4</v>
      </c>
      <c r="I1329" s="78">
        <f t="shared" si="160"/>
        <v>3.5025005020734108E-4</v>
      </c>
      <c r="J1329" s="190"/>
    </row>
    <row r="1330" spans="1:10" x14ac:dyDescent="0.2">
      <c r="A1330" s="76">
        <v>371</v>
      </c>
      <c r="B1330" s="76">
        <f t="shared" si="153"/>
        <v>0.371</v>
      </c>
      <c r="C1330" s="78">
        <f t="shared" si="154"/>
        <v>3.1165785809450719E-4</v>
      </c>
      <c r="D1330" s="78">
        <f t="shared" si="155"/>
        <v>1</v>
      </c>
      <c r="E1330" s="78">
        <f t="shared" si="156"/>
        <v>3.1165785809450719E-4</v>
      </c>
      <c r="F1330" s="78">
        <f t="shared" si="157"/>
        <v>-70.126438367959565</v>
      </c>
      <c r="G1330" s="78">
        <f t="shared" si="158"/>
        <v>1</v>
      </c>
      <c r="H1330" s="78">
        <f t="shared" si="159"/>
        <v>3.2444542980166694E-4</v>
      </c>
      <c r="I1330" s="78">
        <f t="shared" si="160"/>
        <v>3.2444542980166694E-4</v>
      </c>
      <c r="J1330" s="190"/>
    </row>
    <row r="1331" spans="1:10" x14ac:dyDescent="0.2">
      <c r="A1331" s="76">
        <v>372</v>
      </c>
      <c r="B1331" s="76">
        <f t="shared" si="153"/>
        <v>0.372</v>
      </c>
      <c r="C1331" s="78">
        <f t="shared" si="154"/>
        <v>2.8666523131078673E-4</v>
      </c>
      <c r="D1331" s="78">
        <f t="shared" si="155"/>
        <v>1</v>
      </c>
      <c r="E1331" s="78">
        <f t="shared" si="156"/>
        <v>2.8666523131078673E-4</v>
      </c>
      <c r="F1331" s="78">
        <f t="shared" si="157"/>
        <v>-70.852499560361352</v>
      </c>
      <c r="G1331" s="78">
        <f t="shared" si="158"/>
        <v>1</v>
      </c>
      <c r="H1331" s="78">
        <f t="shared" si="159"/>
        <v>2.9916154470264696E-4</v>
      </c>
      <c r="I1331" s="78">
        <f t="shared" si="160"/>
        <v>2.9916154470264696E-4</v>
      </c>
      <c r="J1331" s="190"/>
    </row>
    <row r="1332" spans="1:10" x14ac:dyDescent="0.2">
      <c r="A1332" s="76">
        <v>373</v>
      </c>
      <c r="B1332" s="76">
        <f t="shared" si="153"/>
        <v>0.373</v>
      </c>
      <c r="C1332" s="78">
        <f t="shared" si="154"/>
        <v>2.6237010973928222E-4</v>
      </c>
      <c r="D1332" s="78">
        <f t="shared" si="155"/>
        <v>1</v>
      </c>
      <c r="E1332" s="78">
        <f t="shared" si="156"/>
        <v>2.6237010973928222E-4</v>
      </c>
      <c r="F1332" s="78">
        <f t="shared" si="157"/>
        <v>-71.621712861133204</v>
      </c>
      <c r="G1332" s="78">
        <f t="shared" si="158"/>
        <v>1</v>
      </c>
      <c r="H1332" s="78">
        <f t="shared" si="159"/>
        <v>2.7451767052503448E-4</v>
      </c>
      <c r="I1332" s="78">
        <f t="shared" si="160"/>
        <v>2.7451767052503448E-4</v>
      </c>
      <c r="J1332" s="190"/>
    </row>
    <row r="1333" spans="1:10" x14ac:dyDescent="0.2">
      <c r="A1333" s="76">
        <v>374</v>
      </c>
      <c r="B1333" s="76">
        <f t="shared" si="153"/>
        <v>0.374</v>
      </c>
      <c r="C1333" s="78">
        <f t="shared" si="154"/>
        <v>2.3887816097776227E-4</v>
      </c>
      <c r="D1333" s="78">
        <f t="shared" si="155"/>
        <v>1</v>
      </c>
      <c r="E1333" s="78">
        <f t="shared" si="156"/>
        <v>2.3887816097776227E-4</v>
      </c>
      <c r="F1333" s="78">
        <f t="shared" si="157"/>
        <v>-72.436471061125488</v>
      </c>
      <c r="G1333" s="78">
        <f t="shared" si="158"/>
        <v>1</v>
      </c>
      <c r="H1333" s="78">
        <f t="shared" si="159"/>
        <v>2.5062413535852226E-4</v>
      </c>
      <c r="I1333" s="78">
        <f t="shared" si="160"/>
        <v>2.5062413535852226E-4</v>
      </c>
      <c r="J1333" s="190"/>
    </row>
    <row r="1334" spans="1:10" x14ac:dyDescent="0.2">
      <c r="A1334" s="76">
        <v>375</v>
      </c>
      <c r="B1334" s="76">
        <f t="shared" si="153"/>
        <v>0.375</v>
      </c>
      <c r="C1334" s="78">
        <f t="shared" si="154"/>
        <v>2.1628507684467107E-4</v>
      </c>
      <c r="D1334" s="78">
        <f t="shared" si="155"/>
        <v>1</v>
      </c>
      <c r="E1334" s="78">
        <f t="shared" si="156"/>
        <v>2.1628507684467107E-4</v>
      </c>
      <c r="F1334" s="78">
        <f t="shared" si="157"/>
        <v>-73.299468896247774</v>
      </c>
      <c r="G1334" s="78">
        <f t="shared" si="158"/>
        <v>1</v>
      </c>
      <c r="H1334" s="78">
        <f t="shared" si="159"/>
        <v>2.2758161891121668E-4</v>
      </c>
      <c r="I1334" s="78">
        <f t="shared" si="160"/>
        <v>2.2758161891121668E-4</v>
      </c>
      <c r="J1334" s="190"/>
    </row>
    <row r="1335" spans="1:10" x14ac:dyDescent="0.2">
      <c r="A1335" s="76">
        <v>376</v>
      </c>
      <c r="B1335" s="76">
        <f t="shared" si="153"/>
        <v>0.376</v>
      </c>
      <c r="C1335" s="78">
        <f t="shared" si="154"/>
        <v>1.9467601480422208E-4</v>
      </c>
      <c r="D1335" s="78">
        <f t="shared" si="155"/>
        <v>1</v>
      </c>
      <c r="E1335" s="78">
        <f t="shared" si="156"/>
        <v>1.9467601480422208E-4</v>
      </c>
      <c r="F1335" s="78">
        <f t="shared" si="157"/>
        <v>-74.213751054842504</v>
      </c>
      <c r="G1335" s="78">
        <f t="shared" si="158"/>
        <v>1</v>
      </c>
      <c r="H1335" s="78">
        <f t="shared" si="159"/>
        <v>2.0548054582444659E-4</v>
      </c>
      <c r="I1335" s="78">
        <f t="shared" si="160"/>
        <v>2.0548054582444659E-4</v>
      </c>
      <c r="J1335" s="190"/>
    </row>
    <row r="1336" spans="1:10" x14ac:dyDescent="0.2">
      <c r="A1336" s="76">
        <v>377</v>
      </c>
      <c r="B1336" s="76">
        <f t="shared" si="153"/>
        <v>0.377</v>
      </c>
      <c r="C1336" s="78">
        <f t="shared" si="154"/>
        <v>1.7412513882168298E-4</v>
      </c>
      <c r="D1336" s="78">
        <f t="shared" si="155"/>
        <v>1</v>
      </c>
      <c r="E1336" s="78">
        <f t="shared" si="156"/>
        <v>1.7412513882168298E-4</v>
      </c>
      <c r="F1336" s="78">
        <f t="shared" si="157"/>
        <v>-75.182770486510577</v>
      </c>
      <c r="G1336" s="78">
        <f t="shared" si="158"/>
        <v>1</v>
      </c>
      <c r="H1336" s="78">
        <f t="shared" si="159"/>
        <v>1.8440057681295253E-4</v>
      </c>
      <c r="I1336" s="78">
        <f t="shared" si="160"/>
        <v>1.8440057681295253E-4</v>
      </c>
      <c r="J1336" s="190"/>
    </row>
    <row r="1337" spans="1:10" x14ac:dyDescent="0.2">
      <c r="A1337" s="76">
        <v>378</v>
      </c>
      <c r="B1337" s="76">
        <f t="shared" si="153"/>
        <v>0.378</v>
      </c>
      <c r="C1337" s="78">
        <f t="shared" si="154"/>
        <v>1.5469526195606708E-4</v>
      </c>
      <c r="D1337" s="78">
        <f t="shared" si="155"/>
        <v>1</v>
      </c>
      <c r="E1337" s="78">
        <f t="shared" si="156"/>
        <v>1.5469526195606708E-4</v>
      </c>
      <c r="F1337" s="78">
        <f t="shared" si="157"/>
        <v>-76.21045975546923</v>
      </c>
      <c r="G1337" s="78">
        <f t="shared" si="158"/>
        <v>1</v>
      </c>
      <c r="H1337" s="78">
        <f t="shared" si="159"/>
        <v>1.6441020038887501E-4</v>
      </c>
      <c r="I1337" s="78">
        <f t="shared" si="160"/>
        <v>1.6441020038887501E-4</v>
      </c>
      <c r="J1337" s="190"/>
    </row>
    <row r="1338" spans="1:10" x14ac:dyDescent="0.2">
      <c r="A1338" s="76">
        <v>379</v>
      </c>
      <c r="B1338" s="76">
        <f t="shared" si="153"/>
        <v>0.379</v>
      </c>
      <c r="C1338" s="78">
        <f t="shared" si="154"/>
        <v>1.3643759208932318E-4</v>
      </c>
      <c r="D1338" s="78">
        <f t="shared" si="155"/>
        <v>1</v>
      </c>
      <c r="E1338" s="78">
        <f t="shared" si="156"/>
        <v>1.3643759208932318E-4</v>
      </c>
      <c r="F1338" s="78">
        <f t="shared" si="157"/>
        <v>-77.301319076343475</v>
      </c>
      <c r="G1338" s="78">
        <f t="shared" si="158"/>
        <v>1</v>
      </c>
      <c r="H1338" s="78">
        <f t="shared" si="159"/>
        <v>1.4556642702269511E-4</v>
      </c>
      <c r="I1338" s="78">
        <f t="shared" si="160"/>
        <v>1.4556642702269511E-4</v>
      </c>
      <c r="J1338" s="190"/>
    </row>
    <row r="1339" spans="1:10" x14ac:dyDescent="0.2">
      <c r="A1339" s="76">
        <v>380</v>
      </c>
      <c r="B1339" s="76">
        <f t="shared" si="153"/>
        <v>0.38</v>
      </c>
      <c r="C1339" s="78">
        <f t="shared" si="154"/>
        <v>1.1939158128522991E-4</v>
      </c>
      <c r="D1339" s="78">
        <f t="shared" si="155"/>
        <v>1</v>
      </c>
      <c r="E1339" s="78">
        <f t="shared" si="156"/>
        <v>1.1939158128522991E-4</v>
      </c>
      <c r="F1339" s="78">
        <f t="shared" si="157"/>
        <v>-78.46052591476483</v>
      </c>
      <c r="G1339" s="78">
        <f t="shared" si="158"/>
        <v>1</v>
      </c>
      <c r="H1339" s="78">
        <f t="shared" si="159"/>
        <v>1.2791458668727653E-4</v>
      </c>
      <c r="I1339" s="78">
        <f t="shared" si="160"/>
        <v>1.2791458668727653E-4</v>
      </c>
      <c r="J1339" s="190"/>
    </row>
    <row r="1340" spans="1:10" x14ac:dyDescent="0.2">
      <c r="A1340" s="76">
        <v>381</v>
      </c>
      <c r="B1340" s="76">
        <f t="shared" si="153"/>
        <v>0.38100000000000001</v>
      </c>
      <c r="C1340" s="78">
        <f t="shared" si="154"/>
        <v>1.0358487837502319E-4</v>
      </c>
      <c r="D1340" s="78">
        <f t="shared" si="155"/>
        <v>1</v>
      </c>
      <c r="E1340" s="78">
        <f t="shared" si="156"/>
        <v>1.0358487837502319E-4</v>
      </c>
      <c r="F1340" s="78">
        <f t="shared" si="157"/>
        <v>-79.694072790968974</v>
      </c>
      <c r="G1340" s="78">
        <f t="shared" si="158"/>
        <v>1</v>
      </c>
      <c r="H1340" s="78">
        <f t="shared" si="159"/>
        <v>1.1148822983012656E-4</v>
      </c>
      <c r="I1340" s="78">
        <f t="shared" si="160"/>
        <v>1.1148822983012656E-4</v>
      </c>
      <c r="J1340" s="190"/>
    </row>
    <row r="1341" spans="1:10" x14ac:dyDescent="0.2">
      <c r="A1341" s="76">
        <v>382</v>
      </c>
      <c r="B1341" s="76">
        <f t="shared" ref="B1341:B1404" si="161">A1341/1000</f>
        <v>0.38200000000000001</v>
      </c>
      <c r="C1341" s="78">
        <f t="shared" ref="C1341:C1404" si="162">ABS(SIN(((144*PI()*$A1341*VLOOKUP($D$8,$C$13:$D$16,2,FALSE))/($D$11*1000000)))/(VLOOKUP($D$8,$C$13:$D$16,2,FALSE)*SIN(((144*PI()*$A1341)/($D$11*1000000)))))^3</f>
        <v>8.903338348790781E-5</v>
      </c>
      <c r="D1341" s="78">
        <f t="shared" ref="D1341:D1404" si="163">ABS(SIN(((144*VLOOKUP($D$8,$C$13:$D$16,2,FALSE)*PI()*$A1341*VLOOKUP($D$8,$C$13:$E$16,3,FALSE))/($D$11*1000000)))/(VLOOKUP($D$8,$C$13:$E$16,3,FALSE)*SIN(((144*VLOOKUP($D$8,$C$13:$D$16,2,FALSE)*PI()*$A1341)/($D$11*1000000)))))^1</f>
        <v>1</v>
      </c>
      <c r="E1341" s="78">
        <f t="shared" ref="E1341:E1404" si="164">C1341*D1341</f>
        <v>8.903338348790781E-5</v>
      </c>
      <c r="F1341" s="78">
        <f t="shared" ref="F1341:F1404" si="165">20*LOG10(E1341)</f>
        <v>-81.008942441000883</v>
      </c>
      <c r="G1341" s="78">
        <f t="shared" ref="G1341:G1404" si="166">A1341-A1340</f>
        <v>1</v>
      </c>
      <c r="H1341" s="78">
        <f t="shared" ref="H1341:H1404" si="167">((C1341+C1340)/2)</f>
        <v>9.6309130931465501E-5</v>
      </c>
      <c r="I1341" s="78">
        <f t="shared" si="160"/>
        <v>9.6309130931465501E-5</v>
      </c>
      <c r="J1341" s="190"/>
    </row>
    <row r="1342" spans="1:10" x14ac:dyDescent="0.2">
      <c r="A1342" s="76">
        <v>383</v>
      </c>
      <c r="B1342" s="76">
        <f t="shared" si="161"/>
        <v>0.38300000000000001</v>
      </c>
      <c r="C1342" s="78">
        <f t="shared" si="162"/>
        <v>7.574140239032327E-5</v>
      </c>
      <c r="D1342" s="78">
        <f t="shared" si="163"/>
        <v>1</v>
      </c>
      <c r="E1342" s="78">
        <f t="shared" si="164"/>
        <v>7.574140239032327E-5</v>
      </c>
      <c r="F1342" s="78">
        <f t="shared" si="165"/>
        <v>-82.413333159180965</v>
      </c>
      <c r="G1342" s="78">
        <f t="shared" si="166"/>
        <v>1</v>
      </c>
      <c r="H1342" s="78">
        <f t="shared" si="167"/>
        <v>8.238739293911554E-5</v>
      </c>
      <c r="I1342" s="78">
        <f t="shared" ref="I1342:I1405" si="168">G1342*H1342</f>
        <v>8.238739293911554E-5</v>
      </c>
      <c r="J1342" s="190"/>
    </row>
    <row r="1343" spans="1:10" x14ac:dyDescent="0.2">
      <c r="A1343" s="76">
        <v>384</v>
      </c>
      <c r="B1343" s="76">
        <f t="shared" si="161"/>
        <v>0.38400000000000001</v>
      </c>
      <c r="C1343" s="78">
        <f t="shared" si="162"/>
        <v>6.3701897674814018E-5</v>
      </c>
      <c r="D1343" s="78">
        <f t="shared" si="163"/>
        <v>1</v>
      </c>
      <c r="E1343" s="78">
        <f t="shared" si="164"/>
        <v>6.3701897674814018E-5</v>
      </c>
      <c r="F1343" s="78">
        <f t="shared" si="165"/>
        <v>-83.916952597429756</v>
      </c>
      <c r="G1343" s="78">
        <f t="shared" si="166"/>
        <v>1</v>
      </c>
      <c r="H1343" s="78">
        <f t="shared" si="167"/>
        <v>6.9721650032568644E-5</v>
      </c>
      <c r="I1343" s="78">
        <f t="shared" si="168"/>
        <v>6.9721650032568644E-5</v>
      </c>
      <c r="J1343" s="190"/>
    </row>
    <row r="1344" spans="1:10" x14ac:dyDescent="0.2">
      <c r="A1344" s="76">
        <v>385</v>
      </c>
      <c r="B1344" s="76">
        <f t="shared" si="161"/>
        <v>0.38500000000000001</v>
      </c>
      <c r="C1344" s="78">
        <f t="shared" si="162"/>
        <v>5.2896833054424572E-5</v>
      </c>
      <c r="D1344" s="78">
        <f t="shared" si="163"/>
        <v>1</v>
      </c>
      <c r="E1344" s="78">
        <f t="shared" si="164"/>
        <v>5.2896833054424572E-5</v>
      </c>
      <c r="F1344" s="78">
        <f t="shared" si="165"/>
        <v>-85.531406569942575</v>
      </c>
      <c r="G1344" s="78">
        <f t="shared" si="166"/>
        <v>1</v>
      </c>
      <c r="H1344" s="78">
        <f t="shared" si="167"/>
        <v>5.8299365364619295E-5</v>
      </c>
      <c r="I1344" s="78">
        <f t="shared" si="168"/>
        <v>5.8299365364619295E-5</v>
      </c>
      <c r="J1344" s="190"/>
    </row>
    <row r="1345" spans="1:10" x14ac:dyDescent="0.2">
      <c r="A1345" s="76">
        <v>386</v>
      </c>
      <c r="B1345" s="76">
        <f t="shared" si="161"/>
        <v>0.38600000000000001</v>
      </c>
      <c r="C1345" s="78">
        <f t="shared" si="162"/>
        <v>4.3297606277526686E-5</v>
      </c>
      <c r="D1345" s="78">
        <f t="shared" si="163"/>
        <v>1</v>
      </c>
      <c r="E1345" s="78">
        <f t="shared" si="164"/>
        <v>4.3297606277526686E-5</v>
      </c>
      <c r="F1345" s="78">
        <f t="shared" si="165"/>
        <v>-87.270722261938516</v>
      </c>
      <c r="G1345" s="78">
        <f t="shared" si="166"/>
        <v>1</v>
      </c>
      <c r="H1345" s="78">
        <f t="shared" si="167"/>
        <v>4.8097219665975633E-5</v>
      </c>
      <c r="I1345" s="78">
        <f t="shared" si="168"/>
        <v>4.8097219665975633E-5</v>
      </c>
      <c r="J1345" s="190"/>
    </row>
    <row r="1346" spans="1:10" x14ac:dyDescent="0.2">
      <c r="A1346" s="76">
        <v>387</v>
      </c>
      <c r="B1346" s="76">
        <f t="shared" si="161"/>
        <v>0.38700000000000001</v>
      </c>
      <c r="C1346" s="78">
        <f t="shared" si="162"/>
        <v>3.4865565486766909E-5</v>
      </c>
      <c r="D1346" s="78">
        <f t="shared" si="163"/>
        <v>1</v>
      </c>
      <c r="E1346" s="78">
        <f t="shared" si="164"/>
        <v>3.4865565486766909E-5</v>
      </c>
      <c r="F1346" s="78">
        <f t="shared" si="165"/>
        <v>-89.152065731056581</v>
      </c>
      <c r="G1346" s="78">
        <f t="shared" si="166"/>
        <v>1</v>
      </c>
      <c r="H1346" s="78">
        <f t="shared" si="167"/>
        <v>3.9081585882146794E-5</v>
      </c>
      <c r="I1346" s="78">
        <f t="shared" si="168"/>
        <v>3.9081585882146794E-5</v>
      </c>
      <c r="J1346" s="190"/>
    </row>
    <row r="1347" spans="1:10" x14ac:dyDescent="0.2">
      <c r="A1347" s="76">
        <v>388</v>
      </c>
      <c r="B1347" s="76">
        <f t="shared" si="161"/>
        <v>0.38800000000000001</v>
      </c>
      <c r="C1347" s="78">
        <f t="shared" si="162"/>
        <v>2.7552603209405622E-5</v>
      </c>
      <c r="D1347" s="78">
        <f t="shared" si="163"/>
        <v>1</v>
      </c>
      <c r="E1347" s="78">
        <f t="shared" si="164"/>
        <v>2.7552603209405622E-5</v>
      </c>
      <c r="F1347" s="78">
        <f t="shared" si="165"/>
        <v>-91.196747242182227</v>
      </c>
      <c r="G1347" s="78">
        <f t="shared" si="166"/>
        <v>1</v>
      </c>
      <c r="H1347" s="78">
        <f t="shared" si="167"/>
        <v>3.1209084348086267E-5</v>
      </c>
      <c r="I1347" s="78">
        <f t="shared" si="168"/>
        <v>3.1209084348086267E-5</v>
      </c>
      <c r="J1347" s="190"/>
    </row>
    <row r="1348" spans="1:10" x14ac:dyDescent="0.2">
      <c r="A1348" s="76">
        <v>389</v>
      </c>
      <c r="B1348" s="76">
        <f t="shared" si="161"/>
        <v>0.38900000000000001</v>
      </c>
      <c r="C1348" s="78">
        <f t="shared" si="162"/>
        <v>2.1301821589341514E-5</v>
      </c>
      <c r="D1348" s="78">
        <f t="shared" si="163"/>
        <v>1</v>
      </c>
      <c r="E1348" s="78">
        <f t="shared" si="164"/>
        <v>2.1301821589341514E-5</v>
      </c>
      <c r="F1348" s="78">
        <f t="shared" si="165"/>
        <v>-93.431665140264414</v>
      </c>
      <c r="G1348" s="78">
        <f t="shared" si="166"/>
        <v>1</v>
      </c>
      <c r="H1348" s="78">
        <f t="shared" si="167"/>
        <v>2.442721239937357E-5</v>
      </c>
      <c r="I1348" s="78">
        <f t="shared" si="168"/>
        <v>2.442721239937357E-5</v>
      </c>
      <c r="J1348" s="190"/>
    </row>
    <row r="1349" spans="1:10" x14ac:dyDescent="0.2">
      <c r="A1349" s="76">
        <v>390</v>
      </c>
      <c r="B1349" s="76">
        <f t="shared" si="161"/>
        <v>0.39</v>
      </c>
      <c r="C1349" s="78">
        <f t="shared" si="162"/>
        <v>1.6048261957600969E-5</v>
      </c>
      <c r="D1349" s="78">
        <f t="shared" si="163"/>
        <v>1</v>
      </c>
      <c r="E1349" s="78">
        <f t="shared" si="164"/>
        <v>1.6048261957600969E-5</v>
      </c>
      <c r="F1349" s="78">
        <f t="shared" si="165"/>
        <v>-95.891439904553806</v>
      </c>
      <c r="G1349" s="78">
        <f t="shared" si="166"/>
        <v>1</v>
      </c>
      <c r="H1349" s="78">
        <f t="shared" si="167"/>
        <v>1.8675041773471241E-5</v>
      </c>
      <c r="I1349" s="78">
        <f t="shared" si="168"/>
        <v>1.8675041773471241E-5</v>
      </c>
      <c r="J1349" s="190"/>
    </row>
    <row r="1350" spans="1:10" x14ac:dyDescent="0.2">
      <c r="A1350" s="76">
        <v>391</v>
      </c>
      <c r="B1350" s="76">
        <f t="shared" si="161"/>
        <v>0.39100000000000001</v>
      </c>
      <c r="C1350" s="78">
        <f t="shared" si="162"/>
        <v>1.1719691391486659E-5</v>
      </c>
      <c r="D1350" s="78">
        <f t="shared" si="163"/>
        <v>1</v>
      </c>
      <c r="E1350" s="78">
        <f t="shared" si="164"/>
        <v>1.1719691391486659E-5</v>
      </c>
      <c r="F1350" s="78">
        <f t="shared" si="165"/>
        <v>-98.621676484343254</v>
      </c>
      <c r="G1350" s="78">
        <f t="shared" si="166"/>
        <v>1</v>
      </c>
      <c r="H1350" s="78">
        <f t="shared" si="167"/>
        <v>1.3883976674543814E-5</v>
      </c>
      <c r="I1350" s="78">
        <f t="shared" si="168"/>
        <v>1.3883976674543814E-5</v>
      </c>
      <c r="J1350" s="190"/>
    </row>
    <row r="1351" spans="1:10" x14ac:dyDescent="0.2">
      <c r="A1351" s="76">
        <v>392</v>
      </c>
      <c r="B1351" s="76">
        <f t="shared" si="161"/>
        <v>0.39200000000000002</v>
      </c>
      <c r="C1351" s="78">
        <f t="shared" si="162"/>
        <v>8.2374385356632419E-6</v>
      </c>
      <c r="D1351" s="78">
        <f t="shared" si="163"/>
        <v>1</v>
      </c>
      <c r="E1351" s="78">
        <f t="shared" si="164"/>
        <v>8.2374385356632419E-6</v>
      </c>
      <c r="F1351" s="78">
        <f t="shared" si="165"/>
        <v>-101.68415625820906</v>
      </c>
      <c r="G1351" s="78">
        <f t="shared" si="166"/>
        <v>1</v>
      </c>
      <c r="H1351" s="78">
        <f t="shared" si="167"/>
        <v>9.9785649635749513E-6</v>
      </c>
      <c r="I1351" s="78">
        <f t="shared" si="168"/>
        <v>9.9785649635749513E-6</v>
      </c>
      <c r="J1351" s="190"/>
    </row>
    <row r="1352" spans="1:10" x14ac:dyDescent="0.2">
      <c r="A1352" s="76">
        <v>393</v>
      </c>
      <c r="B1352" s="76">
        <f t="shared" si="161"/>
        <v>0.39300000000000002</v>
      </c>
      <c r="C1352" s="78">
        <f t="shared" si="162"/>
        <v>5.5172706534385647E-6</v>
      </c>
      <c r="D1352" s="78">
        <f t="shared" si="163"/>
        <v>1</v>
      </c>
      <c r="E1352" s="78">
        <f t="shared" si="164"/>
        <v>5.5172706534385647E-6</v>
      </c>
      <c r="F1352" s="78">
        <f t="shared" si="165"/>
        <v>-105.16551421821063</v>
      </c>
      <c r="G1352" s="78">
        <f t="shared" si="166"/>
        <v>1</v>
      </c>
      <c r="H1352" s="78">
        <f t="shared" si="167"/>
        <v>6.8773545945509033E-6</v>
      </c>
      <c r="I1352" s="78">
        <f t="shared" si="168"/>
        <v>6.8773545945509033E-6</v>
      </c>
      <c r="J1352" s="190"/>
    </row>
    <row r="1353" spans="1:10" x14ac:dyDescent="0.2">
      <c r="A1353" s="76">
        <v>394</v>
      </c>
      <c r="B1353" s="76">
        <f t="shared" si="161"/>
        <v>0.39400000000000002</v>
      </c>
      <c r="C1353" s="78">
        <f t="shared" si="162"/>
        <v>3.4703036449173483E-6</v>
      </c>
      <c r="D1353" s="78">
        <f t="shared" si="163"/>
        <v>1</v>
      </c>
      <c r="E1353" s="78">
        <f t="shared" si="164"/>
        <v>3.4703036449173483E-6</v>
      </c>
      <c r="F1353" s="78">
        <f t="shared" si="165"/>
        <v>-109.19265047223641</v>
      </c>
      <c r="G1353" s="78">
        <f t="shared" si="166"/>
        <v>1</v>
      </c>
      <c r="H1353" s="78">
        <f t="shared" si="167"/>
        <v>4.4937871491779565E-6</v>
      </c>
      <c r="I1353" s="78">
        <f t="shared" si="168"/>
        <v>4.4937871491779565E-6</v>
      </c>
      <c r="J1353" s="190"/>
    </row>
    <row r="1354" spans="1:10" x14ac:dyDescent="0.2">
      <c r="A1354" s="76">
        <v>395</v>
      </c>
      <c r="B1354" s="76">
        <f t="shared" si="161"/>
        <v>0.39500000000000002</v>
      </c>
      <c r="C1354" s="78">
        <f t="shared" si="162"/>
        <v>2.0039366113955859E-6</v>
      </c>
      <c r="D1354" s="78">
        <f t="shared" si="163"/>
        <v>1</v>
      </c>
      <c r="E1354" s="78">
        <f t="shared" si="164"/>
        <v>2.0039366113955859E-6</v>
      </c>
      <c r="F1354" s="78">
        <f t="shared" si="165"/>
        <v>-113.96232040416481</v>
      </c>
      <c r="G1354" s="78">
        <f t="shared" si="166"/>
        <v>1</v>
      </c>
      <c r="H1354" s="78">
        <f t="shared" si="167"/>
        <v>2.7371201281564671E-6</v>
      </c>
      <c r="I1354" s="78">
        <f t="shared" si="168"/>
        <v>2.7371201281564671E-6</v>
      </c>
      <c r="J1354" s="190"/>
    </row>
    <row r="1355" spans="1:10" x14ac:dyDescent="0.2">
      <c r="A1355" s="76">
        <v>396</v>
      </c>
      <c r="B1355" s="76">
        <f t="shared" si="161"/>
        <v>0.39600000000000002</v>
      </c>
      <c r="C1355" s="78">
        <f t="shared" si="162"/>
        <v>1.0228024626352851E-6</v>
      </c>
      <c r="D1355" s="78">
        <f t="shared" si="163"/>
        <v>1</v>
      </c>
      <c r="E1355" s="78">
        <f t="shared" si="164"/>
        <v>1.0228024626352851E-6</v>
      </c>
      <c r="F1355" s="78">
        <f t="shared" si="165"/>
        <v>-119.80416469958539</v>
      </c>
      <c r="G1355" s="78">
        <f t="shared" si="166"/>
        <v>1</v>
      </c>
      <c r="H1355" s="78">
        <f t="shared" si="167"/>
        <v>1.5133695370154356E-6</v>
      </c>
      <c r="I1355" s="78">
        <f t="shared" si="168"/>
        <v>1.5133695370154356E-6</v>
      </c>
      <c r="J1355" s="190"/>
    </row>
    <row r="1356" spans="1:10" x14ac:dyDescent="0.2">
      <c r="A1356" s="76">
        <v>397</v>
      </c>
      <c r="B1356" s="76">
        <f t="shared" si="161"/>
        <v>0.39700000000000002</v>
      </c>
      <c r="C1356" s="78">
        <f t="shared" si="162"/>
        <v>4.2972605506971151E-7</v>
      </c>
      <c r="D1356" s="78">
        <f t="shared" si="163"/>
        <v>1</v>
      </c>
      <c r="E1356" s="78">
        <f t="shared" si="164"/>
        <v>4.2972605506971151E-7</v>
      </c>
      <c r="F1356" s="78">
        <f t="shared" si="165"/>
        <v>-127.33616626912145</v>
      </c>
      <c r="G1356" s="78">
        <f t="shared" si="166"/>
        <v>1</v>
      </c>
      <c r="H1356" s="78">
        <f t="shared" si="167"/>
        <v>7.262642588524983E-7</v>
      </c>
      <c r="I1356" s="78">
        <f t="shared" si="168"/>
        <v>7.262642588524983E-7</v>
      </c>
      <c r="J1356" s="190"/>
    </row>
    <row r="1357" spans="1:10" x14ac:dyDescent="0.2">
      <c r="A1357" s="76">
        <v>398</v>
      </c>
      <c r="B1357" s="76">
        <f t="shared" si="161"/>
        <v>0.39800000000000002</v>
      </c>
      <c r="C1357" s="78">
        <f t="shared" si="162"/>
        <v>1.2668141354346305E-7</v>
      </c>
      <c r="D1357" s="78">
        <f t="shared" si="163"/>
        <v>1</v>
      </c>
      <c r="E1357" s="78">
        <f t="shared" si="164"/>
        <v>1.2668141354346305E-7</v>
      </c>
      <c r="F1357" s="78">
        <f t="shared" si="165"/>
        <v>-137.94574198609394</v>
      </c>
      <c r="G1357" s="78">
        <f t="shared" si="166"/>
        <v>1</v>
      </c>
      <c r="H1357" s="78">
        <f t="shared" si="167"/>
        <v>2.7820373430658726E-7</v>
      </c>
      <c r="I1357" s="78">
        <f t="shared" si="168"/>
        <v>2.7820373430658726E-7</v>
      </c>
      <c r="J1357" s="190"/>
    </row>
    <row r="1358" spans="1:10" x14ac:dyDescent="0.2">
      <c r="A1358" s="76">
        <v>399</v>
      </c>
      <c r="B1358" s="76">
        <f t="shared" si="161"/>
        <v>0.39900000000000002</v>
      </c>
      <c r="C1358" s="78">
        <f t="shared" si="162"/>
        <v>1.5739725262953837E-8</v>
      </c>
      <c r="D1358" s="78">
        <f t="shared" si="163"/>
        <v>1</v>
      </c>
      <c r="E1358" s="78">
        <f t="shared" si="164"/>
        <v>1.5739725262953837E-8</v>
      </c>
      <c r="F1358" s="78">
        <f t="shared" si="165"/>
        <v>-156.06005705049773</v>
      </c>
      <c r="G1358" s="78">
        <f t="shared" si="166"/>
        <v>1</v>
      </c>
      <c r="H1358" s="78">
        <f t="shared" si="167"/>
        <v>7.1210569403208448E-8</v>
      </c>
      <c r="I1358" s="78">
        <f t="shared" si="168"/>
        <v>7.1210569403208448E-8</v>
      </c>
      <c r="J1358" s="190"/>
    </row>
    <row r="1359" spans="1:10" x14ac:dyDescent="0.2">
      <c r="A1359" s="76">
        <v>400</v>
      </c>
      <c r="B1359" s="76">
        <f t="shared" si="161"/>
        <v>0.4</v>
      </c>
      <c r="C1359" s="78">
        <f t="shared" si="162"/>
        <v>5.9326310775875254E-50</v>
      </c>
      <c r="D1359" s="78">
        <f t="shared" si="163"/>
        <v>1</v>
      </c>
      <c r="E1359" s="78">
        <f t="shared" si="164"/>
        <v>5.9326310775875254E-50</v>
      </c>
      <c r="F1359" s="78">
        <f t="shared" si="165"/>
        <v>-984.53505315106509</v>
      </c>
      <c r="G1359" s="78">
        <f t="shared" si="166"/>
        <v>1</v>
      </c>
      <c r="H1359" s="78">
        <f t="shared" si="167"/>
        <v>7.8698626314769185E-9</v>
      </c>
      <c r="I1359" s="78">
        <f t="shared" si="168"/>
        <v>7.8698626314769185E-9</v>
      </c>
      <c r="J1359" s="190"/>
    </row>
    <row r="1360" spans="1:10" x14ac:dyDescent="0.2">
      <c r="A1360" s="76">
        <v>401</v>
      </c>
      <c r="B1360" s="76">
        <f t="shared" si="161"/>
        <v>0.40100000000000002</v>
      </c>
      <c r="C1360" s="78">
        <f t="shared" si="162"/>
        <v>1.5505437501689524E-8</v>
      </c>
      <c r="D1360" s="78">
        <f t="shared" si="163"/>
        <v>1</v>
      </c>
      <c r="E1360" s="78">
        <f t="shared" si="164"/>
        <v>1.5505437501689524E-8</v>
      </c>
      <c r="F1360" s="78">
        <f t="shared" si="165"/>
        <v>-156.19031950386497</v>
      </c>
      <c r="G1360" s="78">
        <f t="shared" si="166"/>
        <v>1</v>
      </c>
      <c r="H1360" s="78">
        <f t="shared" si="167"/>
        <v>7.752718750844762E-9</v>
      </c>
      <c r="I1360" s="78">
        <f t="shared" si="168"/>
        <v>7.752718750844762E-9</v>
      </c>
      <c r="J1360" s="190"/>
    </row>
    <row r="1361" spans="1:10" x14ac:dyDescent="0.2">
      <c r="A1361" s="76">
        <v>402</v>
      </c>
      <c r="B1361" s="76">
        <f t="shared" si="161"/>
        <v>0.40200000000000002</v>
      </c>
      <c r="C1361" s="78">
        <f t="shared" si="162"/>
        <v>1.2293812182000323E-7</v>
      </c>
      <c r="D1361" s="78">
        <f t="shared" si="163"/>
        <v>1</v>
      </c>
      <c r="E1361" s="78">
        <f t="shared" si="164"/>
        <v>1.2293812182000323E-7</v>
      </c>
      <c r="F1361" s="78">
        <f t="shared" si="165"/>
        <v>-138.2062685214627</v>
      </c>
      <c r="G1361" s="78">
        <f t="shared" si="166"/>
        <v>1</v>
      </c>
      <c r="H1361" s="78">
        <f t="shared" si="167"/>
        <v>6.9221779660846372E-8</v>
      </c>
      <c r="I1361" s="78">
        <f t="shared" si="168"/>
        <v>6.9221779660846372E-8</v>
      </c>
      <c r="J1361" s="190"/>
    </row>
    <row r="1362" spans="1:10" x14ac:dyDescent="0.2">
      <c r="A1362" s="76">
        <v>403</v>
      </c>
      <c r="B1362" s="76">
        <f t="shared" si="161"/>
        <v>0.40300000000000002</v>
      </c>
      <c r="C1362" s="78">
        <f t="shared" si="162"/>
        <v>4.1082039214758942E-7</v>
      </c>
      <c r="D1362" s="78">
        <f t="shared" si="163"/>
        <v>1</v>
      </c>
      <c r="E1362" s="78">
        <f t="shared" si="164"/>
        <v>4.1082039214758942E-7</v>
      </c>
      <c r="F1362" s="78">
        <f t="shared" si="165"/>
        <v>-127.72696014388232</v>
      </c>
      <c r="G1362" s="78">
        <f t="shared" si="166"/>
        <v>1</v>
      </c>
      <c r="H1362" s="78">
        <f t="shared" si="167"/>
        <v>2.6687925698379634E-7</v>
      </c>
      <c r="I1362" s="78">
        <f t="shared" si="168"/>
        <v>2.6687925698379634E-7</v>
      </c>
      <c r="J1362" s="190"/>
    </row>
    <row r="1363" spans="1:10" x14ac:dyDescent="0.2">
      <c r="A1363" s="76">
        <v>404</v>
      </c>
      <c r="B1363" s="76">
        <f t="shared" si="161"/>
        <v>0.40400000000000003</v>
      </c>
      <c r="C1363" s="78">
        <f t="shared" si="162"/>
        <v>9.6324876306022501E-7</v>
      </c>
      <c r="D1363" s="78">
        <f t="shared" si="163"/>
        <v>1</v>
      </c>
      <c r="E1363" s="78">
        <f t="shared" si="164"/>
        <v>9.6324876306022501E-7</v>
      </c>
      <c r="F1363" s="78">
        <f t="shared" si="165"/>
        <v>-120.32523080013185</v>
      </c>
      <c r="G1363" s="78">
        <f t="shared" si="166"/>
        <v>1</v>
      </c>
      <c r="H1363" s="78">
        <f t="shared" si="167"/>
        <v>6.8703457760390719E-7</v>
      </c>
      <c r="I1363" s="78">
        <f t="shared" si="168"/>
        <v>6.8703457760390719E-7</v>
      </c>
      <c r="J1363" s="190"/>
    </row>
    <row r="1364" spans="1:10" x14ac:dyDescent="0.2">
      <c r="A1364" s="76">
        <v>405</v>
      </c>
      <c r="B1364" s="76">
        <f t="shared" si="161"/>
        <v>0.40500000000000003</v>
      </c>
      <c r="C1364" s="78">
        <f t="shared" si="162"/>
        <v>1.8591598748375939E-6</v>
      </c>
      <c r="D1364" s="78">
        <f t="shared" si="163"/>
        <v>1</v>
      </c>
      <c r="E1364" s="78">
        <f t="shared" si="164"/>
        <v>1.8591598748375939E-6</v>
      </c>
      <c r="F1364" s="78">
        <f t="shared" si="165"/>
        <v>-114.61366524625853</v>
      </c>
      <c r="G1364" s="78">
        <f t="shared" si="166"/>
        <v>1</v>
      </c>
      <c r="H1364" s="78">
        <f t="shared" si="167"/>
        <v>1.4112043189489093E-6</v>
      </c>
      <c r="I1364" s="78">
        <f t="shared" si="168"/>
        <v>1.4112043189489093E-6</v>
      </c>
      <c r="J1364" s="190"/>
    </row>
    <row r="1365" spans="1:10" x14ac:dyDescent="0.2">
      <c r="A1365" s="76">
        <v>406</v>
      </c>
      <c r="B1365" s="76">
        <f t="shared" si="161"/>
        <v>0.40600000000000003</v>
      </c>
      <c r="C1365" s="78">
        <f t="shared" si="162"/>
        <v>3.1716546314520262E-6</v>
      </c>
      <c r="D1365" s="78">
        <f t="shared" si="163"/>
        <v>1</v>
      </c>
      <c r="E1365" s="78">
        <f t="shared" si="164"/>
        <v>3.1716546314520262E-6</v>
      </c>
      <c r="F1365" s="78">
        <f t="shared" si="165"/>
        <v>-109.97428220149457</v>
      </c>
      <c r="G1365" s="78">
        <f t="shared" si="166"/>
        <v>1</v>
      </c>
      <c r="H1365" s="78">
        <f t="shared" si="167"/>
        <v>2.5154072531448101E-6</v>
      </c>
      <c r="I1365" s="78">
        <f t="shared" si="168"/>
        <v>2.5154072531448101E-6</v>
      </c>
      <c r="J1365" s="190"/>
    </row>
    <row r="1366" spans="1:10" x14ac:dyDescent="0.2">
      <c r="A1366" s="76">
        <v>407</v>
      </c>
      <c r="B1366" s="76">
        <f t="shared" si="161"/>
        <v>0.40699999999999997</v>
      </c>
      <c r="C1366" s="78">
        <f t="shared" si="162"/>
        <v>4.9673855481406962E-6</v>
      </c>
      <c r="D1366" s="78">
        <f t="shared" si="163"/>
        <v>1</v>
      </c>
      <c r="E1366" s="78">
        <f t="shared" si="164"/>
        <v>4.9673855481406962E-6</v>
      </c>
      <c r="F1366" s="78">
        <f t="shared" si="165"/>
        <v>-106.07744261071851</v>
      </c>
      <c r="G1366" s="78">
        <f t="shared" si="166"/>
        <v>1</v>
      </c>
      <c r="H1366" s="78">
        <f t="shared" si="167"/>
        <v>4.069520089796361E-6</v>
      </c>
      <c r="I1366" s="78">
        <f t="shared" si="168"/>
        <v>4.069520089796361E-6</v>
      </c>
      <c r="J1366" s="190"/>
    </row>
    <row r="1367" spans="1:10" x14ac:dyDescent="0.2">
      <c r="A1367" s="76">
        <v>408</v>
      </c>
      <c r="B1367" s="76">
        <f t="shared" si="161"/>
        <v>0.40799999999999997</v>
      </c>
      <c r="C1367" s="78">
        <f t="shared" si="162"/>
        <v>7.3060117096321382E-6</v>
      </c>
      <c r="D1367" s="78">
        <f t="shared" si="163"/>
        <v>1</v>
      </c>
      <c r="E1367" s="78">
        <f t="shared" si="164"/>
        <v>7.3060117096321382E-6</v>
      </c>
      <c r="F1367" s="78">
        <f t="shared" si="165"/>
        <v>-102.72639272125416</v>
      </c>
      <c r="G1367" s="78">
        <f t="shared" si="166"/>
        <v>1</v>
      </c>
      <c r="H1367" s="78">
        <f t="shared" si="167"/>
        <v>6.1366986288864172E-6</v>
      </c>
      <c r="I1367" s="78">
        <f t="shared" si="168"/>
        <v>6.1366986288864172E-6</v>
      </c>
      <c r="J1367" s="190"/>
    </row>
    <row r="1368" spans="1:10" x14ac:dyDescent="0.2">
      <c r="A1368" s="76">
        <v>409</v>
      </c>
      <c r="B1368" s="76">
        <f t="shared" si="161"/>
        <v>0.40899999999999997</v>
      </c>
      <c r="C1368" s="78">
        <f t="shared" si="162"/>
        <v>1.0239725090424756E-5</v>
      </c>
      <c r="D1368" s="78">
        <f t="shared" si="163"/>
        <v>1</v>
      </c>
      <c r="E1368" s="78">
        <f t="shared" si="164"/>
        <v>1.0239725090424756E-5</v>
      </c>
      <c r="F1368" s="78">
        <f t="shared" si="165"/>
        <v>-99.794234057270586</v>
      </c>
      <c r="G1368" s="78">
        <f t="shared" si="166"/>
        <v>1</v>
      </c>
      <c r="H1368" s="78">
        <f t="shared" si="167"/>
        <v>8.7728684000284476E-6</v>
      </c>
      <c r="I1368" s="78">
        <f t="shared" si="168"/>
        <v>8.7728684000284476E-6</v>
      </c>
      <c r="J1368" s="190"/>
    </row>
    <row r="1369" spans="1:10" x14ac:dyDescent="0.2">
      <c r="A1369" s="76">
        <v>410</v>
      </c>
      <c r="B1369" s="76">
        <f t="shared" si="161"/>
        <v>0.41</v>
      </c>
      <c r="C1369" s="78">
        <f t="shared" si="162"/>
        <v>1.3812851315971938E-5</v>
      </c>
      <c r="D1369" s="78">
        <f t="shared" si="163"/>
        <v>1</v>
      </c>
      <c r="E1369" s="78">
        <f t="shared" si="164"/>
        <v>1.3812851315971938E-5</v>
      </c>
      <c r="F1369" s="78">
        <f t="shared" si="165"/>
        <v>-97.194333259745378</v>
      </c>
      <c r="G1369" s="78">
        <f t="shared" si="166"/>
        <v>1</v>
      </c>
      <c r="H1369" s="78">
        <f t="shared" si="167"/>
        <v>1.2026288203198346E-5</v>
      </c>
      <c r="I1369" s="78">
        <f t="shared" si="168"/>
        <v>1.2026288203198346E-5</v>
      </c>
      <c r="J1369" s="190"/>
    </row>
    <row r="1370" spans="1:10" x14ac:dyDescent="0.2">
      <c r="A1370" s="76">
        <v>411</v>
      </c>
      <c r="B1370" s="76">
        <f t="shared" si="161"/>
        <v>0.41099999999999998</v>
      </c>
      <c r="C1370" s="78">
        <f t="shared" si="162"/>
        <v>1.8061527254311943E-5</v>
      </c>
      <c r="D1370" s="78">
        <f t="shared" si="163"/>
        <v>1</v>
      </c>
      <c r="E1370" s="78">
        <f t="shared" si="164"/>
        <v>1.8061527254311943E-5</v>
      </c>
      <c r="F1370" s="78">
        <f t="shared" si="165"/>
        <v>-94.864910584241528</v>
      </c>
      <c r="G1370" s="78">
        <f t="shared" si="166"/>
        <v>1</v>
      </c>
      <c r="H1370" s="78">
        <f t="shared" si="167"/>
        <v>1.5937189285141939E-5</v>
      </c>
      <c r="I1370" s="78">
        <f t="shared" si="168"/>
        <v>1.5937189285141939E-5</v>
      </c>
      <c r="J1370" s="190"/>
    </row>
    <row r="1371" spans="1:10" x14ac:dyDescent="0.2">
      <c r="A1371" s="76">
        <v>412</v>
      </c>
      <c r="B1371" s="76">
        <f t="shared" si="161"/>
        <v>0.41199999999999998</v>
      </c>
      <c r="C1371" s="78">
        <f t="shared" si="162"/>
        <v>2.3013457127734948E-5</v>
      </c>
      <c r="D1371" s="78">
        <f t="shared" si="163"/>
        <v>1</v>
      </c>
      <c r="E1371" s="78">
        <f t="shared" si="164"/>
        <v>2.3013457127734948E-5</v>
      </c>
      <c r="F1371" s="78">
        <f t="shared" si="165"/>
        <v>-92.760362716831096</v>
      </c>
      <c r="G1371" s="78">
        <f t="shared" si="166"/>
        <v>1</v>
      </c>
      <c r="H1371" s="78">
        <f t="shared" si="167"/>
        <v>2.0537492191023445E-5</v>
      </c>
      <c r="I1371" s="78">
        <f t="shared" si="168"/>
        <v>2.0537492191023445E-5</v>
      </c>
      <c r="J1371" s="190"/>
    </row>
    <row r="1372" spans="1:10" x14ac:dyDescent="0.2">
      <c r="A1372" s="76">
        <v>413</v>
      </c>
      <c r="B1372" s="76">
        <f t="shared" si="161"/>
        <v>0.41299999999999998</v>
      </c>
      <c r="C1372" s="78">
        <f t="shared" si="162"/>
        <v>2.868774812962212E-5</v>
      </c>
      <c r="D1372" s="78">
        <f t="shared" si="163"/>
        <v>1</v>
      </c>
      <c r="E1372" s="78">
        <f t="shared" si="164"/>
        <v>2.868774812962212E-5</v>
      </c>
      <c r="F1372" s="78">
        <f t="shared" si="165"/>
        <v>-90.846070814976571</v>
      </c>
      <c r="G1372" s="78">
        <f t="shared" si="166"/>
        <v>1</v>
      </c>
      <c r="H1372" s="78">
        <f t="shared" si="167"/>
        <v>2.5850602628678534E-5</v>
      </c>
      <c r="I1372" s="78">
        <f t="shared" si="168"/>
        <v>2.5850602628678534E-5</v>
      </c>
      <c r="J1372" s="190"/>
    </row>
    <row r="1373" spans="1:10" x14ac:dyDescent="0.2">
      <c r="A1373" s="76">
        <v>414</v>
      </c>
      <c r="B1373" s="76">
        <f t="shared" si="161"/>
        <v>0.41399999999999998</v>
      </c>
      <c r="C1373" s="78">
        <f t="shared" si="162"/>
        <v>3.5094825828760193E-5</v>
      </c>
      <c r="D1373" s="78">
        <f t="shared" si="163"/>
        <v>1</v>
      </c>
      <c r="E1373" s="78">
        <f t="shared" si="164"/>
        <v>3.5094825828760193E-5</v>
      </c>
      <c r="F1373" s="78">
        <f t="shared" si="165"/>
        <v>-89.095138171914442</v>
      </c>
      <c r="G1373" s="78">
        <f t="shared" si="166"/>
        <v>1</v>
      </c>
      <c r="H1373" s="78">
        <f t="shared" si="167"/>
        <v>3.1891286979191154E-5</v>
      </c>
      <c r="I1373" s="78">
        <f t="shared" si="168"/>
        <v>3.1891286979191154E-5</v>
      </c>
      <c r="J1373" s="190"/>
    </row>
    <row r="1374" spans="1:10" x14ac:dyDescent="0.2">
      <c r="A1374" s="76">
        <v>415</v>
      </c>
      <c r="B1374" s="76">
        <f t="shared" si="161"/>
        <v>0.41499999999999998</v>
      </c>
      <c r="C1374" s="78">
        <f t="shared" si="162"/>
        <v>4.2236428948193039E-5</v>
      </c>
      <c r="D1374" s="78">
        <f t="shared" si="163"/>
        <v>1</v>
      </c>
      <c r="E1374" s="78">
        <f t="shared" si="164"/>
        <v>4.2236428948193039E-5</v>
      </c>
      <c r="F1374" s="78">
        <f t="shared" si="165"/>
        <v>-87.486256162541508</v>
      </c>
      <c r="G1374" s="78">
        <f t="shared" si="166"/>
        <v>1</v>
      </c>
      <c r="H1374" s="78">
        <f t="shared" si="167"/>
        <v>3.8665627388476616E-5</v>
      </c>
      <c r="I1374" s="78">
        <f t="shared" si="168"/>
        <v>3.8665627388476616E-5</v>
      </c>
      <c r="J1374" s="190"/>
    </row>
    <row r="1375" spans="1:10" x14ac:dyDescent="0.2">
      <c r="A1375" s="76">
        <v>416</v>
      </c>
      <c r="B1375" s="76">
        <f t="shared" si="161"/>
        <v>0.41599999999999998</v>
      </c>
      <c r="C1375" s="78">
        <f t="shared" si="162"/>
        <v>5.0105682423883064E-5</v>
      </c>
      <c r="D1375" s="78">
        <f t="shared" si="163"/>
        <v>1</v>
      </c>
      <c r="E1375" s="78">
        <f t="shared" si="164"/>
        <v>5.0105682423883064E-5</v>
      </c>
      <c r="F1375" s="78">
        <f t="shared" si="165"/>
        <v>-86.002260370721629</v>
      </c>
      <c r="G1375" s="78">
        <f t="shared" si="166"/>
        <v>1</v>
      </c>
      <c r="H1375" s="78">
        <f t="shared" si="167"/>
        <v>4.6171055686038052E-5</v>
      </c>
      <c r="I1375" s="78">
        <f t="shared" si="168"/>
        <v>4.6171055686038052E-5</v>
      </c>
      <c r="J1375" s="190"/>
    </row>
    <row r="1376" spans="1:10" x14ac:dyDescent="0.2">
      <c r="A1376" s="76">
        <v>417</v>
      </c>
      <c r="B1376" s="76">
        <f t="shared" si="161"/>
        <v>0.41699999999999998</v>
      </c>
      <c r="C1376" s="78">
        <f t="shared" si="162"/>
        <v>5.8687246985781981E-5</v>
      </c>
      <c r="D1376" s="78">
        <f t="shared" si="163"/>
        <v>1</v>
      </c>
      <c r="E1376" s="78">
        <f t="shared" si="164"/>
        <v>5.8687246985781981E-5</v>
      </c>
      <c r="F1376" s="78">
        <f t="shared" si="165"/>
        <v>-84.629125254583272</v>
      </c>
      <c r="G1376" s="78">
        <f t="shared" si="166"/>
        <v>1</v>
      </c>
      <c r="H1376" s="78">
        <f t="shared" si="167"/>
        <v>5.4396464704832522E-5</v>
      </c>
      <c r="I1376" s="78">
        <f t="shared" si="168"/>
        <v>5.4396464704832522E-5</v>
      </c>
      <c r="J1376" s="190"/>
    </row>
    <row r="1377" spans="1:10" x14ac:dyDescent="0.2">
      <c r="A1377" s="76">
        <v>418</v>
      </c>
      <c r="B1377" s="76">
        <f t="shared" si="161"/>
        <v>0.41799999999999998</v>
      </c>
      <c r="C1377" s="78">
        <f t="shared" si="162"/>
        <v>6.7957542865734706E-5</v>
      </c>
      <c r="D1377" s="78">
        <f t="shared" si="163"/>
        <v>1</v>
      </c>
      <c r="E1377" s="78">
        <f t="shared" si="164"/>
        <v>6.7957542865734706E-5</v>
      </c>
      <c r="F1377" s="78">
        <f t="shared" si="165"/>
        <v>-83.355246645248883</v>
      </c>
      <c r="G1377" s="78">
        <f t="shared" si="166"/>
        <v>1</v>
      </c>
      <c r="H1377" s="78">
        <f t="shared" si="167"/>
        <v>6.3322394925758343E-5</v>
      </c>
      <c r="I1377" s="78">
        <f t="shared" si="168"/>
        <v>6.3322394925758343E-5</v>
      </c>
      <c r="J1377" s="190"/>
    </row>
    <row r="1378" spans="1:10" x14ac:dyDescent="0.2">
      <c r="A1378" s="76">
        <v>419</v>
      </c>
      <c r="B1378" s="76">
        <f t="shared" si="161"/>
        <v>0.41899999999999998</v>
      </c>
      <c r="C1378" s="78">
        <f t="shared" si="162"/>
        <v>7.7885044628117313E-5</v>
      </c>
      <c r="D1378" s="78">
        <f t="shared" si="163"/>
        <v>1</v>
      </c>
      <c r="E1378" s="78">
        <f t="shared" si="164"/>
        <v>7.7885044628117313E-5</v>
      </c>
      <c r="F1378" s="78">
        <f t="shared" si="165"/>
        <v>-82.170918538211652</v>
      </c>
      <c r="G1378" s="78">
        <f t="shared" si="166"/>
        <v>1</v>
      </c>
      <c r="H1378" s="78">
        <f t="shared" si="167"/>
        <v>7.292129374692601E-5</v>
      </c>
      <c r="I1378" s="78">
        <f t="shared" si="168"/>
        <v>7.292129374692601E-5</v>
      </c>
      <c r="J1378" s="190"/>
    </row>
    <row r="1379" spans="1:10" x14ac:dyDescent="0.2">
      <c r="A1379" s="76">
        <v>420</v>
      </c>
      <c r="B1379" s="76">
        <f t="shared" si="161"/>
        <v>0.42</v>
      </c>
      <c r="C1379" s="78">
        <f t="shared" si="162"/>
        <v>8.8430643545051835E-5</v>
      </c>
      <c r="D1379" s="78">
        <f t="shared" si="163"/>
        <v>1</v>
      </c>
      <c r="E1379" s="78">
        <f t="shared" si="164"/>
        <v>8.8430643545051835E-5</v>
      </c>
      <c r="F1379" s="78">
        <f t="shared" si="165"/>
        <v>-81.067944288785242</v>
      </c>
      <c r="G1379" s="78">
        <f t="shared" si="166"/>
        <v>1</v>
      </c>
      <c r="H1379" s="78">
        <f t="shared" si="167"/>
        <v>8.3157844086584581E-5</v>
      </c>
      <c r="I1379" s="78">
        <f t="shared" si="168"/>
        <v>8.3157844086584581E-5</v>
      </c>
      <c r="J1379" s="190"/>
    </row>
    <row r="1380" spans="1:10" x14ac:dyDescent="0.2">
      <c r="A1380" s="76">
        <v>421</v>
      </c>
      <c r="B1380" s="76">
        <f t="shared" si="161"/>
        <v>0.42099999999999999</v>
      </c>
      <c r="C1380" s="78">
        <f t="shared" si="162"/>
        <v>9.9548073402819755E-5</v>
      </c>
      <c r="D1380" s="78">
        <f t="shared" si="163"/>
        <v>1</v>
      </c>
      <c r="E1380" s="78">
        <f t="shared" si="164"/>
        <v>9.9548073402819755E-5</v>
      </c>
      <c r="F1380" s="78">
        <f t="shared" si="165"/>
        <v>-80.039342812906384</v>
      </c>
      <c r="G1380" s="78">
        <f t="shared" si="166"/>
        <v>1</v>
      </c>
      <c r="H1380" s="78">
        <f t="shared" si="167"/>
        <v>9.3989358473935795E-5</v>
      </c>
      <c r="I1380" s="78">
        <f t="shared" si="168"/>
        <v>9.3989358473935795E-5</v>
      </c>
      <c r="J1380" s="190"/>
    </row>
    <row r="1381" spans="1:10" x14ac:dyDescent="0.2">
      <c r="A1381" s="76">
        <v>422</v>
      </c>
      <c r="B1381" s="76">
        <f t="shared" si="161"/>
        <v>0.42199999999999999</v>
      </c>
      <c r="C1381" s="78">
        <f t="shared" si="162"/>
        <v>1.1118439513386917E-4</v>
      </c>
      <c r="D1381" s="78">
        <f t="shared" si="163"/>
        <v>1</v>
      </c>
      <c r="E1381" s="78">
        <f t="shared" si="164"/>
        <v>1.1118439513386917E-4</v>
      </c>
      <c r="F1381" s="78">
        <f t="shared" si="165"/>
        <v>-79.079123244794488</v>
      </c>
      <c r="G1381" s="78">
        <f t="shared" si="166"/>
        <v>1</v>
      </c>
      <c r="H1381" s="78">
        <f t="shared" si="167"/>
        <v>1.0536623426834446E-4</v>
      </c>
      <c r="I1381" s="78">
        <f t="shared" si="168"/>
        <v>1.0536623426834446E-4</v>
      </c>
      <c r="J1381" s="190"/>
    </row>
    <row r="1382" spans="1:10" x14ac:dyDescent="0.2">
      <c r="A1382" s="76">
        <v>423</v>
      </c>
      <c r="B1382" s="76">
        <f t="shared" si="161"/>
        <v>0.42299999999999999</v>
      </c>
      <c r="C1382" s="78">
        <f t="shared" si="162"/>
        <v>1.2328053522310704E-4</v>
      </c>
      <c r="D1382" s="78">
        <f t="shared" si="163"/>
        <v>1</v>
      </c>
      <c r="E1382" s="78">
        <f t="shared" si="164"/>
        <v>1.2328053522310704E-4</v>
      </c>
      <c r="F1382" s="78">
        <f t="shared" si="165"/>
        <v>-78.182109775874281</v>
      </c>
      <c r="G1382" s="78">
        <f t="shared" si="166"/>
        <v>1</v>
      </c>
      <c r="H1382" s="78">
        <f t="shared" si="167"/>
        <v>1.1723246517848811E-4</v>
      </c>
      <c r="I1382" s="78">
        <f t="shared" si="168"/>
        <v>1.1723246517848811E-4</v>
      </c>
      <c r="J1382" s="190"/>
    </row>
    <row r="1383" spans="1:10" x14ac:dyDescent="0.2">
      <c r="A1383" s="76">
        <v>424</v>
      </c>
      <c r="B1383" s="76">
        <f t="shared" si="161"/>
        <v>0.42399999999999999</v>
      </c>
      <c r="C1383" s="78">
        <f t="shared" si="162"/>
        <v>1.3577187244122487E-4</v>
      </c>
      <c r="D1383" s="78">
        <f t="shared" si="163"/>
        <v>1</v>
      </c>
      <c r="E1383" s="78">
        <f t="shared" si="164"/>
        <v>1.3577187244122487E-4</v>
      </c>
      <c r="F1383" s="78">
        <f t="shared" si="165"/>
        <v>-77.34380385130504</v>
      </c>
      <c r="G1383" s="78">
        <f t="shared" si="166"/>
        <v>1</v>
      </c>
      <c r="H1383" s="78">
        <f t="shared" si="167"/>
        <v>1.2952620383216597E-4</v>
      </c>
      <c r="I1383" s="78">
        <f t="shared" si="168"/>
        <v>1.2952620383216597E-4</v>
      </c>
      <c r="J1383" s="190"/>
    </row>
    <row r="1384" spans="1:10" x14ac:dyDescent="0.2">
      <c r="A1384" s="76">
        <v>425</v>
      </c>
      <c r="B1384" s="76">
        <f t="shared" si="161"/>
        <v>0.42499999999999999</v>
      </c>
      <c r="C1384" s="78">
        <f t="shared" si="162"/>
        <v>1.4858886711430148E-4</v>
      </c>
      <c r="D1384" s="78">
        <f t="shared" si="163"/>
        <v>1</v>
      </c>
      <c r="E1384" s="78">
        <f t="shared" si="164"/>
        <v>1.4858886711430148E-4</v>
      </c>
      <c r="F1384" s="78">
        <f t="shared" si="165"/>
        <v>-76.560274569510099</v>
      </c>
      <c r="G1384" s="78">
        <f t="shared" si="166"/>
        <v>1</v>
      </c>
      <c r="H1384" s="78">
        <f t="shared" si="167"/>
        <v>1.4218036977776318E-4</v>
      </c>
      <c r="I1384" s="78">
        <f t="shared" si="168"/>
        <v>1.4218036977776318E-4</v>
      </c>
      <c r="J1384" s="190"/>
    </row>
    <row r="1385" spans="1:10" x14ac:dyDescent="0.2">
      <c r="A1385" s="76">
        <v>426</v>
      </c>
      <c r="B1385" s="76">
        <f t="shared" si="161"/>
        <v>0.42599999999999999</v>
      </c>
      <c r="C1385" s="78">
        <f t="shared" si="162"/>
        <v>1.616577268501287E-4</v>
      </c>
      <c r="D1385" s="78">
        <f t="shared" si="163"/>
        <v>1</v>
      </c>
      <c r="E1385" s="78">
        <f t="shared" si="164"/>
        <v>1.616577268501287E-4</v>
      </c>
      <c r="F1385" s="78">
        <f t="shared" si="165"/>
        <v>-75.828070646514107</v>
      </c>
      <c r="G1385" s="78">
        <f t="shared" si="166"/>
        <v>1</v>
      </c>
      <c r="H1385" s="78">
        <f t="shared" si="167"/>
        <v>1.5512329698221509E-4</v>
      </c>
      <c r="I1385" s="78">
        <f t="shared" si="168"/>
        <v>1.5512329698221509E-4</v>
      </c>
      <c r="J1385" s="190"/>
    </row>
    <row r="1386" spans="1:10" x14ac:dyDescent="0.2">
      <c r="A1386" s="76">
        <v>427</v>
      </c>
      <c r="B1386" s="76">
        <f t="shared" si="161"/>
        <v>0.42699999999999999</v>
      </c>
      <c r="C1386" s="78">
        <f t="shared" si="162"/>
        <v>1.7490110240924589E-4</v>
      </c>
      <c r="D1386" s="78">
        <f t="shared" si="163"/>
        <v>1</v>
      </c>
      <c r="E1386" s="78">
        <f t="shared" si="164"/>
        <v>1.7490110240924589E-4</v>
      </c>
      <c r="F1386" s="78">
        <f t="shared" si="165"/>
        <v>-75.144149062714249</v>
      </c>
      <c r="G1386" s="78">
        <f t="shared" si="166"/>
        <v>1</v>
      </c>
      <c r="H1386" s="78">
        <f t="shared" si="167"/>
        <v>1.6827941462968729E-4</v>
      </c>
      <c r="I1386" s="78">
        <f t="shared" si="168"/>
        <v>1.6827941462968729E-4</v>
      </c>
      <c r="J1386" s="190"/>
    </row>
    <row r="1387" spans="1:10" x14ac:dyDescent="0.2">
      <c r="A1387" s="76">
        <v>428</v>
      </c>
      <c r="B1387" s="76">
        <f t="shared" si="161"/>
        <v>0.42799999999999999</v>
      </c>
      <c r="C1387" s="78">
        <f t="shared" si="162"/>
        <v>1.8823880723393984E-4</v>
      </c>
      <c r="D1387" s="78">
        <f t="shared" si="163"/>
        <v>1</v>
      </c>
      <c r="E1387" s="78">
        <f t="shared" si="164"/>
        <v>1.8823880723393984E-4</v>
      </c>
      <c r="F1387" s="78">
        <f t="shared" si="165"/>
        <v>-74.505816754184181</v>
      </c>
      <c r="G1387" s="78">
        <f t="shared" si="166"/>
        <v>1</v>
      </c>
      <c r="H1387" s="78">
        <f t="shared" si="167"/>
        <v>1.8156995482159285E-4</v>
      </c>
      <c r="I1387" s="78">
        <f t="shared" si="168"/>
        <v>1.8156995482159285E-4</v>
      </c>
      <c r="J1387" s="190"/>
    </row>
    <row r="1388" spans="1:10" x14ac:dyDescent="0.2">
      <c r="A1388" s="76">
        <v>429</v>
      </c>
      <c r="B1388" s="76">
        <f t="shared" si="161"/>
        <v>0.42899999999999999</v>
      </c>
      <c r="C1388" s="78">
        <f t="shared" si="162"/>
        <v>2.0158855403195949E-4</v>
      </c>
      <c r="D1388" s="78">
        <f t="shared" si="163"/>
        <v>1</v>
      </c>
      <c r="E1388" s="78">
        <f t="shared" si="164"/>
        <v>2.0158855403195949E-4</v>
      </c>
      <c r="F1388" s="78">
        <f t="shared" si="165"/>
        <v>-73.910682605430935</v>
      </c>
      <c r="G1388" s="78">
        <f t="shared" si="166"/>
        <v>1</v>
      </c>
      <c r="H1388" s="78">
        <f t="shared" si="167"/>
        <v>1.9491368063294967E-4</v>
      </c>
      <c r="I1388" s="78">
        <f t="shared" si="168"/>
        <v>1.9491368063294967E-4</v>
      </c>
      <c r="J1388" s="190"/>
    </row>
    <row r="1389" spans="1:10" x14ac:dyDescent="0.2">
      <c r="A1389" s="76">
        <v>430</v>
      </c>
      <c r="B1389" s="76">
        <f t="shared" si="161"/>
        <v>0.43</v>
      </c>
      <c r="C1389" s="78">
        <f t="shared" si="162"/>
        <v>2.1486670175380323E-4</v>
      </c>
      <c r="D1389" s="78">
        <f t="shared" si="163"/>
        <v>1</v>
      </c>
      <c r="E1389" s="78">
        <f t="shared" si="164"/>
        <v>2.1486670175380323E-4</v>
      </c>
      <c r="F1389" s="78">
        <f t="shared" si="165"/>
        <v>-73.356617652485127</v>
      </c>
      <c r="G1389" s="78">
        <f t="shared" si="166"/>
        <v>1</v>
      </c>
      <c r="H1389" s="78">
        <f t="shared" si="167"/>
        <v>2.0822762789288136E-4</v>
      </c>
      <c r="I1389" s="78">
        <f t="shared" si="168"/>
        <v>2.0822762789288136E-4</v>
      </c>
      <c r="J1389" s="190"/>
    </row>
    <row r="1390" spans="1:10" x14ac:dyDescent="0.2">
      <c r="A1390" s="76">
        <v>431</v>
      </c>
      <c r="B1390" s="76">
        <f t="shared" si="161"/>
        <v>0.43099999999999999</v>
      </c>
      <c r="C1390" s="78">
        <f t="shared" si="162"/>
        <v>2.2798900630279089E-4</v>
      </c>
      <c r="D1390" s="78">
        <f t="shared" si="163"/>
        <v>1</v>
      </c>
      <c r="E1390" s="78">
        <f t="shared" si="164"/>
        <v>2.2798900630279089E-4</v>
      </c>
      <c r="F1390" s="78">
        <f t="shared" si="165"/>
        <v>-72.841721886056348</v>
      </c>
      <c r="G1390" s="78">
        <f t="shared" si="166"/>
        <v>1</v>
      </c>
      <c r="H1390" s="78">
        <f t="shared" si="167"/>
        <v>2.2142785402829706E-4</v>
      </c>
      <c r="I1390" s="78">
        <f t="shared" si="168"/>
        <v>2.2142785402829706E-4</v>
      </c>
      <c r="J1390" s="190"/>
    </row>
    <row r="1391" spans="1:10" x14ac:dyDescent="0.2">
      <c r="A1391" s="76">
        <v>432</v>
      </c>
      <c r="B1391" s="76">
        <f t="shared" si="161"/>
        <v>0.432</v>
      </c>
      <c r="C1391" s="78">
        <f t="shared" si="162"/>
        <v>2.4087136837486255E-4</v>
      </c>
      <c r="D1391" s="78">
        <f t="shared" si="163"/>
        <v>1</v>
      </c>
      <c r="E1391" s="78">
        <f t="shared" si="164"/>
        <v>2.4087136837486255E-4</v>
      </c>
      <c r="F1391" s="78">
        <f t="shared" si="165"/>
        <v>-72.364296403171721</v>
      </c>
      <c r="G1391" s="78">
        <f t="shared" si="166"/>
        <v>1</v>
      </c>
      <c r="H1391" s="78">
        <f t="shared" si="167"/>
        <v>2.3443018733882673E-4</v>
      </c>
      <c r="I1391" s="78">
        <f t="shared" si="168"/>
        <v>2.3443018733882673E-4</v>
      </c>
      <c r="J1391" s="190"/>
    </row>
    <row r="1392" spans="1:10" x14ac:dyDescent="0.2">
      <c r="A1392" s="76">
        <v>433</v>
      </c>
      <c r="B1392" s="76">
        <f t="shared" si="161"/>
        <v>0.433</v>
      </c>
      <c r="C1392" s="78">
        <f t="shared" si="162"/>
        <v>2.5343057193903554E-4</v>
      </c>
      <c r="D1392" s="78">
        <f t="shared" si="163"/>
        <v>1</v>
      </c>
      <c r="E1392" s="78">
        <f t="shared" si="164"/>
        <v>2.5343057193903554E-4</v>
      </c>
      <c r="F1392" s="78">
        <f t="shared" si="165"/>
        <v>-71.922819926102832</v>
      </c>
      <c r="G1392" s="78">
        <f t="shared" si="166"/>
        <v>1</v>
      </c>
      <c r="H1392" s="78">
        <f t="shared" si="167"/>
        <v>2.4715097015694904E-4</v>
      </c>
      <c r="I1392" s="78">
        <f t="shared" si="168"/>
        <v>2.4715097015694904E-4</v>
      </c>
      <c r="J1392" s="190"/>
    </row>
    <row r="1393" spans="1:10" x14ac:dyDescent="0.2">
      <c r="A1393" s="76">
        <v>434</v>
      </c>
      <c r="B1393" s="76">
        <f t="shared" si="161"/>
        <v>0.434</v>
      </c>
      <c r="C1393" s="78">
        <f t="shared" si="162"/>
        <v>2.6558500703781899E-4</v>
      </c>
      <c r="D1393" s="78">
        <f t="shared" si="163"/>
        <v>1</v>
      </c>
      <c r="E1393" s="78">
        <f t="shared" si="164"/>
        <v>2.6558500703781899E-4</v>
      </c>
      <c r="F1393" s="78">
        <f t="shared" si="165"/>
        <v>-71.515928913228805</v>
      </c>
      <c r="G1393" s="78">
        <f t="shared" si="166"/>
        <v>1</v>
      </c>
      <c r="H1393" s="78">
        <f t="shared" si="167"/>
        <v>2.5950778948842729E-4</v>
      </c>
      <c r="I1393" s="78">
        <f t="shared" si="168"/>
        <v>2.5950778948842729E-4</v>
      </c>
      <c r="J1393" s="190"/>
    </row>
    <row r="1394" spans="1:10" x14ac:dyDescent="0.2">
      <c r="A1394" s="76">
        <v>435</v>
      </c>
      <c r="B1394" s="76">
        <f t="shared" si="161"/>
        <v>0.435</v>
      </c>
      <c r="C1394" s="78">
        <f t="shared" si="162"/>
        <v>2.7725537080752072E-4</v>
      </c>
      <c r="D1394" s="78">
        <f t="shared" si="163"/>
        <v>1</v>
      </c>
      <c r="E1394" s="78">
        <f t="shared" si="164"/>
        <v>2.7725537080752072E-4</v>
      </c>
      <c r="F1394" s="78">
        <f t="shared" si="165"/>
        <v>-71.142400644641683</v>
      </c>
      <c r="G1394" s="78">
        <f t="shared" si="166"/>
        <v>1</v>
      </c>
      <c r="H1394" s="78">
        <f t="shared" si="167"/>
        <v>2.7142018892266985E-4</v>
      </c>
      <c r="I1394" s="78">
        <f t="shared" si="168"/>
        <v>2.7142018892266985E-4</v>
      </c>
      <c r="J1394" s="190"/>
    </row>
    <row r="1395" spans="1:10" x14ac:dyDescent="0.2">
      <c r="A1395" s="76">
        <v>436</v>
      </c>
      <c r="B1395" s="76">
        <f t="shared" si="161"/>
        <v>0.436</v>
      </c>
      <c r="C1395" s="78">
        <f t="shared" si="162"/>
        <v>2.8836534088868274E-4</v>
      </c>
      <c r="D1395" s="78">
        <f t="shared" si="163"/>
        <v>1</v>
      </c>
      <c r="E1395" s="78">
        <f t="shared" si="164"/>
        <v>2.8836534088868274E-4</v>
      </c>
      <c r="F1395" s="78">
        <f t="shared" si="165"/>
        <v>-70.801138787882593</v>
      </c>
      <c r="G1395" s="78">
        <f t="shared" si="166"/>
        <v>1</v>
      </c>
      <c r="H1395" s="78">
        <f t="shared" si="167"/>
        <v>2.8281035584810173E-4</v>
      </c>
      <c r="I1395" s="78">
        <f t="shared" si="168"/>
        <v>2.8281035584810173E-4</v>
      </c>
      <c r="J1395" s="190"/>
    </row>
    <row r="1396" spans="1:10" x14ac:dyDescent="0.2">
      <c r="A1396" s="76">
        <v>437</v>
      </c>
      <c r="B1396" s="76">
        <f t="shared" si="161"/>
        <v>0.437</v>
      </c>
      <c r="C1396" s="78">
        <f t="shared" si="162"/>
        <v>2.9884221571382713E-4</v>
      </c>
      <c r="D1396" s="78">
        <f t="shared" si="163"/>
        <v>1</v>
      </c>
      <c r="E1396" s="78">
        <f t="shared" si="164"/>
        <v>2.9884221571382713E-4</v>
      </c>
      <c r="F1396" s="78">
        <f t="shared" si="165"/>
        <v>-70.491161044995494</v>
      </c>
      <c r="G1396" s="78">
        <f t="shared" si="166"/>
        <v>1</v>
      </c>
      <c r="H1396" s="78">
        <f t="shared" si="167"/>
        <v>2.9360377830125496E-4</v>
      </c>
      <c r="I1396" s="78">
        <f t="shared" si="168"/>
        <v>2.9360377830125496E-4</v>
      </c>
      <c r="J1396" s="190"/>
    </row>
    <row r="1397" spans="1:10" x14ac:dyDescent="0.2">
      <c r="A1397" s="76">
        <v>438</v>
      </c>
      <c r="B1397" s="76">
        <f t="shared" si="161"/>
        <v>0.438</v>
      </c>
      <c r="C1397" s="78">
        <f t="shared" si="162"/>
        <v>3.0861751651995871E-4</v>
      </c>
      <c r="D1397" s="78">
        <f t="shared" si="163"/>
        <v>1</v>
      </c>
      <c r="E1397" s="78">
        <f t="shared" si="164"/>
        <v>3.0861751651995871E-4</v>
      </c>
      <c r="F1397" s="78">
        <f t="shared" si="165"/>
        <v>-70.211588557546349</v>
      </c>
      <c r="G1397" s="78">
        <f t="shared" si="166"/>
        <v>1</v>
      </c>
      <c r="H1397" s="78">
        <f t="shared" si="167"/>
        <v>3.0372986611689292E-4</v>
      </c>
      <c r="I1397" s="78">
        <f t="shared" si="168"/>
        <v>3.0372986611689292E-4</v>
      </c>
      <c r="J1397" s="190"/>
    </row>
    <row r="1398" spans="1:10" x14ac:dyDescent="0.2">
      <c r="A1398" s="76">
        <v>439</v>
      </c>
      <c r="B1398" s="76">
        <f t="shared" si="161"/>
        <v>0.439</v>
      </c>
      <c r="C1398" s="78">
        <f t="shared" si="162"/>
        <v>3.1762754633321051E-4</v>
      </c>
      <c r="D1398" s="78">
        <f t="shared" si="163"/>
        <v>1</v>
      </c>
      <c r="E1398" s="78">
        <f t="shared" si="164"/>
        <v>3.1762754633321051E-4</v>
      </c>
      <c r="F1398" s="78">
        <f t="shared" si="165"/>
        <v>-69.961636806149571</v>
      </c>
      <c r="G1398" s="78">
        <f t="shared" si="166"/>
        <v>1</v>
      </c>
      <c r="H1398" s="78">
        <f t="shared" si="167"/>
        <v>3.1312253142658458E-4</v>
      </c>
      <c r="I1398" s="78">
        <f t="shared" si="168"/>
        <v>3.1312253142658458E-4</v>
      </c>
      <c r="J1398" s="190"/>
    </row>
    <row r="1399" spans="1:10" x14ac:dyDescent="0.2">
      <c r="A1399" s="76">
        <v>440</v>
      </c>
      <c r="B1399" s="76">
        <f t="shared" si="161"/>
        <v>0.44</v>
      </c>
      <c r="C1399" s="78">
        <f t="shared" si="162"/>
        <v>3.2581390160855755E-4</v>
      </c>
      <c r="D1399" s="78">
        <f t="shared" si="163"/>
        <v>1</v>
      </c>
      <c r="E1399" s="78">
        <f t="shared" si="164"/>
        <v>3.2581390160855755E-4</v>
      </c>
      <c r="F1399" s="78">
        <f t="shared" si="165"/>
        <v>-69.740607788942782</v>
      </c>
      <c r="G1399" s="78">
        <f t="shared" si="166"/>
        <v>1</v>
      </c>
      <c r="H1399" s="78">
        <f t="shared" si="167"/>
        <v>3.2172072397088406E-4</v>
      </c>
      <c r="I1399" s="78">
        <f t="shared" si="168"/>
        <v>3.2172072397088406E-4</v>
      </c>
      <c r="J1399" s="190"/>
    </row>
    <row r="1400" spans="1:10" x14ac:dyDescent="0.2">
      <c r="A1400" s="76">
        <v>441</v>
      </c>
      <c r="B1400" s="76">
        <f t="shared" si="161"/>
        <v>0.441</v>
      </c>
      <c r="C1400" s="78">
        <f t="shared" si="162"/>
        <v>3.3312393267459056E-4</v>
      </c>
      <c r="D1400" s="78">
        <f t="shared" si="163"/>
        <v>1</v>
      </c>
      <c r="E1400" s="78">
        <f t="shared" si="164"/>
        <v>3.3312393267459056E-4</v>
      </c>
      <c r="F1400" s="78">
        <f t="shared" si="165"/>
        <v>-69.54788330203715</v>
      </c>
      <c r="G1400" s="78">
        <f t="shared" si="166"/>
        <v>1</v>
      </c>
      <c r="H1400" s="78">
        <f t="shared" si="167"/>
        <v>3.2946891714157403E-4</v>
      </c>
      <c r="I1400" s="78">
        <f t="shared" si="168"/>
        <v>3.2946891714157403E-4</v>
      </c>
      <c r="J1400" s="190"/>
    </row>
    <row r="1401" spans="1:10" x14ac:dyDescent="0.2">
      <c r="A1401" s="76">
        <v>442</v>
      </c>
      <c r="B1401" s="76">
        <f t="shared" si="161"/>
        <v>0.442</v>
      </c>
      <c r="C1401" s="78">
        <f t="shared" si="162"/>
        <v>3.3951114962738115E-4</v>
      </c>
      <c r="D1401" s="78">
        <f t="shared" si="163"/>
        <v>1</v>
      </c>
      <c r="E1401" s="78">
        <f t="shared" si="164"/>
        <v>3.3951114962738115E-4</v>
      </c>
      <c r="F1401" s="78">
        <f t="shared" si="165"/>
        <v>-69.382919176291907</v>
      </c>
      <c r="G1401" s="78">
        <f t="shared" si="166"/>
        <v>1</v>
      </c>
      <c r="H1401" s="78">
        <f t="shared" si="167"/>
        <v>3.3631754115098582E-4</v>
      </c>
      <c r="I1401" s="78">
        <f t="shared" si="168"/>
        <v>3.3631754115098582E-4</v>
      </c>
      <c r="J1401" s="190"/>
    </row>
    <row r="1402" spans="1:10" x14ac:dyDescent="0.2">
      <c r="A1402" s="76">
        <v>443</v>
      </c>
      <c r="B1402" s="76">
        <f t="shared" si="161"/>
        <v>0.443</v>
      </c>
      <c r="C1402" s="78">
        <f t="shared" si="162"/>
        <v>3.4493557083394266E-4</v>
      </c>
      <c r="D1402" s="78">
        <f t="shared" si="163"/>
        <v>1</v>
      </c>
      <c r="E1402" s="78">
        <f t="shared" si="164"/>
        <v>3.4493557083394266E-4</v>
      </c>
      <c r="F1402" s="78">
        <f t="shared" si="165"/>
        <v>-69.245240350382758</v>
      </c>
      <c r="G1402" s="78">
        <f t="shared" si="166"/>
        <v>1</v>
      </c>
      <c r="H1402" s="78">
        <f t="shared" si="167"/>
        <v>3.4222336023066193E-4</v>
      </c>
      <c r="I1402" s="78">
        <f t="shared" si="168"/>
        <v>3.4222336023066193E-4</v>
      </c>
      <c r="J1402" s="190"/>
    </row>
    <row r="1403" spans="1:10" x14ac:dyDescent="0.2">
      <c r="A1403" s="76">
        <v>444</v>
      </c>
      <c r="B1403" s="76">
        <f t="shared" si="161"/>
        <v>0.44400000000000001</v>
      </c>
      <c r="C1403" s="78">
        <f t="shared" si="162"/>
        <v>3.4936401173992095E-4</v>
      </c>
      <c r="D1403" s="78">
        <f t="shared" si="163"/>
        <v>1</v>
      </c>
      <c r="E1403" s="78">
        <f t="shared" si="164"/>
        <v>3.4936401173992095E-4</v>
      </c>
      <c r="F1403" s="78">
        <f t="shared" si="165"/>
        <v>-69.134436681265626</v>
      </c>
      <c r="G1403" s="78">
        <f t="shared" si="166"/>
        <v>1</v>
      </c>
      <c r="H1403" s="78">
        <f t="shared" si="167"/>
        <v>3.471497912869318E-4</v>
      </c>
      <c r="I1403" s="78">
        <f t="shared" si="168"/>
        <v>3.471497912869318E-4</v>
      </c>
      <c r="J1403" s="190"/>
    </row>
    <row r="1404" spans="1:10" x14ac:dyDescent="0.2">
      <c r="A1404" s="76">
        <v>445</v>
      </c>
      <c r="B1404" s="76">
        <f t="shared" si="161"/>
        <v>0.44500000000000001</v>
      </c>
      <c r="C1404" s="78">
        <f t="shared" si="162"/>
        <v>3.5277031222315518E-4</v>
      </c>
      <c r="D1404" s="78">
        <f t="shared" si="163"/>
        <v>1</v>
      </c>
      <c r="E1404" s="78">
        <f t="shared" si="164"/>
        <v>3.5277031222315518E-4</v>
      </c>
      <c r="F1404" s="78">
        <f t="shared" si="165"/>
        <v>-69.050159410723339</v>
      </c>
      <c r="G1404" s="78">
        <f t="shared" si="166"/>
        <v>1</v>
      </c>
      <c r="H1404" s="78">
        <f t="shared" si="167"/>
        <v>3.5106716198153804E-4</v>
      </c>
      <c r="I1404" s="78">
        <f t="shared" si="168"/>
        <v>3.5106716198153804E-4</v>
      </c>
      <c r="J1404" s="190"/>
    </row>
    <row r="1405" spans="1:10" x14ac:dyDescent="0.2">
      <c r="A1405" s="76">
        <v>446</v>
      </c>
      <c r="B1405" s="76">
        <f t="shared" ref="B1405:B1468" si="169">A1405/1000</f>
        <v>0.44600000000000001</v>
      </c>
      <c r="C1405" s="78">
        <f t="shared" ref="C1405:C1468" si="170">ABS(SIN(((144*PI()*$A1405*VLOOKUP($D$8,$C$13:$D$16,2,FALSE))/($D$11*1000000)))/(VLOOKUP($D$8,$C$13:$D$16,2,FALSE)*SIN(((144*PI()*$A1405)/($D$11*1000000)))))^3</f>
        <v>3.5513550128968258E-4</v>
      </c>
      <c r="D1405" s="78">
        <f t="shared" ref="D1405:D1468" si="171">ABS(SIN(((144*VLOOKUP($D$8,$C$13:$D$16,2,FALSE)*PI()*$A1405*VLOOKUP($D$8,$C$13:$E$16,3,FALSE))/($D$11*1000000)))/(VLOOKUP($D$8,$C$13:$E$16,3,FALSE)*SIN(((144*VLOOKUP($D$8,$C$13:$D$16,2,FALSE)*PI()*$A1405)/($D$11*1000000)))))^1</f>
        <v>1</v>
      </c>
      <c r="E1405" s="78">
        <f t="shared" ref="E1405:E1468" si="172">C1405*D1405</f>
        <v>3.5513550128968258E-4</v>
      </c>
      <c r="F1405" s="78">
        <f t="shared" ref="F1405:F1468" si="173">20*LOG10(E1405)</f>
        <v>-68.992118221467024</v>
      </c>
      <c r="G1405" s="78">
        <f t="shared" ref="G1405:G1468" si="174">A1405-A1404</f>
        <v>1</v>
      </c>
      <c r="H1405" s="78">
        <f t="shared" ref="H1405:H1468" si="175">((C1405+C1404)/2)</f>
        <v>3.5395290675641891E-4</v>
      </c>
      <c r="I1405" s="78">
        <f t="shared" si="168"/>
        <v>3.5395290675641891E-4</v>
      </c>
      <c r="J1405" s="190"/>
    </row>
    <row r="1406" spans="1:10" x14ac:dyDescent="0.2">
      <c r="A1406" s="76">
        <v>447</v>
      </c>
      <c r="B1406" s="76">
        <f t="shared" si="169"/>
        <v>0.44700000000000001</v>
      </c>
      <c r="C1406" s="78">
        <f t="shared" si="170"/>
        <v>3.564478984668385E-4</v>
      </c>
      <c r="D1406" s="78">
        <f t="shared" si="171"/>
        <v>1</v>
      </c>
      <c r="E1406" s="78">
        <f t="shared" si="172"/>
        <v>3.564478984668385E-4</v>
      </c>
      <c r="F1406" s="78">
        <f t="shared" si="173"/>
        <v>-68.960078828835847</v>
      </c>
      <c r="G1406" s="78">
        <f t="shared" si="174"/>
        <v>1</v>
      </c>
      <c r="H1406" s="78">
        <f t="shared" si="175"/>
        <v>3.5579169987826054E-4</v>
      </c>
      <c r="I1406" s="78">
        <f t="shared" ref="I1406:I1469" si="176">G1406*H1406</f>
        <v>3.5579169987826054E-4</v>
      </c>
      <c r="J1406" s="190"/>
    </row>
    <row r="1407" spans="1:10" x14ac:dyDescent="0.2">
      <c r="A1407" s="76">
        <v>448</v>
      </c>
      <c r="B1407" s="76">
        <f t="shared" si="169"/>
        <v>0.44800000000000001</v>
      </c>
      <c r="C1407" s="78">
        <f t="shared" si="170"/>
        <v>3.5670315180439061E-4</v>
      </c>
      <c r="D1407" s="78">
        <f t="shared" si="171"/>
        <v>1</v>
      </c>
      <c r="E1407" s="78">
        <f t="shared" si="172"/>
        <v>3.5670315180439061E-4</v>
      </c>
      <c r="F1407" s="78">
        <f t="shared" si="173"/>
        <v>-68.953861064973452</v>
      </c>
      <c r="G1407" s="78">
        <f t="shared" si="174"/>
        <v>1</v>
      </c>
      <c r="H1407" s="78">
        <f t="shared" si="175"/>
        <v>3.5657552513561455E-4</v>
      </c>
      <c r="I1407" s="78">
        <f t="shared" si="176"/>
        <v>3.5657552513561455E-4</v>
      </c>
      <c r="J1407" s="190"/>
    </row>
    <row r="1408" spans="1:10" x14ac:dyDescent="0.2">
      <c r="A1408" s="76">
        <v>449</v>
      </c>
      <c r="B1408" s="76">
        <f t="shared" si="169"/>
        <v>0.44900000000000001</v>
      </c>
      <c r="C1408" s="78">
        <f t="shared" si="170"/>
        <v>3.5590421294443757E-4</v>
      </c>
      <c r="D1408" s="78">
        <f t="shared" si="171"/>
        <v>1</v>
      </c>
      <c r="E1408" s="78">
        <f t="shared" si="172"/>
        <v>3.5590421294443757E-4</v>
      </c>
      <c r="F1408" s="78">
        <f t="shared" si="173"/>
        <v>-68.973337421845386</v>
      </c>
      <c r="G1408" s="78">
        <f t="shared" si="174"/>
        <v>1</v>
      </c>
      <c r="H1408" s="78">
        <f t="shared" si="175"/>
        <v>3.5630368237441412E-4</v>
      </c>
      <c r="I1408" s="78">
        <f t="shared" si="176"/>
        <v>3.5630368237441412E-4</v>
      </c>
      <c r="J1408" s="190"/>
    </row>
    <row r="1409" spans="1:10" x14ac:dyDescent="0.2">
      <c r="A1409" s="76">
        <v>450</v>
      </c>
      <c r="B1409" s="76">
        <f t="shared" si="169"/>
        <v>0.45</v>
      </c>
      <c r="C1409" s="78">
        <f t="shared" si="170"/>
        <v>3.5406125025943543E-4</v>
      </c>
      <c r="D1409" s="78">
        <f t="shared" si="171"/>
        <v>1</v>
      </c>
      <c r="E1409" s="78">
        <f t="shared" si="172"/>
        <v>3.5406125025943543E-4</v>
      </c>
      <c r="F1409" s="78">
        <f t="shared" si="173"/>
        <v>-69.018432027920014</v>
      </c>
      <c r="G1409" s="78">
        <f t="shared" si="174"/>
        <v>1</v>
      </c>
      <c r="H1409" s="78">
        <f t="shared" si="175"/>
        <v>3.5498273160193647E-4</v>
      </c>
      <c r="I1409" s="78">
        <f t="shared" si="176"/>
        <v>3.5498273160193647E-4</v>
      </c>
      <c r="J1409" s="190"/>
    </row>
    <row r="1410" spans="1:10" x14ac:dyDescent="0.2">
      <c r="A1410" s="76">
        <v>451</v>
      </c>
      <c r="B1410" s="76">
        <f t="shared" si="169"/>
        <v>0.45100000000000001</v>
      </c>
      <c r="C1410" s="78">
        <f t="shared" si="170"/>
        <v>3.5119150158069212E-4</v>
      </c>
      <c r="D1410" s="78">
        <f t="shared" si="171"/>
        <v>1</v>
      </c>
      <c r="E1410" s="78">
        <f t="shared" si="172"/>
        <v>3.5119150158069212E-4</v>
      </c>
      <c r="F1410" s="78">
        <f t="shared" si="173"/>
        <v>-69.089120041040033</v>
      </c>
      <c r="G1410" s="78">
        <f t="shared" si="174"/>
        <v>1</v>
      </c>
      <c r="H1410" s="78">
        <f t="shared" si="175"/>
        <v>3.5262637592006378E-4</v>
      </c>
      <c r="I1410" s="78">
        <f t="shared" si="176"/>
        <v>3.5262637592006378E-4</v>
      </c>
      <c r="J1410" s="190"/>
    </row>
    <row r="1411" spans="1:10" x14ac:dyDescent="0.2">
      <c r="A1411" s="76">
        <v>452</v>
      </c>
      <c r="B1411" s="76">
        <f t="shared" si="169"/>
        <v>0.45200000000000001</v>
      </c>
      <c r="C1411" s="78">
        <f t="shared" si="170"/>
        <v>3.4731906854269752E-4</v>
      </c>
      <c r="D1411" s="78">
        <f t="shared" si="171"/>
        <v>1</v>
      </c>
      <c r="E1411" s="78">
        <f t="shared" si="172"/>
        <v>3.4731906854269752E-4</v>
      </c>
      <c r="F1411" s="78">
        <f t="shared" si="173"/>
        <v>-69.185427447200524</v>
      </c>
      <c r="G1411" s="78">
        <f t="shared" si="174"/>
        <v>1</v>
      </c>
      <c r="H1411" s="78">
        <f t="shared" si="175"/>
        <v>3.4925528506169482E-4</v>
      </c>
      <c r="I1411" s="78">
        <f t="shared" si="176"/>
        <v>3.4925528506169482E-4</v>
      </c>
      <c r="J1411" s="190"/>
    </row>
    <row r="1412" spans="1:10" x14ac:dyDescent="0.2">
      <c r="A1412" s="76">
        <v>453</v>
      </c>
      <c r="B1412" s="76">
        <f t="shared" si="169"/>
        <v>0.45300000000000001</v>
      </c>
      <c r="C1412" s="78">
        <f t="shared" si="170"/>
        <v>3.4247465504766298E-4</v>
      </c>
      <c r="D1412" s="78">
        <f t="shared" si="171"/>
        <v>1</v>
      </c>
      <c r="E1412" s="78">
        <f t="shared" si="172"/>
        <v>3.4247465504766298E-4</v>
      </c>
      <c r="F1412" s="78">
        <f t="shared" si="173"/>
        <v>-69.30743126183863</v>
      </c>
      <c r="G1412" s="78">
        <f t="shared" si="174"/>
        <v>1</v>
      </c>
      <c r="H1412" s="78">
        <f t="shared" si="175"/>
        <v>3.4489686179518027E-4</v>
      </c>
      <c r="I1412" s="78">
        <f t="shared" si="176"/>
        <v>3.4489686179518027E-4</v>
      </c>
      <c r="J1412" s="190"/>
    </row>
    <row r="1413" spans="1:10" x14ac:dyDescent="0.2">
      <c r="A1413" s="76">
        <v>454</v>
      </c>
      <c r="B1413" s="76">
        <f t="shared" si="169"/>
        <v>0.45400000000000001</v>
      </c>
      <c r="C1413" s="78">
        <f t="shared" si="170"/>
        <v>3.3669525280582486E-4</v>
      </c>
      <c r="D1413" s="78">
        <f t="shared" si="171"/>
        <v>1</v>
      </c>
      <c r="E1413" s="78">
        <f t="shared" si="172"/>
        <v>3.3669525280582486E-4</v>
      </c>
      <c r="F1413" s="78">
        <f t="shared" si="173"/>
        <v>-69.455260137029967</v>
      </c>
      <c r="G1413" s="78">
        <f t="shared" si="174"/>
        <v>1</v>
      </c>
      <c r="H1413" s="78">
        <f t="shared" si="175"/>
        <v>3.3958495392674389E-4</v>
      </c>
      <c r="I1413" s="78">
        <f t="shared" si="176"/>
        <v>3.3958495392674389E-4</v>
      </c>
      <c r="J1413" s="190"/>
    </row>
    <row r="1414" spans="1:10" x14ac:dyDescent="0.2">
      <c r="A1414" s="76">
        <v>455</v>
      </c>
      <c r="B1414" s="76">
        <f t="shared" si="169"/>
        <v>0.45500000000000002</v>
      </c>
      <c r="C1414" s="78">
        <f t="shared" si="170"/>
        <v>3.300237773268744E-4</v>
      </c>
      <c r="D1414" s="78">
        <f t="shared" si="171"/>
        <v>1</v>
      </c>
      <c r="E1414" s="78">
        <f t="shared" si="172"/>
        <v>3.300237773268744E-4</v>
      </c>
      <c r="F1414" s="78">
        <f t="shared" si="173"/>
        <v>-69.629095384875356</v>
      </c>
      <c r="G1414" s="78">
        <f t="shared" si="174"/>
        <v>1</v>
      </c>
      <c r="H1414" s="78">
        <f t="shared" si="175"/>
        <v>3.3335951506634963E-4</v>
      </c>
      <c r="I1414" s="78">
        <f t="shared" si="176"/>
        <v>3.3335951506634963E-4</v>
      </c>
      <c r="J1414" s="190"/>
    </row>
    <row r="1415" spans="1:10" x14ac:dyDescent="0.2">
      <c r="A1415" s="76">
        <v>456</v>
      </c>
      <c r="B1415" s="76">
        <f t="shared" si="169"/>
        <v>0.45600000000000002</v>
      </c>
      <c r="C1415" s="78">
        <f t="shared" si="170"/>
        <v>3.2250865812311221E-4</v>
      </c>
      <c r="D1415" s="78">
        <f t="shared" si="171"/>
        <v>1</v>
      </c>
      <c r="E1415" s="78">
        <f t="shared" si="172"/>
        <v>3.2250865812311221E-4</v>
      </c>
      <c r="F1415" s="78">
        <f t="shared" si="173"/>
        <v>-69.829172434551467</v>
      </c>
      <c r="G1415" s="78">
        <f t="shared" si="174"/>
        <v>1</v>
      </c>
      <c r="H1415" s="78">
        <f t="shared" si="175"/>
        <v>3.2626621772499328E-4</v>
      </c>
      <c r="I1415" s="78">
        <f t="shared" si="176"/>
        <v>3.2626621772499328E-4</v>
      </c>
      <c r="J1415" s="190"/>
    </row>
    <row r="1416" spans="1:10" x14ac:dyDescent="0.2">
      <c r="A1416" s="76">
        <v>457</v>
      </c>
      <c r="B1416" s="76">
        <f t="shared" si="169"/>
        <v>0.45700000000000002</v>
      </c>
      <c r="C1416" s="78">
        <f t="shared" si="170"/>
        <v>3.1420338723275247E-4</v>
      </c>
      <c r="D1416" s="78">
        <f t="shared" si="171"/>
        <v>1</v>
      </c>
      <c r="E1416" s="78">
        <f t="shared" si="172"/>
        <v>3.1420338723275247E-4</v>
      </c>
      <c r="F1416" s="78">
        <f t="shared" si="173"/>
        <v>-70.055782748202006</v>
      </c>
      <c r="G1416" s="78">
        <f t="shared" si="174"/>
        <v>1</v>
      </c>
      <c r="H1416" s="78">
        <f t="shared" si="175"/>
        <v>3.1835602267793234E-4</v>
      </c>
      <c r="I1416" s="78">
        <f t="shared" si="176"/>
        <v>3.1835602267793234E-4</v>
      </c>
      <c r="J1416" s="190"/>
    </row>
    <row r="1417" spans="1:10" x14ac:dyDescent="0.2">
      <c r="A1417" s="76">
        <v>458</v>
      </c>
      <c r="B1417" s="76">
        <f t="shared" si="169"/>
        <v>0.45800000000000002</v>
      </c>
      <c r="C1417" s="78">
        <f t="shared" si="170"/>
        <v>3.0516603047959769E-4</v>
      </c>
      <c r="D1417" s="78">
        <f t="shared" si="171"/>
        <v>1</v>
      </c>
      <c r="E1417" s="78">
        <f t="shared" si="172"/>
        <v>3.0516603047959769E-4</v>
      </c>
      <c r="F1417" s="78">
        <f t="shared" si="173"/>
        <v>-70.309276229306107</v>
      </c>
      <c r="G1417" s="78">
        <f t="shared" si="174"/>
        <v>1</v>
      </c>
      <c r="H1417" s="78">
        <f t="shared" si="175"/>
        <v>3.096847088561751E-4</v>
      </c>
      <c r="I1417" s="78">
        <f t="shared" si="176"/>
        <v>3.096847088561751E-4</v>
      </c>
      <c r="J1417" s="190"/>
    </row>
    <row r="1418" spans="1:10" x14ac:dyDescent="0.2">
      <c r="A1418" s="76">
        <v>459</v>
      </c>
      <c r="B1418" s="76">
        <f t="shared" si="169"/>
        <v>0.45900000000000002</v>
      </c>
      <c r="C1418" s="78">
        <f t="shared" si="170"/>
        <v>2.9545870615108847E-4</v>
      </c>
      <c r="D1418" s="78">
        <f t="shared" si="171"/>
        <v>1</v>
      </c>
      <c r="E1418" s="78">
        <f t="shared" si="172"/>
        <v>2.9545870615108847E-4</v>
      </c>
      <c r="F1418" s="78">
        <f t="shared" si="173"/>
        <v>-70.590064166644908</v>
      </c>
      <c r="G1418" s="78">
        <f t="shared" si="174"/>
        <v>1</v>
      </c>
      <c r="H1418" s="78">
        <f t="shared" si="175"/>
        <v>3.0031236831534308E-4</v>
      </c>
      <c r="I1418" s="78">
        <f t="shared" si="176"/>
        <v>3.0031236831534308E-4</v>
      </c>
      <c r="J1418" s="190"/>
    </row>
    <row r="1419" spans="1:10" x14ac:dyDescent="0.2">
      <c r="A1419" s="76">
        <v>460</v>
      </c>
      <c r="B1419" s="76">
        <f t="shared" si="169"/>
        <v>0.46</v>
      </c>
      <c r="C1419" s="78">
        <f t="shared" si="170"/>
        <v>2.8514703599860099E-4</v>
      </c>
      <c r="D1419" s="78">
        <f t="shared" si="171"/>
        <v>1</v>
      </c>
      <c r="E1419" s="78">
        <f t="shared" si="172"/>
        <v>2.8514703599860099E-4</v>
      </c>
      <c r="F1419" s="78">
        <f t="shared" si="173"/>
        <v>-70.8986227678228</v>
      </c>
      <c r="G1419" s="78">
        <f t="shared" si="174"/>
        <v>1</v>
      </c>
      <c r="H1419" s="78">
        <f t="shared" si="175"/>
        <v>2.9030287107484473E-4</v>
      </c>
      <c r="I1419" s="78">
        <f t="shared" si="176"/>
        <v>2.9030287107484473E-4</v>
      </c>
      <c r="J1419" s="190"/>
    </row>
    <row r="1420" spans="1:10" x14ac:dyDescent="0.2">
      <c r="A1420" s="76">
        <v>461</v>
      </c>
      <c r="B1420" s="76">
        <f t="shared" si="169"/>
        <v>0.46100000000000002</v>
      </c>
      <c r="C1420" s="78">
        <f t="shared" si="170"/>
        <v>2.7429957364054764E-4</v>
      </c>
      <c r="D1420" s="78">
        <f t="shared" si="171"/>
        <v>1</v>
      </c>
      <c r="E1420" s="78">
        <f t="shared" si="172"/>
        <v>2.7429957364054764E-4</v>
      </c>
      <c r="F1420" s="78">
        <f t="shared" si="173"/>
        <v>-71.235497348871959</v>
      </c>
      <c r="G1420" s="78">
        <f t="shared" si="174"/>
        <v>1</v>
      </c>
      <c r="H1420" s="78">
        <f t="shared" si="175"/>
        <v>2.7972330481957432E-4</v>
      </c>
      <c r="I1420" s="78">
        <f t="shared" si="176"/>
        <v>2.7972330481957432E-4</v>
      </c>
      <c r="J1420" s="190"/>
    </row>
    <row r="1421" spans="1:10" x14ac:dyDescent="0.2">
      <c r="A1421" s="76">
        <v>462</v>
      </c>
      <c r="B1421" s="76">
        <f t="shared" si="169"/>
        <v>0.46200000000000002</v>
      </c>
      <c r="C1421" s="78">
        <f t="shared" si="170"/>
        <v>2.6298721557939766E-4</v>
      </c>
      <c r="D1421" s="78">
        <f t="shared" si="171"/>
        <v>1</v>
      </c>
      <c r="E1421" s="78">
        <f t="shared" si="172"/>
        <v>2.6298721557939766E-4</v>
      </c>
      <c r="F1421" s="78">
        <f t="shared" si="173"/>
        <v>-71.601307261252188</v>
      </c>
      <c r="G1421" s="78">
        <f t="shared" si="174"/>
        <v>1</v>
      </c>
      <c r="H1421" s="78">
        <f t="shared" si="175"/>
        <v>2.6864339460997268E-4</v>
      </c>
      <c r="I1421" s="78">
        <f t="shared" si="176"/>
        <v>2.6864339460997268E-4</v>
      </c>
      <c r="J1421" s="190"/>
    </row>
    <row r="1422" spans="1:10" x14ac:dyDescent="0.2">
      <c r="A1422" s="76">
        <v>463</v>
      </c>
      <c r="B1422" s="76">
        <f t="shared" si="169"/>
        <v>0.46300000000000002</v>
      </c>
      <c r="C1422" s="78">
        <f t="shared" si="170"/>
        <v>2.5128260012756485E-4</v>
      </c>
      <c r="D1422" s="78">
        <f t="shared" si="171"/>
        <v>1</v>
      </c>
      <c r="E1422" s="78">
        <f t="shared" si="172"/>
        <v>2.5128260012756485E-4</v>
      </c>
      <c r="F1422" s="78">
        <f t="shared" si="173"/>
        <v>-71.996751655144607</v>
      </c>
      <c r="G1422" s="78">
        <f t="shared" si="174"/>
        <v>1</v>
      </c>
      <c r="H1422" s="78">
        <f t="shared" si="175"/>
        <v>2.5713490785348126E-4</v>
      </c>
      <c r="I1422" s="78">
        <f t="shared" si="176"/>
        <v>2.5713490785348126E-4</v>
      </c>
      <c r="J1422" s="190"/>
    </row>
    <row r="1423" spans="1:10" x14ac:dyDescent="0.2">
      <c r="A1423" s="76">
        <v>464</v>
      </c>
      <c r="B1423" s="76">
        <f t="shared" si="169"/>
        <v>0.46400000000000002</v>
      </c>
      <c r="C1423" s="78">
        <f t="shared" si="170"/>
        <v>2.392594995741523E-4</v>
      </c>
      <c r="D1423" s="78">
        <f t="shared" si="171"/>
        <v>1</v>
      </c>
      <c r="E1423" s="78">
        <f t="shared" si="172"/>
        <v>2.392594995741523E-4</v>
      </c>
      <c r="F1423" s="78">
        <f t="shared" si="173"/>
        <v>-72.422616199069864</v>
      </c>
      <c r="G1423" s="78">
        <f t="shared" si="174"/>
        <v>1</v>
      </c>
      <c r="H1423" s="78">
        <f t="shared" si="175"/>
        <v>2.4527104985085861E-4</v>
      </c>
      <c r="I1423" s="78">
        <f t="shared" si="176"/>
        <v>2.4527104985085861E-4</v>
      </c>
      <c r="J1423" s="190"/>
    </row>
    <row r="1424" spans="1:10" x14ac:dyDescent="0.2">
      <c r="A1424" s="76">
        <v>465</v>
      </c>
      <c r="B1424" s="76">
        <f t="shared" si="169"/>
        <v>0.46500000000000002</v>
      </c>
      <c r="C1424" s="78">
        <f t="shared" si="170"/>
        <v>2.2699221091502768E-4</v>
      </c>
      <c r="D1424" s="78">
        <f t="shared" si="171"/>
        <v>1</v>
      </c>
      <c r="E1424" s="78">
        <f t="shared" si="172"/>
        <v>2.2699221091502768E-4</v>
      </c>
      <c r="F1424" s="78">
        <f t="shared" si="173"/>
        <v>-72.879780901482064</v>
      </c>
      <c r="G1424" s="78">
        <f t="shared" si="174"/>
        <v>1</v>
      </c>
      <c r="H1424" s="78">
        <f t="shared" si="175"/>
        <v>2.3312585524458998E-4</v>
      </c>
      <c r="I1424" s="78">
        <f t="shared" si="176"/>
        <v>2.3312585524458998E-4</v>
      </c>
      <c r="J1424" s="190"/>
    </row>
    <row r="1425" spans="1:10" x14ac:dyDescent="0.2">
      <c r="A1425" s="76">
        <v>466</v>
      </c>
      <c r="B1425" s="76">
        <f t="shared" si="169"/>
        <v>0.46600000000000003</v>
      </c>
      <c r="C1425" s="78">
        <f t="shared" si="170"/>
        <v>2.1455495041332602E-4</v>
      </c>
      <c r="D1425" s="78">
        <f t="shared" si="171"/>
        <v>1</v>
      </c>
      <c r="E1425" s="78">
        <f t="shared" si="172"/>
        <v>2.1455495041332602E-4</v>
      </c>
      <c r="F1425" s="78">
        <f t="shared" si="173"/>
        <v>-73.369229211310611</v>
      </c>
      <c r="G1425" s="78">
        <f t="shared" si="174"/>
        <v>1</v>
      </c>
      <c r="H1425" s="78">
        <f t="shared" si="175"/>
        <v>2.2077358066417685E-4</v>
      </c>
      <c r="I1425" s="78">
        <f t="shared" si="176"/>
        <v>2.2077358066417685E-4</v>
      </c>
      <c r="J1425" s="190"/>
    </row>
    <row r="1426" spans="1:10" x14ac:dyDescent="0.2">
      <c r="A1426" s="76">
        <v>467</v>
      </c>
      <c r="B1426" s="76">
        <f t="shared" si="169"/>
        <v>0.46700000000000003</v>
      </c>
      <c r="C1426" s="78">
        <f t="shared" si="170"/>
        <v>2.0202125715724557E-4</v>
      </c>
      <c r="D1426" s="78">
        <f t="shared" si="171"/>
        <v>1</v>
      </c>
      <c r="E1426" s="78">
        <f t="shared" si="172"/>
        <v>2.0202125715724557E-4</v>
      </c>
      <c r="F1426" s="78">
        <f t="shared" si="173"/>
        <v>-73.892058613010477</v>
      </c>
      <c r="G1426" s="78">
        <f t="shared" si="174"/>
        <v>1</v>
      </c>
      <c r="H1426" s="78">
        <f t="shared" si="175"/>
        <v>2.0828810378528581E-4</v>
      </c>
      <c r="I1426" s="78">
        <f t="shared" si="176"/>
        <v>2.0828810378528581E-4</v>
      </c>
      <c r="J1426" s="190"/>
    </row>
    <row r="1427" spans="1:10" x14ac:dyDescent="0.2">
      <c r="A1427" s="76">
        <v>468</v>
      </c>
      <c r="B1427" s="76">
        <f t="shared" si="169"/>
        <v>0.46800000000000003</v>
      </c>
      <c r="C1427" s="78">
        <f t="shared" si="170"/>
        <v>1.8946341063845581E-4</v>
      </c>
      <c r="D1427" s="78">
        <f t="shared" si="171"/>
        <v>1</v>
      </c>
      <c r="E1427" s="78">
        <f t="shared" si="172"/>
        <v>1.8946341063845581E-4</v>
      </c>
      <c r="F1427" s="78">
        <f t="shared" si="173"/>
        <v>-74.449492979576902</v>
      </c>
      <c r="G1427" s="78">
        <f t="shared" si="174"/>
        <v>1</v>
      </c>
      <c r="H1427" s="78">
        <f t="shared" si="175"/>
        <v>1.9574233389785069E-4</v>
      </c>
      <c r="I1427" s="78">
        <f t="shared" si="176"/>
        <v>1.9574233389785069E-4</v>
      </c>
      <c r="J1427" s="190"/>
    </row>
    <row r="1428" spans="1:10" x14ac:dyDescent="0.2">
      <c r="A1428" s="76">
        <v>469</v>
      </c>
      <c r="B1428" s="76">
        <f t="shared" si="169"/>
        <v>0.46899999999999997</v>
      </c>
      <c r="C1428" s="78">
        <f t="shared" si="170"/>
        <v>1.7695186718916719E-4</v>
      </c>
      <c r="D1428" s="78">
        <f t="shared" si="171"/>
        <v>1</v>
      </c>
      <c r="E1428" s="78">
        <f t="shared" si="172"/>
        <v>1.7695186718916719E-4</v>
      </c>
      <c r="F1428" s="78">
        <f t="shared" si="173"/>
        <v>-75.042897006878732</v>
      </c>
      <c r="G1428" s="78">
        <f t="shared" si="174"/>
        <v>1</v>
      </c>
      <c r="H1428" s="78">
        <f t="shared" si="175"/>
        <v>1.8320763891381152E-4</v>
      </c>
      <c r="I1428" s="78">
        <f t="shared" si="176"/>
        <v>1.8320763891381152E-4</v>
      </c>
      <c r="J1428" s="190"/>
    </row>
    <row r="1429" spans="1:10" x14ac:dyDescent="0.2">
      <c r="A1429" s="76">
        <v>470</v>
      </c>
      <c r="B1429" s="76">
        <f t="shared" si="169"/>
        <v>0.47</v>
      </c>
      <c r="C1429" s="78">
        <f t="shared" si="170"/>
        <v>1.6455471989128574E-4</v>
      </c>
      <c r="D1429" s="78">
        <f t="shared" si="171"/>
        <v>1</v>
      </c>
      <c r="E1429" s="78">
        <f t="shared" si="172"/>
        <v>1.6455471989128574E-4</v>
      </c>
      <c r="F1429" s="78">
        <f t="shared" si="173"/>
        <v>-75.67379312812227</v>
      </c>
      <c r="G1429" s="78">
        <f t="shared" si="174"/>
        <v>1</v>
      </c>
      <c r="H1429" s="78">
        <f t="shared" si="175"/>
        <v>1.7075329354022646E-4</v>
      </c>
      <c r="I1429" s="78">
        <f t="shared" si="176"/>
        <v>1.7075329354022646E-4</v>
      </c>
      <c r="J1429" s="190"/>
    </row>
    <row r="1430" spans="1:10" x14ac:dyDescent="0.2">
      <c r="A1430" s="76">
        <v>471</v>
      </c>
      <c r="B1430" s="76">
        <f t="shared" si="169"/>
        <v>0.47099999999999997</v>
      </c>
      <c r="C1430" s="78">
        <f t="shared" si="170"/>
        <v>1.5233718630928281E-4</v>
      </c>
      <c r="D1430" s="78">
        <f t="shared" si="171"/>
        <v>1</v>
      </c>
      <c r="E1430" s="78">
        <f t="shared" si="172"/>
        <v>1.5233718630928281E-4</v>
      </c>
      <c r="F1430" s="78">
        <f t="shared" si="173"/>
        <v>-76.343881403057637</v>
      </c>
      <c r="G1430" s="78">
        <f t="shared" si="174"/>
        <v>1</v>
      </c>
      <c r="H1430" s="78">
        <f t="shared" si="175"/>
        <v>1.5844595310028427E-4</v>
      </c>
      <c r="I1430" s="78">
        <f t="shared" si="176"/>
        <v>1.5844595310028427E-4</v>
      </c>
      <c r="J1430" s="190"/>
    </row>
    <row r="1431" spans="1:10" x14ac:dyDescent="0.2">
      <c r="A1431" s="76">
        <v>472</v>
      </c>
      <c r="B1431" s="76">
        <f t="shared" si="169"/>
        <v>0.47199999999999998</v>
      </c>
      <c r="C1431" s="78">
        <f t="shared" si="170"/>
        <v>1.4036112810235038E-4</v>
      </c>
      <c r="D1431" s="78">
        <f t="shared" si="171"/>
        <v>1</v>
      </c>
      <c r="E1431" s="78">
        <f t="shared" si="172"/>
        <v>1.4036112810235038E-4</v>
      </c>
      <c r="F1431" s="78">
        <f t="shared" si="173"/>
        <v>-77.05506299912166</v>
      </c>
      <c r="G1431" s="78">
        <f t="shared" si="174"/>
        <v>1</v>
      </c>
      <c r="H1431" s="78">
        <f t="shared" si="175"/>
        <v>1.4634915720581661E-4</v>
      </c>
      <c r="I1431" s="78">
        <f t="shared" si="176"/>
        <v>1.4634915720581661E-4</v>
      </c>
      <c r="J1431" s="190"/>
    </row>
    <row r="1432" spans="1:10" x14ac:dyDescent="0.2">
      <c r="A1432" s="76">
        <v>473</v>
      </c>
      <c r="B1432" s="76">
        <f t="shared" si="169"/>
        <v>0.47299999999999998</v>
      </c>
      <c r="C1432" s="78">
        <f t="shared" si="170"/>
        <v>1.2868460624396627E-4</v>
      </c>
      <c r="D1432" s="78">
        <f t="shared" si="171"/>
        <v>1</v>
      </c>
      <c r="E1432" s="78">
        <f t="shared" si="172"/>
        <v>1.2868460624396627E-4</v>
      </c>
      <c r="F1432" s="78">
        <f t="shared" si="173"/>
        <v>-77.809468039869301</v>
      </c>
      <c r="G1432" s="78">
        <f t="shared" si="174"/>
        <v>1</v>
      </c>
      <c r="H1432" s="78">
        <f t="shared" si="175"/>
        <v>1.3452286717315832E-4</v>
      </c>
      <c r="I1432" s="78">
        <f t="shared" si="176"/>
        <v>1.3452286717315832E-4</v>
      </c>
      <c r="J1432" s="190"/>
    </row>
    <row r="1433" spans="1:10" x14ac:dyDescent="0.2">
      <c r="A1433" s="76">
        <v>474</v>
      </c>
      <c r="B1433" s="76">
        <f t="shared" si="169"/>
        <v>0.47399999999999998</v>
      </c>
      <c r="C1433" s="78">
        <f t="shared" si="170"/>
        <v>1.1736147522142785E-4</v>
      </c>
      <c r="D1433" s="78">
        <f t="shared" si="171"/>
        <v>1</v>
      </c>
      <c r="E1433" s="78">
        <f t="shared" si="172"/>
        <v>1.1736147522142785E-4</v>
      </c>
      <c r="F1433" s="78">
        <f t="shared" si="173"/>
        <v>-78.609488801888006</v>
      </c>
      <c r="G1433" s="78">
        <f t="shared" si="174"/>
        <v>1</v>
      </c>
      <c r="H1433" s="78">
        <f t="shared" si="175"/>
        <v>1.2302304073269705E-4</v>
      </c>
      <c r="I1433" s="78">
        <f t="shared" si="176"/>
        <v>1.2302304073269705E-4</v>
      </c>
      <c r="J1433" s="190"/>
    </row>
    <row r="1434" spans="1:10" x14ac:dyDescent="0.2">
      <c r="A1434" s="76">
        <v>475</v>
      </c>
      <c r="B1434" s="76">
        <f t="shared" si="169"/>
        <v>0.47499999999999998</v>
      </c>
      <c r="C1434" s="78">
        <f t="shared" si="170"/>
        <v>1.0644101920759959E-4</v>
      </c>
      <c r="D1434" s="78">
        <f t="shared" si="171"/>
        <v>1</v>
      </c>
      <c r="E1434" s="78">
        <f t="shared" si="172"/>
        <v>1.0644101920759959E-4</v>
      </c>
      <c r="F1434" s="78">
        <f t="shared" si="173"/>
        <v>-79.457819511778396</v>
      </c>
      <c r="G1434" s="78">
        <f t="shared" si="174"/>
        <v>1</v>
      </c>
      <c r="H1434" s="78">
        <f t="shared" si="175"/>
        <v>1.1190124721451372E-4</v>
      </c>
      <c r="I1434" s="78">
        <f t="shared" si="176"/>
        <v>1.1190124721451372E-4</v>
      </c>
      <c r="J1434" s="190"/>
    </row>
    <row r="1435" spans="1:10" x14ac:dyDescent="0.2">
      <c r="A1435" s="76">
        <v>476</v>
      </c>
      <c r="B1435" s="76">
        <f t="shared" si="169"/>
        <v>0.47599999999999998</v>
      </c>
      <c r="C1435" s="78">
        <f t="shared" si="170"/>
        <v>9.5967632795726651E-5</v>
      </c>
      <c r="D1435" s="78">
        <f t="shared" si="171"/>
        <v>1</v>
      </c>
      <c r="E1435" s="78">
        <f t="shared" si="172"/>
        <v>9.5967632795726651E-5</v>
      </c>
      <c r="F1435" s="78">
        <f t="shared" si="173"/>
        <v>-80.35750435346776</v>
      </c>
      <c r="G1435" s="78">
        <f t="shared" si="174"/>
        <v>1</v>
      </c>
      <c r="H1435" s="78">
        <f t="shared" si="175"/>
        <v>1.0120432600166311E-4</v>
      </c>
      <c r="I1435" s="78">
        <f t="shared" si="176"/>
        <v>1.0120432600166311E-4</v>
      </c>
      <c r="J1435" s="190"/>
    </row>
    <row r="1436" spans="1:10" x14ac:dyDescent="0.2">
      <c r="A1436" s="76">
        <v>477</v>
      </c>
      <c r="B1436" s="76">
        <f t="shared" si="169"/>
        <v>0.47699999999999998</v>
      </c>
      <c r="C1436" s="78">
        <f t="shared" si="170"/>
        <v>8.5980548469296049E-5</v>
      </c>
      <c r="D1436" s="78">
        <f t="shared" si="171"/>
        <v>1</v>
      </c>
      <c r="E1436" s="78">
        <f t="shared" si="172"/>
        <v>8.5980548469296049E-5</v>
      </c>
      <c r="F1436" s="78">
        <f t="shared" si="173"/>
        <v>-81.311995776976417</v>
      </c>
      <c r="G1436" s="78">
        <f t="shared" si="174"/>
        <v>1</v>
      </c>
      <c r="H1436" s="78">
        <f t="shared" si="175"/>
        <v>9.0974090632511357E-5</v>
      </c>
      <c r="I1436" s="78">
        <f t="shared" si="176"/>
        <v>9.0974090632511357E-5</v>
      </c>
      <c r="J1436" s="190"/>
    </row>
    <row r="1437" spans="1:10" x14ac:dyDescent="0.2">
      <c r="A1437" s="76">
        <v>478</v>
      </c>
      <c r="B1437" s="76">
        <f t="shared" si="169"/>
        <v>0.47799999999999998</v>
      </c>
      <c r="C1437" s="78">
        <f t="shared" si="170"/>
        <v>7.6513612546534496E-5</v>
      </c>
      <c r="D1437" s="78">
        <f t="shared" si="171"/>
        <v>1</v>
      </c>
      <c r="E1437" s="78">
        <f t="shared" si="172"/>
        <v>7.6513612546534496E-5</v>
      </c>
      <c r="F1437" s="78">
        <f t="shared" si="173"/>
        <v>-82.325225851718756</v>
      </c>
      <c r="G1437" s="78">
        <f t="shared" si="174"/>
        <v>1</v>
      </c>
      <c r="H1437" s="78">
        <f t="shared" si="175"/>
        <v>8.1247080507915279E-5</v>
      </c>
      <c r="I1437" s="78">
        <f t="shared" si="176"/>
        <v>8.1247080507915279E-5</v>
      </c>
      <c r="J1437" s="190"/>
    </row>
    <row r="1438" spans="1:10" x14ac:dyDescent="0.2">
      <c r="A1438" s="76">
        <v>479</v>
      </c>
      <c r="B1438" s="76">
        <f t="shared" si="169"/>
        <v>0.47899999999999998</v>
      </c>
      <c r="C1438" s="78">
        <f t="shared" si="170"/>
        <v>6.7595110897066425E-5</v>
      </c>
      <c r="D1438" s="78">
        <f t="shared" si="171"/>
        <v>1</v>
      </c>
      <c r="E1438" s="78">
        <f t="shared" si="172"/>
        <v>6.7595110897066425E-5</v>
      </c>
      <c r="F1438" s="78">
        <f t="shared" si="173"/>
        <v>-83.401694302236038</v>
      </c>
      <c r="G1438" s="78">
        <f t="shared" si="174"/>
        <v>1</v>
      </c>
      <c r="H1438" s="78">
        <f t="shared" si="175"/>
        <v>7.205436172180046E-5</v>
      </c>
      <c r="I1438" s="78">
        <f t="shared" si="176"/>
        <v>7.205436172180046E-5</v>
      </c>
      <c r="J1438" s="190"/>
    </row>
    <row r="1439" spans="1:10" x14ac:dyDescent="0.2">
      <c r="A1439" s="76">
        <v>480</v>
      </c>
      <c r="B1439" s="76">
        <f t="shared" si="169"/>
        <v>0.48</v>
      </c>
      <c r="C1439" s="78">
        <f t="shared" si="170"/>
        <v>5.9247645280382686E-5</v>
      </c>
      <c r="D1439" s="78">
        <f t="shared" si="171"/>
        <v>1</v>
      </c>
      <c r="E1439" s="78">
        <f t="shared" si="172"/>
        <v>5.9247645280382686E-5</v>
      </c>
      <c r="F1439" s="78">
        <f t="shared" si="173"/>
        <v>-84.546578108739524</v>
      </c>
      <c r="G1439" s="78">
        <f t="shared" si="174"/>
        <v>1</v>
      </c>
      <c r="H1439" s="78">
        <f t="shared" si="175"/>
        <v>6.3421378088724555E-5</v>
      </c>
      <c r="I1439" s="78">
        <f t="shared" si="176"/>
        <v>6.3421378088724555E-5</v>
      </c>
      <c r="J1439" s="190"/>
    </row>
    <row r="1440" spans="1:10" x14ac:dyDescent="0.2">
      <c r="A1440" s="76">
        <v>481</v>
      </c>
      <c r="B1440" s="76">
        <f t="shared" si="169"/>
        <v>0.48099999999999998</v>
      </c>
      <c r="C1440" s="78">
        <f t="shared" si="170"/>
        <v>5.1488060706193936E-5</v>
      </c>
      <c r="D1440" s="78">
        <f t="shared" si="171"/>
        <v>1</v>
      </c>
      <c r="E1440" s="78">
        <f t="shared" si="172"/>
        <v>5.1488060706193936E-5</v>
      </c>
      <c r="F1440" s="78">
        <f t="shared" si="173"/>
        <v>-85.765869310652718</v>
      </c>
      <c r="G1440" s="78">
        <f t="shared" si="174"/>
        <v>1</v>
      </c>
      <c r="H1440" s="78">
        <f t="shared" si="175"/>
        <v>5.5367852993288308E-5</v>
      </c>
      <c r="I1440" s="78">
        <f t="shared" si="176"/>
        <v>5.5367852993288308E-5</v>
      </c>
      <c r="J1440" s="190"/>
    </row>
    <row r="1441" spans="1:10" x14ac:dyDescent="0.2">
      <c r="A1441" s="76">
        <v>482</v>
      </c>
      <c r="B1441" s="76">
        <f t="shared" si="169"/>
        <v>0.48199999999999998</v>
      </c>
      <c r="C1441" s="78">
        <f t="shared" si="170"/>
        <v>4.4327423769178512E-5</v>
      </c>
      <c r="D1441" s="78">
        <f t="shared" si="171"/>
        <v>1</v>
      </c>
      <c r="E1441" s="78">
        <f t="shared" si="172"/>
        <v>4.4327423769178512E-5</v>
      </c>
      <c r="F1441" s="78">
        <f t="shared" si="173"/>
        <v>-87.066550167761037</v>
      </c>
      <c r="G1441" s="78">
        <f t="shared" si="174"/>
        <v>1</v>
      </c>
      <c r="H1441" s="78">
        <f t="shared" si="175"/>
        <v>4.7907742237686224E-5</v>
      </c>
      <c r="I1441" s="78">
        <f t="shared" si="176"/>
        <v>4.7907742237686224E-5</v>
      </c>
      <c r="J1441" s="190"/>
    </row>
    <row r="1442" spans="1:10" x14ac:dyDescent="0.2">
      <c r="A1442" s="76">
        <v>483</v>
      </c>
      <c r="B1442" s="76">
        <f t="shared" si="169"/>
        <v>0.48299999999999998</v>
      </c>
      <c r="C1442" s="78">
        <f t="shared" si="170"/>
        <v>3.777105146906685E-5</v>
      </c>
      <c r="D1442" s="78">
        <f t="shared" si="171"/>
        <v>1</v>
      </c>
      <c r="E1442" s="78">
        <f t="shared" si="172"/>
        <v>3.777105146906685E-5</v>
      </c>
      <c r="F1442" s="78">
        <f t="shared" si="173"/>
        <v>-88.45681850262477</v>
      </c>
      <c r="G1442" s="78">
        <f t="shared" si="174"/>
        <v>1</v>
      </c>
      <c r="H1442" s="78">
        <f t="shared" si="175"/>
        <v>4.1049237619122681E-5</v>
      </c>
      <c r="I1442" s="78">
        <f t="shared" si="176"/>
        <v>4.1049237619122681E-5</v>
      </c>
      <c r="J1442" s="190"/>
    </row>
    <row r="1443" spans="1:10" x14ac:dyDescent="0.2">
      <c r="A1443" s="76">
        <v>484</v>
      </c>
      <c r="B1443" s="76">
        <f t="shared" si="169"/>
        <v>0.48399999999999999</v>
      </c>
      <c r="C1443" s="78">
        <f t="shared" si="170"/>
        <v>3.1818589595094798E-5</v>
      </c>
      <c r="D1443" s="78">
        <f t="shared" si="171"/>
        <v>1</v>
      </c>
      <c r="E1443" s="78">
        <f t="shared" si="172"/>
        <v>3.1818589595094798E-5</v>
      </c>
      <c r="F1443" s="78">
        <f t="shared" si="173"/>
        <v>-89.946381499849736</v>
      </c>
      <c r="G1443" s="78">
        <f t="shared" si="174"/>
        <v>1</v>
      </c>
      <c r="H1443" s="78">
        <f t="shared" si="175"/>
        <v>3.4794820532080824E-5</v>
      </c>
      <c r="I1443" s="78">
        <f t="shared" si="176"/>
        <v>3.4794820532080824E-5</v>
      </c>
      <c r="J1443" s="190"/>
    </row>
    <row r="1444" spans="1:10" x14ac:dyDescent="0.2">
      <c r="A1444" s="76">
        <v>485</v>
      </c>
      <c r="B1444" s="76">
        <f t="shared" si="169"/>
        <v>0.48499999999999999</v>
      </c>
      <c r="C1444" s="78">
        <f t="shared" si="170"/>
        <v>2.6464139335253492E-5</v>
      </c>
      <c r="D1444" s="78">
        <f t="shared" si="171"/>
        <v>1</v>
      </c>
      <c r="E1444" s="78">
        <f t="shared" si="172"/>
        <v>2.6464139335253492E-5</v>
      </c>
      <c r="F1444" s="78">
        <f t="shared" si="173"/>
        <v>-91.546844510709633</v>
      </c>
      <c r="G1444" s="78">
        <f t="shared" si="174"/>
        <v>1</v>
      </c>
      <c r="H1444" s="78">
        <f t="shared" si="175"/>
        <v>2.9141364465174144E-5</v>
      </c>
      <c r="I1444" s="78">
        <f t="shared" si="176"/>
        <v>2.9141364465174144E-5</v>
      </c>
      <c r="J1444" s="190"/>
    </row>
    <row r="1445" spans="1:10" x14ac:dyDescent="0.2">
      <c r="A1445" s="76">
        <v>486</v>
      </c>
      <c r="B1445" s="76">
        <f t="shared" si="169"/>
        <v>0.48599999999999999</v>
      </c>
      <c r="C1445" s="78">
        <f t="shared" si="170"/>
        <v>2.1696430368895263E-5</v>
      </c>
      <c r="D1445" s="78">
        <f t="shared" si="171"/>
        <v>1</v>
      </c>
      <c r="E1445" s="78">
        <f t="shared" si="172"/>
        <v>2.1696430368895263E-5</v>
      </c>
      <c r="F1445" s="78">
        <f t="shared" si="173"/>
        <v>-93.27223426184446</v>
      </c>
      <c r="G1445" s="78">
        <f t="shared" si="174"/>
        <v>1</v>
      </c>
      <c r="H1445" s="78">
        <f t="shared" si="175"/>
        <v>2.4080284852074376E-5</v>
      </c>
      <c r="I1445" s="78">
        <f t="shared" si="176"/>
        <v>2.4080284852074376E-5</v>
      </c>
      <c r="J1445" s="190"/>
    </row>
    <row r="1446" spans="1:10" x14ac:dyDescent="0.2">
      <c r="A1446" s="76">
        <v>487</v>
      </c>
      <c r="B1446" s="76">
        <f t="shared" si="169"/>
        <v>0.48699999999999999</v>
      </c>
      <c r="C1446" s="78">
        <f t="shared" si="170"/>
        <v>1.74990383194358E-5</v>
      </c>
      <c r="D1446" s="78">
        <f t="shared" si="171"/>
        <v>1</v>
      </c>
      <c r="E1446" s="78">
        <f t="shared" si="172"/>
        <v>1.74990383194358E-5</v>
      </c>
      <c r="F1446" s="78">
        <f t="shared" si="173"/>
        <v>-95.139716356603799</v>
      </c>
      <c r="G1446" s="78">
        <f t="shared" si="174"/>
        <v>1</v>
      </c>
      <c r="H1446" s="78">
        <f t="shared" si="175"/>
        <v>1.9597734344165529E-5</v>
      </c>
      <c r="I1446" s="78">
        <f t="shared" si="176"/>
        <v>1.9597734344165529E-5</v>
      </c>
      <c r="J1446" s="190"/>
    </row>
    <row r="1447" spans="1:10" x14ac:dyDescent="0.2">
      <c r="A1447" s="76">
        <v>488</v>
      </c>
      <c r="B1447" s="76">
        <f t="shared" si="169"/>
        <v>0.48799999999999999</v>
      </c>
      <c r="C1447" s="78">
        <f t="shared" si="170"/>
        <v>1.3850644085098793E-5</v>
      </c>
      <c r="D1447" s="78">
        <f t="shared" si="171"/>
        <v>1</v>
      </c>
      <c r="E1447" s="78">
        <f t="shared" si="172"/>
        <v>1.3850644085098793E-5</v>
      </c>
      <c r="F1447" s="78">
        <f t="shared" si="173"/>
        <v>-97.17060060982412</v>
      </c>
      <c r="G1447" s="78">
        <f t="shared" si="174"/>
        <v>1</v>
      </c>
      <c r="H1447" s="78">
        <f t="shared" si="175"/>
        <v>1.5674841202267297E-5</v>
      </c>
      <c r="I1447" s="78">
        <f t="shared" si="176"/>
        <v>1.5674841202267297E-5</v>
      </c>
      <c r="J1447" s="190"/>
    </row>
    <row r="1448" spans="1:10" x14ac:dyDescent="0.2">
      <c r="A1448" s="76">
        <v>489</v>
      </c>
      <c r="B1448" s="76">
        <f t="shared" si="169"/>
        <v>0.48899999999999999</v>
      </c>
      <c r="C1448" s="78">
        <f t="shared" si="170"/>
        <v>1.0725332232809919E-5</v>
      </c>
      <c r="D1448" s="78">
        <f t="shared" si="171"/>
        <v>1</v>
      </c>
      <c r="E1448" s="78">
        <f t="shared" si="172"/>
        <v>1.0725332232809919E-5</v>
      </c>
      <c r="F1448" s="78">
        <f t="shared" si="173"/>
        <v>-99.391784920596649</v>
      </c>
      <c r="G1448" s="78">
        <f t="shared" si="174"/>
        <v>1</v>
      </c>
      <c r="H1448" s="78">
        <f t="shared" si="175"/>
        <v>1.2287988158954356E-5</v>
      </c>
      <c r="I1448" s="78">
        <f t="shared" si="176"/>
        <v>1.2287988158954356E-5</v>
      </c>
      <c r="J1448" s="190"/>
    </row>
    <row r="1449" spans="1:10" x14ac:dyDescent="0.2">
      <c r="A1449" s="76">
        <v>490</v>
      </c>
      <c r="B1449" s="76">
        <f t="shared" si="169"/>
        <v>0.49</v>
      </c>
      <c r="C1449" s="78">
        <f t="shared" si="170"/>
        <v>8.09292533592047E-6</v>
      </c>
      <c r="D1449" s="78">
        <f t="shared" si="171"/>
        <v>1</v>
      </c>
      <c r="E1449" s="78">
        <f t="shared" si="172"/>
        <v>8.09292533592047E-6</v>
      </c>
      <c r="F1449" s="78">
        <f t="shared" si="173"/>
        <v>-101.83788932645592</v>
      </c>
      <c r="G1449" s="78">
        <f t="shared" si="174"/>
        <v>1</v>
      </c>
      <c r="H1449" s="78">
        <f t="shared" si="175"/>
        <v>9.4091287843651954E-6</v>
      </c>
      <c r="I1449" s="78">
        <f t="shared" si="176"/>
        <v>9.4091287843651954E-6</v>
      </c>
      <c r="J1449" s="190"/>
    </row>
    <row r="1450" spans="1:10" x14ac:dyDescent="0.2">
      <c r="A1450" s="76">
        <v>491</v>
      </c>
      <c r="B1450" s="76">
        <f t="shared" si="169"/>
        <v>0.49099999999999999</v>
      </c>
      <c r="C1450" s="78">
        <f t="shared" si="170"/>
        <v>5.9193508627917457E-6</v>
      </c>
      <c r="D1450" s="78">
        <f t="shared" si="171"/>
        <v>1</v>
      </c>
      <c r="E1450" s="78">
        <f t="shared" si="172"/>
        <v>5.9193508627917457E-6</v>
      </c>
      <c r="F1450" s="78">
        <f t="shared" si="173"/>
        <v>-104.55451833907192</v>
      </c>
      <c r="G1450" s="78">
        <f t="shared" si="174"/>
        <v>1</v>
      </c>
      <c r="H1450" s="78">
        <f t="shared" si="175"/>
        <v>7.0061380993561079E-6</v>
      </c>
      <c r="I1450" s="78">
        <f t="shared" si="176"/>
        <v>7.0061380993561079E-6</v>
      </c>
      <c r="J1450" s="190"/>
    </row>
    <row r="1451" spans="1:10" x14ac:dyDescent="0.2">
      <c r="A1451" s="76">
        <v>492</v>
      </c>
      <c r="B1451" s="76">
        <f t="shared" si="169"/>
        <v>0.49199999999999999</v>
      </c>
      <c r="C1451" s="78">
        <f t="shared" si="170"/>
        <v>4.1670369823556088E-6</v>
      </c>
      <c r="D1451" s="78">
        <f t="shared" si="171"/>
        <v>1</v>
      </c>
      <c r="E1451" s="78">
        <f t="shared" si="172"/>
        <v>4.1670369823556088E-6</v>
      </c>
      <c r="F1451" s="78">
        <f t="shared" si="173"/>
        <v>-107.60345290344529</v>
      </c>
      <c r="G1451" s="78">
        <f t="shared" si="174"/>
        <v>1</v>
      </c>
      <c r="H1451" s="78">
        <f t="shared" si="175"/>
        <v>5.0431939225736768E-6</v>
      </c>
      <c r="I1451" s="78">
        <f t="shared" si="176"/>
        <v>5.0431939225736768E-6</v>
      </c>
      <c r="J1451" s="190"/>
    </row>
    <row r="1452" spans="1:10" x14ac:dyDescent="0.2">
      <c r="A1452" s="76">
        <v>493</v>
      </c>
      <c r="B1452" s="76">
        <f t="shared" si="169"/>
        <v>0.49299999999999999</v>
      </c>
      <c r="C1452" s="78">
        <f t="shared" si="170"/>
        <v>2.7953334462888507E-6</v>
      </c>
      <c r="D1452" s="78">
        <f t="shared" si="171"/>
        <v>1</v>
      </c>
      <c r="E1452" s="78">
        <f t="shared" si="172"/>
        <v>2.7953334462888507E-6</v>
      </c>
      <c r="F1452" s="78">
        <f t="shared" si="173"/>
        <v>-111.07132758205759</v>
      </c>
      <c r="G1452" s="78">
        <f t="shared" si="174"/>
        <v>1</v>
      </c>
      <c r="H1452" s="78">
        <f t="shared" si="175"/>
        <v>3.4811852143222297E-6</v>
      </c>
      <c r="I1452" s="78">
        <f t="shared" si="176"/>
        <v>3.4811852143222297E-6</v>
      </c>
      <c r="J1452" s="190"/>
    </row>
    <row r="1453" spans="1:10" x14ac:dyDescent="0.2">
      <c r="A1453" s="76">
        <v>494</v>
      </c>
      <c r="B1453" s="76">
        <f t="shared" si="169"/>
        <v>0.49399999999999999</v>
      </c>
      <c r="C1453" s="78">
        <f t="shared" si="170"/>
        <v>1.7609535367654524E-6</v>
      </c>
      <c r="D1453" s="78">
        <f t="shared" si="171"/>
        <v>1</v>
      </c>
      <c r="E1453" s="78">
        <f t="shared" si="172"/>
        <v>1.7609535367654524E-6</v>
      </c>
      <c r="F1453" s="78">
        <f t="shared" si="173"/>
        <v>-115.08504205717443</v>
      </c>
      <c r="G1453" s="78">
        <f t="shared" si="174"/>
        <v>1</v>
      </c>
      <c r="H1453" s="78">
        <f t="shared" si="175"/>
        <v>2.2781434915271515E-6</v>
      </c>
      <c r="I1453" s="78">
        <f t="shared" si="176"/>
        <v>2.2781434915271515E-6</v>
      </c>
      <c r="J1453" s="190"/>
    </row>
    <row r="1454" spans="1:10" x14ac:dyDescent="0.2">
      <c r="A1454" s="76">
        <v>495</v>
      </c>
      <c r="B1454" s="76">
        <f t="shared" si="169"/>
        <v>0.495</v>
      </c>
      <c r="C1454" s="78">
        <f t="shared" si="170"/>
        <v>1.0184329349388582E-6</v>
      </c>
      <c r="D1454" s="78">
        <f t="shared" si="171"/>
        <v>1</v>
      </c>
      <c r="E1454" s="78">
        <f t="shared" si="172"/>
        <v>1.0184329349388582E-6</v>
      </c>
      <c r="F1454" s="78">
        <f t="shared" si="173"/>
        <v>-119.84135129095827</v>
      </c>
      <c r="G1454" s="78">
        <f t="shared" si="174"/>
        <v>1</v>
      </c>
      <c r="H1454" s="78">
        <f t="shared" si="175"/>
        <v>1.3896932358521553E-6</v>
      </c>
      <c r="I1454" s="78">
        <f t="shared" si="176"/>
        <v>1.3896932358521553E-6</v>
      </c>
      <c r="J1454" s="190"/>
    </row>
    <row r="1455" spans="1:10" x14ac:dyDescent="0.2">
      <c r="A1455" s="76">
        <v>496</v>
      </c>
      <c r="B1455" s="76">
        <f t="shared" si="169"/>
        <v>0.496</v>
      </c>
      <c r="C1455" s="78">
        <f t="shared" si="170"/>
        <v>5.2060126905613011E-7</v>
      </c>
      <c r="D1455" s="78">
        <f t="shared" si="171"/>
        <v>1</v>
      </c>
      <c r="E1455" s="78">
        <f t="shared" si="172"/>
        <v>5.2060126905613011E-7</v>
      </c>
      <c r="F1455" s="78">
        <f t="shared" si="173"/>
        <v>-125.66989555114331</v>
      </c>
      <c r="G1455" s="78">
        <f t="shared" si="174"/>
        <v>1</v>
      </c>
      <c r="H1455" s="78">
        <f t="shared" si="175"/>
        <v>7.6951710199749415E-7</v>
      </c>
      <c r="I1455" s="78">
        <f t="shared" si="176"/>
        <v>7.6951710199749415E-7</v>
      </c>
      <c r="J1455" s="190"/>
    </row>
    <row r="1456" spans="1:10" x14ac:dyDescent="0.2">
      <c r="A1456" s="76">
        <v>497</v>
      </c>
      <c r="B1456" s="76">
        <f t="shared" si="169"/>
        <v>0.497</v>
      </c>
      <c r="C1456" s="78">
        <f t="shared" si="170"/>
        <v>2.1906204282199825E-7</v>
      </c>
      <c r="D1456" s="78">
        <f t="shared" si="171"/>
        <v>1</v>
      </c>
      <c r="E1456" s="78">
        <f t="shared" si="172"/>
        <v>2.1906204282199825E-7</v>
      </c>
      <c r="F1456" s="78">
        <f t="shared" si="173"/>
        <v>-133.18865733432</v>
      </c>
      <c r="G1456" s="78">
        <f t="shared" si="174"/>
        <v>1</v>
      </c>
      <c r="H1456" s="78">
        <f t="shared" si="175"/>
        <v>3.6983165593906418E-7</v>
      </c>
      <c r="I1456" s="78">
        <f t="shared" si="176"/>
        <v>3.6983165593906418E-7</v>
      </c>
      <c r="J1456" s="190"/>
    </row>
    <row r="1457" spans="1:10" x14ac:dyDescent="0.2">
      <c r="A1457" s="76">
        <v>498</v>
      </c>
      <c r="B1457" s="76">
        <f t="shared" si="169"/>
        <v>0.498</v>
      </c>
      <c r="C1457" s="78">
        <f t="shared" si="170"/>
        <v>6.4676624352099397E-8</v>
      </c>
      <c r="D1457" s="78">
        <f t="shared" si="171"/>
        <v>1</v>
      </c>
      <c r="E1457" s="78">
        <f t="shared" si="172"/>
        <v>6.4676624352099397E-8</v>
      </c>
      <c r="F1457" s="78">
        <f t="shared" si="173"/>
        <v>-143.78505310354814</v>
      </c>
      <c r="G1457" s="78">
        <f t="shared" si="174"/>
        <v>1</v>
      </c>
      <c r="H1457" s="78">
        <f t="shared" si="175"/>
        <v>1.4186933358704884E-7</v>
      </c>
      <c r="I1457" s="78">
        <f t="shared" si="176"/>
        <v>1.4186933358704884E-7</v>
      </c>
      <c r="J1457" s="190"/>
    </row>
    <row r="1458" spans="1:10" x14ac:dyDescent="0.2">
      <c r="A1458" s="76">
        <v>499</v>
      </c>
      <c r="B1458" s="76">
        <f t="shared" si="169"/>
        <v>0.499</v>
      </c>
      <c r="C1458" s="78">
        <f t="shared" si="170"/>
        <v>8.0479935080315547E-9</v>
      </c>
      <c r="D1458" s="78">
        <f t="shared" si="171"/>
        <v>1</v>
      </c>
      <c r="E1458" s="78">
        <f t="shared" si="172"/>
        <v>8.0479935080315547E-9</v>
      </c>
      <c r="F1458" s="78">
        <f t="shared" si="173"/>
        <v>-161.88624765229181</v>
      </c>
      <c r="G1458" s="78">
        <f t="shared" si="174"/>
        <v>1</v>
      </c>
      <c r="H1458" s="78">
        <f t="shared" si="175"/>
        <v>3.6362308930065473E-8</v>
      </c>
      <c r="I1458" s="78">
        <f t="shared" si="176"/>
        <v>3.6362308930065473E-8</v>
      </c>
      <c r="J1458" s="190"/>
    </row>
    <row r="1459" spans="1:10" x14ac:dyDescent="0.2">
      <c r="A1459" s="76">
        <v>500</v>
      </c>
      <c r="B1459" s="76">
        <f t="shared" si="169"/>
        <v>0.5</v>
      </c>
      <c r="C1459" s="78">
        <f t="shared" si="170"/>
        <v>5.9336363385533117E-50</v>
      </c>
      <c r="D1459" s="78">
        <f t="shared" si="171"/>
        <v>1</v>
      </c>
      <c r="E1459" s="78">
        <f t="shared" si="172"/>
        <v>5.9336363385533117E-50</v>
      </c>
      <c r="F1459" s="78">
        <f t="shared" si="173"/>
        <v>-984.53358148596249</v>
      </c>
      <c r="G1459" s="78">
        <f t="shared" si="174"/>
        <v>1</v>
      </c>
      <c r="H1459" s="78">
        <f t="shared" si="175"/>
        <v>4.0239967540157774E-9</v>
      </c>
      <c r="I1459" s="78">
        <f t="shared" si="176"/>
        <v>4.0239967540157774E-9</v>
      </c>
      <c r="J1459" s="190"/>
    </row>
    <row r="1460" spans="1:10" x14ac:dyDescent="0.2">
      <c r="A1460" s="76">
        <v>501</v>
      </c>
      <c r="B1460" s="76">
        <f t="shared" si="169"/>
        <v>0.501</v>
      </c>
      <c r="C1460" s="78">
        <f t="shared" si="170"/>
        <v>7.9520245441886354E-9</v>
      </c>
      <c r="D1460" s="78">
        <f t="shared" si="171"/>
        <v>1</v>
      </c>
      <c r="E1460" s="78">
        <f t="shared" si="172"/>
        <v>7.9520245441886354E-9</v>
      </c>
      <c r="F1460" s="78">
        <f t="shared" si="173"/>
        <v>-161.99044576288577</v>
      </c>
      <c r="G1460" s="78">
        <f t="shared" si="174"/>
        <v>1</v>
      </c>
      <c r="H1460" s="78">
        <f t="shared" si="175"/>
        <v>3.9760122720943177E-9</v>
      </c>
      <c r="I1460" s="78">
        <f t="shared" si="176"/>
        <v>3.9760122720943177E-9</v>
      </c>
      <c r="J1460" s="190"/>
    </row>
    <row r="1461" spans="1:10" x14ac:dyDescent="0.2">
      <c r="A1461" s="76">
        <v>502</v>
      </c>
      <c r="B1461" s="76">
        <f t="shared" si="169"/>
        <v>0.502</v>
      </c>
      <c r="C1461" s="78">
        <f t="shared" si="170"/>
        <v>6.3143331519655872E-8</v>
      </c>
      <c r="D1461" s="78">
        <f t="shared" si="171"/>
        <v>1</v>
      </c>
      <c r="E1461" s="78">
        <f t="shared" si="172"/>
        <v>6.3143331519655872E-8</v>
      </c>
      <c r="F1461" s="78">
        <f t="shared" si="173"/>
        <v>-143.99345015858995</v>
      </c>
      <c r="G1461" s="78">
        <f t="shared" si="174"/>
        <v>1</v>
      </c>
      <c r="H1461" s="78">
        <f t="shared" si="175"/>
        <v>3.5547678031922255E-8</v>
      </c>
      <c r="I1461" s="78">
        <f t="shared" si="176"/>
        <v>3.5547678031922255E-8</v>
      </c>
      <c r="J1461" s="190"/>
    </row>
    <row r="1462" spans="1:10" x14ac:dyDescent="0.2">
      <c r="A1462" s="76">
        <v>503</v>
      </c>
      <c r="B1462" s="76">
        <f t="shared" si="169"/>
        <v>0.503</v>
      </c>
      <c r="C1462" s="78">
        <f t="shared" si="170"/>
        <v>2.1131836893727565E-7</v>
      </c>
      <c r="D1462" s="78">
        <f t="shared" si="171"/>
        <v>1</v>
      </c>
      <c r="E1462" s="78">
        <f t="shared" si="172"/>
        <v>2.1131836893727565E-7</v>
      </c>
      <c r="F1462" s="78">
        <f t="shared" si="173"/>
        <v>-133.50125500156022</v>
      </c>
      <c r="G1462" s="78">
        <f t="shared" si="174"/>
        <v>1</v>
      </c>
      <c r="H1462" s="78">
        <f t="shared" si="175"/>
        <v>1.3723085022846575E-7</v>
      </c>
      <c r="I1462" s="78">
        <f t="shared" si="176"/>
        <v>1.3723085022846575E-7</v>
      </c>
      <c r="J1462" s="190"/>
    </row>
    <row r="1463" spans="1:10" x14ac:dyDescent="0.2">
      <c r="A1463" s="76">
        <v>504</v>
      </c>
      <c r="B1463" s="76">
        <f t="shared" si="169"/>
        <v>0.504</v>
      </c>
      <c r="C1463" s="78">
        <f t="shared" si="170"/>
        <v>4.9620962424292712E-7</v>
      </c>
      <c r="D1463" s="78">
        <f t="shared" si="171"/>
        <v>1</v>
      </c>
      <c r="E1463" s="78">
        <f t="shared" si="172"/>
        <v>4.9620962424292712E-7</v>
      </c>
      <c r="F1463" s="78">
        <f t="shared" si="173"/>
        <v>-126.0866963323096</v>
      </c>
      <c r="G1463" s="78">
        <f t="shared" si="174"/>
        <v>1</v>
      </c>
      <c r="H1463" s="78">
        <f t="shared" si="175"/>
        <v>3.5376399659010139E-7</v>
      </c>
      <c r="I1463" s="78">
        <f t="shared" si="176"/>
        <v>3.5376399659010139E-7</v>
      </c>
      <c r="J1463" s="190"/>
    </row>
    <row r="1464" spans="1:10" x14ac:dyDescent="0.2">
      <c r="A1464" s="76">
        <v>505</v>
      </c>
      <c r="B1464" s="76">
        <f t="shared" si="169"/>
        <v>0.505</v>
      </c>
      <c r="C1464" s="78">
        <f t="shared" si="170"/>
        <v>9.5914015616054645E-7</v>
      </c>
      <c r="D1464" s="78">
        <f t="shared" si="171"/>
        <v>1</v>
      </c>
      <c r="E1464" s="78">
        <f t="shared" si="172"/>
        <v>9.5914015616054645E-7</v>
      </c>
      <c r="F1464" s="78">
        <f t="shared" si="173"/>
        <v>-120.36235852187117</v>
      </c>
      <c r="G1464" s="78">
        <f t="shared" si="174"/>
        <v>1</v>
      </c>
      <c r="H1464" s="78">
        <f t="shared" si="175"/>
        <v>7.2767489020173679E-7</v>
      </c>
      <c r="I1464" s="78">
        <f t="shared" si="176"/>
        <v>7.2767489020173679E-7</v>
      </c>
      <c r="J1464" s="190"/>
    </row>
    <row r="1465" spans="1:10" x14ac:dyDescent="0.2">
      <c r="A1465" s="76">
        <v>506</v>
      </c>
      <c r="B1465" s="76">
        <f t="shared" si="169"/>
        <v>0.50600000000000001</v>
      </c>
      <c r="C1465" s="78">
        <f t="shared" si="170"/>
        <v>1.63865302712967E-6</v>
      </c>
      <c r="D1465" s="78">
        <f t="shared" si="171"/>
        <v>1</v>
      </c>
      <c r="E1465" s="78">
        <f t="shared" si="172"/>
        <v>1.63865302712967E-6</v>
      </c>
      <c r="F1465" s="78">
        <f t="shared" si="173"/>
        <v>-115.71025990791173</v>
      </c>
      <c r="G1465" s="78">
        <f t="shared" si="174"/>
        <v>1</v>
      </c>
      <c r="H1465" s="78">
        <f t="shared" si="175"/>
        <v>1.2988965916451083E-6</v>
      </c>
      <c r="I1465" s="78">
        <f t="shared" si="176"/>
        <v>1.2988965916451083E-6</v>
      </c>
      <c r="J1465" s="190"/>
    </row>
    <row r="1466" spans="1:10" x14ac:dyDescent="0.2">
      <c r="A1466" s="76">
        <v>507</v>
      </c>
      <c r="B1466" s="76">
        <f t="shared" si="169"/>
        <v>0.50700000000000001</v>
      </c>
      <c r="C1466" s="78">
        <f t="shared" si="170"/>
        <v>2.5701705747040722E-6</v>
      </c>
      <c r="D1466" s="78">
        <f t="shared" si="171"/>
        <v>1</v>
      </c>
      <c r="E1466" s="78">
        <f t="shared" si="172"/>
        <v>2.5701705747040722E-6</v>
      </c>
      <c r="F1466" s="78">
        <f t="shared" si="173"/>
        <v>-111.8007610571527</v>
      </c>
      <c r="G1466" s="78">
        <f t="shared" si="174"/>
        <v>1</v>
      </c>
      <c r="H1466" s="78">
        <f t="shared" si="175"/>
        <v>2.104411800916871E-6</v>
      </c>
      <c r="I1466" s="78">
        <f t="shared" si="176"/>
        <v>2.104411800916871E-6</v>
      </c>
      <c r="J1466" s="190"/>
    </row>
    <row r="1467" spans="1:10" x14ac:dyDescent="0.2">
      <c r="A1467" s="76">
        <v>508</v>
      </c>
      <c r="B1467" s="76">
        <f t="shared" si="169"/>
        <v>0.50800000000000001</v>
      </c>
      <c r="C1467" s="78">
        <f t="shared" si="170"/>
        <v>3.7856861647526771E-6</v>
      </c>
      <c r="D1467" s="78">
        <f t="shared" si="171"/>
        <v>1</v>
      </c>
      <c r="E1467" s="78">
        <f t="shared" si="172"/>
        <v>3.7856861647526771E-6</v>
      </c>
      <c r="F1467" s="78">
        <f t="shared" si="173"/>
        <v>-108.4371078421276</v>
      </c>
      <c r="G1467" s="78">
        <f t="shared" si="174"/>
        <v>1</v>
      </c>
      <c r="H1467" s="78">
        <f t="shared" si="175"/>
        <v>3.1779283697283746E-6</v>
      </c>
      <c r="I1467" s="78">
        <f t="shared" si="176"/>
        <v>3.1779283697283746E-6</v>
      </c>
      <c r="J1467" s="190"/>
    </row>
    <row r="1468" spans="1:10" x14ac:dyDescent="0.2">
      <c r="A1468" s="76">
        <v>509</v>
      </c>
      <c r="B1468" s="76">
        <f t="shared" si="169"/>
        <v>0.50900000000000001</v>
      </c>
      <c r="C1468" s="78">
        <f t="shared" si="170"/>
        <v>5.313490754275778E-6</v>
      </c>
      <c r="D1468" s="78">
        <f t="shared" si="171"/>
        <v>1</v>
      </c>
      <c r="E1468" s="78">
        <f t="shared" si="172"/>
        <v>5.313490754275778E-6</v>
      </c>
      <c r="F1468" s="78">
        <f t="shared" si="173"/>
        <v>-105.49240141554813</v>
      </c>
      <c r="G1468" s="78">
        <f t="shared" si="174"/>
        <v>1</v>
      </c>
      <c r="H1468" s="78">
        <f t="shared" si="175"/>
        <v>4.5495884595142271E-6</v>
      </c>
      <c r="I1468" s="78">
        <f t="shared" si="176"/>
        <v>4.5495884595142271E-6</v>
      </c>
      <c r="J1468" s="190"/>
    </row>
    <row r="1469" spans="1:10" x14ac:dyDescent="0.2">
      <c r="A1469" s="76">
        <v>510</v>
      </c>
      <c r="B1469" s="76">
        <f t="shared" ref="B1469:B1532" si="177">A1469/1000</f>
        <v>0.51</v>
      </c>
      <c r="C1469" s="78">
        <f t="shared" ref="C1469:C1532" si="178">ABS(SIN(((144*PI()*$A1469*VLOOKUP($D$8,$C$13:$D$16,2,FALSE))/($D$11*1000000)))/(VLOOKUP($D$8,$C$13:$D$16,2,FALSE)*SIN(((144*PI()*$A1469)/($D$11*1000000)))))^3</f>
        <v>7.1779362600776333E-6</v>
      </c>
      <c r="D1469" s="78">
        <f t="shared" ref="D1469:D1532" si="179">ABS(SIN(((144*VLOOKUP($D$8,$C$13:$D$16,2,FALSE)*PI()*$A1469*VLOOKUP($D$8,$C$13:$E$16,3,FALSE))/($D$11*1000000)))/(VLOOKUP($D$8,$C$13:$E$16,3,FALSE)*SIN(((144*VLOOKUP($D$8,$C$13:$D$16,2,FALSE)*PI()*$A1469)/($D$11*1000000)))))^1</f>
        <v>1</v>
      </c>
      <c r="E1469" s="78">
        <f t="shared" ref="E1469:E1532" si="180">C1469*D1469</f>
        <v>7.1779362600776333E-6</v>
      </c>
      <c r="F1469" s="78">
        <f t="shared" ref="F1469:F1532" si="181">20*LOG10(E1469)</f>
        <v>-102.88000805022963</v>
      </c>
      <c r="G1469" s="78">
        <f t="shared" ref="G1469:G1532" si="182">A1469-A1468</f>
        <v>1</v>
      </c>
      <c r="H1469" s="78">
        <f t="shared" ref="H1469:H1532" si="183">((C1469+C1468)/2)</f>
        <v>6.2457135071767056E-6</v>
      </c>
      <c r="I1469" s="78">
        <f t="shared" si="176"/>
        <v>6.2457135071767056E-6</v>
      </c>
      <c r="J1469" s="190"/>
    </row>
    <row r="1470" spans="1:10" x14ac:dyDescent="0.2">
      <c r="A1470" s="76">
        <v>511</v>
      </c>
      <c r="B1470" s="76">
        <f t="shared" si="177"/>
        <v>0.51100000000000001</v>
      </c>
      <c r="C1470" s="78">
        <f t="shared" si="178"/>
        <v>9.399237384482186E-6</v>
      </c>
      <c r="D1470" s="78">
        <f t="shared" si="179"/>
        <v>1</v>
      </c>
      <c r="E1470" s="78">
        <f t="shared" si="180"/>
        <v>9.399237384482186E-6</v>
      </c>
      <c r="F1470" s="78">
        <f t="shared" si="181"/>
        <v>-100.53814763682928</v>
      </c>
      <c r="G1470" s="78">
        <f t="shared" si="182"/>
        <v>1</v>
      </c>
      <c r="H1470" s="78">
        <f t="shared" si="183"/>
        <v>8.2885868222799092E-6</v>
      </c>
      <c r="I1470" s="78">
        <f t="shared" ref="I1470:I1533" si="184">G1470*H1470</f>
        <v>8.2885868222799092E-6</v>
      </c>
      <c r="J1470" s="190"/>
    </row>
    <row r="1471" spans="1:10" x14ac:dyDescent="0.2">
      <c r="A1471" s="76">
        <v>512</v>
      </c>
      <c r="B1471" s="76">
        <f t="shared" si="177"/>
        <v>0.51200000000000001</v>
      </c>
      <c r="C1471" s="78">
        <f t="shared" si="178"/>
        <v>1.1993313193885054E-5</v>
      </c>
      <c r="D1471" s="78">
        <f t="shared" si="179"/>
        <v>1</v>
      </c>
      <c r="E1471" s="78">
        <f t="shared" si="180"/>
        <v>1.1993313193885054E-5</v>
      </c>
      <c r="F1471" s="78">
        <f t="shared" si="181"/>
        <v>-98.421216499736659</v>
      </c>
      <c r="G1471" s="78">
        <f t="shared" si="182"/>
        <v>1</v>
      </c>
      <c r="H1471" s="78">
        <f t="shared" si="183"/>
        <v>1.0696275289183621E-5</v>
      </c>
      <c r="I1471" s="78">
        <f t="shared" si="184"/>
        <v>1.0696275289183621E-5</v>
      </c>
      <c r="J1471" s="190"/>
    </row>
    <row r="1472" spans="1:10" x14ac:dyDescent="0.2">
      <c r="A1472" s="76">
        <v>513</v>
      </c>
      <c r="B1472" s="76">
        <f t="shared" si="177"/>
        <v>0.51300000000000001</v>
      </c>
      <c r="C1472" s="78">
        <f t="shared" si="178"/>
        <v>1.4971669383412944E-5</v>
      </c>
      <c r="D1472" s="78">
        <f t="shared" si="179"/>
        <v>1</v>
      </c>
      <c r="E1472" s="78">
        <f t="shared" si="180"/>
        <v>1.4971669383412944E-5</v>
      </c>
      <c r="F1472" s="78">
        <f t="shared" si="181"/>
        <v>-96.494595437917937</v>
      </c>
      <c r="G1472" s="78">
        <f t="shared" si="182"/>
        <v>1</v>
      </c>
      <c r="H1472" s="78">
        <f t="shared" si="183"/>
        <v>1.3482491288648998E-5</v>
      </c>
      <c r="I1472" s="78">
        <f t="shared" si="184"/>
        <v>1.3482491288648998E-5</v>
      </c>
      <c r="J1472" s="190"/>
    </row>
    <row r="1473" spans="1:10" x14ac:dyDescent="0.2">
      <c r="A1473" s="76">
        <v>514</v>
      </c>
      <c r="B1473" s="76">
        <f t="shared" si="177"/>
        <v>0.51400000000000001</v>
      </c>
      <c r="C1473" s="78">
        <f t="shared" si="178"/>
        <v>1.8341321794516956E-5</v>
      </c>
      <c r="D1473" s="78">
        <f t="shared" si="179"/>
        <v>1</v>
      </c>
      <c r="E1473" s="78">
        <f t="shared" si="180"/>
        <v>1.8341321794516956E-5</v>
      </c>
      <c r="F1473" s="78">
        <f t="shared" si="181"/>
        <v>-94.731387389263659</v>
      </c>
      <c r="G1473" s="78">
        <f t="shared" si="182"/>
        <v>1</v>
      </c>
      <c r="H1473" s="78">
        <f t="shared" si="183"/>
        <v>1.6656495588964951E-5</v>
      </c>
      <c r="I1473" s="78">
        <f t="shared" si="184"/>
        <v>1.6656495588964951E-5</v>
      </c>
      <c r="J1473" s="190"/>
    </row>
    <row r="1474" spans="1:10" x14ac:dyDescent="0.2">
      <c r="A1474" s="76">
        <v>515</v>
      </c>
      <c r="B1474" s="76">
        <f t="shared" si="177"/>
        <v>0.51500000000000001</v>
      </c>
      <c r="C1474" s="78">
        <f t="shared" si="178"/>
        <v>2.2104761385189641E-5</v>
      </c>
      <c r="D1474" s="78">
        <f t="shared" si="179"/>
        <v>1</v>
      </c>
      <c r="E1474" s="78">
        <f t="shared" si="180"/>
        <v>2.2104761385189641E-5</v>
      </c>
      <c r="F1474" s="78">
        <f t="shared" si="181"/>
        <v>-93.110283376442183</v>
      </c>
      <c r="G1474" s="78">
        <f t="shared" si="182"/>
        <v>1</v>
      </c>
      <c r="H1474" s="78">
        <f t="shared" si="183"/>
        <v>2.0223041589853299E-5</v>
      </c>
      <c r="I1474" s="78">
        <f t="shared" si="184"/>
        <v>2.0223041589853299E-5</v>
      </c>
      <c r="J1474" s="190"/>
    </row>
    <row r="1475" spans="1:10" x14ac:dyDescent="0.2">
      <c r="A1475" s="76">
        <v>516</v>
      </c>
      <c r="B1475" s="76">
        <f t="shared" si="177"/>
        <v>0.51600000000000001</v>
      </c>
      <c r="C1475" s="78">
        <f t="shared" si="178"/>
        <v>2.6259960487873949E-5</v>
      </c>
      <c r="D1475" s="78">
        <f t="shared" si="179"/>
        <v>1</v>
      </c>
      <c r="E1475" s="78">
        <f t="shared" si="180"/>
        <v>2.6259960487873949E-5</v>
      </c>
      <c r="F1475" s="78">
        <f t="shared" si="181"/>
        <v>-91.614118634170097</v>
      </c>
      <c r="G1475" s="78">
        <f t="shared" si="182"/>
        <v>1</v>
      </c>
      <c r="H1475" s="78">
        <f t="shared" si="183"/>
        <v>2.4182360936531795E-5</v>
      </c>
      <c r="I1475" s="78">
        <f t="shared" si="184"/>
        <v>2.4182360936531795E-5</v>
      </c>
      <c r="J1475" s="190"/>
    </row>
    <row r="1476" spans="1:10" x14ac:dyDescent="0.2">
      <c r="A1476" s="76">
        <v>517</v>
      </c>
      <c r="B1476" s="76">
        <f t="shared" si="177"/>
        <v>0.51700000000000002</v>
      </c>
      <c r="C1476" s="78">
        <f t="shared" si="178"/>
        <v>3.0800419831106007E-5</v>
      </c>
      <c r="D1476" s="78">
        <f t="shared" si="179"/>
        <v>1</v>
      </c>
      <c r="E1476" s="78">
        <f t="shared" si="180"/>
        <v>3.0800419831106007E-5</v>
      </c>
      <c r="F1476" s="78">
        <f t="shared" si="181"/>
        <v>-90.228867274478119</v>
      </c>
      <c r="G1476" s="78">
        <f t="shared" si="182"/>
        <v>1</v>
      </c>
      <c r="H1476" s="78">
        <f t="shared" si="183"/>
        <v>2.8530190159489978E-5</v>
      </c>
      <c r="I1476" s="78">
        <f t="shared" si="184"/>
        <v>2.8530190159489978E-5</v>
      </c>
      <c r="J1476" s="190"/>
    </row>
    <row r="1477" spans="1:10" x14ac:dyDescent="0.2">
      <c r="A1477" s="76">
        <v>518</v>
      </c>
      <c r="B1477" s="76">
        <f t="shared" si="177"/>
        <v>0.51800000000000002</v>
      </c>
      <c r="C1477" s="78">
        <f t="shared" si="178"/>
        <v>3.5715255450631906E-5</v>
      </c>
      <c r="D1477" s="78">
        <f t="shared" si="179"/>
        <v>1</v>
      </c>
      <c r="E1477" s="78">
        <f t="shared" si="180"/>
        <v>3.5715255450631906E-5</v>
      </c>
      <c r="F1477" s="78">
        <f t="shared" si="181"/>
        <v>-88.942924785405552</v>
      </c>
      <c r="G1477" s="78">
        <f t="shared" si="182"/>
        <v>1</v>
      </c>
      <c r="H1477" s="78">
        <f t="shared" si="183"/>
        <v>3.3257837640868956E-5</v>
      </c>
      <c r="I1477" s="78">
        <f t="shared" si="184"/>
        <v>3.3257837640868956E-5</v>
      </c>
      <c r="J1477" s="190"/>
    </row>
    <row r="1478" spans="1:10" x14ac:dyDescent="0.2">
      <c r="A1478" s="76">
        <v>519</v>
      </c>
      <c r="B1478" s="76">
        <f t="shared" si="177"/>
        <v>0.51900000000000002</v>
      </c>
      <c r="C1478" s="78">
        <f t="shared" si="178"/>
        <v>4.0989324276999455E-5</v>
      </c>
      <c r="D1478" s="78">
        <f t="shared" si="179"/>
        <v>1</v>
      </c>
      <c r="E1478" s="78">
        <f t="shared" si="180"/>
        <v>4.0989324276999455E-5</v>
      </c>
      <c r="F1478" s="78">
        <f t="shared" si="181"/>
        <v>-87.746584822344929</v>
      </c>
      <c r="G1478" s="78">
        <f t="shared" si="182"/>
        <v>1</v>
      </c>
      <c r="H1478" s="78">
        <f t="shared" si="183"/>
        <v>3.8352289863815677E-5</v>
      </c>
      <c r="I1478" s="78">
        <f t="shared" si="184"/>
        <v>3.8352289863815677E-5</v>
      </c>
      <c r="J1478" s="190"/>
    </row>
    <row r="1479" spans="1:10" x14ac:dyDescent="0.2">
      <c r="A1479" s="76">
        <v>520</v>
      </c>
      <c r="B1479" s="76">
        <f t="shared" si="177"/>
        <v>0.52</v>
      </c>
      <c r="C1479" s="78">
        <f t="shared" si="178"/>
        <v>4.6603386862363346E-5</v>
      </c>
      <c r="D1479" s="78">
        <f t="shared" si="179"/>
        <v>1</v>
      </c>
      <c r="E1479" s="78">
        <f t="shared" si="180"/>
        <v>4.6603386862363346E-5</v>
      </c>
      <c r="F1479" s="78">
        <f t="shared" si="181"/>
        <v>-86.631650403459219</v>
      </c>
      <c r="G1479" s="78">
        <f t="shared" si="182"/>
        <v>1</v>
      </c>
      <c r="H1479" s="78">
        <f t="shared" si="183"/>
        <v>4.3796355569681404E-5</v>
      </c>
      <c r="I1479" s="78">
        <f t="shared" si="184"/>
        <v>4.3796355569681404E-5</v>
      </c>
      <c r="J1479" s="190"/>
    </row>
    <row r="1480" spans="1:10" x14ac:dyDescent="0.2">
      <c r="A1480" s="76">
        <v>521</v>
      </c>
      <c r="B1480" s="76">
        <f t="shared" si="177"/>
        <v>0.52100000000000002</v>
      </c>
      <c r="C1480" s="78">
        <f t="shared" si="178"/>
        <v>5.2534305402002321E-5</v>
      </c>
      <c r="D1480" s="78">
        <f t="shared" si="179"/>
        <v>1</v>
      </c>
      <c r="E1480" s="78">
        <f t="shared" si="180"/>
        <v>5.2534305402002321E-5</v>
      </c>
      <c r="F1480" s="78">
        <f t="shared" si="181"/>
        <v>-85.591140110452017</v>
      </c>
      <c r="G1480" s="78">
        <f t="shared" si="182"/>
        <v>1</v>
      </c>
      <c r="H1480" s="78">
        <f t="shared" si="183"/>
        <v>4.956884613218283E-5</v>
      </c>
      <c r="I1480" s="78">
        <f t="shared" si="184"/>
        <v>4.956884613218283E-5</v>
      </c>
      <c r="J1480" s="190"/>
    </row>
    <row r="1481" spans="1:10" x14ac:dyDescent="0.2">
      <c r="A1481" s="76">
        <v>522</v>
      </c>
      <c r="B1481" s="76">
        <f t="shared" si="177"/>
        <v>0.52200000000000002</v>
      </c>
      <c r="C1481" s="78">
        <f t="shared" si="178"/>
        <v>5.8755274918370149E-5</v>
      </c>
      <c r="D1481" s="78">
        <f t="shared" si="179"/>
        <v>1</v>
      </c>
      <c r="E1481" s="78">
        <f t="shared" si="180"/>
        <v>5.8755274918370149E-5</v>
      </c>
      <c r="F1481" s="78">
        <f t="shared" si="181"/>
        <v>-84.619062746195823</v>
      </c>
      <c r="G1481" s="78">
        <f t="shared" si="182"/>
        <v>1</v>
      </c>
      <c r="H1481" s="78">
        <f t="shared" si="183"/>
        <v>5.5644790160186235E-5</v>
      </c>
      <c r="I1481" s="78">
        <f t="shared" si="184"/>
        <v>5.5644790160186235E-5</v>
      </c>
      <c r="J1481" s="190"/>
    </row>
    <row r="1482" spans="1:10" x14ac:dyDescent="0.2">
      <c r="A1482" s="76">
        <v>523</v>
      </c>
      <c r="B1482" s="76">
        <f t="shared" si="177"/>
        <v>0.52300000000000002</v>
      </c>
      <c r="C1482" s="78">
        <f t="shared" si="178"/>
        <v>6.5236085209638008E-5</v>
      </c>
      <c r="D1482" s="78">
        <f t="shared" si="179"/>
        <v>1</v>
      </c>
      <c r="E1482" s="78">
        <f t="shared" si="180"/>
        <v>6.5236085209638008E-5</v>
      </c>
      <c r="F1482" s="78">
        <f t="shared" si="181"/>
        <v>-83.710242173623683</v>
      </c>
      <c r="G1482" s="78">
        <f t="shared" si="182"/>
        <v>1</v>
      </c>
      <c r="H1482" s="78">
        <f t="shared" si="183"/>
        <v>6.1995680064004071E-5</v>
      </c>
      <c r="I1482" s="78">
        <f t="shared" si="184"/>
        <v>6.1995680064004071E-5</v>
      </c>
      <c r="J1482" s="190"/>
    </row>
    <row r="1483" spans="1:10" x14ac:dyDescent="0.2">
      <c r="A1483" s="76">
        <v>524</v>
      </c>
      <c r="B1483" s="76">
        <f t="shared" si="177"/>
        <v>0.52400000000000002</v>
      </c>
      <c r="C1483" s="78">
        <f t="shared" si="178"/>
        <v>7.1943410922693793E-5</v>
      </c>
      <c r="D1483" s="78">
        <f t="shared" si="179"/>
        <v>1</v>
      </c>
      <c r="E1483" s="78">
        <f t="shared" si="180"/>
        <v>7.1943410922693793E-5</v>
      </c>
      <c r="F1483" s="78">
        <f t="shared" si="181"/>
        <v>-82.860179512227447</v>
      </c>
      <c r="G1483" s="78">
        <f t="shared" si="182"/>
        <v>1</v>
      </c>
      <c r="H1483" s="78">
        <f t="shared" si="183"/>
        <v>6.85897480661659E-5</v>
      </c>
      <c r="I1483" s="78">
        <f t="shared" si="184"/>
        <v>6.85897480661659E-5</v>
      </c>
      <c r="J1483" s="190"/>
    </row>
    <row r="1484" spans="1:10" x14ac:dyDescent="0.2">
      <c r="A1484" s="76">
        <v>525</v>
      </c>
      <c r="B1484" s="76">
        <f t="shared" si="177"/>
        <v>0.52500000000000002</v>
      </c>
      <c r="C1484" s="78">
        <f t="shared" si="178"/>
        <v>7.8841126894268909E-5</v>
      </c>
      <c r="D1484" s="78">
        <f t="shared" si="179"/>
        <v>1</v>
      </c>
      <c r="E1484" s="78">
        <f t="shared" si="180"/>
        <v>7.8841126894268909E-5</v>
      </c>
      <c r="F1484" s="78">
        <f t="shared" si="181"/>
        <v>-82.064943537556331</v>
      </c>
      <c r="G1484" s="78">
        <f t="shared" si="182"/>
        <v>1</v>
      </c>
      <c r="H1484" s="78">
        <f t="shared" si="183"/>
        <v>7.5392268908481351E-5</v>
      </c>
      <c r="I1484" s="78">
        <f t="shared" si="184"/>
        <v>7.5392268908481351E-5</v>
      </c>
      <c r="J1484" s="190"/>
    </row>
    <row r="1485" spans="1:10" x14ac:dyDescent="0.2">
      <c r="A1485" s="76">
        <v>526</v>
      </c>
      <c r="B1485" s="76">
        <f t="shared" si="177"/>
        <v>0.52600000000000002</v>
      </c>
      <c r="C1485" s="78">
        <f t="shared" si="178"/>
        <v>8.5890645714854855E-5</v>
      </c>
      <c r="D1485" s="78">
        <f t="shared" si="179"/>
        <v>1</v>
      </c>
      <c r="E1485" s="78">
        <f t="shared" si="180"/>
        <v>8.5890645714854855E-5</v>
      </c>
      <c r="F1485" s="78">
        <f t="shared" si="181"/>
        <v>-81.321082645525408</v>
      </c>
      <c r="G1485" s="78">
        <f t="shared" si="182"/>
        <v>1</v>
      </c>
      <c r="H1485" s="78">
        <f t="shared" si="183"/>
        <v>8.2365886304561876E-5</v>
      </c>
      <c r="I1485" s="78">
        <f t="shared" si="184"/>
        <v>8.2365886304561876E-5</v>
      </c>
      <c r="J1485" s="190"/>
    </row>
    <row r="1486" spans="1:10" x14ac:dyDescent="0.2">
      <c r="A1486" s="76">
        <v>527</v>
      </c>
      <c r="B1486" s="76">
        <f t="shared" si="177"/>
        <v>0.52700000000000002</v>
      </c>
      <c r="C1486" s="78">
        <f t="shared" si="178"/>
        <v>9.3051274309726993E-5</v>
      </c>
      <c r="D1486" s="78">
        <f t="shared" si="179"/>
        <v>1</v>
      </c>
      <c r="E1486" s="78">
        <f t="shared" si="180"/>
        <v>9.3051274309726993E-5</v>
      </c>
      <c r="F1486" s="78">
        <f t="shared" si="181"/>
        <v>-80.625553499155814</v>
      </c>
      <c r="G1486" s="78">
        <f t="shared" si="182"/>
        <v>1</v>
      </c>
      <c r="H1486" s="78">
        <f t="shared" si="183"/>
        <v>8.9470960012290931E-5</v>
      </c>
      <c r="I1486" s="78">
        <f t="shared" si="184"/>
        <v>8.9470960012290931E-5</v>
      </c>
      <c r="J1486" s="190"/>
    </row>
    <row r="1487" spans="1:10" x14ac:dyDescent="0.2">
      <c r="A1487" s="76">
        <v>528</v>
      </c>
      <c r="B1487" s="76">
        <f t="shared" si="177"/>
        <v>0.52800000000000002</v>
      </c>
      <c r="C1487" s="78">
        <f t="shared" si="178"/>
        <v>1.0028058620066731E-4</v>
      </c>
      <c r="D1487" s="78">
        <f t="shared" si="179"/>
        <v>1</v>
      </c>
      <c r="E1487" s="78">
        <f t="shared" si="180"/>
        <v>1.0028058620066731E-4</v>
      </c>
      <c r="F1487" s="78">
        <f t="shared" si="181"/>
        <v>-79.975662719850618</v>
      </c>
      <c r="G1487" s="78">
        <f t="shared" si="182"/>
        <v>1</v>
      </c>
      <c r="H1487" s="78">
        <f t="shared" si="183"/>
        <v>9.6665930255197157E-5</v>
      </c>
      <c r="I1487" s="78">
        <f t="shared" si="184"/>
        <v>9.6665930255197157E-5</v>
      </c>
      <c r="J1487" s="190"/>
    </row>
    <row r="1488" spans="1:10" x14ac:dyDescent="0.2">
      <c r="A1488" s="76">
        <v>529</v>
      </c>
      <c r="B1488" s="76">
        <f t="shared" si="177"/>
        <v>0.52900000000000003</v>
      </c>
      <c r="C1488" s="78">
        <f t="shared" si="178"/>
        <v>1.0753480601184448E-4</v>
      </c>
      <c r="D1488" s="78">
        <f t="shared" si="179"/>
        <v>1</v>
      </c>
      <c r="E1488" s="78">
        <f t="shared" si="180"/>
        <v>1.0753480601184448E-4</v>
      </c>
      <c r="F1488" s="78">
        <f t="shared" si="181"/>
        <v>-79.369018880122084</v>
      </c>
      <c r="G1488" s="78">
        <f t="shared" si="182"/>
        <v>1</v>
      </c>
      <c r="H1488" s="78">
        <f t="shared" si="183"/>
        <v>1.039076961062559E-4</v>
      </c>
      <c r="I1488" s="78">
        <f t="shared" si="184"/>
        <v>1.039076961062559E-4</v>
      </c>
      <c r="J1488" s="190"/>
    </row>
    <row r="1489" spans="1:10" x14ac:dyDescent="0.2">
      <c r="A1489" s="76">
        <v>530</v>
      </c>
      <c r="B1489" s="76">
        <f t="shared" si="177"/>
        <v>0.53</v>
      </c>
      <c r="C1489" s="78">
        <f t="shared" si="178"/>
        <v>1.1476920271410269E-4</v>
      </c>
      <c r="D1489" s="78">
        <f t="shared" si="179"/>
        <v>1</v>
      </c>
      <c r="E1489" s="78">
        <f t="shared" si="180"/>
        <v>1.1476920271410269E-4</v>
      </c>
      <c r="F1489" s="78">
        <f t="shared" si="181"/>
        <v>-78.803492706653799</v>
      </c>
      <c r="G1489" s="78">
        <f t="shared" si="182"/>
        <v>1</v>
      </c>
      <c r="H1489" s="78">
        <f t="shared" si="183"/>
        <v>1.1115200436297359E-4</v>
      </c>
      <c r="I1489" s="78">
        <f t="shared" si="184"/>
        <v>1.1115200436297359E-4</v>
      </c>
      <c r="J1489" s="190"/>
    </row>
    <row r="1490" spans="1:10" x14ac:dyDescent="0.2">
      <c r="A1490" s="76">
        <v>531</v>
      </c>
      <c r="B1490" s="76">
        <f t="shared" si="177"/>
        <v>0.53100000000000003</v>
      </c>
      <c r="C1490" s="78">
        <f t="shared" si="178"/>
        <v>1.2193848806407868E-4</v>
      </c>
      <c r="D1490" s="78">
        <f t="shared" si="179"/>
        <v>1</v>
      </c>
      <c r="E1490" s="78">
        <f t="shared" si="180"/>
        <v>1.2193848806407868E-4</v>
      </c>
      <c r="F1490" s="78">
        <f t="shared" si="181"/>
        <v>-78.277183883427853</v>
      </c>
      <c r="G1490" s="78">
        <f t="shared" si="182"/>
        <v>1</v>
      </c>
      <c r="H1490" s="78">
        <f t="shared" si="183"/>
        <v>1.1835384538909068E-4</v>
      </c>
      <c r="I1490" s="78">
        <f t="shared" si="184"/>
        <v>1.1835384538909068E-4</v>
      </c>
      <c r="J1490" s="190"/>
    </row>
    <row r="1491" spans="1:10" x14ac:dyDescent="0.2">
      <c r="A1491" s="76">
        <v>532</v>
      </c>
      <c r="B1491" s="76">
        <f t="shared" si="177"/>
        <v>0.53200000000000003</v>
      </c>
      <c r="C1491" s="78">
        <f t="shared" si="178"/>
        <v>1.2899721668792227E-4</v>
      </c>
      <c r="D1491" s="78">
        <f t="shared" si="179"/>
        <v>1</v>
      </c>
      <c r="E1491" s="78">
        <f t="shared" si="180"/>
        <v>1.2899721668792227E-4</v>
      </c>
      <c r="F1491" s="78">
        <f t="shared" si="181"/>
        <v>-77.788393203335531</v>
      </c>
      <c r="G1491" s="78">
        <f t="shared" si="182"/>
        <v>1</v>
      </c>
      <c r="H1491" s="78">
        <f t="shared" si="183"/>
        <v>1.2546785237600047E-4</v>
      </c>
      <c r="I1491" s="78">
        <f t="shared" si="184"/>
        <v>1.2546785237600047E-4</v>
      </c>
      <c r="J1491" s="190"/>
    </row>
    <row r="1492" spans="1:10" x14ac:dyDescent="0.2">
      <c r="A1492" s="76">
        <v>533</v>
      </c>
      <c r="B1492" s="76">
        <f t="shared" si="177"/>
        <v>0.53300000000000003</v>
      </c>
      <c r="C1492" s="78">
        <f t="shared" si="178"/>
        <v>1.3590018428376243E-4</v>
      </c>
      <c r="D1492" s="78">
        <f t="shared" si="179"/>
        <v>1</v>
      </c>
      <c r="E1492" s="78">
        <f t="shared" si="180"/>
        <v>1.3590018428376243E-4</v>
      </c>
      <c r="F1492" s="78">
        <f t="shared" si="181"/>
        <v>-77.335599087076844</v>
      </c>
      <c r="G1492" s="78">
        <f t="shared" si="182"/>
        <v>1</v>
      </c>
      <c r="H1492" s="78">
        <f t="shared" si="183"/>
        <v>1.3244870048584236E-4</v>
      </c>
      <c r="I1492" s="78">
        <f t="shared" si="184"/>
        <v>1.3244870048584236E-4</v>
      </c>
      <c r="J1492" s="190"/>
    </row>
    <row r="1493" spans="1:10" x14ac:dyDescent="0.2">
      <c r="A1493" s="76">
        <v>534</v>
      </c>
      <c r="B1493" s="76">
        <f t="shared" si="177"/>
        <v>0.53400000000000003</v>
      </c>
      <c r="C1493" s="78">
        <f t="shared" si="178"/>
        <v>1.4260282047184124E-4</v>
      </c>
      <c r="D1493" s="78">
        <f t="shared" si="179"/>
        <v>1</v>
      </c>
      <c r="E1493" s="78">
        <f t="shared" si="180"/>
        <v>1.4260282047184124E-4</v>
      </c>
      <c r="F1493" s="78">
        <f t="shared" si="181"/>
        <v>-76.91743769399676</v>
      </c>
      <c r="G1493" s="78">
        <f t="shared" si="182"/>
        <v>1</v>
      </c>
      <c r="H1493" s="78">
        <f t="shared" si="183"/>
        <v>1.3925150237780183E-4</v>
      </c>
      <c r="I1493" s="78">
        <f t="shared" si="184"/>
        <v>1.3925150237780183E-4</v>
      </c>
      <c r="J1493" s="190"/>
    </row>
    <row r="1494" spans="1:10" x14ac:dyDescent="0.2">
      <c r="A1494" s="76">
        <v>535</v>
      </c>
      <c r="B1494" s="76">
        <f t="shared" si="177"/>
        <v>0.53500000000000003</v>
      </c>
      <c r="C1494" s="78">
        <f t="shared" si="178"/>
        <v>1.4906157290562393E-4</v>
      </c>
      <c r="D1494" s="78">
        <f t="shared" si="179"/>
        <v>1</v>
      </c>
      <c r="E1494" s="78">
        <f t="shared" si="180"/>
        <v>1.4906157290562393E-4</v>
      </c>
      <c r="F1494" s="78">
        <f t="shared" si="181"/>
        <v>-76.532686007663614</v>
      </c>
      <c r="G1494" s="78">
        <f t="shared" si="182"/>
        <v>1</v>
      </c>
      <c r="H1494" s="78">
        <f t="shared" si="183"/>
        <v>1.4583219668873258E-4</v>
      </c>
      <c r="I1494" s="78">
        <f t="shared" si="184"/>
        <v>1.4583219668873258E-4</v>
      </c>
      <c r="J1494" s="190"/>
    </row>
    <row r="1495" spans="1:10" x14ac:dyDescent="0.2">
      <c r="A1495" s="76">
        <v>536</v>
      </c>
      <c r="B1495" s="76">
        <f t="shared" si="177"/>
        <v>0.53600000000000003</v>
      </c>
      <c r="C1495" s="78">
        <f t="shared" si="178"/>
        <v>1.5523427937011791E-4</v>
      </c>
      <c r="D1495" s="78">
        <f t="shared" si="179"/>
        <v>1</v>
      </c>
      <c r="E1495" s="78">
        <f t="shared" si="180"/>
        <v>1.5523427937011791E-4</v>
      </c>
      <c r="F1495" s="78">
        <f t="shared" si="181"/>
        <v>-76.180247401578868</v>
      </c>
      <c r="G1495" s="78">
        <f t="shared" si="182"/>
        <v>1</v>
      </c>
      <c r="H1495" s="78">
        <f t="shared" si="183"/>
        <v>1.5214792613787092E-4</v>
      </c>
      <c r="I1495" s="78">
        <f t="shared" si="184"/>
        <v>1.5214792613787092E-4</v>
      </c>
      <c r="J1495" s="190"/>
    </row>
    <row r="1496" spans="1:10" x14ac:dyDescent="0.2">
      <c r="A1496" s="76">
        <v>537</v>
      </c>
      <c r="B1496" s="76">
        <f t="shared" si="177"/>
        <v>0.53700000000000003</v>
      </c>
      <c r="C1496" s="78">
        <f t="shared" si="178"/>
        <v>1.6108052473381653E-4</v>
      </c>
      <c r="D1496" s="78">
        <f t="shared" si="179"/>
        <v>1</v>
      </c>
      <c r="E1496" s="78">
        <f t="shared" si="180"/>
        <v>1.6108052473381653E-4</v>
      </c>
      <c r="F1496" s="78">
        <f t="shared" si="181"/>
        <v>-75.859139286205234</v>
      </c>
      <c r="G1496" s="78">
        <f t="shared" si="182"/>
        <v>1</v>
      </c>
      <c r="H1496" s="78">
        <f t="shared" si="183"/>
        <v>1.5815740205196721E-4</v>
      </c>
      <c r="I1496" s="78">
        <f t="shared" si="184"/>
        <v>1.5815740205196721E-4</v>
      </c>
      <c r="J1496" s="190"/>
    </row>
    <row r="1497" spans="1:10" x14ac:dyDescent="0.2">
      <c r="A1497" s="76">
        <v>538</v>
      </c>
      <c r="B1497" s="76">
        <f t="shared" si="177"/>
        <v>0.53800000000000003</v>
      </c>
      <c r="C1497" s="78">
        <f t="shared" si="178"/>
        <v>1.6656197978663262E-4</v>
      </c>
      <c r="D1497" s="78">
        <f t="shared" si="179"/>
        <v>1</v>
      </c>
      <c r="E1497" s="78">
        <f t="shared" si="180"/>
        <v>1.6656197978663262E-4</v>
      </c>
      <c r="F1497" s="78">
        <f t="shared" si="181"/>
        <v>-75.568482513959452</v>
      </c>
      <c r="G1497" s="78">
        <f t="shared" si="182"/>
        <v>1</v>
      </c>
      <c r="H1497" s="78">
        <f t="shared" si="183"/>
        <v>1.6382125226022457E-4</v>
      </c>
      <c r="I1497" s="78">
        <f t="shared" si="184"/>
        <v>1.6382125226022457E-4</v>
      </c>
      <c r="J1497" s="190"/>
    </row>
    <row r="1498" spans="1:10" x14ac:dyDescent="0.2">
      <c r="A1498" s="76">
        <v>539</v>
      </c>
      <c r="B1498" s="76">
        <f t="shared" si="177"/>
        <v>0.53900000000000003</v>
      </c>
      <c r="C1498" s="78">
        <f t="shared" si="178"/>
        <v>1.7164271918608469E-4</v>
      </c>
      <c r="D1498" s="78">
        <f t="shared" si="179"/>
        <v>1</v>
      </c>
      <c r="E1498" s="78">
        <f t="shared" si="180"/>
        <v>1.7164271918608469E-4</v>
      </c>
      <c r="F1498" s="78">
        <f t="shared" si="181"/>
        <v>-75.307492278713951</v>
      </c>
      <c r="G1498" s="78">
        <f t="shared" si="182"/>
        <v>1</v>
      </c>
      <c r="H1498" s="78">
        <f t="shared" si="183"/>
        <v>1.6910234948635866E-4</v>
      </c>
      <c r="I1498" s="78">
        <f t="shared" si="184"/>
        <v>1.6910234948635866E-4</v>
      </c>
      <c r="J1498" s="190"/>
    </row>
    <row r="1499" spans="1:10" x14ac:dyDescent="0.2">
      <c r="A1499" s="76">
        <v>540</v>
      </c>
      <c r="B1499" s="76">
        <f t="shared" si="177"/>
        <v>0.54</v>
      </c>
      <c r="C1499" s="78">
        <f t="shared" si="178"/>
        <v>1.7628951594608389E-4</v>
      </c>
      <c r="D1499" s="78">
        <f t="shared" si="179"/>
        <v>1</v>
      </c>
      <c r="E1499" s="78">
        <f t="shared" si="180"/>
        <v>1.7628951594608389E-4</v>
      </c>
      <c r="F1499" s="78">
        <f t="shared" si="181"/>
        <v>-75.07547029424623</v>
      </c>
      <c r="G1499" s="78">
        <f t="shared" si="182"/>
        <v>1</v>
      </c>
      <c r="H1499" s="78">
        <f t="shared" si="183"/>
        <v>1.7396611756608429E-4</v>
      </c>
      <c r="I1499" s="78">
        <f t="shared" si="184"/>
        <v>1.7396611756608429E-4</v>
      </c>
      <c r="J1499" s="190"/>
    </row>
    <row r="1500" spans="1:10" x14ac:dyDescent="0.2">
      <c r="A1500" s="76">
        <v>541</v>
      </c>
      <c r="B1500" s="76">
        <f t="shared" si="177"/>
        <v>0.54100000000000004</v>
      </c>
      <c r="C1500" s="78">
        <f t="shared" si="178"/>
        <v>1.8047211013470058E-4</v>
      </c>
      <c r="D1500" s="78">
        <f t="shared" si="179"/>
        <v>1</v>
      </c>
      <c r="E1500" s="78">
        <f t="shared" si="180"/>
        <v>1.8047211013470058E-4</v>
      </c>
      <c r="F1500" s="78">
        <f t="shared" si="181"/>
        <v>-74.871798074664383</v>
      </c>
      <c r="G1500" s="78">
        <f t="shared" si="182"/>
        <v>1</v>
      </c>
      <c r="H1500" s="78">
        <f t="shared" si="183"/>
        <v>1.7838081304039224E-4</v>
      </c>
      <c r="I1500" s="78">
        <f t="shared" si="184"/>
        <v>1.7838081304039224E-4</v>
      </c>
      <c r="J1500" s="190"/>
    </row>
    <row r="1501" spans="1:10" x14ac:dyDescent="0.2">
      <c r="A1501" s="76">
        <v>542</v>
      </c>
      <c r="B1501" s="76">
        <f t="shared" si="177"/>
        <v>0.54200000000000004</v>
      </c>
      <c r="C1501" s="78">
        <f t="shared" si="178"/>
        <v>1.841634496971515E-4</v>
      </c>
      <c r="D1501" s="78">
        <f t="shared" si="179"/>
        <v>1</v>
      </c>
      <c r="E1501" s="78">
        <f t="shared" si="180"/>
        <v>1.841634496971515E-4</v>
      </c>
      <c r="F1501" s="78">
        <f t="shared" si="181"/>
        <v>-74.695931171157383</v>
      </c>
      <c r="G1501" s="78">
        <f t="shared" si="182"/>
        <v>1</v>
      </c>
      <c r="H1501" s="78">
        <f t="shared" si="183"/>
        <v>1.8231777991592604E-4</v>
      </c>
      <c r="I1501" s="78">
        <f t="shared" si="184"/>
        <v>1.8231777991592604E-4</v>
      </c>
      <c r="J1501" s="190"/>
    </row>
    <row r="1502" spans="1:10" x14ac:dyDescent="0.2">
      <c r="A1502" s="76">
        <v>543</v>
      </c>
      <c r="B1502" s="76">
        <f t="shared" si="177"/>
        <v>0.54300000000000004</v>
      </c>
      <c r="C1502" s="78">
        <f t="shared" si="178"/>
        <v>1.8733990158553297E-4</v>
      </c>
      <c r="D1502" s="78">
        <f t="shared" si="179"/>
        <v>1</v>
      </c>
      <c r="E1502" s="78">
        <f t="shared" si="180"/>
        <v>1.8733990158553297E-4</v>
      </c>
      <c r="F1502" s="78">
        <f t="shared" si="181"/>
        <v>-74.547394245039143</v>
      </c>
      <c r="G1502" s="78">
        <f t="shared" si="182"/>
        <v>1</v>
      </c>
      <c r="H1502" s="78">
        <f t="shared" si="183"/>
        <v>1.8575167564134225E-4</v>
      </c>
      <c r="I1502" s="78">
        <f t="shared" si="184"/>
        <v>1.8575167564134225E-4</v>
      </c>
      <c r="J1502" s="190"/>
    </row>
    <row r="1503" spans="1:10" x14ac:dyDescent="0.2">
      <c r="A1503" s="76">
        <v>544</v>
      </c>
      <c r="B1503" s="76">
        <f t="shared" si="177"/>
        <v>0.54400000000000004</v>
      </c>
      <c r="C1503" s="78">
        <f t="shared" si="178"/>
        <v>1.8998143165503462E-4</v>
      </c>
      <c r="D1503" s="78">
        <f t="shared" si="179"/>
        <v>1</v>
      </c>
      <c r="E1503" s="78">
        <f t="shared" si="180"/>
        <v>1.8998143165503462E-4</v>
      </c>
      <c r="F1503" s="78">
        <f t="shared" si="181"/>
        <v>-74.425776878188515</v>
      </c>
      <c r="G1503" s="78">
        <f t="shared" si="182"/>
        <v>1</v>
      </c>
      <c r="H1503" s="78">
        <f t="shared" si="183"/>
        <v>1.8866066662028379E-4</v>
      </c>
      <c r="I1503" s="78">
        <f t="shared" si="184"/>
        <v>1.8866066662028379E-4</v>
      </c>
      <c r="J1503" s="190"/>
    </row>
    <row r="1504" spans="1:10" x14ac:dyDescent="0.2">
      <c r="A1504" s="76">
        <v>545</v>
      </c>
      <c r="B1504" s="76">
        <f t="shared" si="177"/>
        <v>0.54500000000000004</v>
      </c>
      <c r="C1504" s="78">
        <f t="shared" si="178"/>
        <v>1.9207175207500865E-4</v>
      </c>
      <c r="D1504" s="78">
        <f t="shared" si="179"/>
        <v>1</v>
      </c>
      <c r="E1504" s="78">
        <f t="shared" si="180"/>
        <v>1.9207175207500865E-4</v>
      </c>
      <c r="F1504" s="78">
        <f t="shared" si="181"/>
        <v>-74.330730039572359</v>
      </c>
      <c r="G1504" s="78">
        <f t="shared" si="182"/>
        <v>1</v>
      </c>
      <c r="H1504" s="78">
        <f t="shared" si="183"/>
        <v>1.9102659186502163E-4</v>
      </c>
      <c r="I1504" s="78">
        <f t="shared" si="184"/>
        <v>1.9102659186502163E-4</v>
      </c>
      <c r="J1504" s="190"/>
    </row>
    <row r="1505" spans="1:10" x14ac:dyDescent="0.2">
      <c r="A1505" s="76">
        <v>546</v>
      </c>
      <c r="B1505" s="76">
        <f t="shared" si="177"/>
        <v>0.54600000000000004</v>
      </c>
      <c r="C1505" s="78">
        <f t="shared" si="178"/>
        <v>1.9359843529966796E-4</v>
      </c>
      <c r="D1505" s="78">
        <f t="shared" si="179"/>
        <v>1</v>
      </c>
      <c r="E1505" s="78">
        <f t="shared" si="180"/>
        <v>1.9359843529966796E-4</v>
      </c>
      <c r="F1505" s="78">
        <f t="shared" si="181"/>
        <v>-74.261963141323804</v>
      </c>
      <c r="G1505" s="78">
        <f t="shared" si="182"/>
        <v>1</v>
      </c>
      <c r="H1505" s="78">
        <f t="shared" si="183"/>
        <v>1.928350936873383E-4</v>
      </c>
      <c r="I1505" s="78">
        <f t="shared" si="184"/>
        <v>1.928350936873383E-4</v>
      </c>
      <c r="J1505" s="190"/>
    </row>
    <row r="1506" spans="1:10" x14ac:dyDescent="0.2">
      <c r="A1506" s="76">
        <v>547</v>
      </c>
      <c r="B1506" s="76">
        <f t="shared" si="177"/>
        <v>0.54700000000000004</v>
      </c>
      <c r="C1506" s="78">
        <f t="shared" si="178"/>
        <v>1.9455299394470743E-4</v>
      </c>
      <c r="D1506" s="78">
        <f t="shared" si="179"/>
        <v>1</v>
      </c>
      <c r="E1506" s="78">
        <f t="shared" si="180"/>
        <v>1.9455299394470743E-4</v>
      </c>
      <c r="F1506" s="78">
        <f t="shared" si="181"/>
        <v>-74.219241630418779</v>
      </c>
      <c r="G1506" s="78">
        <f t="shared" si="182"/>
        <v>1</v>
      </c>
      <c r="H1506" s="78">
        <f t="shared" si="183"/>
        <v>1.9407571462218769E-4</v>
      </c>
      <c r="I1506" s="78">
        <f t="shared" si="184"/>
        <v>1.9407571462218769E-4</v>
      </c>
      <c r="J1506" s="190"/>
    </row>
    <row r="1507" spans="1:10" x14ac:dyDescent="0.2">
      <c r="A1507" s="76">
        <v>548</v>
      </c>
      <c r="B1507" s="76">
        <f t="shared" si="177"/>
        <v>0.54800000000000004</v>
      </c>
      <c r="C1507" s="78">
        <f t="shared" si="178"/>
        <v>1.9493092622010862E-4</v>
      </c>
      <c r="D1507" s="78">
        <f t="shared" si="179"/>
        <v>1</v>
      </c>
      <c r="E1507" s="78">
        <f t="shared" si="180"/>
        <v>1.9493092622010862E-4</v>
      </c>
      <c r="F1507" s="78">
        <f t="shared" si="181"/>
        <v>-74.202385072829998</v>
      </c>
      <c r="G1507" s="78">
        <f t="shared" si="182"/>
        <v>1</v>
      </c>
      <c r="H1507" s="78">
        <f t="shared" si="183"/>
        <v>1.9474196008240801E-4</v>
      </c>
      <c r="I1507" s="78">
        <f t="shared" si="184"/>
        <v>1.9474196008240801E-4</v>
      </c>
      <c r="J1507" s="190"/>
    </row>
    <row r="1508" spans="1:10" x14ac:dyDescent="0.2">
      <c r="A1508" s="76">
        <v>549</v>
      </c>
      <c r="B1508" s="76">
        <f t="shared" si="177"/>
        <v>0.54900000000000004</v>
      </c>
      <c r="C1508" s="78">
        <f t="shared" si="178"/>
        <v>1.9473172687314223E-4</v>
      </c>
      <c r="D1508" s="78">
        <f t="shared" si="179"/>
        <v>1</v>
      </c>
      <c r="E1508" s="78">
        <f t="shared" si="180"/>
        <v>1.9473172687314223E-4</v>
      </c>
      <c r="F1508" s="78">
        <f t="shared" si="181"/>
        <v>-74.211265696521863</v>
      </c>
      <c r="G1508" s="78">
        <f t="shared" si="182"/>
        <v>1</v>
      </c>
      <c r="H1508" s="78">
        <f t="shared" si="183"/>
        <v>1.9483132654662543E-4</v>
      </c>
      <c r="I1508" s="78">
        <f t="shared" si="184"/>
        <v>1.9483132654662543E-4</v>
      </c>
      <c r="J1508" s="190"/>
    </row>
    <row r="1509" spans="1:10" x14ac:dyDescent="0.2">
      <c r="A1509" s="76">
        <v>550</v>
      </c>
      <c r="B1509" s="76">
        <f t="shared" si="177"/>
        <v>0.55000000000000004</v>
      </c>
      <c r="C1509" s="78">
        <f t="shared" si="178"/>
        <v>1.9395886389646257E-4</v>
      </c>
      <c r="D1509" s="78">
        <f t="shared" si="179"/>
        <v>1</v>
      </c>
      <c r="E1509" s="78">
        <f t="shared" si="180"/>
        <v>1.9395886389646257E-4</v>
      </c>
      <c r="F1509" s="78">
        <f t="shared" si="181"/>
        <v>-74.245807368109254</v>
      </c>
      <c r="G1509" s="78">
        <f t="shared" si="182"/>
        <v>1</v>
      </c>
      <c r="H1509" s="78">
        <f t="shared" si="183"/>
        <v>1.943452953848024E-4</v>
      </c>
      <c r="I1509" s="78">
        <f t="shared" si="184"/>
        <v>1.943452953848024E-4</v>
      </c>
      <c r="J1509" s="190"/>
    </row>
    <row r="1510" spans="1:10" x14ac:dyDescent="0.2">
      <c r="A1510" s="76">
        <v>551</v>
      </c>
      <c r="B1510" s="76">
        <f t="shared" si="177"/>
        <v>0.55100000000000005</v>
      </c>
      <c r="C1510" s="78">
        <f t="shared" si="178"/>
        <v>1.9261972155164278E-4</v>
      </c>
      <c r="D1510" s="78">
        <f t="shared" si="179"/>
        <v>1</v>
      </c>
      <c r="E1510" s="78">
        <f t="shared" si="180"/>
        <v>1.9261972155164278E-4</v>
      </c>
      <c r="F1510" s="78">
        <f t="shared" si="181"/>
        <v>-74.305984985707127</v>
      </c>
      <c r="G1510" s="78">
        <f t="shared" si="182"/>
        <v>1</v>
      </c>
      <c r="H1510" s="78">
        <f t="shared" si="183"/>
        <v>1.9328929272405268E-4</v>
      </c>
      <c r="I1510" s="78">
        <f t="shared" si="184"/>
        <v>1.9328929272405268E-4</v>
      </c>
      <c r="J1510" s="190"/>
    </row>
    <row r="1511" spans="1:10" x14ac:dyDescent="0.2">
      <c r="A1511" s="76">
        <v>552</v>
      </c>
      <c r="B1511" s="76">
        <f t="shared" si="177"/>
        <v>0.55200000000000005</v>
      </c>
      <c r="C1511" s="78">
        <f t="shared" si="178"/>
        <v>1.9072551054599715E-4</v>
      </c>
      <c r="D1511" s="78">
        <f t="shared" si="179"/>
        <v>1</v>
      </c>
      <c r="E1511" s="78">
        <f t="shared" si="180"/>
        <v>1.9072551054599715E-4</v>
      </c>
      <c r="F1511" s="78">
        <f t="shared" si="181"/>
        <v>-74.391824277687078</v>
      </c>
      <c r="G1511" s="78">
        <f t="shared" si="182"/>
        <v>1</v>
      </c>
      <c r="H1511" s="78">
        <f t="shared" si="183"/>
        <v>1.9167261604881997E-4</v>
      </c>
      <c r="I1511" s="78">
        <f t="shared" si="184"/>
        <v>1.9167261604881997E-4</v>
      </c>
      <c r="J1511" s="190"/>
    </row>
    <row r="1512" spans="1:10" x14ac:dyDescent="0.2">
      <c r="A1512" s="76">
        <v>553</v>
      </c>
      <c r="B1512" s="76">
        <f t="shared" si="177"/>
        <v>0.55300000000000005</v>
      </c>
      <c r="C1512" s="78">
        <f t="shared" si="178"/>
        <v>1.8829114647767793E-4</v>
      </c>
      <c r="D1512" s="78">
        <f t="shared" si="179"/>
        <v>1</v>
      </c>
      <c r="E1512" s="78">
        <f t="shared" si="180"/>
        <v>1.8829114647767793E-4</v>
      </c>
      <c r="F1512" s="78">
        <f t="shared" si="181"/>
        <v>-74.503402003945624</v>
      </c>
      <c r="G1512" s="78">
        <f t="shared" si="182"/>
        <v>1</v>
      </c>
      <c r="H1512" s="78">
        <f t="shared" si="183"/>
        <v>1.8950832851183754E-4</v>
      </c>
      <c r="I1512" s="78">
        <f t="shared" si="184"/>
        <v>1.8950832851183754E-4</v>
      </c>
      <c r="J1512" s="190"/>
    </row>
    <row r="1513" spans="1:10" x14ac:dyDescent="0.2">
      <c r="A1513" s="76">
        <v>554</v>
      </c>
      <c r="B1513" s="76">
        <f t="shared" si="177"/>
        <v>0.55400000000000005</v>
      </c>
      <c r="C1513" s="78">
        <f t="shared" si="178"/>
        <v>1.8533509792850934E-4</v>
      </c>
      <c r="D1513" s="78">
        <f t="shared" si="179"/>
        <v>1</v>
      </c>
      <c r="E1513" s="78">
        <f t="shared" si="180"/>
        <v>1.8533509792850934E-4</v>
      </c>
      <c r="F1513" s="78">
        <f t="shared" si="181"/>
        <v>-74.640846563079492</v>
      </c>
      <c r="G1513" s="78">
        <f t="shared" si="182"/>
        <v>1</v>
      </c>
      <c r="H1513" s="78">
        <f t="shared" si="183"/>
        <v>1.8681312220309365E-4</v>
      </c>
      <c r="I1513" s="78">
        <f t="shared" si="184"/>
        <v>1.8681312220309365E-4</v>
      </c>
      <c r="J1513" s="190"/>
    </row>
    <row r="1514" spans="1:10" x14ac:dyDescent="0.2">
      <c r="A1514" s="76">
        <v>555</v>
      </c>
      <c r="B1514" s="76">
        <f t="shared" si="177"/>
        <v>0.55500000000000005</v>
      </c>
      <c r="C1514" s="78">
        <f t="shared" si="178"/>
        <v>1.8187920583368676E-4</v>
      </c>
      <c r="D1514" s="78">
        <f t="shared" si="179"/>
        <v>1</v>
      </c>
      <c r="E1514" s="78">
        <f t="shared" si="180"/>
        <v>1.8187920583368676E-4</v>
      </c>
      <c r="F1514" s="78">
        <f t="shared" si="181"/>
        <v>-74.804339015751665</v>
      </c>
      <c r="G1514" s="78">
        <f t="shared" si="182"/>
        <v>1</v>
      </c>
      <c r="H1514" s="78">
        <f t="shared" si="183"/>
        <v>1.8360715188109805E-4</v>
      </c>
      <c r="I1514" s="78">
        <f t="shared" si="184"/>
        <v>1.8360715188109805E-4</v>
      </c>
      <c r="J1514" s="190"/>
    </row>
    <row r="1515" spans="1:10" x14ac:dyDescent="0.2">
      <c r="A1515" s="76">
        <v>556</v>
      </c>
      <c r="B1515" s="76">
        <f t="shared" si="177"/>
        <v>0.55600000000000005</v>
      </c>
      <c r="C1515" s="78">
        <f t="shared" si="178"/>
        <v>1.7794847599028415E-4</v>
      </c>
      <c r="D1515" s="78">
        <f t="shared" si="179"/>
        <v>1</v>
      </c>
      <c r="E1515" s="78">
        <f t="shared" si="180"/>
        <v>1.7794847599028415E-4</v>
      </c>
      <c r="F1515" s="78">
        <f t="shared" si="181"/>
        <v>-74.994114541721302</v>
      </c>
      <c r="G1515" s="78">
        <f t="shared" si="182"/>
        <v>1</v>
      </c>
      <c r="H1515" s="78">
        <f t="shared" si="183"/>
        <v>1.7991384091198547E-4</v>
      </c>
      <c r="I1515" s="78">
        <f t="shared" si="184"/>
        <v>1.7991384091198547E-4</v>
      </c>
      <c r="J1515" s="190"/>
    </row>
    <row r="1516" spans="1:10" x14ac:dyDescent="0.2">
      <c r="A1516" s="76">
        <v>557</v>
      </c>
      <c r="B1516" s="76">
        <f t="shared" si="177"/>
        <v>0.55700000000000005</v>
      </c>
      <c r="C1516" s="78">
        <f t="shared" si="178"/>
        <v>1.7357084678067575E-4</v>
      </c>
      <c r="D1516" s="78">
        <f t="shared" si="179"/>
        <v>1</v>
      </c>
      <c r="E1516" s="78">
        <f t="shared" si="180"/>
        <v>1.7357084678067575E-4</v>
      </c>
      <c r="F1516" s="78">
        <f t="shared" si="181"/>
        <v>-75.21046435571472</v>
      </c>
      <c r="G1516" s="78">
        <f t="shared" si="182"/>
        <v>1</v>
      </c>
      <c r="H1516" s="78">
        <f t="shared" si="183"/>
        <v>1.7575966138547996E-4</v>
      </c>
      <c r="I1516" s="78">
        <f t="shared" si="184"/>
        <v>1.7575966138547996E-4</v>
      </c>
      <c r="J1516" s="190"/>
    </row>
    <row r="1517" spans="1:10" x14ac:dyDescent="0.2">
      <c r="A1517" s="76">
        <v>558</v>
      </c>
      <c r="B1517" s="76">
        <f t="shared" si="177"/>
        <v>0.55800000000000005</v>
      </c>
      <c r="C1517" s="78">
        <f t="shared" si="178"/>
        <v>1.6877693438076578E-4</v>
      </c>
      <c r="D1517" s="78">
        <f t="shared" si="179"/>
        <v>1</v>
      </c>
      <c r="E1517" s="78">
        <f t="shared" si="180"/>
        <v>1.6877693438076578E-4</v>
      </c>
      <c r="F1517" s="78">
        <f t="shared" si="181"/>
        <v>-75.453738115773717</v>
      </c>
      <c r="G1517" s="78">
        <f t="shared" si="182"/>
        <v>1</v>
      </c>
      <c r="H1517" s="78">
        <f t="shared" si="183"/>
        <v>1.7117389058072076E-4</v>
      </c>
      <c r="I1517" s="78">
        <f t="shared" si="184"/>
        <v>1.7117389058072076E-4</v>
      </c>
      <c r="J1517" s="190"/>
    </row>
    <row r="1518" spans="1:10" x14ac:dyDescent="0.2">
      <c r="A1518" s="76">
        <v>559</v>
      </c>
      <c r="B1518" s="76">
        <f t="shared" si="177"/>
        <v>0.55900000000000005</v>
      </c>
      <c r="C1518" s="78">
        <f t="shared" si="178"/>
        <v>1.6359975789493998E-4</v>
      </c>
      <c r="D1518" s="78">
        <f t="shared" si="179"/>
        <v>1</v>
      </c>
      <c r="E1518" s="78">
        <f t="shared" si="180"/>
        <v>1.6359975789493998E-4</v>
      </c>
      <c r="F1518" s="78">
        <f t="shared" si="181"/>
        <v>-75.724346867202158</v>
      </c>
      <c r="G1518" s="78">
        <f t="shared" si="182"/>
        <v>1</v>
      </c>
      <c r="H1518" s="78">
        <f t="shared" si="183"/>
        <v>1.6618834613785287E-4</v>
      </c>
      <c r="I1518" s="78">
        <f t="shared" si="184"/>
        <v>1.6618834613785287E-4</v>
      </c>
      <c r="J1518" s="190"/>
    </row>
    <row r="1519" spans="1:10" x14ac:dyDescent="0.2">
      <c r="A1519" s="76">
        <v>560</v>
      </c>
      <c r="B1519" s="76">
        <f t="shared" si="177"/>
        <v>0.56000000000000005</v>
      </c>
      <c r="C1519" s="78">
        <f t="shared" si="178"/>
        <v>1.5807444700855386E-4</v>
      </c>
      <c r="D1519" s="78">
        <f t="shared" si="179"/>
        <v>1</v>
      </c>
      <c r="E1519" s="78">
        <f t="shared" si="180"/>
        <v>1.5807444700855386E-4</v>
      </c>
      <c r="F1519" s="78">
        <f t="shared" si="181"/>
        <v>-76.022766576067923</v>
      </c>
      <c r="G1519" s="78">
        <f t="shared" si="182"/>
        <v>1</v>
      </c>
      <c r="H1519" s="78">
        <f t="shared" si="183"/>
        <v>1.6083710245174692E-4</v>
      </c>
      <c r="I1519" s="78">
        <f t="shared" si="184"/>
        <v>1.6083710245174692E-4</v>
      </c>
      <c r="J1519" s="190"/>
    </row>
    <row r="1520" spans="1:10" x14ac:dyDescent="0.2">
      <c r="A1520" s="76">
        <v>561</v>
      </c>
      <c r="B1520" s="76">
        <f t="shared" si="177"/>
        <v>0.56100000000000005</v>
      </c>
      <c r="C1520" s="78">
        <f t="shared" si="178"/>
        <v>1.5223793487360157E-4</v>
      </c>
      <c r="D1520" s="78">
        <f t="shared" si="179"/>
        <v>1</v>
      </c>
      <c r="E1520" s="78">
        <f t="shared" si="180"/>
        <v>1.5223793487360157E-4</v>
      </c>
      <c r="F1520" s="78">
        <f t="shared" si="181"/>
        <v>-76.349542318787812</v>
      </c>
      <c r="G1520" s="78">
        <f t="shared" si="182"/>
        <v>1</v>
      </c>
      <c r="H1520" s="78">
        <f t="shared" si="183"/>
        <v>1.5515619094107772E-4</v>
      </c>
      <c r="I1520" s="78">
        <f t="shared" si="184"/>
        <v>1.5515619094107772E-4</v>
      </c>
      <c r="J1520" s="190"/>
    </row>
    <row r="1521" spans="1:10" x14ac:dyDescent="0.2">
      <c r="A1521" s="76">
        <v>562</v>
      </c>
      <c r="B1521" s="76">
        <f t="shared" si="177"/>
        <v>0.56200000000000006</v>
      </c>
      <c r="C1521" s="78">
        <f t="shared" si="178"/>
        <v>1.4612863904302429E-4</v>
      </c>
      <c r="D1521" s="78">
        <f t="shared" si="179"/>
        <v>1</v>
      </c>
      <c r="E1521" s="78">
        <f t="shared" si="180"/>
        <v>1.4612863904302429E-4</v>
      </c>
      <c r="F1521" s="78">
        <f t="shared" si="181"/>
        <v>-76.705293209108333</v>
      </c>
      <c r="G1521" s="78">
        <f t="shared" si="182"/>
        <v>1</v>
      </c>
      <c r="H1521" s="78">
        <f t="shared" si="183"/>
        <v>1.4918328695831293E-4</v>
      </c>
      <c r="I1521" s="78">
        <f t="shared" si="184"/>
        <v>1.4918328695831293E-4</v>
      </c>
      <c r="J1521" s="190"/>
    </row>
    <row r="1522" spans="1:10" x14ac:dyDescent="0.2">
      <c r="A1522" s="76">
        <v>563</v>
      </c>
      <c r="B1522" s="76">
        <f t="shared" si="177"/>
        <v>0.56299999999999994</v>
      </c>
      <c r="C1522" s="78">
        <f t="shared" si="178"/>
        <v>1.3978613334342569E-4</v>
      </c>
      <c r="D1522" s="78">
        <f t="shared" si="179"/>
        <v>1</v>
      </c>
      <c r="E1522" s="78">
        <f t="shared" si="180"/>
        <v>1.3978613334342569E-4</v>
      </c>
      <c r="F1522" s="78">
        <f t="shared" si="181"/>
        <v>-77.090718161380678</v>
      </c>
      <c r="G1522" s="78">
        <f t="shared" si="182"/>
        <v>1</v>
      </c>
      <c r="H1522" s="78">
        <f t="shared" si="183"/>
        <v>1.42957386193225E-4</v>
      </c>
      <c r="I1522" s="78">
        <f t="shared" si="184"/>
        <v>1.42957386193225E-4</v>
      </c>
      <c r="J1522" s="190"/>
    </row>
    <row r="1523" spans="1:10" x14ac:dyDescent="0.2">
      <c r="A1523" s="76">
        <v>564</v>
      </c>
      <c r="B1523" s="76">
        <f t="shared" si="177"/>
        <v>0.56399999999999995</v>
      </c>
      <c r="C1523" s="78">
        <f t="shared" si="178"/>
        <v>1.3325081362431041E-4</v>
      </c>
      <c r="D1523" s="78">
        <f t="shared" si="179"/>
        <v>1</v>
      </c>
      <c r="E1523" s="78">
        <f t="shared" si="180"/>
        <v>1.3325081362431041E-4</v>
      </c>
      <c r="F1523" s="78">
        <f t="shared" si="181"/>
        <v>-77.506602610159959</v>
      </c>
      <c r="G1523" s="78">
        <f t="shared" si="182"/>
        <v>1</v>
      </c>
      <c r="H1523" s="78">
        <f t="shared" si="183"/>
        <v>1.3651847348386805E-4</v>
      </c>
      <c r="I1523" s="78">
        <f t="shared" si="184"/>
        <v>1.3651847348386805E-4</v>
      </c>
      <c r="J1523" s="190"/>
    </row>
    <row r="1524" spans="1:10" x14ac:dyDescent="0.2">
      <c r="A1524" s="76">
        <v>565</v>
      </c>
      <c r="B1524" s="76">
        <f t="shared" si="177"/>
        <v>0.56499999999999995</v>
      </c>
      <c r="C1524" s="78">
        <f t="shared" si="178"/>
        <v>1.2656356034419861E-4</v>
      </c>
      <c r="D1524" s="78">
        <f t="shared" si="179"/>
        <v>1</v>
      </c>
      <c r="E1524" s="78">
        <f t="shared" si="180"/>
        <v>1.2656356034419861E-4</v>
      </c>
      <c r="F1524" s="78">
        <f t="shared" si="181"/>
        <v>-77.953826331780945</v>
      </c>
      <c r="G1524" s="78">
        <f t="shared" si="182"/>
        <v>1</v>
      </c>
      <c r="H1524" s="78">
        <f t="shared" si="183"/>
        <v>1.2990718698425451E-4</v>
      </c>
      <c r="I1524" s="78">
        <f t="shared" si="184"/>
        <v>1.2990718698425451E-4</v>
      </c>
      <c r="J1524" s="190"/>
    </row>
    <row r="1525" spans="1:10" x14ac:dyDescent="0.2">
      <c r="A1525" s="76">
        <v>566</v>
      </c>
      <c r="B1525" s="76">
        <f t="shared" si="177"/>
        <v>0.56599999999999995</v>
      </c>
      <c r="C1525" s="78">
        <f t="shared" si="178"/>
        <v>1.1976540095027103E-4</v>
      </c>
      <c r="D1525" s="78">
        <f t="shared" si="179"/>
        <v>1</v>
      </c>
      <c r="E1525" s="78">
        <f t="shared" si="180"/>
        <v>1.1976540095027103E-4</v>
      </c>
      <c r="F1525" s="78">
        <f t="shared" si="181"/>
        <v>-78.433372544881536</v>
      </c>
      <c r="G1525" s="78">
        <f t="shared" si="182"/>
        <v>1</v>
      </c>
      <c r="H1525" s="78">
        <f t="shared" si="183"/>
        <v>1.2316448064723484E-4</v>
      </c>
      <c r="I1525" s="78">
        <f t="shared" si="184"/>
        <v>1.2316448064723484E-4</v>
      </c>
      <c r="J1525" s="190"/>
    </row>
    <row r="1526" spans="1:10" x14ac:dyDescent="0.2">
      <c r="A1526" s="76">
        <v>567</v>
      </c>
      <c r="B1526" s="76">
        <f t="shared" si="177"/>
        <v>0.56699999999999995</v>
      </c>
      <c r="C1526" s="78">
        <f t="shared" si="178"/>
        <v>1.1289717497870428E-4</v>
      </c>
      <c r="D1526" s="78">
        <f t="shared" si="179"/>
        <v>1</v>
      </c>
      <c r="E1526" s="78">
        <f t="shared" si="180"/>
        <v>1.1289717497870428E-4</v>
      </c>
      <c r="F1526" s="78">
        <f t="shared" si="181"/>
        <v>-78.946338505435108</v>
      </c>
      <c r="G1526" s="78">
        <f t="shared" si="182"/>
        <v>1</v>
      </c>
      <c r="H1526" s="78">
        <f t="shared" si="183"/>
        <v>1.1633128796448766E-4</v>
      </c>
      <c r="I1526" s="78">
        <f t="shared" si="184"/>
        <v>1.1633128796448766E-4</v>
      </c>
      <c r="J1526" s="190"/>
    </row>
    <row r="1527" spans="1:10" x14ac:dyDescent="0.2">
      <c r="A1527" s="76">
        <v>568</v>
      </c>
      <c r="B1527" s="76">
        <f t="shared" si="177"/>
        <v>0.56799999999999995</v>
      </c>
      <c r="C1527" s="78">
        <f t="shared" si="178"/>
        <v>1.0599920474828682E-4</v>
      </c>
      <c r="D1527" s="78">
        <f t="shared" si="179"/>
        <v>1</v>
      </c>
      <c r="E1527" s="78">
        <f t="shared" si="180"/>
        <v>1.0599920474828682E-4</v>
      </c>
      <c r="F1527" s="78">
        <f t="shared" si="181"/>
        <v>-79.493947859747294</v>
      </c>
      <c r="G1527" s="78">
        <f t="shared" si="182"/>
        <v>1</v>
      </c>
      <c r="H1527" s="78">
        <f t="shared" si="183"/>
        <v>1.0944818986349556E-4</v>
      </c>
      <c r="I1527" s="78">
        <f t="shared" si="184"/>
        <v>1.0944818986349556E-4</v>
      </c>
      <c r="J1527" s="190"/>
    </row>
    <row r="1528" spans="1:10" x14ac:dyDescent="0.2">
      <c r="A1528" s="76">
        <v>569</v>
      </c>
      <c r="B1528" s="76">
        <f t="shared" si="177"/>
        <v>0.56899999999999995</v>
      </c>
      <c r="C1528" s="78">
        <f t="shared" si="178"/>
        <v>9.911097444079294E-5</v>
      </c>
      <c r="D1528" s="78">
        <f t="shared" si="179"/>
        <v>1</v>
      </c>
      <c r="E1528" s="78">
        <f t="shared" si="180"/>
        <v>9.911097444079294E-5</v>
      </c>
      <c r="F1528" s="78">
        <f t="shared" si="181"/>
        <v>-80.077565078771968</v>
      </c>
      <c r="G1528" s="78">
        <f t="shared" si="182"/>
        <v>1</v>
      </c>
      <c r="H1528" s="78">
        <f t="shared" si="183"/>
        <v>1.0255508959453987E-4</v>
      </c>
      <c r="I1528" s="78">
        <f t="shared" si="184"/>
        <v>1.0255508959453987E-4</v>
      </c>
      <c r="J1528" s="190"/>
    </row>
    <row r="1529" spans="1:10" x14ac:dyDescent="0.2">
      <c r="A1529" s="76">
        <v>570</v>
      </c>
      <c r="B1529" s="76">
        <f t="shared" si="177"/>
        <v>0.56999999999999995</v>
      </c>
      <c r="C1529" s="78">
        <f t="shared" si="178"/>
        <v>9.2270820259086656E-5</v>
      </c>
      <c r="D1529" s="78">
        <f t="shared" si="179"/>
        <v>1</v>
      </c>
      <c r="E1529" s="78">
        <f t="shared" si="180"/>
        <v>9.2270820259086656E-5</v>
      </c>
      <c r="F1529" s="78">
        <f t="shared" si="181"/>
        <v>-80.698712372557281</v>
      </c>
      <c r="G1529" s="78">
        <f t="shared" si="182"/>
        <v>1</v>
      </c>
      <c r="H1529" s="78">
        <f t="shared" si="183"/>
        <v>9.5690897349939798E-5</v>
      </c>
      <c r="I1529" s="78">
        <f t="shared" si="184"/>
        <v>9.5690897349939798E-5</v>
      </c>
      <c r="J1529" s="190"/>
    </row>
    <row r="1530" spans="1:10" x14ac:dyDescent="0.2">
      <c r="A1530" s="76">
        <v>571</v>
      </c>
      <c r="B1530" s="76">
        <f t="shared" si="177"/>
        <v>0.57099999999999995</v>
      </c>
      <c r="C1530" s="78">
        <f t="shared" si="178"/>
        <v>8.5515634228954603E-5</v>
      </c>
      <c r="D1530" s="78">
        <f t="shared" si="179"/>
        <v>1</v>
      </c>
      <c r="E1530" s="78">
        <f t="shared" si="180"/>
        <v>8.5515634228954603E-5</v>
      </c>
      <c r="F1530" s="78">
        <f t="shared" si="181"/>
        <v>-81.359089579435476</v>
      </c>
      <c r="G1530" s="78">
        <f t="shared" si="182"/>
        <v>1</v>
      </c>
      <c r="H1530" s="78">
        <f t="shared" si="183"/>
        <v>8.8893227244020629E-5</v>
      </c>
      <c r="I1530" s="78">
        <f t="shared" si="184"/>
        <v>8.8893227244020629E-5</v>
      </c>
      <c r="J1530" s="190"/>
    </row>
    <row r="1531" spans="1:10" x14ac:dyDescent="0.2">
      <c r="A1531" s="76">
        <v>572</v>
      </c>
      <c r="B1531" s="76">
        <f t="shared" si="177"/>
        <v>0.57199999999999995</v>
      </c>
      <c r="C1531" s="78">
        <f t="shared" si="178"/>
        <v>7.8880584064753651E-5</v>
      </c>
      <c r="D1531" s="78">
        <f t="shared" si="179"/>
        <v>1</v>
      </c>
      <c r="E1531" s="78">
        <f t="shared" si="180"/>
        <v>7.8880584064753651E-5</v>
      </c>
      <c r="F1531" s="78">
        <f t="shared" si="181"/>
        <v>-82.060597647148143</v>
      </c>
      <c r="G1531" s="78">
        <f t="shared" si="182"/>
        <v>1</v>
      </c>
      <c r="H1531" s="78">
        <f t="shared" si="183"/>
        <v>8.2198109146854127E-5</v>
      </c>
      <c r="I1531" s="78">
        <f t="shared" si="184"/>
        <v>8.2198109146854127E-5</v>
      </c>
      <c r="J1531" s="190"/>
    </row>
    <row r="1532" spans="1:10" x14ac:dyDescent="0.2">
      <c r="A1532" s="76">
        <v>573</v>
      </c>
      <c r="B1532" s="76">
        <f t="shared" si="177"/>
        <v>0.57299999999999995</v>
      </c>
      <c r="C1532" s="78">
        <f t="shared" si="178"/>
        <v>7.2398851353396289E-5</v>
      </c>
      <c r="D1532" s="78">
        <f t="shared" si="179"/>
        <v>1</v>
      </c>
      <c r="E1532" s="78">
        <f t="shared" si="180"/>
        <v>7.2398851353396289E-5</v>
      </c>
      <c r="F1532" s="78">
        <f t="shared" si="181"/>
        <v>-82.805366481261174</v>
      </c>
      <c r="G1532" s="78">
        <f t="shared" si="182"/>
        <v>1</v>
      </c>
      <c r="H1532" s="78">
        <f t="shared" si="183"/>
        <v>7.5639717709074963E-5</v>
      </c>
      <c r="I1532" s="78">
        <f t="shared" si="184"/>
        <v>7.5639717709074963E-5</v>
      </c>
      <c r="J1532" s="190"/>
    </row>
    <row r="1533" spans="1:10" x14ac:dyDescent="0.2">
      <c r="A1533" s="76">
        <v>574</v>
      </c>
      <c r="B1533" s="76">
        <f t="shared" ref="B1533:B1596" si="185">A1533/1000</f>
        <v>0.57399999999999995</v>
      </c>
      <c r="C1533" s="78">
        <f t="shared" ref="C1533:C1596" si="186">ABS(SIN(((144*PI()*$A1533*VLOOKUP($D$8,$C$13:$D$16,2,FALSE))/($D$11*1000000)))/(VLOOKUP($D$8,$C$13:$D$16,2,FALSE)*SIN(((144*PI()*$A1533)/($D$11*1000000)))))^3</f>
        <v>6.6101390127792426E-5</v>
      </c>
      <c r="D1533" s="78">
        <f t="shared" ref="D1533:D1596" si="187">ABS(SIN(((144*VLOOKUP($D$8,$C$13:$D$16,2,FALSE)*PI()*$A1533*VLOOKUP($D$8,$C$13:$E$16,3,FALSE))/($D$11*1000000)))/(VLOOKUP($D$8,$C$13:$E$16,3,FALSE)*SIN(((144*VLOOKUP($D$8,$C$13:$D$16,2,FALSE)*PI()*$A1533)/($D$11*1000000)))))^1</f>
        <v>1</v>
      </c>
      <c r="E1533" s="78">
        <f t="shared" ref="E1533:E1596" si="188">C1533*D1533</f>
        <v>6.6101390127792426E-5</v>
      </c>
      <c r="F1533" s="78">
        <f t="shared" ref="F1533:F1596" si="189">20*LOG10(E1533)</f>
        <v>-83.595788142062958</v>
      </c>
      <c r="G1533" s="78">
        <f t="shared" ref="G1533:G1596" si="190">A1533-A1532</f>
        <v>1</v>
      </c>
      <c r="H1533" s="78">
        <f t="shared" ref="H1533:H1596" si="191">((C1533+C1532)/2)</f>
        <v>6.9250120740594365E-5</v>
      </c>
      <c r="I1533" s="78">
        <f t="shared" si="184"/>
        <v>6.9250120740594365E-5</v>
      </c>
      <c r="J1533" s="190"/>
    </row>
    <row r="1534" spans="1:10" x14ac:dyDescent="0.2">
      <c r="A1534" s="76">
        <v>575</v>
      </c>
      <c r="B1534" s="76">
        <f t="shared" si="185"/>
        <v>0.57499999999999996</v>
      </c>
      <c r="C1534" s="78">
        <f t="shared" si="186"/>
        <v>6.0016707701297232E-5</v>
      </c>
      <c r="D1534" s="78">
        <f t="shared" si="187"/>
        <v>1</v>
      </c>
      <c r="E1534" s="78">
        <f t="shared" si="188"/>
        <v>6.0016707701297232E-5</v>
      </c>
      <c r="F1534" s="78">
        <f t="shared" si="189"/>
        <v>-84.434556641527635</v>
      </c>
      <c r="G1534" s="78">
        <f t="shared" si="190"/>
        <v>1</v>
      </c>
      <c r="H1534" s="78">
        <f t="shared" si="191"/>
        <v>6.3059048914544826E-5</v>
      </c>
      <c r="I1534" s="78">
        <f t="shared" ref="I1534:I1597" si="192">G1534*H1534</f>
        <v>6.3059048914544826E-5</v>
      </c>
      <c r="J1534" s="190"/>
    </row>
    <row r="1535" spans="1:10" x14ac:dyDescent="0.2">
      <c r="A1535" s="76">
        <v>576</v>
      </c>
      <c r="B1535" s="76">
        <f t="shared" si="185"/>
        <v>0.57599999999999996</v>
      </c>
      <c r="C1535" s="78">
        <f t="shared" si="186"/>
        <v>5.4170669420895213E-5</v>
      </c>
      <c r="D1535" s="78">
        <f t="shared" si="187"/>
        <v>1</v>
      </c>
      <c r="E1535" s="78">
        <f t="shared" si="188"/>
        <v>5.4170669420895213E-5</v>
      </c>
      <c r="F1535" s="78">
        <f t="shared" si="189"/>
        <v>-85.324715950613523</v>
      </c>
      <c r="G1535" s="78">
        <f t="shared" si="190"/>
        <v>1</v>
      </c>
      <c r="H1535" s="78">
        <f t="shared" si="191"/>
        <v>5.7093688561096219E-5</v>
      </c>
      <c r="I1535" s="78">
        <f t="shared" si="192"/>
        <v>5.7093688561096219E-5</v>
      </c>
      <c r="J1535" s="190"/>
    </row>
    <row r="1536" spans="1:10" x14ac:dyDescent="0.2">
      <c r="A1536" s="76">
        <v>577</v>
      </c>
      <c r="B1536" s="76">
        <f t="shared" si="185"/>
        <v>0.57699999999999996</v>
      </c>
      <c r="C1536" s="78">
        <f t="shared" si="186"/>
        <v>4.8586328770870187E-5</v>
      </c>
      <c r="D1536" s="78">
        <f t="shared" si="187"/>
        <v>1</v>
      </c>
      <c r="E1536" s="78">
        <f t="shared" si="188"/>
        <v>4.8586328770870187E-5</v>
      </c>
      <c r="F1536" s="78">
        <f t="shared" si="189"/>
        <v>-86.269718308012699</v>
      </c>
      <c r="G1536" s="78">
        <f t="shared" si="190"/>
        <v>1</v>
      </c>
      <c r="H1536" s="78">
        <f t="shared" si="191"/>
        <v>5.13784990958827E-5</v>
      </c>
      <c r="I1536" s="78">
        <f t="shared" si="192"/>
        <v>5.13784990958827E-5</v>
      </c>
      <c r="J1536" s="190"/>
    </row>
    <row r="1537" spans="1:10" x14ac:dyDescent="0.2">
      <c r="A1537" s="76">
        <v>578</v>
      </c>
      <c r="B1537" s="76">
        <f t="shared" si="185"/>
        <v>0.57799999999999996</v>
      </c>
      <c r="C1537" s="78">
        <f t="shared" si="186"/>
        <v>4.3283784022512696E-5</v>
      </c>
      <c r="D1537" s="78">
        <f t="shared" si="187"/>
        <v>1</v>
      </c>
      <c r="E1537" s="78">
        <f t="shared" si="188"/>
        <v>4.3283784022512696E-5</v>
      </c>
      <c r="F1537" s="78">
        <f t="shared" si="189"/>
        <v>-87.273495573436634</v>
      </c>
      <c r="G1537" s="78">
        <f t="shared" si="190"/>
        <v>1</v>
      </c>
      <c r="H1537" s="78">
        <f t="shared" si="191"/>
        <v>4.5935056396691441E-5</v>
      </c>
      <c r="I1537" s="78">
        <f t="shared" si="192"/>
        <v>4.5935056396691441E-5</v>
      </c>
      <c r="J1537" s="190"/>
    </row>
    <row r="1538" spans="1:10" x14ac:dyDescent="0.2">
      <c r="A1538" s="76">
        <v>579</v>
      </c>
      <c r="B1538" s="76">
        <f t="shared" si="185"/>
        <v>0.57899999999999996</v>
      </c>
      <c r="C1538" s="78">
        <f t="shared" si="186"/>
        <v>3.8280062381337488E-5</v>
      </c>
      <c r="D1538" s="78">
        <f t="shared" si="187"/>
        <v>1</v>
      </c>
      <c r="E1538" s="78">
        <f t="shared" si="188"/>
        <v>3.8280062381337488E-5</v>
      </c>
      <c r="F1538" s="78">
        <f t="shared" si="189"/>
        <v>-88.34054726333305</v>
      </c>
      <c r="G1538" s="78">
        <f t="shared" si="190"/>
        <v>1</v>
      </c>
      <c r="H1538" s="78">
        <f t="shared" si="191"/>
        <v>4.0781923201925092E-5</v>
      </c>
      <c r="I1538" s="78">
        <f t="shared" si="192"/>
        <v>4.0781923201925092E-5</v>
      </c>
      <c r="J1538" s="190"/>
    </row>
    <row r="1539" spans="1:10" x14ac:dyDescent="0.2">
      <c r="A1539" s="76">
        <v>580</v>
      </c>
      <c r="B1539" s="76">
        <f t="shared" si="185"/>
        <v>0.57999999999999996</v>
      </c>
      <c r="C1539" s="78">
        <f t="shared" si="186"/>
        <v>3.3589032333346503E-5</v>
      </c>
      <c r="D1539" s="78">
        <f t="shared" si="187"/>
        <v>1</v>
      </c>
      <c r="E1539" s="78">
        <f t="shared" si="188"/>
        <v>3.3589032333346503E-5</v>
      </c>
      <c r="F1539" s="78">
        <f t="shared" si="189"/>
        <v>-89.476050151414057</v>
      </c>
      <c r="G1539" s="78">
        <f t="shared" si="190"/>
        <v>1</v>
      </c>
      <c r="H1539" s="78">
        <f t="shared" si="191"/>
        <v>3.5934547357341999E-5</v>
      </c>
      <c r="I1539" s="78">
        <f t="shared" si="192"/>
        <v>3.5934547357341999E-5</v>
      </c>
      <c r="J1539" s="190"/>
    </row>
    <row r="1540" spans="1:10" x14ac:dyDescent="0.2">
      <c r="A1540" s="76">
        <v>581</v>
      </c>
      <c r="B1540" s="76">
        <f t="shared" si="185"/>
        <v>0.58099999999999996</v>
      </c>
      <c r="C1540" s="78">
        <f t="shared" si="186"/>
        <v>2.9221344638488738E-5</v>
      </c>
      <c r="D1540" s="78">
        <f t="shared" si="187"/>
        <v>1</v>
      </c>
      <c r="E1540" s="78">
        <f t="shared" si="188"/>
        <v>2.9221344638488738E-5</v>
      </c>
      <c r="F1540" s="78">
        <f t="shared" si="189"/>
        <v>-90.685996072182448</v>
      </c>
      <c r="G1540" s="78">
        <f t="shared" si="190"/>
        <v>1</v>
      </c>
      <c r="H1540" s="78">
        <f t="shared" si="191"/>
        <v>3.1405188485917617E-5</v>
      </c>
      <c r="I1540" s="78">
        <f t="shared" si="192"/>
        <v>3.1405188485917617E-5</v>
      </c>
      <c r="J1540" s="190"/>
    </row>
    <row r="1541" spans="1:10" x14ac:dyDescent="0.2">
      <c r="A1541" s="76">
        <v>582</v>
      </c>
      <c r="B1541" s="76">
        <f t="shared" si="185"/>
        <v>0.58199999999999996</v>
      </c>
      <c r="C1541" s="78">
        <f t="shared" si="186"/>
        <v>2.5184402164715986E-5</v>
      </c>
      <c r="D1541" s="78">
        <f t="shared" si="187"/>
        <v>1</v>
      </c>
      <c r="E1541" s="78">
        <f t="shared" si="188"/>
        <v>2.5184402164715986E-5</v>
      </c>
      <c r="F1541" s="78">
        <f t="shared" si="189"/>
        <v>-91.977367082066692</v>
      </c>
      <c r="G1541" s="78">
        <f t="shared" si="190"/>
        <v>1</v>
      </c>
      <c r="H1541" s="78">
        <f t="shared" si="191"/>
        <v>2.7202873401602362E-5</v>
      </c>
      <c r="I1541" s="78">
        <f t="shared" si="192"/>
        <v>2.7202873401602362E-5</v>
      </c>
      <c r="J1541" s="190"/>
    </row>
    <row r="1542" spans="1:10" x14ac:dyDescent="0.2">
      <c r="A1542" s="76">
        <v>583</v>
      </c>
      <c r="B1542" s="76">
        <f t="shared" si="185"/>
        <v>0.58299999999999996</v>
      </c>
      <c r="C1542" s="78">
        <f t="shared" si="186"/>
        <v>2.1482358502276129E-5</v>
      </c>
      <c r="D1542" s="78">
        <f t="shared" si="187"/>
        <v>1</v>
      </c>
      <c r="E1542" s="78">
        <f t="shared" si="188"/>
        <v>2.1482358502276129E-5</v>
      </c>
      <c r="F1542" s="78">
        <f t="shared" si="189"/>
        <v>-93.358360801819273</v>
      </c>
      <c r="G1542" s="78">
        <f t="shared" si="190"/>
        <v>1</v>
      </c>
      <c r="H1542" s="78">
        <f t="shared" si="191"/>
        <v>2.3333380333496056E-5</v>
      </c>
      <c r="I1542" s="78">
        <f t="shared" si="192"/>
        <v>2.3333380333496056E-5</v>
      </c>
      <c r="J1542" s="190"/>
    </row>
    <row r="1543" spans="1:10" x14ac:dyDescent="0.2">
      <c r="A1543" s="76">
        <v>584</v>
      </c>
      <c r="B1543" s="76">
        <f t="shared" si="185"/>
        <v>0.58399999999999996</v>
      </c>
      <c r="C1543" s="78">
        <f t="shared" si="186"/>
        <v>1.8116145047240966E-5</v>
      </c>
      <c r="D1543" s="78">
        <f t="shared" si="187"/>
        <v>1</v>
      </c>
      <c r="E1543" s="78">
        <f t="shared" si="188"/>
        <v>1.8116145047240966E-5</v>
      </c>
      <c r="F1543" s="78">
        <f t="shared" si="189"/>
        <v>-94.838684215771693</v>
      </c>
      <c r="G1543" s="78">
        <f t="shared" si="190"/>
        <v>1</v>
      </c>
      <c r="H1543" s="78">
        <f t="shared" si="191"/>
        <v>1.9799251774758548E-5</v>
      </c>
      <c r="I1543" s="78">
        <f t="shared" si="192"/>
        <v>1.9799251774758548E-5</v>
      </c>
      <c r="J1543" s="190"/>
    </row>
    <row r="1544" spans="1:10" x14ac:dyDescent="0.2">
      <c r="A1544" s="76">
        <v>585</v>
      </c>
      <c r="B1544" s="76">
        <f t="shared" si="185"/>
        <v>0.58499999999999996</v>
      </c>
      <c r="C1544" s="78">
        <f t="shared" si="186"/>
        <v>1.5083525997900778E-5</v>
      </c>
      <c r="D1544" s="78">
        <f t="shared" si="187"/>
        <v>1</v>
      </c>
      <c r="E1544" s="78">
        <f t="shared" si="188"/>
        <v>1.5083525997900778E-5</v>
      </c>
      <c r="F1544" s="78">
        <f t="shared" si="189"/>
        <v>-96.429942476442903</v>
      </c>
      <c r="G1544" s="78">
        <f t="shared" si="190"/>
        <v>1</v>
      </c>
      <c r="H1544" s="78">
        <f t="shared" si="191"/>
        <v>1.659983552257087E-5</v>
      </c>
      <c r="I1544" s="78">
        <f t="shared" si="192"/>
        <v>1.659983552257087E-5</v>
      </c>
      <c r="J1544" s="190"/>
    </row>
    <row r="1545" spans="1:10" x14ac:dyDescent="0.2">
      <c r="A1545" s="76">
        <v>586</v>
      </c>
      <c r="B1545" s="76">
        <f t="shared" si="185"/>
        <v>0.58599999999999997</v>
      </c>
      <c r="C1545" s="78">
        <f t="shared" si="186"/>
        <v>1.2379180469685001E-5</v>
      </c>
      <c r="D1545" s="78">
        <f t="shared" si="187"/>
        <v>1</v>
      </c>
      <c r="E1545" s="78">
        <f t="shared" si="188"/>
        <v>1.2379180469685001E-5</v>
      </c>
      <c r="F1545" s="78">
        <f t="shared" si="189"/>
        <v>-98.146162113223625</v>
      </c>
      <c r="G1545" s="78">
        <f t="shared" si="190"/>
        <v>1</v>
      </c>
      <c r="H1545" s="78">
        <f t="shared" si="191"/>
        <v>1.3731353233792889E-5</v>
      </c>
      <c r="I1545" s="78">
        <f t="shared" si="192"/>
        <v>1.3731353233792889E-5</v>
      </c>
      <c r="J1545" s="190"/>
    </row>
    <row r="1546" spans="1:10" x14ac:dyDescent="0.2">
      <c r="A1546" s="76">
        <v>587</v>
      </c>
      <c r="B1546" s="76">
        <f t="shared" si="185"/>
        <v>0.58699999999999997</v>
      </c>
      <c r="C1546" s="78">
        <f t="shared" si="186"/>
        <v>9.9948107056551628E-6</v>
      </c>
      <c r="D1546" s="78">
        <f t="shared" si="187"/>
        <v>1</v>
      </c>
      <c r="E1546" s="78">
        <f t="shared" si="188"/>
        <v>9.9948107056551628E-6</v>
      </c>
      <c r="F1546" s="78">
        <f t="shared" si="189"/>
        <v>-100.0045085337045</v>
      </c>
      <c r="G1546" s="78">
        <f t="shared" si="190"/>
        <v>1</v>
      </c>
      <c r="H1546" s="78">
        <f t="shared" si="191"/>
        <v>1.1186995587670083E-5</v>
      </c>
      <c r="I1546" s="78">
        <f t="shared" si="192"/>
        <v>1.1186995587670083E-5</v>
      </c>
      <c r="J1546" s="190"/>
    </row>
    <row r="1547" spans="1:10" x14ac:dyDescent="0.2">
      <c r="A1547" s="76">
        <v>588</v>
      </c>
      <c r="B1547" s="76">
        <f t="shared" si="185"/>
        <v>0.58799999999999997</v>
      </c>
      <c r="C1547" s="78">
        <f t="shared" si="186"/>
        <v>7.919275142242655E-6</v>
      </c>
      <c r="D1547" s="78">
        <f t="shared" si="187"/>
        <v>1</v>
      </c>
      <c r="E1547" s="78">
        <f t="shared" si="188"/>
        <v>7.919275142242655E-6</v>
      </c>
      <c r="F1547" s="78">
        <f t="shared" si="189"/>
        <v>-102.02629135843935</v>
      </c>
      <c r="G1547" s="78">
        <f t="shared" si="190"/>
        <v>1</v>
      </c>
      <c r="H1547" s="78">
        <f t="shared" si="191"/>
        <v>8.9570429239489098E-6</v>
      </c>
      <c r="I1547" s="78">
        <f t="shared" si="192"/>
        <v>8.9570429239489098E-6</v>
      </c>
      <c r="J1547" s="190"/>
    </row>
    <row r="1548" spans="1:10" x14ac:dyDescent="0.2">
      <c r="A1548" s="76">
        <v>589</v>
      </c>
      <c r="B1548" s="76">
        <f t="shared" si="185"/>
        <v>0.58899999999999997</v>
      </c>
      <c r="C1548" s="78">
        <f t="shared" si="186"/>
        <v>6.1387448856124E-6</v>
      </c>
      <c r="D1548" s="78">
        <f t="shared" si="187"/>
        <v>1</v>
      </c>
      <c r="E1548" s="78">
        <f t="shared" si="188"/>
        <v>6.1387448856124E-6</v>
      </c>
      <c r="F1548" s="78">
        <f t="shared" si="189"/>
        <v>-104.23840829370035</v>
      </c>
      <c r="G1548" s="78">
        <f t="shared" si="190"/>
        <v>1</v>
      </c>
      <c r="H1548" s="78">
        <f t="shared" si="191"/>
        <v>7.0290100139275279E-6</v>
      </c>
      <c r="I1548" s="78">
        <f t="shared" si="192"/>
        <v>7.0290100139275279E-6</v>
      </c>
      <c r="J1548" s="190"/>
    </row>
    <row r="1549" spans="1:10" x14ac:dyDescent="0.2">
      <c r="A1549" s="76">
        <v>590</v>
      </c>
      <c r="B1549" s="76">
        <f t="shared" si="185"/>
        <v>0.59</v>
      </c>
      <c r="C1549" s="78">
        <f t="shared" si="186"/>
        <v>4.6368819644002822E-6</v>
      </c>
      <c r="D1549" s="78">
        <f t="shared" si="187"/>
        <v>1</v>
      </c>
      <c r="E1549" s="78">
        <f t="shared" si="188"/>
        <v>4.6368819644002822E-6</v>
      </c>
      <c r="F1549" s="78">
        <f t="shared" si="189"/>
        <v>-106.67547918565121</v>
      </c>
      <c r="G1549" s="78">
        <f t="shared" si="190"/>
        <v>1</v>
      </c>
      <c r="H1549" s="78">
        <f t="shared" si="191"/>
        <v>5.3878134250063411E-6</v>
      </c>
      <c r="I1549" s="78">
        <f t="shared" si="192"/>
        <v>5.3878134250063411E-6</v>
      </c>
      <c r="J1549" s="190"/>
    </row>
    <row r="1550" spans="1:10" x14ac:dyDescent="0.2">
      <c r="A1550" s="76">
        <v>591</v>
      </c>
      <c r="B1550" s="76">
        <f t="shared" si="185"/>
        <v>0.59099999999999997</v>
      </c>
      <c r="C1550" s="78">
        <f t="shared" si="186"/>
        <v>3.3950375511371237E-6</v>
      </c>
      <c r="D1550" s="78">
        <f t="shared" si="187"/>
        <v>1</v>
      </c>
      <c r="E1550" s="78">
        <f t="shared" si="188"/>
        <v>3.3950375511371237E-6</v>
      </c>
      <c r="F1550" s="78">
        <f t="shared" si="189"/>
        <v>-109.38310835602628</v>
      </c>
      <c r="G1550" s="78">
        <f t="shared" si="190"/>
        <v>1</v>
      </c>
      <c r="H1550" s="78">
        <f t="shared" si="191"/>
        <v>4.0159597577687034E-6</v>
      </c>
      <c r="I1550" s="78">
        <f t="shared" si="192"/>
        <v>4.0159597577687034E-6</v>
      </c>
      <c r="J1550" s="190"/>
    </row>
    <row r="1551" spans="1:10" x14ac:dyDescent="0.2">
      <c r="A1551" s="76">
        <v>592</v>
      </c>
      <c r="B1551" s="76">
        <f t="shared" si="185"/>
        <v>0.59199999999999997</v>
      </c>
      <c r="C1551" s="78">
        <f t="shared" si="186"/>
        <v>2.3924681887872881E-6</v>
      </c>
      <c r="D1551" s="78">
        <f t="shared" si="187"/>
        <v>1</v>
      </c>
      <c r="E1551" s="78">
        <f t="shared" si="188"/>
        <v>2.3924681887872881E-6</v>
      </c>
      <c r="F1551" s="78">
        <f t="shared" si="189"/>
        <v>-112.4230765613128</v>
      </c>
      <c r="G1551" s="78">
        <f t="shared" si="190"/>
        <v>1</v>
      </c>
      <c r="H1551" s="78">
        <f t="shared" si="191"/>
        <v>2.8937528699622059E-6</v>
      </c>
      <c r="I1551" s="78">
        <f t="shared" si="192"/>
        <v>2.8937528699622059E-6</v>
      </c>
      <c r="J1551" s="190"/>
    </row>
    <row r="1552" spans="1:10" x14ac:dyDescent="0.2">
      <c r="A1552" s="76">
        <v>593</v>
      </c>
      <c r="B1552" s="76">
        <f t="shared" si="185"/>
        <v>0.59299999999999997</v>
      </c>
      <c r="C1552" s="78">
        <f t="shared" si="186"/>
        <v>1.6065679216566278E-6</v>
      </c>
      <c r="D1552" s="78">
        <f t="shared" si="187"/>
        <v>1</v>
      </c>
      <c r="E1552" s="78">
        <f t="shared" si="188"/>
        <v>1.6065679216566278E-6</v>
      </c>
      <c r="F1552" s="78">
        <f t="shared" si="189"/>
        <v>-115.88201817688834</v>
      </c>
      <c r="G1552" s="78">
        <f t="shared" si="190"/>
        <v>1</v>
      </c>
      <c r="H1552" s="78">
        <f t="shared" si="191"/>
        <v>1.9995180552219578E-6</v>
      </c>
      <c r="I1552" s="78">
        <f t="shared" si="192"/>
        <v>1.9995180552219578E-6</v>
      </c>
      <c r="J1552" s="190"/>
    </row>
    <row r="1553" spans="1:10" x14ac:dyDescent="0.2">
      <c r="A1553" s="76">
        <v>594</v>
      </c>
      <c r="B1553" s="76">
        <f t="shared" si="185"/>
        <v>0.59399999999999997</v>
      </c>
      <c r="C1553" s="78">
        <f t="shared" si="186"/>
        <v>1.013114112481948E-6</v>
      </c>
      <c r="D1553" s="78">
        <f t="shared" si="187"/>
        <v>1</v>
      </c>
      <c r="E1553" s="78">
        <f t="shared" si="188"/>
        <v>1.013114112481948E-6</v>
      </c>
      <c r="F1553" s="78">
        <f t="shared" si="189"/>
        <v>-119.8868326993076</v>
      </c>
      <c r="G1553" s="78">
        <f t="shared" si="190"/>
        <v>1</v>
      </c>
      <c r="H1553" s="78">
        <f t="shared" si="191"/>
        <v>1.3098410170692879E-6</v>
      </c>
      <c r="I1553" s="78">
        <f t="shared" si="192"/>
        <v>1.3098410170692879E-6</v>
      </c>
      <c r="J1553" s="190"/>
    </row>
    <row r="1554" spans="1:10" x14ac:dyDescent="0.2">
      <c r="A1554" s="76">
        <v>595</v>
      </c>
      <c r="B1554" s="76">
        <f t="shared" si="185"/>
        <v>0.59499999999999997</v>
      </c>
      <c r="C1554" s="78">
        <f t="shared" si="186"/>
        <v>5.8652463062702376E-7</v>
      </c>
      <c r="D1554" s="78">
        <f t="shared" si="187"/>
        <v>1</v>
      </c>
      <c r="E1554" s="78">
        <f t="shared" si="188"/>
        <v>5.8652463062702376E-7</v>
      </c>
      <c r="F1554" s="78">
        <f t="shared" si="189"/>
        <v>-124.63427490640657</v>
      </c>
      <c r="G1554" s="78">
        <f t="shared" si="190"/>
        <v>1</v>
      </c>
      <c r="H1554" s="78">
        <f t="shared" si="191"/>
        <v>7.9981937155448589E-7</v>
      </c>
      <c r="I1554" s="78">
        <f t="shared" si="192"/>
        <v>7.9981937155448589E-7</v>
      </c>
      <c r="J1554" s="190"/>
    </row>
    <row r="1555" spans="1:10" x14ac:dyDescent="0.2">
      <c r="A1555" s="76">
        <v>596</v>
      </c>
      <c r="B1555" s="76">
        <f t="shared" si="185"/>
        <v>0.59599999999999997</v>
      </c>
      <c r="C1555" s="78">
        <f t="shared" si="186"/>
        <v>3.0012402061749871E-7</v>
      </c>
      <c r="D1555" s="78">
        <f t="shared" si="187"/>
        <v>1</v>
      </c>
      <c r="E1555" s="78">
        <f t="shared" si="188"/>
        <v>3.0012402061749871E-7</v>
      </c>
      <c r="F1555" s="78">
        <f t="shared" si="189"/>
        <v>-130.45398488296223</v>
      </c>
      <c r="G1555" s="78">
        <f t="shared" si="190"/>
        <v>1</v>
      </c>
      <c r="H1555" s="78">
        <f t="shared" si="191"/>
        <v>4.4332432562226121E-7</v>
      </c>
      <c r="I1555" s="78">
        <f t="shared" si="192"/>
        <v>4.4332432562226121E-7</v>
      </c>
      <c r="J1555" s="190"/>
    </row>
    <row r="1556" spans="1:10" x14ac:dyDescent="0.2">
      <c r="A1556" s="76">
        <v>597</v>
      </c>
      <c r="B1556" s="76">
        <f t="shared" si="185"/>
        <v>0.59699999999999998</v>
      </c>
      <c r="C1556" s="78">
        <f t="shared" si="186"/>
        <v>1.2641620618909504E-7</v>
      </c>
      <c r="D1556" s="78">
        <f t="shared" si="187"/>
        <v>1</v>
      </c>
      <c r="E1556" s="78">
        <f t="shared" si="188"/>
        <v>1.2641620618909504E-7</v>
      </c>
      <c r="F1556" s="78">
        <f t="shared" si="189"/>
        <v>-137.96394494396267</v>
      </c>
      <c r="G1556" s="78">
        <f t="shared" si="190"/>
        <v>1</v>
      </c>
      <c r="H1556" s="78">
        <f t="shared" si="191"/>
        <v>2.1327011340329689E-7</v>
      </c>
      <c r="I1556" s="78">
        <f t="shared" si="192"/>
        <v>2.1327011340329689E-7</v>
      </c>
      <c r="J1556" s="190"/>
    </row>
    <row r="1557" spans="1:10" x14ac:dyDescent="0.2">
      <c r="A1557" s="76">
        <v>598</v>
      </c>
      <c r="B1557" s="76">
        <f t="shared" si="185"/>
        <v>0.59799999999999998</v>
      </c>
      <c r="C1557" s="78">
        <f t="shared" si="186"/>
        <v>3.7361252868473562E-8</v>
      </c>
      <c r="D1557" s="78">
        <f t="shared" si="187"/>
        <v>1</v>
      </c>
      <c r="E1557" s="78">
        <f t="shared" si="188"/>
        <v>3.7361252868473562E-8</v>
      </c>
      <c r="F1557" s="78">
        <f t="shared" si="189"/>
        <v>-148.55157137221073</v>
      </c>
      <c r="G1557" s="78">
        <f t="shared" si="190"/>
        <v>1</v>
      </c>
      <c r="H1557" s="78">
        <f t="shared" si="191"/>
        <v>8.1888729528784295E-8</v>
      </c>
      <c r="I1557" s="78">
        <f t="shared" si="192"/>
        <v>8.1888729528784295E-8</v>
      </c>
      <c r="J1557" s="190"/>
    </row>
    <row r="1558" spans="1:10" x14ac:dyDescent="0.2">
      <c r="A1558" s="76">
        <v>599</v>
      </c>
      <c r="B1558" s="76">
        <f t="shared" si="185"/>
        <v>0.59899999999999998</v>
      </c>
      <c r="C1558" s="78">
        <f t="shared" si="186"/>
        <v>4.6537019047562719E-9</v>
      </c>
      <c r="D1558" s="78">
        <f t="shared" si="187"/>
        <v>1</v>
      </c>
      <c r="E1558" s="78">
        <f t="shared" si="188"/>
        <v>4.6537019047562719E-9</v>
      </c>
      <c r="F1558" s="78">
        <f t="shared" si="189"/>
        <v>-166.64402878224789</v>
      </c>
      <c r="G1558" s="78">
        <f t="shared" si="190"/>
        <v>1</v>
      </c>
      <c r="H1558" s="78">
        <f t="shared" si="191"/>
        <v>2.1007477386614918E-8</v>
      </c>
      <c r="I1558" s="78">
        <f t="shared" si="192"/>
        <v>2.1007477386614918E-8</v>
      </c>
      <c r="J1558" s="190"/>
    </row>
    <row r="1559" spans="1:10" x14ac:dyDescent="0.2">
      <c r="A1559" s="76">
        <v>600</v>
      </c>
      <c r="B1559" s="76">
        <f t="shared" si="185"/>
        <v>0.6</v>
      </c>
      <c r="C1559" s="78">
        <f t="shared" si="186"/>
        <v>5.9348652530221727E-50</v>
      </c>
      <c r="D1559" s="78">
        <f t="shared" si="187"/>
        <v>1</v>
      </c>
      <c r="E1559" s="78">
        <f t="shared" si="188"/>
        <v>5.9348652530221727E-50</v>
      </c>
      <c r="F1559" s="78">
        <f t="shared" si="189"/>
        <v>-984.53178273901756</v>
      </c>
      <c r="G1559" s="78">
        <f t="shared" si="190"/>
        <v>1</v>
      </c>
      <c r="H1559" s="78">
        <f t="shared" si="191"/>
        <v>2.326850952378136E-9</v>
      </c>
      <c r="I1559" s="78">
        <f t="shared" si="192"/>
        <v>2.326850952378136E-9</v>
      </c>
      <c r="J1559" s="190"/>
    </row>
    <row r="1560" spans="1:10" x14ac:dyDescent="0.2">
      <c r="A1560" s="76">
        <v>601</v>
      </c>
      <c r="B1560" s="76">
        <f t="shared" si="185"/>
        <v>0.60099999999999998</v>
      </c>
      <c r="C1560" s="78">
        <f t="shared" si="186"/>
        <v>4.6074175723598776E-9</v>
      </c>
      <c r="D1560" s="78">
        <f t="shared" si="187"/>
        <v>1</v>
      </c>
      <c r="E1560" s="78">
        <f t="shared" si="188"/>
        <v>4.6074175723598776E-9</v>
      </c>
      <c r="F1560" s="78">
        <f t="shared" si="189"/>
        <v>-166.73084851312501</v>
      </c>
      <c r="G1560" s="78">
        <f t="shared" si="190"/>
        <v>1</v>
      </c>
      <c r="H1560" s="78">
        <f t="shared" si="191"/>
        <v>2.3037087861799388E-9</v>
      </c>
      <c r="I1560" s="78">
        <f t="shared" si="192"/>
        <v>2.3037087861799388E-9</v>
      </c>
      <c r="J1560" s="190"/>
    </row>
    <row r="1561" spans="1:10" x14ac:dyDescent="0.2">
      <c r="A1561" s="76">
        <v>602</v>
      </c>
      <c r="B1561" s="76">
        <f t="shared" si="185"/>
        <v>0.60199999999999998</v>
      </c>
      <c r="C1561" s="78">
        <f t="shared" si="186"/>
        <v>3.6621778720908065E-8</v>
      </c>
      <c r="D1561" s="78">
        <f t="shared" si="187"/>
        <v>1</v>
      </c>
      <c r="E1561" s="78">
        <f t="shared" si="188"/>
        <v>3.6621778720908065E-8</v>
      </c>
      <c r="F1561" s="78">
        <f t="shared" si="189"/>
        <v>-148.72521131651661</v>
      </c>
      <c r="G1561" s="78">
        <f t="shared" si="190"/>
        <v>1</v>
      </c>
      <c r="H1561" s="78">
        <f t="shared" si="191"/>
        <v>2.061459814663397E-8</v>
      </c>
      <c r="I1561" s="78">
        <f t="shared" si="192"/>
        <v>2.061459814663397E-8</v>
      </c>
      <c r="J1561" s="190"/>
    </row>
    <row r="1562" spans="1:10" x14ac:dyDescent="0.2">
      <c r="A1562" s="76">
        <v>603</v>
      </c>
      <c r="B1562" s="76">
        <f t="shared" si="185"/>
        <v>0.60299999999999998</v>
      </c>
      <c r="C1562" s="78">
        <f t="shared" si="186"/>
        <v>1.2268167494057452E-7</v>
      </c>
      <c r="D1562" s="78">
        <f t="shared" si="187"/>
        <v>1</v>
      </c>
      <c r="E1562" s="78">
        <f t="shared" si="188"/>
        <v>1.2268167494057452E-7</v>
      </c>
      <c r="F1562" s="78">
        <f t="shared" si="189"/>
        <v>-138.22440606681951</v>
      </c>
      <c r="G1562" s="78">
        <f t="shared" si="190"/>
        <v>1</v>
      </c>
      <c r="H1562" s="78">
        <f t="shared" si="191"/>
        <v>7.965172683074129E-8</v>
      </c>
      <c r="I1562" s="78">
        <f t="shared" si="192"/>
        <v>7.965172683074129E-8</v>
      </c>
      <c r="J1562" s="190"/>
    </row>
    <row r="1563" spans="1:10" x14ac:dyDescent="0.2">
      <c r="A1563" s="76">
        <v>604</v>
      </c>
      <c r="B1563" s="76">
        <f t="shared" si="185"/>
        <v>0.60399999999999998</v>
      </c>
      <c r="C1563" s="78">
        <f t="shared" si="186"/>
        <v>2.8836103018560742E-7</v>
      </c>
      <c r="D1563" s="78">
        <f t="shared" si="187"/>
        <v>1</v>
      </c>
      <c r="E1563" s="78">
        <f t="shared" si="188"/>
        <v>2.8836103018560742E-7</v>
      </c>
      <c r="F1563" s="78">
        <f t="shared" si="189"/>
        <v>-130.80126863209659</v>
      </c>
      <c r="G1563" s="78">
        <f t="shared" si="190"/>
        <v>1</v>
      </c>
      <c r="H1563" s="78">
        <f t="shared" si="191"/>
        <v>2.0552135256309097E-7</v>
      </c>
      <c r="I1563" s="78">
        <f t="shared" si="192"/>
        <v>2.0552135256309097E-7</v>
      </c>
      <c r="J1563" s="190"/>
    </row>
    <row r="1564" spans="1:10" x14ac:dyDescent="0.2">
      <c r="A1564" s="76">
        <v>605</v>
      </c>
      <c r="B1564" s="76">
        <f t="shared" si="185"/>
        <v>0.60499999999999998</v>
      </c>
      <c r="C1564" s="78">
        <f t="shared" si="186"/>
        <v>5.5793144559852134E-7</v>
      </c>
      <c r="D1564" s="78">
        <f t="shared" si="187"/>
        <v>1</v>
      </c>
      <c r="E1564" s="78">
        <f t="shared" si="188"/>
        <v>5.5793144559852134E-7</v>
      </c>
      <c r="F1564" s="78">
        <f t="shared" si="189"/>
        <v>-125.068383212192</v>
      </c>
      <c r="G1564" s="78">
        <f t="shared" si="190"/>
        <v>1</v>
      </c>
      <c r="H1564" s="78">
        <f t="shared" si="191"/>
        <v>4.2314623789206438E-7</v>
      </c>
      <c r="I1564" s="78">
        <f t="shared" si="192"/>
        <v>4.2314623789206438E-7</v>
      </c>
      <c r="J1564" s="190"/>
    </row>
    <row r="1565" spans="1:10" x14ac:dyDescent="0.2">
      <c r="A1565" s="76">
        <v>606</v>
      </c>
      <c r="B1565" s="76">
        <f t="shared" si="185"/>
        <v>0.60599999999999998</v>
      </c>
      <c r="C1565" s="78">
        <f t="shared" si="186"/>
        <v>9.5413889774379262E-7</v>
      </c>
      <c r="D1565" s="78">
        <f t="shared" si="187"/>
        <v>1</v>
      </c>
      <c r="E1565" s="78">
        <f t="shared" si="188"/>
        <v>9.5413889774379262E-7</v>
      </c>
      <c r="F1565" s="78">
        <f t="shared" si="189"/>
        <v>-120.40776797483274</v>
      </c>
      <c r="G1565" s="78">
        <f t="shared" si="190"/>
        <v>1</v>
      </c>
      <c r="H1565" s="78">
        <f t="shared" si="191"/>
        <v>7.5603517167115698E-7</v>
      </c>
      <c r="I1565" s="78">
        <f t="shared" si="192"/>
        <v>7.5603517167115698E-7</v>
      </c>
      <c r="J1565" s="190"/>
    </row>
    <row r="1566" spans="1:10" x14ac:dyDescent="0.2">
      <c r="A1566" s="76">
        <v>607</v>
      </c>
      <c r="B1566" s="76">
        <f t="shared" si="185"/>
        <v>0.60699999999999998</v>
      </c>
      <c r="C1566" s="78">
        <f t="shared" si="186"/>
        <v>1.4979966222509768E-6</v>
      </c>
      <c r="D1566" s="78">
        <f t="shared" si="187"/>
        <v>1</v>
      </c>
      <c r="E1566" s="78">
        <f t="shared" si="188"/>
        <v>1.4979966222509768E-6</v>
      </c>
      <c r="F1566" s="78">
        <f t="shared" si="189"/>
        <v>-116.48978331803701</v>
      </c>
      <c r="G1566" s="78">
        <f t="shared" si="190"/>
        <v>1</v>
      </c>
      <c r="H1566" s="78">
        <f t="shared" si="191"/>
        <v>1.2260677599973847E-6</v>
      </c>
      <c r="I1566" s="78">
        <f t="shared" si="192"/>
        <v>1.2260677599973847E-6</v>
      </c>
      <c r="J1566" s="190"/>
    </row>
    <row r="1567" spans="1:10" x14ac:dyDescent="0.2">
      <c r="A1567" s="76">
        <v>608</v>
      </c>
      <c r="B1567" s="76">
        <f t="shared" si="185"/>
        <v>0.60799999999999998</v>
      </c>
      <c r="C1567" s="78">
        <f t="shared" si="186"/>
        <v>2.2085958544488431E-6</v>
      </c>
      <c r="D1567" s="78">
        <f t="shared" si="187"/>
        <v>1</v>
      </c>
      <c r="E1567" s="78">
        <f t="shared" si="188"/>
        <v>2.2085958544488431E-6</v>
      </c>
      <c r="F1567" s="78">
        <f t="shared" si="189"/>
        <v>-113.11767494685917</v>
      </c>
      <c r="G1567" s="78">
        <f t="shared" si="190"/>
        <v>1</v>
      </c>
      <c r="H1567" s="78">
        <f t="shared" si="191"/>
        <v>1.85329623834991E-6</v>
      </c>
      <c r="I1567" s="78">
        <f t="shared" si="192"/>
        <v>1.85329623834991E-6</v>
      </c>
      <c r="J1567" s="190"/>
    </row>
    <row r="1568" spans="1:10" x14ac:dyDescent="0.2">
      <c r="A1568" s="76">
        <v>609</v>
      </c>
      <c r="B1568" s="76">
        <f t="shared" si="185"/>
        <v>0.60899999999999999</v>
      </c>
      <c r="C1568" s="78">
        <f t="shared" si="186"/>
        <v>3.1029359252080755E-6</v>
      </c>
      <c r="D1568" s="78">
        <f t="shared" si="187"/>
        <v>1</v>
      </c>
      <c r="E1568" s="78">
        <f t="shared" si="188"/>
        <v>3.1029359252080755E-6</v>
      </c>
      <c r="F1568" s="78">
        <f t="shared" si="189"/>
        <v>-110.16454384774867</v>
      </c>
      <c r="G1568" s="78">
        <f t="shared" si="190"/>
        <v>1</v>
      </c>
      <c r="H1568" s="78">
        <f t="shared" si="191"/>
        <v>2.6557658898284595E-6</v>
      </c>
      <c r="I1568" s="78">
        <f t="shared" si="192"/>
        <v>2.6557658898284595E-6</v>
      </c>
      <c r="J1568" s="190"/>
    </row>
    <row r="1569" spans="1:10" x14ac:dyDescent="0.2">
      <c r="A1569" s="76">
        <v>610</v>
      </c>
      <c r="B1569" s="76">
        <f t="shared" si="185"/>
        <v>0.61</v>
      </c>
      <c r="C1569" s="78">
        <f t="shared" si="186"/>
        <v>4.1957750254535413E-6</v>
      </c>
      <c r="D1569" s="78">
        <f t="shared" si="187"/>
        <v>1</v>
      </c>
      <c r="E1569" s="78">
        <f t="shared" si="188"/>
        <v>4.1957750254535413E-6</v>
      </c>
      <c r="F1569" s="78">
        <f t="shared" si="189"/>
        <v>-107.54375612846135</v>
      </c>
      <c r="G1569" s="78">
        <f t="shared" si="190"/>
        <v>1</v>
      </c>
      <c r="H1569" s="78">
        <f t="shared" si="191"/>
        <v>3.6493554753308084E-6</v>
      </c>
      <c r="I1569" s="78">
        <f t="shared" si="192"/>
        <v>3.6493554753308084E-6</v>
      </c>
      <c r="J1569" s="190"/>
    </row>
    <row r="1570" spans="1:10" x14ac:dyDescent="0.2">
      <c r="A1570" s="76">
        <v>611</v>
      </c>
      <c r="B1570" s="76">
        <f t="shared" si="185"/>
        <v>0.61099999999999999</v>
      </c>
      <c r="C1570" s="78">
        <f t="shared" si="186"/>
        <v>5.4995027583666904E-6</v>
      </c>
      <c r="D1570" s="78">
        <f t="shared" si="187"/>
        <v>1</v>
      </c>
      <c r="E1570" s="78">
        <f t="shared" si="188"/>
        <v>5.4995027583666904E-6</v>
      </c>
      <c r="F1570" s="78">
        <f t="shared" si="189"/>
        <v>-105.19353151578724</v>
      </c>
      <c r="G1570" s="78">
        <f t="shared" si="190"/>
        <v>1</v>
      </c>
      <c r="H1570" s="78">
        <f t="shared" si="191"/>
        <v>4.8476388919101163E-6</v>
      </c>
      <c r="I1570" s="78">
        <f t="shared" si="192"/>
        <v>4.8476388919101163E-6</v>
      </c>
      <c r="J1570" s="190"/>
    </row>
    <row r="1571" spans="1:10" x14ac:dyDescent="0.2">
      <c r="A1571" s="76">
        <v>612</v>
      </c>
      <c r="B1571" s="76">
        <f t="shared" si="185"/>
        <v>0.61199999999999999</v>
      </c>
      <c r="C1571" s="78">
        <f t="shared" si="186"/>
        <v>7.0240353959743943E-6</v>
      </c>
      <c r="D1571" s="78">
        <f t="shared" si="187"/>
        <v>1</v>
      </c>
      <c r="E1571" s="78">
        <f t="shared" si="188"/>
        <v>7.0240353959743943E-6</v>
      </c>
      <c r="F1571" s="78">
        <f t="shared" si="189"/>
        <v>-103.06826617143079</v>
      </c>
      <c r="G1571" s="78">
        <f t="shared" si="190"/>
        <v>1</v>
      </c>
      <c r="H1571" s="78">
        <f t="shared" si="191"/>
        <v>6.2617690771705428E-6</v>
      </c>
      <c r="I1571" s="78">
        <f t="shared" si="192"/>
        <v>6.2617690771705428E-6</v>
      </c>
      <c r="J1571" s="190"/>
    </row>
    <row r="1572" spans="1:10" x14ac:dyDescent="0.2">
      <c r="A1572" s="76">
        <v>613</v>
      </c>
      <c r="B1572" s="76">
        <f t="shared" si="185"/>
        <v>0.61299999999999999</v>
      </c>
      <c r="C1572" s="78">
        <f t="shared" si="186"/>
        <v>8.7767345484551986E-6</v>
      </c>
      <c r="D1572" s="78">
        <f t="shared" si="187"/>
        <v>1</v>
      </c>
      <c r="E1572" s="78">
        <f t="shared" si="188"/>
        <v>8.7767345484551986E-6</v>
      </c>
      <c r="F1572" s="78">
        <f t="shared" si="189"/>
        <v>-101.13334073284422</v>
      </c>
      <c r="G1572" s="78">
        <f t="shared" si="190"/>
        <v>1</v>
      </c>
      <c r="H1572" s="78">
        <f t="shared" si="191"/>
        <v>7.9003849722147973E-6</v>
      </c>
      <c r="I1572" s="78">
        <f t="shared" si="192"/>
        <v>7.9003849722147973E-6</v>
      </c>
      <c r="J1572" s="190"/>
    </row>
    <row r="1573" spans="1:10" x14ac:dyDescent="0.2">
      <c r="A1573" s="76">
        <v>614</v>
      </c>
      <c r="B1573" s="76">
        <f t="shared" si="185"/>
        <v>0.61399999999999999</v>
      </c>
      <c r="C1573" s="78">
        <f t="shared" si="186"/>
        <v>1.076234974195295E-5</v>
      </c>
      <c r="D1573" s="78">
        <f t="shared" si="187"/>
        <v>1</v>
      </c>
      <c r="E1573" s="78">
        <f t="shared" si="188"/>
        <v>1.076234974195295E-5</v>
      </c>
      <c r="F1573" s="78">
        <f t="shared" si="189"/>
        <v>-99.36185797756481</v>
      </c>
      <c r="G1573" s="78">
        <f t="shared" si="190"/>
        <v>1</v>
      </c>
      <c r="H1573" s="78">
        <f t="shared" si="191"/>
        <v>9.7695421452040732E-6</v>
      </c>
      <c r="I1573" s="78">
        <f t="shared" si="192"/>
        <v>9.7695421452040732E-6</v>
      </c>
      <c r="J1573" s="190"/>
    </row>
    <row r="1574" spans="1:10" x14ac:dyDescent="0.2">
      <c r="A1574" s="76">
        <v>615</v>
      </c>
      <c r="B1574" s="76">
        <f t="shared" si="185"/>
        <v>0.61499999999999999</v>
      </c>
      <c r="C1574" s="78">
        <f t="shared" si="186"/>
        <v>1.2982985185873603E-5</v>
      </c>
      <c r="D1574" s="78">
        <f t="shared" si="187"/>
        <v>1</v>
      </c>
      <c r="E1574" s="78">
        <f t="shared" si="188"/>
        <v>1.2982985185873603E-5</v>
      </c>
      <c r="F1574" s="78">
        <f t="shared" si="189"/>
        <v>-97.732508769057844</v>
      </c>
      <c r="G1574" s="78">
        <f t="shared" si="190"/>
        <v>1</v>
      </c>
      <c r="H1574" s="78">
        <f t="shared" si="191"/>
        <v>1.1872667463913276E-5</v>
      </c>
      <c r="I1574" s="78">
        <f t="shared" si="192"/>
        <v>1.1872667463913276E-5</v>
      </c>
      <c r="J1574" s="190"/>
    </row>
    <row r="1575" spans="1:10" x14ac:dyDescent="0.2">
      <c r="A1575" s="76">
        <v>616</v>
      </c>
      <c r="B1575" s="76">
        <f t="shared" si="185"/>
        <v>0.61599999999999999</v>
      </c>
      <c r="C1575" s="78">
        <f t="shared" si="186"/>
        <v>1.5438090795457379E-5</v>
      </c>
      <c r="D1575" s="78">
        <f t="shared" si="187"/>
        <v>1</v>
      </c>
      <c r="E1575" s="78">
        <f t="shared" si="188"/>
        <v>1.5438090795457379E-5</v>
      </c>
      <c r="F1575" s="78">
        <f t="shared" si="189"/>
        <v>-96.228128183976963</v>
      </c>
      <c r="G1575" s="78">
        <f t="shared" si="190"/>
        <v>1</v>
      </c>
      <c r="H1575" s="78">
        <f t="shared" si="191"/>
        <v>1.421053799066549E-5</v>
      </c>
      <c r="I1575" s="78">
        <f t="shared" si="192"/>
        <v>1.421053799066549E-5</v>
      </c>
      <c r="J1575" s="190"/>
    </row>
    <row r="1576" spans="1:10" x14ac:dyDescent="0.2">
      <c r="A1576" s="76">
        <v>617</v>
      </c>
      <c r="B1576" s="76">
        <f t="shared" si="185"/>
        <v>0.61699999999999999</v>
      </c>
      <c r="C1576" s="78">
        <f t="shared" si="186"/>
        <v>1.8124477321720257E-5</v>
      </c>
      <c r="D1576" s="78">
        <f t="shared" si="187"/>
        <v>1</v>
      </c>
      <c r="E1576" s="78">
        <f t="shared" si="188"/>
        <v>1.8124477321720257E-5</v>
      </c>
      <c r="F1576" s="78">
        <f t="shared" si="189"/>
        <v>-94.834690177418835</v>
      </c>
      <c r="G1576" s="78">
        <f t="shared" si="190"/>
        <v>1</v>
      </c>
      <c r="H1576" s="78">
        <f t="shared" si="191"/>
        <v>1.6781284058588819E-5</v>
      </c>
      <c r="I1576" s="78">
        <f t="shared" si="192"/>
        <v>1.6781284058588819E-5</v>
      </c>
      <c r="J1576" s="190"/>
    </row>
    <row r="1577" spans="1:10" x14ac:dyDescent="0.2">
      <c r="A1577" s="76">
        <v>618</v>
      </c>
      <c r="B1577" s="76">
        <f t="shared" si="185"/>
        <v>0.61799999999999999</v>
      </c>
      <c r="C1577" s="78">
        <f t="shared" si="186"/>
        <v>2.1036355230529748E-5</v>
      </c>
      <c r="D1577" s="78">
        <f t="shared" si="187"/>
        <v>1</v>
      </c>
      <c r="E1577" s="78">
        <f t="shared" si="188"/>
        <v>2.1036355230529748E-5</v>
      </c>
      <c r="F1577" s="78">
        <f t="shared" si="189"/>
        <v>-93.540590081609437</v>
      </c>
      <c r="G1577" s="78">
        <f t="shared" si="190"/>
        <v>1</v>
      </c>
      <c r="H1577" s="78">
        <f t="shared" si="191"/>
        <v>1.9580416276125003E-5</v>
      </c>
      <c r="I1577" s="78">
        <f t="shared" si="192"/>
        <v>1.9580416276125003E-5</v>
      </c>
      <c r="J1577" s="190"/>
    </row>
    <row r="1578" spans="1:10" x14ac:dyDescent="0.2">
      <c r="A1578" s="76">
        <v>619</v>
      </c>
      <c r="B1578" s="76">
        <f t="shared" si="185"/>
        <v>0.61899999999999999</v>
      </c>
      <c r="C1578" s="78">
        <f t="shared" si="186"/>
        <v>2.4165396767399781E-5</v>
      </c>
      <c r="D1578" s="78">
        <f t="shared" si="187"/>
        <v>1</v>
      </c>
      <c r="E1578" s="78">
        <f t="shared" si="188"/>
        <v>2.4165396767399781E-5</v>
      </c>
      <c r="F1578" s="78">
        <f t="shared" si="189"/>
        <v>-92.336121397236766</v>
      </c>
      <c r="G1578" s="78">
        <f t="shared" si="190"/>
        <v>1</v>
      </c>
      <c r="H1578" s="78">
        <f t="shared" si="191"/>
        <v>2.2600875998964767E-5</v>
      </c>
      <c r="I1578" s="78">
        <f t="shared" si="192"/>
        <v>2.2600875998964767E-5</v>
      </c>
      <c r="J1578" s="190"/>
    </row>
    <row r="1579" spans="1:10" x14ac:dyDescent="0.2">
      <c r="A1579" s="76">
        <v>620</v>
      </c>
      <c r="B1579" s="76">
        <f t="shared" si="185"/>
        <v>0.62</v>
      </c>
      <c r="C1579" s="78">
        <f t="shared" si="186"/>
        <v>2.7500820446301379E-5</v>
      </c>
      <c r="D1579" s="78">
        <f t="shared" si="187"/>
        <v>1</v>
      </c>
      <c r="E1579" s="78">
        <f t="shared" si="188"/>
        <v>2.7500820446301379E-5</v>
      </c>
      <c r="F1579" s="78">
        <f t="shared" si="189"/>
        <v>-91.213086988859274</v>
      </c>
      <c r="G1579" s="78">
        <f t="shared" si="190"/>
        <v>1</v>
      </c>
      <c r="H1579" s="78">
        <f t="shared" si="191"/>
        <v>2.5833108606850579E-5</v>
      </c>
      <c r="I1579" s="78">
        <f t="shared" si="192"/>
        <v>2.5833108606850579E-5</v>
      </c>
      <c r="J1579" s="190"/>
    </row>
    <row r="1580" spans="1:10" x14ac:dyDescent="0.2">
      <c r="A1580" s="76">
        <v>621</v>
      </c>
      <c r="B1580" s="76">
        <f t="shared" si="185"/>
        <v>0.621</v>
      </c>
      <c r="C1580" s="78">
        <f t="shared" si="186"/>
        <v>3.1029497011070426E-5</v>
      </c>
      <c r="D1580" s="78">
        <f t="shared" si="187"/>
        <v>1</v>
      </c>
      <c r="E1580" s="78">
        <f t="shared" si="188"/>
        <v>3.1029497011070426E-5</v>
      </c>
      <c r="F1580" s="78">
        <f t="shared" si="189"/>
        <v>-90.16450528566574</v>
      </c>
      <c r="G1580" s="78">
        <f t="shared" si="190"/>
        <v>1</v>
      </c>
      <c r="H1580" s="78">
        <f t="shared" si="191"/>
        <v>2.9265158728685901E-5</v>
      </c>
      <c r="I1580" s="78">
        <f t="shared" si="192"/>
        <v>2.9265158728685901E-5</v>
      </c>
      <c r="J1580" s="190"/>
    </row>
    <row r="1581" spans="1:10" x14ac:dyDescent="0.2">
      <c r="A1581" s="76">
        <v>622</v>
      </c>
      <c r="B1581" s="76">
        <f t="shared" si="185"/>
        <v>0.622</v>
      </c>
      <c r="C1581" s="78">
        <f t="shared" si="186"/>
        <v>3.4736075738396228E-5</v>
      </c>
      <c r="D1581" s="78">
        <f t="shared" si="187"/>
        <v>1</v>
      </c>
      <c r="E1581" s="78">
        <f t="shared" si="188"/>
        <v>3.4736075738396228E-5</v>
      </c>
      <c r="F1581" s="78">
        <f t="shared" si="189"/>
        <v>-89.184384939094514</v>
      </c>
      <c r="G1581" s="78">
        <f t="shared" si="190"/>
        <v>1</v>
      </c>
      <c r="H1581" s="78">
        <f t="shared" si="191"/>
        <v>3.288278637473333E-5</v>
      </c>
      <c r="I1581" s="78">
        <f t="shared" si="192"/>
        <v>3.288278637473333E-5</v>
      </c>
      <c r="J1581" s="190"/>
    </row>
    <row r="1582" spans="1:10" x14ac:dyDescent="0.2">
      <c r="A1582" s="76">
        <v>623</v>
      </c>
      <c r="B1582" s="76">
        <f t="shared" si="185"/>
        <v>0.623</v>
      </c>
      <c r="C1582" s="78">
        <f t="shared" si="186"/>
        <v>3.860312978340622E-5</v>
      </c>
      <c r="D1582" s="78">
        <f t="shared" si="187"/>
        <v>1</v>
      </c>
      <c r="E1582" s="78">
        <f t="shared" si="188"/>
        <v>3.860312978340622E-5</v>
      </c>
      <c r="F1582" s="78">
        <f t="shared" si="189"/>
        <v>-88.267549661715009</v>
      </c>
      <c r="G1582" s="78">
        <f t="shared" si="190"/>
        <v>1</v>
      </c>
      <c r="H1582" s="78">
        <f t="shared" si="191"/>
        <v>3.666960276090122E-5</v>
      </c>
      <c r="I1582" s="78">
        <f t="shared" si="192"/>
        <v>3.666960276090122E-5</v>
      </c>
      <c r="J1582" s="190"/>
    </row>
    <row r="1583" spans="1:10" x14ac:dyDescent="0.2">
      <c r="A1583" s="76">
        <v>624</v>
      </c>
      <c r="B1583" s="76">
        <f t="shared" si="185"/>
        <v>0.624</v>
      </c>
      <c r="C1583" s="78">
        <f t="shared" si="186"/>
        <v>4.2611319113833878E-5</v>
      </c>
      <c r="D1583" s="78">
        <f t="shared" si="187"/>
        <v>1</v>
      </c>
      <c r="E1583" s="78">
        <f t="shared" si="188"/>
        <v>4.2611319113833878E-5</v>
      </c>
      <c r="F1583" s="78">
        <f t="shared" si="189"/>
        <v>-87.409500423716068</v>
      </c>
      <c r="G1583" s="78">
        <f t="shared" si="190"/>
        <v>1</v>
      </c>
      <c r="H1583" s="78">
        <f t="shared" si="191"/>
        <v>4.0607224448620049E-5</v>
      </c>
      <c r="I1583" s="78">
        <f t="shared" si="192"/>
        <v>4.0607224448620049E-5</v>
      </c>
      <c r="J1583" s="190"/>
    </row>
    <row r="1584" spans="1:10" x14ac:dyDescent="0.2">
      <c r="A1584" s="76">
        <v>625</v>
      </c>
      <c r="B1584" s="76">
        <f t="shared" si="185"/>
        <v>0.625</v>
      </c>
      <c r="C1584" s="78">
        <f t="shared" si="186"/>
        <v>4.6739569437916715E-5</v>
      </c>
      <c r="D1584" s="78">
        <f t="shared" si="187"/>
        <v>1</v>
      </c>
      <c r="E1584" s="78">
        <f t="shared" si="188"/>
        <v>4.6739569437916715E-5</v>
      </c>
      <c r="F1584" s="78">
        <f t="shared" si="189"/>
        <v>-86.606305852396659</v>
      </c>
      <c r="G1584" s="78">
        <f t="shared" si="190"/>
        <v>1</v>
      </c>
      <c r="H1584" s="78">
        <f t="shared" si="191"/>
        <v>4.46754442758753E-5</v>
      </c>
      <c r="I1584" s="78">
        <f t="shared" si="192"/>
        <v>4.46754442758753E-5</v>
      </c>
      <c r="J1584" s="190"/>
    </row>
    <row r="1585" spans="1:10" x14ac:dyDescent="0.2">
      <c r="A1585" s="76">
        <v>626</v>
      </c>
      <c r="B1585" s="76">
        <f t="shared" si="185"/>
        <v>0.626</v>
      </c>
      <c r="C1585" s="78">
        <f t="shared" si="186"/>
        <v>5.0965265405655628E-5</v>
      </c>
      <c r="D1585" s="78">
        <f t="shared" si="187"/>
        <v>1</v>
      </c>
      <c r="E1585" s="78">
        <f t="shared" si="188"/>
        <v>5.0965265405655628E-5</v>
      </c>
      <c r="F1585" s="78">
        <f t="shared" si="189"/>
        <v>-85.854514196463683</v>
      </c>
      <c r="G1585" s="78">
        <f t="shared" si="190"/>
        <v>1</v>
      </c>
      <c r="H1585" s="78">
        <f t="shared" si="191"/>
        <v>4.8852417421786168E-5</v>
      </c>
      <c r="I1585" s="78">
        <f t="shared" si="192"/>
        <v>4.8852417421786168E-5</v>
      </c>
      <c r="J1585" s="190"/>
    </row>
    <row r="1586" spans="1:10" x14ac:dyDescent="0.2">
      <c r="A1586" s="76">
        <v>627</v>
      </c>
      <c r="B1586" s="76">
        <f t="shared" si="185"/>
        <v>0.627</v>
      </c>
      <c r="C1586" s="78">
        <f t="shared" si="186"/>
        <v>5.526445625373212E-5</v>
      </c>
      <c r="D1586" s="78">
        <f t="shared" si="187"/>
        <v>1</v>
      </c>
      <c r="E1586" s="78">
        <f t="shared" si="188"/>
        <v>5.526445625373212E-5</v>
      </c>
      <c r="F1586" s="78">
        <f t="shared" si="189"/>
        <v>-85.151081972763606</v>
      </c>
      <c r="G1586" s="78">
        <f t="shared" si="190"/>
        <v>1</v>
      </c>
      <c r="H1586" s="78">
        <f t="shared" si="191"/>
        <v>5.311486082969387E-5</v>
      </c>
      <c r="I1586" s="78">
        <f t="shared" si="192"/>
        <v>5.311486082969387E-5</v>
      </c>
      <c r="J1586" s="190"/>
    </row>
    <row r="1587" spans="1:10" x14ac:dyDescent="0.2">
      <c r="A1587" s="76">
        <v>628</v>
      </c>
      <c r="B1587" s="76">
        <f t="shared" si="185"/>
        <v>0.628</v>
      </c>
      <c r="C1587" s="78">
        <f t="shared" si="186"/>
        <v>5.9612071972119438E-5</v>
      </c>
      <c r="D1587" s="78">
        <f t="shared" si="187"/>
        <v>1</v>
      </c>
      <c r="E1587" s="78">
        <f t="shared" si="188"/>
        <v>5.9612071972119438E-5</v>
      </c>
      <c r="F1587" s="78">
        <f t="shared" si="189"/>
        <v>-84.493315657549118</v>
      </c>
      <c r="G1587" s="78">
        <f t="shared" si="190"/>
        <v>1</v>
      </c>
      <c r="H1587" s="78">
        <f t="shared" si="191"/>
        <v>5.7438264112925779E-5</v>
      </c>
      <c r="I1587" s="78">
        <f t="shared" si="192"/>
        <v>5.7438264112925779E-5</v>
      </c>
      <c r="J1587" s="190"/>
    </row>
    <row r="1588" spans="1:10" x14ac:dyDescent="0.2">
      <c r="A1588" s="76">
        <v>629</v>
      </c>
      <c r="B1588" s="76">
        <f t="shared" si="185"/>
        <v>0.629</v>
      </c>
      <c r="C1588" s="78">
        <f t="shared" si="186"/>
        <v>6.3982147995845815E-5</v>
      </c>
      <c r="D1588" s="78">
        <f t="shared" si="187"/>
        <v>1</v>
      </c>
      <c r="E1588" s="78">
        <f t="shared" si="188"/>
        <v>6.3982147995845815E-5</v>
      </c>
      <c r="F1588" s="78">
        <f t="shared" si="189"/>
        <v>-83.878823679197708</v>
      </c>
      <c r="G1588" s="78">
        <f t="shared" si="190"/>
        <v>1</v>
      </c>
      <c r="H1588" s="78">
        <f t="shared" si="191"/>
        <v>6.1797109983982633E-5</v>
      </c>
      <c r="I1588" s="78">
        <f t="shared" si="192"/>
        <v>6.1797109983982633E-5</v>
      </c>
      <c r="J1588" s="190"/>
    </row>
    <row r="1589" spans="1:10" x14ac:dyDescent="0.2">
      <c r="A1589" s="76">
        <v>630</v>
      </c>
      <c r="B1589" s="76">
        <f t="shared" si="185"/>
        <v>0.63</v>
      </c>
      <c r="C1589" s="78">
        <f t="shared" si="186"/>
        <v>6.8348056368935388E-5</v>
      </c>
      <c r="D1589" s="78">
        <f t="shared" si="187"/>
        <v>1</v>
      </c>
      <c r="E1589" s="78">
        <f t="shared" si="188"/>
        <v>6.8348056368935388E-5</v>
      </c>
      <c r="F1589" s="78">
        <f t="shared" si="189"/>
        <v>-83.305476621264262</v>
      </c>
      <c r="G1589" s="78">
        <f t="shared" si="190"/>
        <v>1</v>
      </c>
      <c r="H1589" s="78">
        <f t="shared" si="191"/>
        <v>6.6165102182390602E-5</v>
      </c>
      <c r="I1589" s="78">
        <f t="shared" si="192"/>
        <v>6.6165102182390602E-5</v>
      </c>
      <c r="J1589" s="190"/>
    </row>
    <row r="1590" spans="1:10" x14ac:dyDescent="0.2">
      <c r="A1590" s="76">
        <v>631</v>
      </c>
      <c r="B1590" s="76">
        <f t="shared" si="185"/>
        <v>0.63100000000000001</v>
      </c>
      <c r="C1590" s="78">
        <f t="shared" si="186"/>
        <v>7.2682741289622913E-5</v>
      </c>
      <c r="D1590" s="78">
        <f t="shared" si="187"/>
        <v>1</v>
      </c>
      <c r="E1590" s="78">
        <f t="shared" si="188"/>
        <v>7.2682741289622913E-5</v>
      </c>
      <c r="F1590" s="78">
        <f t="shared" si="189"/>
        <v>-82.771374025599997</v>
      </c>
      <c r="G1590" s="78">
        <f t="shared" si="190"/>
        <v>1</v>
      </c>
      <c r="H1590" s="78">
        <f t="shared" si="191"/>
        <v>7.0515398829279144E-5</v>
      </c>
      <c r="I1590" s="78">
        <f t="shared" si="192"/>
        <v>7.0515398829279144E-5</v>
      </c>
      <c r="J1590" s="190"/>
    </row>
    <row r="1591" spans="1:10" x14ac:dyDescent="0.2">
      <c r="A1591" s="76">
        <v>632</v>
      </c>
      <c r="B1591" s="76">
        <f t="shared" si="185"/>
        <v>0.63200000000000001</v>
      </c>
      <c r="C1591" s="78">
        <f t="shared" si="186"/>
        <v>7.6958956926657194E-5</v>
      </c>
      <c r="D1591" s="78">
        <f t="shared" si="187"/>
        <v>1</v>
      </c>
      <c r="E1591" s="78">
        <f t="shared" si="188"/>
        <v>7.6958956926657194E-5</v>
      </c>
      <c r="F1591" s="78">
        <f t="shared" si="189"/>
        <v>-82.274816543954472</v>
      </c>
      <c r="G1591" s="78">
        <f t="shared" si="190"/>
        <v>1</v>
      </c>
      <c r="H1591" s="78">
        <f t="shared" si="191"/>
        <v>7.4820849108140047E-5</v>
      </c>
      <c r="I1591" s="78">
        <f t="shared" si="192"/>
        <v>7.4820849108140047E-5</v>
      </c>
      <c r="J1591" s="190"/>
    </row>
    <row r="1592" spans="1:10" x14ac:dyDescent="0.2">
      <c r="A1592" s="76">
        <v>633</v>
      </c>
      <c r="B1592" s="76">
        <f t="shared" si="185"/>
        <v>0.63300000000000001</v>
      </c>
      <c r="C1592" s="78">
        <f t="shared" si="186"/>
        <v>8.1149505395864866E-5</v>
      </c>
      <c r="D1592" s="78">
        <f t="shared" si="187"/>
        <v>1</v>
      </c>
      <c r="E1592" s="78">
        <f t="shared" si="188"/>
        <v>8.1149505395864866E-5</v>
      </c>
      <c r="F1592" s="78">
        <f t="shared" si="189"/>
        <v>-81.814282456866195</v>
      </c>
      <c r="G1592" s="78">
        <f t="shared" si="190"/>
        <v>1</v>
      </c>
      <c r="H1592" s="78">
        <f t="shared" si="191"/>
        <v>7.9054231161261037E-5</v>
      </c>
      <c r="I1592" s="78">
        <f t="shared" si="192"/>
        <v>7.9054231161261037E-5</v>
      </c>
      <c r="J1592" s="190"/>
    </row>
    <row r="1593" spans="1:10" x14ac:dyDescent="0.2">
      <c r="A1593" s="76">
        <v>634</v>
      </c>
      <c r="B1593" s="76">
        <f t="shared" si="185"/>
        <v>0.63400000000000001</v>
      </c>
      <c r="C1593" s="78">
        <f t="shared" si="186"/>
        <v>8.5227472803956213E-5</v>
      </c>
      <c r="D1593" s="78">
        <f t="shared" si="187"/>
        <v>1</v>
      </c>
      <c r="E1593" s="78">
        <f t="shared" si="188"/>
        <v>8.5227472803956213E-5</v>
      </c>
      <c r="F1593" s="78">
        <f t="shared" si="189"/>
        <v>-81.388407784490482</v>
      </c>
      <c r="G1593" s="78">
        <f t="shared" si="190"/>
        <v>1</v>
      </c>
      <c r="H1593" s="78">
        <f t="shared" si="191"/>
        <v>8.3188489099910546E-5</v>
      </c>
      <c r="I1593" s="78">
        <f t="shared" si="192"/>
        <v>8.3188489099910546E-5</v>
      </c>
      <c r="J1593" s="190"/>
    </row>
    <row r="1594" spans="1:10" x14ac:dyDescent="0.2">
      <c r="A1594" s="76">
        <v>635</v>
      </c>
      <c r="B1594" s="76">
        <f t="shared" si="185"/>
        <v>0.63500000000000001</v>
      </c>
      <c r="C1594" s="78">
        <f t="shared" si="186"/>
        <v>8.9166461302546529E-5</v>
      </c>
      <c r="D1594" s="78">
        <f t="shared" si="187"/>
        <v>1</v>
      </c>
      <c r="E1594" s="78">
        <f t="shared" si="188"/>
        <v>8.9166461302546529E-5</v>
      </c>
      <c r="F1594" s="78">
        <f t="shared" si="189"/>
        <v>-80.995969372169469</v>
      </c>
      <c r="G1594" s="78">
        <f t="shared" si="190"/>
        <v>1</v>
      </c>
      <c r="H1594" s="78">
        <f t="shared" si="191"/>
        <v>8.7196967053251371E-5</v>
      </c>
      <c r="I1594" s="78">
        <f t="shared" si="192"/>
        <v>8.7196967053251371E-5</v>
      </c>
      <c r="J1594" s="190"/>
    </row>
    <row r="1595" spans="1:10" x14ac:dyDescent="0.2">
      <c r="A1595" s="76">
        <v>636</v>
      </c>
      <c r="B1595" s="76">
        <f t="shared" si="185"/>
        <v>0.63600000000000001</v>
      </c>
      <c r="C1595" s="78">
        <f t="shared" si="186"/>
        <v>9.2940815148978903E-5</v>
      </c>
      <c r="D1595" s="78">
        <f t="shared" si="187"/>
        <v>1</v>
      </c>
      <c r="E1595" s="78">
        <f t="shared" si="188"/>
        <v>9.2940815148978903E-5</v>
      </c>
      <c r="F1595" s="78">
        <f t="shared" si="189"/>
        <v>-80.635870456133532</v>
      </c>
      <c r="G1595" s="78">
        <f t="shared" si="190"/>
        <v>1</v>
      </c>
      <c r="H1595" s="78">
        <f t="shared" si="191"/>
        <v>9.1053638225762723E-5</v>
      </c>
      <c r="I1595" s="78">
        <f t="shared" si="192"/>
        <v>9.1053638225762723E-5</v>
      </c>
      <c r="J1595" s="190"/>
    </row>
    <row r="1596" spans="1:10" x14ac:dyDescent="0.2">
      <c r="A1596" s="76">
        <v>637</v>
      </c>
      <c r="B1596" s="76">
        <f t="shared" si="185"/>
        <v>0.63700000000000001</v>
      </c>
      <c r="C1596" s="78">
        <f t="shared" si="186"/>
        <v>9.6525838841192256E-5</v>
      </c>
      <c r="D1596" s="78">
        <f t="shared" si="187"/>
        <v>1</v>
      </c>
      <c r="E1596" s="78">
        <f t="shared" si="188"/>
        <v>9.6525838841192256E-5</v>
      </c>
      <c r="F1596" s="78">
        <f t="shared" si="189"/>
        <v>-80.307128310521051</v>
      </c>
      <c r="G1596" s="78">
        <f t="shared" si="190"/>
        <v>1</v>
      </c>
      <c r="H1596" s="78">
        <f t="shared" si="191"/>
        <v>9.473332699508558E-5</v>
      </c>
      <c r="I1596" s="78">
        <f t="shared" si="192"/>
        <v>9.473332699508558E-5</v>
      </c>
      <c r="J1596" s="190"/>
    </row>
    <row r="1597" spans="1:10" x14ac:dyDescent="0.2">
      <c r="A1597" s="76">
        <v>638</v>
      </c>
      <c r="B1597" s="76">
        <f t="shared" ref="B1597:B1660" si="193">A1597/1000</f>
        <v>0.63800000000000001</v>
      </c>
      <c r="C1597" s="78">
        <f t="shared" ref="C1597:C1660" si="194">ABS(SIN(((144*PI()*$A1597*VLOOKUP($D$8,$C$13:$D$16,2,FALSE))/($D$11*1000000)))/(VLOOKUP($D$8,$C$13:$D$16,2,FALSE)*SIN(((144*PI()*$A1597)/($D$11*1000000)))))^3</f>
        <v>9.9898005480799338E-5</v>
      </c>
      <c r="D1597" s="78">
        <f t="shared" ref="D1597:D1660" si="195">ABS(SIN(((144*VLOOKUP($D$8,$C$13:$D$16,2,FALSE)*PI()*$A1597*VLOOKUP($D$8,$C$13:$E$16,3,FALSE))/($D$11*1000000)))/(VLOOKUP($D$8,$C$13:$E$16,3,FALSE)*SIN(((144*VLOOKUP($D$8,$C$13:$D$16,2,FALSE)*PI()*$A1597)/($D$11*1000000)))))^1</f>
        <v>1</v>
      </c>
      <c r="E1597" s="78">
        <f t="shared" ref="E1597:E1660" si="196">C1597*D1597</f>
        <v>9.9898005480799338E-5</v>
      </c>
      <c r="F1597" s="78">
        <f t="shared" ref="F1597:F1660" si="197">20*LOG10(E1597)</f>
        <v>-80.008863652363246</v>
      </c>
      <c r="G1597" s="78">
        <f t="shared" ref="G1597:G1660" si="198">A1597-A1596</f>
        <v>1</v>
      </c>
      <c r="H1597" s="78">
        <f t="shared" ref="H1597:H1660" si="199">((C1597+C1596)/2)</f>
        <v>9.8211922160995797E-5</v>
      </c>
      <c r="I1597" s="78">
        <f t="shared" si="192"/>
        <v>9.8211922160995797E-5</v>
      </c>
      <c r="J1597" s="190"/>
    </row>
    <row r="1598" spans="1:10" x14ac:dyDescent="0.2">
      <c r="A1598" s="76">
        <v>639</v>
      </c>
      <c r="B1598" s="76">
        <f t="shared" si="193"/>
        <v>0.63900000000000001</v>
      </c>
      <c r="C1598" s="78">
        <f t="shared" si="194"/>
        <v>1.0303515362077827E-4</v>
      </c>
      <c r="D1598" s="78">
        <f t="shared" si="195"/>
        <v>1</v>
      </c>
      <c r="E1598" s="78">
        <f t="shared" si="196"/>
        <v>1.0303515362077827E-4</v>
      </c>
      <c r="F1598" s="78">
        <f t="shared" si="197"/>
        <v>-79.740291541077397</v>
      </c>
      <c r="G1598" s="78">
        <f t="shared" si="198"/>
        <v>1</v>
      </c>
      <c r="H1598" s="78">
        <f t="shared" si="199"/>
        <v>1.014665795507888E-4</v>
      </c>
      <c r="I1598" s="78">
        <f t="shared" ref="I1598:I1661" si="200">G1598*H1598</f>
        <v>1.014665795507888E-4</v>
      </c>
      <c r="J1598" s="190"/>
    </row>
    <row r="1599" spans="1:10" x14ac:dyDescent="0.2">
      <c r="A1599" s="76">
        <v>640</v>
      </c>
      <c r="B1599" s="76">
        <f t="shared" si="193"/>
        <v>0.64</v>
      </c>
      <c r="C1599" s="78">
        <f t="shared" si="194"/>
        <v>1.0591667097074538E-4</v>
      </c>
      <c r="D1599" s="78">
        <f t="shared" si="195"/>
        <v>1</v>
      </c>
      <c r="E1599" s="78">
        <f t="shared" si="196"/>
        <v>1.0591667097074538E-4</v>
      </c>
      <c r="F1599" s="78">
        <f t="shared" si="197"/>
        <v>-79.500713556908508</v>
      </c>
      <c r="G1599" s="78">
        <f t="shared" si="198"/>
        <v>1</v>
      </c>
      <c r="H1599" s="78">
        <f t="shared" si="199"/>
        <v>1.0447591229576182E-4</v>
      </c>
      <c r="I1599" s="78">
        <f t="shared" si="200"/>
        <v>1.0447591229576182E-4</v>
      </c>
      <c r="J1599" s="190"/>
    </row>
    <row r="1600" spans="1:10" x14ac:dyDescent="0.2">
      <c r="A1600" s="76">
        <v>641</v>
      </c>
      <c r="B1600" s="76">
        <f t="shared" si="193"/>
        <v>0.64100000000000001</v>
      </c>
      <c r="C1600" s="78">
        <f t="shared" si="194"/>
        <v>1.0852366346249712E-4</v>
      </c>
      <c r="D1600" s="78">
        <f t="shared" si="195"/>
        <v>1</v>
      </c>
      <c r="E1600" s="78">
        <f t="shared" si="196"/>
        <v>1.0852366346249712E-4</v>
      </c>
      <c r="F1600" s="78">
        <f t="shared" si="197"/>
        <v>-79.289511081346944</v>
      </c>
      <c r="G1600" s="78">
        <f t="shared" si="198"/>
        <v>1</v>
      </c>
      <c r="H1600" s="78">
        <f t="shared" si="199"/>
        <v>1.0722016721662124E-4</v>
      </c>
      <c r="I1600" s="78">
        <f t="shared" si="200"/>
        <v>1.0722016721662124E-4</v>
      </c>
      <c r="J1600" s="190"/>
    </row>
    <row r="1601" spans="1:10" x14ac:dyDescent="0.2">
      <c r="A1601" s="76">
        <v>642</v>
      </c>
      <c r="B1601" s="76">
        <f t="shared" si="193"/>
        <v>0.64200000000000002</v>
      </c>
      <c r="C1601" s="78">
        <f t="shared" si="194"/>
        <v>1.108391083201294E-4</v>
      </c>
      <c r="D1601" s="78">
        <f t="shared" si="195"/>
        <v>1</v>
      </c>
      <c r="E1601" s="78">
        <f t="shared" si="196"/>
        <v>1.108391083201294E-4</v>
      </c>
      <c r="F1601" s="78">
        <f t="shared" si="197"/>
        <v>-79.10613953387066</v>
      </c>
      <c r="G1601" s="78">
        <f t="shared" si="198"/>
        <v>1</v>
      </c>
      <c r="H1601" s="78">
        <f t="shared" si="199"/>
        <v>1.0968138589131326E-4</v>
      </c>
      <c r="I1601" s="78">
        <f t="shared" si="200"/>
        <v>1.0968138589131326E-4</v>
      </c>
      <c r="J1601" s="190"/>
    </row>
    <row r="1602" spans="1:10" x14ac:dyDescent="0.2">
      <c r="A1602" s="76">
        <v>643</v>
      </c>
      <c r="B1602" s="76">
        <f t="shared" si="193"/>
        <v>0.64300000000000002</v>
      </c>
      <c r="C1602" s="78">
        <f t="shared" si="194"/>
        <v>1.1284798993122002E-4</v>
      </c>
      <c r="D1602" s="78">
        <f t="shared" si="195"/>
        <v>1</v>
      </c>
      <c r="E1602" s="78">
        <f t="shared" si="196"/>
        <v>1.1284798993122002E-4</v>
      </c>
      <c r="F1602" s="78">
        <f t="shared" si="197"/>
        <v>-78.950123444981628</v>
      </c>
      <c r="G1602" s="78">
        <f t="shared" si="198"/>
        <v>1</v>
      </c>
      <c r="H1602" s="78">
        <f t="shared" si="199"/>
        <v>1.1184354912567471E-4</v>
      </c>
      <c r="I1602" s="78">
        <f t="shared" si="200"/>
        <v>1.1184354912567471E-4</v>
      </c>
      <c r="J1602" s="190"/>
    </row>
    <row r="1603" spans="1:10" x14ac:dyDescent="0.2">
      <c r="A1603" s="76">
        <v>644</v>
      </c>
      <c r="B1603" s="76">
        <f t="shared" si="193"/>
        <v>0.64400000000000002</v>
      </c>
      <c r="C1603" s="78">
        <f t="shared" si="194"/>
        <v>1.1453741747686737E-4</v>
      </c>
      <c r="D1603" s="78">
        <f t="shared" si="195"/>
        <v>1</v>
      </c>
      <c r="E1603" s="78">
        <f t="shared" si="196"/>
        <v>1.1453741747686737E-4</v>
      </c>
      <c r="F1603" s="78">
        <f t="shared" si="197"/>
        <v>-78.821052266638205</v>
      </c>
      <c r="G1603" s="78">
        <f t="shared" si="198"/>
        <v>1</v>
      </c>
      <c r="H1603" s="78">
        <f t="shared" si="199"/>
        <v>1.1369270370404369E-4</v>
      </c>
      <c r="I1603" s="78">
        <f t="shared" si="200"/>
        <v>1.1369270370404369E-4</v>
      </c>
      <c r="J1603" s="190"/>
    </row>
    <row r="1604" spans="1:10" x14ac:dyDescent="0.2">
      <c r="A1604" s="76">
        <v>645</v>
      </c>
      <c r="B1604" s="76">
        <f t="shared" si="193"/>
        <v>0.64500000000000002</v>
      </c>
      <c r="C1604" s="78">
        <f t="shared" si="194"/>
        <v>1.1589672344733702E-4</v>
      </c>
      <c r="D1604" s="78">
        <f t="shared" si="195"/>
        <v>1</v>
      </c>
      <c r="E1604" s="78">
        <f t="shared" si="196"/>
        <v>1.1589672344733702E-4</v>
      </c>
      <c r="F1604" s="78">
        <f t="shared" si="197"/>
        <v>-78.718576838770517</v>
      </c>
      <c r="G1604" s="78">
        <f t="shared" si="198"/>
        <v>1</v>
      </c>
      <c r="H1604" s="78">
        <f t="shared" si="199"/>
        <v>1.152170704621022E-4</v>
      </c>
      <c r="I1604" s="78">
        <f t="shared" si="200"/>
        <v>1.152170704621022E-4</v>
      </c>
      <c r="J1604" s="190"/>
    </row>
    <row r="1605" spans="1:10" x14ac:dyDescent="0.2">
      <c r="A1605" s="76">
        <v>646</v>
      </c>
      <c r="B1605" s="76">
        <f t="shared" si="193"/>
        <v>0.64600000000000002</v>
      </c>
      <c r="C1605" s="78">
        <f t="shared" si="194"/>
        <v>1.1691754234509965E-4</v>
      </c>
      <c r="D1605" s="78">
        <f t="shared" si="195"/>
        <v>1</v>
      </c>
      <c r="E1605" s="78">
        <f t="shared" si="196"/>
        <v>1.1691754234509965E-4</v>
      </c>
      <c r="F1605" s="78">
        <f t="shared" si="197"/>
        <v>-78.642406445351142</v>
      </c>
      <c r="G1605" s="78">
        <f t="shared" si="198"/>
        <v>1</v>
      </c>
      <c r="H1605" s="78">
        <f t="shared" si="199"/>
        <v>1.1640713289621833E-4</v>
      </c>
      <c r="I1605" s="78">
        <f t="shared" si="200"/>
        <v>1.1640713289621833E-4</v>
      </c>
      <c r="J1605" s="190"/>
    </row>
    <row r="1606" spans="1:10" x14ac:dyDescent="0.2">
      <c r="A1606" s="76">
        <v>647</v>
      </c>
      <c r="B1606" s="76">
        <f t="shared" si="193"/>
        <v>0.64700000000000002</v>
      </c>
      <c r="C1606" s="78">
        <f t="shared" si="194"/>
        <v>1.1759386905659882E-4</v>
      </c>
      <c r="D1606" s="78">
        <f t="shared" si="195"/>
        <v>1</v>
      </c>
      <c r="E1606" s="78">
        <f t="shared" si="196"/>
        <v>1.1759386905659882E-4</v>
      </c>
      <c r="F1606" s="78">
        <f t="shared" si="197"/>
        <v>-78.592306406064466</v>
      </c>
      <c r="G1606" s="78">
        <f t="shared" si="198"/>
        <v>1</v>
      </c>
      <c r="H1606" s="78">
        <f t="shared" si="199"/>
        <v>1.1725570570084924E-4</v>
      </c>
      <c r="I1606" s="78">
        <f t="shared" si="200"/>
        <v>1.1725570570084924E-4</v>
      </c>
      <c r="J1606" s="190"/>
    </row>
    <row r="1607" spans="1:10" x14ac:dyDescent="0.2">
      <c r="A1607" s="76">
        <v>648</v>
      </c>
      <c r="B1607" s="76">
        <f t="shared" si="193"/>
        <v>0.64800000000000002</v>
      </c>
      <c r="C1607" s="78">
        <f t="shared" si="194"/>
        <v>1.1792209655654226E-4</v>
      </c>
      <c r="D1607" s="78">
        <f t="shared" si="195"/>
        <v>1</v>
      </c>
      <c r="E1607" s="78">
        <f t="shared" si="196"/>
        <v>1.1792209655654226E-4</v>
      </c>
      <c r="F1607" s="78">
        <f t="shared" si="197"/>
        <v>-78.568096160452995</v>
      </c>
      <c r="G1607" s="78">
        <f t="shared" si="198"/>
        <v>1</v>
      </c>
      <c r="H1607" s="78">
        <f t="shared" si="199"/>
        <v>1.1775798280657055E-4</v>
      </c>
      <c r="I1607" s="78">
        <f t="shared" si="200"/>
        <v>1.1775798280657055E-4</v>
      </c>
      <c r="J1607" s="190"/>
    </row>
    <row r="1608" spans="1:10" x14ac:dyDescent="0.2">
      <c r="A1608" s="76">
        <v>649</v>
      </c>
      <c r="B1608" s="76">
        <f t="shared" si="193"/>
        <v>0.64900000000000002</v>
      </c>
      <c r="C1608" s="78">
        <f t="shared" si="194"/>
        <v>1.179010327922329E-4</v>
      </c>
      <c r="D1608" s="78">
        <f t="shared" si="195"/>
        <v>1</v>
      </c>
      <c r="E1608" s="78">
        <f t="shared" si="196"/>
        <v>1.179010327922329E-4</v>
      </c>
      <c r="F1608" s="78">
        <f t="shared" si="197"/>
        <v>-78.569647810905138</v>
      </c>
      <c r="G1608" s="78">
        <f t="shared" si="198"/>
        <v>1</v>
      </c>
      <c r="H1608" s="78">
        <f t="shared" si="199"/>
        <v>1.1791156467438757E-4</v>
      </c>
      <c r="I1608" s="78">
        <f t="shared" si="200"/>
        <v>1.1791156467438757E-4</v>
      </c>
      <c r="J1608" s="190"/>
    </row>
    <row r="1609" spans="1:10" x14ac:dyDescent="0.2">
      <c r="A1609" s="76">
        <v>650</v>
      </c>
      <c r="B1609" s="76">
        <f t="shared" si="193"/>
        <v>0.65</v>
      </c>
      <c r="C1609" s="78">
        <f t="shared" si="194"/>
        <v>1.1753189677885618E-4</v>
      </c>
      <c r="D1609" s="78">
        <f t="shared" si="195"/>
        <v>1</v>
      </c>
      <c r="E1609" s="78">
        <f t="shared" si="196"/>
        <v>1.1753189677885618E-4</v>
      </c>
      <c r="F1609" s="78">
        <f t="shared" si="197"/>
        <v>-78.596885099306732</v>
      </c>
      <c r="G1609" s="78">
        <f t="shared" si="198"/>
        <v>1</v>
      </c>
      <c r="H1609" s="78">
        <f t="shared" si="199"/>
        <v>1.1771646478554455E-4</v>
      </c>
      <c r="I1609" s="78">
        <f t="shared" si="200"/>
        <v>1.1771646478554455E-4</v>
      </c>
      <c r="J1609" s="190"/>
    </row>
    <row r="1610" spans="1:10" x14ac:dyDescent="0.2">
      <c r="A1610" s="76">
        <v>651</v>
      </c>
      <c r="B1610" s="76">
        <f t="shared" si="193"/>
        <v>0.65100000000000002</v>
      </c>
      <c r="C1610" s="78">
        <f t="shared" si="194"/>
        <v>1.1681829411809612E-4</v>
      </c>
      <c r="D1610" s="78">
        <f t="shared" si="195"/>
        <v>1</v>
      </c>
      <c r="E1610" s="78">
        <f t="shared" si="196"/>
        <v>1.1681829411809612E-4</v>
      </c>
      <c r="F1610" s="78">
        <f t="shared" si="197"/>
        <v>-78.649782799883511</v>
      </c>
      <c r="G1610" s="78">
        <f t="shared" si="198"/>
        <v>1</v>
      </c>
      <c r="H1610" s="78">
        <f t="shared" si="199"/>
        <v>1.1717509544847615E-4</v>
      </c>
      <c r="I1610" s="78">
        <f t="shared" si="200"/>
        <v>1.1717509544847615E-4</v>
      </c>
      <c r="J1610" s="190"/>
    </row>
    <row r="1611" spans="1:10" x14ac:dyDescent="0.2">
      <c r="A1611" s="76">
        <v>652</v>
      </c>
      <c r="B1611" s="76">
        <f t="shared" si="193"/>
        <v>0.65200000000000002</v>
      </c>
      <c r="C1611" s="78">
        <f t="shared" si="194"/>
        <v>1.157661723304102E-4</v>
      </c>
      <c r="D1611" s="78">
        <f t="shared" si="195"/>
        <v>1</v>
      </c>
      <c r="E1611" s="78">
        <f t="shared" si="196"/>
        <v>1.157661723304102E-4</v>
      </c>
      <c r="F1611" s="78">
        <f t="shared" si="197"/>
        <v>-78.728366517950548</v>
      </c>
      <c r="G1611" s="78">
        <f t="shared" si="198"/>
        <v>1</v>
      </c>
      <c r="H1611" s="78">
        <f t="shared" si="199"/>
        <v>1.1629223322425316E-4</v>
      </c>
      <c r="I1611" s="78">
        <f t="shared" si="200"/>
        <v>1.1629223322425316E-4</v>
      </c>
      <c r="J1611" s="190"/>
    </row>
    <row r="1612" spans="1:10" x14ac:dyDescent="0.2">
      <c r="A1612" s="76">
        <v>653</v>
      </c>
      <c r="B1612" s="76">
        <f t="shared" si="193"/>
        <v>0.65300000000000002</v>
      </c>
      <c r="C1612" s="78">
        <f t="shared" si="194"/>
        <v>1.143837565642249E-4</v>
      </c>
      <c r="D1612" s="78">
        <f t="shared" si="195"/>
        <v>1</v>
      </c>
      <c r="E1612" s="78">
        <f t="shared" si="196"/>
        <v>1.143837565642249E-4</v>
      </c>
      <c r="F1612" s="78">
        <f t="shared" si="197"/>
        <v>-78.832712891173614</v>
      </c>
      <c r="G1612" s="78">
        <f t="shared" si="198"/>
        <v>1</v>
      </c>
      <c r="H1612" s="78">
        <f t="shared" si="199"/>
        <v>1.1507496444731756E-4</v>
      </c>
      <c r="I1612" s="78">
        <f t="shared" si="200"/>
        <v>1.1507496444731756E-4</v>
      </c>
      <c r="J1612" s="190"/>
    </row>
    <row r="1613" spans="1:10" x14ac:dyDescent="0.2">
      <c r="A1613" s="76">
        <v>654</v>
      </c>
      <c r="B1613" s="76">
        <f t="shared" si="193"/>
        <v>0.65400000000000003</v>
      </c>
      <c r="C1613" s="78">
        <f t="shared" si="194"/>
        <v>1.126814664117548E-4</v>
      </c>
      <c r="D1613" s="78">
        <f t="shared" si="195"/>
        <v>1</v>
      </c>
      <c r="E1613" s="78">
        <f t="shared" si="196"/>
        <v>1.126814664117548E-4</v>
      </c>
      <c r="F1613" s="78">
        <f t="shared" si="197"/>
        <v>-78.962950196737467</v>
      </c>
      <c r="G1613" s="78">
        <f t="shared" si="198"/>
        <v>1</v>
      </c>
      <c r="H1613" s="78">
        <f t="shared" si="199"/>
        <v>1.1353261148798985E-4</v>
      </c>
      <c r="I1613" s="78">
        <f t="shared" si="200"/>
        <v>1.1353261148798985E-4</v>
      </c>
      <c r="J1613" s="190"/>
    </row>
    <row r="1614" spans="1:10" x14ac:dyDescent="0.2">
      <c r="A1614" s="76">
        <v>655</v>
      </c>
      <c r="B1614" s="76">
        <f t="shared" si="193"/>
        <v>0.65500000000000003</v>
      </c>
      <c r="C1614" s="78">
        <f t="shared" si="194"/>
        <v>1.1067181471970805E-4</v>
      </c>
      <c r="D1614" s="78">
        <f t="shared" si="195"/>
        <v>1</v>
      </c>
      <c r="E1614" s="78">
        <f t="shared" si="196"/>
        <v>1.1067181471970805E-4</v>
      </c>
      <c r="F1614" s="78">
        <f t="shared" si="197"/>
        <v>-79.119259374705123</v>
      </c>
      <c r="G1614" s="78">
        <f t="shared" si="198"/>
        <v>1</v>
      </c>
      <c r="H1614" s="78">
        <f t="shared" si="199"/>
        <v>1.1167664056573143E-4</v>
      </c>
      <c r="I1614" s="78">
        <f t="shared" si="200"/>
        <v>1.1167664056573143E-4</v>
      </c>
      <c r="J1614" s="190"/>
    </row>
    <row r="1615" spans="1:10" x14ac:dyDescent="0.2">
      <c r="A1615" s="76">
        <v>656</v>
      </c>
      <c r="B1615" s="76">
        <f t="shared" si="193"/>
        <v>0.65600000000000003</v>
      </c>
      <c r="C1615" s="78">
        <f t="shared" si="194"/>
        <v>1.0836928943249836E-4</v>
      </c>
      <c r="D1615" s="78">
        <f t="shared" si="195"/>
        <v>1</v>
      </c>
      <c r="E1615" s="78">
        <f t="shared" si="196"/>
        <v>1.0836928943249836E-4</v>
      </c>
      <c r="F1615" s="78">
        <f t="shared" si="197"/>
        <v>-79.301875485040853</v>
      </c>
      <c r="G1615" s="78">
        <f t="shared" si="198"/>
        <v>1</v>
      </c>
      <c r="H1615" s="78">
        <f t="shared" si="199"/>
        <v>1.095205520761032E-4</v>
      </c>
      <c r="I1615" s="78">
        <f t="shared" si="200"/>
        <v>1.095205520761032E-4</v>
      </c>
      <c r="J1615" s="190"/>
    </row>
    <row r="1616" spans="1:10" x14ac:dyDescent="0.2">
      <c r="A1616" s="76">
        <v>657</v>
      </c>
      <c r="B1616" s="76">
        <f t="shared" si="193"/>
        <v>0.65700000000000003</v>
      </c>
      <c r="C1616" s="78">
        <f t="shared" si="194"/>
        <v>1.0579021964452449E-4</v>
      </c>
      <c r="D1616" s="78">
        <f t="shared" si="195"/>
        <v>1</v>
      </c>
      <c r="E1616" s="78">
        <f t="shared" si="196"/>
        <v>1.0579021964452449E-4</v>
      </c>
      <c r="F1616" s="78">
        <f t="shared" si="197"/>
        <v>-79.511089623474547</v>
      </c>
      <c r="G1616" s="78">
        <f t="shared" si="198"/>
        <v>1</v>
      </c>
      <c r="H1616" s="78">
        <f t="shared" si="199"/>
        <v>1.0707975453851142E-4</v>
      </c>
      <c r="I1616" s="78">
        <f t="shared" si="200"/>
        <v>1.0707975453851142E-4</v>
      </c>
      <c r="J1616" s="190"/>
    </row>
    <row r="1617" spans="1:10" x14ac:dyDescent="0.2">
      <c r="A1617" s="76">
        <v>658</v>
      </c>
      <c r="B1617" s="76">
        <f t="shared" si="193"/>
        <v>0.65800000000000003</v>
      </c>
      <c r="C1617" s="78">
        <f t="shared" si="194"/>
        <v>1.029526271654764E-4</v>
      </c>
      <c r="D1617" s="78">
        <f t="shared" si="195"/>
        <v>1</v>
      </c>
      <c r="E1617" s="78">
        <f t="shared" si="196"/>
        <v>1.029526271654764E-4</v>
      </c>
      <c r="F1617" s="78">
        <f t="shared" si="197"/>
        <v>-79.747251329843394</v>
      </c>
      <c r="G1617" s="78">
        <f t="shared" si="198"/>
        <v>1</v>
      </c>
      <c r="H1617" s="78">
        <f t="shared" si="199"/>
        <v>1.0437142340500045E-4</v>
      </c>
      <c r="I1617" s="78">
        <f t="shared" si="200"/>
        <v>1.0437142340500045E-4</v>
      </c>
      <c r="J1617" s="190"/>
    </row>
    <row r="1618" spans="1:10" x14ac:dyDescent="0.2">
      <c r="A1618" s="76">
        <v>659</v>
      </c>
      <c r="B1618" s="76">
        <f t="shared" si="193"/>
        <v>0.65900000000000003</v>
      </c>
      <c r="C1618" s="78">
        <f t="shared" si="194"/>
        <v>9.9876065017486882E-5</v>
      </c>
      <c r="D1618" s="78">
        <f t="shared" si="195"/>
        <v>1</v>
      </c>
      <c r="E1618" s="78">
        <f t="shared" si="196"/>
        <v>9.9876065017486882E-5</v>
      </c>
      <c r="F1618" s="78">
        <f t="shared" si="197"/>
        <v>-80.010771532031825</v>
      </c>
      <c r="G1618" s="78">
        <f t="shared" si="198"/>
        <v>1</v>
      </c>
      <c r="H1618" s="78">
        <f t="shared" si="199"/>
        <v>1.0141434609148165E-4</v>
      </c>
      <c r="I1618" s="78">
        <f t="shared" si="200"/>
        <v>1.0141434609148165E-4</v>
      </c>
      <c r="J1618" s="190"/>
    </row>
    <row r="1619" spans="1:10" x14ac:dyDescent="0.2">
      <c r="A1619" s="76">
        <v>660</v>
      </c>
      <c r="B1619" s="76">
        <f t="shared" si="193"/>
        <v>0.66</v>
      </c>
      <c r="C1619" s="78">
        <f t="shared" si="194"/>
        <v>9.6581444384348942E-5</v>
      </c>
      <c r="D1619" s="78">
        <f t="shared" si="195"/>
        <v>1</v>
      </c>
      <c r="E1619" s="78">
        <f t="shared" si="196"/>
        <v>9.6581444384348942E-5</v>
      </c>
      <c r="F1619" s="78">
        <f t="shared" si="197"/>
        <v>-80.302126079466831</v>
      </c>
      <c r="G1619" s="78">
        <f t="shared" si="198"/>
        <v>1</v>
      </c>
      <c r="H1619" s="78">
        <f t="shared" si="199"/>
        <v>9.8228754700917912E-5</v>
      </c>
      <c r="I1619" s="78">
        <f t="shared" si="200"/>
        <v>9.8228754700917912E-5</v>
      </c>
      <c r="J1619" s="190"/>
    </row>
    <row r="1620" spans="1:10" x14ac:dyDescent="0.2">
      <c r="A1620" s="76">
        <v>661</v>
      </c>
      <c r="B1620" s="76">
        <f t="shared" si="193"/>
        <v>0.66100000000000003</v>
      </c>
      <c r="C1620" s="78">
        <f t="shared" si="194"/>
        <v>9.3090851620242186E-5</v>
      </c>
      <c r="D1620" s="78">
        <f t="shared" si="195"/>
        <v>1</v>
      </c>
      <c r="E1620" s="78">
        <f t="shared" si="196"/>
        <v>9.3090851620242186E-5</v>
      </c>
      <c r="F1620" s="78">
        <f t="shared" si="197"/>
        <v>-80.621859932696651</v>
      </c>
      <c r="G1620" s="78">
        <f t="shared" si="198"/>
        <v>1</v>
      </c>
      <c r="H1620" s="78">
        <f t="shared" si="199"/>
        <v>9.4836148002295557E-5</v>
      </c>
      <c r="I1620" s="78">
        <f t="shared" si="200"/>
        <v>9.4836148002295557E-5</v>
      </c>
      <c r="J1620" s="190"/>
    </row>
    <row r="1621" spans="1:10" x14ac:dyDescent="0.2">
      <c r="A1621" s="76">
        <v>662</v>
      </c>
      <c r="B1621" s="76">
        <f t="shared" si="193"/>
        <v>0.66200000000000003</v>
      </c>
      <c r="C1621" s="78">
        <f t="shared" si="194"/>
        <v>8.9427356997771673E-5</v>
      </c>
      <c r="D1621" s="78">
        <f t="shared" si="195"/>
        <v>1</v>
      </c>
      <c r="E1621" s="78">
        <f t="shared" si="196"/>
        <v>8.9427356997771673E-5</v>
      </c>
      <c r="F1621" s="78">
        <f t="shared" si="197"/>
        <v>-80.970592090365145</v>
      </c>
      <c r="G1621" s="78">
        <f t="shared" si="198"/>
        <v>1</v>
      </c>
      <c r="H1621" s="78">
        <f t="shared" si="199"/>
        <v>9.1259104309006936E-5</v>
      </c>
      <c r="I1621" s="78">
        <f t="shared" si="200"/>
        <v>9.1259104309006936E-5</v>
      </c>
      <c r="J1621" s="190"/>
    </row>
    <row r="1622" spans="1:10" x14ac:dyDescent="0.2">
      <c r="A1622" s="76">
        <v>663</v>
      </c>
      <c r="B1622" s="76">
        <f t="shared" si="193"/>
        <v>0.66300000000000003</v>
      </c>
      <c r="C1622" s="78">
        <f t="shared" si="194"/>
        <v>8.5614816932174561E-5</v>
      </c>
      <c r="D1622" s="78">
        <f t="shared" si="195"/>
        <v>1</v>
      </c>
      <c r="E1622" s="78">
        <f t="shared" si="196"/>
        <v>8.5614816932174561E-5</v>
      </c>
      <c r="F1622" s="78">
        <f t="shared" si="197"/>
        <v>-81.349021352480108</v>
      </c>
      <c r="G1622" s="78">
        <f t="shared" si="198"/>
        <v>1</v>
      </c>
      <c r="H1622" s="78">
        <f t="shared" si="199"/>
        <v>8.752108696497311E-5</v>
      </c>
      <c r="I1622" s="78">
        <f t="shared" si="200"/>
        <v>8.752108696497311E-5</v>
      </c>
      <c r="J1622" s="190"/>
    </row>
    <row r="1623" spans="1:10" x14ac:dyDescent="0.2">
      <c r="A1623" s="76">
        <v>664</v>
      </c>
      <c r="B1623" s="76">
        <f t="shared" si="193"/>
        <v>0.66400000000000003</v>
      </c>
      <c r="C1623" s="78">
        <f t="shared" si="194"/>
        <v>8.167767145986244E-5</v>
      </c>
      <c r="D1623" s="78">
        <f t="shared" si="195"/>
        <v>1</v>
      </c>
      <c r="E1623" s="78">
        <f t="shared" si="196"/>
        <v>8.167767145986244E-5</v>
      </c>
      <c r="F1623" s="78">
        <f t="shared" si="197"/>
        <v>-81.757933040006577</v>
      </c>
      <c r="G1623" s="78">
        <f t="shared" si="198"/>
        <v>1</v>
      </c>
      <c r="H1623" s="78">
        <f t="shared" si="199"/>
        <v>8.36462441960185E-5</v>
      </c>
      <c r="I1623" s="78">
        <f t="shared" si="200"/>
        <v>8.36462441960185E-5</v>
      </c>
      <c r="J1623" s="190"/>
    </row>
    <row r="1624" spans="1:10" x14ac:dyDescent="0.2">
      <c r="A1624" s="76">
        <v>665</v>
      </c>
      <c r="B1624" s="76">
        <f t="shared" si="193"/>
        <v>0.66500000000000004</v>
      </c>
      <c r="C1624" s="78">
        <f t="shared" si="194"/>
        <v>7.7640738774906521E-5</v>
      </c>
      <c r="D1624" s="78">
        <f t="shared" si="195"/>
        <v>1</v>
      </c>
      <c r="E1624" s="78">
        <f t="shared" si="196"/>
        <v>7.7640738774906521E-5</v>
      </c>
      <c r="F1624" s="78">
        <f t="shared" si="197"/>
        <v>-82.198206816436311</v>
      </c>
      <c r="G1624" s="78">
        <f t="shared" si="198"/>
        <v>1</v>
      </c>
      <c r="H1624" s="78">
        <f t="shared" si="199"/>
        <v>7.965920511738448E-5</v>
      </c>
      <c r="I1624" s="78">
        <f t="shared" si="200"/>
        <v>7.965920511738448E-5</v>
      </c>
      <c r="J1624" s="190"/>
    </row>
    <row r="1625" spans="1:10" x14ac:dyDescent="0.2">
      <c r="A1625" s="76">
        <v>666</v>
      </c>
      <c r="B1625" s="76">
        <f t="shared" si="193"/>
        <v>0.66600000000000004</v>
      </c>
      <c r="C1625" s="78">
        <f t="shared" si="194"/>
        <v>7.3529008636487447E-5</v>
      </c>
      <c r="D1625" s="78">
        <f t="shared" si="195"/>
        <v>1</v>
      </c>
      <c r="E1625" s="78">
        <f t="shared" si="196"/>
        <v>7.3529008636487447E-5</v>
      </c>
      <c r="F1625" s="78">
        <f t="shared" si="197"/>
        <v>-82.670825788305024</v>
      </c>
      <c r="G1625" s="78">
        <f t="shared" si="198"/>
        <v>1</v>
      </c>
      <c r="H1625" s="78">
        <f t="shared" si="199"/>
        <v>7.5584873705696984E-5</v>
      </c>
      <c r="I1625" s="78">
        <f t="shared" si="200"/>
        <v>7.5584873705696984E-5</v>
      </c>
      <c r="J1625" s="190"/>
    </row>
    <row r="1626" spans="1:10" x14ac:dyDescent="0.2">
      <c r="A1626" s="76">
        <v>667</v>
      </c>
      <c r="B1626" s="76">
        <f t="shared" si="193"/>
        <v>0.66700000000000004</v>
      </c>
      <c r="C1626" s="78">
        <f t="shared" si="194"/>
        <v>6.9367436453800661E-5</v>
      </c>
      <c r="D1626" s="78">
        <f t="shared" si="195"/>
        <v>1</v>
      </c>
      <c r="E1626" s="78">
        <f t="shared" si="196"/>
        <v>6.9367436453800661E-5</v>
      </c>
      <c r="F1626" s="78">
        <f t="shared" si="197"/>
        <v>-83.176887100218522</v>
      </c>
      <c r="G1626" s="78">
        <f t="shared" si="198"/>
        <v>1</v>
      </c>
      <c r="H1626" s="78">
        <f t="shared" si="199"/>
        <v>7.1448222545144054E-5</v>
      </c>
      <c r="I1626" s="78">
        <f t="shared" si="200"/>
        <v>7.1448222545144054E-5</v>
      </c>
      <c r="J1626" s="190"/>
    </row>
    <row r="1627" spans="1:10" x14ac:dyDescent="0.2">
      <c r="A1627" s="76">
        <v>668</v>
      </c>
      <c r="B1627" s="76">
        <f t="shared" si="193"/>
        <v>0.66800000000000004</v>
      </c>
      <c r="C1627" s="78">
        <f t="shared" si="194"/>
        <v>6.5180739832664488E-5</v>
      </c>
      <c r="D1627" s="78">
        <f t="shared" si="195"/>
        <v>1</v>
      </c>
      <c r="E1627" s="78">
        <f t="shared" si="196"/>
        <v>6.5180739832664488E-5</v>
      </c>
      <c r="F1627" s="78">
        <f t="shared" si="197"/>
        <v>-83.717614287843944</v>
      </c>
      <c r="G1627" s="78">
        <f t="shared" si="198"/>
        <v>1</v>
      </c>
      <c r="H1627" s="78">
        <f t="shared" si="199"/>
        <v>6.7274088143232574E-5</v>
      </c>
      <c r="I1627" s="78">
        <f t="shared" si="200"/>
        <v>6.7274088143232574E-5</v>
      </c>
      <c r="J1627" s="190"/>
    </row>
    <row r="1628" spans="1:10" x14ac:dyDescent="0.2">
      <c r="A1628" s="76">
        <v>669</v>
      </c>
      <c r="B1628" s="76">
        <f t="shared" si="193"/>
        <v>0.66900000000000004</v>
      </c>
      <c r="C1628" s="78">
        <f t="shared" si="194"/>
        <v>6.0993199330410193E-5</v>
      </c>
      <c r="D1628" s="78">
        <f t="shared" si="195"/>
        <v>1</v>
      </c>
      <c r="E1628" s="78">
        <f t="shared" si="196"/>
        <v>6.0993199330410193E-5</v>
      </c>
      <c r="F1628" s="78">
        <f t="shared" si="197"/>
        <v>-84.294371712219231</v>
      </c>
      <c r="G1628" s="78">
        <f t="shared" si="198"/>
        <v>1</v>
      </c>
      <c r="H1628" s="78">
        <f t="shared" si="199"/>
        <v>6.3086969581537344E-5</v>
      </c>
      <c r="I1628" s="78">
        <f t="shared" si="200"/>
        <v>6.3086969581537344E-5</v>
      </c>
      <c r="J1628" s="190"/>
    </row>
    <row r="1629" spans="1:10" x14ac:dyDescent="0.2">
      <c r="A1629" s="76">
        <v>670</v>
      </c>
      <c r="B1629" s="76">
        <f t="shared" si="193"/>
        <v>0.67</v>
      </c>
      <c r="C1629" s="78">
        <f t="shared" si="194"/>
        <v>5.6828465113030337E-5</v>
      </c>
      <c r="D1629" s="78">
        <f t="shared" si="195"/>
        <v>1</v>
      </c>
      <c r="E1629" s="78">
        <f t="shared" si="196"/>
        <v>5.6828465113030337E-5</v>
      </c>
      <c r="F1629" s="78">
        <f t="shared" si="197"/>
        <v>-84.908681474193628</v>
      </c>
      <c r="G1629" s="78">
        <f t="shared" si="198"/>
        <v>1</v>
      </c>
      <c r="H1629" s="78">
        <f t="shared" si="199"/>
        <v>5.8910832221720265E-5</v>
      </c>
      <c r="I1629" s="78">
        <f t="shared" si="200"/>
        <v>5.8910832221720265E-5</v>
      </c>
      <c r="J1629" s="190"/>
    </row>
    <row r="1630" spans="1:10" x14ac:dyDescent="0.2">
      <c r="A1630" s="76">
        <v>671</v>
      </c>
      <c r="B1630" s="76">
        <f t="shared" si="193"/>
        <v>0.67100000000000004</v>
      </c>
      <c r="C1630" s="78">
        <f t="shared" si="194"/>
        <v>5.2709371141609219E-5</v>
      </c>
      <c r="D1630" s="78">
        <f t="shared" si="195"/>
        <v>1</v>
      </c>
      <c r="E1630" s="78">
        <f t="shared" si="196"/>
        <v>5.2709371141609219E-5</v>
      </c>
      <c r="F1630" s="78">
        <f t="shared" si="197"/>
        <v>-85.562243303611382</v>
      </c>
      <c r="G1630" s="78">
        <f t="shared" si="198"/>
        <v>1</v>
      </c>
      <c r="H1630" s="78">
        <f t="shared" si="199"/>
        <v>5.4768918127319778E-5</v>
      </c>
      <c r="I1630" s="78">
        <f t="shared" si="200"/>
        <v>5.4768918127319778E-5</v>
      </c>
      <c r="J1630" s="190"/>
    </row>
    <row r="1631" spans="1:10" x14ac:dyDescent="0.2">
      <c r="A1631" s="76">
        <v>672</v>
      </c>
      <c r="B1631" s="76">
        <f t="shared" si="193"/>
        <v>0.67200000000000004</v>
      </c>
      <c r="C1631" s="78">
        <f t="shared" si="194"/>
        <v>4.8657758434495591E-5</v>
      </c>
      <c r="D1631" s="78">
        <f t="shared" si="195"/>
        <v>1</v>
      </c>
      <c r="E1631" s="78">
        <f t="shared" si="196"/>
        <v>4.8657758434495591E-5</v>
      </c>
      <c r="F1631" s="78">
        <f t="shared" si="197"/>
        <v>-86.256958040431442</v>
      </c>
      <c r="G1631" s="78">
        <f t="shared" si="198"/>
        <v>1</v>
      </c>
      <c r="H1631" s="78">
        <f t="shared" si="199"/>
        <v>5.0683564788052402E-5</v>
      </c>
      <c r="I1631" s="78">
        <f t="shared" si="200"/>
        <v>5.0683564788052402E-5</v>
      </c>
      <c r="J1631" s="190"/>
    </row>
    <row r="1632" spans="1:10" x14ac:dyDescent="0.2">
      <c r="A1632" s="76">
        <v>673</v>
      </c>
      <c r="B1632" s="76">
        <f t="shared" si="193"/>
        <v>0.67300000000000004</v>
      </c>
      <c r="C1632" s="78">
        <f t="shared" si="194"/>
        <v>4.4694308858263261E-5</v>
      </c>
      <c r="D1632" s="78">
        <f t="shared" si="195"/>
        <v>1</v>
      </c>
      <c r="E1632" s="78">
        <f t="shared" si="196"/>
        <v>4.4694308858263261E-5</v>
      </c>
      <c r="F1632" s="78">
        <f t="shared" si="197"/>
        <v>-86.994955483136522</v>
      </c>
      <c r="G1632" s="78">
        <f t="shared" si="198"/>
        <v>1</v>
      </c>
      <c r="H1632" s="78">
        <f t="shared" si="199"/>
        <v>4.6676033646379423E-5</v>
      </c>
      <c r="I1632" s="78">
        <f t="shared" si="200"/>
        <v>4.6676033646379423E-5</v>
      </c>
      <c r="J1632" s="190"/>
    </row>
    <row r="1633" spans="1:10" x14ac:dyDescent="0.2">
      <c r="A1633" s="76">
        <v>674</v>
      </c>
      <c r="B1633" s="76">
        <f t="shared" si="193"/>
        <v>0.67400000000000004</v>
      </c>
      <c r="C1633" s="78">
        <f t="shared" si="194"/>
        <v>4.0838390795252554E-5</v>
      </c>
      <c r="D1633" s="78">
        <f t="shared" si="195"/>
        <v>1</v>
      </c>
      <c r="E1633" s="78">
        <f t="shared" si="196"/>
        <v>4.0838390795252554E-5</v>
      </c>
      <c r="F1633" s="78">
        <f t="shared" si="197"/>
        <v>-87.778627585625699</v>
      </c>
      <c r="G1633" s="78">
        <f t="shared" si="198"/>
        <v>1</v>
      </c>
      <c r="H1633" s="78">
        <f t="shared" si="199"/>
        <v>4.2766349826757911E-5</v>
      </c>
      <c r="I1633" s="78">
        <f t="shared" si="200"/>
        <v>4.2766349826757911E-5</v>
      </c>
      <c r="J1633" s="190"/>
    </row>
    <row r="1634" spans="1:10" x14ac:dyDescent="0.2">
      <c r="A1634" s="76">
        <v>675</v>
      </c>
      <c r="B1634" s="76">
        <f t="shared" si="193"/>
        <v>0.67500000000000004</v>
      </c>
      <c r="C1634" s="78">
        <f t="shared" si="194"/>
        <v>3.7107917919361034E-5</v>
      </c>
      <c r="D1634" s="78">
        <f t="shared" si="195"/>
        <v>1</v>
      </c>
      <c r="E1634" s="78">
        <f t="shared" si="196"/>
        <v>3.7107917919361034E-5</v>
      </c>
      <c r="F1634" s="78">
        <f t="shared" si="197"/>
        <v>-88.610668254172111</v>
      </c>
      <c r="G1634" s="78">
        <f t="shared" si="198"/>
        <v>1</v>
      </c>
      <c r="H1634" s="78">
        <f t="shared" si="199"/>
        <v>3.8973154357306797E-5</v>
      </c>
      <c r="I1634" s="78">
        <f t="shared" si="200"/>
        <v>3.8973154357306797E-5</v>
      </c>
      <c r="J1634" s="190"/>
    </row>
    <row r="1635" spans="1:10" x14ac:dyDescent="0.2">
      <c r="A1635" s="76">
        <v>676</v>
      </c>
      <c r="B1635" s="76">
        <f t="shared" si="193"/>
        <v>0.67600000000000005</v>
      </c>
      <c r="C1635" s="78">
        <f t="shared" si="194"/>
        <v>3.3519222185872289E-5</v>
      </c>
      <c r="D1635" s="78">
        <f t="shared" si="195"/>
        <v>1</v>
      </c>
      <c r="E1635" s="78">
        <f t="shared" si="196"/>
        <v>3.3519222185872289E-5</v>
      </c>
      <c r="F1635" s="78">
        <f t="shared" si="197"/>
        <v>-89.494121354715247</v>
      </c>
      <c r="G1635" s="78">
        <f t="shared" si="198"/>
        <v>1</v>
      </c>
      <c r="H1635" s="78">
        <f t="shared" si="199"/>
        <v>3.5313570052616662E-5</v>
      </c>
      <c r="I1635" s="78">
        <f t="shared" si="200"/>
        <v>3.5313570052616662E-5</v>
      </c>
      <c r="J1635" s="190"/>
    </row>
    <row r="1636" spans="1:10" x14ac:dyDescent="0.2">
      <c r="A1636" s="76">
        <v>677</v>
      </c>
      <c r="B1636" s="76">
        <f t="shared" si="193"/>
        <v>0.67700000000000005</v>
      </c>
      <c r="C1636" s="78">
        <f t="shared" si="194"/>
        <v>3.0086942006698099E-5</v>
      </c>
      <c r="D1636" s="78">
        <f t="shared" si="195"/>
        <v>1</v>
      </c>
      <c r="E1636" s="78">
        <f t="shared" si="196"/>
        <v>3.0086942006698099E-5</v>
      </c>
      <c r="F1636" s="78">
        <f t="shared" si="197"/>
        <v>-90.43243902160647</v>
      </c>
      <c r="G1636" s="78">
        <f t="shared" si="198"/>
        <v>1</v>
      </c>
      <c r="H1636" s="78">
        <f t="shared" si="199"/>
        <v>3.1803082096285194E-5</v>
      </c>
      <c r="I1636" s="78">
        <f t="shared" si="200"/>
        <v>3.1803082096285194E-5</v>
      </c>
      <c r="J1636" s="190"/>
    </row>
    <row r="1637" spans="1:10" x14ac:dyDescent="0.2">
      <c r="A1637" s="76">
        <v>678</v>
      </c>
      <c r="B1637" s="76">
        <f t="shared" si="193"/>
        <v>0.67800000000000005</v>
      </c>
      <c r="C1637" s="78">
        <f t="shared" si="194"/>
        <v>2.6823926440684903E-5</v>
      </c>
      <c r="D1637" s="78">
        <f t="shared" si="195"/>
        <v>1</v>
      </c>
      <c r="E1637" s="78">
        <f t="shared" si="196"/>
        <v>2.6823926440684903E-5</v>
      </c>
      <c r="F1637" s="78">
        <f t="shared" si="197"/>
        <v>-91.429553010887176</v>
      </c>
      <c r="G1637" s="78">
        <f t="shared" si="198"/>
        <v>1</v>
      </c>
      <c r="H1637" s="78">
        <f t="shared" si="199"/>
        <v>2.84554342236915E-5</v>
      </c>
      <c r="I1637" s="78">
        <f t="shared" si="200"/>
        <v>2.84554342236915E-5</v>
      </c>
      <c r="J1637" s="190"/>
    </row>
    <row r="1638" spans="1:10" x14ac:dyDescent="0.2">
      <c r="A1638" s="76">
        <v>679</v>
      </c>
      <c r="B1638" s="76">
        <f t="shared" si="193"/>
        <v>0.67900000000000005</v>
      </c>
      <c r="C1638" s="78">
        <f t="shared" si="194"/>
        <v>2.3741156080876964E-5</v>
      </c>
      <c r="D1638" s="78">
        <f t="shared" si="195"/>
        <v>1</v>
      </c>
      <c r="E1638" s="78">
        <f t="shared" si="196"/>
        <v>2.3741156080876964E-5</v>
      </c>
      <c r="F1638" s="78">
        <f t="shared" si="197"/>
        <v>-92.489962736001871</v>
      </c>
      <c r="G1638" s="78">
        <f t="shared" si="198"/>
        <v>1</v>
      </c>
      <c r="H1638" s="78">
        <f t="shared" si="199"/>
        <v>2.5282541260780932E-5</v>
      </c>
      <c r="I1638" s="78">
        <f t="shared" si="200"/>
        <v>2.5282541260780932E-5</v>
      </c>
      <c r="J1638" s="190"/>
    </row>
    <row r="1639" spans="1:10" x14ac:dyDescent="0.2">
      <c r="A1639" s="76">
        <v>680</v>
      </c>
      <c r="B1639" s="76">
        <f t="shared" si="193"/>
        <v>0.68</v>
      </c>
      <c r="C1639" s="78">
        <f t="shared" si="194"/>
        <v>2.0847681168261108E-5</v>
      </c>
      <c r="D1639" s="78">
        <f t="shared" si="195"/>
        <v>1</v>
      </c>
      <c r="E1639" s="78">
        <f t="shared" si="196"/>
        <v>2.0847681168261108E-5</v>
      </c>
      <c r="F1639" s="78">
        <f t="shared" si="197"/>
        <v>-93.618844868320195</v>
      </c>
      <c r="G1639" s="78">
        <f t="shared" si="198"/>
        <v>1</v>
      </c>
      <c r="H1639" s="78">
        <f t="shared" si="199"/>
        <v>2.2294418624569038E-5</v>
      </c>
      <c r="I1639" s="78">
        <f t="shared" si="200"/>
        <v>2.2294418624569038E-5</v>
      </c>
      <c r="J1639" s="190"/>
    </row>
    <row r="1640" spans="1:10" x14ac:dyDescent="0.2">
      <c r="A1640" s="76">
        <v>681</v>
      </c>
      <c r="B1640" s="76">
        <f t="shared" si="193"/>
        <v>0.68100000000000005</v>
      </c>
      <c r="C1640" s="78">
        <f t="shared" si="194"/>
        <v>1.8150577305828919E-5</v>
      </c>
      <c r="D1640" s="78">
        <f t="shared" si="195"/>
        <v>1</v>
      </c>
      <c r="E1640" s="78">
        <f t="shared" si="196"/>
        <v>1.8150577305828919E-5</v>
      </c>
      <c r="F1640" s="78">
        <f t="shared" si="197"/>
        <v>-94.822191140658134</v>
      </c>
      <c r="G1640" s="78">
        <f t="shared" si="198"/>
        <v>1</v>
      </c>
      <c r="H1640" s="78">
        <f t="shared" si="199"/>
        <v>1.9499129237045013E-5</v>
      </c>
      <c r="I1640" s="78">
        <f t="shared" si="200"/>
        <v>1.9499129237045013E-5</v>
      </c>
      <c r="J1640" s="190"/>
    </row>
    <row r="1641" spans="1:10" x14ac:dyDescent="0.2">
      <c r="A1641" s="76">
        <v>682</v>
      </c>
      <c r="B1641" s="76">
        <f t="shared" si="193"/>
        <v>0.68200000000000005</v>
      </c>
      <c r="C1641" s="78">
        <f t="shared" si="194"/>
        <v>1.565491898921168E-5</v>
      </c>
      <c r="D1641" s="78">
        <f t="shared" si="195"/>
        <v>1</v>
      </c>
      <c r="E1641" s="78">
        <f t="shared" si="196"/>
        <v>1.565491898921168E-5</v>
      </c>
      <c r="F1641" s="78">
        <f t="shared" si="197"/>
        <v>-96.106983508407779</v>
      </c>
      <c r="G1641" s="78">
        <f t="shared" si="198"/>
        <v>1</v>
      </c>
      <c r="H1641" s="78">
        <f t="shared" si="199"/>
        <v>1.69027481475203E-5</v>
      </c>
      <c r="I1641" s="78">
        <f t="shared" si="200"/>
        <v>1.69027481475203E-5</v>
      </c>
      <c r="J1641" s="190"/>
    </row>
    <row r="1642" spans="1:10" x14ac:dyDescent="0.2">
      <c r="A1642" s="76">
        <v>683</v>
      </c>
      <c r="B1642" s="76">
        <f t="shared" si="193"/>
        <v>0.68300000000000005</v>
      </c>
      <c r="C1642" s="78">
        <f t="shared" si="194"/>
        <v>1.3363771012079508E-5</v>
      </c>
      <c r="D1642" s="78">
        <f t="shared" si="195"/>
        <v>1</v>
      </c>
      <c r="E1642" s="78">
        <f t="shared" si="196"/>
        <v>1.3363771012079508E-5</v>
      </c>
      <c r="F1642" s="78">
        <f t="shared" si="197"/>
        <v>-97.481419491929714</v>
      </c>
      <c r="G1642" s="78">
        <f t="shared" si="198"/>
        <v>1</v>
      </c>
      <c r="H1642" s="78">
        <f t="shared" si="199"/>
        <v>1.4509345000645595E-5</v>
      </c>
      <c r="I1642" s="78">
        <f t="shared" si="200"/>
        <v>1.4509345000645595E-5</v>
      </c>
      <c r="J1642" s="190"/>
    </row>
    <row r="1643" spans="1:10" x14ac:dyDescent="0.2">
      <c r="A1643" s="76">
        <v>684</v>
      </c>
      <c r="B1643" s="76">
        <f t="shared" si="193"/>
        <v>0.68400000000000005</v>
      </c>
      <c r="C1643" s="78">
        <f t="shared" si="194"/>
        <v>1.1278197647295836E-5</v>
      </c>
      <c r="D1643" s="78">
        <f t="shared" si="195"/>
        <v>1</v>
      </c>
      <c r="E1643" s="78">
        <f t="shared" si="196"/>
        <v>1.1278197647295836E-5</v>
      </c>
      <c r="F1643" s="78">
        <f t="shared" si="197"/>
        <v>-98.955205975804873</v>
      </c>
      <c r="G1643" s="78">
        <f t="shared" si="198"/>
        <v>1</v>
      </c>
      <c r="H1643" s="78">
        <f t="shared" si="199"/>
        <v>1.2320984329687672E-5</v>
      </c>
      <c r="I1643" s="78">
        <f t="shared" si="200"/>
        <v>1.2320984329687672E-5</v>
      </c>
      <c r="J1643" s="190"/>
    </row>
    <row r="1644" spans="1:10" x14ac:dyDescent="0.2">
      <c r="A1644" s="76">
        <v>685</v>
      </c>
      <c r="B1644" s="76">
        <f t="shared" si="193"/>
        <v>0.68500000000000005</v>
      </c>
      <c r="C1644" s="78">
        <f t="shared" si="194"/>
        <v>9.3972893498934851E-6</v>
      </c>
      <c r="D1644" s="78">
        <f t="shared" si="195"/>
        <v>1</v>
      </c>
      <c r="E1644" s="78">
        <f t="shared" si="196"/>
        <v>9.3972893498934851E-6</v>
      </c>
      <c r="F1644" s="78">
        <f t="shared" si="197"/>
        <v>-100.5399480134359</v>
      </c>
      <c r="G1644" s="78">
        <f t="shared" si="198"/>
        <v>1</v>
      </c>
      <c r="H1644" s="78">
        <f t="shared" si="199"/>
        <v>1.033774349859466E-5</v>
      </c>
      <c r="I1644" s="78">
        <f t="shared" si="200"/>
        <v>1.033774349859466E-5</v>
      </c>
      <c r="J1644" s="190"/>
    </row>
    <row r="1645" spans="1:10" x14ac:dyDescent="0.2">
      <c r="A1645" s="76">
        <v>686</v>
      </c>
      <c r="B1645" s="76">
        <f t="shared" si="193"/>
        <v>0.68600000000000005</v>
      </c>
      <c r="C1645" s="78">
        <f t="shared" si="194"/>
        <v>7.7182065765719897E-6</v>
      </c>
      <c r="D1645" s="78">
        <f t="shared" si="195"/>
        <v>1</v>
      </c>
      <c r="E1645" s="78">
        <f t="shared" si="196"/>
        <v>7.7182065765719897E-6</v>
      </c>
      <c r="F1645" s="78">
        <f t="shared" si="197"/>
        <v>-102.24967203572601</v>
      </c>
      <c r="G1645" s="78">
        <f t="shared" si="198"/>
        <v>1</v>
      </c>
      <c r="H1645" s="78">
        <f t="shared" si="199"/>
        <v>8.5577479632327382E-6</v>
      </c>
      <c r="I1645" s="78">
        <f t="shared" si="200"/>
        <v>8.5577479632327382E-6</v>
      </c>
      <c r="J1645" s="190"/>
    </row>
    <row r="1646" spans="1:10" x14ac:dyDescent="0.2">
      <c r="A1646" s="76">
        <v>687</v>
      </c>
      <c r="B1646" s="76">
        <f t="shared" si="193"/>
        <v>0.68700000000000006</v>
      </c>
      <c r="C1646" s="78">
        <f t="shared" si="194"/>
        <v>6.2362401699635635E-6</v>
      </c>
      <c r="D1646" s="78">
        <f t="shared" si="195"/>
        <v>1</v>
      </c>
      <c r="E1646" s="78">
        <f t="shared" si="196"/>
        <v>6.2362401699635635E-6</v>
      </c>
      <c r="F1646" s="78">
        <f t="shared" si="197"/>
        <v>-104.10154335240483</v>
      </c>
      <c r="G1646" s="78">
        <f t="shared" si="198"/>
        <v>1</v>
      </c>
      <c r="H1646" s="78">
        <f t="shared" si="199"/>
        <v>6.9772233732677766E-6</v>
      </c>
      <c r="I1646" s="78">
        <f t="shared" si="200"/>
        <v>6.9772233732677766E-6</v>
      </c>
      <c r="J1646" s="190"/>
    </row>
    <row r="1647" spans="1:10" x14ac:dyDescent="0.2">
      <c r="A1647" s="76">
        <v>688</v>
      </c>
      <c r="B1647" s="76">
        <f t="shared" si="193"/>
        <v>0.68799999999999994</v>
      </c>
      <c r="C1647" s="78">
        <f t="shared" si="194"/>
        <v>4.9448876155591946E-6</v>
      </c>
      <c r="D1647" s="78">
        <f t="shared" si="195"/>
        <v>1</v>
      </c>
      <c r="E1647" s="78">
        <f t="shared" si="196"/>
        <v>4.9448876155591946E-6</v>
      </c>
      <c r="F1647" s="78">
        <f t="shared" si="197"/>
        <v>-106.11687148678449</v>
      </c>
      <c r="G1647" s="78">
        <f t="shared" si="198"/>
        <v>1</v>
      </c>
      <c r="H1647" s="78">
        <f t="shared" si="199"/>
        <v>5.5905638927613786E-6</v>
      </c>
      <c r="I1647" s="78">
        <f t="shared" si="200"/>
        <v>5.5905638927613786E-6</v>
      </c>
      <c r="J1647" s="190"/>
    </row>
    <row r="1648" spans="1:10" x14ac:dyDescent="0.2">
      <c r="A1648" s="76">
        <v>689</v>
      </c>
      <c r="B1648" s="76">
        <f t="shared" si="193"/>
        <v>0.68899999999999995</v>
      </c>
      <c r="C1648" s="78">
        <f t="shared" si="194"/>
        <v>3.8359443461279771E-6</v>
      </c>
      <c r="D1648" s="78">
        <f t="shared" si="195"/>
        <v>1</v>
      </c>
      <c r="E1648" s="78">
        <f t="shared" si="196"/>
        <v>3.8359443461279771E-6</v>
      </c>
      <c r="F1648" s="78">
        <f t="shared" si="197"/>
        <v>-108.32255404850952</v>
      </c>
      <c r="G1648" s="78">
        <f t="shared" si="198"/>
        <v>1</v>
      </c>
      <c r="H1648" s="78">
        <f t="shared" si="199"/>
        <v>4.3904159808435858E-6</v>
      </c>
      <c r="I1648" s="78">
        <f t="shared" si="200"/>
        <v>4.3904159808435858E-6</v>
      </c>
      <c r="J1648" s="190"/>
    </row>
    <row r="1649" spans="1:10" x14ac:dyDescent="0.2">
      <c r="A1649" s="76">
        <v>690</v>
      </c>
      <c r="B1649" s="76">
        <f t="shared" si="193"/>
        <v>0.69</v>
      </c>
      <c r="C1649" s="78">
        <f t="shared" si="194"/>
        <v>2.8996091438081173E-6</v>
      </c>
      <c r="D1649" s="78">
        <f t="shared" si="195"/>
        <v>1</v>
      </c>
      <c r="E1649" s="78">
        <f t="shared" si="196"/>
        <v>2.8996091438081173E-6</v>
      </c>
      <c r="F1649" s="78">
        <f t="shared" si="197"/>
        <v>-110.75321078772737</v>
      </c>
      <c r="G1649" s="78">
        <f t="shared" si="198"/>
        <v>1</v>
      </c>
      <c r="H1649" s="78">
        <f t="shared" si="199"/>
        <v>3.3677767449680474E-6</v>
      </c>
      <c r="I1649" s="78">
        <f t="shared" si="200"/>
        <v>3.3677767449680474E-6</v>
      </c>
      <c r="J1649" s="190"/>
    </row>
    <row r="1650" spans="1:10" x14ac:dyDescent="0.2">
      <c r="A1650" s="76">
        <v>691</v>
      </c>
      <c r="B1650" s="76">
        <f t="shared" si="193"/>
        <v>0.69099999999999995</v>
      </c>
      <c r="C1650" s="78">
        <f t="shared" si="194"/>
        <v>2.1246025747978768E-6</v>
      </c>
      <c r="D1650" s="78">
        <f t="shared" si="195"/>
        <v>1</v>
      </c>
      <c r="E1650" s="78">
        <f t="shared" si="196"/>
        <v>2.1246025747978768E-6</v>
      </c>
      <c r="F1650" s="78">
        <f t="shared" si="197"/>
        <v>-113.45444593076152</v>
      </c>
      <c r="G1650" s="78">
        <f t="shared" si="198"/>
        <v>1</v>
      </c>
      <c r="H1650" s="78">
        <f t="shared" si="199"/>
        <v>2.5121058593029971E-6</v>
      </c>
      <c r="I1650" s="78">
        <f t="shared" si="200"/>
        <v>2.5121058593029971E-6</v>
      </c>
      <c r="J1650" s="190"/>
    </row>
    <row r="1651" spans="1:10" x14ac:dyDescent="0.2">
      <c r="A1651" s="76">
        <v>692</v>
      </c>
      <c r="B1651" s="76">
        <f t="shared" si="193"/>
        <v>0.69199999999999995</v>
      </c>
      <c r="C1651" s="78">
        <f t="shared" si="194"/>
        <v>1.4982972866658793E-6</v>
      </c>
      <c r="D1651" s="78">
        <f t="shared" si="195"/>
        <v>1</v>
      </c>
      <c r="E1651" s="78">
        <f t="shared" si="196"/>
        <v>1.4982972866658793E-6</v>
      </c>
      <c r="F1651" s="78">
        <f t="shared" si="197"/>
        <v>-116.48804013928746</v>
      </c>
      <c r="G1651" s="78">
        <f t="shared" si="198"/>
        <v>1</v>
      </c>
      <c r="H1651" s="78">
        <f t="shared" si="199"/>
        <v>1.8114499307318782E-6</v>
      </c>
      <c r="I1651" s="78">
        <f t="shared" si="200"/>
        <v>1.8114499307318782E-6</v>
      </c>
      <c r="J1651" s="190"/>
    </row>
    <row r="1652" spans="1:10" x14ac:dyDescent="0.2">
      <c r="A1652" s="76">
        <v>693</v>
      </c>
      <c r="B1652" s="76">
        <f t="shared" si="193"/>
        <v>0.69299999999999995</v>
      </c>
      <c r="C1652" s="78">
        <f t="shared" si="194"/>
        <v>1.0068589045608301E-6</v>
      </c>
      <c r="D1652" s="78">
        <f t="shared" si="195"/>
        <v>1</v>
      </c>
      <c r="E1652" s="78">
        <f t="shared" si="196"/>
        <v>1.0068589045608301E-6</v>
      </c>
      <c r="F1652" s="78">
        <f t="shared" si="197"/>
        <v>-119.94062769446796</v>
      </c>
      <c r="G1652" s="78">
        <f t="shared" si="198"/>
        <v>1</v>
      </c>
      <c r="H1652" s="78">
        <f t="shared" si="199"/>
        <v>1.2525780956133547E-6</v>
      </c>
      <c r="I1652" s="78">
        <f t="shared" si="200"/>
        <v>1.2525780956133547E-6</v>
      </c>
      <c r="J1652" s="190"/>
    </row>
    <row r="1653" spans="1:10" x14ac:dyDescent="0.2">
      <c r="A1653" s="76">
        <v>694</v>
      </c>
      <c r="B1653" s="76">
        <f t="shared" si="193"/>
        <v>0.69399999999999995</v>
      </c>
      <c r="C1653" s="78">
        <f t="shared" si="194"/>
        <v>6.3539618075564984E-7</v>
      </c>
      <c r="D1653" s="78">
        <f t="shared" si="195"/>
        <v>1</v>
      </c>
      <c r="E1653" s="78">
        <f t="shared" si="196"/>
        <v>6.3539618075564984E-7</v>
      </c>
      <c r="F1653" s="78">
        <f t="shared" si="197"/>
        <v>-123.93910799923412</v>
      </c>
      <c r="G1653" s="78">
        <f t="shared" si="198"/>
        <v>1</v>
      </c>
      <c r="H1653" s="78">
        <f t="shared" si="199"/>
        <v>8.2112754265823992E-7</v>
      </c>
      <c r="I1653" s="78">
        <f t="shared" si="200"/>
        <v>8.2112754265823992E-7</v>
      </c>
      <c r="J1653" s="190"/>
    </row>
    <row r="1654" spans="1:10" x14ac:dyDescent="0.2">
      <c r="A1654" s="76">
        <v>695</v>
      </c>
      <c r="B1654" s="76">
        <f t="shared" si="193"/>
        <v>0.69499999999999995</v>
      </c>
      <c r="C1654" s="78">
        <f t="shared" si="194"/>
        <v>3.6811898261628503E-7</v>
      </c>
      <c r="D1654" s="78">
        <f t="shared" si="195"/>
        <v>1</v>
      </c>
      <c r="E1654" s="78">
        <f t="shared" si="196"/>
        <v>3.6811898261628503E-7</v>
      </c>
      <c r="F1654" s="78">
        <f t="shared" si="197"/>
        <v>-128.68023573838303</v>
      </c>
      <c r="G1654" s="78">
        <f t="shared" si="198"/>
        <v>1</v>
      </c>
      <c r="H1654" s="78">
        <f t="shared" si="199"/>
        <v>5.0175758168596749E-7</v>
      </c>
      <c r="I1654" s="78">
        <f t="shared" si="200"/>
        <v>5.0175758168596749E-7</v>
      </c>
      <c r="J1654" s="190"/>
    </row>
    <row r="1655" spans="1:10" x14ac:dyDescent="0.2">
      <c r="A1655" s="76">
        <v>696</v>
      </c>
      <c r="B1655" s="76">
        <f t="shared" si="193"/>
        <v>0.69599999999999995</v>
      </c>
      <c r="C1655" s="78">
        <f t="shared" si="194"/>
        <v>1.8850264775297652E-7</v>
      </c>
      <c r="D1655" s="78">
        <f t="shared" si="195"/>
        <v>1</v>
      </c>
      <c r="E1655" s="78">
        <f t="shared" si="196"/>
        <v>1.8850264775297652E-7</v>
      </c>
      <c r="F1655" s="78">
        <f t="shared" si="197"/>
        <v>-134.49365090423737</v>
      </c>
      <c r="G1655" s="78">
        <f t="shared" si="198"/>
        <v>1</v>
      </c>
      <c r="H1655" s="78">
        <f t="shared" si="199"/>
        <v>2.7831081518463079E-7</v>
      </c>
      <c r="I1655" s="78">
        <f t="shared" si="200"/>
        <v>2.7831081518463079E-7</v>
      </c>
      <c r="J1655" s="190"/>
    </row>
    <row r="1656" spans="1:10" x14ac:dyDescent="0.2">
      <c r="A1656" s="76">
        <v>697</v>
      </c>
      <c r="B1656" s="76">
        <f t="shared" si="193"/>
        <v>0.69699999999999995</v>
      </c>
      <c r="C1656" s="78">
        <f t="shared" si="194"/>
        <v>7.9457192162339055E-8</v>
      </c>
      <c r="D1656" s="78">
        <f t="shared" si="195"/>
        <v>1</v>
      </c>
      <c r="E1656" s="78">
        <f t="shared" si="196"/>
        <v>7.9457192162339055E-8</v>
      </c>
      <c r="F1656" s="78">
        <f t="shared" si="197"/>
        <v>-141.99733571990657</v>
      </c>
      <c r="G1656" s="78">
        <f t="shared" si="198"/>
        <v>1</v>
      </c>
      <c r="H1656" s="78">
        <f t="shared" si="199"/>
        <v>1.3397991995765779E-7</v>
      </c>
      <c r="I1656" s="78">
        <f t="shared" si="200"/>
        <v>1.3397991995765779E-7</v>
      </c>
      <c r="J1656" s="190"/>
    </row>
    <row r="1657" spans="1:10" x14ac:dyDescent="0.2">
      <c r="A1657" s="76">
        <v>698</v>
      </c>
      <c r="B1657" s="76">
        <f t="shared" si="193"/>
        <v>0.69799999999999995</v>
      </c>
      <c r="C1657" s="78">
        <f t="shared" si="194"/>
        <v>2.3499827868055706E-8</v>
      </c>
      <c r="D1657" s="78">
        <f t="shared" si="195"/>
        <v>1</v>
      </c>
      <c r="E1657" s="78">
        <f t="shared" si="196"/>
        <v>2.3499827868055706E-8</v>
      </c>
      <c r="F1657" s="78">
        <f t="shared" si="197"/>
        <v>-152.57870637688643</v>
      </c>
      <c r="G1657" s="78">
        <f t="shared" si="198"/>
        <v>1</v>
      </c>
      <c r="H1657" s="78">
        <f t="shared" si="199"/>
        <v>5.1478510015197382E-8</v>
      </c>
      <c r="I1657" s="78">
        <f t="shared" si="200"/>
        <v>5.1478510015197382E-8</v>
      </c>
      <c r="J1657" s="190"/>
    </row>
    <row r="1658" spans="1:10" x14ac:dyDescent="0.2">
      <c r="A1658" s="76">
        <v>699</v>
      </c>
      <c r="B1658" s="76">
        <f t="shared" si="193"/>
        <v>0.69899999999999995</v>
      </c>
      <c r="C1658" s="78">
        <f t="shared" si="194"/>
        <v>2.9292310568646889E-9</v>
      </c>
      <c r="D1658" s="78">
        <f t="shared" si="195"/>
        <v>1</v>
      </c>
      <c r="E1658" s="78">
        <f t="shared" si="196"/>
        <v>2.9292310568646889E-9</v>
      </c>
      <c r="F1658" s="78">
        <f t="shared" si="197"/>
        <v>-170.66492739898274</v>
      </c>
      <c r="G1658" s="78">
        <f t="shared" si="198"/>
        <v>1</v>
      </c>
      <c r="H1658" s="78">
        <f t="shared" si="199"/>
        <v>1.3214529462460198E-8</v>
      </c>
      <c r="I1658" s="78">
        <f t="shared" si="200"/>
        <v>1.3214529462460198E-8</v>
      </c>
      <c r="J1658" s="190"/>
    </row>
    <row r="1659" spans="1:10" x14ac:dyDescent="0.2">
      <c r="A1659" s="76">
        <v>700</v>
      </c>
      <c r="B1659" s="76">
        <f t="shared" si="193"/>
        <v>0.7</v>
      </c>
      <c r="C1659" s="78">
        <f t="shared" si="194"/>
        <v>5.9363179783991011E-50</v>
      </c>
      <c r="D1659" s="78">
        <f t="shared" si="195"/>
        <v>1</v>
      </c>
      <c r="E1659" s="78">
        <f t="shared" si="196"/>
        <v>5.9363179783991011E-50</v>
      </c>
      <c r="F1659" s="78">
        <f t="shared" si="197"/>
        <v>-984.52965688313361</v>
      </c>
      <c r="G1659" s="78">
        <f t="shared" si="198"/>
        <v>1</v>
      </c>
      <c r="H1659" s="78">
        <f t="shared" si="199"/>
        <v>1.4646155284323445E-9</v>
      </c>
      <c r="I1659" s="78">
        <f t="shared" si="200"/>
        <v>1.4646155284323445E-9</v>
      </c>
      <c r="J1659" s="190"/>
    </row>
    <row r="1660" spans="1:10" x14ac:dyDescent="0.2">
      <c r="A1660" s="76">
        <v>701</v>
      </c>
      <c r="B1660" s="76">
        <f t="shared" si="193"/>
        <v>0.70099999999999996</v>
      </c>
      <c r="C1660" s="78">
        <f t="shared" si="194"/>
        <v>2.904245952720799E-9</v>
      </c>
      <c r="D1660" s="78">
        <f t="shared" si="195"/>
        <v>1</v>
      </c>
      <c r="E1660" s="78">
        <f t="shared" si="196"/>
        <v>2.904245952720799E-9</v>
      </c>
      <c r="F1660" s="78">
        <f t="shared" si="197"/>
        <v>-170.73933214383038</v>
      </c>
      <c r="G1660" s="78">
        <f t="shared" si="198"/>
        <v>1</v>
      </c>
      <c r="H1660" s="78">
        <f t="shared" si="199"/>
        <v>1.4521229763603995E-9</v>
      </c>
      <c r="I1660" s="78">
        <f t="shared" si="200"/>
        <v>1.4521229763603995E-9</v>
      </c>
      <c r="J1660" s="190"/>
    </row>
    <row r="1661" spans="1:10" x14ac:dyDescent="0.2">
      <c r="A1661" s="76">
        <v>702</v>
      </c>
      <c r="B1661" s="76">
        <f t="shared" ref="B1661:B1724" si="201">A1661/1000</f>
        <v>0.70199999999999996</v>
      </c>
      <c r="C1661" s="78">
        <f t="shared" ref="C1661:C1724" si="202">ABS(SIN(((144*PI()*$A1661*VLOOKUP($D$8,$C$13:$D$16,2,FALSE))/($D$11*1000000)))/(VLOOKUP($D$8,$C$13:$D$16,2,FALSE)*SIN(((144*PI()*$A1661)/($D$11*1000000)))))^3</f>
        <v>2.3100649539851542E-8</v>
      </c>
      <c r="D1661" s="78">
        <f t="shared" ref="D1661:D1724" si="203">ABS(SIN(((144*VLOOKUP($D$8,$C$13:$D$16,2,FALSE)*PI()*$A1661*VLOOKUP($D$8,$C$13:$E$16,3,FALSE))/($D$11*1000000)))/(VLOOKUP($D$8,$C$13:$E$16,3,FALSE)*SIN(((144*VLOOKUP($D$8,$C$13:$D$16,2,FALSE)*PI()*$A1661)/($D$11*1000000)))))^1</f>
        <v>1</v>
      </c>
      <c r="E1661" s="78">
        <f t="shared" ref="E1661:E1724" si="204">C1661*D1661</f>
        <v>2.3100649539851542E-8</v>
      </c>
      <c r="F1661" s="78">
        <f t="shared" ref="F1661:F1724" si="205">20*LOG10(E1661)</f>
        <v>-152.72751617046242</v>
      </c>
      <c r="G1661" s="78">
        <f t="shared" ref="G1661:G1724" si="206">A1661-A1660</f>
        <v>1</v>
      </c>
      <c r="H1661" s="78">
        <f t="shared" ref="H1661:H1724" si="207">((C1661+C1660)/2)</f>
        <v>1.300244774628617E-8</v>
      </c>
      <c r="I1661" s="78">
        <f t="shared" si="200"/>
        <v>1.300244774628617E-8</v>
      </c>
      <c r="J1661" s="190"/>
    </row>
    <row r="1662" spans="1:10" x14ac:dyDescent="0.2">
      <c r="A1662" s="76">
        <v>703</v>
      </c>
      <c r="B1662" s="76">
        <f t="shared" si="201"/>
        <v>0.70299999999999996</v>
      </c>
      <c r="C1662" s="78">
        <f t="shared" si="202"/>
        <v>7.7441265527752911E-8</v>
      </c>
      <c r="D1662" s="78">
        <f t="shared" si="203"/>
        <v>1</v>
      </c>
      <c r="E1662" s="78">
        <f t="shared" si="204"/>
        <v>7.7441265527752911E-8</v>
      </c>
      <c r="F1662" s="78">
        <f t="shared" si="205"/>
        <v>-142.22055116997751</v>
      </c>
      <c r="G1662" s="78">
        <f t="shared" si="206"/>
        <v>1</v>
      </c>
      <c r="H1662" s="78">
        <f t="shared" si="207"/>
        <v>5.0270957533802225E-8</v>
      </c>
      <c r="I1662" s="78">
        <f t="shared" ref="I1662:I1725" si="208">G1662*H1662</f>
        <v>5.0270957533802225E-8</v>
      </c>
      <c r="J1662" s="190"/>
    </row>
    <row r="1663" spans="1:10" x14ac:dyDescent="0.2">
      <c r="A1663" s="76">
        <v>704</v>
      </c>
      <c r="B1663" s="76">
        <f t="shared" si="201"/>
        <v>0.70399999999999996</v>
      </c>
      <c r="C1663" s="78">
        <f t="shared" si="202"/>
        <v>1.8215301071704765E-7</v>
      </c>
      <c r="D1663" s="78">
        <f t="shared" si="203"/>
        <v>1</v>
      </c>
      <c r="E1663" s="78">
        <f t="shared" si="204"/>
        <v>1.8215301071704765E-7</v>
      </c>
      <c r="F1663" s="78">
        <f t="shared" si="205"/>
        <v>-134.79127292247978</v>
      </c>
      <c r="G1663" s="78">
        <f t="shared" si="206"/>
        <v>1</v>
      </c>
      <c r="H1663" s="78">
        <f t="shared" si="207"/>
        <v>1.2979713812240029E-7</v>
      </c>
      <c r="I1663" s="78">
        <f t="shared" si="208"/>
        <v>1.2979713812240029E-7</v>
      </c>
      <c r="J1663" s="190"/>
    </row>
    <row r="1664" spans="1:10" x14ac:dyDescent="0.2">
      <c r="A1664" s="76">
        <v>705</v>
      </c>
      <c r="B1664" s="76">
        <f t="shared" si="201"/>
        <v>0.70499999999999996</v>
      </c>
      <c r="C1664" s="78">
        <f t="shared" si="202"/>
        <v>3.5268478385666646E-7</v>
      </c>
      <c r="D1664" s="78">
        <f t="shared" si="203"/>
        <v>1</v>
      </c>
      <c r="E1664" s="78">
        <f t="shared" si="204"/>
        <v>3.5268478385666646E-7</v>
      </c>
      <c r="F1664" s="78">
        <f t="shared" si="205"/>
        <v>-129.05226554039768</v>
      </c>
      <c r="G1664" s="78">
        <f t="shared" si="206"/>
        <v>1</v>
      </c>
      <c r="H1664" s="78">
        <f t="shared" si="207"/>
        <v>2.6741889728685704E-7</v>
      </c>
      <c r="I1664" s="78">
        <f t="shared" si="208"/>
        <v>2.6741889728685704E-7</v>
      </c>
      <c r="J1664" s="190"/>
    </row>
    <row r="1665" spans="1:10" x14ac:dyDescent="0.2">
      <c r="A1665" s="76">
        <v>706</v>
      </c>
      <c r="B1665" s="76">
        <f t="shared" si="201"/>
        <v>0.70599999999999996</v>
      </c>
      <c r="C1665" s="78">
        <f t="shared" si="202"/>
        <v>6.0356305037330419E-7</v>
      </c>
      <c r="D1665" s="78">
        <f t="shared" si="203"/>
        <v>1</v>
      </c>
      <c r="E1665" s="78">
        <f t="shared" si="204"/>
        <v>6.0356305037330419E-7</v>
      </c>
      <c r="F1665" s="78">
        <f t="shared" si="205"/>
        <v>-124.38554710457458</v>
      </c>
      <c r="G1665" s="78">
        <f t="shared" si="206"/>
        <v>1</v>
      </c>
      <c r="H1665" s="78">
        <f t="shared" si="207"/>
        <v>4.7812391711498532E-7</v>
      </c>
      <c r="I1665" s="78">
        <f t="shared" si="208"/>
        <v>4.7812391711498532E-7</v>
      </c>
      <c r="J1665" s="190"/>
    </row>
    <row r="1666" spans="1:10" x14ac:dyDescent="0.2">
      <c r="A1666" s="76">
        <v>707</v>
      </c>
      <c r="B1666" s="76">
        <f t="shared" si="201"/>
        <v>0.70699999999999996</v>
      </c>
      <c r="C1666" s="78">
        <f t="shared" si="202"/>
        <v>9.4825710116437015E-7</v>
      </c>
      <c r="D1666" s="78">
        <f t="shared" si="203"/>
        <v>1</v>
      </c>
      <c r="E1666" s="78">
        <f t="shared" si="204"/>
        <v>9.4825710116437015E-7</v>
      </c>
      <c r="F1666" s="78">
        <f t="shared" si="205"/>
        <v>-120.46147792668316</v>
      </c>
      <c r="G1666" s="78">
        <f t="shared" si="206"/>
        <v>1</v>
      </c>
      <c r="H1666" s="78">
        <f t="shared" si="207"/>
        <v>7.7591007576883717E-7</v>
      </c>
      <c r="I1666" s="78">
        <f t="shared" si="208"/>
        <v>7.7591007576883717E-7</v>
      </c>
      <c r="J1666" s="190"/>
    </row>
    <row r="1667" spans="1:10" x14ac:dyDescent="0.2">
      <c r="A1667" s="76">
        <v>708</v>
      </c>
      <c r="B1667" s="76">
        <f t="shared" si="201"/>
        <v>0.70799999999999996</v>
      </c>
      <c r="C1667" s="78">
        <f t="shared" si="202"/>
        <v>1.3990550991596078E-6</v>
      </c>
      <c r="D1667" s="78">
        <f t="shared" si="203"/>
        <v>1</v>
      </c>
      <c r="E1667" s="78">
        <f t="shared" si="204"/>
        <v>1.3990550991596078E-6</v>
      </c>
      <c r="F1667" s="78">
        <f t="shared" si="205"/>
        <v>-117.08330362596382</v>
      </c>
      <c r="G1667" s="78">
        <f t="shared" si="206"/>
        <v>1</v>
      </c>
      <c r="H1667" s="78">
        <f t="shared" si="207"/>
        <v>1.173656100161989E-6</v>
      </c>
      <c r="I1667" s="78">
        <f t="shared" si="208"/>
        <v>1.173656100161989E-6</v>
      </c>
      <c r="J1667" s="190"/>
    </row>
    <row r="1668" spans="1:10" x14ac:dyDescent="0.2">
      <c r="A1668" s="76">
        <v>709</v>
      </c>
      <c r="B1668" s="76">
        <f t="shared" si="201"/>
        <v>0.70899999999999996</v>
      </c>
      <c r="C1668" s="78">
        <f t="shared" si="202"/>
        <v>1.9669519228460443E-6</v>
      </c>
      <c r="D1668" s="78">
        <f t="shared" si="203"/>
        <v>1</v>
      </c>
      <c r="E1668" s="78">
        <f t="shared" si="204"/>
        <v>1.9669519228460443E-6</v>
      </c>
      <c r="F1668" s="78">
        <f t="shared" si="205"/>
        <v>-114.12412510357404</v>
      </c>
      <c r="G1668" s="78">
        <f t="shared" si="206"/>
        <v>1</v>
      </c>
      <c r="H1668" s="78">
        <f t="shared" si="207"/>
        <v>1.6830035110028261E-6</v>
      </c>
      <c r="I1668" s="78">
        <f t="shared" si="208"/>
        <v>1.6830035110028261E-6</v>
      </c>
      <c r="J1668" s="190"/>
    </row>
    <row r="1669" spans="1:10" x14ac:dyDescent="0.2">
      <c r="A1669" s="76">
        <v>710</v>
      </c>
      <c r="B1669" s="76">
        <f t="shared" si="201"/>
        <v>0.71</v>
      </c>
      <c r="C1669" s="78">
        <f t="shared" si="202"/>
        <v>2.6615497034661246E-6</v>
      </c>
      <c r="D1669" s="78">
        <f t="shared" si="203"/>
        <v>1</v>
      </c>
      <c r="E1669" s="78">
        <f t="shared" si="204"/>
        <v>2.6615497034661246E-6</v>
      </c>
      <c r="F1669" s="78">
        <f t="shared" si="205"/>
        <v>-111.49730838250149</v>
      </c>
      <c r="G1669" s="78">
        <f t="shared" si="206"/>
        <v>1</v>
      </c>
      <c r="H1669" s="78">
        <f t="shared" si="207"/>
        <v>2.3142508131560847E-6</v>
      </c>
      <c r="I1669" s="78">
        <f t="shared" si="208"/>
        <v>2.3142508131560847E-6</v>
      </c>
      <c r="J1669" s="190"/>
    </row>
    <row r="1670" spans="1:10" x14ac:dyDescent="0.2">
      <c r="A1670" s="76">
        <v>711</v>
      </c>
      <c r="B1670" s="76">
        <f t="shared" si="201"/>
        <v>0.71099999999999997</v>
      </c>
      <c r="C1670" s="78">
        <f t="shared" si="202"/>
        <v>3.4909718331932628E-6</v>
      </c>
      <c r="D1670" s="78">
        <f t="shared" si="203"/>
        <v>1</v>
      </c>
      <c r="E1670" s="78">
        <f t="shared" si="204"/>
        <v>3.4909718331932628E-6</v>
      </c>
      <c r="F1670" s="78">
        <f t="shared" si="205"/>
        <v>-109.14107310528667</v>
      </c>
      <c r="G1670" s="78">
        <f t="shared" si="206"/>
        <v>1</v>
      </c>
      <c r="H1670" s="78">
        <f t="shared" si="207"/>
        <v>3.0762607683296937E-6</v>
      </c>
      <c r="I1670" s="78">
        <f t="shared" si="208"/>
        <v>3.0762607683296937E-6</v>
      </c>
      <c r="J1670" s="190"/>
    </row>
    <row r="1671" spans="1:10" x14ac:dyDescent="0.2">
      <c r="A1671" s="76">
        <v>712</v>
      </c>
      <c r="B1671" s="76">
        <f t="shared" si="201"/>
        <v>0.71199999999999997</v>
      </c>
      <c r="C1671" s="78">
        <f t="shared" si="202"/>
        <v>4.4617910963619627E-6</v>
      </c>
      <c r="D1671" s="78">
        <f t="shared" si="203"/>
        <v>1</v>
      </c>
      <c r="E1671" s="78">
        <f t="shared" si="204"/>
        <v>4.4617910963619627E-6</v>
      </c>
      <c r="F1671" s="78">
        <f t="shared" si="205"/>
        <v>-107.00981534989674</v>
      </c>
      <c r="G1671" s="78">
        <f t="shared" si="206"/>
        <v>1</v>
      </c>
      <c r="H1671" s="78">
        <f t="shared" si="207"/>
        <v>3.9763814647776129E-6</v>
      </c>
      <c r="I1671" s="78">
        <f t="shared" si="208"/>
        <v>3.9763814647776129E-6</v>
      </c>
      <c r="J1671" s="190"/>
    </row>
    <row r="1672" spans="1:10" x14ac:dyDescent="0.2">
      <c r="A1672" s="76">
        <v>713</v>
      </c>
      <c r="B1672" s="76">
        <f t="shared" si="201"/>
        <v>0.71299999999999997</v>
      </c>
      <c r="C1672" s="78">
        <f t="shared" si="202"/>
        <v>5.5789724459290115E-6</v>
      </c>
      <c r="D1672" s="78">
        <f t="shared" si="203"/>
        <v>1</v>
      </c>
      <c r="E1672" s="78">
        <f t="shared" si="204"/>
        <v>5.5789724459290115E-6</v>
      </c>
      <c r="F1672" s="78">
        <f t="shared" si="205"/>
        <v>-105.06891567055776</v>
      </c>
      <c r="G1672" s="78">
        <f t="shared" si="206"/>
        <v>1</v>
      </c>
      <c r="H1672" s="78">
        <f t="shared" si="207"/>
        <v>5.0203817711454867E-6</v>
      </c>
      <c r="I1672" s="78">
        <f t="shared" si="208"/>
        <v>5.0203817711454867E-6</v>
      </c>
      <c r="J1672" s="190"/>
    </row>
    <row r="1673" spans="1:10" x14ac:dyDescent="0.2">
      <c r="A1673" s="76">
        <v>714</v>
      </c>
      <c r="B1673" s="76">
        <f t="shared" si="201"/>
        <v>0.71399999999999997</v>
      </c>
      <c r="C1673" s="78">
        <f t="shared" si="202"/>
        <v>6.8458308139499767E-6</v>
      </c>
      <c r="D1673" s="78">
        <f t="shared" si="203"/>
        <v>1</v>
      </c>
      <c r="E1673" s="78">
        <f t="shared" si="204"/>
        <v>6.8458308139499767E-6</v>
      </c>
      <c r="F1673" s="78">
        <f t="shared" si="205"/>
        <v>-103.29147676208692</v>
      </c>
      <c r="G1673" s="78">
        <f t="shared" si="206"/>
        <v>1</v>
      </c>
      <c r="H1673" s="78">
        <f t="shared" si="207"/>
        <v>6.2124016299394941E-6</v>
      </c>
      <c r="I1673" s="78">
        <f t="shared" si="208"/>
        <v>6.2124016299394941E-6</v>
      </c>
      <c r="J1673" s="190"/>
    </row>
    <row r="1674" spans="1:10" x14ac:dyDescent="0.2">
      <c r="A1674" s="76">
        <v>715</v>
      </c>
      <c r="B1674" s="76">
        <f t="shared" si="201"/>
        <v>0.71499999999999997</v>
      </c>
      <c r="C1674" s="78">
        <f t="shared" si="202"/>
        <v>8.2640042091552115E-6</v>
      </c>
      <c r="D1674" s="78">
        <f t="shared" si="203"/>
        <v>1</v>
      </c>
      <c r="E1674" s="78">
        <f t="shared" si="204"/>
        <v>8.2640042091552115E-6</v>
      </c>
      <c r="F1674" s="78">
        <f t="shared" si="205"/>
        <v>-101.65618940573091</v>
      </c>
      <c r="G1674" s="78">
        <f t="shared" si="206"/>
        <v>1</v>
      </c>
      <c r="H1674" s="78">
        <f t="shared" si="207"/>
        <v>7.5549175115525941E-6</v>
      </c>
      <c r="I1674" s="78">
        <f t="shared" si="208"/>
        <v>7.5549175115525941E-6</v>
      </c>
      <c r="J1674" s="190"/>
    </row>
    <row r="1675" spans="1:10" x14ac:dyDescent="0.2">
      <c r="A1675" s="76">
        <v>716</v>
      </c>
      <c r="B1675" s="76">
        <f t="shared" si="201"/>
        <v>0.71599999999999997</v>
      </c>
      <c r="C1675" s="78">
        <f t="shared" si="202"/>
        <v>9.8334422179264201E-6</v>
      </c>
      <c r="D1675" s="78">
        <f t="shared" si="203"/>
        <v>1</v>
      </c>
      <c r="E1675" s="78">
        <f t="shared" si="204"/>
        <v>9.8334422179264201E-6</v>
      </c>
      <c r="F1675" s="78">
        <f t="shared" si="205"/>
        <v>-100.1458885964243</v>
      </c>
      <c r="G1675" s="78">
        <f t="shared" si="206"/>
        <v>1</v>
      </c>
      <c r="H1675" s="78">
        <f t="shared" si="207"/>
        <v>9.0487232135408158E-6</v>
      </c>
      <c r="I1675" s="78">
        <f t="shared" si="208"/>
        <v>9.0487232135408158E-6</v>
      </c>
      <c r="J1675" s="190"/>
    </row>
    <row r="1676" spans="1:10" x14ac:dyDescent="0.2">
      <c r="A1676" s="76">
        <v>717</v>
      </c>
      <c r="B1676" s="76">
        <f t="shared" si="201"/>
        <v>0.71699999999999997</v>
      </c>
      <c r="C1676" s="78">
        <f t="shared" si="202"/>
        <v>1.1552409888304593E-5</v>
      </c>
      <c r="D1676" s="78">
        <f t="shared" si="203"/>
        <v>1</v>
      </c>
      <c r="E1676" s="78">
        <f t="shared" si="204"/>
        <v>1.1552409888304593E-5</v>
      </c>
      <c r="F1676" s="78">
        <f t="shared" si="205"/>
        <v>-98.746548208039201</v>
      </c>
      <c r="G1676" s="78">
        <f t="shared" si="206"/>
        <v>1</v>
      </c>
      <c r="H1676" s="78">
        <f t="shared" si="207"/>
        <v>1.0692926053115507E-5</v>
      </c>
      <c r="I1676" s="78">
        <f t="shared" si="208"/>
        <v>1.0692926053115507E-5</v>
      </c>
      <c r="J1676" s="190"/>
    </row>
    <row r="1677" spans="1:10" x14ac:dyDescent="0.2">
      <c r="A1677" s="76">
        <v>718</v>
      </c>
      <c r="B1677" s="76">
        <f t="shared" si="201"/>
        <v>0.71799999999999997</v>
      </c>
      <c r="C1677" s="78">
        <f t="shared" si="202"/>
        <v>1.3417506841301E-5</v>
      </c>
      <c r="D1677" s="78">
        <f t="shared" si="203"/>
        <v>1</v>
      </c>
      <c r="E1677" s="78">
        <f t="shared" si="204"/>
        <v>1.3417506841301E-5</v>
      </c>
      <c r="F1677" s="78">
        <f t="shared" si="205"/>
        <v>-97.44656349206727</v>
      </c>
      <c r="G1677" s="78">
        <f t="shared" si="206"/>
        <v>1</v>
      </c>
      <c r="H1677" s="78">
        <f t="shared" si="207"/>
        <v>1.2484958364802798E-5</v>
      </c>
      <c r="I1677" s="78">
        <f t="shared" si="208"/>
        <v>1.2484958364802798E-5</v>
      </c>
      <c r="J1677" s="190"/>
    </row>
    <row r="1678" spans="1:10" x14ac:dyDescent="0.2">
      <c r="A1678" s="76">
        <v>719</v>
      </c>
      <c r="B1678" s="76">
        <f t="shared" si="201"/>
        <v>0.71899999999999997</v>
      </c>
      <c r="C1678" s="78">
        <f t="shared" si="202"/>
        <v>1.5423701320910252E-5</v>
      </c>
      <c r="D1678" s="78">
        <f t="shared" si="203"/>
        <v>1</v>
      </c>
      <c r="E1678" s="78">
        <f t="shared" si="204"/>
        <v>1.5423701320910252E-5</v>
      </c>
      <c r="F1678" s="78">
        <f t="shared" si="205"/>
        <v>-96.236227868949996</v>
      </c>
      <c r="G1678" s="78">
        <f t="shared" si="206"/>
        <v>1</v>
      </c>
      <c r="H1678" s="78">
        <f t="shared" si="207"/>
        <v>1.4420604081105627E-5</v>
      </c>
      <c r="I1678" s="78">
        <f t="shared" si="208"/>
        <v>1.4420604081105627E-5</v>
      </c>
      <c r="J1678" s="190"/>
    </row>
    <row r="1679" spans="1:10" x14ac:dyDescent="0.2">
      <c r="A1679" s="76">
        <v>720</v>
      </c>
      <c r="B1679" s="76">
        <f t="shared" si="201"/>
        <v>0.72</v>
      </c>
      <c r="C1679" s="78">
        <f t="shared" si="202"/>
        <v>1.7564378764990109E-5</v>
      </c>
      <c r="D1679" s="78">
        <f t="shared" si="203"/>
        <v>1</v>
      </c>
      <c r="E1679" s="78">
        <f t="shared" si="204"/>
        <v>1.7564378764990109E-5</v>
      </c>
      <c r="F1679" s="78">
        <f t="shared" si="205"/>
        <v>-95.107344123482918</v>
      </c>
      <c r="G1679" s="78">
        <f t="shared" si="206"/>
        <v>1</v>
      </c>
      <c r="H1679" s="78">
        <f t="shared" si="207"/>
        <v>1.6494040042950179E-5</v>
      </c>
      <c r="I1679" s="78">
        <f t="shared" si="208"/>
        <v>1.6494040042950179E-5</v>
      </c>
      <c r="J1679" s="190"/>
    </row>
    <row r="1680" spans="1:10" x14ac:dyDescent="0.2">
      <c r="A1680" s="76">
        <v>721</v>
      </c>
      <c r="B1680" s="76">
        <f t="shared" si="201"/>
        <v>0.72099999999999997</v>
      </c>
      <c r="C1680" s="78">
        <f t="shared" si="202"/>
        <v>1.9831404354662028E-5</v>
      </c>
      <c r="D1680" s="78">
        <f t="shared" si="203"/>
        <v>1</v>
      </c>
      <c r="E1680" s="78">
        <f t="shared" si="204"/>
        <v>1.9831404354662028E-5</v>
      </c>
      <c r="F1680" s="78">
        <f t="shared" si="205"/>
        <v>-94.052930605571419</v>
      </c>
      <c r="G1680" s="78">
        <f t="shared" si="206"/>
        <v>1</v>
      </c>
      <c r="H1680" s="78">
        <f t="shared" si="207"/>
        <v>1.8697891559826069E-5</v>
      </c>
      <c r="I1680" s="78">
        <f t="shared" si="208"/>
        <v>1.8697891559826069E-5</v>
      </c>
      <c r="J1680" s="190"/>
    </row>
    <row r="1681" spans="1:10" x14ac:dyDescent="0.2">
      <c r="A1681" s="76">
        <v>722</v>
      </c>
      <c r="B1681" s="76">
        <f t="shared" si="201"/>
        <v>0.72199999999999998</v>
      </c>
      <c r="C1681" s="78">
        <f t="shared" si="202"/>
        <v>2.221519888115867E-5</v>
      </c>
      <c r="D1681" s="78">
        <f t="shared" si="203"/>
        <v>1</v>
      </c>
      <c r="E1681" s="78">
        <f t="shared" si="204"/>
        <v>2.221519888115867E-5</v>
      </c>
      <c r="F1681" s="78">
        <f t="shared" si="205"/>
        <v>-93.066995887847185</v>
      </c>
      <c r="G1681" s="78">
        <f t="shared" si="206"/>
        <v>1</v>
      </c>
      <c r="H1681" s="78">
        <f t="shared" si="207"/>
        <v>2.1023301617910347E-5</v>
      </c>
      <c r="I1681" s="78">
        <f t="shared" si="208"/>
        <v>2.1023301617910347E-5</v>
      </c>
      <c r="J1681" s="190"/>
    </row>
    <row r="1682" spans="1:10" x14ac:dyDescent="0.2">
      <c r="A1682" s="76">
        <v>723</v>
      </c>
      <c r="B1682" s="76">
        <f t="shared" si="201"/>
        <v>0.72299999999999998</v>
      </c>
      <c r="C1682" s="78">
        <f t="shared" si="202"/>
        <v>2.4704827157114598E-5</v>
      </c>
      <c r="D1682" s="78">
        <f t="shared" si="203"/>
        <v>1</v>
      </c>
      <c r="E1682" s="78">
        <f t="shared" si="204"/>
        <v>2.4704827157114598E-5</v>
      </c>
      <c r="F1682" s="78">
        <f t="shared" si="205"/>
        <v>-92.144363604545291</v>
      </c>
      <c r="G1682" s="78">
        <f t="shared" si="206"/>
        <v>1</v>
      </c>
      <c r="H1682" s="78">
        <f t="shared" si="207"/>
        <v>2.3460013019136634E-5</v>
      </c>
      <c r="I1682" s="78">
        <f t="shared" si="208"/>
        <v>2.3460013019136634E-5</v>
      </c>
      <c r="J1682" s="190"/>
    </row>
    <row r="1683" spans="1:10" x14ac:dyDescent="0.2">
      <c r="A1683" s="76">
        <v>724</v>
      </c>
      <c r="B1683" s="76">
        <f t="shared" si="201"/>
        <v>0.72399999999999998</v>
      </c>
      <c r="C1683" s="78">
        <f t="shared" si="202"/>
        <v>2.7288098095037603E-5</v>
      </c>
      <c r="D1683" s="78">
        <f t="shared" si="203"/>
        <v>1</v>
      </c>
      <c r="E1683" s="78">
        <f t="shared" si="204"/>
        <v>2.7288098095037603E-5</v>
      </c>
      <c r="F1683" s="78">
        <f t="shared" si="205"/>
        <v>-91.280534647990208</v>
      </c>
      <c r="G1683" s="78">
        <f t="shared" si="206"/>
        <v>1</v>
      </c>
      <c r="H1683" s="78">
        <f t="shared" si="207"/>
        <v>2.5996462626076099E-5</v>
      </c>
      <c r="I1683" s="78">
        <f t="shared" si="208"/>
        <v>2.5996462626076099E-5</v>
      </c>
      <c r="J1683" s="190"/>
    </row>
    <row r="1684" spans="1:10" x14ac:dyDescent="0.2">
      <c r="A1684" s="76">
        <v>725</v>
      </c>
      <c r="B1684" s="76">
        <f t="shared" si="201"/>
        <v>0.72499999999999998</v>
      </c>
      <c r="C1684" s="78">
        <f t="shared" si="202"/>
        <v>2.9951675480020085E-5</v>
      </c>
      <c r="D1684" s="78">
        <f t="shared" si="203"/>
        <v>1</v>
      </c>
      <c r="E1684" s="78">
        <f t="shared" si="204"/>
        <v>2.9951675480020085E-5</v>
      </c>
      <c r="F1684" s="78">
        <f t="shared" si="205"/>
        <v>-90.471577568081258</v>
      </c>
      <c r="G1684" s="78">
        <f t="shared" si="206"/>
        <v>1</v>
      </c>
      <c r="H1684" s="78">
        <f t="shared" si="207"/>
        <v>2.8619886787528844E-5</v>
      </c>
      <c r="I1684" s="78">
        <f t="shared" si="208"/>
        <v>2.8619886787528844E-5</v>
      </c>
      <c r="J1684" s="190"/>
    </row>
    <row r="1685" spans="1:10" x14ac:dyDescent="0.2">
      <c r="A1685" s="76">
        <v>726</v>
      </c>
      <c r="B1685" s="76">
        <f t="shared" si="201"/>
        <v>0.72599999999999998</v>
      </c>
      <c r="C1685" s="78">
        <f t="shared" si="202"/>
        <v>3.2681198377371531E-5</v>
      </c>
      <c r="D1685" s="78">
        <f t="shared" si="203"/>
        <v>1</v>
      </c>
      <c r="E1685" s="78">
        <f t="shared" si="204"/>
        <v>3.2681198377371531E-5</v>
      </c>
      <c r="F1685" s="78">
        <f t="shared" si="205"/>
        <v>-89.714040536588357</v>
      </c>
      <c r="G1685" s="78">
        <f t="shared" si="206"/>
        <v>1</v>
      </c>
      <c r="H1685" s="78">
        <f t="shared" si="207"/>
        <v>3.1316436928695809E-5</v>
      </c>
      <c r="I1685" s="78">
        <f t="shared" si="208"/>
        <v>3.1316436928695809E-5</v>
      </c>
      <c r="J1685" s="190"/>
    </row>
    <row r="1686" spans="1:10" x14ac:dyDescent="0.2">
      <c r="A1686" s="76">
        <v>727</v>
      </c>
      <c r="B1686" s="76">
        <f t="shared" si="201"/>
        <v>0.72699999999999998</v>
      </c>
      <c r="C1686" s="78">
        <f t="shared" si="202"/>
        <v>3.5461410039496435E-5</v>
      </c>
      <c r="D1686" s="78">
        <f t="shared" si="203"/>
        <v>1</v>
      </c>
      <c r="E1686" s="78">
        <f t="shared" si="204"/>
        <v>3.5461410039496435E-5</v>
      </c>
      <c r="F1686" s="78">
        <f t="shared" si="205"/>
        <v>-89.004879993879896</v>
      </c>
      <c r="G1686" s="78">
        <f t="shared" si="206"/>
        <v>1</v>
      </c>
      <c r="H1686" s="78">
        <f t="shared" si="207"/>
        <v>3.4071304208433983E-5</v>
      </c>
      <c r="I1686" s="78">
        <f t="shared" si="208"/>
        <v>3.4071304208433983E-5</v>
      </c>
      <c r="J1686" s="190"/>
    </row>
    <row r="1687" spans="1:10" x14ac:dyDescent="0.2">
      <c r="A1687" s="76">
        <v>728</v>
      </c>
      <c r="B1687" s="76">
        <f t="shared" si="201"/>
        <v>0.72799999999999998</v>
      </c>
      <c r="C1687" s="78">
        <f t="shared" si="202"/>
        <v>3.8276294110555189E-5</v>
      </c>
      <c r="D1687" s="78">
        <f t="shared" si="203"/>
        <v>1</v>
      </c>
      <c r="E1687" s="78">
        <f t="shared" si="204"/>
        <v>3.8276294110555189E-5</v>
      </c>
      <c r="F1687" s="78">
        <f t="shared" si="205"/>
        <v>-88.341402340185397</v>
      </c>
      <c r="G1687" s="78">
        <f t="shared" si="206"/>
        <v>1</v>
      </c>
      <c r="H1687" s="78">
        <f t="shared" si="207"/>
        <v>3.6868852075025812E-5</v>
      </c>
      <c r="I1687" s="78">
        <f t="shared" si="208"/>
        <v>3.6868852075025812E-5</v>
      </c>
      <c r="J1687" s="190"/>
    </row>
    <row r="1688" spans="1:10" x14ac:dyDescent="0.2">
      <c r="A1688" s="76">
        <v>729</v>
      </c>
      <c r="B1688" s="76">
        <f t="shared" si="201"/>
        <v>0.72899999999999998</v>
      </c>
      <c r="C1688" s="78">
        <f t="shared" si="202"/>
        <v>4.1109216872747641E-5</v>
      </c>
      <c r="D1688" s="78">
        <f t="shared" si="203"/>
        <v>1</v>
      </c>
      <c r="E1688" s="78">
        <f t="shared" si="204"/>
        <v>4.1109216872747641E-5</v>
      </c>
      <c r="F1688" s="78">
        <f t="shared" si="205"/>
        <v>-87.721215928311182</v>
      </c>
      <c r="G1688" s="78">
        <f t="shared" si="206"/>
        <v>1</v>
      </c>
      <c r="H1688" s="78">
        <f t="shared" si="207"/>
        <v>3.9692755491651415E-5</v>
      </c>
      <c r="I1688" s="78">
        <f t="shared" si="208"/>
        <v>3.9692755491651415E-5</v>
      </c>
      <c r="J1688" s="190"/>
    </row>
    <row r="1689" spans="1:10" x14ac:dyDescent="0.2">
      <c r="A1689" s="76">
        <v>730</v>
      </c>
      <c r="B1689" s="76">
        <f t="shared" si="201"/>
        <v>0.73</v>
      </c>
      <c r="C1689" s="78">
        <f t="shared" si="202"/>
        <v>4.3943074234830674E-5</v>
      </c>
      <c r="D1689" s="78">
        <f t="shared" si="203"/>
        <v>1</v>
      </c>
      <c r="E1689" s="78">
        <f t="shared" si="204"/>
        <v>4.3943074234830674E-5</v>
      </c>
      <c r="F1689" s="78">
        <f t="shared" si="205"/>
        <v>-87.14219126668992</v>
      </c>
      <c r="G1689" s="78">
        <f t="shared" si="206"/>
        <v>1</v>
      </c>
      <c r="H1689" s="78">
        <f t="shared" si="207"/>
        <v>4.2526145553789161E-5</v>
      </c>
      <c r="I1689" s="78">
        <f t="shared" si="208"/>
        <v>4.2526145553789161E-5</v>
      </c>
      <c r="J1689" s="190"/>
    </row>
    <row r="1690" spans="1:10" x14ac:dyDescent="0.2">
      <c r="A1690" s="76">
        <v>731</v>
      </c>
      <c r="B1690" s="76">
        <f t="shared" si="201"/>
        <v>0.73099999999999998</v>
      </c>
      <c r="C1690" s="78">
        <f t="shared" si="202"/>
        <v>4.6760442132005343E-5</v>
      </c>
      <c r="D1690" s="78">
        <f t="shared" si="203"/>
        <v>1</v>
      </c>
      <c r="E1690" s="78">
        <f t="shared" si="204"/>
        <v>4.6760442132005343E-5</v>
      </c>
      <c r="F1690" s="78">
        <f t="shared" si="205"/>
        <v>-86.602427822495471</v>
      </c>
      <c r="G1690" s="78">
        <f t="shared" si="206"/>
        <v>1</v>
      </c>
      <c r="H1690" s="78">
        <f t="shared" si="207"/>
        <v>4.5351758183418005E-5</v>
      </c>
      <c r="I1690" s="78">
        <f t="shared" si="208"/>
        <v>4.5351758183418005E-5</v>
      </c>
      <c r="J1690" s="190"/>
    </row>
    <row r="1691" spans="1:10" x14ac:dyDescent="0.2">
      <c r="A1691" s="76">
        <v>732</v>
      </c>
      <c r="B1691" s="76">
        <f t="shared" si="201"/>
        <v>0.73199999999999998</v>
      </c>
      <c r="C1691" s="78">
        <f t="shared" si="202"/>
        <v>4.9543728986755804E-5</v>
      </c>
      <c r="D1691" s="78">
        <f t="shared" si="203"/>
        <v>1</v>
      </c>
      <c r="E1691" s="78">
        <f t="shared" si="204"/>
        <v>4.9543728986755804E-5</v>
      </c>
      <c r="F1691" s="78">
        <f t="shared" si="205"/>
        <v>-86.100226173242106</v>
      </c>
      <c r="G1691" s="78">
        <f t="shared" si="206"/>
        <v>1</v>
      </c>
      <c r="H1691" s="78">
        <f t="shared" si="207"/>
        <v>4.8152085559380574E-5</v>
      </c>
      <c r="I1691" s="78">
        <f t="shared" si="208"/>
        <v>4.8152085559380574E-5</v>
      </c>
      <c r="J1691" s="190"/>
    </row>
    <row r="1692" spans="1:10" x14ac:dyDescent="0.2">
      <c r="A1692" s="76">
        <v>733</v>
      </c>
      <c r="B1692" s="76">
        <f t="shared" si="201"/>
        <v>0.73299999999999998</v>
      </c>
      <c r="C1692" s="78">
        <f t="shared" si="202"/>
        <v>5.2275328872702539E-5</v>
      </c>
      <c r="D1692" s="78">
        <f t="shared" si="203"/>
        <v>1</v>
      </c>
      <c r="E1692" s="78">
        <f t="shared" si="204"/>
        <v>5.2275328872702539E-5</v>
      </c>
      <c r="F1692" s="78">
        <f t="shared" si="205"/>
        <v>-85.634064525671818</v>
      </c>
      <c r="G1692" s="78">
        <f t="shared" si="206"/>
        <v>1</v>
      </c>
      <c r="H1692" s="78">
        <f t="shared" si="207"/>
        <v>5.0909528929729168E-5</v>
      </c>
      <c r="I1692" s="78">
        <f t="shared" si="208"/>
        <v>5.0909528929729168E-5</v>
      </c>
      <c r="J1692" s="190"/>
    </row>
    <row r="1693" spans="1:10" x14ac:dyDescent="0.2">
      <c r="A1693" s="76">
        <v>734</v>
      </c>
      <c r="B1693" s="76">
        <f t="shared" si="201"/>
        <v>0.73399999999999999</v>
      </c>
      <c r="C1693" s="78">
        <f t="shared" si="202"/>
        <v>5.4937774027965155E-5</v>
      </c>
      <c r="D1693" s="78">
        <f t="shared" si="203"/>
        <v>1</v>
      </c>
      <c r="E1693" s="78">
        <f t="shared" si="204"/>
        <v>5.4937774027965155E-5</v>
      </c>
      <c r="F1693" s="78">
        <f t="shared" si="205"/>
        <v>-85.202578826578616</v>
      </c>
      <c r="G1693" s="78">
        <f t="shared" si="206"/>
        <v>1</v>
      </c>
      <c r="H1693" s="78">
        <f t="shared" si="207"/>
        <v>5.3606551450333844E-5</v>
      </c>
      <c r="I1693" s="78">
        <f t="shared" si="208"/>
        <v>5.3606551450333844E-5</v>
      </c>
      <c r="J1693" s="190"/>
    </row>
    <row r="1694" spans="1:10" x14ac:dyDescent="0.2">
      <c r="A1694" s="76">
        <v>735</v>
      </c>
      <c r="B1694" s="76">
        <f t="shared" si="201"/>
        <v>0.73499999999999999</v>
      </c>
      <c r="C1694" s="78">
        <f t="shared" si="202"/>
        <v>5.7513885380815521E-5</v>
      </c>
      <c r="D1694" s="78">
        <f t="shared" si="203"/>
        <v>1</v>
      </c>
      <c r="E1694" s="78">
        <f t="shared" si="204"/>
        <v>5.7513885380815521E-5</v>
      </c>
      <c r="F1694" s="78">
        <f t="shared" si="205"/>
        <v>-84.804545848375739</v>
      </c>
      <c r="G1694" s="78">
        <f t="shared" si="206"/>
        <v>1</v>
      </c>
      <c r="H1694" s="78">
        <f t="shared" si="207"/>
        <v>5.6225829704390341E-5</v>
      </c>
      <c r="I1694" s="78">
        <f t="shared" si="208"/>
        <v>5.6225829704390341E-5</v>
      </c>
      <c r="J1694" s="190"/>
    </row>
    <row r="1695" spans="1:10" x14ac:dyDescent="0.2">
      <c r="A1695" s="76">
        <v>736</v>
      </c>
      <c r="B1695" s="76">
        <f t="shared" si="201"/>
        <v>0.73599999999999999</v>
      </c>
      <c r="C1695" s="78">
        <f t="shared" si="202"/>
        <v>5.9986919778299881E-5</v>
      </c>
      <c r="D1695" s="78">
        <f t="shared" si="203"/>
        <v>1</v>
      </c>
      <c r="E1695" s="78">
        <f t="shared" si="204"/>
        <v>5.9986919778299881E-5</v>
      </c>
      <c r="F1695" s="78">
        <f t="shared" si="205"/>
        <v>-84.438868754793717</v>
      </c>
      <c r="G1695" s="78">
        <f t="shared" si="206"/>
        <v>1</v>
      </c>
      <c r="H1695" s="78">
        <f t="shared" si="207"/>
        <v>5.8750402579557701E-5</v>
      </c>
      <c r="I1695" s="78">
        <f t="shared" si="208"/>
        <v>5.8750402579557701E-5</v>
      </c>
      <c r="J1695" s="190"/>
    </row>
    <row r="1696" spans="1:10" x14ac:dyDescent="0.2">
      <c r="A1696" s="76">
        <v>737</v>
      </c>
      <c r="B1696" s="76">
        <f t="shared" si="201"/>
        <v>0.73699999999999999</v>
      </c>
      <c r="C1696" s="78">
        <f t="shared" si="202"/>
        <v>6.2340712647655395E-5</v>
      </c>
      <c r="D1696" s="78">
        <f t="shared" si="203"/>
        <v>1</v>
      </c>
      <c r="E1696" s="78">
        <f t="shared" si="204"/>
        <v>6.2340712647655395E-5</v>
      </c>
      <c r="F1696" s="78">
        <f t="shared" si="205"/>
        <v>-84.104564747896688</v>
      </c>
      <c r="G1696" s="78">
        <f t="shared" si="206"/>
        <v>1</v>
      </c>
      <c r="H1696" s="78">
        <f t="shared" si="207"/>
        <v>6.1163816212977642E-5</v>
      </c>
      <c r="I1696" s="78">
        <f t="shared" si="208"/>
        <v>6.1163816212977642E-5</v>
      </c>
      <c r="J1696" s="190"/>
    </row>
    <row r="1697" spans="1:10" x14ac:dyDescent="0.2">
      <c r="A1697" s="76">
        <v>738</v>
      </c>
      <c r="B1697" s="76">
        <f t="shared" si="201"/>
        <v>0.73799999999999999</v>
      </c>
      <c r="C1697" s="78">
        <f t="shared" si="202"/>
        <v>6.4559814870329921E-5</v>
      </c>
      <c r="D1697" s="78">
        <f t="shared" si="203"/>
        <v>1</v>
      </c>
      <c r="E1697" s="78">
        <f t="shared" si="204"/>
        <v>6.4559814870329921E-5</v>
      </c>
      <c r="F1697" s="78">
        <f t="shared" si="205"/>
        <v>-83.800754473064657</v>
      </c>
      <c r="G1697" s="78">
        <f t="shared" si="206"/>
        <v>1</v>
      </c>
      <c r="H1697" s="78">
        <f t="shared" si="207"/>
        <v>6.3450263758992658E-5</v>
      </c>
      <c r="I1697" s="78">
        <f t="shared" si="208"/>
        <v>6.3450263758992658E-5</v>
      </c>
      <c r="J1697" s="190"/>
    </row>
    <row r="1698" spans="1:10" x14ac:dyDescent="0.2">
      <c r="A1698" s="76">
        <v>739</v>
      </c>
      <c r="B1698" s="76">
        <f t="shared" si="201"/>
        <v>0.73899999999999999</v>
      </c>
      <c r="C1698" s="78">
        <f t="shared" si="202"/>
        <v>6.6629622708724187E-5</v>
      </c>
      <c r="D1698" s="78">
        <f t="shared" si="203"/>
        <v>1</v>
      </c>
      <c r="E1698" s="78">
        <f t="shared" si="204"/>
        <v>6.6629622708724187E-5</v>
      </c>
      <c r="F1698" s="78">
        <f t="shared" si="205"/>
        <v>-83.526652918483308</v>
      </c>
      <c r="G1698" s="78">
        <f t="shared" si="206"/>
        <v>1</v>
      </c>
      <c r="H1698" s="78">
        <f t="shared" si="207"/>
        <v>6.5594718789527054E-5</v>
      </c>
      <c r="I1698" s="78">
        <f t="shared" si="208"/>
        <v>6.5594718789527054E-5</v>
      </c>
      <c r="J1698" s="190"/>
    </row>
    <row r="1699" spans="1:10" x14ac:dyDescent="0.2">
      <c r="A1699" s="76">
        <v>740</v>
      </c>
      <c r="B1699" s="76">
        <f t="shared" si="201"/>
        <v>0.74</v>
      </c>
      <c r="C1699" s="78">
        <f t="shared" si="202"/>
        <v>6.8536499695748357E-5</v>
      </c>
      <c r="D1699" s="78">
        <f t="shared" si="203"/>
        <v>1</v>
      </c>
      <c r="E1699" s="78">
        <f t="shared" si="204"/>
        <v>6.8536499695748357E-5</v>
      </c>
      <c r="F1699" s="78">
        <f t="shared" si="205"/>
        <v>-83.281561593582566</v>
      </c>
      <c r="G1699" s="78">
        <f t="shared" si="206"/>
        <v>1</v>
      </c>
      <c r="H1699" s="78">
        <f t="shared" si="207"/>
        <v>6.7583061202236279E-5</v>
      </c>
      <c r="I1699" s="78">
        <f t="shared" si="208"/>
        <v>6.7583061202236279E-5</v>
      </c>
      <c r="J1699" s="190"/>
    </row>
    <row r="1700" spans="1:10" x14ac:dyDescent="0.2">
      <c r="A1700" s="76">
        <v>741</v>
      </c>
      <c r="B1700" s="76">
        <f t="shared" si="201"/>
        <v>0.74099999999999999</v>
      </c>
      <c r="C1700" s="78">
        <f t="shared" si="202"/>
        <v>7.0267889476287299E-5</v>
      </c>
      <c r="D1700" s="78">
        <f t="shared" si="203"/>
        <v>1</v>
      </c>
      <c r="E1700" s="78">
        <f t="shared" si="204"/>
        <v>7.0267889476287299E-5</v>
      </c>
      <c r="F1700" s="78">
        <f t="shared" si="205"/>
        <v>-83.06486180945123</v>
      </c>
      <c r="G1700" s="78">
        <f t="shared" si="206"/>
        <v>1</v>
      </c>
      <c r="H1700" s="78">
        <f t="shared" si="207"/>
        <v>6.9402194586017828E-5</v>
      </c>
      <c r="I1700" s="78">
        <f t="shared" si="208"/>
        <v>6.9402194586017828E-5</v>
      </c>
      <c r="J1700" s="190"/>
    </row>
    <row r="1701" spans="1:10" x14ac:dyDescent="0.2">
      <c r="A1701" s="76">
        <v>742</v>
      </c>
      <c r="B1701" s="76">
        <f t="shared" si="201"/>
        <v>0.74199999999999999</v>
      </c>
      <c r="C1701" s="78">
        <f t="shared" si="202"/>
        <v>7.1812418676908704E-5</v>
      </c>
      <c r="D1701" s="78">
        <f t="shared" si="203"/>
        <v>1</v>
      </c>
      <c r="E1701" s="78">
        <f t="shared" si="204"/>
        <v>7.1812418676908704E-5</v>
      </c>
      <c r="F1701" s="78">
        <f t="shared" si="205"/>
        <v>-82.876008915576236</v>
      </c>
      <c r="G1701" s="78">
        <f t="shared" si="206"/>
        <v>1</v>
      </c>
      <c r="H1701" s="78">
        <f t="shared" si="207"/>
        <v>7.1040154076597995E-5</v>
      </c>
      <c r="I1701" s="78">
        <f t="shared" si="208"/>
        <v>7.1040154076597995E-5</v>
      </c>
      <c r="J1701" s="190"/>
    </row>
    <row r="1702" spans="1:10" x14ac:dyDescent="0.2">
      <c r="A1702" s="76">
        <v>743</v>
      </c>
      <c r="B1702" s="76">
        <f t="shared" si="201"/>
        <v>0.74299999999999999</v>
      </c>
      <c r="C1702" s="78">
        <f t="shared" si="202"/>
        <v>7.3159988974787611E-5</v>
      </c>
      <c r="D1702" s="78">
        <f t="shared" si="203"/>
        <v>1</v>
      </c>
      <c r="E1702" s="78">
        <f t="shared" si="204"/>
        <v>7.3159988974787611E-5</v>
      </c>
      <c r="F1702" s="78">
        <f t="shared" si="205"/>
        <v>-82.71452737287612</v>
      </c>
      <c r="G1702" s="78">
        <f t="shared" si="206"/>
        <v>1</v>
      </c>
      <c r="H1702" s="78">
        <f t="shared" si="207"/>
        <v>7.2486203825848151E-5</v>
      </c>
      <c r="I1702" s="78">
        <f t="shared" si="208"/>
        <v>7.2486203825848151E-5</v>
      </c>
      <c r="J1702" s="190"/>
    </row>
    <row r="1703" spans="1:10" x14ac:dyDescent="0.2">
      <c r="A1703" s="76">
        <v>744</v>
      </c>
      <c r="B1703" s="76">
        <f t="shared" si="201"/>
        <v>0.74399999999999999</v>
      </c>
      <c r="C1703" s="78">
        <f t="shared" si="202"/>
        <v>7.4301857637995268E-5</v>
      </c>
      <c r="D1703" s="78">
        <f t="shared" si="203"/>
        <v>1</v>
      </c>
      <c r="E1703" s="78">
        <f t="shared" si="204"/>
        <v>7.4301857637995268E-5</v>
      </c>
      <c r="F1703" s="78">
        <f t="shared" si="205"/>
        <v>-82.580006564130187</v>
      </c>
      <c r="G1703" s="78">
        <f t="shared" si="206"/>
        <v>1</v>
      </c>
      <c r="H1703" s="78">
        <f t="shared" si="207"/>
        <v>7.373092330639144E-5</v>
      </c>
      <c r="I1703" s="78">
        <f t="shared" si="208"/>
        <v>7.373092330639144E-5</v>
      </c>
      <c r="J1703" s="190"/>
    </row>
    <row r="1704" spans="1:10" x14ac:dyDescent="0.2">
      <c r="A1704" s="76">
        <v>745</v>
      </c>
      <c r="B1704" s="76">
        <f t="shared" si="201"/>
        <v>0.745</v>
      </c>
      <c r="C1704" s="78">
        <f t="shared" si="202"/>
        <v>7.523070591604488E-5</v>
      </c>
      <c r="D1704" s="78">
        <f t="shared" si="203"/>
        <v>1</v>
      </c>
      <c r="E1704" s="78">
        <f t="shared" si="204"/>
        <v>7.523070591604488E-5</v>
      </c>
      <c r="F1704" s="78">
        <f t="shared" si="205"/>
        <v>-82.472097260491267</v>
      </c>
      <c r="G1704" s="78">
        <f t="shared" si="206"/>
        <v>1</v>
      </c>
      <c r="H1704" s="78">
        <f t="shared" si="207"/>
        <v>7.4766281777020074E-5</v>
      </c>
      <c r="I1704" s="78">
        <f t="shared" si="208"/>
        <v>7.4766281777020074E-5</v>
      </c>
      <c r="J1704" s="190"/>
    </row>
    <row r="1705" spans="1:10" x14ac:dyDescent="0.2">
      <c r="A1705" s="76">
        <v>746</v>
      </c>
      <c r="B1705" s="76">
        <f t="shared" si="201"/>
        <v>0.746</v>
      </c>
      <c r="C1705" s="78">
        <f t="shared" si="202"/>
        <v>7.5940694770953491E-5</v>
      </c>
      <c r="D1705" s="78">
        <f t="shared" si="203"/>
        <v>1</v>
      </c>
      <c r="E1705" s="78">
        <f t="shared" si="204"/>
        <v>7.5940694770953491E-5</v>
      </c>
      <c r="F1705" s="78">
        <f t="shared" si="205"/>
        <v>-82.390508677553356</v>
      </c>
      <c r="G1705" s="78">
        <f t="shared" si="206"/>
        <v>1</v>
      </c>
      <c r="H1705" s="78">
        <f t="shared" si="207"/>
        <v>7.5585700343499179E-5</v>
      </c>
      <c r="I1705" s="78">
        <f t="shared" si="208"/>
        <v>7.5585700343499179E-5</v>
      </c>
      <c r="J1705" s="190"/>
    </row>
    <row r="1706" spans="1:10" x14ac:dyDescent="0.2">
      <c r="A1706" s="76">
        <v>747</v>
      </c>
      <c r="B1706" s="76">
        <f t="shared" si="201"/>
        <v>0.747</v>
      </c>
      <c r="C1706" s="78">
        <f t="shared" si="202"/>
        <v>7.6427507554013797E-5</v>
      </c>
      <c r="D1706" s="78">
        <f t="shared" si="203"/>
        <v>1</v>
      </c>
      <c r="E1706" s="78">
        <f t="shared" si="204"/>
        <v>7.6427507554013797E-5</v>
      </c>
      <c r="F1706" s="78">
        <f t="shared" si="205"/>
        <v>-82.335006067017929</v>
      </c>
      <c r="G1706" s="78">
        <f t="shared" si="206"/>
        <v>1</v>
      </c>
      <c r="H1706" s="78">
        <f t="shared" si="207"/>
        <v>7.6184101162483637E-5</v>
      </c>
      <c r="I1706" s="78">
        <f t="shared" si="208"/>
        <v>7.6184101162483637E-5</v>
      </c>
      <c r="J1706" s="190"/>
    </row>
    <row r="1707" spans="1:10" x14ac:dyDescent="0.2">
      <c r="A1707" s="76">
        <v>748</v>
      </c>
      <c r="B1707" s="76">
        <f t="shared" si="201"/>
        <v>0.748</v>
      </c>
      <c r="C1707" s="78">
        <f t="shared" si="202"/>
        <v>7.6688379350976787E-5</v>
      </c>
      <c r="D1707" s="78">
        <f t="shared" si="203"/>
        <v>1</v>
      </c>
      <c r="E1707" s="78">
        <f t="shared" si="204"/>
        <v>7.6688379350976787E-5</v>
      </c>
      <c r="F1707" s="78">
        <f t="shared" si="205"/>
        <v>-82.305408800837625</v>
      </c>
      <c r="G1707" s="78">
        <f t="shared" si="206"/>
        <v>1</v>
      </c>
      <c r="H1707" s="78">
        <f t="shared" si="207"/>
        <v>7.6557943452495292E-5</v>
      </c>
      <c r="I1707" s="78">
        <f t="shared" si="208"/>
        <v>7.6557943452495292E-5</v>
      </c>
      <c r="J1707" s="190"/>
    </row>
    <row r="1708" spans="1:10" x14ac:dyDescent="0.2">
      <c r="A1708" s="76">
        <v>749</v>
      </c>
      <c r="B1708" s="76">
        <f t="shared" si="201"/>
        <v>0.749</v>
      </c>
      <c r="C1708" s="78">
        <f t="shared" si="202"/>
        <v>7.6722112837354696E-5</v>
      </c>
      <c r="D1708" s="78">
        <f t="shared" si="203"/>
        <v>1</v>
      </c>
      <c r="E1708" s="78">
        <f t="shared" si="204"/>
        <v>7.6722112837354696E-5</v>
      </c>
      <c r="F1708" s="78">
        <f t="shared" si="205"/>
        <v>-82.301588914201062</v>
      </c>
      <c r="G1708" s="78">
        <f t="shared" si="206"/>
        <v>1</v>
      </c>
      <c r="H1708" s="78">
        <f t="shared" si="207"/>
        <v>7.6705246094165735E-5</v>
      </c>
      <c r="I1708" s="78">
        <f t="shared" si="208"/>
        <v>7.6705246094165735E-5</v>
      </c>
      <c r="J1708" s="190"/>
    </row>
    <row r="1709" spans="1:10" x14ac:dyDescent="0.2">
      <c r="A1709" s="76">
        <v>750</v>
      </c>
      <c r="B1709" s="76">
        <f t="shared" si="201"/>
        <v>0.75</v>
      </c>
      <c r="C1709" s="78">
        <f t="shared" si="202"/>
        <v>7.652908060500627E-5</v>
      </c>
      <c r="D1709" s="78">
        <f t="shared" si="203"/>
        <v>1</v>
      </c>
      <c r="E1709" s="78">
        <f t="shared" si="204"/>
        <v>7.652908060500627E-5</v>
      </c>
      <c r="F1709" s="78">
        <f t="shared" si="205"/>
        <v>-82.323470082181615</v>
      </c>
      <c r="G1709" s="78">
        <f t="shared" si="206"/>
        <v>1</v>
      </c>
      <c r="H1709" s="78">
        <f t="shared" si="207"/>
        <v>7.6625596721180476E-5</v>
      </c>
      <c r="I1709" s="78">
        <f t="shared" si="208"/>
        <v>7.6625596721180476E-5</v>
      </c>
      <c r="J1709" s="190"/>
    </row>
    <row r="1710" spans="1:10" x14ac:dyDescent="0.2">
      <c r="A1710" s="76">
        <v>751</v>
      </c>
      <c r="B1710" s="76">
        <f t="shared" si="201"/>
        <v>0.751</v>
      </c>
      <c r="C1710" s="78">
        <f t="shared" si="202"/>
        <v>7.6111214040025887E-5</v>
      </c>
      <c r="D1710" s="78">
        <f t="shared" si="203"/>
        <v>1</v>
      </c>
      <c r="E1710" s="78">
        <f t="shared" si="204"/>
        <v>7.6111214040025887E-5</v>
      </c>
      <c r="F1710" s="78">
        <f t="shared" si="205"/>
        <v>-82.37102701257696</v>
      </c>
      <c r="G1710" s="78">
        <f t="shared" si="206"/>
        <v>1</v>
      </c>
      <c r="H1710" s="78">
        <f t="shared" si="207"/>
        <v>7.6320147322516085E-5</v>
      </c>
      <c r="I1710" s="78">
        <f t="shared" si="208"/>
        <v>7.6320147322516085E-5</v>
      </c>
      <c r="J1710" s="190"/>
    </row>
    <row r="1711" spans="1:10" x14ac:dyDescent="0.2">
      <c r="A1711" s="76">
        <v>752</v>
      </c>
      <c r="B1711" s="76">
        <f t="shared" si="201"/>
        <v>0.752</v>
      </c>
      <c r="C1711" s="78">
        <f t="shared" si="202"/>
        <v>7.5471978949177889E-5</v>
      </c>
      <c r="D1711" s="78">
        <f t="shared" si="203"/>
        <v>1</v>
      </c>
      <c r="E1711" s="78">
        <f t="shared" si="204"/>
        <v>7.5471978949177889E-5</v>
      </c>
      <c r="F1711" s="78">
        <f t="shared" si="205"/>
        <v>-82.444285244655916</v>
      </c>
      <c r="G1711" s="78">
        <f t="shared" si="206"/>
        <v>1</v>
      </c>
      <c r="H1711" s="78">
        <f t="shared" si="207"/>
        <v>7.5791596494601888E-5</v>
      </c>
      <c r="I1711" s="78">
        <f t="shared" si="208"/>
        <v>7.5791596494601888E-5</v>
      </c>
      <c r="J1711" s="190"/>
    </row>
    <row r="1712" spans="1:10" x14ac:dyDescent="0.2">
      <c r="A1712" s="76">
        <v>753</v>
      </c>
      <c r="B1712" s="76">
        <f t="shared" si="201"/>
        <v>0.753</v>
      </c>
      <c r="C1712" s="78">
        <f t="shared" si="202"/>
        <v>7.4616338246685779E-5</v>
      </c>
      <c r="D1712" s="78">
        <f t="shared" si="203"/>
        <v>1</v>
      </c>
      <c r="E1712" s="78">
        <f t="shared" si="204"/>
        <v>7.4616338246685779E-5</v>
      </c>
      <c r="F1712" s="78">
        <f t="shared" si="205"/>
        <v>-82.543321350417017</v>
      </c>
      <c r="G1712" s="78">
        <f t="shared" si="206"/>
        <v>1</v>
      </c>
      <c r="H1712" s="78">
        <f t="shared" si="207"/>
        <v>7.5044158597931834E-5</v>
      </c>
      <c r="I1712" s="78">
        <f t="shared" si="208"/>
        <v>7.5044158597931834E-5</v>
      </c>
      <c r="J1712" s="190"/>
    </row>
    <row r="1713" spans="1:10" x14ac:dyDescent="0.2">
      <c r="A1713" s="76">
        <v>754</v>
      </c>
      <c r="B1713" s="76">
        <f t="shared" si="201"/>
        <v>0.754</v>
      </c>
      <c r="C1713" s="78">
        <f t="shared" si="202"/>
        <v>7.3550702124120548E-5</v>
      </c>
      <c r="D1713" s="78">
        <f t="shared" si="203"/>
        <v>1</v>
      </c>
      <c r="E1713" s="78">
        <f t="shared" si="204"/>
        <v>7.3550702124120548E-5</v>
      </c>
      <c r="F1713" s="78">
        <f t="shared" si="205"/>
        <v>-82.668263541753987</v>
      </c>
      <c r="G1713" s="78">
        <f t="shared" si="206"/>
        <v>1</v>
      </c>
      <c r="H1713" s="78">
        <f t="shared" si="207"/>
        <v>7.4083520185403164E-5</v>
      </c>
      <c r="I1713" s="78">
        <f t="shared" si="208"/>
        <v>7.4083520185403164E-5</v>
      </c>
      <c r="J1713" s="190"/>
    </row>
    <row r="1714" spans="1:10" x14ac:dyDescent="0.2">
      <c r="A1714" s="76">
        <v>755</v>
      </c>
      <c r="B1714" s="76">
        <f t="shared" si="201"/>
        <v>0.755</v>
      </c>
      <c r="C1714" s="78">
        <f t="shared" si="202"/>
        <v>7.2282866232487307E-5</v>
      </c>
      <c r="D1714" s="78">
        <f t="shared" si="203"/>
        <v>1</v>
      </c>
      <c r="E1714" s="78">
        <f t="shared" si="204"/>
        <v>7.2282866232487307E-5</v>
      </c>
      <c r="F1714" s="78">
        <f t="shared" si="205"/>
        <v>-82.819292693812343</v>
      </c>
      <c r="G1714" s="78">
        <f t="shared" si="206"/>
        <v>1</v>
      </c>
      <c r="H1714" s="78">
        <f t="shared" si="207"/>
        <v>7.2916784178303934E-5</v>
      </c>
      <c r="I1714" s="78">
        <f t="shared" si="208"/>
        <v>7.2916784178303934E-5</v>
      </c>
      <c r="J1714" s="190"/>
    </row>
    <row r="1715" spans="1:10" x14ac:dyDescent="0.2">
      <c r="A1715" s="76">
        <v>756</v>
      </c>
      <c r="B1715" s="76">
        <f t="shared" si="201"/>
        <v>0.75600000000000001</v>
      </c>
      <c r="C1715" s="78">
        <f t="shared" si="202"/>
        <v>7.0821938506491629E-5</v>
      </c>
      <c r="D1715" s="78">
        <f t="shared" si="203"/>
        <v>1</v>
      </c>
      <c r="E1715" s="78">
        <f t="shared" si="204"/>
        <v>7.0821938506491629E-5</v>
      </c>
      <c r="F1715" s="78">
        <f t="shared" si="205"/>
        <v>-82.996643802009856</v>
      </c>
      <c r="G1715" s="78">
        <f t="shared" si="206"/>
        <v>1</v>
      </c>
      <c r="H1715" s="78">
        <f t="shared" si="207"/>
        <v>7.1552402369489461E-5</v>
      </c>
      <c r="I1715" s="78">
        <f t="shared" si="208"/>
        <v>7.1552402369489461E-5</v>
      </c>
      <c r="J1715" s="190"/>
    </row>
    <row r="1716" spans="1:10" x14ac:dyDescent="0.2">
      <c r="A1716" s="76">
        <v>757</v>
      </c>
      <c r="B1716" s="76">
        <f t="shared" si="201"/>
        <v>0.75700000000000001</v>
      </c>
      <c r="C1716" s="78">
        <f t="shared" si="202"/>
        <v>6.9178255355536555E-5</v>
      </c>
      <c r="D1716" s="78">
        <f t="shared" si="203"/>
        <v>1</v>
      </c>
      <c r="E1716" s="78">
        <f t="shared" si="204"/>
        <v>6.9178255355536555E-5</v>
      </c>
      <c r="F1716" s="78">
        <f t="shared" si="205"/>
        <v>-83.200607897898195</v>
      </c>
      <c r="G1716" s="78">
        <f t="shared" si="206"/>
        <v>1</v>
      </c>
      <c r="H1716" s="78">
        <f t="shared" si="207"/>
        <v>7.0000096931014099E-5</v>
      </c>
      <c r="I1716" s="78">
        <f t="shared" si="208"/>
        <v>7.0000096931014099E-5</v>
      </c>
      <c r="J1716" s="190"/>
    </row>
    <row r="1717" spans="1:10" x14ac:dyDescent="0.2">
      <c r="A1717" s="76">
        <v>758</v>
      </c>
      <c r="B1717" s="76">
        <f t="shared" si="201"/>
        <v>0.75800000000000001</v>
      </c>
      <c r="C1717" s="78">
        <f t="shared" si="202"/>
        <v>6.7363288033467234E-5</v>
      </c>
      <c r="D1717" s="78">
        <f t="shared" si="203"/>
        <v>1</v>
      </c>
      <c r="E1717" s="78">
        <f t="shared" si="204"/>
        <v>6.7363288033467234E-5</v>
      </c>
      <c r="F1717" s="78">
        <f t="shared" si="205"/>
        <v>-83.431534457501726</v>
      </c>
      <c r="G1717" s="78">
        <f t="shared" si="206"/>
        <v>1</v>
      </c>
      <c r="H1717" s="78">
        <f t="shared" si="207"/>
        <v>6.8270771694501888E-5</v>
      </c>
      <c r="I1717" s="78">
        <f t="shared" si="208"/>
        <v>6.8270771694501888E-5</v>
      </c>
      <c r="J1717" s="190"/>
    </row>
    <row r="1718" spans="1:10" x14ac:dyDescent="0.2">
      <c r="A1718" s="76">
        <v>759</v>
      </c>
      <c r="B1718" s="76">
        <f t="shared" si="201"/>
        <v>0.75900000000000001</v>
      </c>
      <c r="C1718" s="78">
        <f t="shared" si="202"/>
        <v>6.5389540078749687E-5</v>
      </c>
      <c r="D1718" s="78">
        <f t="shared" si="203"/>
        <v>1</v>
      </c>
      <c r="E1718" s="78">
        <f t="shared" si="204"/>
        <v>6.5389540078749687E-5</v>
      </c>
      <c r="F1718" s="78">
        <f t="shared" si="205"/>
        <v>-83.689834345255377</v>
      </c>
      <c r="G1718" s="78">
        <f t="shared" si="206"/>
        <v>1</v>
      </c>
      <c r="H1718" s="78">
        <f t="shared" si="207"/>
        <v>6.6376414056108454E-5</v>
      </c>
      <c r="I1718" s="78">
        <f t="shared" si="208"/>
        <v>6.6376414056108454E-5</v>
      </c>
      <c r="J1718" s="190"/>
    </row>
    <row r="1719" spans="1:10" x14ac:dyDescent="0.2">
      <c r="A1719" s="76">
        <v>760</v>
      </c>
      <c r="B1719" s="76">
        <f t="shared" si="201"/>
        <v>0.76</v>
      </c>
      <c r="C1719" s="78">
        <f t="shared" si="202"/>
        <v>6.3270436787999564E-5</v>
      </c>
      <c r="D1719" s="78">
        <f t="shared" si="203"/>
        <v>1</v>
      </c>
      <c r="E1719" s="78">
        <f t="shared" si="204"/>
        <v>6.3270436787999564E-5</v>
      </c>
      <c r="F1719" s="78">
        <f t="shared" si="205"/>
        <v>-83.975983347496907</v>
      </c>
      <c r="G1719" s="78">
        <f t="shared" si="206"/>
        <v>1</v>
      </c>
      <c r="H1719" s="78">
        <f t="shared" si="207"/>
        <v>6.4329988433374632E-5</v>
      </c>
      <c r="I1719" s="78">
        <f t="shared" si="208"/>
        <v>6.4329988433374632E-5</v>
      </c>
      <c r="J1719" s="190"/>
    </row>
    <row r="1720" spans="1:10" x14ac:dyDescent="0.2">
      <c r="A1720" s="76">
        <v>761</v>
      </c>
      <c r="B1720" s="76">
        <f t="shared" si="201"/>
        <v>0.76100000000000001</v>
      </c>
      <c r="C1720" s="78">
        <f t="shared" si="202"/>
        <v>6.1020207747985788E-5</v>
      </c>
      <c r="D1720" s="78">
        <f t="shared" si="203"/>
        <v>1</v>
      </c>
      <c r="E1720" s="78">
        <f t="shared" si="204"/>
        <v>6.1020207747985788E-5</v>
      </c>
      <c r="F1720" s="78">
        <f t="shared" si="205"/>
        <v>-84.290526362043238</v>
      </c>
      <c r="G1720" s="78">
        <f t="shared" si="206"/>
        <v>1</v>
      </c>
      <c r="H1720" s="78">
        <f t="shared" si="207"/>
        <v>6.2145322267992669E-5</v>
      </c>
      <c r="I1720" s="78">
        <f t="shared" si="208"/>
        <v>6.2145322267992669E-5</v>
      </c>
      <c r="J1720" s="190"/>
    </row>
    <row r="1721" spans="1:10" x14ac:dyDescent="0.2">
      <c r="A1721" s="76">
        <v>762</v>
      </c>
      <c r="B1721" s="76">
        <f t="shared" si="201"/>
        <v>0.76200000000000001</v>
      </c>
      <c r="C1721" s="78">
        <f t="shared" si="202"/>
        <v>5.8653763503994215E-5</v>
      </c>
      <c r="D1721" s="78">
        <f t="shared" si="203"/>
        <v>1</v>
      </c>
      <c r="E1721" s="78">
        <f t="shared" si="204"/>
        <v>5.8653763503994215E-5</v>
      </c>
      <c r="F1721" s="78">
        <f t="shared" si="205"/>
        <v>-84.634082325162211</v>
      </c>
      <c r="G1721" s="78">
        <f t="shared" si="206"/>
        <v>1</v>
      </c>
      <c r="H1721" s="78">
        <f t="shared" si="207"/>
        <v>5.9836985625990005E-5</v>
      </c>
      <c r="I1721" s="78">
        <f t="shared" si="208"/>
        <v>5.9836985625990005E-5</v>
      </c>
      <c r="J1721" s="190"/>
    </row>
    <row r="1722" spans="1:10" x14ac:dyDescent="0.2">
      <c r="A1722" s="76">
        <v>763</v>
      </c>
      <c r="B1722" s="76">
        <f t="shared" si="201"/>
        <v>0.76300000000000001</v>
      </c>
      <c r="C1722" s="78">
        <f t="shared" si="202"/>
        <v>5.6186567485314803E-5</v>
      </c>
      <c r="D1722" s="78">
        <f t="shared" si="203"/>
        <v>1</v>
      </c>
      <c r="E1722" s="78">
        <f t="shared" si="204"/>
        <v>5.6186567485314803E-5</v>
      </c>
      <c r="F1722" s="78">
        <f t="shared" si="205"/>
        <v>-85.007349974838448</v>
      </c>
      <c r="G1722" s="78">
        <f t="shared" si="206"/>
        <v>1</v>
      </c>
      <c r="H1722" s="78">
        <f t="shared" si="207"/>
        <v>5.7420165494654509E-5</v>
      </c>
      <c r="I1722" s="78">
        <f t="shared" si="208"/>
        <v>5.7420165494654509E-5</v>
      </c>
      <c r="J1722" s="190"/>
    </row>
    <row r="1723" spans="1:10" x14ac:dyDescent="0.2">
      <c r="A1723" s="76">
        <v>764</v>
      </c>
      <c r="B1723" s="76">
        <f t="shared" si="201"/>
        <v>0.76400000000000001</v>
      </c>
      <c r="C1723" s="78">
        <f t="shared" si="202"/>
        <v>5.3634504341330934E-5</v>
      </c>
      <c r="D1723" s="78">
        <f t="shared" si="203"/>
        <v>1</v>
      </c>
      <c r="E1723" s="78">
        <f t="shared" si="204"/>
        <v>5.3634504341330934E-5</v>
      </c>
      <c r="F1723" s="78">
        <f t="shared" si="205"/>
        <v>-85.411114570364234</v>
      </c>
      <c r="G1723" s="78">
        <f t="shared" si="206"/>
        <v>1</v>
      </c>
      <c r="H1723" s="78">
        <f t="shared" si="207"/>
        <v>5.4910535913322868E-5</v>
      </c>
      <c r="I1723" s="78">
        <f t="shared" si="208"/>
        <v>5.4910535913322868E-5</v>
      </c>
      <c r="J1723" s="190"/>
    </row>
    <row r="1724" spans="1:10" x14ac:dyDescent="0.2">
      <c r="A1724" s="76">
        <v>765</v>
      </c>
      <c r="B1724" s="76">
        <f t="shared" si="201"/>
        <v>0.76500000000000001</v>
      </c>
      <c r="C1724" s="78">
        <f t="shared" si="202"/>
        <v>5.1013745864045481E-5</v>
      </c>
      <c r="D1724" s="78">
        <f t="shared" si="203"/>
        <v>1</v>
      </c>
      <c r="E1724" s="78">
        <f t="shared" si="204"/>
        <v>5.1013745864045481E-5</v>
      </c>
      <c r="F1724" s="78">
        <f t="shared" si="205"/>
        <v>-85.846255713906189</v>
      </c>
      <c r="G1724" s="78">
        <f t="shared" si="206"/>
        <v>1</v>
      </c>
      <c r="H1724" s="78">
        <f t="shared" si="207"/>
        <v>5.2324125102688207E-5</v>
      </c>
      <c r="I1724" s="78">
        <f t="shared" si="208"/>
        <v>5.2324125102688207E-5</v>
      </c>
      <c r="J1724" s="190"/>
    </row>
    <row r="1725" spans="1:10" x14ac:dyDescent="0.2">
      <c r="A1725" s="76">
        <v>766</v>
      </c>
      <c r="B1725" s="76">
        <f t="shared" ref="B1725:B1788" si="209">A1725/1000</f>
        <v>0.76600000000000001</v>
      </c>
      <c r="C1725" s="78">
        <f t="shared" ref="C1725:C1788" si="210">ABS(SIN(((144*PI()*$A1725*VLOOKUP($D$8,$C$13:$D$16,2,FALSE))/($D$11*1000000)))/(VLOOKUP($D$8,$C$13:$D$16,2,FALSE)*SIN(((144*PI()*$A1725)/($D$11*1000000)))))^3</f>
        <v>4.8340615684735848E-5</v>
      </c>
      <c r="D1725" s="78">
        <f t="shared" ref="D1725:D1788" si="211">ABS(SIN(((144*VLOOKUP($D$8,$C$13:$D$16,2,FALSE)*PI()*$A1725*VLOOKUP($D$8,$C$13:$E$16,3,FALSE))/($D$11*1000000)))/(VLOOKUP($D$8,$C$13:$E$16,3,FALSE)*SIN(((144*VLOOKUP($D$8,$C$13:$D$16,2,FALSE)*PI()*$A1725)/($D$11*1000000)))))^1</f>
        <v>1</v>
      </c>
      <c r="E1725" s="78">
        <f t="shared" ref="E1725:E1788" si="212">C1725*D1725</f>
        <v>4.8340615684735848E-5</v>
      </c>
      <c r="F1725" s="78">
        <f t="shared" ref="F1725:F1788" si="213">20*LOG10(E1725)</f>
        <v>-86.313756451020595</v>
      </c>
      <c r="G1725" s="78">
        <f t="shared" ref="G1725:G1788" si="214">A1725-A1724</f>
        <v>1</v>
      </c>
      <c r="H1725" s="78">
        <f t="shared" ref="H1725:H1788" si="215">((C1725+C1724)/2)</f>
        <v>4.9677180774390661E-5</v>
      </c>
      <c r="I1725" s="78">
        <f t="shared" si="208"/>
        <v>4.9677180774390661E-5</v>
      </c>
      <c r="J1725" s="190"/>
    </row>
    <row r="1726" spans="1:10" x14ac:dyDescent="0.2">
      <c r="A1726" s="76">
        <v>767</v>
      </c>
      <c r="B1726" s="76">
        <f t="shared" si="209"/>
        <v>0.76700000000000002</v>
      </c>
      <c r="C1726" s="78">
        <f t="shared" si="210"/>
        <v>4.5631453933789473E-5</v>
      </c>
      <c r="D1726" s="78">
        <f t="shared" si="211"/>
        <v>1</v>
      </c>
      <c r="E1726" s="78">
        <f t="shared" si="212"/>
        <v>4.5631453933789473E-5</v>
      </c>
      <c r="F1726" s="78">
        <f t="shared" si="213"/>
        <v>-86.814713865676666</v>
      </c>
      <c r="G1726" s="78">
        <f t="shared" si="214"/>
        <v>1</v>
      </c>
      <c r="H1726" s="78">
        <f t="shared" si="215"/>
        <v>4.6986034809262664E-5</v>
      </c>
      <c r="I1726" s="78">
        <f t="shared" ref="I1726:I1789" si="216">G1726*H1726</f>
        <v>4.6986034809262664E-5</v>
      </c>
      <c r="J1726" s="190"/>
    </row>
    <row r="1727" spans="1:10" x14ac:dyDescent="0.2">
      <c r="A1727" s="76">
        <v>768</v>
      </c>
      <c r="B1727" s="76">
        <f t="shared" si="209"/>
        <v>0.76800000000000002</v>
      </c>
      <c r="C1727" s="78">
        <f t="shared" si="210"/>
        <v>4.2902483043684896E-5</v>
      </c>
      <c r="D1727" s="78">
        <f t="shared" si="211"/>
        <v>1</v>
      </c>
      <c r="E1727" s="78">
        <f t="shared" si="212"/>
        <v>4.2902483043684896E-5</v>
      </c>
      <c r="F1727" s="78">
        <f t="shared" si="213"/>
        <v>-87.350351433245436</v>
      </c>
      <c r="G1727" s="78">
        <f t="shared" si="214"/>
        <v>1</v>
      </c>
      <c r="H1727" s="78">
        <f t="shared" si="215"/>
        <v>4.4266968488737185E-5</v>
      </c>
      <c r="I1727" s="78">
        <f t="shared" si="216"/>
        <v>4.4266968488737185E-5</v>
      </c>
      <c r="J1727" s="190"/>
    </row>
    <row r="1728" spans="1:10" x14ac:dyDescent="0.2">
      <c r="A1728" s="76">
        <v>769</v>
      </c>
      <c r="B1728" s="76">
        <f t="shared" si="209"/>
        <v>0.76900000000000002</v>
      </c>
      <c r="C1728" s="78">
        <f t="shared" si="210"/>
        <v>4.0169675855717977E-5</v>
      </c>
      <c r="D1728" s="78">
        <f t="shared" si="211"/>
        <v>1</v>
      </c>
      <c r="E1728" s="78">
        <f t="shared" si="212"/>
        <v>4.0169675855717977E-5</v>
      </c>
      <c r="F1728" s="78">
        <f t="shared" si="213"/>
        <v>-87.92203345480695</v>
      </c>
      <c r="G1728" s="78">
        <f t="shared" si="214"/>
        <v>1</v>
      </c>
      <c r="H1728" s="78">
        <f t="shared" si="215"/>
        <v>4.1536079449701433E-5</v>
      </c>
      <c r="I1728" s="78">
        <f t="shared" si="216"/>
        <v>4.1536079449701433E-5</v>
      </c>
      <c r="J1728" s="190"/>
    </row>
    <row r="1729" spans="1:10" x14ac:dyDescent="0.2">
      <c r="A1729" s="76">
        <v>770</v>
      </c>
      <c r="B1729" s="76">
        <f t="shared" si="209"/>
        <v>0.77</v>
      </c>
      <c r="C1729" s="78">
        <f t="shared" si="210"/>
        <v>3.7448627161695906E-5</v>
      </c>
      <c r="D1729" s="78">
        <f t="shared" si="211"/>
        <v>1</v>
      </c>
      <c r="E1729" s="78">
        <f t="shared" si="212"/>
        <v>3.7448627161695906E-5</v>
      </c>
      <c r="F1729" s="78">
        <f t="shared" si="213"/>
        <v>-88.531281971588456</v>
      </c>
      <c r="G1729" s="78">
        <f t="shared" si="214"/>
        <v>1</v>
      </c>
      <c r="H1729" s="78">
        <f t="shared" si="215"/>
        <v>3.8809151508706941E-5</v>
      </c>
      <c r="I1729" s="78">
        <f t="shared" si="216"/>
        <v>3.8809151508706941E-5</v>
      </c>
      <c r="J1729" s="190"/>
    </row>
    <row r="1730" spans="1:10" x14ac:dyDescent="0.2">
      <c r="A1730" s="76">
        <v>771</v>
      </c>
      <c r="B1730" s="76">
        <f t="shared" si="209"/>
        <v>0.77100000000000002</v>
      </c>
      <c r="C1730" s="78">
        <f t="shared" si="210"/>
        <v>3.4754429772722062E-5</v>
      </c>
      <c r="D1730" s="78">
        <f t="shared" si="211"/>
        <v>1</v>
      </c>
      <c r="E1730" s="78">
        <f t="shared" si="212"/>
        <v>3.4754429772722062E-5</v>
      </c>
      <c r="F1730" s="78">
        <f t="shared" si="213"/>
        <v>-89.179796654145335</v>
      </c>
      <c r="G1730" s="78">
        <f t="shared" si="214"/>
        <v>1</v>
      </c>
      <c r="H1730" s="78">
        <f t="shared" si="215"/>
        <v>3.6101528467208984E-5</v>
      </c>
      <c r="I1730" s="78">
        <f t="shared" si="216"/>
        <v>3.6101528467208984E-5</v>
      </c>
      <c r="J1730" s="190"/>
    </row>
    <row r="1731" spans="1:10" x14ac:dyDescent="0.2">
      <c r="A1731" s="76">
        <v>772</v>
      </c>
      <c r="B1731" s="76">
        <f t="shared" si="209"/>
        <v>0.77200000000000002</v>
      </c>
      <c r="C1731" s="78">
        <f t="shared" si="210"/>
        <v>3.2101556158847806E-5</v>
      </c>
      <c r="D1731" s="78">
        <f t="shared" si="211"/>
        <v>1</v>
      </c>
      <c r="E1731" s="78">
        <f t="shared" si="212"/>
        <v>3.2101556158847806E-5</v>
      </c>
      <c r="F1731" s="78">
        <f t="shared" si="213"/>
        <v>-89.869478283479211</v>
      </c>
      <c r="G1731" s="78">
        <f t="shared" si="214"/>
        <v>1</v>
      </c>
      <c r="H1731" s="78">
        <f t="shared" si="215"/>
        <v>3.3427992965784931E-5</v>
      </c>
      <c r="I1731" s="78">
        <f t="shared" si="216"/>
        <v>3.3427992965784931E-5</v>
      </c>
      <c r="J1731" s="190"/>
    </row>
    <row r="1732" spans="1:10" x14ac:dyDescent="0.2">
      <c r="A1732" s="76">
        <v>773</v>
      </c>
      <c r="B1732" s="76">
        <f t="shared" si="209"/>
        <v>0.77300000000000002</v>
      </c>
      <c r="C1732" s="78">
        <f t="shared" si="210"/>
        <v>2.9503746646229814E-5</v>
      </c>
      <c r="D1732" s="78">
        <f t="shared" si="211"/>
        <v>1</v>
      </c>
      <c r="E1732" s="78">
        <f t="shared" si="212"/>
        <v>2.9503746646229814E-5</v>
      </c>
      <c r="F1732" s="78">
        <f t="shared" si="213"/>
        <v>-90.602456599444139</v>
      </c>
      <c r="G1732" s="78">
        <f t="shared" si="214"/>
        <v>1</v>
      </c>
      <c r="H1732" s="78">
        <f t="shared" si="215"/>
        <v>3.080265140253881E-5</v>
      </c>
      <c r="I1732" s="78">
        <f t="shared" si="216"/>
        <v>3.080265140253881E-5</v>
      </c>
      <c r="J1732" s="190"/>
    </row>
    <row r="1733" spans="1:10" x14ac:dyDescent="0.2">
      <c r="A1733" s="76">
        <v>774</v>
      </c>
      <c r="B1733" s="76">
        <f t="shared" si="209"/>
        <v>0.77400000000000002</v>
      </c>
      <c r="C1733" s="78">
        <f t="shared" si="210"/>
        <v>2.6973905093073528E-5</v>
      </c>
      <c r="D1733" s="78">
        <f t="shared" si="211"/>
        <v>1</v>
      </c>
      <c r="E1733" s="78">
        <f t="shared" si="212"/>
        <v>2.6973905093073528E-5</v>
      </c>
      <c r="F1733" s="78">
        <f t="shared" si="213"/>
        <v>-91.38112349763658</v>
      </c>
      <c r="G1733" s="78">
        <f t="shared" si="214"/>
        <v>1</v>
      </c>
      <c r="H1733" s="78">
        <f t="shared" si="215"/>
        <v>2.8238825869651671E-5</v>
      </c>
      <c r="I1733" s="78">
        <f t="shared" si="216"/>
        <v>2.8238825869651671E-5</v>
      </c>
      <c r="J1733" s="190"/>
    </row>
    <row r="1734" spans="1:10" x14ac:dyDescent="0.2">
      <c r="A1734" s="76">
        <v>775</v>
      </c>
      <c r="B1734" s="76">
        <f t="shared" si="209"/>
        <v>0.77500000000000002</v>
      </c>
      <c r="C1734" s="78">
        <f t="shared" si="210"/>
        <v>2.452400289272804E-5</v>
      </c>
      <c r="D1734" s="78">
        <f t="shared" si="211"/>
        <v>1</v>
      </c>
      <c r="E1734" s="78">
        <f t="shared" si="212"/>
        <v>2.452400289272804E-5</v>
      </c>
      <c r="F1734" s="78">
        <f t="shared" si="213"/>
        <v>-92.208172826352154</v>
      </c>
      <c r="G1734" s="78">
        <f t="shared" si="214"/>
        <v>1</v>
      </c>
      <c r="H1734" s="78">
        <f t="shared" si="215"/>
        <v>2.5748953992900784E-5</v>
      </c>
      <c r="I1734" s="78">
        <f t="shared" si="216"/>
        <v>2.5748953992900784E-5</v>
      </c>
      <c r="J1734" s="190"/>
    </row>
    <row r="1735" spans="1:10" x14ac:dyDescent="0.2">
      <c r="A1735" s="76">
        <v>776</v>
      </c>
      <c r="B1735" s="76">
        <f t="shared" si="209"/>
        <v>0.77600000000000002</v>
      </c>
      <c r="C1735" s="78">
        <f t="shared" si="210"/>
        <v>2.2164992072503005E-5</v>
      </c>
      <c r="D1735" s="78">
        <f t="shared" si="211"/>
        <v>1</v>
      </c>
      <c r="E1735" s="78">
        <f t="shared" si="212"/>
        <v>2.2164992072503005E-5</v>
      </c>
      <c r="F1735" s="78">
        <f t="shared" si="213"/>
        <v>-93.086648393874313</v>
      </c>
      <c r="G1735" s="78">
        <f t="shared" si="214"/>
        <v>1</v>
      </c>
      <c r="H1735" s="78">
        <f t="shared" si="215"/>
        <v>2.3344497482615523E-5</v>
      </c>
      <c r="I1735" s="78">
        <f t="shared" si="216"/>
        <v>2.3344497482615523E-5</v>
      </c>
      <c r="J1735" s="190"/>
    </row>
    <row r="1736" spans="1:10" x14ac:dyDescent="0.2">
      <c r="A1736" s="76">
        <v>777</v>
      </c>
      <c r="B1736" s="76">
        <f t="shared" si="209"/>
        <v>0.77700000000000002</v>
      </c>
      <c r="C1736" s="78">
        <f t="shared" si="210"/>
        <v>1.9906728170837059E-5</v>
      </c>
      <c r="D1736" s="78">
        <f t="shared" si="211"/>
        <v>1</v>
      </c>
      <c r="E1736" s="78">
        <f t="shared" si="212"/>
        <v>1.9906728170837059E-5</v>
      </c>
      <c r="F1736" s="78">
        <f t="shared" si="213"/>
        <v>-94.020002277217728</v>
      </c>
      <c r="G1736" s="78">
        <f t="shared" si="214"/>
        <v>1</v>
      </c>
      <c r="H1736" s="78">
        <f t="shared" si="215"/>
        <v>2.1035860121670032E-5</v>
      </c>
      <c r="I1736" s="78">
        <f t="shared" si="216"/>
        <v>2.1035860121670032E-5</v>
      </c>
      <c r="J1736" s="190"/>
    </row>
    <row r="1737" spans="1:10" x14ac:dyDescent="0.2">
      <c r="A1737" s="76">
        <v>778</v>
      </c>
      <c r="B1737" s="76">
        <f t="shared" si="209"/>
        <v>0.77800000000000002</v>
      </c>
      <c r="C1737" s="78">
        <f t="shared" si="210"/>
        <v>1.7757903484219215E-5</v>
      </c>
      <c r="D1737" s="78">
        <f t="shared" si="211"/>
        <v>1</v>
      </c>
      <c r="E1737" s="78">
        <f t="shared" si="212"/>
        <v>1.7757903484219215E-5</v>
      </c>
      <c r="F1737" s="78">
        <f t="shared" si="213"/>
        <v>-95.012166175405426</v>
      </c>
      <c r="G1737" s="78">
        <f t="shared" si="214"/>
        <v>1</v>
      </c>
      <c r="H1737" s="78">
        <f t="shared" si="215"/>
        <v>1.8832315827528137E-5</v>
      </c>
      <c r="I1737" s="78">
        <f t="shared" si="216"/>
        <v>1.8832315827528137E-5</v>
      </c>
      <c r="J1737" s="190"/>
    </row>
    <row r="1738" spans="1:10" x14ac:dyDescent="0.2">
      <c r="A1738" s="76">
        <v>779</v>
      </c>
      <c r="B1738" s="76">
        <f t="shared" si="209"/>
        <v>0.77900000000000003</v>
      </c>
      <c r="C1738" s="78">
        <f t="shared" si="210"/>
        <v>1.5725991179528162E-5</v>
      </c>
      <c r="D1738" s="78">
        <f t="shared" si="211"/>
        <v>1</v>
      </c>
      <c r="E1738" s="78">
        <f t="shared" si="212"/>
        <v>1.5725991179528162E-5</v>
      </c>
      <c r="F1738" s="78">
        <f t="shared" si="213"/>
        <v>-96.067639445178571</v>
      </c>
      <c r="G1738" s="78">
        <f t="shared" si="214"/>
        <v>1</v>
      </c>
      <c r="H1738" s="78">
        <f t="shared" si="215"/>
        <v>1.6741947331873687E-5</v>
      </c>
      <c r="I1738" s="78">
        <f t="shared" si="216"/>
        <v>1.6741947331873687E-5</v>
      </c>
      <c r="J1738" s="190"/>
    </row>
    <row r="1739" spans="1:10" x14ac:dyDescent="0.2">
      <c r="A1739" s="76">
        <v>780</v>
      </c>
      <c r="B1739" s="76">
        <f t="shared" si="209"/>
        <v>0.78</v>
      </c>
      <c r="C1739" s="78">
        <f t="shared" si="210"/>
        <v>1.3817200668114099E-5</v>
      </c>
      <c r="D1739" s="78">
        <f t="shared" si="211"/>
        <v>1</v>
      </c>
      <c r="E1739" s="78">
        <f t="shared" si="212"/>
        <v>1.3817200668114099E-5</v>
      </c>
      <c r="F1739" s="78">
        <f t="shared" si="213"/>
        <v>-97.191598701515986</v>
      </c>
      <c r="G1739" s="78">
        <f t="shared" si="214"/>
        <v>1</v>
      </c>
      <c r="H1739" s="78">
        <f t="shared" si="215"/>
        <v>1.4771595923821131E-5</v>
      </c>
      <c r="I1739" s="78">
        <f t="shared" si="216"/>
        <v>1.4771595923821131E-5</v>
      </c>
      <c r="J1739" s="190"/>
    </row>
    <row r="1740" spans="1:10" x14ac:dyDescent="0.2">
      <c r="A1740" s="76">
        <v>781</v>
      </c>
      <c r="B1740" s="76">
        <f t="shared" si="209"/>
        <v>0.78100000000000003</v>
      </c>
      <c r="C1740" s="78">
        <f t="shared" si="210"/>
        <v>1.2036444535906159E-5</v>
      </c>
      <c r="D1740" s="78">
        <f t="shared" si="211"/>
        <v>1</v>
      </c>
      <c r="E1740" s="78">
        <f t="shared" si="212"/>
        <v>1.2036444535906159E-5</v>
      </c>
      <c r="F1740" s="78">
        <f t="shared" si="213"/>
        <v>-98.390035621155064</v>
      </c>
      <c r="G1740" s="78">
        <f t="shared" si="214"/>
        <v>1</v>
      </c>
      <c r="H1740" s="78">
        <f t="shared" si="215"/>
        <v>1.2926822602010129E-5</v>
      </c>
      <c r="I1740" s="78">
        <f t="shared" si="216"/>
        <v>1.2926822602010129E-5</v>
      </c>
      <c r="J1740" s="190"/>
    </row>
    <row r="1741" spans="1:10" x14ac:dyDescent="0.2">
      <c r="A1741" s="76">
        <v>782</v>
      </c>
      <c r="B1741" s="76">
        <f t="shared" si="209"/>
        <v>0.78200000000000003</v>
      </c>
      <c r="C1741" s="78">
        <f t="shared" si="210"/>
        <v>1.0387317219993191E-5</v>
      </c>
      <c r="D1741" s="78">
        <f t="shared" si="211"/>
        <v>1</v>
      </c>
      <c r="E1741" s="78">
        <f t="shared" si="212"/>
        <v>1.0387317219993191E-5</v>
      </c>
      <c r="F1741" s="78">
        <f t="shared" si="213"/>
        <v>-99.669932103717201</v>
      </c>
      <c r="G1741" s="78">
        <f t="shared" si="214"/>
        <v>1</v>
      </c>
      <c r="H1741" s="78">
        <f t="shared" si="215"/>
        <v>1.1211880877949676E-5</v>
      </c>
      <c r="I1741" s="78">
        <f t="shared" si="216"/>
        <v>1.1211880877949676E-5</v>
      </c>
      <c r="J1741" s="190"/>
    </row>
    <row r="1742" spans="1:10" x14ac:dyDescent="0.2">
      <c r="A1742" s="76">
        <v>783</v>
      </c>
      <c r="B1742" s="76">
        <f t="shared" si="209"/>
        <v>0.78300000000000003</v>
      </c>
      <c r="C1742" s="78">
        <f t="shared" si="210"/>
        <v>8.8720855174038552E-6</v>
      </c>
      <c r="D1742" s="78">
        <f t="shared" si="211"/>
        <v>1</v>
      </c>
      <c r="E1742" s="78">
        <f t="shared" si="212"/>
        <v>8.8720855174038552E-6</v>
      </c>
      <c r="F1742" s="78">
        <f t="shared" si="213"/>
        <v>-101.03948561409948</v>
      </c>
      <c r="G1742" s="78">
        <f t="shared" si="214"/>
        <v>1</v>
      </c>
      <c r="H1742" s="78">
        <f t="shared" si="215"/>
        <v>9.6297013686985237E-6</v>
      </c>
      <c r="I1742" s="78">
        <f t="shared" si="216"/>
        <v>9.6297013686985237E-6</v>
      </c>
      <c r="J1742" s="190"/>
    </row>
    <row r="1743" spans="1:10" x14ac:dyDescent="0.2">
      <c r="A1743" s="76">
        <v>784</v>
      </c>
      <c r="B1743" s="76">
        <f t="shared" si="209"/>
        <v>0.78400000000000003</v>
      </c>
      <c r="C1743" s="78">
        <f t="shared" si="210"/>
        <v>7.4916909071738399E-6</v>
      </c>
      <c r="D1743" s="78">
        <f t="shared" si="211"/>
        <v>1</v>
      </c>
      <c r="E1743" s="78">
        <f t="shared" si="212"/>
        <v>7.4916909071738399E-6</v>
      </c>
      <c r="F1743" s="78">
        <f t="shared" si="213"/>
        <v>-102.50840298172336</v>
      </c>
      <c r="G1743" s="78">
        <f t="shared" si="214"/>
        <v>1</v>
      </c>
      <c r="H1743" s="78">
        <f t="shared" si="215"/>
        <v>8.181888212288848E-6</v>
      </c>
      <c r="I1743" s="78">
        <f t="shared" si="216"/>
        <v>8.181888212288848E-6</v>
      </c>
      <c r="J1743" s="190"/>
    </row>
    <row r="1744" spans="1:10" x14ac:dyDescent="0.2">
      <c r="A1744" s="76">
        <v>785</v>
      </c>
      <c r="B1744" s="76">
        <f t="shared" si="209"/>
        <v>0.78500000000000003</v>
      </c>
      <c r="C1744" s="78">
        <f t="shared" si="210"/>
        <v>6.2457635631041051E-6</v>
      </c>
      <c r="D1744" s="78">
        <f t="shared" si="211"/>
        <v>1</v>
      </c>
      <c r="E1744" s="78">
        <f t="shared" si="212"/>
        <v>6.2457635631041051E-6</v>
      </c>
      <c r="F1744" s="78">
        <f t="shared" si="213"/>
        <v>-104.08828920513513</v>
      </c>
      <c r="G1744" s="78">
        <f t="shared" si="214"/>
        <v>1</v>
      </c>
      <c r="H1744" s="78">
        <f t="shared" si="215"/>
        <v>6.8687272351389725E-6</v>
      </c>
      <c r="I1744" s="78">
        <f t="shared" si="216"/>
        <v>6.8687272351389725E-6</v>
      </c>
      <c r="J1744" s="190"/>
    </row>
    <row r="1745" spans="1:10" x14ac:dyDescent="0.2">
      <c r="A1745" s="76">
        <v>786</v>
      </c>
      <c r="B1745" s="76">
        <f t="shared" si="209"/>
        <v>0.78600000000000003</v>
      </c>
      <c r="C1745" s="78">
        <f t="shared" si="210"/>
        <v>5.132647832809238E-6</v>
      </c>
      <c r="D1745" s="78">
        <f t="shared" si="211"/>
        <v>1</v>
      </c>
      <c r="E1745" s="78">
        <f t="shared" si="212"/>
        <v>5.132647832809238E-6</v>
      </c>
      <c r="F1745" s="78">
        <f t="shared" si="213"/>
        <v>-105.79317066068199</v>
      </c>
      <c r="G1745" s="78">
        <f t="shared" si="214"/>
        <v>1</v>
      </c>
      <c r="H1745" s="78">
        <f t="shared" si="215"/>
        <v>5.6892056979566715E-6</v>
      </c>
      <c r="I1745" s="78">
        <f t="shared" si="216"/>
        <v>5.6892056979566715E-6</v>
      </c>
      <c r="J1745" s="190"/>
    </row>
    <row r="1746" spans="1:10" x14ac:dyDescent="0.2">
      <c r="A1746" s="76">
        <v>787</v>
      </c>
      <c r="B1746" s="76">
        <f t="shared" si="209"/>
        <v>0.78700000000000003</v>
      </c>
      <c r="C1746" s="78">
        <f t="shared" si="210"/>
        <v>4.1494388596130656E-6</v>
      </c>
      <c r="D1746" s="78">
        <f t="shared" si="211"/>
        <v>1</v>
      </c>
      <c r="E1746" s="78">
        <f t="shared" si="212"/>
        <v>4.1494388596130656E-6</v>
      </c>
      <c r="F1746" s="78">
        <f t="shared" si="213"/>
        <v>-107.64021260383529</v>
      </c>
      <c r="G1746" s="78">
        <f t="shared" si="214"/>
        <v>1</v>
      </c>
      <c r="H1746" s="78">
        <f t="shared" si="215"/>
        <v>4.6410433462111522E-6</v>
      </c>
      <c r="I1746" s="78">
        <f t="shared" si="216"/>
        <v>4.6410433462111522E-6</v>
      </c>
      <c r="J1746" s="190"/>
    </row>
    <row r="1747" spans="1:10" x14ac:dyDescent="0.2">
      <c r="A1747" s="76">
        <v>788</v>
      </c>
      <c r="B1747" s="76">
        <f t="shared" si="209"/>
        <v>0.78800000000000003</v>
      </c>
      <c r="C1747" s="78">
        <f t="shared" si="210"/>
        <v>3.2920299284002444E-6</v>
      </c>
      <c r="D1747" s="78">
        <f t="shared" si="211"/>
        <v>1</v>
      </c>
      <c r="E1747" s="78">
        <f t="shared" si="212"/>
        <v>3.2920299284002444E-6</v>
      </c>
      <c r="F1747" s="78">
        <f t="shared" si="213"/>
        <v>-109.65072450394629</v>
      </c>
      <c r="G1747" s="78">
        <f t="shared" si="214"/>
        <v>1</v>
      </c>
      <c r="H1747" s="78">
        <f t="shared" si="215"/>
        <v>3.720734394006655E-6</v>
      </c>
      <c r="I1747" s="78">
        <f t="shared" si="216"/>
        <v>3.720734394006655E-6</v>
      </c>
      <c r="J1747" s="190"/>
    </row>
    <row r="1748" spans="1:10" x14ac:dyDescent="0.2">
      <c r="A1748" s="76">
        <v>789</v>
      </c>
      <c r="B1748" s="76">
        <f t="shared" si="209"/>
        <v>0.78900000000000003</v>
      </c>
      <c r="C1748" s="78">
        <f t="shared" si="210"/>
        <v>2.5551700255043727E-6</v>
      </c>
      <c r="D1748" s="78">
        <f t="shared" si="211"/>
        <v>1</v>
      </c>
      <c r="E1748" s="78">
        <f t="shared" si="212"/>
        <v>2.5551700255043727E-6</v>
      </c>
      <c r="F1748" s="78">
        <f t="shared" si="213"/>
        <v>-111.85160391699227</v>
      </c>
      <c r="G1748" s="78">
        <f t="shared" si="214"/>
        <v>1</v>
      </c>
      <c r="H1748" s="78">
        <f t="shared" si="215"/>
        <v>2.9235999769523083E-6</v>
      </c>
      <c r="I1748" s="78">
        <f t="shared" si="216"/>
        <v>2.9235999769523083E-6</v>
      </c>
      <c r="J1748" s="190"/>
    </row>
    <row r="1749" spans="1:10" x14ac:dyDescent="0.2">
      <c r="A1749" s="76">
        <v>790</v>
      </c>
      <c r="B1749" s="76">
        <f t="shared" si="209"/>
        <v>0.79</v>
      </c>
      <c r="C1749" s="78">
        <f t="shared" si="210"/>
        <v>1.932531016855701E-6</v>
      </c>
      <c r="D1749" s="78">
        <f t="shared" si="211"/>
        <v>1</v>
      </c>
      <c r="E1749" s="78">
        <f t="shared" si="212"/>
        <v>1.932531016855701E-6</v>
      </c>
      <c r="F1749" s="78">
        <f t="shared" si="213"/>
        <v>-114.27747053974591</v>
      </c>
      <c r="G1749" s="78">
        <f t="shared" si="214"/>
        <v>1</v>
      </c>
      <c r="H1749" s="78">
        <f t="shared" si="215"/>
        <v>2.2438505211800371E-6</v>
      </c>
      <c r="I1749" s="78">
        <f t="shared" si="216"/>
        <v>2.2438505211800371E-6</v>
      </c>
      <c r="J1749" s="190"/>
    </row>
    <row r="1750" spans="1:10" x14ac:dyDescent="0.2">
      <c r="A1750" s="76">
        <v>791</v>
      </c>
      <c r="B1750" s="76">
        <f t="shared" si="209"/>
        <v>0.79100000000000004</v>
      </c>
      <c r="C1750" s="78">
        <f t="shared" si="210"/>
        <v>1.4167837686555822E-6</v>
      </c>
      <c r="D1750" s="78">
        <f t="shared" si="211"/>
        <v>1</v>
      </c>
      <c r="E1750" s="78">
        <f t="shared" si="212"/>
        <v>1.4167837686555822E-6</v>
      </c>
      <c r="F1750" s="78">
        <f t="shared" si="213"/>
        <v>-116.97392854544623</v>
      </c>
      <c r="G1750" s="78">
        <f t="shared" si="214"/>
        <v>1</v>
      </c>
      <c r="H1750" s="78">
        <f t="shared" si="215"/>
        <v>1.6746573927556417E-6</v>
      </c>
      <c r="I1750" s="78">
        <f t="shared" si="216"/>
        <v>1.6746573927556417E-6</v>
      </c>
      <c r="J1750" s="190"/>
    </row>
    <row r="1751" spans="1:10" x14ac:dyDescent="0.2">
      <c r="A1751" s="76">
        <v>792</v>
      </c>
      <c r="B1751" s="76">
        <f t="shared" si="209"/>
        <v>0.79200000000000004</v>
      </c>
      <c r="C1751" s="78">
        <f t="shared" si="210"/>
        <v>9.9968246142965084E-7</v>
      </c>
      <c r="D1751" s="78">
        <f t="shared" si="211"/>
        <v>1</v>
      </c>
      <c r="E1751" s="78">
        <f t="shared" si="212"/>
        <v>9.9968246142965084E-7</v>
      </c>
      <c r="F1751" s="78">
        <f t="shared" si="213"/>
        <v>-120.00275854297297</v>
      </c>
      <c r="G1751" s="78">
        <f t="shared" si="214"/>
        <v>1</v>
      </c>
      <c r="H1751" s="78">
        <f t="shared" si="215"/>
        <v>1.2082331150426164E-6</v>
      </c>
      <c r="I1751" s="78">
        <f t="shared" si="216"/>
        <v>1.2082331150426164E-6</v>
      </c>
      <c r="J1751" s="190"/>
    </row>
    <row r="1752" spans="1:10" x14ac:dyDescent="0.2">
      <c r="A1752" s="76">
        <v>793</v>
      </c>
      <c r="B1752" s="76">
        <f t="shared" si="209"/>
        <v>0.79300000000000004</v>
      </c>
      <c r="C1752" s="78">
        <f t="shared" si="210"/>
        <v>6.7215628204562471E-7</v>
      </c>
      <c r="D1752" s="78">
        <f t="shared" si="211"/>
        <v>1</v>
      </c>
      <c r="E1752" s="78">
        <f t="shared" si="212"/>
        <v>6.7215628204562471E-7</v>
      </c>
      <c r="F1752" s="78">
        <f t="shared" si="213"/>
        <v>-123.45059476097809</v>
      </c>
      <c r="G1752" s="78">
        <f t="shared" si="214"/>
        <v>1</v>
      </c>
      <c r="H1752" s="78">
        <f t="shared" si="215"/>
        <v>8.3591937173763777E-7</v>
      </c>
      <c r="I1752" s="78">
        <f t="shared" si="216"/>
        <v>8.3591937173763777E-7</v>
      </c>
      <c r="J1752" s="190"/>
    </row>
    <row r="1753" spans="1:10" x14ac:dyDescent="0.2">
      <c r="A1753" s="76">
        <v>794</v>
      </c>
      <c r="B1753" s="76">
        <f t="shared" si="209"/>
        <v>0.79400000000000004</v>
      </c>
      <c r="C1753" s="78">
        <f t="shared" si="210"/>
        <v>4.2440761968652716E-7</v>
      </c>
      <c r="D1753" s="78">
        <f t="shared" si="211"/>
        <v>1</v>
      </c>
      <c r="E1753" s="78">
        <f t="shared" si="212"/>
        <v>4.2440761968652716E-7</v>
      </c>
      <c r="F1753" s="78">
        <f t="shared" si="213"/>
        <v>-127.4443365501686</v>
      </c>
      <c r="G1753" s="78">
        <f t="shared" si="214"/>
        <v>1</v>
      </c>
      <c r="H1753" s="78">
        <f t="shared" si="215"/>
        <v>5.4828195086607591E-7</v>
      </c>
      <c r="I1753" s="78">
        <f t="shared" si="216"/>
        <v>5.4828195086607591E-7</v>
      </c>
      <c r="J1753" s="190"/>
    </row>
    <row r="1754" spans="1:10" x14ac:dyDescent="0.2">
      <c r="A1754" s="76">
        <v>795</v>
      </c>
      <c r="B1754" s="76">
        <f t="shared" si="209"/>
        <v>0.79500000000000004</v>
      </c>
      <c r="C1754" s="78">
        <f t="shared" si="210"/>
        <v>2.4601584130250906E-7</v>
      </c>
      <c r="D1754" s="78">
        <f t="shared" si="211"/>
        <v>1</v>
      </c>
      <c r="E1754" s="78">
        <f t="shared" si="212"/>
        <v>2.4601584130250906E-7</v>
      </c>
      <c r="F1754" s="78">
        <f t="shared" si="213"/>
        <v>-132.18073854339897</v>
      </c>
      <c r="G1754" s="78">
        <f t="shared" si="214"/>
        <v>1</v>
      </c>
      <c r="H1754" s="78">
        <f t="shared" si="215"/>
        <v>3.3521173049451813E-7</v>
      </c>
      <c r="I1754" s="78">
        <f t="shared" si="216"/>
        <v>3.3521173049451813E-7</v>
      </c>
      <c r="J1754" s="190"/>
    </row>
    <row r="1755" spans="1:10" x14ac:dyDescent="0.2">
      <c r="A1755" s="76">
        <v>796</v>
      </c>
      <c r="B1755" s="76">
        <f t="shared" si="209"/>
        <v>0.79600000000000004</v>
      </c>
      <c r="C1755" s="78">
        <f t="shared" si="210"/>
        <v>1.2604568010631944E-7</v>
      </c>
      <c r="D1755" s="78">
        <f t="shared" si="211"/>
        <v>1</v>
      </c>
      <c r="E1755" s="78">
        <f t="shared" si="212"/>
        <v>1.2604568010631944E-7</v>
      </c>
      <c r="F1755" s="78">
        <f t="shared" si="213"/>
        <v>-137.98944068132735</v>
      </c>
      <c r="G1755" s="78">
        <f t="shared" si="214"/>
        <v>1</v>
      </c>
      <c r="H1755" s="78">
        <f t="shared" si="215"/>
        <v>1.8603076070441423E-7</v>
      </c>
      <c r="I1755" s="78">
        <f t="shared" si="216"/>
        <v>1.8603076070441423E-7</v>
      </c>
      <c r="J1755" s="190"/>
    </row>
    <row r="1756" spans="1:10" x14ac:dyDescent="0.2">
      <c r="A1756" s="76">
        <v>797</v>
      </c>
      <c r="B1756" s="76">
        <f t="shared" si="209"/>
        <v>0.79700000000000004</v>
      </c>
      <c r="C1756" s="78">
        <f t="shared" si="210"/>
        <v>5.3159237535373275E-8</v>
      </c>
      <c r="D1756" s="78">
        <f t="shared" si="211"/>
        <v>1</v>
      </c>
      <c r="E1756" s="78">
        <f t="shared" si="212"/>
        <v>5.3159237535373275E-8</v>
      </c>
      <c r="F1756" s="78">
        <f t="shared" si="213"/>
        <v>-145.48842513568272</v>
      </c>
      <c r="G1756" s="78">
        <f t="shared" si="214"/>
        <v>1</v>
      </c>
      <c r="H1756" s="78">
        <f t="shared" si="215"/>
        <v>8.9602458820846359E-8</v>
      </c>
      <c r="I1756" s="78">
        <f t="shared" si="216"/>
        <v>8.9602458820846359E-8</v>
      </c>
      <c r="J1756" s="190"/>
    </row>
    <row r="1757" spans="1:10" x14ac:dyDescent="0.2">
      <c r="A1757" s="76">
        <v>798</v>
      </c>
      <c r="B1757" s="76">
        <f t="shared" si="209"/>
        <v>0.79800000000000004</v>
      </c>
      <c r="C1757" s="78">
        <f t="shared" si="210"/>
        <v>1.573057499889585E-8</v>
      </c>
      <c r="D1757" s="78">
        <f t="shared" si="211"/>
        <v>1</v>
      </c>
      <c r="E1757" s="78">
        <f t="shared" si="212"/>
        <v>1.573057499889585E-8</v>
      </c>
      <c r="F1757" s="78">
        <f t="shared" si="213"/>
        <v>-156.0651080468559</v>
      </c>
      <c r="G1757" s="78">
        <f t="shared" si="214"/>
        <v>1</v>
      </c>
      <c r="H1757" s="78">
        <f t="shared" si="215"/>
        <v>3.4444906267134562E-8</v>
      </c>
      <c r="I1757" s="78">
        <f t="shared" si="216"/>
        <v>3.4444906267134562E-8</v>
      </c>
      <c r="J1757" s="190"/>
    </row>
    <row r="1758" spans="1:10" x14ac:dyDescent="0.2">
      <c r="A1758" s="76">
        <v>799</v>
      </c>
      <c r="B1758" s="76">
        <f t="shared" si="209"/>
        <v>0.79900000000000004</v>
      </c>
      <c r="C1758" s="78">
        <f t="shared" si="210"/>
        <v>1.9618568066141274E-9</v>
      </c>
      <c r="D1758" s="78">
        <f t="shared" si="211"/>
        <v>1</v>
      </c>
      <c r="E1758" s="78">
        <f t="shared" si="212"/>
        <v>1.9618568066141274E-9</v>
      </c>
      <c r="F1758" s="78">
        <f t="shared" si="213"/>
        <v>-174.14665388781447</v>
      </c>
      <c r="G1758" s="78">
        <f t="shared" si="214"/>
        <v>1</v>
      </c>
      <c r="H1758" s="78">
        <f t="shared" si="215"/>
        <v>8.8462159027549892E-9</v>
      </c>
      <c r="I1758" s="78">
        <f t="shared" si="216"/>
        <v>8.8462159027549892E-9</v>
      </c>
      <c r="J1758" s="190"/>
    </row>
    <row r="1759" spans="1:10" x14ac:dyDescent="0.2">
      <c r="A1759" s="76">
        <v>800</v>
      </c>
      <c r="B1759" s="76">
        <f t="shared" si="209"/>
        <v>0.8</v>
      </c>
      <c r="C1759" s="78">
        <f t="shared" si="210"/>
        <v>5.9379947007978448E-50</v>
      </c>
      <c r="D1759" s="78">
        <f t="shared" si="211"/>
        <v>1</v>
      </c>
      <c r="E1759" s="78">
        <f t="shared" si="212"/>
        <v>5.9379947007978448E-50</v>
      </c>
      <c r="F1759" s="78">
        <f t="shared" si="213"/>
        <v>-984.52720388628234</v>
      </c>
      <c r="G1759" s="78">
        <f t="shared" si="214"/>
        <v>1</v>
      </c>
      <c r="H1759" s="78">
        <f t="shared" si="215"/>
        <v>9.8092840330706369E-10</v>
      </c>
      <c r="I1759" s="78">
        <f t="shared" si="216"/>
        <v>9.8092840330706369E-10</v>
      </c>
      <c r="J1759" s="190"/>
    </row>
    <row r="1760" spans="1:10" x14ac:dyDescent="0.2">
      <c r="A1760" s="76">
        <v>801</v>
      </c>
      <c r="B1760" s="76">
        <f t="shared" si="209"/>
        <v>0.80100000000000005</v>
      </c>
      <c r="C1760" s="78">
        <f t="shared" si="210"/>
        <v>1.9472096441967546E-9</v>
      </c>
      <c r="D1760" s="78">
        <f t="shared" si="211"/>
        <v>1</v>
      </c>
      <c r="E1760" s="78">
        <f t="shared" si="212"/>
        <v>1.9472096441967546E-9</v>
      </c>
      <c r="F1760" s="78">
        <f t="shared" si="213"/>
        <v>-174.21174576244596</v>
      </c>
      <c r="G1760" s="78">
        <f t="shared" si="214"/>
        <v>1</v>
      </c>
      <c r="H1760" s="78">
        <f t="shared" si="215"/>
        <v>9.736048220983773E-10</v>
      </c>
      <c r="I1760" s="78">
        <f t="shared" si="216"/>
        <v>9.736048220983773E-10</v>
      </c>
      <c r="J1760" s="190"/>
    </row>
    <row r="1761" spans="1:10" x14ac:dyDescent="0.2">
      <c r="A1761" s="76">
        <v>802</v>
      </c>
      <c r="B1761" s="76">
        <f t="shared" si="209"/>
        <v>0.80200000000000005</v>
      </c>
      <c r="C1761" s="78">
        <f t="shared" si="210"/>
        <v>1.5496563493221875E-8</v>
      </c>
      <c r="D1761" s="78">
        <f t="shared" si="211"/>
        <v>1</v>
      </c>
      <c r="E1761" s="78">
        <f t="shared" si="212"/>
        <v>1.5496563493221875E-8</v>
      </c>
      <c r="F1761" s="78">
        <f t="shared" si="213"/>
        <v>-156.1952919996929</v>
      </c>
      <c r="G1761" s="78">
        <f t="shared" si="214"/>
        <v>1</v>
      </c>
      <c r="H1761" s="78">
        <f t="shared" si="215"/>
        <v>8.7218865687093147E-9</v>
      </c>
      <c r="I1761" s="78">
        <f t="shared" si="216"/>
        <v>8.7218865687093147E-9</v>
      </c>
      <c r="J1761" s="190"/>
    </row>
    <row r="1762" spans="1:10" x14ac:dyDescent="0.2">
      <c r="A1762" s="76">
        <v>803</v>
      </c>
      <c r="B1762" s="76">
        <f t="shared" si="209"/>
        <v>0.80300000000000005</v>
      </c>
      <c r="C1762" s="78">
        <f t="shared" si="210"/>
        <v>5.1977444254169195E-8</v>
      </c>
      <c r="D1762" s="78">
        <f t="shared" si="211"/>
        <v>1</v>
      </c>
      <c r="E1762" s="78">
        <f t="shared" si="212"/>
        <v>5.1977444254169195E-8</v>
      </c>
      <c r="F1762" s="78">
        <f t="shared" si="213"/>
        <v>-145.68370157388335</v>
      </c>
      <c r="G1762" s="78">
        <f t="shared" si="214"/>
        <v>1</v>
      </c>
      <c r="H1762" s="78">
        <f t="shared" si="215"/>
        <v>3.3737003873695537E-8</v>
      </c>
      <c r="I1762" s="78">
        <f t="shared" si="216"/>
        <v>3.3737003873695537E-8</v>
      </c>
      <c r="J1762" s="190"/>
    </row>
    <row r="1763" spans="1:10" x14ac:dyDescent="0.2">
      <c r="A1763" s="76">
        <v>804</v>
      </c>
      <c r="B1763" s="76">
        <f t="shared" si="209"/>
        <v>0.80400000000000005</v>
      </c>
      <c r="C1763" s="78">
        <f t="shared" si="210"/>
        <v>1.223233846090237E-7</v>
      </c>
      <c r="D1763" s="78">
        <f t="shared" si="211"/>
        <v>1</v>
      </c>
      <c r="E1763" s="78">
        <f t="shared" si="212"/>
        <v>1.223233846090237E-7</v>
      </c>
      <c r="F1763" s="78">
        <f t="shared" si="213"/>
        <v>-138.24981021563508</v>
      </c>
      <c r="G1763" s="78">
        <f t="shared" si="214"/>
        <v>1</v>
      </c>
      <c r="H1763" s="78">
        <f t="shared" si="215"/>
        <v>8.7150414431596442E-8</v>
      </c>
      <c r="I1763" s="78">
        <f t="shared" si="216"/>
        <v>8.7150414431596442E-8</v>
      </c>
      <c r="J1763" s="190"/>
    </row>
    <row r="1764" spans="1:10" x14ac:dyDescent="0.2">
      <c r="A1764" s="76">
        <v>805</v>
      </c>
      <c r="B1764" s="76">
        <f t="shared" si="209"/>
        <v>0.80500000000000005</v>
      </c>
      <c r="C1764" s="78">
        <f t="shared" si="210"/>
        <v>2.3696810774111177E-7</v>
      </c>
      <c r="D1764" s="78">
        <f t="shared" si="211"/>
        <v>1</v>
      </c>
      <c r="E1764" s="78">
        <f t="shared" si="212"/>
        <v>2.3696810774111177E-7</v>
      </c>
      <c r="F1764" s="78">
        <f t="shared" si="213"/>
        <v>-132.50620198815656</v>
      </c>
      <c r="G1764" s="78">
        <f t="shared" si="214"/>
        <v>1</v>
      </c>
      <c r="H1764" s="78">
        <f t="shared" si="215"/>
        <v>1.7964574617506773E-7</v>
      </c>
      <c r="I1764" s="78">
        <f t="shared" si="216"/>
        <v>1.7964574617506773E-7</v>
      </c>
      <c r="J1764" s="190"/>
    </row>
    <row r="1765" spans="1:10" x14ac:dyDescent="0.2">
      <c r="A1765" s="76">
        <v>806</v>
      </c>
      <c r="B1765" s="76">
        <f t="shared" si="209"/>
        <v>0.80600000000000005</v>
      </c>
      <c r="C1765" s="78">
        <f t="shared" si="210"/>
        <v>4.0574694057740527E-7</v>
      </c>
      <c r="D1765" s="78">
        <f t="shared" si="211"/>
        <v>1</v>
      </c>
      <c r="E1765" s="78">
        <f t="shared" si="212"/>
        <v>4.0574694057740527E-7</v>
      </c>
      <c r="F1765" s="78">
        <f t="shared" si="213"/>
        <v>-127.83489492333641</v>
      </c>
      <c r="G1765" s="78">
        <f t="shared" si="214"/>
        <v>1</v>
      </c>
      <c r="H1765" s="78">
        <f t="shared" si="215"/>
        <v>3.2135752415925853E-7</v>
      </c>
      <c r="I1765" s="78">
        <f t="shared" si="216"/>
        <v>3.2135752415925853E-7</v>
      </c>
      <c r="J1765" s="190"/>
    </row>
    <row r="1766" spans="1:10" x14ac:dyDescent="0.2">
      <c r="A1766" s="76">
        <v>807</v>
      </c>
      <c r="B1766" s="76">
        <f t="shared" si="209"/>
        <v>0.80700000000000005</v>
      </c>
      <c r="C1766" s="78">
        <f t="shared" si="210"/>
        <v>6.3780443645421788E-7</v>
      </c>
      <c r="D1766" s="78">
        <f t="shared" si="211"/>
        <v>1</v>
      </c>
      <c r="E1766" s="78">
        <f t="shared" si="212"/>
        <v>6.3780443645421788E-7</v>
      </c>
      <c r="F1766" s="78">
        <f t="shared" si="213"/>
        <v>-123.90624928414765</v>
      </c>
      <c r="G1766" s="78">
        <f t="shared" si="214"/>
        <v>1</v>
      </c>
      <c r="H1766" s="78">
        <f t="shared" si="215"/>
        <v>5.2177568851581155E-7</v>
      </c>
      <c r="I1766" s="78">
        <f t="shared" si="216"/>
        <v>5.2177568851581155E-7</v>
      </c>
      <c r="J1766" s="190"/>
    </row>
    <row r="1767" spans="1:10" x14ac:dyDescent="0.2">
      <c r="A1767" s="76">
        <v>808</v>
      </c>
      <c r="B1767" s="76">
        <f t="shared" si="209"/>
        <v>0.80800000000000005</v>
      </c>
      <c r="C1767" s="78">
        <f t="shared" si="210"/>
        <v>9.4150898283806422E-7</v>
      </c>
      <c r="D1767" s="78">
        <f t="shared" si="211"/>
        <v>1</v>
      </c>
      <c r="E1767" s="78">
        <f t="shared" si="212"/>
        <v>9.4150898283806422E-7</v>
      </c>
      <c r="F1767" s="78">
        <f t="shared" si="213"/>
        <v>-120.52351064139258</v>
      </c>
      <c r="G1767" s="78">
        <f t="shared" si="214"/>
        <v>1</v>
      </c>
      <c r="H1767" s="78">
        <f t="shared" si="215"/>
        <v>7.896567096461411E-7</v>
      </c>
      <c r="I1767" s="78">
        <f t="shared" si="216"/>
        <v>7.896567096461411E-7</v>
      </c>
      <c r="J1767" s="190"/>
    </row>
    <row r="1768" spans="1:10" x14ac:dyDescent="0.2">
      <c r="A1768" s="76">
        <v>809</v>
      </c>
      <c r="B1768" s="76">
        <f t="shared" si="209"/>
        <v>0.80900000000000005</v>
      </c>
      <c r="C1768" s="78">
        <f t="shared" si="210"/>
        <v>1.3243751022879989E-6</v>
      </c>
      <c r="D1768" s="78">
        <f t="shared" si="211"/>
        <v>1</v>
      </c>
      <c r="E1768" s="78">
        <f t="shared" si="212"/>
        <v>1.3243751022879989E-6</v>
      </c>
      <c r="F1768" s="78">
        <f t="shared" si="213"/>
        <v>-117.55977984804863</v>
      </c>
      <c r="G1768" s="78">
        <f t="shared" si="214"/>
        <v>1</v>
      </c>
      <c r="H1768" s="78">
        <f t="shared" si="215"/>
        <v>1.1329420425630315E-6</v>
      </c>
      <c r="I1768" s="78">
        <f t="shared" si="216"/>
        <v>1.1329420425630315E-6</v>
      </c>
      <c r="J1768" s="190"/>
    </row>
    <row r="1769" spans="1:10" x14ac:dyDescent="0.2">
      <c r="A1769" s="76">
        <v>810</v>
      </c>
      <c r="B1769" s="76">
        <f t="shared" si="209"/>
        <v>0.81</v>
      </c>
      <c r="C1769" s="78">
        <f t="shared" si="210"/>
        <v>1.7929940816679874E-6</v>
      </c>
      <c r="D1769" s="78">
        <f t="shared" si="211"/>
        <v>1</v>
      </c>
      <c r="E1769" s="78">
        <f t="shared" si="212"/>
        <v>1.7929940816679874E-6</v>
      </c>
      <c r="F1769" s="78">
        <f t="shared" si="213"/>
        <v>-114.92842287917661</v>
      </c>
      <c r="G1769" s="78">
        <f t="shared" si="214"/>
        <v>1</v>
      </c>
      <c r="H1769" s="78">
        <f t="shared" si="215"/>
        <v>1.5586845919779932E-6</v>
      </c>
      <c r="I1769" s="78">
        <f t="shared" si="216"/>
        <v>1.5586845919779932E-6</v>
      </c>
      <c r="J1769" s="190"/>
    </row>
    <row r="1770" spans="1:10" x14ac:dyDescent="0.2">
      <c r="A1770" s="76">
        <v>811</v>
      </c>
      <c r="B1770" s="76">
        <f t="shared" si="209"/>
        <v>0.81100000000000005</v>
      </c>
      <c r="C1770" s="78">
        <f t="shared" si="210"/>
        <v>2.3529734863933756E-6</v>
      </c>
      <c r="D1770" s="78">
        <f t="shared" si="211"/>
        <v>1</v>
      </c>
      <c r="E1770" s="78">
        <f t="shared" si="212"/>
        <v>2.3529734863933756E-6</v>
      </c>
      <c r="F1770" s="78">
        <f t="shared" si="213"/>
        <v>-112.56765932964512</v>
      </c>
      <c r="G1770" s="78">
        <f t="shared" si="214"/>
        <v>1</v>
      </c>
      <c r="H1770" s="78">
        <f t="shared" si="215"/>
        <v>2.0729837840306816E-6</v>
      </c>
      <c r="I1770" s="78">
        <f t="shared" si="216"/>
        <v>2.0729837840306816E-6</v>
      </c>
      <c r="J1770" s="190"/>
    </row>
    <row r="1771" spans="1:10" x14ac:dyDescent="0.2">
      <c r="A1771" s="76">
        <v>812</v>
      </c>
      <c r="B1771" s="76">
        <f t="shared" si="209"/>
        <v>0.81200000000000006</v>
      </c>
      <c r="C1771" s="78">
        <f t="shared" si="210"/>
        <v>3.0088860339505028E-6</v>
      </c>
      <c r="D1771" s="78">
        <f t="shared" si="211"/>
        <v>1</v>
      </c>
      <c r="E1771" s="78">
        <f t="shared" si="212"/>
        <v>3.0088860339505028E-6</v>
      </c>
      <c r="F1771" s="78">
        <f t="shared" si="213"/>
        <v>-110.43188523000234</v>
      </c>
      <c r="G1771" s="78">
        <f t="shared" si="214"/>
        <v>1</v>
      </c>
      <c r="H1771" s="78">
        <f t="shared" si="215"/>
        <v>2.6809297601719392E-6</v>
      </c>
      <c r="I1771" s="78">
        <f t="shared" si="216"/>
        <v>2.6809297601719392E-6</v>
      </c>
      <c r="J1771" s="190"/>
    </row>
    <row r="1772" spans="1:10" x14ac:dyDescent="0.2">
      <c r="A1772" s="76">
        <v>813</v>
      </c>
      <c r="B1772" s="76">
        <f t="shared" si="209"/>
        <v>0.81299999999999994</v>
      </c>
      <c r="C1772" s="78">
        <f t="shared" si="210"/>
        <v>3.7642282148162627E-6</v>
      </c>
      <c r="D1772" s="78">
        <f t="shared" si="211"/>
        <v>1</v>
      </c>
      <c r="E1772" s="78">
        <f t="shared" si="212"/>
        <v>3.7642282148162627E-6</v>
      </c>
      <c r="F1772" s="78">
        <f t="shared" si="213"/>
        <v>-108.4864810873033</v>
      </c>
      <c r="G1772" s="78">
        <f t="shared" si="214"/>
        <v>1</v>
      </c>
      <c r="H1772" s="78">
        <f t="shared" si="215"/>
        <v>3.386557124383383E-6</v>
      </c>
      <c r="I1772" s="78">
        <f t="shared" si="216"/>
        <v>3.386557124383383E-6</v>
      </c>
      <c r="J1772" s="190"/>
    </row>
    <row r="1773" spans="1:10" x14ac:dyDescent="0.2">
      <c r="A1773" s="76">
        <v>814</v>
      </c>
      <c r="B1773" s="76">
        <f t="shared" si="209"/>
        <v>0.81399999999999995</v>
      </c>
      <c r="C1773" s="78">
        <f t="shared" si="210"/>
        <v>4.6213889600069373E-6</v>
      </c>
      <c r="D1773" s="78">
        <f t="shared" si="211"/>
        <v>1</v>
      </c>
      <c r="E1773" s="78">
        <f t="shared" si="212"/>
        <v>4.6213889600069373E-6</v>
      </c>
      <c r="F1773" s="78">
        <f t="shared" si="213"/>
        <v>-106.70454954944512</v>
      </c>
      <c r="G1773" s="78">
        <f t="shared" si="214"/>
        <v>1</v>
      </c>
      <c r="H1773" s="78">
        <f t="shared" si="215"/>
        <v>4.1928085874116002E-6</v>
      </c>
      <c r="I1773" s="78">
        <f t="shared" si="216"/>
        <v>4.1928085874116002E-6</v>
      </c>
      <c r="J1773" s="190"/>
    </row>
    <row r="1774" spans="1:10" x14ac:dyDescent="0.2">
      <c r="A1774" s="76">
        <v>815</v>
      </c>
      <c r="B1774" s="76">
        <f t="shared" si="209"/>
        <v>0.81499999999999995</v>
      </c>
      <c r="C1774" s="78">
        <f t="shared" si="210"/>
        <v>5.5816285636135174E-6</v>
      </c>
      <c r="D1774" s="78">
        <f t="shared" si="211"/>
        <v>1</v>
      </c>
      <c r="E1774" s="78">
        <f t="shared" si="212"/>
        <v>5.5816285636135174E-6</v>
      </c>
      <c r="F1774" s="78">
        <f t="shared" si="213"/>
        <v>-105.0647813510011</v>
      </c>
      <c r="G1774" s="78">
        <f t="shared" si="214"/>
        <v>1</v>
      </c>
      <c r="H1774" s="78">
        <f t="shared" si="215"/>
        <v>5.1015087618102269E-6</v>
      </c>
      <c r="I1774" s="78">
        <f t="shared" si="216"/>
        <v>5.1015087618102269E-6</v>
      </c>
      <c r="J1774" s="190"/>
    </row>
    <row r="1775" spans="1:10" x14ac:dyDescent="0.2">
      <c r="A1775" s="76">
        <v>816</v>
      </c>
      <c r="B1775" s="76">
        <f t="shared" si="209"/>
        <v>0.81599999999999995</v>
      </c>
      <c r="C1775" s="78">
        <f t="shared" si="210"/>
        <v>6.6450679766298664E-6</v>
      </c>
      <c r="D1775" s="78">
        <f t="shared" si="211"/>
        <v>1</v>
      </c>
      <c r="E1775" s="78">
        <f t="shared" si="212"/>
        <v>6.6450679766298664E-6</v>
      </c>
      <c r="F1775" s="78">
        <f t="shared" si="213"/>
        <v>-103.55001144047691</v>
      </c>
      <c r="G1775" s="78">
        <f t="shared" si="214"/>
        <v>1</v>
      </c>
      <c r="H1775" s="78">
        <f t="shared" si="215"/>
        <v>6.1133482701216919E-6</v>
      </c>
      <c r="I1775" s="78">
        <f t="shared" si="216"/>
        <v>6.1133482701216919E-6</v>
      </c>
      <c r="J1775" s="190"/>
    </row>
    <row r="1776" spans="1:10" x14ac:dyDescent="0.2">
      <c r="A1776" s="76">
        <v>817</v>
      </c>
      <c r="B1776" s="76">
        <f t="shared" si="209"/>
        <v>0.81699999999999995</v>
      </c>
      <c r="C1776" s="78">
        <f t="shared" si="210"/>
        <v>7.8106884959822803E-6</v>
      </c>
      <c r="D1776" s="78">
        <f t="shared" si="211"/>
        <v>1</v>
      </c>
      <c r="E1776" s="78">
        <f t="shared" si="212"/>
        <v>7.8106884959822803E-6</v>
      </c>
      <c r="F1776" s="78">
        <f t="shared" si="213"/>
        <v>-102.14621364556032</v>
      </c>
      <c r="G1776" s="78">
        <f t="shared" si="214"/>
        <v>1</v>
      </c>
      <c r="H1776" s="78">
        <f t="shared" si="215"/>
        <v>7.2278782363060738E-6</v>
      </c>
      <c r="I1776" s="78">
        <f t="shared" si="216"/>
        <v>7.2278782363060738E-6</v>
      </c>
      <c r="J1776" s="190"/>
    </row>
    <row r="1777" spans="1:10" x14ac:dyDescent="0.2">
      <c r="A1777" s="76">
        <v>818</v>
      </c>
      <c r="B1777" s="76">
        <f t="shared" si="209"/>
        <v>0.81799999999999995</v>
      </c>
      <c r="C1777" s="78">
        <f t="shared" si="210"/>
        <v>9.0763417807344777E-6</v>
      </c>
      <c r="D1777" s="78">
        <f t="shared" si="211"/>
        <v>1</v>
      </c>
      <c r="E1777" s="78">
        <f t="shared" si="212"/>
        <v>9.0763417807344777E-6</v>
      </c>
      <c r="F1777" s="78">
        <f t="shared" si="213"/>
        <v>-100.84178317180144</v>
      </c>
      <c r="G1777" s="78">
        <f t="shared" si="214"/>
        <v>1</v>
      </c>
      <c r="H1777" s="78">
        <f t="shared" si="215"/>
        <v>8.443515138358379E-6</v>
      </c>
      <c r="I1777" s="78">
        <f t="shared" si="216"/>
        <v>8.443515138358379E-6</v>
      </c>
      <c r="J1777" s="190"/>
    </row>
    <row r="1778" spans="1:10" x14ac:dyDescent="0.2">
      <c r="A1778" s="76">
        <v>819</v>
      </c>
      <c r="B1778" s="76">
        <f t="shared" si="209"/>
        <v>0.81899999999999995</v>
      </c>
      <c r="C1778" s="78">
        <f t="shared" si="210"/>
        <v>1.0438770036769926E-5</v>
      </c>
      <c r="D1778" s="78">
        <f t="shared" si="211"/>
        <v>1</v>
      </c>
      <c r="E1778" s="78">
        <f t="shared" si="212"/>
        <v>1.0438770036769926E-5</v>
      </c>
      <c r="F1778" s="78">
        <f t="shared" si="213"/>
        <v>-99.627013393939464</v>
      </c>
      <c r="G1778" s="78">
        <f t="shared" si="214"/>
        <v>1</v>
      </c>
      <c r="H1778" s="78">
        <f t="shared" si="215"/>
        <v>9.7575559087522026E-6</v>
      </c>
      <c r="I1778" s="78">
        <f t="shared" si="216"/>
        <v>9.7575559087522026E-6</v>
      </c>
      <c r="J1778" s="190"/>
    </row>
    <row r="1779" spans="1:10" x14ac:dyDescent="0.2">
      <c r="A1779" s="76">
        <v>820</v>
      </c>
      <c r="B1779" s="76">
        <f t="shared" si="209"/>
        <v>0.82</v>
      </c>
      <c r="C1779" s="78">
        <f t="shared" si="210"/>
        <v>1.1893636122631918E-5</v>
      </c>
      <c r="D1779" s="78">
        <f t="shared" si="211"/>
        <v>1</v>
      </c>
      <c r="E1779" s="78">
        <f t="shared" si="212"/>
        <v>1.1893636122631918E-5</v>
      </c>
      <c r="F1779" s="78">
        <f t="shared" si="213"/>
        <v>-98.493707051307595</v>
      </c>
      <c r="G1779" s="78">
        <f t="shared" si="214"/>
        <v>1</v>
      </c>
      <c r="H1779" s="78">
        <f t="shared" si="215"/>
        <v>1.1166203079700921E-5</v>
      </c>
      <c r="I1779" s="78">
        <f t="shared" si="216"/>
        <v>1.1166203079700921E-5</v>
      </c>
      <c r="J1779" s="190"/>
    </row>
    <row r="1780" spans="1:10" x14ac:dyDescent="0.2">
      <c r="A1780" s="76">
        <v>821</v>
      </c>
      <c r="B1780" s="76">
        <f t="shared" si="209"/>
        <v>0.82099999999999995</v>
      </c>
      <c r="C1780" s="78">
        <f t="shared" si="210"/>
        <v>1.343556324341029E-5</v>
      </c>
      <c r="D1780" s="78">
        <f t="shared" si="211"/>
        <v>1</v>
      </c>
      <c r="E1780" s="78">
        <f t="shared" si="212"/>
        <v>1.343556324341029E-5</v>
      </c>
      <c r="F1780" s="78">
        <f t="shared" si="213"/>
        <v>-97.434882448586976</v>
      </c>
      <c r="G1780" s="78">
        <f t="shared" si="214"/>
        <v>1</v>
      </c>
      <c r="H1780" s="78">
        <f t="shared" si="215"/>
        <v>1.2664599683021105E-5</v>
      </c>
      <c r="I1780" s="78">
        <f t="shared" si="216"/>
        <v>1.2664599683021105E-5</v>
      </c>
      <c r="J1780" s="190"/>
    </row>
    <row r="1781" spans="1:10" x14ac:dyDescent="0.2">
      <c r="A1781" s="76">
        <v>822</v>
      </c>
      <c r="B1781" s="76">
        <f t="shared" si="209"/>
        <v>0.82199999999999995</v>
      </c>
      <c r="C1781" s="78">
        <f t="shared" si="210"/>
        <v>1.5058183817304655E-5</v>
      </c>
      <c r="D1781" s="78">
        <f t="shared" si="211"/>
        <v>1</v>
      </c>
      <c r="E1781" s="78">
        <f t="shared" si="212"/>
        <v>1.5058183817304655E-5</v>
      </c>
      <c r="F1781" s="78">
        <f t="shared" si="213"/>
        <v>-96.444548113419856</v>
      </c>
      <c r="G1781" s="78">
        <f t="shared" si="214"/>
        <v>1</v>
      </c>
      <c r="H1781" s="78">
        <f t="shared" si="215"/>
        <v>1.4246873530357473E-5</v>
      </c>
      <c r="I1781" s="78">
        <f t="shared" si="216"/>
        <v>1.4246873530357473E-5</v>
      </c>
      <c r="J1781" s="190"/>
    </row>
    <row r="1782" spans="1:10" x14ac:dyDescent="0.2">
      <c r="A1782" s="76">
        <v>823</v>
      </c>
      <c r="B1782" s="76">
        <f t="shared" si="209"/>
        <v>0.82299999999999995</v>
      </c>
      <c r="C1782" s="78">
        <f t="shared" si="210"/>
        <v>1.67541970214923E-5</v>
      </c>
      <c r="D1782" s="78">
        <f t="shared" si="211"/>
        <v>1</v>
      </c>
      <c r="E1782" s="78">
        <f t="shared" si="212"/>
        <v>1.67541970214923E-5</v>
      </c>
      <c r="F1782" s="78">
        <f t="shared" si="213"/>
        <v>-95.517527635286967</v>
      </c>
      <c r="G1782" s="78">
        <f t="shared" si="214"/>
        <v>1</v>
      </c>
      <c r="H1782" s="78">
        <f t="shared" si="215"/>
        <v>1.5906190419398477E-5</v>
      </c>
      <c r="I1782" s="78">
        <f t="shared" si="216"/>
        <v>1.5906190419398477E-5</v>
      </c>
      <c r="J1782" s="190"/>
    </row>
    <row r="1783" spans="1:10" x14ac:dyDescent="0.2">
      <c r="A1783" s="76">
        <v>824</v>
      </c>
      <c r="B1783" s="76">
        <f t="shared" si="209"/>
        <v>0.82399999999999995</v>
      </c>
      <c r="C1783" s="78">
        <f t="shared" si="210"/>
        <v>1.8515434450830798E-5</v>
      </c>
      <c r="D1783" s="78">
        <f t="shared" si="211"/>
        <v>1</v>
      </c>
      <c r="E1783" s="78">
        <f t="shared" si="212"/>
        <v>1.8515434450830798E-5</v>
      </c>
      <c r="F1783" s="78">
        <f t="shared" si="213"/>
        <v>-94.649321861991183</v>
      </c>
      <c r="G1783" s="78">
        <f t="shared" si="214"/>
        <v>1</v>
      </c>
      <c r="H1783" s="78">
        <f t="shared" si="215"/>
        <v>1.7634815736161549E-5</v>
      </c>
      <c r="I1783" s="78">
        <f t="shared" si="216"/>
        <v>1.7634815736161549E-5</v>
      </c>
      <c r="J1783" s="190"/>
    </row>
    <row r="1784" spans="1:10" x14ac:dyDescent="0.2">
      <c r="A1784" s="76">
        <v>825</v>
      </c>
      <c r="B1784" s="76">
        <f t="shared" si="209"/>
        <v>0.82499999999999996</v>
      </c>
      <c r="C1784" s="78">
        <f t="shared" si="210"/>
        <v>2.0332933255327016E-5</v>
      </c>
      <c r="D1784" s="78">
        <f t="shared" si="211"/>
        <v>1</v>
      </c>
      <c r="E1784" s="78">
        <f t="shared" si="212"/>
        <v>2.0332933255327016E-5</v>
      </c>
      <c r="F1784" s="78">
        <f t="shared" si="213"/>
        <v>-93.835999299141704</v>
      </c>
      <c r="G1784" s="78">
        <f t="shared" si="214"/>
        <v>1</v>
      </c>
      <c r="H1784" s="78">
        <f t="shared" si="215"/>
        <v>1.9424183853078909E-5</v>
      </c>
      <c r="I1784" s="78">
        <f t="shared" si="216"/>
        <v>1.9424183853078909E-5</v>
      </c>
      <c r="J1784" s="190"/>
    </row>
    <row r="1785" spans="1:10" x14ac:dyDescent="0.2">
      <c r="A1785" s="76">
        <v>826</v>
      </c>
      <c r="B1785" s="76">
        <f t="shared" si="209"/>
        <v>0.82599999999999996</v>
      </c>
      <c r="C1785" s="78">
        <f t="shared" si="210"/>
        <v>2.2197016060771529E-5</v>
      </c>
      <c r="D1785" s="78">
        <f t="shared" si="211"/>
        <v>1</v>
      </c>
      <c r="E1785" s="78">
        <f t="shared" si="212"/>
        <v>2.2197016060771529E-5</v>
      </c>
      <c r="F1785" s="78">
        <f t="shared" si="213"/>
        <v>-93.074108074448191</v>
      </c>
      <c r="G1785" s="78">
        <f t="shared" si="214"/>
        <v>1</v>
      </c>
      <c r="H1785" s="78">
        <f t="shared" si="215"/>
        <v>2.1264974658049274E-5</v>
      </c>
      <c r="I1785" s="78">
        <f t="shared" si="216"/>
        <v>2.1264974658049274E-5</v>
      </c>
      <c r="J1785" s="190"/>
    </row>
    <row r="1786" spans="1:10" x14ac:dyDescent="0.2">
      <c r="A1786" s="76">
        <v>827</v>
      </c>
      <c r="B1786" s="76">
        <f t="shared" si="209"/>
        <v>0.82699999999999996</v>
      </c>
      <c r="C1786" s="78">
        <f t="shared" si="210"/>
        <v>2.4097376921972485E-5</v>
      </c>
      <c r="D1786" s="78">
        <f t="shared" si="211"/>
        <v>1</v>
      </c>
      <c r="E1786" s="78">
        <f t="shared" si="212"/>
        <v>2.4097376921972485E-5</v>
      </c>
      <c r="F1786" s="78">
        <f t="shared" si="213"/>
        <v>-92.360604584446946</v>
      </c>
      <c r="G1786" s="78">
        <f t="shared" si="214"/>
        <v>1</v>
      </c>
      <c r="H1786" s="78">
        <f t="shared" si="215"/>
        <v>2.3147196491372009E-5</v>
      </c>
      <c r="I1786" s="78">
        <f t="shared" si="216"/>
        <v>2.3147196491372009E-5</v>
      </c>
      <c r="J1786" s="190"/>
    </row>
    <row r="1787" spans="1:10" x14ac:dyDescent="0.2">
      <c r="A1787" s="76">
        <v>828</v>
      </c>
      <c r="B1787" s="76">
        <f t="shared" si="209"/>
        <v>0.82799999999999996</v>
      </c>
      <c r="C1787" s="78">
        <f t="shared" si="210"/>
        <v>2.6023172510033973E-5</v>
      </c>
      <c r="D1787" s="78">
        <f t="shared" si="211"/>
        <v>1</v>
      </c>
      <c r="E1787" s="78">
        <f t="shared" si="212"/>
        <v>2.6023172510033973E-5</v>
      </c>
      <c r="F1787" s="78">
        <f t="shared" si="213"/>
        <v>-91.692795185762719</v>
      </c>
      <c r="G1787" s="78">
        <f t="shared" si="214"/>
        <v>1</v>
      </c>
      <c r="H1787" s="78">
        <f t="shared" si="215"/>
        <v>2.5060274716003229E-5</v>
      </c>
      <c r="I1787" s="78">
        <f t="shared" si="216"/>
        <v>2.5060274716003229E-5</v>
      </c>
      <c r="J1787" s="190"/>
    </row>
    <row r="1788" spans="1:10" x14ac:dyDescent="0.2">
      <c r="A1788" s="76">
        <v>829</v>
      </c>
      <c r="B1788" s="76">
        <f t="shared" si="209"/>
        <v>0.82899999999999996</v>
      </c>
      <c r="C1788" s="78">
        <f t="shared" si="210"/>
        <v>2.7963117694525949E-5</v>
      </c>
      <c r="D1788" s="78">
        <f t="shared" si="211"/>
        <v>1</v>
      </c>
      <c r="E1788" s="78">
        <f t="shared" si="212"/>
        <v>2.7963117694525949E-5</v>
      </c>
      <c r="F1788" s="78">
        <f t="shared" si="213"/>
        <v>-91.068288187822262</v>
      </c>
      <c r="G1788" s="78">
        <f t="shared" si="214"/>
        <v>1</v>
      </c>
      <c r="H1788" s="78">
        <f t="shared" si="215"/>
        <v>2.6993145102279961E-5</v>
      </c>
      <c r="I1788" s="78">
        <f t="shared" si="216"/>
        <v>2.6993145102279961E-5</v>
      </c>
      <c r="J1788" s="190"/>
    </row>
    <row r="1789" spans="1:10" x14ac:dyDescent="0.2">
      <c r="A1789" s="76">
        <v>830</v>
      </c>
      <c r="B1789" s="76">
        <f t="shared" ref="B1789:B1852" si="217">A1789/1000</f>
        <v>0.83</v>
      </c>
      <c r="C1789" s="78">
        <f t="shared" ref="C1789:C1852" si="218">ABS(SIN(((144*PI()*$A1789*VLOOKUP($D$8,$C$13:$D$16,2,FALSE))/($D$11*1000000)))/(VLOOKUP($D$8,$C$13:$D$16,2,FALSE)*SIN(((144*PI()*$A1789)/($D$11*1000000)))))^3</f>
        <v>2.9905584648438778E-5</v>
      </c>
      <c r="D1789" s="78">
        <f t="shared" ref="D1789:D1852" si="219">ABS(SIN(((144*VLOOKUP($D$8,$C$13:$D$16,2,FALSE)*PI()*$A1789*VLOOKUP($D$8,$C$13:$E$16,3,FALSE))/($D$11*1000000)))/(VLOOKUP($D$8,$C$13:$E$16,3,FALSE)*SIN(((144*VLOOKUP($D$8,$C$13:$D$16,2,FALSE)*PI()*$A1789)/($D$11*1000000)))))^1</f>
        <v>1</v>
      </c>
      <c r="E1789" s="78">
        <f t="shared" ref="E1789:E1852" si="220">C1789*D1789</f>
        <v>2.9905584648438778E-5</v>
      </c>
      <c r="F1789" s="78">
        <f t="shared" ref="F1789:F1852" si="221">20*LOG10(E1789)</f>
        <v>-90.484954055902648</v>
      </c>
      <c r="G1789" s="78">
        <f t="shared" ref="G1789:G1852" si="222">A1789-A1788</f>
        <v>1</v>
      </c>
      <c r="H1789" s="78">
        <f t="shared" ref="H1789:H1852" si="223">((C1789+C1788)/2)</f>
        <v>2.8934351171482364E-5</v>
      </c>
      <c r="I1789" s="78">
        <f t="shared" si="216"/>
        <v>2.8934351171482364E-5</v>
      </c>
      <c r="J1789" s="190"/>
    </row>
    <row r="1790" spans="1:10" x14ac:dyDescent="0.2">
      <c r="A1790" s="76">
        <v>831</v>
      </c>
      <c r="B1790" s="76">
        <f t="shared" si="217"/>
        <v>0.83099999999999996</v>
      </c>
      <c r="C1790" s="78">
        <f t="shared" si="218"/>
        <v>3.1838704578791343E-5</v>
      </c>
      <c r="D1790" s="78">
        <f t="shared" si="219"/>
        <v>1</v>
      </c>
      <c r="E1790" s="78">
        <f t="shared" si="220"/>
        <v>3.1838704578791343E-5</v>
      </c>
      <c r="F1790" s="78">
        <f t="shared" si="221"/>
        <v>-89.94089221424494</v>
      </c>
      <c r="G1790" s="78">
        <f t="shared" si="222"/>
        <v>1</v>
      </c>
      <c r="H1790" s="78">
        <f t="shared" si="223"/>
        <v>3.0872144613615061E-5</v>
      </c>
      <c r="I1790" s="78">
        <f t="shared" ref="I1790:I1853" si="224">G1790*H1790</f>
        <v>3.0872144613615061E-5</v>
      </c>
      <c r="J1790" s="190"/>
    </row>
    <row r="1791" spans="1:10" x14ac:dyDescent="0.2">
      <c r="A1791" s="76">
        <v>832</v>
      </c>
      <c r="B1791" s="76">
        <f t="shared" si="217"/>
        <v>0.83199999999999996</v>
      </c>
      <c r="C1791" s="78">
        <f t="shared" si="218"/>
        <v>3.3750471168786462E-5</v>
      </c>
      <c r="D1791" s="78">
        <f t="shared" si="219"/>
        <v>1</v>
      </c>
      <c r="E1791" s="78">
        <f t="shared" si="220"/>
        <v>3.3750471168786462E-5</v>
      </c>
      <c r="F1791" s="78">
        <f t="shared" si="221"/>
        <v>-89.434403197651321</v>
      </c>
      <c r="G1791" s="78">
        <f t="shared" si="222"/>
        <v>1</v>
      </c>
      <c r="H1791" s="78">
        <f t="shared" si="223"/>
        <v>3.2794587873788899E-5</v>
      </c>
      <c r="I1791" s="78">
        <f t="shared" si="224"/>
        <v>3.2794587873788899E-5</v>
      </c>
      <c r="J1791" s="190"/>
    </row>
    <row r="1792" spans="1:10" x14ac:dyDescent="0.2">
      <c r="A1792" s="76">
        <v>833</v>
      </c>
      <c r="B1792" s="76">
        <f t="shared" si="217"/>
        <v>0.83299999999999996</v>
      </c>
      <c r="C1792" s="78">
        <f t="shared" si="218"/>
        <v>3.5628844808599641E-5</v>
      </c>
      <c r="D1792" s="78">
        <f t="shared" si="219"/>
        <v>1</v>
      </c>
      <c r="E1792" s="78">
        <f t="shared" si="220"/>
        <v>3.5628844808599641E-5</v>
      </c>
      <c r="F1792" s="78">
        <f t="shared" si="221"/>
        <v>-88.963965170371665</v>
      </c>
      <c r="G1792" s="78">
        <f t="shared" si="222"/>
        <v>1</v>
      </c>
      <c r="H1792" s="78">
        <f t="shared" si="223"/>
        <v>3.4689657988693051E-5</v>
      </c>
      <c r="I1792" s="78">
        <f t="shared" si="224"/>
        <v>3.4689657988693051E-5</v>
      </c>
      <c r="J1792" s="190"/>
    </row>
    <row r="1793" spans="1:10" x14ac:dyDescent="0.2">
      <c r="A1793" s="76">
        <v>834</v>
      </c>
      <c r="B1793" s="76">
        <f t="shared" si="217"/>
        <v>0.83399999999999996</v>
      </c>
      <c r="C1793" s="78">
        <f t="shared" si="218"/>
        <v>3.7461856691264172E-5</v>
      </c>
      <c r="D1793" s="78">
        <f t="shared" si="219"/>
        <v>1</v>
      </c>
      <c r="E1793" s="78">
        <f t="shared" si="220"/>
        <v>3.7461856691264172E-5</v>
      </c>
      <c r="F1793" s="78">
        <f t="shared" si="221"/>
        <v>-88.528214036926229</v>
      </c>
      <c r="G1793" s="78">
        <f t="shared" si="222"/>
        <v>1</v>
      </c>
      <c r="H1793" s="78">
        <f t="shared" si="223"/>
        <v>3.6545350749931903E-5</v>
      </c>
      <c r="I1793" s="78">
        <f t="shared" si="224"/>
        <v>3.6545350749931903E-5</v>
      </c>
      <c r="J1793" s="190"/>
    </row>
    <row r="1794" spans="1:10" x14ac:dyDescent="0.2">
      <c r="A1794" s="76">
        <v>835</v>
      </c>
      <c r="B1794" s="76">
        <f t="shared" si="217"/>
        <v>0.83499999999999996</v>
      </c>
      <c r="C1794" s="78">
        <f t="shared" si="218"/>
        <v>3.9237711857607526E-5</v>
      </c>
      <c r="D1794" s="78">
        <f t="shared" si="219"/>
        <v>1</v>
      </c>
      <c r="E1794" s="78">
        <f t="shared" si="220"/>
        <v>3.9237711857607526E-5</v>
      </c>
      <c r="F1794" s="78">
        <f t="shared" si="221"/>
        <v>-88.125926527670956</v>
      </c>
      <c r="G1794" s="78">
        <f t="shared" si="222"/>
        <v>1</v>
      </c>
      <c r="H1794" s="78">
        <f t="shared" si="223"/>
        <v>3.8349784274435849E-5</v>
      </c>
      <c r="I1794" s="78">
        <f t="shared" si="224"/>
        <v>3.8349784274435849E-5</v>
      </c>
      <c r="J1794" s="190"/>
    </row>
    <row r="1795" spans="1:10" x14ac:dyDescent="0.2">
      <c r="A1795" s="76">
        <v>836</v>
      </c>
      <c r="B1795" s="76">
        <f t="shared" si="217"/>
        <v>0.83599999999999997</v>
      </c>
      <c r="C1795" s="78">
        <f t="shared" si="218"/>
        <v>4.0944890289691991E-5</v>
      </c>
      <c r="D1795" s="78">
        <f t="shared" si="219"/>
        <v>1</v>
      </c>
      <c r="E1795" s="78">
        <f t="shared" si="220"/>
        <v>4.0944890289691991E-5</v>
      </c>
      <c r="F1795" s="78">
        <f t="shared" si="221"/>
        <v>-87.756005764494901</v>
      </c>
      <c r="G1795" s="78">
        <f t="shared" si="222"/>
        <v>1</v>
      </c>
      <c r="H1795" s="78">
        <f t="shared" si="223"/>
        <v>4.0091301073649755E-5</v>
      </c>
      <c r="I1795" s="78">
        <f t="shared" si="224"/>
        <v>4.0091301073649755E-5</v>
      </c>
      <c r="J1795" s="190"/>
    </row>
    <row r="1796" spans="1:10" x14ac:dyDescent="0.2">
      <c r="A1796" s="76">
        <v>837</v>
      </c>
      <c r="B1796" s="76">
        <f t="shared" si="217"/>
        <v>0.83699999999999997</v>
      </c>
      <c r="C1796" s="78">
        <f t="shared" si="218"/>
        <v>4.2572245175532564E-5</v>
      </c>
      <c r="D1796" s="78">
        <f t="shared" si="219"/>
        <v>1</v>
      </c>
      <c r="E1796" s="78">
        <f t="shared" si="220"/>
        <v>4.2572245175532564E-5</v>
      </c>
      <c r="F1796" s="78">
        <f t="shared" si="221"/>
        <v>-87.417468907834902</v>
      </c>
      <c r="G1796" s="78">
        <f t="shared" si="222"/>
        <v>1</v>
      </c>
      <c r="H1796" s="78">
        <f t="shared" si="223"/>
        <v>4.1758567732612281E-5</v>
      </c>
      <c r="I1796" s="78">
        <f t="shared" si="224"/>
        <v>4.1758567732612281E-5</v>
      </c>
      <c r="J1796" s="190"/>
    </row>
    <row r="1797" spans="1:10" x14ac:dyDescent="0.2">
      <c r="A1797" s="76">
        <v>838</v>
      </c>
      <c r="B1797" s="76">
        <f t="shared" si="217"/>
        <v>0.83799999999999997</v>
      </c>
      <c r="C1797" s="78">
        <f t="shared" si="218"/>
        <v>4.4109097498714066E-5</v>
      </c>
      <c r="D1797" s="78">
        <f t="shared" si="219"/>
        <v>1</v>
      </c>
      <c r="E1797" s="78">
        <f t="shared" si="220"/>
        <v>4.4109097498714066E-5</v>
      </c>
      <c r="F1797" s="78">
        <f t="shared" si="221"/>
        <v>-87.109436561656125</v>
      </c>
      <c r="G1797" s="78">
        <f t="shared" si="222"/>
        <v>1</v>
      </c>
      <c r="H1797" s="78">
        <f t="shared" si="223"/>
        <v>4.3340671337123318E-5</v>
      </c>
      <c r="I1797" s="78">
        <f t="shared" si="224"/>
        <v>4.3340671337123318E-5</v>
      </c>
      <c r="J1797" s="190"/>
    </row>
    <row r="1798" spans="1:10" x14ac:dyDescent="0.2">
      <c r="A1798" s="76">
        <v>839</v>
      </c>
      <c r="B1798" s="76">
        <f t="shared" si="217"/>
        <v>0.83899999999999997</v>
      </c>
      <c r="C1798" s="78">
        <f t="shared" si="218"/>
        <v>4.5545326144617517E-5</v>
      </c>
      <c r="D1798" s="78">
        <f t="shared" si="219"/>
        <v>1</v>
      </c>
      <c r="E1798" s="78">
        <f t="shared" si="220"/>
        <v>4.5545326144617517E-5</v>
      </c>
      <c r="F1798" s="78">
        <f t="shared" si="221"/>
        <v>-86.831123672940933</v>
      </c>
      <c r="G1798" s="78">
        <f t="shared" si="222"/>
        <v>1</v>
      </c>
      <c r="H1798" s="78">
        <f t="shared" si="223"/>
        <v>4.4827211821665795E-5</v>
      </c>
      <c r="I1798" s="78">
        <f t="shared" si="224"/>
        <v>4.4827211821665795E-5</v>
      </c>
      <c r="J1798" s="190"/>
    </row>
    <row r="1799" spans="1:10" x14ac:dyDescent="0.2">
      <c r="A1799" s="76">
        <v>840</v>
      </c>
      <c r="B1799" s="76">
        <f t="shared" si="217"/>
        <v>0.84</v>
      </c>
      <c r="C1799" s="78">
        <f t="shared" si="218"/>
        <v>4.6871452759893547E-5</v>
      </c>
      <c r="D1799" s="78">
        <f t="shared" si="219"/>
        <v>1</v>
      </c>
      <c r="E1799" s="78">
        <f t="shared" si="220"/>
        <v>4.6871452759893547E-5</v>
      </c>
      <c r="F1799" s="78">
        <f t="shared" si="221"/>
        <v>-86.581831710125954</v>
      </c>
      <c r="G1799" s="78">
        <f t="shared" si="222"/>
        <v>1</v>
      </c>
      <c r="H1799" s="78">
        <f t="shared" si="223"/>
        <v>4.6208389452255535E-5</v>
      </c>
      <c r="I1799" s="78">
        <f t="shared" si="224"/>
        <v>4.6208389452255535E-5</v>
      </c>
      <c r="J1799" s="190"/>
    </row>
    <row r="1800" spans="1:10" x14ac:dyDescent="0.2">
      <c r="A1800" s="76">
        <v>841</v>
      </c>
      <c r="B1800" s="76">
        <f t="shared" si="217"/>
        <v>0.84099999999999997</v>
      </c>
      <c r="C1800" s="78">
        <f t="shared" si="218"/>
        <v>4.8078720653136839E-5</v>
      </c>
      <c r="D1800" s="78">
        <f t="shared" si="219"/>
        <v>1</v>
      </c>
      <c r="E1800" s="78">
        <f t="shared" si="220"/>
        <v>4.8078720653136839E-5</v>
      </c>
      <c r="F1800" s="78">
        <f t="shared" si="221"/>
        <v>-86.360941943515371</v>
      </c>
      <c r="G1800" s="78">
        <f t="shared" si="222"/>
        <v>1</v>
      </c>
      <c r="H1800" s="78">
        <f t="shared" si="223"/>
        <v>4.7475086706515193E-5</v>
      </c>
      <c r="I1800" s="78">
        <f t="shared" si="224"/>
        <v>4.7475086706515193E-5</v>
      </c>
      <c r="J1800" s="190"/>
    </row>
    <row r="1801" spans="1:10" x14ac:dyDescent="0.2">
      <c r="A1801" s="76">
        <v>842</v>
      </c>
      <c r="B1801" s="76">
        <f t="shared" si="217"/>
        <v>0.84199999999999997</v>
      </c>
      <c r="C1801" s="78">
        <f t="shared" si="218"/>
        <v>4.9159167081937439E-5</v>
      </c>
      <c r="D1801" s="78">
        <f t="shared" si="219"/>
        <v>1</v>
      </c>
      <c r="E1801" s="78">
        <f t="shared" si="220"/>
        <v>4.9159167081937439E-5</v>
      </c>
      <c r="F1801" s="78">
        <f t="shared" si="221"/>
        <v>-86.167909682018802</v>
      </c>
      <c r="G1801" s="78">
        <f t="shared" si="222"/>
        <v>1</v>
      </c>
      <c r="H1801" s="78">
        <f t="shared" si="223"/>
        <v>4.8618943867537135E-5</v>
      </c>
      <c r="I1801" s="78">
        <f t="shared" si="224"/>
        <v>4.8618943867537135E-5</v>
      </c>
      <c r="J1801" s="190"/>
    </row>
    <row r="1802" spans="1:10" x14ac:dyDescent="0.2">
      <c r="A1802" s="76">
        <v>843</v>
      </c>
      <c r="B1802" s="76">
        <f t="shared" si="217"/>
        <v>0.84299999999999997</v>
      </c>
      <c r="C1802" s="78">
        <f t="shared" si="218"/>
        <v>5.0105688334064473E-5</v>
      </c>
      <c r="D1802" s="78">
        <f t="shared" si="219"/>
        <v>1</v>
      </c>
      <c r="E1802" s="78">
        <f t="shared" si="220"/>
        <v>5.0105688334064473E-5</v>
      </c>
      <c r="F1802" s="78">
        <f t="shared" si="221"/>
        <v>-86.002259346183536</v>
      </c>
      <c r="G1802" s="78">
        <f t="shared" si="222"/>
        <v>1</v>
      </c>
      <c r="H1802" s="78">
        <f t="shared" si="223"/>
        <v>4.9632427708000956E-5</v>
      </c>
      <c r="I1802" s="78">
        <f t="shared" si="224"/>
        <v>4.9632427708000956E-5</v>
      </c>
      <c r="J1802" s="190"/>
    </row>
    <row r="1803" spans="1:10" x14ac:dyDescent="0.2">
      <c r="A1803" s="76">
        <v>844</v>
      </c>
      <c r="B1803" s="76">
        <f t="shared" si="217"/>
        <v>0.84399999999999997</v>
      </c>
      <c r="C1803" s="78">
        <f t="shared" si="218"/>
        <v>5.0912097077883414E-5</v>
      </c>
      <c r="D1803" s="78">
        <f t="shared" si="219"/>
        <v>1</v>
      </c>
      <c r="E1803" s="78">
        <f t="shared" si="220"/>
        <v>5.0912097077883414E-5</v>
      </c>
      <c r="F1803" s="78">
        <f t="shared" si="221"/>
        <v>-85.86358027862245</v>
      </c>
      <c r="G1803" s="78">
        <f t="shared" si="222"/>
        <v>1</v>
      </c>
      <c r="H1803" s="78">
        <f t="shared" si="223"/>
        <v>5.0508892705973947E-5</v>
      </c>
      <c r="I1803" s="78">
        <f t="shared" si="224"/>
        <v>5.0508892705973947E-5</v>
      </c>
      <c r="J1803" s="190"/>
    </row>
    <row r="1804" spans="1:10" x14ac:dyDescent="0.2">
      <c r="A1804" s="76">
        <v>845</v>
      </c>
      <c r="B1804" s="76">
        <f t="shared" si="217"/>
        <v>0.84499999999999997</v>
      </c>
      <c r="C1804" s="78">
        <f t="shared" si="218"/>
        <v>5.1573171528596132E-5</v>
      </c>
      <c r="D1804" s="78">
        <f t="shared" si="219"/>
        <v>1</v>
      </c>
      <c r="E1804" s="78">
        <f t="shared" si="220"/>
        <v>5.1573171528596132E-5</v>
      </c>
      <c r="F1804" s="78">
        <f t="shared" si="221"/>
        <v>-85.751523210525292</v>
      </c>
      <c r="G1804" s="78">
        <f t="shared" si="222"/>
        <v>1</v>
      </c>
      <c r="H1804" s="78">
        <f t="shared" si="223"/>
        <v>5.124263430323977E-5</v>
      </c>
      <c r="I1804" s="78">
        <f t="shared" si="224"/>
        <v>5.124263430323977E-5</v>
      </c>
      <c r="J1804" s="190"/>
    </row>
    <row r="1805" spans="1:10" x14ac:dyDescent="0.2">
      <c r="A1805" s="76">
        <v>846</v>
      </c>
      <c r="B1805" s="76">
        <f t="shared" si="217"/>
        <v>0.84599999999999997</v>
      </c>
      <c r="C1805" s="78">
        <f t="shared" si="218"/>
        <v>5.2084696051874387E-5</v>
      </c>
      <c r="D1805" s="78">
        <f t="shared" si="219"/>
        <v>1</v>
      </c>
      <c r="E1805" s="78">
        <f t="shared" si="220"/>
        <v>5.2084696051874387E-5</v>
      </c>
      <c r="F1805" s="78">
        <f t="shared" si="221"/>
        <v>-85.665797317725151</v>
      </c>
      <c r="G1805" s="78">
        <f t="shared" si="222"/>
        <v>1</v>
      </c>
      <c r="H1805" s="78">
        <f t="shared" si="223"/>
        <v>5.1828933790235259E-5</v>
      </c>
      <c r="I1805" s="78">
        <f t="shared" si="224"/>
        <v>5.1828933790235259E-5</v>
      </c>
      <c r="J1805" s="190"/>
    </row>
    <row r="1806" spans="1:10" x14ac:dyDescent="0.2">
      <c r="A1806" s="76">
        <v>847</v>
      </c>
      <c r="B1806" s="76">
        <f t="shared" si="217"/>
        <v>0.84699999999999998</v>
      </c>
      <c r="C1806" s="78">
        <f t="shared" si="218"/>
        <v>5.244349290423388E-5</v>
      </c>
      <c r="D1806" s="78">
        <f t="shared" si="219"/>
        <v>1</v>
      </c>
      <c r="E1806" s="78">
        <f t="shared" si="220"/>
        <v>5.244349290423388E-5</v>
      </c>
      <c r="F1806" s="78">
        <f t="shared" si="221"/>
        <v>-85.606167812363466</v>
      </c>
      <c r="G1806" s="78">
        <f t="shared" si="222"/>
        <v>1</v>
      </c>
      <c r="H1806" s="78">
        <f t="shared" si="223"/>
        <v>5.2264094478054137E-5</v>
      </c>
      <c r="I1806" s="78">
        <f t="shared" si="224"/>
        <v>5.2264094478054137E-5</v>
      </c>
      <c r="J1806" s="190"/>
    </row>
    <row r="1807" spans="1:10" x14ac:dyDescent="0.2">
      <c r="A1807" s="76">
        <v>848</v>
      </c>
      <c r="B1807" s="76">
        <f t="shared" si="217"/>
        <v>0.84799999999999998</v>
      </c>
      <c r="C1807" s="78">
        <f t="shared" si="218"/>
        <v>5.2647444889379676E-5</v>
      </c>
      <c r="D1807" s="78">
        <f t="shared" si="219"/>
        <v>1</v>
      </c>
      <c r="E1807" s="78">
        <f t="shared" si="220"/>
        <v>5.2647444889379676E-5</v>
      </c>
      <c r="F1807" s="78">
        <f t="shared" si="221"/>
        <v>-85.572454027032435</v>
      </c>
      <c r="G1807" s="78">
        <f t="shared" si="222"/>
        <v>1</v>
      </c>
      <c r="H1807" s="78">
        <f t="shared" si="223"/>
        <v>5.2545468896806778E-5</v>
      </c>
      <c r="I1807" s="78">
        <f t="shared" si="224"/>
        <v>5.2545468896806778E-5</v>
      </c>
      <c r="J1807" s="190"/>
    </row>
    <row r="1808" spans="1:10" x14ac:dyDescent="0.2">
      <c r="A1808" s="76">
        <v>849</v>
      </c>
      <c r="B1808" s="76">
        <f t="shared" si="217"/>
        <v>0.84899999999999998</v>
      </c>
      <c r="C1808" s="78">
        <f t="shared" si="218"/>
        <v>5.2695508791019898E-5</v>
      </c>
      <c r="D1808" s="78">
        <f t="shared" si="219"/>
        <v>1</v>
      </c>
      <c r="E1808" s="78">
        <f t="shared" si="220"/>
        <v>5.2695508791019898E-5</v>
      </c>
      <c r="F1808" s="78">
        <f t="shared" si="221"/>
        <v>-85.5645279577586</v>
      </c>
      <c r="G1808" s="78">
        <f t="shared" si="222"/>
        <v>1</v>
      </c>
      <c r="H1808" s="78">
        <f t="shared" si="223"/>
        <v>5.2671476840199783E-5</v>
      </c>
      <c r="I1808" s="78">
        <f t="shared" si="224"/>
        <v>5.2671476840199783E-5</v>
      </c>
      <c r="J1808" s="190"/>
    </row>
    <row r="1809" spans="1:10" x14ac:dyDescent="0.2">
      <c r="A1809" s="76">
        <v>850</v>
      </c>
      <c r="B1809" s="76">
        <f t="shared" si="217"/>
        <v>0.85</v>
      </c>
      <c r="C1809" s="78">
        <f t="shared" si="218"/>
        <v>5.2587719524569744E-5</v>
      </c>
      <c r="D1809" s="78">
        <f t="shared" si="219"/>
        <v>1</v>
      </c>
      <c r="E1809" s="78">
        <f t="shared" si="220"/>
        <v>5.2587719524569744E-5</v>
      </c>
      <c r="F1809" s="78">
        <f t="shared" si="221"/>
        <v>-85.582313240650251</v>
      </c>
      <c r="G1809" s="78">
        <f t="shared" si="222"/>
        <v>1</v>
      </c>
      <c r="H1809" s="78">
        <f t="shared" si="223"/>
        <v>5.2641614157794824E-5</v>
      </c>
      <c r="I1809" s="78">
        <f t="shared" si="224"/>
        <v>5.2641614157794824E-5</v>
      </c>
      <c r="J1809" s="190"/>
    </row>
    <row r="1810" spans="1:10" x14ac:dyDescent="0.2">
      <c r="A1810" s="76">
        <v>851</v>
      </c>
      <c r="B1810" s="76">
        <f t="shared" si="217"/>
        <v>0.85099999999999998</v>
      </c>
      <c r="C1810" s="78">
        <f t="shared" si="218"/>
        <v>5.2325185032031781E-5</v>
      </c>
      <c r="D1810" s="78">
        <f t="shared" si="219"/>
        <v>1</v>
      </c>
      <c r="E1810" s="78">
        <f t="shared" si="220"/>
        <v>5.2325185032031781E-5</v>
      </c>
      <c r="F1810" s="78">
        <f t="shared" si="221"/>
        <v>-85.625784544736007</v>
      </c>
      <c r="G1810" s="78">
        <f t="shared" si="222"/>
        <v>1</v>
      </c>
      <c r="H1810" s="78">
        <f t="shared" si="223"/>
        <v>5.2456452278300763E-5</v>
      </c>
      <c r="I1810" s="78">
        <f t="shared" si="224"/>
        <v>5.2456452278300763E-5</v>
      </c>
      <c r="J1810" s="190"/>
    </row>
    <row r="1811" spans="1:10" x14ac:dyDescent="0.2">
      <c r="A1811" s="76">
        <v>852</v>
      </c>
      <c r="B1811" s="76">
        <f t="shared" si="217"/>
        <v>0.85199999999999998</v>
      </c>
      <c r="C1811" s="78">
        <f t="shared" si="218"/>
        <v>5.1910072025420034E-5</v>
      </c>
      <c r="D1811" s="78">
        <f t="shared" si="219"/>
        <v>1</v>
      </c>
      <c r="E1811" s="78">
        <f t="shared" si="220"/>
        <v>5.1910072025420034E-5</v>
      </c>
      <c r="F1811" s="78">
        <f t="shared" si="221"/>
        <v>-85.694967370710131</v>
      </c>
      <c r="G1811" s="78">
        <f t="shared" si="222"/>
        <v>1</v>
      </c>
      <c r="H1811" s="78">
        <f t="shared" si="223"/>
        <v>5.2117628528725908E-5</v>
      </c>
      <c r="I1811" s="78">
        <f t="shared" si="224"/>
        <v>5.2117628528725908E-5</v>
      </c>
      <c r="J1811" s="190"/>
    </row>
    <row r="1812" spans="1:10" x14ac:dyDescent="0.2">
      <c r="A1812" s="76">
        <v>853</v>
      </c>
      <c r="B1812" s="76">
        <f t="shared" si="217"/>
        <v>0.85299999999999998</v>
      </c>
      <c r="C1812" s="78">
        <f t="shared" si="218"/>
        <v>5.1345582763686412E-5</v>
      </c>
      <c r="D1812" s="78">
        <f t="shared" si="219"/>
        <v>1</v>
      </c>
      <c r="E1812" s="78">
        <f t="shared" si="220"/>
        <v>5.1345582763686412E-5</v>
      </c>
      <c r="F1812" s="78">
        <f t="shared" si="221"/>
        <v>-85.789938252189998</v>
      </c>
      <c r="G1812" s="78">
        <f t="shared" si="222"/>
        <v>1</v>
      </c>
      <c r="H1812" s="78">
        <f t="shared" si="223"/>
        <v>5.162782739455322E-5</v>
      </c>
      <c r="I1812" s="78">
        <f t="shared" si="224"/>
        <v>5.162782739455322E-5</v>
      </c>
      <c r="J1812" s="190"/>
    </row>
    <row r="1813" spans="1:10" x14ac:dyDescent="0.2">
      <c r="A1813" s="76">
        <v>854</v>
      </c>
      <c r="B1813" s="76">
        <f t="shared" si="217"/>
        <v>0.85399999999999998</v>
      </c>
      <c r="C1813" s="78">
        <f t="shared" si="218"/>
        <v>5.0635923125522867E-5</v>
      </c>
      <c r="D1813" s="78">
        <f t="shared" si="219"/>
        <v>1</v>
      </c>
      <c r="E1813" s="78">
        <f t="shared" si="220"/>
        <v>5.0635923125522867E-5</v>
      </c>
      <c r="F1813" s="78">
        <f t="shared" si="221"/>
        <v>-85.910825362880402</v>
      </c>
      <c r="G1813" s="78">
        <f t="shared" si="222"/>
        <v>1</v>
      </c>
      <c r="H1813" s="78">
        <f t="shared" si="223"/>
        <v>5.0990752944604639E-5</v>
      </c>
      <c r="I1813" s="78">
        <f t="shared" si="224"/>
        <v>5.0990752944604639E-5</v>
      </c>
      <c r="J1813" s="190"/>
    </row>
    <row r="1814" spans="1:10" x14ac:dyDescent="0.2">
      <c r="A1814" s="76">
        <v>855</v>
      </c>
      <c r="B1814" s="76">
        <f t="shared" si="217"/>
        <v>0.85499999999999998</v>
      </c>
      <c r="C1814" s="78">
        <f t="shared" si="218"/>
        <v>4.9786262314984967E-5</v>
      </c>
      <c r="D1814" s="78">
        <f t="shared" si="219"/>
        <v>1</v>
      </c>
      <c r="E1814" s="78">
        <f t="shared" si="220"/>
        <v>4.9786262314984967E-5</v>
      </c>
      <c r="F1814" s="78">
        <f t="shared" si="221"/>
        <v>-86.057809539928968</v>
      </c>
      <c r="G1814" s="78">
        <f t="shared" si="222"/>
        <v>1</v>
      </c>
      <c r="H1814" s="78">
        <f t="shared" si="223"/>
        <v>5.0211092720253917E-5</v>
      </c>
      <c r="I1814" s="78">
        <f t="shared" si="224"/>
        <v>5.0211092720253917E-5</v>
      </c>
      <c r="J1814" s="190"/>
    </row>
    <row r="1815" spans="1:10" x14ac:dyDescent="0.2">
      <c r="A1815" s="76">
        <v>856</v>
      </c>
      <c r="B1815" s="76">
        <f t="shared" si="217"/>
        <v>0.85599999999999998</v>
      </c>
      <c r="C1815" s="78">
        <f t="shared" si="218"/>
        <v>4.8802684607976081E-5</v>
      </c>
      <c r="D1815" s="78">
        <f t="shared" si="219"/>
        <v>1</v>
      </c>
      <c r="E1815" s="78">
        <f t="shared" si="220"/>
        <v>4.8802684607976081E-5</v>
      </c>
      <c r="F1815" s="78">
        <f t="shared" si="221"/>
        <v>-86.231125740945188</v>
      </c>
      <c r="G1815" s="78">
        <f t="shared" si="222"/>
        <v>1</v>
      </c>
      <c r="H1815" s="78">
        <f t="shared" si="223"/>
        <v>4.9294473461480524E-5</v>
      </c>
      <c r="I1815" s="78">
        <f t="shared" si="224"/>
        <v>4.9294473461480524E-5</v>
      </c>
      <c r="J1815" s="190"/>
    </row>
    <row r="1816" spans="1:10" x14ac:dyDescent="0.2">
      <c r="A1816" s="76">
        <v>857</v>
      </c>
      <c r="B1816" s="76">
        <f t="shared" si="217"/>
        <v>0.85699999999999998</v>
      </c>
      <c r="C1816" s="78">
        <f t="shared" si="218"/>
        <v>4.7692133614645711E-5</v>
      </c>
      <c r="D1816" s="78">
        <f t="shared" si="219"/>
        <v>1</v>
      </c>
      <c r="E1816" s="78">
        <f t="shared" si="220"/>
        <v>4.7692133614645711E-5</v>
      </c>
      <c r="F1816" s="78">
        <f t="shared" si="221"/>
        <v>-86.43106495986126</v>
      </c>
      <c r="G1816" s="78">
        <f t="shared" si="222"/>
        <v>1</v>
      </c>
      <c r="H1816" s="78">
        <f t="shared" si="223"/>
        <v>4.8247409111310896E-5</v>
      </c>
      <c r="I1816" s="78">
        <f t="shared" si="224"/>
        <v>4.8247409111310896E-5</v>
      </c>
      <c r="J1816" s="190"/>
    </row>
    <row r="1817" spans="1:10" x14ac:dyDescent="0.2">
      <c r="A1817" s="76">
        <v>858</v>
      </c>
      <c r="B1817" s="76">
        <f t="shared" si="217"/>
        <v>0.85799999999999998</v>
      </c>
      <c r="C1817" s="78">
        <f t="shared" si="218"/>
        <v>4.6462349595137761E-5</v>
      </c>
      <c r="D1817" s="78">
        <f t="shared" si="219"/>
        <v>1</v>
      </c>
      <c r="E1817" s="78">
        <f t="shared" si="220"/>
        <v>4.6462349595137761E-5</v>
      </c>
      <c r="F1817" s="78">
        <f t="shared" si="221"/>
        <v>-86.657976635269506</v>
      </c>
      <c r="G1817" s="78">
        <f t="shared" si="222"/>
        <v>1</v>
      </c>
      <c r="H1817" s="78">
        <f t="shared" si="223"/>
        <v>4.7077241604891736E-5</v>
      </c>
      <c r="I1817" s="78">
        <f t="shared" si="224"/>
        <v>4.7077241604891736E-5</v>
      </c>
      <c r="J1817" s="190"/>
    </row>
    <row r="1818" spans="1:10" x14ac:dyDescent="0.2">
      <c r="A1818" s="76">
        <v>859</v>
      </c>
      <c r="B1818" s="76">
        <f t="shared" si="217"/>
        <v>0.85899999999999999</v>
      </c>
      <c r="C1818" s="78">
        <f t="shared" si="218"/>
        <v>4.5121800423339883E-5</v>
      </c>
      <c r="D1818" s="78">
        <f t="shared" si="219"/>
        <v>1</v>
      </c>
      <c r="E1818" s="78">
        <f t="shared" si="220"/>
        <v>4.5121800423339883E-5</v>
      </c>
      <c r="F1818" s="78">
        <f t="shared" si="221"/>
        <v>-86.912271594358799</v>
      </c>
      <c r="G1818" s="78">
        <f t="shared" si="222"/>
        <v>1</v>
      </c>
      <c r="H1818" s="78">
        <f t="shared" si="223"/>
        <v>4.5792075009238822E-5</v>
      </c>
      <c r="I1818" s="78">
        <f t="shared" si="224"/>
        <v>4.5792075009238822E-5</v>
      </c>
      <c r="J1818" s="190"/>
    </row>
    <row r="1819" spans="1:10" x14ac:dyDescent="0.2">
      <c r="A1819" s="76">
        <v>860</v>
      </c>
      <c r="B1819" s="76">
        <f t="shared" si="217"/>
        <v>0.86</v>
      </c>
      <c r="C1819" s="78">
        <f t="shared" si="218"/>
        <v>4.3679606844891991E-5</v>
      </c>
      <c r="D1819" s="78">
        <f t="shared" si="219"/>
        <v>1</v>
      </c>
      <c r="E1819" s="78">
        <f t="shared" si="220"/>
        <v>4.3679606844891991E-5</v>
      </c>
      <c r="F1819" s="78">
        <f t="shared" si="221"/>
        <v>-87.194425586406297</v>
      </c>
      <c r="G1819" s="78">
        <f t="shared" si="222"/>
        <v>1</v>
      </c>
      <c r="H1819" s="78">
        <f t="shared" si="223"/>
        <v>4.4400703634115934E-5</v>
      </c>
      <c r="I1819" s="78">
        <f t="shared" si="224"/>
        <v>4.4400703634115934E-5</v>
      </c>
      <c r="J1819" s="190"/>
    </row>
    <row r="1820" spans="1:10" x14ac:dyDescent="0.2">
      <c r="A1820" s="76">
        <v>861</v>
      </c>
      <c r="B1820" s="76">
        <f t="shared" si="217"/>
        <v>0.86099999999999999</v>
      </c>
      <c r="C1820" s="78">
        <f t="shared" si="218"/>
        <v>4.2145462721278798E-5</v>
      </c>
      <c r="D1820" s="78">
        <f t="shared" si="219"/>
        <v>1</v>
      </c>
      <c r="E1820" s="78">
        <f t="shared" si="220"/>
        <v>4.2145462721278798E-5</v>
      </c>
      <c r="F1820" s="78">
        <f t="shared" si="221"/>
        <v>-87.504983472352095</v>
      </c>
      <c r="G1820" s="78">
        <f t="shared" si="222"/>
        <v>1</v>
      </c>
      <c r="H1820" s="78">
        <f t="shared" si="223"/>
        <v>4.2912534783085394E-5</v>
      </c>
      <c r="I1820" s="78">
        <f t="shared" si="224"/>
        <v>4.2912534783085394E-5</v>
      </c>
      <c r="J1820" s="190"/>
    </row>
    <row r="1821" spans="1:10" x14ac:dyDescent="0.2">
      <c r="A1821" s="76">
        <v>862</v>
      </c>
      <c r="B1821" s="76">
        <f t="shared" si="217"/>
        <v>0.86199999999999999</v>
      </c>
      <c r="C1821" s="78">
        <f t="shared" si="218"/>
        <v>4.0529550990996736E-5</v>
      </c>
      <c r="D1821" s="78">
        <f t="shared" si="219"/>
        <v>1</v>
      </c>
      <c r="E1821" s="78">
        <f t="shared" si="220"/>
        <v>4.0529550990996736E-5</v>
      </c>
      <c r="F1821" s="78">
        <f t="shared" si="221"/>
        <v>-87.84456415176993</v>
      </c>
      <c r="G1821" s="78">
        <f t="shared" si="222"/>
        <v>1</v>
      </c>
      <c r="H1821" s="78">
        <f t="shared" si="223"/>
        <v>4.1337506856137764E-5</v>
      </c>
      <c r="I1821" s="78">
        <f t="shared" si="224"/>
        <v>4.1337506856137764E-5</v>
      </c>
      <c r="J1821" s="190"/>
    </row>
    <row r="1822" spans="1:10" x14ac:dyDescent="0.2">
      <c r="A1822" s="76">
        <v>863</v>
      </c>
      <c r="B1822" s="76">
        <f t="shared" si="217"/>
        <v>0.86299999999999999</v>
      </c>
      <c r="C1822" s="78">
        <f t="shared" si="218"/>
        <v>3.8842456111269303E-5</v>
      </c>
      <c r="D1822" s="78">
        <f t="shared" si="219"/>
        <v>1</v>
      </c>
      <c r="E1822" s="78">
        <f t="shared" si="220"/>
        <v>3.8842456111269303E-5</v>
      </c>
      <c r="F1822" s="78">
        <f t="shared" si="221"/>
        <v>-88.213866326132276</v>
      </c>
      <c r="G1822" s="78">
        <f t="shared" si="222"/>
        <v>1</v>
      </c>
      <c r="H1822" s="78">
        <f t="shared" si="223"/>
        <v>3.968600355113302E-5</v>
      </c>
      <c r="I1822" s="78">
        <f t="shared" si="224"/>
        <v>3.968600355113302E-5</v>
      </c>
      <c r="J1822" s="190"/>
    </row>
    <row r="1823" spans="1:10" x14ac:dyDescent="0.2">
      <c r="A1823" s="76">
        <v>864</v>
      </c>
      <c r="B1823" s="76">
        <f t="shared" si="217"/>
        <v>0.86399999999999999</v>
      </c>
      <c r="C1823" s="78">
        <f t="shared" si="218"/>
        <v>3.7095073769328743E-5</v>
      </c>
      <c r="D1823" s="78">
        <f t="shared" si="219"/>
        <v>1</v>
      </c>
      <c r="E1823" s="78">
        <f t="shared" si="220"/>
        <v>3.7095073769328743E-5</v>
      </c>
      <c r="F1823" s="78">
        <f t="shared" si="221"/>
        <v>-88.613675218399592</v>
      </c>
      <c r="G1823" s="78">
        <f t="shared" si="222"/>
        <v>1</v>
      </c>
      <c r="H1823" s="78">
        <f t="shared" si="223"/>
        <v>3.7968764940299023E-5</v>
      </c>
      <c r="I1823" s="78">
        <f t="shared" si="224"/>
        <v>3.7968764940299023E-5</v>
      </c>
      <c r="J1823" s="190"/>
    </row>
    <row r="1824" spans="1:10" x14ac:dyDescent="0.2">
      <c r="A1824" s="76">
        <v>865</v>
      </c>
      <c r="B1824" s="76">
        <f t="shared" si="217"/>
        <v>0.86499999999999999</v>
      </c>
      <c r="C1824" s="78">
        <f t="shared" si="218"/>
        <v>3.5298518670711225E-5</v>
      </c>
      <c r="D1824" s="78">
        <f t="shared" si="219"/>
        <v>1</v>
      </c>
      <c r="E1824" s="78">
        <f t="shared" si="220"/>
        <v>3.5298518670711225E-5</v>
      </c>
      <c r="F1824" s="78">
        <f t="shared" si="221"/>
        <v>-89.044870394586212</v>
      </c>
      <c r="G1824" s="78">
        <f t="shared" si="222"/>
        <v>1</v>
      </c>
      <c r="H1824" s="78">
        <f t="shared" si="223"/>
        <v>3.6196796220019987E-5</v>
      </c>
      <c r="I1824" s="78">
        <f t="shared" si="224"/>
        <v>3.6196796220019987E-5</v>
      </c>
      <c r="J1824" s="190"/>
    </row>
    <row r="1825" spans="1:10" x14ac:dyDescent="0.2">
      <c r="A1825" s="76">
        <v>866</v>
      </c>
      <c r="B1825" s="76">
        <f t="shared" si="217"/>
        <v>0.86599999999999999</v>
      </c>
      <c r="C1825" s="78">
        <f t="shared" si="218"/>
        <v>3.3464031223232709E-5</v>
      </c>
      <c r="D1825" s="78">
        <f t="shared" si="219"/>
        <v>1</v>
      </c>
      <c r="E1825" s="78">
        <f t="shared" si="220"/>
        <v>3.3464031223232709E-5</v>
      </c>
      <c r="F1825" s="78">
        <f t="shared" si="221"/>
        <v>-89.508434864274463</v>
      </c>
      <c r="G1825" s="78">
        <f t="shared" si="222"/>
        <v>1</v>
      </c>
      <c r="H1825" s="78">
        <f t="shared" si="223"/>
        <v>3.4381274946971964E-5</v>
      </c>
      <c r="I1825" s="78">
        <f t="shared" si="224"/>
        <v>3.4381274946971964E-5</v>
      </c>
      <c r="J1825" s="190"/>
    </row>
    <row r="1826" spans="1:10" x14ac:dyDescent="0.2">
      <c r="A1826" s="76">
        <v>867</v>
      </c>
      <c r="B1826" s="76">
        <f t="shared" si="217"/>
        <v>0.86699999999999999</v>
      </c>
      <c r="C1826" s="78">
        <f t="shared" si="218"/>
        <v>3.1602883939248756E-5</v>
      </c>
      <c r="D1826" s="78">
        <f t="shared" si="219"/>
        <v>1</v>
      </c>
      <c r="E1826" s="78">
        <f t="shared" si="220"/>
        <v>3.1602883939248756E-5</v>
      </c>
      <c r="F1826" s="78">
        <f t="shared" si="221"/>
        <v>-90.005465675636799</v>
      </c>
      <c r="G1826" s="78">
        <f t="shared" si="222"/>
        <v>1</v>
      </c>
      <c r="H1826" s="78">
        <f t="shared" si="223"/>
        <v>3.2533457581240729E-5</v>
      </c>
      <c r="I1826" s="78">
        <f t="shared" si="224"/>
        <v>3.2533457581240729E-5</v>
      </c>
      <c r="J1826" s="190"/>
    </row>
    <row r="1827" spans="1:10" x14ac:dyDescent="0.2">
      <c r="A1827" s="76">
        <v>868</v>
      </c>
      <c r="B1827" s="76">
        <f t="shared" si="217"/>
        <v>0.86799999999999999</v>
      </c>
      <c r="C1827" s="78">
        <f t="shared" si="218"/>
        <v>2.9726288375485715E-5</v>
      </c>
      <c r="D1827" s="78">
        <f t="shared" si="219"/>
        <v>1</v>
      </c>
      <c r="E1827" s="78">
        <f t="shared" si="220"/>
        <v>2.9726288375485715E-5</v>
      </c>
      <c r="F1827" s="78">
        <f t="shared" si="221"/>
        <v>-90.537186268423653</v>
      </c>
      <c r="G1827" s="78">
        <f t="shared" si="222"/>
        <v>1</v>
      </c>
      <c r="H1827" s="78">
        <f t="shared" si="223"/>
        <v>3.0664586157367235E-5</v>
      </c>
      <c r="I1827" s="78">
        <f t="shared" si="224"/>
        <v>3.0664586157367235E-5</v>
      </c>
      <c r="J1827" s="190"/>
    </row>
    <row r="1828" spans="1:10" x14ac:dyDescent="0.2">
      <c r="A1828" s="76">
        <v>869</v>
      </c>
      <c r="B1828" s="76">
        <f t="shared" si="217"/>
        <v>0.86899999999999999</v>
      </c>
      <c r="C1828" s="78">
        <f t="shared" si="218"/>
        <v>2.7845303419243244E-5</v>
      </c>
      <c r="D1828" s="78">
        <f t="shared" si="219"/>
        <v>1</v>
      </c>
      <c r="E1828" s="78">
        <f t="shared" si="220"/>
        <v>2.7845303419243244E-5</v>
      </c>
      <c r="F1828" s="78">
        <f t="shared" si="221"/>
        <v>-91.104960908269433</v>
      </c>
      <c r="G1828" s="78">
        <f t="shared" si="222"/>
        <v>1</v>
      </c>
      <c r="H1828" s="78">
        <f t="shared" si="223"/>
        <v>2.878579589736448E-5</v>
      </c>
      <c r="I1828" s="78">
        <f t="shared" si="224"/>
        <v>2.878579589736448E-5</v>
      </c>
      <c r="J1828" s="190"/>
    </row>
    <row r="1829" spans="1:10" x14ac:dyDescent="0.2">
      <c r="A1829" s="76">
        <v>870</v>
      </c>
      <c r="B1829" s="76">
        <f t="shared" si="217"/>
        <v>0.87</v>
      </c>
      <c r="C1829" s="78">
        <f t="shared" si="218"/>
        <v>2.5970745712236488E-5</v>
      </c>
      <c r="D1829" s="78">
        <f t="shared" si="219"/>
        <v>1</v>
      </c>
      <c r="E1829" s="78">
        <f t="shared" si="220"/>
        <v>2.5970745712236488E-5</v>
      </c>
      <c r="F1829" s="78">
        <f t="shared" si="221"/>
        <v>-91.710311601129945</v>
      </c>
      <c r="G1829" s="78">
        <f t="shared" si="222"/>
        <v>1</v>
      </c>
      <c r="H1829" s="78">
        <f t="shared" si="223"/>
        <v>2.6908024565739864E-5</v>
      </c>
      <c r="I1829" s="78">
        <f t="shared" si="224"/>
        <v>2.6908024565739864E-5</v>
      </c>
      <c r="J1829" s="190"/>
    </row>
    <row r="1830" spans="1:10" x14ac:dyDescent="0.2">
      <c r="A1830" s="76">
        <v>871</v>
      </c>
      <c r="B1830" s="76">
        <f t="shared" si="217"/>
        <v>0.871</v>
      </c>
      <c r="C1830" s="78">
        <f t="shared" si="218"/>
        <v>2.4113102978991238E-5</v>
      </c>
      <c r="D1830" s="78">
        <f t="shared" si="219"/>
        <v>1</v>
      </c>
      <c r="E1830" s="78">
        <f t="shared" si="220"/>
        <v>2.4113102978991238E-5</v>
      </c>
      <c r="F1830" s="78">
        <f t="shared" si="221"/>
        <v>-92.354937982461962</v>
      </c>
      <c r="G1830" s="78">
        <f t="shared" si="222"/>
        <v>1</v>
      </c>
      <c r="H1830" s="78">
        <f t="shared" si="223"/>
        <v>2.5041924345613865E-5</v>
      </c>
      <c r="I1830" s="78">
        <f t="shared" si="224"/>
        <v>2.5041924345613865E-5</v>
      </c>
      <c r="J1830" s="190"/>
    </row>
    <row r="1831" spans="1:10" x14ac:dyDescent="0.2">
      <c r="A1831" s="76">
        <v>872</v>
      </c>
      <c r="B1831" s="76">
        <f t="shared" si="217"/>
        <v>0.872</v>
      </c>
      <c r="C1831" s="78">
        <f t="shared" si="218"/>
        <v>2.2282450995767175E-5</v>
      </c>
      <c r="D1831" s="78">
        <f t="shared" si="219"/>
        <v>1</v>
      </c>
      <c r="E1831" s="78">
        <f t="shared" si="220"/>
        <v>2.2282450995767175E-5</v>
      </c>
      <c r="F1831" s="78">
        <f t="shared" si="221"/>
        <v>-93.040740798340039</v>
      </c>
      <c r="G1831" s="78">
        <f t="shared" si="222"/>
        <v>1</v>
      </c>
      <c r="H1831" s="78">
        <f t="shared" si="223"/>
        <v>2.3197776987379206E-5</v>
      </c>
      <c r="I1831" s="78">
        <f t="shared" si="224"/>
        <v>2.3197776987379206E-5</v>
      </c>
      <c r="J1831" s="190"/>
    </row>
    <row r="1832" spans="1:10" x14ac:dyDescent="0.2">
      <c r="A1832" s="76">
        <v>873</v>
      </c>
      <c r="B1832" s="76">
        <f t="shared" si="217"/>
        <v>0.873</v>
      </c>
      <c r="C1832" s="78">
        <f t="shared" si="218"/>
        <v>2.0488374898801247E-5</v>
      </c>
      <c r="D1832" s="78">
        <f t="shared" si="219"/>
        <v>1</v>
      </c>
      <c r="E1832" s="78">
        <f t="shared" si="220"/>
        <v>2.0488374898801247E-5</v>
      </c>
      <c r="F1832" s="78">
        <f t="shared" si="221"/>
        <v>-93.769849753862587</v>
      </c>
      <c r="G1832" s="78">
        <f t="shared" si="222"/>
        <v>1</v>
      </c>
      <c r="H1832" s="78">
        <f t="shared" si="223"/>
        <v>2.1385412947284209E-5</v>
      </c>
      <c r="I1832" s="78">
        <f t="shared" si="224"/>
        <v>2.1385412947284209E-5</v>
      </c>
      <c r="J1832" s="190"/>
    </row>
    <row r="1833" spans="1:10" x14ac:dyDescent="0.2">
      <c r="A1833" s="76">
        <v>874</v>
      </c>
      <c r="B1833" s="76">
        <f t="shared" si="217"/>
        <v>0.874</v>
      </c>
      <c r="C1833" s="78">
        <f t="shared" si="218"/>
        <v>1.873989548759498E-5</v>
      </c>
      <c r="D1833" s="78">
        <f t="shared" si="219"/>
        <v>1</v>
      </c>
      <c r="E1833" s="78">
        <f t="shared" si="220"/>
        <v>1.873989548759498E-5</v>
      </c>
      <c r="F1833" s="78">
        <f t="shared" si="221"/>
        <v>-94.544656710039888</v>
      </c>
      <c r="G1833" s="78">
        <f t="shared" si="222"/>
        <v>1</v>
      </c>
      <c r="H1833" s="78">
        <f t="shared" si="223"/>
        <v>1.9614135193198113E-5</v>
      </c>
      <c r="I1833" s="78">
        <f t="shared" si="224"/>
        <v>1.9614135193198113E-5</v>
      </c>
      <c r="J1833" s="190"/>
    </row>
    <row r="1834" spans="1:10" x14ac:dyDescent="0.2">
      <c r="A1834" s="76">
        <v>875</v>
      </c>
      <c r="B1834" s="76">
        <f t="shared" si="217"/>
        <v>0.875</v>
      </c>
      <c r="C1834" s="78">
        <f t="shared" si="218"/>
        <v>1.704540113041809E-5</v>
      </c>
      <c r="D1834" s="78">
        <f t="shared" si="219"/>
        <v>1</v>
      </c>
      <c r="E1834" s="78">
        <f t="shared" si="220"/>
        <v>1.704540113041809E-5</v>
      </c>
      <c r="F1834" s="78">
        <f t="shared" si="221"/>
        <v>-95.367855480749611</v>
      </c>
      <c r="G1834" s="78">
        <f t="shared" si="222"/>
        <v>1</v>
      </c>
      <c r="H1834" s="78">
        <f t="shared" si="223"/>
        <v>1.7892648309006533E-5</v>
      </c>
      <c r="I1834" s="78">
        <f t="shared" si="224"/>
        <v>1.7892648309006533E-5</v>
      </c>
      <c r="J1834" s="190"/>
    </row>
    <row r="1835" spans="1:10" x14ac:dyDescent="0.2">
      <c r="A1835" s="76">
        <v>876</v>
      </c>
      <c r="B1835" s="76">
        <f t="shared" si="217"/>
        <v>0.876</v>
      </c>
      <c r="C1835" s="78">
        <f t="shared" si="218"/>
        <v>1.5412585825671516E-5</v>
      </c>
      <c r="D1835" s="78">
        <f t="shared" si="219"/>
        <v>1</v>
      </c>
      <c r="E1835" s="78">
        <f t="shared" si="220"/>
        <v>1.5412585825671516E-5</v>
      </c>
      <c r="F1835" s="78">
        <f t="shared" si="221"/>
        <v>-96.242489840025769</v>
      </c>
      <c r="G1835" s="78">
        <f t="shared" si="222"/>
        <v>1</v>
      </c>
      <c r="H1835" s="78">
        <f t="shared" si="223"/>
        <v>1.6228993478044803E-5</v>
      </c>
      <c r="I1835" s="78">
        <f t="shared" si="224"/>
        <v>1.6228993478044803E-5</v>
      </c>
      <c r="J1835" s="190"/>
    </row>
    <row r="1836" spans="1:10" x14ac:dyDescent="0.2">
      <c r="A1836" s="76">
        <v>877</v>
      </c>
      <c r="B1836" s="76">
        <f t="shared" si="217"/>
        <v>0.877</v>
      </c>
      <c r="C1836" s="78">
        <f t="shared" si="218"/>
        <v>1.3848393914708864E-5</v>
      </c>
      <c r="D1836" s="78">
        <f t="shared" si="219"/>
        <v>1</v>
      </c>
      <c r="E1836" s="78">
        <f t="shared" si="220"/>
        <v>1.3848393914708864E-5</v>
      </c>
      <c r="F1836" s="78">
        <f t="shared" si="221"/>
        <v>-97.172011830799875</v>
      </c>
      <c r="G1836" s="78">
        <f t="shared" si="222"/>
        <v>1</v>
      </c>
      <c r="H1836" s="78">
        <f t="shared" si="223"/>
        <v>1.4630489870190189E-5</v>
      </c>
      <c r="I1836" s="78">
        <f t="shared" si="224"/>
        <v>1.4630489870190189E-5</v>
      </c>
      <c r="J1836" s="190"/>
    </row>
    <row r="1837" spans="1:10" x14ac:dyDescent="0.2">
      <c r="A1837" s="76">
        <v>878</v>
      </c>
      <c r="B1837" s="76">
        <f t="shared" si="217"/>
        <v>0.878</v>
      </c>
      <c r="C1837" s="78">
        <f t="shared" si="218"/>
        <v>1.2358971879714953E-5</v>
      </c>
      <c r="D1837" s="78">
        <f t="shared" si="219"/>
        <v>1</v>
      </c>
      <c r="E1837" s="78">
        <f t="shared" si="220"/>
        <v>1.2358971879714953E-5</v>
      </c>
      <c r="F1837" s="78">
        <f t="shared" si="221"/>
        <v>-98.16035311817717</v>
      </c>
      <c r="G1837" s="78">
        <f t="shared" si="222"/>
        <v>1</v>
      </c>
      <c r="H1837" s="78">
        <f t="shared" si="223"/>
        <v>1.310368289721191E-5</v>
      </c>
      <c r="I1837" s="78">
        <f t="shared" si="224"/>
        <v>1.310368289721191E-5</v>
      </c>
      <c r="J1837" s="190"/>
    </row>
    <row r="1838" spans="1:10" x14ac:dyDescent="0.2">
      <c r="A1838" s="76">
        <v>879</v>
      </c>
      <c r="B1838" s="76">
        <f t="shared" si="217"/>
        <v>0.879</v>
      </c>
      <c r="C1838" s="78">
        <f t="shared" si="218"/>
        <v>1.0949627594863214E-5</v>
      </c>
      <c r="D1838" s="78">
        <f t="shared" si="219"/>
        <v>1</v>
      </c>
      <c r="E1838" s="78">
        <f t="shared" si="220"/>
        <v>1.0949627594863214E-5</v>
      </c>
      <c r="F1838" s="78">
        <f t="shared" si="221"/>
        <v>-99.212013025146192</v>
      </c>
      <c r="G1838" s="78">
        <f t="shared" si="222"/>
        <v>1</v>
      </c>
      <c r="H1838" s="78">
        <f t="shared" si="223"/>
        <v>1.1654299737289084E-5</v>
      </c>
      <c r="I1838" s="78">
        <f t="shared" si="224"/>
        <v>1.1654299737289084E-5</v>
      </c>
      <c r="J1838" s="190"/>
    </row>
    <row r="1839" spans="1:10" x14ac:dyDescent="0.2">
      <c r="A1839" s="76">
        <v>880</v>
      </c>
      <c r="B1839" s="76">
        <f t="shared" si="217"/>
        <v>0.88</v>
      </c>
      <c r="C1839" s="78">
        <f t="shared" si="218"/>
        <v>9.6247973308029356E-6</v>
      </c>
      <c r="D1839" s="78">
        <f t="shared" si="219"/>
        <v>1</v>
      </c>
      <c r="E1839" s="78">
        <f t="shared" si="220"/>
        <v>9.6247973308029356E-6</v>
      </c>
      <c r="F1839" s="78">
        <f t="shared" si="221"/>
        <v>-100.33216813309704</v>
      </c>
      <c r="G1839" s="78">
        <f t="shared" si="222"/>
        <v>1</v>
      </c>
      <c r="H1839" s="78">
        <f t="shared" si="223"/>
        <v>1.0287212462833075E-5</v>
      </c>
      <c r="I1839" s="78">
        <f t="shared" si="224"/>
        <v>1.0287212462833075E-5</v>
      </c>
      <c r="J1839" s="190"/>
    </row>
    <row r="1840" spans="1:10" x14ac:dyDescent="0.2">
      <c r="A1840" s="76">
        <v>881</v>
      </c>
      <c r="B1840" s="76">
        <f t="shared" si="217"/>
        <v>0.88100000000000001</v>
      </c>
      <c r="C1840" s="78">
        <f t="shared" si="218"/>
        <v>8.3880207421870918E-6</v>
      </c>
      <c r="D1840" s="78">
        <f t="shared" si="219"/>
        <v>1</v>
      </c>
      <c r="E1840" s="78">
        <f t="shared" si="220"/>
        <v>8.3880207421870918E-6</v>
      </c>
      <c r="F1840" s="78">
        <f t="shared" si="221"/>
        <v>-101.52681008533975</v>
      </c>
      <c r="G1840" s="78">
        <f t="shared" si="222"/>
        <v>1</v>
      </c>
      <c r="H1840" s="78">
        <f t="shared" si="223"/>
        <v>9.0064090364950146E-6</v>
      </c>
      <c r="I1840" s="78">
        <f t="shared" si="224"/>
        <v>9.0064090364950146E-6</v>
      </c>
      <c r="J1840" s="190"/>
    </row>
    <row r="1841" spans="1:10" x14ac:dyDescent="0.2">
      <c r="A1841" s="76">
        <v>882</v>
      </c>
      <c r="B1841" s="76">
        <f t="shared" si="217"/>
        <v>0.88200000000000001</v>
      </c>
      <c r="C1841" s="78">
        <f t="shared" si="218"/>
        <v>7.2419239960760977E-6</v>
      </c>
      <c r="D1841" s="78">
        <f t="shared" si="219"/>
        <v>1</v>
      </c>
      <c r="E1841" s="78">
        <f t="shared" si="220"/>
        <v>7.2419239960760977E-6</v>
      </c>
      <c r="F1841" s="78">
        <f t="shared" si="221"/>
        <v>-102.80292074823146</v>
      </c>
      <c r="G1841" s="78">
        <f t="shared" si="222"/>
        <v>1</v>
      </c>
      <c r="H1841" s="78">
        <f t="shared" si="223"/>
        <v>7.8149723691315939E-6</v>
      </c>
      <c r="I1841" s="78">
        <f t="shared" si="224"/>
        <v>7.8149723691315939E-6</v>
      </c>
      <c r="J1841" s="190"/>
    </row>
    <row r="1842" spans="1:10" x14ac:dyDescent="0.2">
      <c r="A1842" s="76">
        <v>883</v>
      </c>
      <c r="B1842" s="76">
        <f t="shared" si="217"/>
        <v>0.88300000000000001</v>
      </c>
      <c r="C1842" s="78">
        <f t="shared" si="218"/>
        <v>6.1882111262882964E-6</v>
      </c>
      <c r="D1842" s="78">
        <f t="shared" si="219"/>
        <v>1</v>
      </c>
      <c r="E1842" s="78">
        <f t="shared" si="220"/>
        <v>6.1882111262882964E-6</v>
      </c>
      <c r="F1842" s="78">
        <f t="shared" si="221"/>
        <v>-104.1686975535651</v>
      </c>
      <c r="G1842" s="78">
        <f t="shared" si="222"/>
        <v>1</v>
      </c>
      <c r="H1842" s="78">
        <f t="shared" si="223"/>
        <v>6.7150675611821966E-6</v>
      </c>
      <c r="I1842" s="78">
        <f t="shared" si="224"/>
        <v>6.7150675611821966E-6</v>
      </c>
      <c r="J1842" s="190"/>
    </row>
    <row r="1843" spans="1:10" x14ac:dyDescent="0.2">
      <c r="A1843" s="76">
        <v>884</v>
      </c>
      <c r="B1843" s="76">
        <f t="shared" si="217"/>
        <v>0.88400000000000001</v>
      </c>
      <c r="C1843" s="78">
        <f t="shared" si="218"/>
        <v>5.2276636257438834E-6</v>
      </c>
      <c r="D1843" s="78">
        <f t="shared" si="219"/>
        <v>1</v>
      </c>
      <c r="E1843" s="78">
        <f t="shared" si="220"/>
        <v>5.2276636257438834E-6</v>
      </c>
      <c r="F1843" s="78">
        <f t="shared" si="221"/>
        <v>-105.63384729781733</v>
      </c>
      <c r="G1843" s="78">
        <f t="shared" si="222"/>
        <v>1</v>
      </c>
      <c r="H1843" s="78">
        <f t="shared" si="223"/>
        <v>5.7079373760160903E-6</v>
      </c>
      <c r="I1843" s="78">
        <f t="shared" si="224"/>
        <v>5.7079373760160903E-6</v>
      </c>
      <c r="J1843" s="190"/>
    </row>
    <row r="1844" spans="1:10" x14ac:dyDescent="0.2">
      <c r="A1844" s="76">
        <v>885</v>
      </c>
      <c r="B1844" s="76">
        <f t="shared" si="217"/>
        <v>0.88500000000000001</v>
      </c>
      <c r="C1844" s="78">
        <f t="shared" si="218"/>
        <v>4.3601482162320934E-6</v>
      </c>
      <c r="D1844" s="78">
        <f t="shared" si="219"/>
        <v>1</v>
      </c>
      <c r="E1844" s="78">
        <f t="shared" si="220"/>
        <v>4.3601482162320934E-6</v>
      </c>
      <c r="F1844" s="78">
        <f t="shared" si="221"/>
        <v>-107.20997494674917</v>
      </c>
      <c r="G1844" s="78">
        <f t="shared" si="222"/>
        <v>1</v>
      </c>
      <c r="H1844" s="78">
        <f t="shared" si="223"/>
        <v>4.7939059209879888E-6</v>
      </c>
      <c r="I1844" s="78">
        <f t="shared" si="224"/>
        <v>4.7939059209879888E-6</v>
      </c>
      <c r="J1844" s="190"/>
    </row>
    <row r="1845" spans="1:10" x14ac:dyDescent="0.2">
      <c r="A1845" s="76">
        <v>886</v>
      </c>
      <c r="B1845" s="76">
        <f t="shared" si="217"/>
        <v>0.88600000000000001</v>
      </c>
      <c r="C1845" s="78">
        <f t="shared" si="218"/>
        <v>3.5846326634394796E-6</v>
      </c>
      <c r="D1845" s="78">
        <f t="shared" si="219"/>
        <v>1</v>
      </c>
      <c r="E1845" s="78">
        <f t="shared" si="220"/>
        <v>3.5846326634394796E-6</v>
      </c>
      <c r="F1845" s="78">
        <f t="shared" si="221"/>
        <v>-108.91110684407992</v>
      </c>
      <c r="G1845" s="78">
        <f t="shared" si="222"/>
        <v>1</v>
      </c>
      <c r="H1845" s="78">
        <f t="shared" si="223"/>
        <v>3.9723904398357869E-6</v>
      </c>
      <c r="I1845" s="78">
        <f t="shared" si="224"/>
        <v>3.9723904398357869E-6</v>
      </c>
      <c r="J1845" s="190"/>
    </row>
    <row r="1846" spans="1:10" x14ac:dyDescent="0.2">
      <c r="A1846" s="76">
        <v>887</v>
      </c>
      <c r="B1846" s="76">
        <f t="shared" si="217"/>
        <v>0.88700000000000001</v>
      </c>
      <c r="C1846" s="78">
        <f t="shared" si="218"/>
        <v>2.8992094351373432E-6</v>
      </c>
      <c r="D1846" s="78">
        <f t="shared" si="219"/>
        <v>1</v>
      </c>
      <c r="E1846" s="78">
        <f t="shared" si="220"/>
        <v>2.8992094351373432E-6</v>
      </c>
      <c r="F1846" s="78">
        <f t="shared" si="221"/>
        <v>-110.75440821280971</v>
      </c>
      <c r="G1846" s="78">
        <f t="shared" si="222"/>
        <v>1</v>
      </c>
      <c r="H1846" s="78">
        <f t="shared" si="223"/>
        <v>3.2419210492884112E-6</v>
      </c>
      <c r="I1846" s="78">
        <f t="shared" si="224"/>
        <v>3.2419210492884112E-6</v>
      </c>
      <c r="J1846" s="190"/>
    </row>
    <row r="1847" spans="1:10" x14ac:dyDescent="0.2">
      <c r="A1847" s="76">
        <v>888</v>
      </c>
      <c r="B1847" s="76">
        <f t="shared" si="217"/>
        <v>0.88800000000000001</v>
      </c>
      <c r="C1847" s="78">
        <f t="shared" si="218"/>
        <v>2.301126932748505E-6</v>
      </c>
      <c r="D1847" s="78">
        <f t="shared" si="219"/>
        <v>1</v>
      </c>
      <c r="E1847" s="78">
        <f t="shared" si="220"/>
        <v>2.301126932748505E-6</v>
      </c>
      <c r="F1847" s="78">
        <f t="shared" si="221"/>
        <v>-112.76118848997515</v>
      </c>
      <c r="G1847" s="78">
        <f t="shared" si="222"/>
        <v>1</v>
      </c>
      <c r="H1847" s="78">
        <f t="shared" si="223"/>
        <v>2.6001681839429243E-6</v>
      </c>
      <c r="I1847" s="78">
        <f t="shared" si="224"/>
        <v>2.6001681839429243E-6</v>
      </c>
      <c r="J1847" s="190"/>
    </row>
    <row r="1848" spans="1:10" x14ac:dyDescent="0.2">
      <c r="A1848" s="76">
        <v>889</v>
      </c>
      <c r="B1848" s="76">
        <f t="shared" si="217"/>
        <v>0.88900000000000001</v>
      </c>
      <c r="C1848" s="78">
        <f t="shared" si="218"/>
        <v>1.7868279616716735E-6</v>
      </c>
      <c r="D1848" s="78">
        <f t="shared" si="219"/>
        <v>1</v>
      </c>
      <c r="E1848" s="78">
        <f t="shared" si="220"/>
        <v>1.7868279616716735E-6</v>
      </c>
      <c r="F1848" s="78">
        <f t="shared" si="221"/>
        <v>-114.95834519939353</v>
      </c>
      <c r="G1848" s="78">
        <f t="shared" si="222"/>
        <v>1</v>
      </c>
      <c r="H1848" s="78">
        <f t="shared" si="223"/>
        <v>2.043977447210089E-6</v>
      </c>
      <c r="I1848" s="78">
        <f t="shared" si="224"/>
        <v>2.043977447210089E-6</v>
      </c>
      <c r="J1848" s="190"/>
    </row>
    <row r="1849" spans="1:10" x14ac:dyDescent="0.2">
      <c r="A1849" s="76">
        <v>890</v>
      </c>
      <c r="B1849" s="76">
        <f t="shared" si="217"/>
        <v>0.89</v>
      </c>
      <c r="C1849" s="78">
        <f t="shared" si="218"/>
        <v>1.35199504428185E-6</v>
      </c>
      <c r="D1849" s="78">
        <f t="shared" si="219"/>
        <v>1</v>
      </c>
      <c r="E1849" s="78">
        <f t="shared" si="220"/>
        <v>1.35199504428185E-6</v>
      </c>
      <c r="F1849" s="78">
        <f t="shared" si="221"/>
        <v>-117.3804980058313</v>
      </c>
      <c r="G1849" s="78">
        <f t="shared" si="222"/>
        <v>1</v>
      </c>
      <c r="H1849" s="78">
        <f t="shared" si="223"/>
        <v>1.5694115029767617E-6</v>
      </c>
      <c r="I1849" s="78">
        <f t="shared" si="224"/>
        <v>1.5694115029767617E-6</v>
      </c>
      <c r="J1849" s="190"/>
    </row>
    <row r="1850" spans="1:10" x14ac:dyDescent="0.2">
      <c r="A1850" s="76">
        <v>891</v>
      </c>
      <c r="B1850" s="76">
        <f t="shared" si="217"/>
        <v>0.89100000000000001</v>
      </c>
      <c r="C1850" s="78">
        <f t="shared" si="218"/>
        <v>9.9160212198134943E-7</v>
      </c>
      <c r="D1850" s="78">
        <f t="shared" si="219"/>
        <v>1</v>
      </c>
      <c r="E1850" s="78">
        <f t="shared" si="220"/>
        <v>9.9160212198134943E-7</v>
      </c>
      <c r="F1850" s="78">
        <f t="shared" si="221"/>
        <v>-120.07325105067397</v>
      </c>
      <c r="G1850" s="78">
        <f t="shared" si="222"/>
        <v>1</v>
      </c>
      <c r="H1850" s="78">
        <f t="shared" si="223"/>
        <v>1.1717985831315997E-6</v>
      </c>
      <c r="I1850" s="78">
        <f t="shared" si="224"/>
        <v>1.1717985831315997E-6</v>
      </c>
      <c r="J1850" s="190"/>
    </row>
    <row r="1851" spans="1:10" x14ac:dyDescent="0.2">
      <c r="A1851" s="76">
        <v>892</v>
      </c>
      <c r="B1851" s="76">
        <f t="shared" si="217"/>
        <v>0.89200000000000002</v>
      </c>
      <c r="C1851" s="78">
        <f t="shared" si="218"/>
        <v>6.9997213950846172E-7</v>
      </c>
      <c r="D1851" s="78">
        <f t="shared" si="219"/>
        <v>1</v>
      </c>
      <c r="E1851" s="78">
        <f t="shared" si="220"/>
        <v>6.9997213950846172E-7</v>
      </c>
      <c r="F1851" s="78">
        <f t="shared" si="221"/>
        <v>-123.09838491110149</v>
      </c>
      <c r="G1851" s="78">
        <f t="shared" si="222"/>
        <v>1</v>
      </c>
      <c r="H1851" s="78">
        <f t="shared" si="223"/>
        <v>8.4578713074490557E-7</v>
      </c>
      <c r="I1851" s="78">
        <f t="shared" si="224"/>
        <v>8.4578713074490557E-7</v>
      </c>
      <c r="J1851" s="190"/>
    </row>
    <row r="1852" spans="1:10" x14ac:dyDescent="0.2">
      <c r="A1852" s="76">
        <v>893</v>
      </c>
      <c r="B1852" s="76">
        <f t="shared" si="217"/>
        <v>0.89300000000000002</v>
      </c>
      <c r="C1852" s="78">
        <f t="shared" si="218"/>
        <v>4.7083995637220703E-7</v>
      </c>
      <c r="D1852" s="78">
        <f t="shared" si="219"/>
        <v>1</v>
      </c>
      <c r="E1852" s="78">
        <f t="shared" si="220"/>
        <v>4.7083995637220703E-7</v>
      </c>
      <c r="F1852" s="78">
        <f t="shared" si="221"/>
        <v>-126.54253378421656</v>
      </c>
      <c r="G1852" s="78">
        <f t="shared" si="222"/>
        <v>1</v>
      </c>
      <c r="H1852" s="78">
        <f t="shared" si="223"/>
        <v>5.8540604794033443E-7</v>
      </c>
      <c r="I1852" s="78">
        <f t="shared" si="224"/>
        <v>5.8540604794033443E-7</v>
      </c>
      <c r="J1852" s="190"/>
    </row>
    <row r="1853" spans="1:10" x14ac:dyDescent="0.2">
      <c r="A1853" s="76">
        <v>894</v>
      </c>
      <c r="B1853" s="76">
        <f t="shared" ref="B1853:B1916" si="225">A1853/1000</f>
        <v>0.89400000000000002</v>
      </c>
      <c r="C1853" s="78">
        <f t="shared" ref="C1853:C1916" si="226">ABS(SIN(((144*PI()*$A1853*VLOOKUP($D$8,$C$13:$D$16,2,FALSE))/($D$11*1000000)))/(VLOOKUP($D$8,$C$13:$D$16,2,FALSE)*SIN(((144*PI()*$A1853)/($D$11*1000000)))))^3</f>
        <v>2.9741998715587638E-7</v>
      </c>
      <c r="D1853" s="78">
        <f t="shared" ref="D1853:D1916" si="227">ABS(SIN(((144*VLOOKUP($D$8,$C$13:$D$16,2,FALSE)*PI()*$A1853*VLOOKUP($D$8,$C$13:$E$16,3,FALSE))/($D$11*1000000)))/(VLOOKUP($D$8,$C$13:$E$16,3,FALSE)*SIN(((144*VLOOKUP($D$8,$C$13:$D$16,2,FALSE)*PI()*$A1853)/($D$11*1000000)))))^1</f>
        <v>1</v>
      </c>
      <c r="E1853" s="78">
        <f t="shared" ref="E1853:E1916" si="228">C1853*D1853</f>
        <v>2.9741998715587638E-7</v>
      </c>
      <c r="F1853" s="78">
        <f t="shared" ref="F1853:F1916" si="229">20*LOG10(E1853)</f>
        <v>-130.53259698932547</v>
      </c>
      <c r="G1853" s="78">
        <f t="shared" ref="G1853:G1916" si="230">A1853-A1852</f>
        <v>1</v>
      </c>
      <c r="H1853" s="78">
        <f t="shared" ref="H1853:H1916" si="231">((C1853+C1852)/2)</f>
        <v>3.841299717640417E-7</v>
      </c>
      <c r="I1853" s="78">
        <f t="shared" si="224"/>
        <v>3.841299717640417E-7</v>
      </c>
      <c r="J1853" s="190"/>
    </row>
    <row r="1854" spans="1:10" x14ac:dyDescent="0.2">
      <c r="A1854" s="76">
        <v>895</v>
      </c>
      <c r="B1854" s="76">
        <f t="shared" si="225"/>
        <v>0.89500000000000002</v>
      </c>
      <c r="C1854" s="78">
        <f t="shared" si="226"/>
        <v>1.7247793486937732E-7</v>
      </c>
      <c r="D1854" s="78">
        <f t="shared" si="227"/>
        <v>1</v>
      </c>
      <c r="E1854" s="78">
        <f t="shared" si="228"/>
        <v>1.7247793486937732E-7</v>
      </c>
      <c r="F1854" s="78">
        <f t="shared" si="229"/>
        <v>-135.26532912803538</v>
      </c>
      <c r="G1854" s="78">
        <f t="shared" si="230"/>
        <v>1</v>
      </c>
      <c r="H1854" s="78">
        <f t="shared" si="231"/>
        <v>2.3494896101262684E-7</v>
      </c>
      <c r="I1854" s="78">
        <f t="shared" ref="I1854:I1917" si="232">G1854*H1854</f>
        <v>2.3494896101262684E-7</v>
      </c>
      <c r="J1854" s="190"/>
    </row>
    <row r="1855" spans="1:10" x14ac:dyDescent="0.2">
      <c r="A1855" s="76">
        <v>896</v>
      </c>
      <c r="B1855" s="76">
        <f t="shared" si="225"/>
        <v>0.89600000000000002</v>
      </c>
      <c r="C1855" s="78">
        <f t="shared" si="226"/>
        <v>8.8405949820063423E-8</v>
      </c>
      <c r="D1855" s="78">
        <f t="shared" si="227"/>
        <v>1</v>
      </c>
      <c r="E1855" s="78">
        <f t="shared" si="228"/>
        <v>8.8405949820063423E-8</v>
      </c>
      <c r="F1855" s="78">
        <f t="shared" si="229"/>
        <v>-141.07037010990422</v>
      </c>
      <c r="G1855" s="78">
        <f t="shared" si="230"/>
        <v>1</v>
      </c>
      <c r="H1855" s="78">
        <f t="shared" si="231"/>
        <v>1.3044194234472039E-7</v>
      </c>
      <c r="I1855" s="78">
        <f t="shared" si="232"/>
        <v>1.3044194234472039E-7</v>
      </c>
      <c r="J1855" s="190"/>
    </row>
    <row r="1856" spans="1:10" x14ac:dyDescent="0.2">
      <c r="A1856" s="76">
        <v>897</v>
      </c>
      <c r="B1856" s="76">
        <f t="shared" si="225"/>
        <v>0.89700000000000002</v>
      </c>
      <c r="C1856" s="78">
        <f t="shared" si="226"/>
        <v>3.7300520853789673E-8</v>
      </c>
      <c r="D1856" s="78">
        <f t="shared" si="227"/>
        <v>1</v>
      </c>
      <c r="E1856" s="78">
        <f t="shared" si="228"/>
        <v>3.7300520853789673E-8</v>
      </c>
      <c r="F1856" s="78">
        <f t="shared" si="229"/>
        <v>-148.56570207570431</v>
      </c>
      <c r="G1856" s="78">
        <f t="shared" si="230"/>
        <v>1</v>
      </c>
      <c r="H1856" s="78">
        <f t="shared" si="231"/>
        <v>6.2853235336926551E-8</v>
      </c>
      <c r="I1856" s="78">
        <f t="shared" si="232"/>
        <v>6.2853235336926551E-8</v>
      </c>
      <c r="J1856" s="190"/>
    </row>
    <row r="1857" spans="1:10" x14ac:dyDescent="0.2">
      <c r="A1857" s="76">
        <v>898</v>
      </c>
      <c r="B1857" s="76">
        <f t="shared" si="225"/>
        <v>0.89800000000000002</v>
      </c>
      <c r="C1857" s="78">
        <f t="shared" si="226"/>
        <v>1.1042386480268504E-8</v>
      </c>
      <c r="D1857" s="78">
        <f t="shared" si="227"/>
        <v>1</v>
      </c>
      <c r="E1857" s="78">
        <f t="shared" si="228"/>
        <v>1.1042386480268504E-8</v>
      </c>
      <c r="F1857" s="78">
        <f t="shared" si="229"/>
        <v>-159.13874113502311</v>
      </c>
      <c r="G1857" s="78">
        <f t="shared" si="230"/>
        <v>1</v>
      </c>
      <c r="H1857" s="78">
        <f t="shared" si="231"/>
        <v>2.417145366702909E-8</v>
      </c>
      <c r="I1857" s="78">
        <f t="shared" si="232"/>
        <v>2.417145366702909E-8</v>
      </c>
      <c r="J1857" s="190"/>
    </row>
    <row r="1858" spans="1:10" x14ac:dyDescent="0.2">
      <c r="A1858" s="76">
        <v>899</v>
      </c>
      <c r="B1858" s="76">
        <f t="shared" si="225"/>
        <v>0.89900000000000002</v>
      </c>
      <c r="C1858" s="78">
        <f t="shared" si="226"/>
        <v>1.3777404631853065E-9</v>
      </c>
      <c r="D1858" s="78">
        <f t="shared" si="227"/>
        <v>1</v>
      </c>
      <c r="E1858" s="78">
        <f t="shared" si="228"/>
        <v>1.3777404631853065E-9</v>
      </c>
      <c r="F1858" s="78">
        <f t="shared" si="229"/>
        <v>-177.21665173017004</v>
      </c>
      <c r="G1858" s="78">
        <f t="shared" si="230"/>
        <v>1</v>
      </c>
      <c r="H1858" s="78">
        <f t="shared" si="231"/>
        <v>6.2100634717269057E-9</v>
      </c>
      <c r="I1858" s="78">
        <f t="shared" si="232"/>
        <v>6.2100634717269057E-9</v>
      </c>
      <c r="J1858" s="190"/>
    </row>
    <row r="1859" spans="1:10" x14ac:dyDescent="0.2">
      <c r="A1859" s="76">
        <v>900</v>
      </c>
      <c r="B1859" s="76">
        <f t="shared" si="225"/>
        <v>0.9</v>
      </c>
      <c r="C1859" s="78">
        <f t="shared" si="226"/>
        <v>5.9398956350858162E-50</v>
      </c>
      <c r="D1859" s="78">
        <f t="shared" si="227"/>
        <v>1</v>
      </c>
      <c r="E1859" s="78">
        <f t="shared" si="228"/>
        <v>5.9398956350858162E-50</v>
      </c>
      <c r="F1859" s="78">
        <f t="shared" si="229"/>
        <v>-984.52442371150244</v>
      </c>
      <c r="G1859" s="78">
        <f t="shared" si="230"/>
        <v>1</v>
      </c>
      <c r="H1859" s="78">
        <f t="shared" si="231"/>
        <v>6.8887023159265325E-10</v>
      </c>
      <c r="I1859" s="78">
        <f t="shared" si="232"/>
        <v>6.8887023159265325E-10</v>
      </c>
      <c r="J1859" s="190"/>
    </row>
    <row r="1860" spans="1:10" x14ac:dyDescent="0.2">
      <c r="A1860" s="76">
        <v>901</v>
      </c>
      <c r="B1860" s="76">
        <f t="shared" si="225"/>
        <v>0.90100000000000002</v>
      </c>
      <c r="C1860" s="78">
        <f t="shared" si="226"/>
        <v>1.3685953482562629E-9</v>
      </c>
      <c r="D1860" s="78">
        <f t="shared" si="227"/>
        <v>1</v>
      </c>
      <c r="E1860" s="78">
        <f t="shared" si="228"/>
        <v>1.3685953482562629E-9</v>
      </c>
      <c r="F1860" s="78">
        <f t="shared" si="229"/>
        <v>-177.274498809373</v>
      </c>
      <c r="G1860" s="78">
        <f t="shared" si="230"/>
        <v>1</v>
      </c>
      <c r="H1860" s="78">
        <f t="shared" si="231"/>
        <v>6.8429767412813146E-10</v>
      </c>
      <c r="I1860" s="78">
        <f t="shared" si="232"/>
        <v>6.8429767412813146E-10</v>
      </c>
      <c r="J1860" s="190"/>
    </row>
    <row r="1861" spans="1:10" x14ac:dyDescent="0.2">
      <c r="A1861" s="76">
        <v>902</v>
      </c>
      <c r="B1861" s="76">
        <f t="shared" si="225"/>
        <v>0.90200000000000002</v>
      </c>
      <c r="C1861" s="78">
        <f t="shared" si="226"/>
        <v>1.0896279334375893E-8</v>
      </c>
      <c r="D1861" s="78">
        <f t="shared" si="227"/>
        <v>1</v>
      </c>
      <c r="E1861" s="78">
        <f t="shared" si="228"/>
        <v>1.0896279334375893E-8</v>
      </c>
      <c r="F1861" s="78">
        <f t="shared" si="229"/>
        <v>-159.2544354364102</v>
      </c>
      <c r="G1861" s="78">
        <f t="shared" si="230"/>
        <v>1</v>
      </c>
      <c r="H1861" s="78">
        <f t="shared" si="231"/>
        <v>6.132437341316078E-9</v>
      </c>
      <c r="I1861" s="78">
        <f t="shared" si="232"/>
        <v>6.132437341316078E-9</v>
      </c>
      <c r="J1861" s="190"/>
    </row>
    <row r="1862" spans="1:10" x14ac:dyDescent="0.2">
      <c r="A1862" s="76">
        <v>903</v>
      </c>
      <c r="B1862" s="76">
        <f t="shared" si="225"/>
        <v>0.90300000000000002</v>
      </c>
      <c r="C1862" s="78">
        <f t="shared" si="226"/>
        <v>3.656266183648547E-8</v>
      </c>
      <c r="D1862" s="78">
        <f t="shared" si="227"/>
        <v>1</v>
      </c>
      <c r="E1862" s="78">
        <f t="shared" si="228"/>
        <v>3.656266183648547E-8</v>
      </c>
      <c r="F1862" s="78">
        <f t="shared" si="229"/>
        <v>-148.73924388523238</v>
      </c>
      <c r="G1862" s="78">
        <f t="shared" si="230"/>
        <v>1</v>
      </c>
      <c r="H1862" s="78">
        <f t="shared" si="231"/>
        <v>2.3729470585430681E-8</v>
      </c>
      <c r="I1862" s="78">
        <f t="shared" si="232"/>
        <v>2.3729470585430681E-8</v>
      </c>
      <c r="J1862" s="190"/>
    </row>
    <row r="1863" spans="1:10" x14ac:dyDescent="0.2">
      <c r="A1863" s="76">
        <v>904</v>
      </c>
      <c r="B1863" s="76">
        <f t="shared" si="225"/>
        <v>0.90400000000000003</v>
      </c>
      <c r="C1863" s="78">
        <f t="shared" si="226"/>
        <v>8.6081932307759728E-8</v>
      </c>
      <c r="D1863" s="78">
        <f t="shared" si="227"/>
        <v>1</v>
      </c>
      <c r="E1863" s="78">
        <f t="shared" si="228"/>
        <v>8.6081932307759728E-8</v>
      </c>
      <c r="F1863" s="78">
        <f t="shared" si="229"/>
        <v>-141.30175985651411</v>
      </c>
      <c r="G1863" s="78">
        <f t="shared" si="230"/>
        <v>1</v>
      </c>
      <c r="H1863" s="78">
        <f t="shared" si="231"/>
        <v>6.1322297072122596E-8</v>
      </c>
      <c r="I1863" s="78">
        <f t="shared" si="232"/>
        <v>6.1322297072122596E-8</v>
      </c>
      <c r="J1863" s="190"/>
    </row>
    <row r="1864" spans="1:10" x14ac:dyDescent="0.2">
      <c r="A1864" s="76">
        <v>905</v>
      </c>
      <c r="B1864" s="76">
        <f t="shared" si="225"/>
        <v>0.90500000000000003</v>
      </c>
      <c r="C1864" s="78">
        <f t="shared" si="226"/>
        <v>1.6682903236128565E-7</v>
      </c>
      <c r="D1864" s="78">
        <f t="shared" si="227"/>
        <v>1</v>
      </c>
      <c r="E1864" s="78">
        <f t="shared" si="228"/>
        <v>1.6682903236128565E-7</v>
      </c>
      <c r="F1864" s="78">
        <f t="shared" si="229"/>
        <v>-135.55456738366149</v>
      </c>
      <c r="G1864" s="78">
        <f t="shared" si="230"/>
        <v>1</v>
      </c>
      <c r="H1864" s="78">
        <f t="shared" si="231"/>
        <v>1.264554823345227E-7</v>
      </c>
      <c r="I1864" s="78">
        <f t="shared" si="232"/>
        <v>1.264554823345227E-7</v>
      </c>
      <c r="J1864" s="190"/>
    </row>
    <row r="1865" spans="1:10" x14ac:dyDescent="0.2">
      <c r="A1865" s="76">
        <v>906</v>
      </c>
      <c r="B1865" s="76">
        <f t="shared" si="225"/>
        <v>0.90600000000000003</v>
      </c>
      <c r="C1865" s="78">
        <f t="shared" si="226"/>
        <v>2.857694352552805E-7</v>
      </c>
      <c r="D1865" s="78">
        <f t="shared" si="227"/>
        <v>1</v>
      </c>
      <c r="E1865" s="78">
        <f t="shared" si="228"/>
        <v>2.857694352552805E-7</v>
      </c>
      <c r="F1865" s="78">
        <f t="shared" si="229"/>
        <v>-130.8796844689009</v>
      </c>
      <c r="G1865" s="78">
        <f t="shared" si="230"/>
        <v>1</v>
      </c>
      <c r="H1865" s="78">
        <f t="shared" si="231"/>
        <v>2.2629923380828307E-7</v>
      </c>
      <c r="I1865" s="78">
        <f t="shared" si="232"/>
        <v>2.2629923380828307E-7</v>
      </c>
      <c r="J1865" s="190"/>
    </row>
    <row r="1866" spans="1:10" x14ac:dyDescent="0.2">
      <c r="A1866" s="76">
        <v>907</v>
      </c>
      <c r="B1866" s="76">
        <f t="shared" si="225"/>
        <v>0.90700000000000003</v>
      </c>
      <c r="C1866" s="78">
        <f t="shared" si="226"/>
        <v>4.4939313389559759E-7</v>
      </c>
      <c r="D1866" s="78">
        <f t="shared" si="227"/>
        <v>1</v>
      </c>
      <c r="E1866" s="78">
        <f t="shared" si="228"/>
        <v>4.4939313389559759E-7</v>
      </c>
      <c r="F1866" s="78">
        <f t="shared" si="229"/>
        <v>-126.94747134568243</v>
      </c>
      <c r="G1866" s="78">
        <f t="shared" si="230"/>
        <v>1</v>
      </c>
      <c r="H1866" s="78">
        <f t="shared" si="231"/>
        <v>3.6758128457543904E-7</v>
      </c>
      <c r="I1866" s="78">
        <f t="shared" si="232"/>
        <v>3.6758128457543904E-7</v>
      </c>
      <c r="J1866" s="190"/>
    </row>
    <row r="1867" spans="1:10" x14ac:dyDescent="0.2">
      <c r="A1867" s="76">
        <v>908</v>
      </c>
      <c r="B1867" s="76">
        <f t="shared" si="225"/>
        <v>0.90800000000000003</v>
      </c>
      <c r="C1867" s="78">
        <f t="shared" si="226"/>
        <v>6.636533977611575E-7</v>
      </c>
      <c r="D1867" s="78">
        <f t="shared" si="227"/>
        <v>1</v>
      </c>
      <c r="E1867" s="78">
        <f t="shared" si="228"/>
        <v>6.636533977611575E-7</v>
      </c>
      <c r="F1867" s="78">
        <f t="shared" si="229"/>
        <v>-123.56117355542369</v>
      </c>
      <c r="G1867" s="78">
        <f t="shared" si="230"/>
        <v>1</v>
      </c>
      <c r="H1867" s="78">
        <f t="shared" si="231"/>
        <v>5.5652326582837757E-7</v>
      </c>
      <c r="I1867" s="78">
        <f t="shared" si="232"/>
        <v>5.5652326582837757E-7</v>
      </c>
      <c r="J1867" s="190"/>
    </row>
    <row r="1868" spans="1:10" x14ac:dyDescent="0.2">
      <c r="A1868" s="76">
        <v>909</v>
      </c>
      <c r="B1868" s="76">
        <f t="shared" si="225"/>
        <v>0.90900000000000003</v>
      </c>
      <c r="C1868" s="78">
        <f t="shared" si="226"/>
        <v>9.3391081328049752E-7</v>
      </c>
      <c r="D1868" s="78">
        <f t="shared" si="227"/>
        <v>1</v>
      </c>
      <c r="E1868" s="78">
        <f t="shared" si="228"/>
        <v>9.3391081328049752E-7</v>
      </c>
      <c r="F1868" s="78">
        <f t="shared" si="229"/>
        <v>-120.59389192185549</v>
      </c>
      <c r="G1868" s="78">
        <f t="shared" si="230"/>
        <v>1</v>
      </c>
      <c r="H1868" s="78">
        <f t="shared" si="231"/>
        <v>7.9878210552082751E-7</v>
      </c>
      <c r="I1868" s="78">
        <f t="shared" si="232"/>
        <v>7.9878210552082751E-7</v>
      </c>
      <c r="J1868" s="190"/>
    </row>
    <row r="1869" spans="1:10" x14ac:dyDescent="0.2">
      <c r="A1869" s="76">
        <v>910</v>
      </c>
      <c r="B1869" s="76">
        <f t="shared" si="225"/>
        <v>0.91</v>
      </c>
      <c r="C1869" s="78">
        <f t="shared" si="226"/>
        <v>1.264883072077365E-6</v>
      </c>
      <c r="D1869" s="78">
        <f t="shared" si="227"/>
        <v>1</v>
      </c>
      <c r="E1869" s="78">
        <f t="shared" si="228"/>
        <v>1.264883072077365E-6</v>
      </c>
      <c r="F1869" s="78">
        <f t="shared" si="229"/>
        <v>-117.95899239092779</v>
      </c>
      <c r="G1869" s="78">
        <f t="shared" si="230"/>
        <v>1</v>
      </c>
      <c r="H1869" s="78">
        <f t="shared" si="231"/>
        <v>1.0993969426789314E-6</v>
      </c>
      <c r="I1869" s="78">
        <f t="shared" si="232"/>
        <v>1.0993969426789314E-6</v>
      </c>
      <c r="J1869" s="190"/>
    </row>
    <row r="1870" spans="1:10" x14ac:dyDescent="0.2">
      <c r="A1870" s="76">
        <v>911</v>
      </c>
      <c r="B1870" s="76">
        <f t="shared" si="225"/>
        <v>0.91100000000000003</v>
      </c>
      <c r="C1870" s="78">
        <f t="shared" si="226"/>
        <v>1.6606009176281955E-6</v>
      </c>
      <c r="D1870" s="78">
        <f t="shared" si="227"/>
        <v>1</v>
      </c>
      <c r="E1870" s="78">
        <f t="shared" si="228"/>
        <v>1.6606009176281955E-6</v>
      </c>
      <c r="F1870" s="78">
        <f t="shared" si="229"/>
        <v>-115.59469452853536</v>
      </c>
      <c r="G1870" s="78">
        <f t="shared" si="230"/>
        <v>1</v>
      </c>
      <c r="H1870" s="78">
        <f t="shared" si="231"/>
        <v>1.4627419948527801E-6</v>
      </c>
      <c r="I1870" s="78">
        <f t="shared" si="232"/>
        <v>1.4627419948527801E-6</v>
      </c>
      <c r="J1870" s="190"/>
    </row>
    <row r="1871" spans="1:10" x14ac:dyDescent="0.2">
      <c r="A1871" s="76">
        <v>912</v>
      </c>
      <c r="B1871" s="76">
        <f t="shared" si="225"/>
        <v>0.91200000000000003</v>
      </c>
      <c r="C1871" s="78">
        <f t="shared" si="226"/>
        <v>2.1243706037374113E-6</v>
      </c>
      <c r="D1871" s="78">
        <f t="shared" si="227"/>
        <v>1</v>
      </c>
      <c r="E1871" s="78">
        <f t="shared" si="228"/>
        <v>2.1243706037374113E-6</v>
      </c>
      <c r="F1871" s="78">
        <f t="shared" si="229"/>
        <v>-113.45539433638695</v>
      </c>
      <c r="G1871" s="78">
        <f t="shared" si="230"/>
        <v>1</v>
      </c>
      <c r="H1871" s="78">
        <f t="shared" si="231"/>
        <v>1.8924857606828035E-6</v>
      </c>
      <c r="I1871" s="78">
        <f t="shared" si="232"/>
        <v>1.8924857606828035E-6</v>
      </c>
      <c r="J1871" s="190"/>
    </row>
    <row r="1872" spans="1:10" x14ac:dyDescent="0.2">
      <c r="A1872" s="76">
        <v>913</v>
      </c>
      <c r="B1872" s="76">
        <f t="shared" si="225"/>
        <v>0.91300000000000003</v>
      </c>
      <c r="C1872" s="78">
        <f t="shared" si="226"/>
        <v>2.6587431583545215E-6</v>
      </c>
      <c r="D1872" s="78">
        <f t="shared" si="227"/>
        <v>1</v>
      </c>
      <c r="E1872" s="78">
        <f t="shared" si="228"/>
        <v>2.6587431583545215E-6</v>
      </c>
      <c r="F1872" s="78">
        <f t="shared" si="229"/>
        <v>-111.50647229283423</v>
      </c>
      <c r="G1872" s="78">
        <f t="shared" si="230"/>
        <v>1</v>
      </c>
      <c r="H1872" s="78">
        <f t="shared" si="231"/>
        <v>2.3915568810459666E-6</v>
      </c>
      <c r="I1872" s="78">
        <f t="shared" si="232"/>
        <v>2.3915568810459666E-6</v>
      </c>
      <c r="J1872" s="190"/>
    </row>
    <row r="1873" spans="1:10" x14ac:dyDescent="0.2">
      <c r="A1873" s="76">
        <v>914</v>
      </c>
      <c r="B1873" s="76">
        <f t="shared" si="225"/>
        <v>0.91400000000000003</v>
      </c>
      <c r="C1873" s="78">
        <f t="shared" si="226"/>
        <v>3.2654906841828566E-6</v>
      </c>
      <c r="D1873" s="78">
        <f t="shared" si="227"/>
        <v>1</v>
      </c>
      <c r="E1873" s="78">
        <f t="shared" si="228"/>
        <v>3.2654906841828566E-6</v>
      </c>
      <c r="F1873" s="78">
        <f t="shared" si="229"/>
        <v>-109.72103101720245</v>
      </c>
      <c r="G1873" s="78">
        <f t="shared" si="230"/>
        <v>1</v>
      </c>
      <c r="H1873" s="78">
        <f t="shared" si="231"/>
        <v>2.9621169212686889E-6</v>
      </c>
      <c r="I1873" s="78">
        <f t="shared" si="232"/>
        <v>2.9621169212686889E-6</v>
      </c>
      <c r="J1873" s="190"/>
    </row>
    <row r="1874" spans="1:10" x14ac:dyDescent="0.2">
      <c r="A1874" s="76">
        <v>915</v>
      </c>
      <c r="B1874" s="76">
        <f t="shared" si="225"/>
        <v>0.91500000000000004</v>
      </c>
      <c r="C1874" s="78">
        <f t="shared" si="226"/>
        <v>3.9455898638169541E-6</v>
      </c>
      <c r="D1874" s="78">
        <f t="shared" si="227"/>
        <v>1</v>
      </c>
      <c r="E1874" s="78">
        <f t="shared" si="228"/>
        <v>3.9455898638169541E-6</v>
      </c>
      <c r="F1874" s="78">
        <f t="shared" si="229"/>
        <v>-108.07776121562694</v>
      </c>
      <c r="G1874" s="78">
        <f t="shared" si="230"/>
        <v>1</v>
      </c>
      <c r="H1874" s="78">
        <f t="shared" si="231"/>
        <v>3.6055402739999054E-6</v>
      </c>
      <c r="I1874" s="78">
        <f t="shared" si="232"/>
        <v>3.6055402739999054E-6</v>
      </c>
      <c r="J1874" s="190"/>
    </row>
    <row r="1875" spans="1:10" x14ac:dyDescent="0.2">
      <c r="A1875" s="76">
        <v>916</v>
      </c>
      <c r="B1875" s="76">
        <f t="shared" si="225"/>
        <v>0.91600000000000004</v>
      </c>
      <c r="C1875" s="78">
        <f t="shared" si="226"/>
        <v>4.6992127723723125E-6</v>
      </c>
      <c r="D1875" s="78">
        <f t="shared" si="227"/>
        <v>1</v>
      </c>
      <c r="E1875" s="78">
        <f t="shared" si="228"/>
        <v>4.6992127723723125E-6</v>
      </c>
      <c r="F1875" s="78">
        <f t="shared" si="229"/>
        <v>-106.55949780830804</v>
      </c>
      <c r="G1875" s="78">
        <f t="shared" si="230"/>
        <v>1</v>
      </c>
      <c r="H1875" s="78">
        <f t="shared" si="231"/>
        <v>4.3224013180946333E-6</v>
      </c>
      <c r="I1875" s="78">
        <f t="shared" si="232"/>
        <v>4.3224013180946333E-6</v>
      </c>
      <c r="J1875" s="190"/>
    </row>
    <row r="1876" spans="1:10" x14ac:dyDescent="0.2">
      <c r="A1876" s="76">
        <v>917</v>
      </c>
      <c r="B1876" s="76">
        <f t="shared" si="225"/>
        <v>0.91700000000000004</v>
      </c>
      <c r="C1876" s="78">
        <f t="shared" si="226"/>
        <v>5.5257250353081215E-6</v>
      </c>
      <c r="D1876" s="78">
        <f t="shared" si="227"/>
        <v>1</v>
      </c>
      <c r="E1876" s="78">
        <f t="shared" si="228"/>
        <v>5.5257250353081215E-6</v>
      </c>
      <c r="F1876" s="78">
        <f t="shared" si="229"/>
        <v>-105.15221459475809</v>
      </c>
      <c r="G1876" s="78">
        <f t="shared" si="230"/>
        <v>1</v>
      </c>
      <c r="H1876" s="78">
        <f t="shared" si="231"/>
        <v>5.112468903840217E-6</v>
      </c>
      <c r="I1876" s="78">
        <f t="shared" si="232"/>
        <v>5.112468903840217E-6</v>
      </c>
      <c r="J1876" s="190"/>
    </row>
    <row r="1877" spans="1:10" x14ac:dyDescent="0.2">
      <c r="A1877" s="76">
        <v>918</v>
      </c>
      <c r="B1877" s="76">
        <f t="shared" si="225"/>
        <v>0.91800000000000004</v>
      </c>
      <c r="C1877" s="78">
        <f t="shared" si="226"/>
        <v>6.4236913039690873E-6</v>
      </c>
      <c r="D1877" s="78">
        <f t="shared" si="227"/>
        <v>1</v>
      </c>
      <c r="E1877" s="78">
        <f t="shared" si="228"/>
        <v>6.4236913039690873E-6</v>
      </c>
      <c r="F1877" s="78">
        <f t="shared" si="229"/>
        <v>-103.84430675248311</v>
      </c>
      <c r="G1877" s="78">
        <f t="shared" si="230"/>
        <v>1</v>
      </c>
      <c r="H1877" s="78">
        <f t="shared" si="231"/>
        <v>5.9747081696386044E-6</v>
      </c>
      <c r="I1877" s="78">
        <f t="shared" si="232"/>
        <v>5.9747081696386044E-6</v>
      </c>
      <c r="J1877" s="190"/>
    </row>
    <row r="1878" spans="1:10" x14ac:dyDescent="0.2">
      <c r="A1878" s="76">
        <v>919</v>
      </c>
      <c r="B1878" s="76">
        <f t="shared" si="225"/>
        <v>0.91900000000000004</v>
      </c>
      <c r="C1878" s="78">
        <f t="shared" si="226"/>
        <v>7.3908879568694215E-6</v>
      </c>
      <c r="D1878" s="78">
        <f t="shared" si="227"/>
        <v>1</v>
      </c>
      <c r="E1878" s="78">
        <f t="shared" si="228"/>
        <v>7.3908879568694215E-6</v>
      </c>
      <c r="F1878" s="78">
        <f t="shared" si="229"/>
        <v>-102.62606762830877</v>
      </c>
      <c r="G1878" s="78">
        <f t="shared" si="230"/>
        <v>1</v>
      </c>
      <c r="H1878" s="78">
        <f t="shared" si="231"/>
        <v>6.907289630419254E-6</v>
      </c>
      <c r="I1878" s="78">
        <f t="shared" si="232"/>
        <v>6.907289630419254E-6</v>
      </c>
      <c r="J1878" s="190"/>
    </row>
    <row r="1879" spans="1:10" x14ac:dyDescent="0.2">
      <c r="A1879" s="76">
        <v>920</v>
      </c>
      <c r="B1879" s="76">
        <f t="shared" si="225"/>
        <v>0.92</v>
      </c>
      <c r="C1879" s="78">
        <f t="shared" si="226"/>
        <v>8.4243228714549588E-6</v>
      </c>
      <c r="D1879" s="78">
        <f t="shared" si="227"/>
        <v>1</v>
      </c>
      <c r="E1879" s="78">
        <f t="shared" si="228"/>
        <v>8.4243228714549588E-6</v>
      </c>
      <c r="F1879" s="78">
        <f t="shared" si="229"/>
        <v>-101.48929993378248</v>
      </c>
      <c r="G1879" s="78">
        <f t="shared" si="230"/>
        <v>1</v>
      </c>
      <c r="H1879" s="78">
        <f t="shared" si="231"/>
        <v>7.9076054141621897E-6</v>
      </c>
      <c r="I1879" s="78">
        <f t="shared" si="232"/>
        <v>7.9076054141621897E-6</v>
      </c>
      <c r="J1879" s="190"/>
    </row>
    <row r="1880" spans="1:10" x14ac:dyDescent="0.2">
      <c r="A1880" s="76">
        <v>921</v>
      </c>
      <c r="B1880" s="76">
        <f t="shared" si="225"/>
        <v>0.92100000000000004</v>
      </c>
      <c r="C1880" s="78">
        <f t="shared" si="226"/>
        <v>9.5202620495744569E-6</v>
      </c>
      <c r="D1880" s="78">
        <f t="shared" si="227"/>
        <v>1</v>
      </c>
      <c r="E1880" s="78">
        <f t="shared" si="228"/>
        <v>9.5202620495744569E-6</v>
      </c>
      <c r="F1880" s="78">
        <f t="shared" si="229"/>
        <v>-100.42702194592843</v>
      </c>
      <c r="G1880" s="78">
        <f t="shared" si="230"/>
        <v>1</v>
      </c>
      <c r="H1880" s="78">
        <f t="shared" si="231"/>
        <v>8.972292460514707E-6</v>
      </c>
      <c r="I1880" s="78">
        <f t="shared" si="232"/>
        <v>8.972292460514707E-6</v>
      </c>
      <c r="J1880" s="190"/>
    </row>
    <row r="1881" spans="1:10" x14ac:dyDescent="0.2">
      <c r="A1881" s="76">
        <v>922</v>
      </c>
      <c r="B1881" s="76">
        <f t="shared" si="225"/>
        <v>0.92200000000000004</v>
      </c>
      <c r="C1881" s="78">
        <f t="shared" si="226"/>
        <v>1.0674262820692875E-5</v>
      </c>
      <c r="D1881" s="78">
        <f t="shared" si="227"/>
        <v>1</v>
      </c>
      <c r="E1881" s="78">
        <f t="shared" si="228"/>
        <v>1.0674262820692875E-5</v>
      </c>
      <c r="F1881" s="78">
        <f t="shared" si="229"/>
        <v>-99.433242164859905</v>
      </c>
      <c r="G1881" s="78">
        <f t="shared" si="230"/>
        <v>1</v>
      </c>
      <c r="H1881" s="78">
        <f t="shared" si="231"/>
        <v>1.0097262435133666E-5</v>
      </c>
      <c r="I1881" s="78">
        <f t="shared" si="232"/>
        <v>1.0097262435133666E-5</v>
      </c>
      <c r="J1881" s="190"/>
    </row>
    <row r="1882" spans="1:10" x14ac:dyDescent="0.2">
      <c r="A1882" s="76">
        <v>923</v>
      </c>
      <c r="B1882" s="76">
        <f t="shared" si="225"/>
        <v>0.92300000000000004</v>
      </c>
      <c r="C1882" s="78">
        <f t="shared" si="226"/>
        <v>1.1881213290487611E-5</v>
      </c>
      <c r="D1882" s="78">
        <f t="shared" si="227"/>
        <v>1</v>
      </c>
      <c r="E1882" s="78">
        <f t="shared" si="228"/>
        <v>1.1881213290487611E-5</v>
      </c>
      <c r="F1882" s="78">
        <f t="shared" si="229"/>
        <v>-98.502784152654726</v>
      </c>
      <c r="G1882" s="78">
        <f t="shared" si="230"/>
        <v>1</v>
      </c>
      <c r="H1882" s="78">
        <f t="shared" si="231"/>
        <v>1.1277738055590243E-5</v>
      </c>
      <c r="I1882" s="78">
        <f t="shared" si="232"/>
        <v>1.1277738055590243E-5</v>
      </c>
      <c r="J1882" s="190"/>
    </row>
    <row r="1883" spans="1:10" x14ac:dyDescent="0.2">
      <c r="A1883" s="76">
        <v>924</v>
      </c>
      <c r="B1883" s="76">
        <f t="shared" si="225"/>
        <v>0.92400000000000004</v>
      </c>
      <c r="C1883" s="78">
        <f t="shared" si="226"/>
        <v>1.3135377649368856E-5</v>
      </c>
      <c r="D1883" s="78">
        <f t="shared" si="227"/>
        <v>1</v>
      </c>
      <c r="E1883" s="78">
        <f t="shared" si="228"/>
        <v>1.3135377649368856E-5</v>
      </c>
      <c r="F1883" s="78">
        <f t="shared" si="229"/>
        <v>-97.631148729839509</v>
      </c>
      <c r="G1883" s="78">
        <f t="shared" si="230"/>
        <v>1</v>
      </c>
      <c r="H1883" s="78">
        <f t="shared" si="231"/>
        <v>1.2508295469928234E-5</v>
      </c>
      <c r="I1883" s="78">
        <f t="shared" si="232"/>
        <v>1.2508295469928234E-5</v>
      </c>
      <c r="J1883" s="190"/>
    </row>
    <row r="1884" spans="1:10" x14ac:dyDescent="0.2">
      <c r="A1884" s="76">
        <v>925</v>
      </c>
      <c r="B1884" s="76">
        <f t="shared" si="225"/>
        <v>0.92500000000000004</v>
      </c>
      <c r="C1884" s="78">
        <f t="shared" si="226"/>
        <v>1.4430446906106261E-5</v>
      </c>
      <c r="D1884" s="78">
        <f t="shared" si="227"/>
        <v>1</v>
      </c>
      <c r="E1884" s="78">
        <f t="shared" si="228"/>
        <v>1.4430446906106261E-5</v>
      </c>
      <c r="F1884" s="78">
        <f t="shared" si="229"/>
        <v>-96.814404374872424</v>
      </c>
      <c r="G1884" s="78">
        <f t="shared" si="230"/>
        <v>1</v>
      </c>
      <c r="H1884" s="78">
        <f t="shared" si="231"/>
        <v>1.3782912277737559E-5</v>
      </c>
      <c r="I1884" s="78">
        <f t="shared" si="232"/>
        <v>1.3782912277737559E-5</v>
      </c>
      <c r="J1884" s="190"/>
    </row>
    <row r="1885" spans="1:10" x14ac:dyDescent="0.2">
      <c r="A1885" s="76">
        <v>926</v>
      </c>
      <c r="B1885" s="76">
        <f t="shared" si="225"/>
        <v>0.92600000000000005</v>
      </c>
      <c r="C1885" s="78">
        <f t="shared" si="226"/>
        <v>1.5759594566520712E-5</v>
      </c>
      <c r="D1885" s="78">
        <f t="shared" si="227"/>
        <v>1</v>
      </c>
      <c r="E1885" s="78">
        <f t="shared" si="228"/>
        <v>1.5759594566520712E-5</v>
      </c>
      <c r="F1885" s="78">
        <f t="shared" si="229"/>
        <v>-96.049099188436514</v>
      </c>
      <c r="G1885" s="78">
        <f t="shared" si="230"/>
        <v>1</v>
      </c>
      <c r="H1885" s="78">
        <f t="shared" si="231"/>
        <v>1.5095020736313486E-5</v>
      </c>
      <c r="I1885" s="78">
        <f t="shared" si="232"/>
        <v>1.5095020736313486E-5</v>
      </c>
      <c r="J1885" s="190"/>
    </row>
    <row r="1886" spans="1:10" x14ac:dyDescent="0.2">
      <c r="A1886" s="76">
        <v>927</v>
      </c>
      <c r="B1886" s="76">
        <f t="shared" si="225"/>
        <v>0.92700000000000005</v>
      </c>
      <c r="C1886" s="78">
        <f t="shared" si="226"/>
        <v>1.7115536736505042E-5</v>
      </c>
      <c r="D1886" s="78">
        <f t="shared" si="227"/>
        <v>1</v>
      </c>
      <c r="E1886" s="78">
        <f t="shared" si="228"/>
        <v>1.7115536736505042E-5</v>
      </c>
      <c r="F1886" s="78">
        <f t="shared" si="229"/>
        <v>-95.332189540165842</v>
      </c>
      <c r="G1886" s="78">
        <f t="shared" si="230"/>
        <v>1</v>
      </c>
      <c r="H1886" s="78">
        <f t="shared" si="231"/>
        <v>1.6437565651512878E-5</v>
      </c>
      <c r="I1886" s="78">
        <f t="shared" si="232"/>
        <v>1.6437565651512878E-5</v>
      </c>
      <c r="J1886" s="190"/>
    </row>
    <row r="1887" spans="1:10" x14ac:dyDescent="0.2">
      <c r="A1887" s="76">
        <v>928</v>
      </c>
      <c r="B1887" s="76">
        <f t="shared" si="225"/>
        <v>0.92800000000000005</v>
      </c>
      <c r="C1887" s="78">
        <f t="shared" si="226"/>
        <v>1.8490596092783956E-5</v>
      </c>
      <c r="D1887" s="78">
        <f t="shared" si="227"/>
        <v>1</v>
      </c>
      <c r="E1887" s="78">
        <f t="shared" si="228"/>
        <v>1.8490596092783956E-5</v>
      </c>
      <c r="F1887" s="78">
        <f t="shared" si="229"/>
        <v>-94.660981759905894</v>
      </c>
      <c r="G1887" s="78">
        <f t="shared" si="230"/>
        <v>1</v>
      </c>
      <c r="H1887" s="78">
        <f t="shared" si="231"/>
        <v>1.7803066414644501E-5</v>
      </c>
      <c r="I1887" s="78">
        <f t="shared" si="232"/>
        <v>1.7803066414644501E-5</v>
      </c>
      <c r="J1887" s="190"/>
    </row>
    <row r="1888" spans="1:10" x14ac:dyDescent="0.2">
      <c r="A1888" s="76">
        <v>929</v>
      </c>
      <c r="B1888" s="76">
        <f t="shared" si="225"/>
        <v>0.92900000000000005</v>
      </c>
      <c r="C1888" s="78">
        <f t="shared" si="226"/>
        <v>1.9876769134101122E-5</v>
      </c>
      <c r="D1888" s="78">
        <f t="shared" si="227"/>
        <v>1</v>
      </c>
      <c r="E1888" s="78">
        <f t="shared" si="228"/>
        <v>1.9876769134101122E-5</v>
      </c>
      <c r="F1888" s="78">
        <f t="shared" si="229"/>
        <v>-94.033084130426658</v>
      </c>
      <c r="G1888" s="78">
        <f t="shared" si="230"/>
        <v>1</v>
      </c>
      <c r="H1888" s="78">
        <f t="shared" si="231"/>
        <v>1.9183682613442539E-5</v>
      </c>
      <c r="I1888" s="78">
        <f t="shared" si="232"/>
        <v>1.9183682613442539E-5</v>
      </c>
      <c r="J1888" s="190"/>
    </row>
    <row r="1889" spans="1:10" x14ac:dyDescent="0.2">
      <c r="A1889" s="76">
        <v>930</v>
      </c>
      <c r="B1889" s="76">
        <f t="shared" si="225"/>
        <v>0.93</v>
      </c>
      <c r="C1889" s="78">
        <f t="shared" si="226"/>
        <v>2.1265796100167776E-5</v>
      </c>
      <c r="D1889" s="78">
        <f t="shared" si="227"/>
        <v>1</v>
      </c>
      <c r="E1889" s="78">
        <f t="shared" si="228"/>
        <v>2.1265796100167776E-5</v>
      </c>
      <c r="F1889" s="78">
        <f t="shared" si="229"/>
        <v>-93.446367090470318</v>
      </c>
      <c r="G1889" s="78">
        <f t="shared" si="230"/>
        <v>1</v>
      </c>
      <c r="H1889" s="78">
        <f t="shared" si="231"/>
        <v>2.0571282617134451E-5</v>
      </c>
      <c r="I1889" s="78">
        <f t="shared" si="232"/>
        <v>2.0571282617134451E-5</v>
      </c>
      <c r="J1889" s="190"/>
    </row>
    <row r="1890" spans="1:10" x14ac:dyDescent="0.2">
      <c r="A1890" s="76">
        <v>931</v>
      </c>
      <c r="B1890" s="76">
        <f t="shared" si="225"/>
        <v>0.93100000000000005</v>
      </c>
      <c r="C1890" s="78">
        <f t="shared" si="226"/>
        <v>2.2649232925917089E-5</v>
      </c>
      <c r="D1890" s="78">
        <f t="shared" si="227"/>
        <v>1</v>
      </c>
      <c r="E1890" s="78">
        <f t="shared" si="228"/>
        <v>2.2649232925917089E-5</v>
      </c>
      <c r="F1890" s="78">
        <f t="shared" si="229"/>
        <v>-92.898930037864147</v>
      </c>
      <c r="G1890" s="78">
        <f t="shared" si="230"/>
        <v>1</v>
      </c>
      <c r="H1890" s="78">
        <f t="shared" si="231"/>
        <v>2.1957514513042435E-5</v>
      </c>
      <c r="I1890" s="78">
        <f t="shared" si="232"/>
        <v>2.1957514513042435E-5</v>
      </c>
      <c r="J1890" s="190"/>
    </row>
    <row r="1891" spans="1:10" x14ac:dyDescent="0.2">
      <c r="A1891" s="76">
        <v>932</v>
      </c>
      <c r="B1891" s="76">
        <f t="shared" si="225"/>
        <v>0.93200000000000005</v>
      </c>
      <c r="C1891" s="78">
        <f t="shared" si="226"/>
        <v>2.4018524584504331E-5</v>
      </c>
      <c r="D1891" s="78">
        <f t="shared" si="227"/>
        <v>1</v>
      </c>
      <c r="E1891" s="78">
        <f t="shared" si="228"/>
        <v>2.4018524584504331E-5</v>
      </c>
      <c r="F1891" s="78">
        <f t="shared" si="229"/>
        <v>-92.389073481117222</v>
      </c>
      <c r="G1891" s="78">
        <f t="shared" si="230"/>
        <v>1</v>
      </c>
      <c r="H1891" s="78">
        <f t="shared" si="231"/>
        <v>2.333387875521071E-5</v>
      </c>
      <c r="I1891" s="78">
        <f t="shared" si="232"/>
        <v>2.333387875521071E-5</v>
      </c>
      <c r="J1891" s="190"/>
    </row>
    <row r="1892" spans="1:10" x14ac:dyDescent="0.2">
      <c r="A1892" s="76">
        <v>933</v>
      </c>
      <c r="B1892" s="76">
        <f t="shared" si="225"/>
        <v>0.93300000000000005</v>
      </c>
      <c r="C1892" s="78">
        <f t="shared" si="226"/>
        <v>2.5365079164184741E-5</v>
      </c>
      <c r="D1892" s="78">
        <f t="shared" si="227"/>
        <v>1</v>
      </c>
      <c r="E1892" s="78">
        <f t="shared" si="228"/>
        <v>2.5365079164184741E-5</v>
      </c>
      <c r="F1892" s="78">
        <f t="shared" si="229"/>
        <v>-91.915275558305524</v>
      </c>
      <c r="G1892" s="78">
        <f t="shared" si="230"/>
        <v>1</v>
      </c>
      <c r="H1892" s="78">
        <f t="shared" si="231"/>
        <v>2.4691801874344538E-5</v>
      </c>
      <c r="I1892" s="78">
        <f t="shared" si="232"/>
        <v>2.4691801874344538E-5</v>
      </c>
      <c r="J1892" s="190"/>
    </row>
    <row r="1893" spans="1:10" x14ac:dyDescent="0.2">
      <c r="A1893" s="76">
        <v>934</v>
      </c>
      <c r="B1893" s="76">
        <f t="shared" si="225"/>
        <v>0.93400000000000005</v>
      </c>
      <c r="C1893" s="78">
        <f t="shared" si="226"/>
        <v>2.6680342021699484E-5</v>
      </c>
      <c r="D1893" s="78">
        <f t="shared" si="227"/>
        <v>1</v>
      </c>
      <c r="E1893" s="78">
        <f t="shared" si="228"/>
        <v>2.6680342021699484E-5</v>
      </c>
      <c r="F1893" s="78">
        <f t="shared" si="229"/>
        <v>-91.476172147894857</v>
      </c>
      <c r="G1893" s="78">
        <f t="shared" si="230"/>
        <v>1</v>
      </c>
      <c r="H1893" s="78">
        <f t="shared" si="231"/>
        <v>2.6022710592942113E-5</v>
      </c>
      <c r="I1893" s="78">
        <f t="shared" si="232"/>
        <v>2.6022710592942113E-5</v>
      </c>
      <c r="J1893" s="190"/>
    </row>
    <row r="1894" spans="1:10" x14ac:dyDescent="0.2">
      <c r="A1894" s="76">
        <v>935</v>
      </c>
      <c r="B1894" s="76">
        <f t="shared" si="225"/>
        <v>0.93500000000000005</v>
      </c>
      <c r="C1894" s="78">
        <f t="shared" si="226"/>
        <v>2.795586935812348E-5</v>
      </c>
      <c r="D1894" s="78">
        <f t="shared" si="227"/>
        <v>1</v>
      </c>
      <c r="E1894" s="78">
        <f t="shared" si="228"/>
        <v>2.795586935812348E-5</v>
      </c>
      <c r="F1894" s="78">
        <f t="shared" si="229"/>
        <v>-91.070539954305261</v>
      </c>
      <c r="G1894" s="78">
        <f t="shared" si="230"/>
        <v>1</v>
      </c>
      <c r="H1894" s="78">
        <f t="shared" si="231"/>
        <v>2.7318105689911482E-5</v>
      </c>
      <c r="I1894" s="78">
        <f t="shared" si="232"/>
        <v>2.7318105689911482E-5</v>
      </c>
      <c r="J1894" s="190"/>
    </row>
    <row r="1895" spans="1:10" x14ac:dyDescent="0.2">
      <c r="A1895" s="76">
        <v>936</v>
      </c>
      <c r="B1895" s="76">
        <f t="shared" si="225"/>
        <v>0.93600000000000005</v>
      </c>
      <c r="C1895" s="78">
        <f t="shared" si="226"/>
        <v>2.9183400572170409E-5</v>
      </c>
      <c r="D1895" s="78">
        <f t="shared" si="227"/>
        <v>1</v>
      </c>
      <c r="E1895" s="78">
        <f t="shared" si="228"/>
        <v>2.9183400572170409E-5</v>
      </c>
      <c r="F1895" s="78">
        <f t="shared" si="229"/>
        <v>-90.697282073607184</v>
      </c>
      <c r="G1895" s="78">
        <f t="shared" si="230"/>
        <v>1</v>
      </c>
      <c r="H1895" s="78">
        <f t="shared" si="231"/>
        <v>2.8569634965146946E-5</v>
      </c>
      <c r="I1895" s="78">
        <f t="shared" si="232"/>
        <v>2.8569634965146946E-5</v>
      </c>
      <c r="J1895" s="190"/>
    </row>
    <row r="1896" spans="1:10" x14ac:dyDescent="0.2">
      <c r="A1896" s="76">
        <v>937</v>
      </c>
      <c r="B1896" s="76">
        <f t="shared" si="225"/>
        <v>0.93700000000000006</v>
      </c>
      <c r="C1896" s="78">
        <f t="shared" si="226"/>
        <v>3.0354928760629071E-5</v>
      </c>
      <c r="D1896" s="78">
        <f t="shared" si="227"/>
        <v>1</v>
      </c>
      <c r="E1896" s="78">
        <f t="shared" si="228"/>
        <v>3.0354928760629071E-5</v>
      </c>
      <c r="F1896" s="78">
        <f t="shared" si="229"/>
        <v>-90.355415640536165</v>
      </c>
      <c r="G1896" s="78">
        <f t="shared" si="230"/>
        <v>1</v>
      </c>
      <c r="H1896" s="78">
        <f t="shared" si="231"/>
        <v>2.976916466639974E-5</v>
      </c>
      <c r="I1896" s="78">
        <f t="shared" si="232"/>
        <v>2.976916466639974E-5</v>
      </c>
      <c r="J1896" s="190"/>
    </row>
    <row r="1897" spans="1:10" x14ac:dyDescent="0.2">
      <c r="A1897" s="76">
        <v>938</v>
      </c>
      <c r="B1897" s="76">
        <f t="shared" si="225"/>
        <v>0.93799999999999994</v>
      </c>
      <c r="C1897" s="78">
        <f t="shared" si="226"/>
        <v>3.1462768755742147E-5</v>
      </c>
      <c r="D1897" s="78">
        <f t="shared" si="227"/>
        <v>1</v>
      </c>
      <c r="E1897" s="78">
        <f t="shared" si="228"/>
        <v>3.1462768755742147E-5</v>
      </c>
      <c r="F1897" s="78">
        <f t="shared" si="229"/>
        <v>-90.044061233472462</v>
      </c>
      <c r="G1897" s="78">
        <f t="shared" si="230"/>
        <v>1</v>
      </c>
      <c r="H1897" s="78">
        <f t="shared" si="231"/>
        <v>3.0908848758185611E-5</v>
      </c>
      <c r="I1897" s="78">
        <f t="shared" si="232"/>
        <v>3.0908848758185611E-5</v>
      </c>
      <c r="J1897" s="190"/>
    </row>
    <row r="1898" spans="1:10" x14ac:dyDescent="0.2">
      <c r="A1898" s="76">
        <v>939</v>
      </c>
      <c r="B1898" s="76">
        <f t="shared" si="225"/>
        <v>0.93899999999999995</v>
      </c>
      <c r="C1898" s="78">
        <f t="shared" si="226"/>
        <v>3.2499622114714759E-5</v>
      </c>
      <c r="D1898" s="78">
        <f t="shared" si="227"/>
        <v>1</v>
      </c>
      <c r="E1898" s="78">
        <f t="shared" si="228"/>
        <v>3.2499622114714759E-5</v>
      </c>
      <c r="F1898" s="78">
        <f t="shared" si="229"/>
        <v>-89.762433773929132</v>
      </c>
      <c r="G1898" s="78">
        <f t="shared" si="230"/>
        <v>1</v>
      </c>
      <c r="H1898" s="78">
        <f t="shared" si="231"/>
        <v>3.1981195435228457E-5</v>
      </c>
      <c r="I1898" s="78">
        <f t="shared" si="232"/>
        <v>3.1981195435228457E-5</v>
      </c>
      <c r="J1898" s="190"/>
    </row>
    <row r="1899" spans="1:10" x14ac:dyDescent="0.2">
      <c r="A1899" s="76">
        <v>940</v>
      </c>
      <c r="B1899" s="76">
        <f t="shared" si="225"/>
        <v>0.94</v>
      </c>
      <c r="C1899" s="78">
        <f t="shared" si="226"/>
        <v>3.3458638506914073E-5</v>
      </c>
      <c r="D1899" s="78">
        <f t="shared" si="227"/>
        <v>1</v>
      </c>
      <c r="E1899" s="78">
        <f t="shared" si="228"/>
        <v>3.3458638506914073E-5</v>
      </c>
      <c r="F1899" s="78">
        <f t="shared" si="229"/>
        <v>-89.509834704988634</v>
      </c>
      <c r="G1899" s="78">
        <f t="shared" si="230"/>
        <v>1</v>
      </c>
      <c r="H1899" s="78">
        <f t="shared" si="231"/>
        <v>3.2979130310814416E-5</v>
      </c>
      <c r="I1899" s="78">
        <f t="shared" si="232"/>
        <v>3.2979130310814416E-5</v>
      </c>
      <c r="J1899" s="190"/>
    </row>
    <row r="1900" spans="1:10" x14ac:dyDescent="0.2">
      <c r="A1900" s="76">
        <v>941</v>
      </c>
      <c r="B1900" s="76">
        <f t="shared" si="225"/>
        <v>0.94099999999999995</v>
      </c>
      <c r="C1900" s="78">
        <f t="shared" si="226"/>
        <v>3.4333472979384281E-5</v>
      </c>
      <c r="D1900" s="78">
        <f t="shared" si="227"/>
        <v>1</v>
      </c>
      <c r="E1900" s="78">
        <f t="shared" si="228"/>
        <v>3.4333472979384281E-5</v>
      </c>
      <c r="F1900" s="78">
        <f t="shared" si="229"/>
        <v>-89.285645271715438</v>
      </c>
      <c r="G1900" s="78">
        <f t="shared" si="230"/>
        <v>1</v>
      </c>
      <c r="H1900" s="78">
        <f t="shared" si="231"/>
        <v>3.389605574314918E-5</v>
      </c>
      <c r="I1900" s="78">
        <f t="shared" si="232"/>
        <v>3.389605574314918E-5</v>
      </c>
      <c r="J1900" s="190"/>
    </row>
    <row r="1901" spans="1:10" x14ac:dyDescent="0.2">
      <c r="A1901" s="76">
        <v>942</v>
      </c>
      <c r="B1901" s="76">
        <f t="shared" si="225"/>
        <v>0.94199999999999995</v>
      </c>
      <c r="C1901" s="78">
        <f t="shared" si="226"/>
        <v>3.5118338620719252E-5</v>
      </c>
      <c r="D1901" s="78">
        <f t="shared" si="227"/>
        <v>1</v>
      </c>
      <c r="E1901" s="78">
        <f t="shared" si="228"/>
        <v>3.5118338620719252E-5</v>
      </c>
      <c r="F1901" s="78">
        <f t="shared" si="229"/>
        <v>-89.089320757893148</v>
      </c>
      <c r="G1901" s="78">
        <f t="shared" si="230"/>
        <v>1</v>
      </c>
      <c r="H1901" s="78">
        <f t="shared" si="231"/>
        <v>3.4725905800051763E-5</v>
      </c>
      <c r="I1901" s="78">
        <f t="shared" si="232"/>
        <v>3.4725905800051763E-5</v>
      </c>
      <c r="J1901" s="190"/>
    </row>
    <row r="1902" spans="1:10" x14ac:dyDescent="0.2">
      <c r="A1902" s="76">
        <v>943</v>
      </c>
      <c r="B1902" s="76">
        <f t="shared" si="225"/>
        <v>0.94299999999999995</v>
      </c>
      <c r="C1902" s="78">
        <f t="shared" si="226"/>
        <v>3.5808054186728218E-5</v>
      </c>
      <c r="D1902" s="78">
        <f t="shared" si="227"/>
        <v>1</v>
      </c>
      <c r="E1902" s="78">
        <f t="shared" si="228"/>
        <v>3.5808054186728218E-5</v>
      </c>
      <c r="F1902" s="78">
        <f t="shared" si="229"/>
        <v>-88.920385559056299</v>
      </c>
      <c r="G1902" s="78">
        <f t="shared" si="230"/>
        <v>1</v>
      </c>
      <c r="H1902" s="78">
        <f t="shared" si="231"/>
        <v>3.5463196403723738E-5</v>
      </c>
      <c r="I1902" s="78">
        <f t="shared" si="232"/>
        <v>3.5463196403723738E-5</v>
      </c>
      <c r="J1902" s="190"/>
    </row>
    <row r="1903" spans="1:10" x14ac:dyDescent="0.2">
      <c r="A1903" s="76">
        <v>944</v>
      </c>
      <c r="B1903" s="76">
        <f t="shared" si="225"/>
        <v>0.94399999999999995</v>
      </c>
      <c r="C1903" s="78">
        <f t="shared" si="226"/>
        <v>3.6398086298302773E-5</v>
      </c>
      <c r="D1903" s="78">
        <f t="shared" si="227"/>
        <v>1</v>
      </c>
      <c r="E1903" s="78">
        <f t="shared" si="228"/>
        <v>3.6398086298302773E-5</v>
      </c>
      <c r="F1903" s="78">
        <f t="shared" si="229"/>
        <v>-88.778428992917426</v>
      </c>
      <c r="G1903" s="78">
        <f t="shared" si="230"/>
        <v>1</v>
      </c>
      <c r="H1903" s="78">
        <f t="shared" si="231"/>
        <v>3.6103070242515495E-5</v>
      </c>
      <c r="I1903" s="78">
        <f t="shared" si="232"/>
        <v>3.6103070242515495E-5</v>
      </c>
      <c r="J1903" s="190"/>
    </row>
    <row r="1904" spans="1:10" x14ac:dyDescent="0.2">
      <c r="A1904" s="76">
        <v>945</v>
      </c>
      <c r="B1904" s="76">
        <f t="shared" si="225"/>
        <v>0.94499999999999995</v>
      </c>
      <c r="C1904" s="78">
        <f t="shared" si="226"/>
        <v>3.6884585871996202E-5</v>
      </c>
      <c r="D1904" s="78">
        <f t="shared" si="227"/>
        <v>1</v>
      </c>
      <c r="E1904" s="78">
        <f t="shared" si="228"/>
        <v>3.6884585871996202E-5</v>
      </c>
      <c r="F1904" s="78">
        <f t="shared" si="229"/>
        <v>-88.663101765877798</v>
      </c>
      <c r="G1904" s="78">
        <f t="shared" si="230"/>
        <v>1</v>
      </c>
      <c r="H1904" s="78">
        <f t="shared" si="231"/>
        <v>3.6641336085149487E-5</v>
      </c>
      <c r="I1904" s="78">
        <f t="shared" si="232"/>
        <v>3.6641336085149487E-5</v>
      </c>
      <c r="J1904" s="190"/>
    </row>
    <row r="1905" spans="1:10" x14ac:dyDescent="0.2">
      <c r="A1905" s="76">
        <v>946</v>
      </c>
      <c r="B1905" s="76">
        <f t="shared" si="225"/>
        <v>0.94599999999999995</v>
      </c>
      <c r="C1905" s="78">
        <f t="shared" si="226"/>
        <v>3.7264418496607405E-5</v>
      </c>
      <c r="D1905" s="78">
        <f t="shared" si="227"/>
        <v>1</v>
      </c>
      <c r="E1905" s="78">
        <f t="shared" si="228"/>
        <v>3.7264418496607405E-5</v>
      </c>
      <c r="F1905" s="78">
        <f t="shared" si="229"/>
        <v>-88.574113029093269</v>
      </c>
      <c r="G1905" s="78">
        <f t="shared" si="230"/>
        <v>1</v>
      </c>
      <c r="H1905" s="78">
        <f t="shared" si="231"/>
        <v>3.7074502184301804E-5</v>
      </c>
      <c r="I1905" s="78">
        <f t="shared" si="232"/>
        <v>3.7074502184301804E-5</v>
      </c>
      <c r="J1905" s="190"/>
    </row>
    <row r="1906" spans="1:10" x14ac:dyDescent="0.2">
      <c r="A1906" s="76">
        <v>947</v>
      </c>
      <c r="B1906" s="76">
        <f t="shared" si="225"/>
        <v>0.94699999999999995</v>
      </c>
      <c r="C1906" s="78">
        <f t="shared" si="226"/>
        <v>3.7535188524040582E-5</v>
      </c>
      <c r="D1906" s="78">
        <f t="shared" si="227"/>
        <v>1</v>
      </c>
      <c r="E1906" s="78">
        <f t="shared" si="228"/>
        <v>3.7535188524040582E-5</v>
      </c>
      <c r="F1906" s="78">
        <f t="shared" si="229"/>
        <v>-88.511227970138719</v>
      </c>
      <c r="G1906" s="78">
        <f t="shared" si="230"/>
        <v>1</v>
      </c>
      <c r="H1906" s="78">
        <f t="shared" si="231"/>
        <v>3.739980351032399E-5</v>
      </c>
      <c r="I1906" s="78">
        <f t="shared" si="232"/>
        <v>3.739980351032399E-5</v>
      </c>
      <c r="J1906" s="190"/>
    </row>
    <row r="1907" spans="1:10" x14ac:dyDescent="0.2">
      <c r="A1907" s="76">
        <v>948</v>
      </c>
      <c r="B1907" s="76">
        <f t="shared" si="225"/>
        <v>0.94799999999999995</v>
      </c>
      <c r="C1907" s="78">
        <f t="shared" si="226"/>
        <v>3.7695256699383176E-5</v>
      </c>
      <c r="D1907" s="78">
        <f t="shared" si="227"/>
        <v>1</v>
      </c>
      <c r="E1907" s="78">
        <f t="shared" si="228"/>
        <v>3.7695256699383176E-5</v>
      </c>
      <c r="F1907" s="78">
        <f t="shared" si="229"/>
        <v>-88.474265897149706</v>
      </c>
      <c r="G1907" s="78">
        <f t="shared" si="230"/>
        <v>1</v>
      </c>
      <c r="H1907" s="78">
        <f t="shared" si="231"/>
        <v>3.7615222611711879E-5</v>
      </c>
      <c r="I1907" s="78">
        <f t="shared" si="232"/>
        <v>3.7615222611711879E-5</v>
      </c>
      <c r="J1907" s="190"/>
    </row>
    <row r="1908" spans="1:10" x14ac:dyDescent="0.2">
      <c r="A1908" s="76">
        <v>949</v>
      </c>
      <c r="B1908" s="76">
        <f t="shared" si="225"/>
        <v>0.94899999999999995</v>
      </c>
      <c r="C1908" s="78">
        <f t="shared" si="226"/>
        <v>3.7743751213006379E-5</v>
      </c>
      <c r="D1908" s="78">
        <f t="shared" si="227"/>
        <v>1</v>
      </c>
      <c r="E1908" s="78">
        <f t="shared" si="228"/>
        <v>3.7743751213006379E-5</v>
      </c>
      <c r="F1908" s="78">
        <f t="shared" si="229"/>
        <v>-88.463098781805556</v>
      </c>
      <c r="G1908" s="78">
        <f t="shared" si="230"/>
        <v>1</v>
      </c>
      <c r="H1908" s="78">
        <f t="shared" si="231"/>
        <v>3.7719503956194778E-5</v>
      </c>
      <c r="I1908" s="78">
        <f t="shared" si="232"/>
        <v>3.7719503956194778E-5</v>
      </c>
      <c r="J1908" s="190"/>
    </row>
    <row r="1909" spans="1:10" x14ac:dyDescent="0.2">
      <c r="A1909" s="76">
        <v>950</v>
      </c>
      <c r="B1909" s="76">
        <f t="shared" si="225"/>
        <v>0.95</v>
      </c>
      <c r="C1909" s="78">
        <f t="shared" si="226"/>
        <v>3.7680572116028121E-5</v>
      </c>
      <c r="D1909" s="78">
        <f t="shared" si="227"/>
        <v>1</v>
      </c>
      <c r="E1909" s="78">
        <f t="shared" si="228"/>
        <v>3.7680572116028121E-5</v>
      </c>
      <c r="F1909" s="78">
        <f t="shared" si="229"/>
        <v>-88.477650235976114</v>
      </c>
      <c r="G1909" s="78">
        <f t="shared" si="230"/>
        <v>1</v>
      </c>
      <c r="H1909" s="78">
        <f t="shared" si="231"/>
        <v>3.771216166451725E-5</v>
      </c>
      <c r="I1909" s="78">
        <f t="shared" si="232"/>
        <v>3.771216166451725E-5</v>
      </c>
      <c r="J1909" s="190"/>
    </row>
    <row r="1910" spans="1:10" x14ac:dyDescent="0.2">
      <c r="A1910" s="76">
        <v>951</v>
      </c>
      <c r="B1910" s="76">
        <f t="shared" si="225"/>
        <v>0.95099999999999996</v>
      </c>
      <c r="C1910" s="78">
        <f t="shared" si="226"/>
        <v>3.7506389099160291E-5</v>
      </c>
      <c r="D1910" s="78">
        <f t="shared" si="227"/>
        <v>1</v>
      </c>
      <c r="E1910" s="78">
        <f t="shared" si="228"/>
        <v>3.7506389099160291E-5</v>
      </c>
      <c r="F1910" s="78">
        <f t="shared" si="229"/>
        <v>-88.517894904559711</v>
      </c>
      <c r="G1910" s="78">
        <f t="shared" si="230"/>
        <v>1</v>
      </c>
      <c r="H1910" s="78">
        <f t="shared" si="231"/>
        <v>3.7593480607594206E-5</v>
      </c>
      <c r="I1910" s="78">
        <f t="shared" si="232"/>
        <v>3.7593480607594206E-5</v>
      </c>
      <c r="J1910" s="190"/>
    </row>
    <row r="1911" spans="1:10" x14ac:dyDescent="0.2">
      <c r="A1911" s="76">
        <v>952</v>
      </c>
      <c r="B1911" s="76">
        <f t="shared" si="225"/>
        <v>0.95199999999999996</v>
      </c>
      <c r="C1911" s="78">
        <f t="shared" si="226"/>
        <v>3.7222632693285543E-5</v>
      </c>
      <c r="D1911" s="78">
        <f t="shared" si="227"/>
        <v>1</v>
      </c>
      <c r="E1911" s="78">
        <f t="shared" si="228"/>
        <v>3.7222632693285543E-5</v>
      </c>
      <c r="F1911" s="78">
        <f t="shared" si="229"/>
        <v>-88.583858264227871</v>
      </c>
      <c r="G1911" s="78">
        <f t="shared" si="230"/>
        <v>1</v>
      </c>
      <c r="H1911" s="78">
        <f t="shared" si="231"/>
        <v>3.7364510896222914E-5</v>
      </c>
      <c r="I1911" s="78">
        <f t="shared" si="232"/>
        <v>3.7364510896222914E-5</v>
      </c>
      <c r="J1911" s="190"/>
    </row>
    <row r="1912" spans="1:10" x14ac:dyDescent="0.2">
      <c r="A1912" s="76">
        <v>953</v>
      </c>
      <c r="B1912" s="76">
        <f t="shared" si="225"/>
        <v>0.95299999999999996</v>
      </c>
      <c r="C1912" s="78">
        <f t="shared" si="226"/>
        <v>3.6831479007551099E-5</v>
      </c>
      <c r="D1912" s="78">
        <f t="shared" si="227"/>
        <v>1</v>
      </c>
      <c r="E1912" s="78">
        <f t="shared" si="228"/>
        <v>3.6831479007551099E-5</v>
      </c>
      <c r="F1912" s="78">
        <f t="shared" si="229"/>
        <v>-88.67561682468218</v>
      </c>
      <c r="G1912" s="78">
        <f t="shared" si="230"/>
        <v>1</v>
      </c>
      <c r="H1912" s="78">
        <f t="shared" si="231"/>
        <v>3.7027055850418321E-5</v>
      </c>
      <c r="I1912" s="78">
        <f t="shared" si="232"/>
        <v>3.7027055850418321E-5</v>
      </c>
      <c r="J1912" s="190"/>
    </row>
    <row r="1913" spans="1:10" x14ac:dyDescent="0.2">
      <c r="A1913" s="76">
        <v>954</v>
      </c>
      <c r="B1913" s="76">
        <f t="shared" si="225"/>
        <v>0.95399999999999996</v>
      </c>
      <c r="C1913" s="78">
        <f t="shared" si="226"/>
        <v>3.6335828176836737E-5</v>
      </c>
      <c r="D1913" s="78">
        <f t="shared" si="227"/>
        <v>1</v>
      </c>
      <c r="E1913" s="78">
        <f t="shared" si="228"/>
        <v>3.6335828176836737E-5</v>
      </c>
      <c r="F1913" s="78">
        <f t="shared" si="229"/>
        <v>-88.793298735817984</v>
      </c>
      <c r="G1913" s="78">
        <f t="shared" si="230"/>
        <v>1</v>
      </c>
      <c r="H1913" s="78">
        <f t="shared" si="231"/>
        <v>3.6583653592193915E-5</v>
      </c>
      <c r="I1913" s="78">
        <f t="shared" si="232"/>
        <v>3.6583653592193915E-5</v>
      </c>
      <c r="J1913" s="190"/>
    </row>
    <row r="1914" spans="1:10" x14ac:dyDescent="0.2">
      <c r="A1914" s="76">
        <v>955</v>
      </c>
      <c r="B1914" s="76">
        <f t="shared" si="225"/>
        <v>0.95499999999999996</v>
      </c>
      <c r="C1914" s="78">
        <f t="shared" si="226"/>
        <v>3.5739276744660579E-5</v>
      </c>
      <c r="D1914" s="78">
        <f t="shared" si="227"/>
        <v>1</v>
      </c>
      <c r="E1914" s="78">
        <f t="shared" si="228"/>
        <v>3.5739276744660579E-5</v>
      </c>
      <c r="F1914" s="78">
        <f t="shared" si="229"/>
        <v>-88.93708481107933</v>
      </c>
      <c r="G1914" s="78">
        <f t="shared" si="230"/>
        <v>1</v>
      </c>
      <c r="H1914" s="78">
        <f t="shared" si="231"/>
        <v>3.6037552460748658E-5</v>
      </c>
      <c r="I1914" s="78">
        <f t="shared" si="232"/>
        <v>3.6037552460748658E-5</v>
      </c>
      <c r="J1914" s="190"/>
    </row>
    <row r="1915" spans="1:10" x14ac:dyDescent="0.2">
      <c r="A1915" s="76">
        <v>956</v>
      </c>
      <c r="B1915" s="76">
        <f t="shared" si="225"/>
        <v>0.95599999999999996</v>
      </c>
      <c r="C1915" s="78">
        <f t="shared" si="226"/>
        <v>3.5046084259470111E-5</v>
      </c>
      <c r="D1915" s="78">
        <f t="shared" si="227"/>
        <v>1</v>
      </c>
      <c r="E1915" s="78">
        <f t="shared" si="228"/>
        <v>3.5046084259470111E-5</v>
      </c>
      <c r="F1915" s="78">
        <f t="shared" si="229"/>
        <v>-89.107209984477308</v>
      </c>
      <c r="G1915" s="78">
        <f t="shared" si="230"/>
        <v>1</v>
      </c>
      <c r="H1915" s="78">
        <f t="shared" si="231"/>
        <v>3.5392680502065345E-5</v>
      </c>
      <c r="I1915" s="78">
        <f t="shared" si="232"/>
        <v>3.5392680502065345E-5</v>
      </c>
      <c r="J1915" s="190"/>
    </row>
    <row r="1916" spans="1:10" x14ac:dyDescent="0.2">
      <c r="A1916" s="76">
        <v>957</v>
      </c>
      <c r="B1916" s="76">
        <f t="shared" si="225"/>
        <v>0.95699999999999996</v>
      </c>
      <c r="C1916" s="78">
        <f t="shared" si="226"/>
        <v>3.4261134411376312E-5</v>
      </c>
      <c r="D1916" s="78">
        <f t="shared" si="227"/>
        <v>1</v>
      </c>
      <c r="E1916" s="78">
        <f t="shared" si="228"/>
        <v>3.4261134411376312E-5</v>
      </c>
      <c r="F1916" s="78">
        <f t="shared" si="229"/>
        <v>-89.303965226450131</v>
      </c>
      <c r="G1916" s="78">
        <f t="shared" si="230"/>
        <v>1</v>
      </c>
      <c r="H1916" s="78">
        <f t="shared" si="231"/>
        <v>3.4653609335423212E-5</v>
      </c>
      <c r="I1916" s="78">
        <f t="shared" si="232"/>
        <v>3.4653609335423212E-5</v>
      </c>
      <c r="J1916" s="190"/>
    </row>
    <row r="1917" spans="1:10" x14ac:dyDescent="0.2">
      <c r="A1917" s="76">
        <v>958</v>
      </c>
      <c r="B1917" s="76">
        <f t="shared" ref="B1917:B1980" si="233">A1917/1000</f>
        <v>0.95799999999999996</v>
      </c>
      <c r="C1917" s="78">
        <f t="shared" ref="C1917:C1980" si="234">ABS(SIN(((144*PI()*$A1917*VLOOKUP($D$8,$C$13:$D$16,2,FALSE))/($D$11*1000000)))/(VLOOKUP($D$8,$C$13:$D$16,2,FALSE)*SIN(((144*PI()*$A1917)/($D$11*1000000)))))^3</f>
        <v>3.3389891082321444E-5</v>
      </c>
      <c r="D1917" s="78">
        <f t="shared" ref="D1917:D1980" si="235">ABS(SIN(((144*VLOOKUP($D$8,$C$13:$D$16,2,FALSE)*PI()*$A1917*VLOOKUP($D$8,$C$13:$E$16,3,FALSE))/($D$11*1000000)))/(VLOOKUP($D$8,$C$13:$E$16,3,FALSE)*SIN(((144*VLOOKUP($D$8,$C$13:$D$16,2,FALSE)*PI()*$A1917)/($D$11*1000000)))))^1</f>
        <v>1</v>
      </c>
      <c r="E1917" s="78">
        <f t="shared" ref="E1917:E1980" si="236">C1917*D1917</f>
        <v>3.3389891082321444E-5</v>
      </c>
      <c r="F1917" s="78">
        <f t="shared" ref="F1917:F1980" si="237">20*LOG10(E1917)</f>
        <v>-89.527699952200365</v>
      </c>
      <c r="G1917" s="78">
        <f t="shared" ref="G1917:G1980" si="238">A1917-A1916</f>
        <v>1</v>
      </c>
      <c r="H1917" s="78">
        <f t="shared" ref="H1917:H1980" si="239">((C1917+C1916)/2)</f>
        <v>3.3825512746848881E-5</v>
      </c>
      <c r="I1917" s="78">
        <f t="shared" si="232"/>
        <v>3.3825512746848881E-5</v>
      </c>
      <c r="J1917" s="190"/>
    </row>
    <row r="1918" spans="1:10" x14ac:dyDescent="0.2">
      <c r="A1918" s="76">
        <v>959</v>
      </c>
      <c r="B1918" s="76">
        <f t="shared" si="233"/>
        <v>0.95899999999999996</v>
      </c>
      <c r="C1918" s="78">
        <f t="shared" si="234"/>
        <v>3.2438349725034566E-5</v>
      </c>
      <c r="D1918" s="78">
        <f t="shared" si="235"/>
        <v>1</v>
      </c>
      <c r="E1918" s="78">
        <f t="shared" si="236"/>
        <v>3.2438349725034566E-5</v>
      </c>
      <c r="F1918" s="78">
        <f t="shared" si="237"/>
        <v>-89.77882496563052</v>
      </c>
      <c r="G1918" s="78">
        <f t="shared" si="238"/>
        <v>1</v>
      </c>
      <c r="H1918" s="78">
        <f t="shared" si="239"/>
        <v>3.2914120403678005E-5</v>
      </c>
      <c r="I1918" s="78">
        <f t="shared" ref="I1918:I1981" si="240">G1918*H1918</f>
        <v>3.2914120403678005E-5</v>
      </c>
      <c r="J1918" s="190"/>
    </row>
    <row r="1919" spans="1:10" x14ac:dyDescent="0.2">
      <c r="A1919" s="76">
        <v>960</v>
      </c>
      <c r="B1919" s="76">
        <f t="shared" si="233"/>
        <v>0.96</v>
      </c>
      <c r="C1919" s="78">
        <f t="shared" si="234"/>
        <v>3.141298452457166E-5</v>
      </c>
      <c r="D1919" s="78">
        <f t="shared" si="235"/>
        <v>1</v>
      </c>
      <c r="E1919" s="78">
        <f t="shared" si="236"/>
        <v>3.141298452457166E-5</v>
      </c>
      <c r="F1919" s="78">
        <f t="shared" si="237"/>
        <v>-90.057815992834165</v>
      </c>
      <c r="G1919" s="78">
        <f t="shared" si="238"/>
        <v>1</v>
      </c>
      <c r="H1919" s="78">
        <f t="shared" si="239"/>
        <v>3.1925667124803117E-5</v>
      </c>
      <c r="I1919" s="78">
        <f t="shared" si="240"/>
        <v>3.1925667124803117E-5</v>
      </c>
      <c r="J1919" s="190"/>
    </row>
    <row r="1920" spans="1:10" x14ac:dyDescent="0.2">
      <c r="A1920" s="76">
        <v>961</v>
      </c>
      <c r="B1920" s="76">
        <f t="shared" si="233"/>
        <v>0.96099999999999997</v>
      </c>
      <c r="C1920" s="78">
        <f t="shared" si="234"/>
        <v>3.0320691830452584E-5</v>
      </c>
      <c r="D1920" s="78">
        <f t="shared" si="235"/>
        <v>1</v>
      </c>
      <c r="E1920" s="78">
        <f t="shared" si="236"/>
        <v>3.0320691830452584E-5</v>
      </c>
      <c r="F1920" s="78">
        <f t="shared" si="237"/>
        <v>-90.365217871670296</v>
      </c>
      <c r="G1920" s="78">
        <f t="shared" si="238"/>
        <v>1</v>
      </c>
      <c r="H1920" s="78">
        <f t="shared" si="239"/>
        <v>3.0866838177512123E-5</v>
      </c>
      <c r="I1920" s="78">
        <f t="shared" si="240"/>
        <v>3.0866838177512123E-5</v>
      </c>
      <c r="J1920" s="190"/>
    </row>
    <row r="1921" spans="1:10" x14ac:dyDescent="0.2">
      <c r="A1921" s="76">
        <v>962</v>
      </c>
      <c r="B1921" s="76">
        <f t="shared" si="233"/>
        <v>0.96199999999999997</v>
      </c>
      <c r="C1921" s="78">
        <f t="shared" si="234"/>
        <v>2.9168730377114446E-5</v>
      </c>
      <c r="D1921" s="78">
        <f t="shared" si="235"/>
        <v>1</v>
      </c>
      <c r="E1921" s="78">
        <f t="shared" si="236"/>
        <v>2.9168730377114446E-5</v>
      </c>
      <c r="F1921" s="78">
        <f t="shared" si="237"/>
        <v>-90.70164947873316</v>
      </c>
      <c r="G1921" s="78">
        <f t="shared" si="238"/>
        <v>1</v>
      </c>
      <c r="H1921" s="78">
        <f t="shared" si="239"/>
        <v>2.9744711103783515E-5</v>
      </c>
      <c r="I1921" s="78">
        <f t="shared" si="240"/>
        <v>2.9744711103783515E-5</v>
      </c>
      <c r="J1921" s="190"/>
    </row>
    <row r="1922" spans="1:10" x14ac:dyDescent="0.2">
      <c r="A1922" s="76">
        <v>963</v>
      </c>
      <c r="B1922" s="76">
        <f t="shared" si="233"/>
        <v>0.96299999999999997</v>
      </c>
      <c r="C1922" s="78">
        <f t="shared" si="234"/>
        <v>2.7964658835363596E-5</v>
      </c>
      <c r="D1922" s="78">
        <f t="shared" si="235"/>
        <v>1</v>
      </c>
      <c r="E1922" s="78">
        <f t="shared" si="236"/>
        <v>2.7964658835363596E-5</v>
      </c>
      <c r="F1922" s="78">
        <f t="shared" si="237"/>
        <v>-91.067809492616902</v>
      </c>
      <c r="G1922" s="78">
        <f t="shared" si="238"/>
        <v>1</v>
      </c>
      <c r="H1922" s="78">
        <f t="shared" si="239"/>
        <v>2.856669460623902E-5</v>
      </c>
      <c r="I1922" s="78">
        <f t="shared" si="240"/>
        <v>2.856669460623902E-5</v>
      </c>
      <c r="J1922" s="190"/>
    </row>
    <row r="1923" spans="1:10" x14ac:dyDescent="0.2">
      <c r="A1923" s="76">
        <v>964</v>
      </c>
      <c r="B1923" s="76">
        <f t="shared" si="233"/>
        <v>0.96399999999999997</v>
      </c>
      <c r="C1923" s="78">
        <f t="shared" si="234"/>
        <v>2.6716271257550021E-5</v>
      </c>
      <c r="D1923" s="78">
        <f t="shared" si="235"/>
        <v>1</v>
      </c>
      <c r="E1923" s="78">
        <f t="shared" si="236"/>
        <v>2.6716271257550021E-5</v>
      </c>
      <c r="F1923" s="78">
        <f t="shared" si="237"/>
        <v>-91.464483113504429</v>
      </c>
      <c r="G1923" s="78">
        <f t="shared" si="238"/>
        <v>1</v>
      </c>
      <c r="H1923" s="78">
        <f t="shared" si="239"/>
        <v>2.7340465046456807E-5</v>
      </c>
      <c r="I1923" s="78">
        <f t="shared" si="240"/>
        <v>2.7340465046456807E-5</v>
      </c>
      <c r="J1923" s="190"/>
    </row>
    <row r="1924" spans="1:10" x14ac:dyDescent="0.2">
      <c r="A1924" s="76">
        <v>965</v>
      </c>
      <c r="B1924" s="76">
        <f t="shared" si="233"/>
        <v>0.96499999999999997</v>
      </c>
      <c r="C1924" s="78">
        <f t="shared" si="234"/>
        <v>2.5431530994143892E-5</v>
      </c>
      <c r="D1924" s="78">
        <f t="shared" si="235"/>
        <v>1</v>
      </c>
      <c r="E1924" s="78">
        <f t="shared" si="236"/>
        <v>2.5431530994143892E-5</v>
      </c>
      <c r="F1924" s="78">
        <f t="shared" si="237"/>
        <v>-91.892549884732503</v>
      </c>
      <c r="G1924" s="78">
        <f t="shared" si="238"/>
        <v>1</v>
      </c>
      <c r="H1924" s="78">
        <f t="shared" si="239"/>
        <v>2.6073901125846955E-5</v>
      </c>
      <c r="I1924" s="78">
        <f t="shared" si="240"/>
        <v>2.6073901125846955E-5</v>
      </c>
      <c r="J1924" s="190"/>
    </row>
    <row r="1925" spans="1:10" x14ac:dyDescent="0.2">
      <c r="A1925" s="76">
        <v>966</v>
      </c>
      <c r="B1925" s="76">
        <f t="shared" si="233"/>
        <v>0.96599999999999997</v>
      </c>
      <c r="C1925" s="78">
        <f t="shared" si="234"/>
        <v>2.4118503669178452E-5</v>
      </c>
      <c r="D1925" s="78">
        <f t="shared" si="235"/>
        <v>1</v>
      </c>
      <c r="E1925" s="78">
        <f t="shared" si="236"/>
        <v>2.4118503669178452E-5</v>
      </c>
      <c r="F1925" s="78">
        <f t="shared" si="237"/>
        <v>-92.352992793305248</v>
      </c>
      <c r="G1925" s="78">
        <f t="shared" si="238"/>
        <v>1</v>
      </c>
      <c r="H1925" s="78">
        <f t="shared" si="239"/>
        <v>2.477501733166117E-5</v>
      </c>
      <c r="I1925" s="78">
        <f t="shared" si="240"/>
        <v>2.477501733166117E-5</v>
      </c>
      <c r="J1925" s="190"/>
    </row>
    <row r="1926" spans="1:10" x14ac:dyDescent="0.2">
      <c r="A1926" s="76">
        <v>967</v>
      </c>
      <c r="B1926" s="76">
        <f t="shared" si="233"/>
        <v>0.96699999999999997</v>
      </c>
      <c r="C1926" s="78">
        <f t="shared" si="234"/>
        <v>2.2785289806577427E-5</v>
      </c>
      <c r="D1926" s="78">
        <f t="shared" si="235"/>
        <v>1</v>
      </c>
      <c r="E1926" s="78">
        <f t="shared" si="236"/>
        <v>2.2785289806577427E-5</v>
      </c>
      <c r="F1926" s="78">
        <f t="shared" si="237"/>
        <v>-92.846908864916173</v>
      </c>
      <c r="G1926" s="78">
        <f t="shared" si="238"/>
        <v>1</v>
      </c>
      <c r="H1926" s="78">
        <f t="shared" si="239"/>
        <v>2.345189673787794E-5</v>
      </c>
      <c r="I1926" s="78">
        <f t="shared" si="240"/>
        <v>2.345189673787794E-5</v>
      </c>
      <c r="J1926" s="190"/>
    </row>
    <row r="1927" spans="1:10" x14ac:dyDescent="0.2">
      <c r="A1927" s="76">
        <v>968</v>
      </c>
      <c r="B1927" s="76">
        <f t="shared" si="233"/>
        <v>0.96799999999999997</v>
      </c>
      <c r="C1927" s="78">
        <f t="shared" si="234"/>
        <v>2.1439957698700975E-5</v>
      </c>
      <c r="D1927" s="78">
        <f t="shared" si="235"/>
        <v>1</v>
      </c>
      <c r="E1927" s="78">
        <f t="shared" si="236"/>
        <v>2.1439957698700975E-5</v>
      </c>
      <c r="F1927" s="78">
        <f t="shared" si="237"/>
        <v>-93.375521516935038</v>
      </c>
      <c r="G1927" s="78">
        <f t="shared" si="238"/>
        <v>1</v>
      </c>
      <c r="H1927" s="78">
        <f t="shared" si="239"/>
        <v>2.2112623752639201E-5</v>
      </c>
      <c r="I1927" s="78">
        <f t="shared" si="240"/>
        <v>2.2112623752639201E-5</v>
      </c>
      <c r="J1927" s="190"/>
    </row>
    <row r="1928" spans="1:10" x14ac:dyDescent="0.2">
      <c r="A1928" s="76">
        <v>969</v>
      </c>
      <c r="B1928" s="76">
        <f t="shared" si="233"/>
        <v>0.96899999999999997</v>
      </c>
      <c r="C1928" s="78">
        <f t="shared" si="234"/>
        <v>2.0090477102555917E-5</v>
      </c>
      <c r="D1928" s="78">
        <f t="shared" si="235"/>
        <v>1</v>
      </c>
      <c r="E1928" s="78">
        <f t="shared" si="236"/>
        <v>2.0090477102555917E-5</v>
      </c>
      <c r="F1928" s="78">
        <f t="shared" si="237"/>
        <v>-93.940194992713444</v>
      </c>
      <c r="G1928" s="78">
        <f t="shared" si="238"/>
        <v>1</v>
      </c>
      <c r="H1928" s="78">
        <f t="shared" si="239"/>
        <v>2.0765217400628446E-5</v>
      </c>
      <c r="I1928" s="78">
        <f t="shared" si="240"/>
        <v>2.0765217400628446E-5</v>
      </c>
      <c r="J1928" s="190"/>
    </row>
    <row r="1929" spans="1:10" x14ac:dyDescent="0.2">
      <c r="A1929" s="76">
        <v>970</v>
      </c>
      <c r="B1929" s="76">
        <f t="shared" si="233"/>
        <v>0.97</v>
      </c>
      <c r="C1929" s="78">
        <f t="shared" si="234"/>
        <v>1.8744654338117742E-5</v>
      </c>
      <c r="D1929" s="78">
        <f t="shared" si="235"/>
        <v>1</v>
      </c>
      <c r="E1929" s="78">
        <f t="shared" si="236"/>
        <v>1.8744654338117742E-5</v>
      </c>
      <c r="F1929" s="78">
        <f t="shared" si="237"/>
        <v>-94.542451276021936</v>
      </c>
      <c r="G1929" s="78">
        <f t="shared" si="238"/>
        <v>1</v>
      </c>
      <c r="H1929" s="78">
        <f t="shared" si="239"/>
        <v>1.9417565720336828E-5</v>
      </c>
      <c r="I1929" s="78">
        <f t="shared" si="240"/>
        <v>1.9417565720336828E-5</v>
      </c>
      <c r="J1929" s="190"/>
    </row>
    <row r="1930" spans="1:10" x14ac:dyDescent="0.2">
      <c r="A1930" s="76">
        <v>971</v>
      </c>
      <c r="B1930" s="76">
        <f t="shared" si="233"/>
        <v>0.97099999999999997</v>
      </c>
      <c r="C1930" s="78">
        <f t="shared" si="234"/>
        <v>1.7410069347227367E-5</v>
      </c>
      <c r="D1930" s="78">
        <f t="shared" si="235"/>
        <v>1</v>
      </c>
      <c r="E1930" s="78">
        <f t="shared" si="236"/>
        <v>1.7410069347227367E-5</v>
      </c>
      <c r="F1930" s="78">
        <f t="shared" si="237"/>
        <v>-95.183989980228674</v>
      </c>
      <c r="G1930" s="78">
        <f t="shared" si="238"/>
        <v>1</v>
      </c>
      <c r="H1930" s="78">
        <f t="shared" si="239"/>
        <v>1.8077361842672555E-5</v>
      </c>
      <c r="I1930" s="78">
        <f t="shared" si="240"/>
        <v>1.8077361842672555E-5</v>
      </c>
      <c r="J1930" s="190"/>
    </row>
    <row r="1931" spans="1:10" x14ac:dyDescent="0.2">
      <c r="A1931" s="76">
        <v>972</v>
      </c>
      <c r="B1931" s="76">
        <f t="shared" si="233"/>
        <v>0.97199999999999998</v>
      </c>
      <c r="C1931" s="78">
        <f t="shared" si="234"/>
        <v>1.6094015250711537E-5</v>
      </c>
      <c r="D1931" s="78">
        <f t="shared" si="235"/>
        <v>1</v>
      </c>
      <c r="E1931" s="78">
        <f t="shared" si="236"/>
        <v>1.6094015250711537E-5</v>
      </c>
      <c r="F1931" s="78">
        <f t="shared" si="237"/>
        <v>-95.866711829416118</v>
      </c>
      <c r="G1931" s="78">
        <f t="shared" si="238"/>
        <v>1</v>
      </c>
      <c r="H1931" s="78">
        <f t="shared" si="239"/>
        <v>1.6752042298969454E-5</v>
      </c>
      <c r="I1931" s="78">
        <f t="shared" si="240"/>
        <v>1.6752042298969454E-5</v>
      </c>
      <c r="J1931" s="190"/>
    </row>
    <row r="1932" spans="1:10" x14ac:dyDescent="0.2">
      <c r="A1932" s="76">
        <v>973</v>
      </c>
      <c r="B1932" s="76">
        <f t="shared" si="233"/>
        <v>0.97299999999999998</v>
      </c>
      <c r="C1932" s="78">
        <f t="shared" si="234"/>
        <v>1.48034409159795E-5</v>
      </c>
      <c r="D1932" s="78">
        <f t="shared" si="235"/>
        <v>1</v>
      </c>
      <c r="E1932" s="78">
        <f t="shared" si="236"/>
        <v>1.48034409159795E-5</v>
      </c>
      <c r="F1932" s="78">
        <f t="shared" si="237"/>
        <v>-96.592746506785801</v>
      </c>
      <c r="G1932" s="78">
        <f t="shared" si="238"/>
        <v>1</v>
      </c>
      <c r="H1932" s="78">
        <f t="shared" si="239"/>
        <v>1.5448728083345518E-5</v>
      </c>
      <c r="I1932" s="78">
        <f t="shared" si="240"/>
        <v>1.5448728083345518E-5</v>
      </c>
      <c r="J1932" s="190"/>
    </row>
    <row r="1933" spans="1:10" x14ac:dyDescent="0.2">
      <c r="A1933" s="76">
        <v>974</v>
      </c>
      <c r="B1933" s="76">
        <f t="shared" si="233"/>
        <v>0.97399999999999998</v>
      </c>
      <c r="C1933" s="78">
        <f t="shared" si="234"/>
        <v>1.3544897017581997E-5</v>
      </c>
      <c r="D1933" s="78">
        <f t="shared" si="235"/>
        <v>1</v>
      </c>
      <c r="E1933" s="78">
        <f t="shared" si="236"/>
        <v>1.3544897017581997E-5</v>
      </c>
      <c r="F1933" s="78">
        <f t="shared" si="237"/>
        <v>-97.364485851547073</v>
      </c>
      <c r="G1933" s="78">
        <f t="shared" si="238"/>
        <v>1</v>
      </c>
      <c r="H1933" s="78">
        <f t="shared" si="239"/>
        <v>1.4174168966780749E-5</v>
      </c>
      <c r="I1933" s="78">
        <f t="shared" si="240"/>
        <v>1.4174168966780749E-5</v>
      </c>
      <c r="J1933" s="190"/>
    </row>
    <row r="1934" spans="1:10" x14ac:dyDescent="0.2">
      <c r="A1934" s="76">
        <v>975</v>
      </c>
      <c r="B1934" s="76">
        <f t="shared" si="233"/>
        <v>0.97499999999999998</v>
      </c>
      <c r="C1934" s="78">
        <f t="shared" si="234"/>
        <v>1.2324486039403013E-5</v>
      </c>
      <c r="D1934" s="78">
        <f t="shared" si="235"/>
        <v>1</v>
      </c>
      <c r="E1934" s="78">
        <f t="shared" si="236"/>
        <v>1.2324486039403013E-5</v>
      </c>
      <c r="F1934" s="78">
        <f t="shared" si="237"/>
        <v>-98.184623655871164</v>
      </c>
      <c r="G1934" s="78">
        <f t="shared" si="238"/>
        <v>1</v>
      </c>
      <c r="H1934" s="78">
        <f t="shared" si="239"/>
        <v>1.2934691528492505E-5</v>
      </c>
      <c r="I1934" s="78">
        <f t="shared" si="240"/>
        <v>1.2934691528492505E-5</v>
      </c>
      <c r="J1934" s="190"/>
    </row>
    <row r="1935" spans="1:10" x14ac:dyDescent="0.2">
      <c r="A1935" s="76">
        <v>976</v>
      </c>
      <c r="B1935" s="76">
        <f t="shared" si="233"/>
        <v>0.97599999999999998</v>
      </c>
      <c r="C1935" s="78">
        <f t="shared" si="234"/>
        <v>1.1147816629588335E-5</v>
      </c>
      <c r="D1935" s="78">
        <f t="shared" si="235"/>
        <v>1</v>
      </c>
      <c r="E1935" s="78">
        <f t="shared" si="236"/>
        <v>1.1147816629588335E-5</v>
      </c>
      <c r="F1935" s="78">
        <f t="shared" si="237"/>
        <v>-99.056203672179507</v>
      </c>
      <c r="G1935" s="78">
        <f t="shared" si="238"/>
        <v>1</v>
      </c>
      <c r="H1935" s="78">
        <f t="shared" si="239"/>
        <v>1.1736151334495673E-5</v>
      </c>
      <c r="I1935" s="78">
        <f t="shared" si="240"/>
        <v>1.1736151334495673E-5</v>
      </c>
      <c r="J1935" s="190"/>
    </row>
    <row r="1936" spans="1:10" x14ac:dyDescent="0.2">
      <c r="A1936" s="76">
        <v>977</v>
      </c>
      <c r="B1936" s="76">
        <f t="shared" si="233"/>
        <v>0.97699999999999998</v>
      </c>
      <c r="C1936" s="78">
        <f t="shared" si="234"/>
        <v>1.0019962678371677E-5</v>
      </c>
      <c r="D1936" s="78">
        <f t="shared" si="235"/>
        <v>1</v>
      </c>
      <c r="E1936" s="78">
        <f t="shared" si="236"/>
        <v>1.0019962678371677E-5</v>
      </c>
      <c r="F1936" s="78">
        <f t="shared" si="237"/>
        <v>-99.982677921885283</v>
      </c>
      <c r="G1936" s="78">
        <f t="shared" si="238"/>
        <v>1</v>
      </c>
      <c r="H1936" s="78">
        <f t="shared" si="239"/>
        <v>1.0583889653980005E-5</v>
      </c>
      <c r="I1936" s="78">
        <f t="shared" si="240"/>
        <v>1.0583889653980005E-5</v>
      </c>
      <c r="J1936" s="190"/>
    </row>
    <row r="1937" spans="1:10" x14ac:dyDescent="0.2">
      <c r="A1937" s="76">
        <v>978</v>
      </c>
      <c r="B1937" s="76">
        <f t="shared" si="233"/>
        <v>0.97799999999999998</v>
      </c>
      <c r="C1937" s="78">
        <f t="shared" si="234"/>
        <v>8.9454274450059668E-6</v>
      </c>
      <c r="D1937" s="78">
        <f t="shared" si="235"/>
        <v>1</v>
      </c>
      <c r="E1937" s="78">
        <f t="shared" si="236"/>
        <v>8.9454274450059668E-6</v>
      </c>
      <c r="F1937" s="78">
        <f t="shared" si="237"/>
        <v>-100.9679780486686</v>
      </c>
      <c r="G1937" s="78">
        <f t="shared" si="238"/>
        <v>1</v>
      </c>
      <c r="H1937" s="78">
        <f t="shared" si="239"/>
        <v>9.4826950616888229E-6</v>
      </c>
      <c r="I1937" s="78">
        <f t="shared" si="240"/>
        <v>9.4826950616888229E-6</v>
      </c>
      <c r="J1937" s="190"/>
    </row>
    <row r="1938" spans="1:10" x14ac:dyDescent="0.2">
      <c r="A1938" s="76">
        <v>979</v>
      </c>
      <c r="B1938" s="76">
        <f t="shared" si="233"/>
        <v>0.97899999999999998</v>
      </c>
      <c r="C1938" s="78">
        <f t="shared" si="234"/>
        <v>7.928113013454119E-6</v>
      </c>
      <c r="D1938" s="78">
        <f t="shared" si="235"/>
        <v>1</v>
      </c>
      <c r="E1938" s="78">
        <f t="shared" si="236"/>
        <v>7.928113013454119E-6</v>
      </c>
      <c r="F1938" s="78">
        <f t="shared" si="237"/>
        <v>-102.01660335418498</v>
      </c>
      <c r="G1938" s="78">
        <f t="shared" si="238"/>
        <v>1</v>
      </c>
      <c r="H1938" s="78">
        <f t="shared" si="239"/>
        <v>8.4367702292300429E-6</v>
      </c>
      <c r="I1938" s="78">
        <f t="shared" si="240"/>
        <v>8.4367702292300429E-6</v>
      </c>
      <c r="J1938" s="190"/>
    </row>
    <row r="1939" spans="1:10" x14ac:dyDescent="0.2">
      <c r="A1939" s="76">
        <v>980</v>
      </c>
      <c r="B1939" s="76">
        <f t="shared" si="233"/>
        <v>0.98</v>
      </c>
      <c r="C1939" s="78">
        <f t="shared" si="234"/>
        <v>6.971295307767082E-6</v>
      </c>
      <c r="D1939" s="78">
        <f t="shared" si="235"/>
        <v>1</v>
      </c>
      <c r="E1939" s="78">
        <f t="shared" si="236"/>
        <v>6.971295307767082E-6</v>
      </c>
      <c r="F1939" s="78">
        <f t="shared" si="237"/>
        <v>-103.13373039858419</v>
      </c>
      <c r="G1939" s="78">
        <f t="shared" si="238"/>
        <v>1</v>
      </c>
      <c r="H1939" s="78">
        <f t="shared" si="239"/>
        <v>7.4497041606106005E-6</v>
      </c>
      <c r="I1939" s="78">
        <f t="shared" si="240"/>
        <v>7.4497041606106005E-6</v>
      </c>
      <c r="J1939" s="190"/>
    </row>
    <row r="1940" spans="1:10" x14ac:dyDescent="0.2">
      <c r="A1940" s="76">
        <v>981</v>
      </c>
      <c r="B1940" s="76">
        <f t="shared" si="233"/>
        <v>0.98099999999999998</v>
      </c>
      <c r="C1940" s="78">
        <f t="shared" si="234"/>
        <v>6.0776048476231617E-6</v>
      </c>
      <c r="D1940" s="78">
        <f t="shared" si="235"/>
        <v>1</v>
      </c>
      <c r="E1940" s="78">
        <f t="shared" si="236"/>
        <v>6.0776048476231617E-6</v>
      </c>
      <c r="F1940" s="78">
        <f t="shared" si="237"/>
        <v>-104.32535080402769</v>
      </c>
      <c r="G1940" s="78">
        <f t="shared" si="238"/>
        <v>1</v>
      </c>
      <c r="H1940" s="78">
        <f t="shared" si="239"/>
        <v>6.5244500776951218E-6</v>
      </c>
      <c r="I1940" s="78">
        <f t="shared" si="240"/>
        <v>6.5244500776951218E-6</v>
      </c>
      <c r="J1940" s="190"/>
    </row>
    <row r="1941" spans="1:10" x14ac:dyDescent="0.2">
      <c r="A1941" s="76">
        <v>982</v>
      </c>
      <c r="B1941" s="76">
        <f t="shared" si="233"/>
        <v>0.98199999999999998</v>
      </c>
      <c r="C1941" s="78">
        <f t="shared" si="234"/>
        <v>5.2490133727623236E-6</v>
      </c>
      <c r="D1941" s="78">
        <f t="shared" si="235"/>
        <v>1</v>
      </c>
      <c r="E1941" s="78">
        <f t="shared" si="236"/>
        <v>5.2490133727623236E-6</v>
      </c>
      <c r="F1941" s="78">
        <f t="shared" si="237"/>
        <v>-105.59844641581461</v>
      </c>
      <c r="G1941" s="78">
        <f t="shared" si="238"/>
        <v>1</v>
      </c>
      <c r="H1941" s="78">
        <f t="shared" si="239"/>
        <v>5.6633091101927422E-6</v>
      </c>
      <c r="I1941" s="78">
        <f t="shared" si="240"/>
        <v>5.6633091101927422E-6</v>
      </c>
      <c r="J1941" s="190"/>
    </row>
    <row r="1942" spans="1:10" x14ac:dyDescent="0.2">
      <c r="A1942" s="76">
        <v>983</v>
      </c>
      <c r="B1942" s="76">
        <f t="shared" si="233"/>
        <v>0.98299999999999998</v>
      </c>
      <c r="C1942" s="78">
        <f t="shared" si="234"/>
        <v>4.4868264125052861E-6</v>
      </c>
      <c r="D1942" s="78">
        <f t="shared" si="235"/>
        <v>1</v>
      </c>
      <c r="E1942" s="78">
        <f t="shared" si="236"/>
        <v>4.4868264125052861E-6</v>
      </c>
      <c r="F1942" s="78">
        <f t="shared" si="237"/>
        <v>-106.96121464477145</v>
      </c>
      <c r="G1942" s="78">
        <f t="shared" si="238"/>
        <v>1</v>
      </c>
      <c r="H1942" s="78">
        <f t="shared" si="239"/>
        <v>4.8679198926338044E-6</v>
      </c>
      <c r="I1942" s="78">
        <f t="shared" si="240"/>
        <v>4.8679198926338044E-6</v>
      </c>
      <c r="J1942" s="190"/>
    </row>
    <row r="1943" spans="1:10" x14ac:dyDescent="0.2">
      <c r="A1943" s="76">
        <v>984</v>
      </c>
      <c r="B1943" s="76">
        <f t="shared" si="233"/>
        <v>0.98399999999999999</v>
      </c>
      <c r="C1943" s="78">
        <f t="shared" si="234"/>
        <v>3.7916818236522652E-6</v>
      </c>
      <c r="D1943" s="78">
        <f t="shared" si="235"/>
        <v>1</v>
      </c>
      <c r="E1943" s="78">
        <f t="shared" si="236"/>
        <v>3.7916818236522652E-6</v>
      </c>
      <c r="F1943" s="78">
        <f t="shared" si="237"/>
        <v>-108.42336226649833</v>
      </c>
      <c r="G1943" s="78">
        <f t="shared" si="238"/>
        <v>1</v>
      </c>
      <c r="H1943" s="78">
        <f t="shared" si="239"/>
        <v>4.1392541180787759E-6</v>
      </c>
      <c r="I1943" s="78">
        <f t="shared" si="240"/>
        <v>4.1392541180787759E-6</v>
      </c>
      <c r="J1943" s="190"/>
    </row>
    <row r="1944" spans="1:10" x14ac:dyDescent="0.2">
      <c r="A1944" s="76">
        <v>985</v>
      </c>
      <c r="B1944" s="76">
        <f t="shared" si="233"/>
        <v>0.98499999999999999</v>
      </c>
      <c r="C1944" s="78">
        <f t="shared" si="234"/>
        <v>3.1635542672817997E-6</v>
      </c>
      <c r="D1944" s="78">
        <f t="shared" si="235"/>
        <v>1</v>
      </c>
      <c r="E1944" s="78">
        <f t="shared" si="236"/>
        <v>3.1635542672817997E-6</v>
      </c>
      <c r="F1944" s="78">
        <f t="shared" si="237"/>
        <v>-109.99649422596868</v>
      </c>
      <c r="G1944" s="78">
        <f t="shared" si="238"/>
        <v>1</v>
      </c>
      <c r="H1944" s="78">
        <f t="shared" si="239"/>
        <v>3.4776180454670325E-6</v>
      </c>
      <c r="I1944" s="78">
        <f t="shared" si="240"/>
        <v>3.4776180454670325E-6</v>
      </c>
      <c r="J1944" s="190"/>
    </row>
    <row r="1945" spans="1:10" x14ac:dyDescent="0.2">
      <c r="A1945" s="76">
        <v>986</v>
      </c>
      <c r="B1945" s="76">
        <f t="shared" si="233"/>
        <v>0.98599999999999999</v>
      </c>
      <c r="C1945" s="78">
        <f t="shared" si="234"/>
        <v>2.6017655427856209E-6</v>
      </c>
      <c r="D1945" s="78">
        <f t="shared" si="235"/>
        <v>1</v>
      </c>
      <c r="E1945" s="78">
        <f t="shared" si="236"/>
        <v>2.6017655427856209E-6</v>
      </c>
      <c r="F1945" s="78">
        <f t="shared" si="237"/>
        <v>-111.69463684620504</v>
      </c>
      <c r="G1945" s="78">
        <f t="shared" si="238"/>
        <v>1</v>
      </c>
      <c r="H1945" s="78">
        <f t="shared" si="239"/>
        <v>2.8826599050337103E-6</v>
      </c>
      <c r="I1945" s="78">
        <f t="shared" si="240"/>
        <v>2.8826599050337103E-6</v>
      </c>
      <c r="J1945" s="190"/>
    </row>
    <row r="1946" spans="1:10" x14ac:dyDescent="0.2">
      <c r="A1946" s="76">
        <v>987</v>
      </c>
      <c r="B1946" s="76">
        <f t="shared" si="233"/>
        <v>0.98699999999999999</v>
      </c>
      <c r="C1946" s="78">
        <f t="shared" si="234"/>
        <v>2.1050006463318783E-6</v>
      </c>
      <c r="D1946" s="78">
        <f t="shared" si="235"/>
        <v>1</v>
      </c>
      <c r="E1946" s="78">
        <f t="shared" si="236"/>
        <v>2.1050006463318783E-6</v>
      </c>
      <c r="F1946" s="78">
        <f t="shared" si="237"/>
        <v>-113.5349553295988</v>
      </c>
      <c r="G1946" s="78">
        <f t="shared" si="238"/>
        <v>1</v>
      </c>
      <c r="H1946" s="78">
        <f t="shared" si="239"/>
        <v>2.3533830945587496E-6</v>
      </c>
      <c r="I1946" s="78">
        <f t="shared" si="240"/>
        <v>2.3533830945587496E-6</v>
      </c>
      <c r="J1946" s="190"/>
    </row>
    <row r="1947" spans="1:10" x14ac:dyDescent="0.2">
      <c r="A1947" s="76">
        <v>988</v>
      </c>
      <c r="B1947" s="76">
        <f t="shared" si="233"/>
        <v>0.98799999999999999</v>
      </c>
      <c r="C1947" s="78">
        <f t="shared" si="234"/>
        <v>1.671329371285676E-6</v>
      </c>
      <c r="D1947" s="78">
        <f t="shared" si="235"/>
        <v>1</v>
      </c>
      <c r="E1947" s="78">
        <f t="shared" si="236"/>
        <v>1.671329371285676E-6</v>
      </c>
      <c r="F1947" s="78">
        <f t="shared" si="237"/>
        <v>-115.53875909266498</v>
      </c>
      <c r="G1947" s="78">
        <f t="shared" si="238"/>
        <v>1</v>
      </c>
      <c r="H1947" s="78">
        <f t="shared" si="239"/>
        <v>1.8881650088087772E-6</v>
      </c>
      <c r="I1947" s="78">
        <f t="shared" si="240"/>
        <v>1.8881650088087772E-6</v>
      </c>
      <c r="J1947" s="190"/>
    </row>
    <row r="1948" spans="1:10" x14ac:dyDescent="0.2">
      <c r="A1948" s="76">
        <v>989</v>
      </c>
      <c r="B1948" s="76">
        <f t="shared" si="233"/>
        <v>0.98899999999999999</v>
      </c>
      <c r="C1948" s="78">
        <f t="shared" si="234"/>
        <v>1.2982332203755625E-6</v>
      </c>
      <c r="D1948" s="78">
        <f t="shared" si="235"/>
        <v>1</v>
      </c>
      <c r="E1948" s="78">
        <f t="shared" si="236"/>
        <v>1.2982332203755625E-6</v>
      </c>
      <c r="F1948" s="78">
        <f t="shared" si="237"/>
        <v>-117.73294563878899</v>
      </c>
      <c r="G1948" s="78">
        <f t="shared" si="238"/>
        <v>1</v>
      </c>
      <c r="H1948" s="78">
        <f t="shared" si="239"/>
        <v>1.4847812958306193E-6</v>
      </c>
      <c r="I1948" s="78">
        <f t="shared" si="240"/>
        <v>1.4847812958306193E-6</v>
      </c>
      <c r="J1948" s="190"/>
    </row>
    <row r="1949" spans="1:10" x14ac:dyDescent="0.2">
      <c r="A1949" s="76">
        <v>990</v>
      </c>
      <c r="B1949" s="76">
        <f t="shared" si="233"/>
        <v>0.99</v>
      </c>
      <c r="C1949" s="78">
        <f t="shared" si="234"/>
        <v>9.8263735397043569E-7</v>
      </c>
      <c r="D1949" s="78">
        <f t="shared" si="235"/>
        <v>1</v>
      </c>
      <c r="E1949" s="78">
        <f t="shared" si="236"/>
        <v>9.8263735397043569E-7</v>
      </c>
      <c r="F1949" s="78">
        <f t="shared" si="237"/>
        <v>-120.15213461239173</v>
      </c>
      <c r="G1949" s="78">
        <f t="shared" si="238"/>
        <v>1</v>
      </c>
      <c r="H1949" s="78">
        <f t="shared" si="239"/>
        <v>1.1404352871729992E-6</v>
      </c>
      <c r="I1949" s="78">
        <f t="shared" si="240"/>
        <v>1.1404352871729992E-6</v>
      </c>
      <c r="J1949" s="190"/>
    </row>
    <row r="1950" spans="1:10" x14ac:dyDescent="0.2">
      <c r="A1950" s="76">
        <v>991</v>
      </c>
      <c r="B1950" s="76">
        <f t="shared" si="233"/>
        <v>0.99099999999999999</v>
      </c>
      <c r="C1950" s="78">
        <f t="shared" si="234"/>
        <v>7.2094725611741047E-7</v>
      </c>
      <c r="D1950" s="78">
        <f t="shared" si="235"/>
        <v>1</v>
      </c>
      <c r="E1950" s="78">
        <f t="shared" si="236"/>
        <v>7.2094725611741047E-7</v>
      </c>
      <c r="F1950" s="78">
        <f t="shared" si="237"/>
        <v>-122.84193013460026</v>
      </c>
      <c r="G1950" s="78">
        <f t="shared" si="238"/>
        <v>1</v>
      </c>
      <c r="H1950" s="78">
        <f t="shared" si="239"/>
        <v>8.5179230504392308E-7</v>
      </c>
      <c r="I1950" s="78">
        <f t="shared" si="240"/>
        <v>8.5179230504392308E-7</v>
      </c>
      <c r="J1950" s="190"/>
    </row>
    <row r="1951" spans="1:10" x14ac:dyDescent="0.2">
      <c r="A1951" s="76">
        <v>992</v>
      </c>
      <c r="B1951" s="76">
        <f t="shared" si="233"/>
        <v>0.99199999999999999</v>
      </c>
      <c r="C1951" s="78">
        <f t="shared" si="234"/>
        <v>5.0908976034781274E-7</v>
      </c>
      <c r="D1951" s="78">
        <f t="shared" si="235"/>
        <v>1</v>
      </c>
      <c r="E1951" s="78">
        <f t="shared" si="236"/>
        <v>5.0908976034781274E-7</v>
      </c>
      <c r="F1951" s="78">
        <f t="shared" si="237"/>
        <v>-125.86411276242214</v>
      </c>
      <c r="G1951" s="78">
        <f t="shared" si="238"/>
        <v>1</v>
      </c>
      <c r="H1951" s="78">
        <f t="shared" si="239"/>
        <v>6.150185082326116E-7</v>
      </c>
      <c r="I1951" s="78">
        <f t="shared" si="240"/>
        <v>6.150185082326116E-7</v>
      </c>
      <c r="J1951" s="190"/>
    </row>
    <row r="1952" spans="1:10" x14ac:dyDescent="0.2">
      <c r="A1952" s="76">
        <v>993</v>
      </c>
      <c r="B1952" s="76">
        <f t="shared" si="233"/>
        <v>0.99299999999999999</v>
      </c>
      <c r="C1952" s="78">
        <f t="shared" si="234"/>
        <v>3.4255804101227076E-7</v>
      </c>
      <c r="D1952" s="78">
        <f t="shared" si="235"/>
        <v>1</v>
      </c>
      <c r="E1952" s="78">
        <f t="shared" si="236"/>
        <v>3.4255804101227076E-7</v>
      </c>
      <c r="F1952" s="78">
        <f t="shared" si="237"/>
        <v>-129.30531667287465</v>
      </c>
      <c r="G1952" s="78">
        <f t="shared" si="238"/>
        <v>1</v>
      </c>
      <c r="H1952" s="78">
        <f t="shared" si="239"/>
        <v>4.2582390068004177E-7</v>
      </c>
      <c r="I1952" s="78">
        <f t="shared" si="240"/>
        <v>4.2582390068004177E-7</v>
      </c>
      <c r="J1952" s="190"/>
    </row>
    <row r="1953" spans="1:10" x14ac:dyDescent="0.2">
      <c r="A1953" s="76">
        <v>994</v>
      </c>
      <c r="B1953" s="76">
        <f t="shared" si="233"/>
        <v>0.99399999999999999</v>
      </c>
      <c r="C1953" s="78">
        <f t="shared" si="234"/>
        <v>2.1646014335787863E-7</v>
      </c>
      <c r="D1953" s="78">
        <f t="shared" si="235"/>
        <v>1</v>
      </c>
      <c r="E1953" s="78">
        <f t="shared" si="236"/>
        <v>2.1646014335787863E-7</v>
      </c>
      <c r="F1953" s="78">
        <f t="shared" si="237"/>
        <v>-133.29244116526422</v>
      </c>
      <c r="G1953" s="78">
        <f t="shared" si="238"/>
        <v>1</v>
      </c>
      <c r="H1953" s="78">
        <f t="shared" si="239"/>
        <v>2.7950909218507467E-7</v>
      </c>
      <c r="I1953" s="78">
        <f t="shared" si="240"/>
        <v>2.7950909218507467E-7</v>
      </c>
      <c r="J1953" s="190"/>
    </row>
    <row r="1954" spans="1:10" x14ac:dyDescent="0.2">
      <c r="A1954" s="76">
        <v>995</v>
      </c>
      <c r="B1954" s="76">
        <f t="shared" si="233"/>
        <v>0.995</v>
      </c>
      <c r="C1954" s="78">
        <f t="shared" si="234"/>
        <v>1.255705969749913E-7</v>
      </c>
      <c r="D1954" s="78">
        <f t="shared" si="235"/>
        <v>1</v>
      </c>
      <c r="E1954" s="78">
        <f t="shared" si="236"/>
        <v>1.255705969749913E-7</v>
      </c>
      <c r="F1954" s="78">
        <f t="shared" si="237"/>
        <v>-138.02224082128018</v>
      </c>
      <c r="G1954" s="78">
        <f t="shared" si="238"/>
        <v>1</v>
      </c>
      <c r="H1954" s="78">
        <f t="shared" si="239"/>
        <v>1.7101537016643498E-7</v>
      </c>
      <c r="I1954" s="78">
        <f t="shared" si="240"/>
        <v>1.7101537016643498E-7</v>
      </c>
      <c r="J1954" s="190"/>
    </row>
    <row r="1955" spans="1:10" x14ac:dyDescent="0.2">
      <c r="A1955" s="76">
        <v>996</v>
      </c>
      <c r="B1955" s="76">
        <f t="shared" si="233"/>
        <v>0.996</v>
      </c>
      <c r="C1955" s="78">
        <f t="shared" si="234"/>
        <v>6.4384632845776022E-8</v>
      </c>
      <c r="D1955" s="78">
        <f t="shared" si="235"/>
        <v>1</v>
      </c>
      <c r="E1955" s="78">
        <f t="shared" si="236"/>
        <v>6.4384632845776022E-8</v>
      </c>
      <c r="F1955" s="78">
        <f t="shared" si="237"/>
        <v>-143.82435553065145</v>
      </c>
      <c r="G1955" s="78">
        <f t="shared" si="238"/>
        <v>1</v>
      </c>
      <c r="H1955" s="78">
        <f t="shared" si="239"/>
        <v>9.4977614910383661E-8</v>
      </c>
      <c r="I1955" s="78">
        <f t="shared" si="240"/>
        <v>9.4977614910383661E-8</v>
      </c>
      <c r="J1955" s="190"/>
    </row>
    <row r="1956" spans="1:10" x14ac:dyDescent="0.2">
      <c r="A1956" s="76">
        <v>997</v>
      </c>
      <c r="B1956" s="76">
        <f t="shared" si="233"/>
        <v>0.997</v>
      </c>
      <c r="C1956" s="78">
        <f t="shared" si="234"/>
        <v>2.7174504210681943E-8</v>
      </c>
      <c r="D1956" s="78">
        <f t="shared" si="235"/>
        <v>1</v>
      </c>
      <c r="E1956" s="78">
        <f t="shared" si="236"/>
        <v>2.7174504210681943E-8</v>
      </c>
      <c r="F1956" s="78">
        <f t="shared" si="237"/>
        <v>-151.31676741440407</v>
      </c>
      <c r="G1956" s="78">
        <f t="shared" si="238"/>
        <v>1</v>
      </c>
      <c r="H1956" s="78">
        <f t="shared" si="239"/>
        <v>4.5779568528228981E-8</v>
      </c>
      <c r="I1956" s="78">
        <f t="shared" si="240"/>
        <v>4.5779568528228981E-8</v>
      </c>
      <c r="J1956" s="190"/>
    </row>
    <row r="1957" spans="1:10" x14ac:dyDescent="0.2">
      <c r="A1957" s="76">
        <v>998</v>
      </c>
      <c r="B1957" s="76">
        <f t="shared" si="233"/>
        <v>0.998</v>
      </c>
      <c r="C1957" s="78">
        <f t="shared" si="234"/>
        <v>8.0473959825756932E-9</v>
      </c>
      <c r="D1957" s="78">
        <f t="shared" si="235"/>
        <v>1</v>
      </c>
      <c r="E1957" s="78">
        <f t="shared" si="236"/>
        <v>8.0473959825756932E-9</v>
      </c>
      <c r="F1957" s="78">
        <f t="shared" si="237"/>
        <v>-161.88689256245951</v>
      </c>
      <c r="G1957" s="78">
        <f t="shared" si="238"/>
        <v>1</v>
      </c>
      <c r="H1957" s="78">
        <f t="shared" si="239"/>
        <v>1.7610950096628819E-8</v>
      </c>
      <c r="I1957" s="78">
        <f t="shared" si="240"/>
        <v>1.7610950096628819E-8</v>
      </c>
      <c r="J1957" s="190"/>
    </row>
    <row r="1958" spans="1:10" x14ac:dyDescent="0.2">
      <c r="A1958" s="76">
        <v>999</v>
      </c>
      <c r="B1958" s="76">
        <f t="shared" si="233"/>
        <v>0.999</v>
      </c>
      <c r="C1958" s="78">
        <f t="shared" si="234"/>
        <v>1.0043965912504149E-9</v>
      </c>
      <c r="D1958" s="78">
        <f t="shared" si="235"/>
        <v>1</v>
      </c>
      <c r="E1958" s="78">
        <f t="shared" si="236"/>
        <v>1.0043965912504149E-9</v>
      </c>
      <c r="F1958" s="78">
        <f t="shared" si="237"/>
        <v>-179.96189539755045</v>
      </c>
      <c r="G1958" s="78">
        <f t="shared" si="238"/>
        <v>1</v>
      </c>
      <c r="H1958" s="78">
        <f t="shared" si="239"/>
        <v>4.5258962869130543E-9</v>
      </c>
      <c r="I1958" s="78">
        <f t="shared" si="240"/>
        <v>4.5258962869130543E-9</v>
      </c>
      <c r="J1958" s="190"/>
    </row>
    <row r="1959" spans="1:10" x14ac:dyDescent="0.2">
      <c r="A1959" s="76">
        <v>1000</v>
      </c>
      <c r="B1959" s="76">
        <f t="shared" si="233"/>
        <v>1</v>
      </c>
      <c r="C1959" s="78">
        <f t="shared" si="234"/>
        <v>5.942021024935915E-50</v>
      </c>
      <c r="D1959" s="78">
        <f t="shared" si="235"/>
        <v>1</v>
      </c>
      <c r="E1959" s="78">
        <f t="shared" si="236"/>
        <v>5.942021024935915E-50</v>
      </c>
      <c r="F1959" s="78">
        <f t="shared" si="237"/>
        <v>-984.52131631689576</v>
      </c>
      <c r="G1959" s="78">
        <f t="shared" si="238"/>
        <v>1</v>
      </c>
      <c r="H1959" s="78">
        <f t="shared" si="239"/>
        <v>5.0219829562520744E-10</v>
      </c>
      <c r="I1959" s="78">
        <f t="shared" si="240"/>
        <v>5.0219829562520744E-10</v>
      </c>
      <c r="J1959" s="190"/>
    </row>
    <row r="1960" spans="1:10" x14ac:dyDescent="0.2">
      <c r="A1960" s="76">
        <v>1010</v>
      </c>
      <c r="B1960" s="76">
        <f t="shared" si="233"/>
        <v>1.01</v>
      </c>
      <c r="C1960" s="78">
        <f t="shared" si="234"/>
        <v>9.2548086116500932E-7</v>
      </c>
      <c r="D1960" s="78">
        <f t="shared" si="235"/>
        <v>1</v>
      </c>
      <c r="E1960" s="78">
        <f t="shared" si="236"/>
        <v>9.2548086116500932E-7</v>
      </c>
      <c r="F1960" s="78">
        <f t="shared" si="237"/>
        <v>-120.67265115953695</v>
      </c>
      <c r="G1960" s="78">
        <f t="shared" si="238"/>
        <v>10</v>
      </c>
      <c r="H1960" s="78">
        <f t="shared" si="239"/>
        <v>4.6274043058250466E-7</v>
      </c>
      <c r="I1960" s="78">
        <f t="shared" si="240"/>
        <v>4.6274043058250463E-6</v>
      </c>
      <c r="J1960" s="190"/>
    </row>
    <row r="1961" spans="1:10" x14ac:dyDescent="0.2">
      <c r="A1961" s="76">
        <v>1020</v>
      </c>
      <c r="B1961" s="76">
        <f t="shared" si="233"/>
        <v>1.02</v>
      </c>
      <c r="C1961" s="78">
        <f t="shared" si="234"/>
        <v>6.1838167636570451E-6</v>
      </c>
      <c r="D1961" s="78">
        <f t="shared" si="235"/>
        <v>1</v>
      </c>
      <c r="E1961" s="78">
        <f t="shared" si="236"/>
        <v>6.1838167636570451E-6</v>
      </c>
      <c r="F1961" s="78">
        <f t="shared" si="237"/>
        <v>-104.17486775473007</v>
      </c>
      <c r="G1961" s="78">
        <f t="shared" si="238"/>
        <v>10</v>
      </c>
      <c r="H1961" s="78">
        <f t="shared" si="239"/>
        <v>3.5546488124110272E-6</v>
      </c>
      <c r="I1961" s="78">
        <f t="shared" si="240"/>
        <v>3.5546488124110272E-5</v>
      </c>
      <c r="J1961" s="190"/>
    </row>
    <row r="1962" spans="1:10" x14ac:dyDescent="0.2">
      <c r="A1962" s="76">
        <v>1030</v>
      </c>
      <c r="B1962" s="76">
        <f t="shared" si="233"/>
        <v>1.03</v>
      </c>
      <c r="C1962" s="78">
        <f t="shared" si="234"/>
        <v>1.5659543426000427E-5</v>
      </c>
      <c r="D1962" s="78">
        <f t="shared" si="235"/>
        <v>1</v>
      </c>
      <c r="E1962" s="78">
        <f t="shared" si="236"/>
        <v>1.5659543426000427E-5</v>
      </c>
      <c r="F1962" s="78">
        <f t="shared" si="237"/>
        <v>-96.104418090081595</v>
      </c>
      <c r="G1962" s="78">
        <f t="shared" si="238"/>
        <v>10</v>
      </c>
      <c r="H1962" s="78">
        <f t="shared" si="239"/>
        <v>1.0921680094828736E-5</v>
      </c>
      <c r="I1962" s="78">
        <f t="shared" si="240"/>
        <v>1.0921680094828735E-4</v>
      </c>
      <c r="J1962" s="190"/>
    </row>
    <row r="1963" spans="1:10" x14ac:dyDescent="0.2">
      <c r="A1963" s="76">
        <v>1040</v>
      </c>
      <c r="B1963" s="76">
        <f t="shared" si="233"/>
        <v>1.04</v>
      </c>
      <c r="C1963" s="78">
        <f t="shared" si="234"/>
        <v>2.4714607769159589E-5</v>
      </c>
      <c r="D1963" s="78">
        <f t="shared" si="235"/>
        <v>1</v>
      </c>
      <c r="E1963" s="78">
        <f t="shared" si="236"/>
        <v>2.4714607769159589E-5</v>
      </c>
      <c r="F1963" s="78">
        <f t="shared" si="237"/>
        <v>-92.140925551558581</v>
      </c>
      <c r="G1963" s="78">
        <f t="shared" si="238"/>
        <v>10</v>
      </c>
      <c r="H1963" s="78">
        <f t="shared" si="239"/>
        <v>2.018707559758001E-5</v>
      </c>
      <c r="I1963" s="78">
        <f t="shared" si="240"/>
        <v>2.018707559758001E-4</v>
      </c>
      <c r="J1963" s="190"/>
    </row>
    <row r="1964" spans="1:10" x14ac:dyDescent="0.2">
      <c r="A1964" s="76">
        <v>1050</v>
      </c>
      <c r="B1964" s="76">
        <f t="shared" si="233"/>
        <v>1.05</v>
      </c>
      <c r="C1964" s="78">
        <f t="shared" si="234"/>
        <v>2.7917977824090162E-5</v>
      </c>
      <c r="D1964" s="78">
        <f t="shared" si="235"/>
        <v>1</v>
      </c>
      <c r="E1964" s="78">
        <f t="shared" si="236"/>
        <v>2.7917977824090162E-5</v>
      </c>
      <c r="F1964" s="78">
        <f t="shared" si="237"/>
        <v>-91.082320841066533</v>
      </c>
      <c r="G1964" s="78">
        <f t="shared" si="238"/>
        <v>10</v>
      </c>
      <c r="H1964" s="78">
        <f t="shared" si="239"/>
        <v>2.6316292796624874E-5</v>
      </c>
      <c r="I1964" s="78">
        <f t="shared" si="240"/>
        <v>2.6316292796624871E-4</v>
      </c>
      <c r="J1964" s="190"/>
    </row>
    <row r="1965" spans="1:10" x14ac:dyDescent="0.2">
      <c r="A1965" s="76">
        <v>1060</v>
      </c>
      <c r="B1965" s="76">
        <f t="shared" si="233"/>
        <v>1.06</v>
      </c>
      <c r="C1965" s="78">
        <f t="shared" si="234"/>
        <v>2.3343742884479792E-5</v>
      </c>
      <c r="D1965" s="78">
        <f t="shared" si="235"/>
        <v>1</v>
      </c>
      <c r="E1965" s="78">
        <f t="shared" si="236"/>
        <v>2.3343742884479792E-5</v>
      </c>
      <c r="F1965" s="78">
        <f t="shared" si="237"/>
        <v>-92.636590177678158</v>
      </c>
      <c r="G1965" s="78">
        <f t="shared" si="238"/>
        <v>10</v>
      </c>
      <c r="H1965" s="78">
        <f t="shared" si="239"/>
        <v>2.5630860354284977E-5</v>
      </c>
      <c r="I1965" s="78">
        <f t="shared" si="240"/>
        <v>2.5630860354284977E-4</v>
      </c>
      <c r="J1965" s="190"/>
    </row>
    <row r="1966" spans="1:10" x14ac:dyDescent="0.2">
      <c r="A1966" s="76">
        <v>1070</v>
      </c>
      <c r="B1966" s="76">
        <f t="shared" si="233"/>
        <v>1.07</v>
      </c>
      <c r="C1966" s="78">
        <f t="shared" si="234"/>
        <v>1.3970377120455366E-5</v>
      </c>
      <c r="D1966" s="78">
        <f t="shared" si="235"/>
        <v>1</v>
      </c>
      <c r="E1966" s="78">
        <f t="shared" si="236"/>
        <v>1.3970377120455366E-5</v>
      </c>
      <c r="F1966" s="78">
        <f t="shared" si="237"/>
        <v>-97.095837405100497</v>
      </c>
      <c r="G1966" s="78">
        <f t="shared" si="238"/>
        <v>10</v>
      </c>
      <c r="H1966" s="78">
        <f t="shared" si="239"/>
        <v>1.8657060002467578E-5</v>
      </c>
      <c r="I1966" s="78">
        <f t="shared" si="240"/>
        <v>1.8657060002467578E-4</v>
      </c>
      <c r="J1966" s="190"/>
    </row>
    <row r="1967" spans="1:10" x14ac:dyDescent="0.2">
      <c r="A1967" s="76">
        <v>1080</v>
      </c>
      <c r="B1967" s="76">
        <f t="shared" si="233"/>
        <v>1.08</v>
      </c>
      <c r="C1967" s="78">
        <f t="shared" si="234"/>
        <v>5.2106139864603728E-6</v>
      </c>
      <c r="D1967" s="78">
        <f t="shared" si="235"/>
        <v>1</v>
      </c>
      <c r="E1967" s="78">
        <f t="shared" si="236"/>
        <v>5.2106139864603728E-6</v>
      </c>
      <c r="F1967" s="78">
        <f t="shared" si="237"/>
        <v>-105.66222198229804</v>
      </c>
      <c r="G1967" s="78">
        <f t="shared" si="238"/>
        <v>10</v>
      </c>
      <c r="H1967" s="78">
        <f t="shared" si="239"/>
        <v>9.5904955534578689E-6</v>
      </c>
      <c r="I1967" s="78">
        <f t="shared" si="240"/>
        <v>9.5904955534578689E-5</v>
      </c>
      <c r="J1967" s="190"/>
    </row>
    <row r="1968" spans="1:10" x14ac:dyDescent="0.2">
      <c r="A1968" s="76">
        <v>1090</v>
      </c>
      <c r="B1968" s="76">
        <f t="shared" si="233"/>
        <v>1.0900000000000001</v>
      </c>
      <c r="C1968" s="78">
        <f t="shared" si="234"/>
        <v>7.365283294289879E-7</v>
      </c>
      <c r="D1968" s="78">
        <f t="shared" si="235"/>
        <v>1</v>
      </c>
      <c r="E1968" s="78">
        <f t="shared" si="236"/>
        <v>7.365283294289879E-7</v>
      </c>
      <c r="F1968" s="78">
        <f t="shared" si="237"/>
        <v>-122.65621088062069</v>
      </c>
      <c r="G1968" s="78">
        <f t="shared" si="238"/>
        <v>10</v>
      </c>
      <c r="H1968" s="78">
        <f t="shared" si="239"/>
        <v>2.9735711579446803E-6</v>
      </c>
      <c r="I1968" s="78">
        <f t="shared" si="240"/>
        <v>2.9735711579446803E-5</v>
      </c>
      <c r="J1968" s="190"/>
    </row>
    <row r="1969" spans="1:10" x14ac:dyDescent="0.2">
      <c r="A1969" s="76">
        <v>1100</v>
      </c>
      <c r="B1969" s="76">
        <f t="shared" si="233"/>
        <v>1.1000000000000001</v>
      </c>
      <c r="C1969" s="78">
        <f t="shared" si="234"/>
        <v>2.6038577827388878E-49</v>
      </c>
      <c r="D1969" s="78">
        <f t="shared" si="235"/>
        <v>1</v>
      </c>
      <c r="E1969" s="78">
        <f t="shared" si="236"/>
        <v>2.6038577827388878E-49</v>
      </c>
      <c r="F1969" s="78">
        <f t="shared" si="237"/>
        <v>-971.68765479423064</v>
      </c>
      <c r="G1969" s="78">
        <f t="shared" si="238"/>
        <v>10</v>
      </c>
      <c r="H1969" s="78">
        <f t="shared" si="239"/>
        <v>3.6826416471449395E-7</v>
      </c>
      <c r="I1969" s="78">
        <f t="shared" si="240"/>
        <v>3.6826416471449393E-6</v>
      </c>
      <c r="J1969" s="190"/>
    </row>
    <row r="1970" spans="1:10" x14ac:dyDescent="0.2">
      <c r="A1970" s="76">
        <v>1110</v>
      </c>
      <c r="B1970" s="76">
        <f t="shared" si="233"/>
        <v>1.1100000000000001</v>
      </c>
      <c r="C1970" s="78">
        <f t="shared" si="234"/>
        <v>6.9748680575714061E-7</v>
      </c>
      <c r="D1970" s="78">
        <f t="shared" si="235"/>
        <v>1</v>
      </c>
      <c r="E1970" s="78">
        <f t="shared" si="236"/>
        <v>6.9748680575714061E-7</v>
      </c>
      <c r="F1970" s="78">
        <f t="shared" si="237"/>
        <v>-123.12928006907482</v>
      </c>
      <c r="G1970" s="78">
        <f t="shared" si="238"/>
        <v>10</v>
      </c>
      <c r="H1970" s="78">
        <f t="shared" si="239"/>
        <v>3.487434028785703E-7</v>
      </c>
      <c r="I1970" s="78">
        <f t="shared" si="240"/>
        <v>3.4874340287857031E-6</v>
      </c>
      <c r="J1970" s="190"/>
    </row>
    <row r="1971" spans="1:10" x14ac:dyDescent="0.2">
      <c r="A1971" s="76">
        <v>1120</v>
      </c>
      <c r="B1971" s="76">
        <f t="shared" si="233"/>
        <v>1.1200000000000001</v>
      </c>
      <c r="C1971" s="78">
        <f t="shared" si="234"/>
        <v>4.6728093859687152E-6</v>
      </c>
      <c r="D1971" s="78">
        <f t="shared" si="235"/>
        <v>1</v>
      </c>
      <c r="E1971" s="78">
        <f t="shared" si="236"/>
        <v>4.6728093859687152E-6</v>
      </c>
      <c r="F1971" s="78">
        <f t="shared" si="237"/>
        <v>-106.60843868856736</v>
      </c>
      <c r="G1971" s="78">
        <f t="shared" si="238"/>
        <v>10</v>
      </c>
      <c r="H1971" s="78">
        <f t="shared" si="239"/>
        <v>2.6851480958629279E-6</v>
      </c>
      <c r="I1971" s="78">
        <f t="shared" si="240"/>
        <v>2.6851480958629278E-5</v>
      </c>
      <c r="J1971" s="190"/>
    </row>
    <row r="1972" spans="1:10" x14ac:dyDescent="0.2">
      <c r="A1972" s="76">
        <v>1130</v>
      </c>
      <c r="B1972" s="76">
        <f t="shared" si="233"/>
        <v>1.1299999999999999</v>
      </c>
      <c r="C1972" s="78">
        <f t="shared" si="234"/>
        <v>1.1864025779844995E-5</v>
      </c>
      <c r="D1972" s="78">
        <f t="shared" si="235"/>
        <v>1</v>
      </c>
      <c r="E1972" s="78">
        <f t="shared" si="236"/>
        <v>1.1864025779844995E-5</v>
      </c>
      <c r="F1972" s="78">
        <f t="shared" si="237"/>
        <v>-98.515358365634853</v>
      </c>
      <c r="G1972" s="78">
        <f t="shared" si="238"/>
        <v>10</v>
      </c>
      <c r="H1972" s="78">
        <f t="shared" si="239"/>
        <v>8.2684175829068546E-6</v>
      </c>
      <c r="I1972" s="78">
        <f t="shared" si="240"/>
        <v>8.2684175829068546E-5</v>
      </c>
      <c r="J1972" s="190"/>
    </row>
    <row r="1973" spans="1:10" x14ac:dyDescent="0.2">
      <c r="A1973" s="76">
        <v>1140</v>
      </c>
      <c r="B1973" s="76">
        <f t="shared" si="233"/>
        <v>1.1399999999999999</v>
      </c>
      <c r="C1973" s="78">
        <f t="shared" si="234"/>
        <v>1.8772299108001733E-5</v>
      </c>
      <c r="D1973" s="78">
        <f t="shared" si="235"/>
        <v>1</v>
      </c>
      <c r="E1973" s="78">
        <f t="shared" si="236"/>
        <v>1.8772299108001733E-5</v>
      </c>
      <c r="F1973" s="78">
        <f t="shared" si="237"/>
        <v>-94.529650691662894</v>
      </c>
      <c r="G1973" s="78">
        <f t="shared" si="238"/>
        <v>10</v>
      </c>
      <c r="H1973" s="78">
        <f t="shared" si="239"/>
        <v>1.5318162443923362E-5</v>
      </c>
      <c r="I1973" s="78">
        <f t="shared" si="240"/>
        <v>1.5318162443923362E-4</v>
      </c>
      <c r="J1973" s="190"/>
    </row>
    <row r="1974" spans="1:10" x14ac:dyDescent="0.2">
      <c r="A1974" s="76">
        <v>1150</v>
      </c>
      <c r="B1974" s="76">
        <f t="shared" si="233"/>
        <v>1.1499999999999999</v>
      </c>
      <c r="C1974" s="78">
        <f t="shared" si="234"/>
        <v>2.1258775701866955E-5</v>
      </c>
      <c r="D1974" s="78">
        <f t="shared" si="235"/>
        <v>1</v>
      </c>
      <c r="E1974" s="78">
        <f t="shared" si="236"/>
        <v>2.1258775701866955E-5</v>
      </c>
      <c r="F1974" s="78">
        <f t="shared" si="237"/>
        <v>-93.449235004376391</v>
      </c>
      <c r="G1974" s="78">
        <f t="shared" si="238"/>
        <v>10</v>
      </c>
      <c r="H1974" s="78">
        <f t="shared" si="239"/>
        <v>2.0015537404934346E-5</v>
      </c>
      <c r="I1974" s="78">
        <f t="shared" si="240"/>
        <v>2.0015537404934346E-4</v>
      </c>
      <c r="J1974" s="190"/>
    </row>
    <row r="1975" spans="1:10" x14ac:dyDescent="0.2">
      <c r="A1975" s="76">
        <v>1160</v>
      </c>
      <c r="B1975" s="76">
        <f t="shared" si="233"/>
        <v>1.1599999999999999</v>
      </c>
      <c r="C1975" s="78">
        <f t="shared" si="234"/>
        <v>1.7819506465718122E-5</v>
      </c>
      <c r="D1975" s="78">
        <f t="shared" si="235"/>
        <v>1</v>
      </c>
      <c r="E1975" s="78">
        <f t="shared" si="236"/>
        <v>1.7819506465718122E-5</v>
      </c>
      <c r="F1975" s="78">
        <f t="shared" si="237"/>
        <v>-94.982086569600625</v>
      </c>
      <c r="G1975" s="78">
        <f t="shared" si="238"/>
        <v>10</v>
      </c>
      <c r="H1975" s="78">
        <f t="shared" si="239"/>
        <v>1.9539141083792541E-5</v>
      </c>
      <c r="I1975" s="78">
        <f t="shared" si="240"/>
        <v>1.9539141083792542E-4</v>
      </c>
      <c r="J1975" s="190"/>
    </row>
    <row r="1976" spans="1:10" x14ac:dyDescent="0.2">
      <c r="A1976" s="76">
        <v>1170</v>
      </c>
      <c r="B1976" s="76">
        <f t="shared" si="233"/>
        <v>1.17</v>
      </c>
      <c r="C1976" s="78">
        <f t="shared" si="234"/>
        <v>1.069018119665065E-5</v>
      </c>
      <c r="D1976" s="78">
        <f t="shared" si="235"/>
        <v>1</v>
      </c>
      <c r="E1976" s="78">
        <f t="shared" si="236"/>
        <v>1.069018119665065E-5</v>
      </c>
      <c r="F1976" s="78">
        <f t="shared" si="237"/>
        <v>-99.420298670307886</v>
      </c>
      <c r="G1976" s="78">
        <f t="shared" si="238"/>
        <v>10</v>
      </c>
      <c r="H1976" s="78">
        <f t="shared" si="239"/>
        <v>1.4254843831184387E-5</v>
      </c>
      <c r="I1976" s="78">
        <f t="shared" si="240"/>
        <v>1.4254843831184387E-4</v>
      </c>
      <c r="J1976" s="190"/>
    </row>
    <row r="1977" spans="1:10" x14ac:dyDescent="0.2">
      <c r="A1977" s="76">
        <v>1180</v>
      </c>
      <c r="B1977" s="76">
        <f t="shared" si="233"/>
        <v>1.18</v>
      </c>
      <c r="C1977" s="78">
        <f t="shared" si="234"/>
        <v>3.9966762616588404E-6</v>
      </c>
      <c r="D1977" s="78">
        <f t="shared" si="235"/>
        <v>1</v>
      </c>
      <c r="E1977" s="78">
        <f t="shared" si="236"/>
        <v>3.9966762616588404E-6</v>
      </c>
      <c r="F1977" s="78">
        <f t="shared" si="237"/>
        <v>-107.96602057980334</v>
      </c>
      <c r="G1977" s="78">
        <f t="shared" si="238"/>
        <v>10</v>
      </c>
      <c r="H1977" s="78">
        <f t="shared" si="239"/>
        <v>7.3434287291547447E-6</v>
      </c>
      <c r="I1977" s="78">
        <f t="shared" si="240"/>
        <v>7.3434287291547447E-5</v>
      </c>
      <c r="J1977" s="190"/>
    </row>
    <row r="1978" spans="1:10" x14ac:dyDescent="0.2">
      <c r="A1978" s="76">
        <v>1190</v>
      </c>
      <c r="B1978" s="76">
        <f t="shared" si="233"/>
        <v>1.19</v>
      </c>
      <c r="C1978" s="78">
        <f t="shared" si="234"/>
        <v>5.6625823101467504E-7</v>
      </c>
      <c r="D1978" s="78">
        <f t="shared" si="235"/>
        <v>1</v>
      </c>
      <c r="E1978" s="78">
        <f t="shared" si="236"/>
        <v>5.6625823101467504E-7</v>
      </c>
      <c r="F1978" s="78">
        <f t="shared" si="237"/>
        <v>-124.93970944233638</v>
      </c>
      <c r="G1978" s="78">
        <f t="shared" si="238"/>
        <v>10</v>
      </c>
      <c r="H1978" s="78">
        <f t="shared" si="239"/>
        <v>2.2814672463367575E-6</v>
      </c>
      <c r="I1978" s="78">
        <f t="shared" si="240"/>
        <v>2.2814672463367575E-5</v>
      </c>
      <c r="J1978" s="190"/>
    </row>
    <row r="1979" spans="1:10" x14ac:dyDescent="0.2">
      <c r="A1979" s="76">
        <v>1200</v>
      </c>
      <c r="B1979" s="76">
        <f t="shared" si="233"/>
        <v>1.2</v>
      </c>
      <c r="C1979" s="78">
        <f t="shared" si="234"/>
        <v>5.9469462904015963E-50</v>
      </c>
      <c r="D1979" s="78">
        <f t="shared" si="235"/>
        <v>1</v>
      </c>
      <c r="E1979" s="78">
        <f t="shared" si="236"/>
        <v>5.9469462904015963E-50</v>
      </c>
      <c r="F1979" s="78">
        <f t="shared" si="237"/>
        <v>-984.51411967591173</v>
      </c>
      <c r="G1979" s="78">
        <f t="shared" si="238"/>
        <v>10</v>
      </c>
      <c r="H1979" s="78">
        <f t="shared" si="239"/>
        <v>2.8312911550733752E-7</v>
      </c>
      <c r="I1979" s="78">
        <f t="shared" si="240"/>
        <v>2.8312911550733752E-6</v>
      </c>
      <c r="J1979" s="190"/>
    </row>
    <row r="1980" spans="1:10" x14ac:dyDescent="0.2">
      <c r="A1980" s="76">
        <v>1210</v>
      </c>
      <c r="B1980" s="76">
        <f t="shared" si="233"/>
        <v>1.21</v>
      </c>
      <c r="C1980" s="78">
        <f t="shared" si="234"/>
        <v>5.3868955856679363E-7</v>
      </c>
      <c r="D1980" s="78">
        <f t="shared" si="235"/>
        <v>1</v>
      </c>
      <c r="E1980" s="78">
        <f t="shared" si="236"/>
        <v>5.3868955856679363E-7</v>
      </c>
      <c r="F1980" s="78">
        <f t="shared" si="237"/>
        <v>-125.37322884626569</v>
      </c>
      <c r="G1980" s="78">
        <f t="shared" si="238"/>
        <v>10</v>
      </c>
      <c r="H1980" s="78">
        <f t="shared" si="239"/>
        <v>2.6934477928339682E-7</v>
      </c>
      <c r="I1980" s="78">
        <f t="shared" si="240"/>
        <v>2.6934477928339684E-6</v>
      </c>
      <c r="J1980" s="190"/>
    </row>
    <row r="1981" spans="1:10" x14ac:dyDescent="0.2">
      <c r="A1981" s="76">
        <v>1220</v>
      </c>
      <c r="B1981" s="76">
        <f t="shared" ref="B1981:B2044" si="241">A1981/1000</f>
        <v>1.22</v>
      </c>
      <c r="C1981" s="78">
        <f t="shared" ref="C1981:C2044" si="242">ABS(SIN(((144*PI()*$A1981*VLOOKUP($D$8,$C$13:$D$16,2,FALSE))/($D$11*1000000)))/(VLOOKUP($D$8,$C$13:$D$16,2,FALSE)*SIN(((144*PI()*$A1981)/($D$11*1000000)))))^3</f>
        <v>3.6169625662988131E-6</v>
      </c>
      <c r="D1981" s="78">
        <f t="shared" ref="D1981:D2044" si="243">ABS(SIN(((144*VLOOKUP($D$8,$C$13:$D$16,2,FALSE)*PI()*$A1981*VLOOKUP($D$8,$C$13:$E$16,3,FALSE))/($D$11*1000000)))/(VLOOKUP($D$8,$C$13:$E$16,3,FALSE)*SIN(((144*VLOOKUP($D$8,$C$13:$D$16,2,FALSE)*PI()*$A1981)/($D$11*1000000)))))^1</f>
        <v>1</v>
      </c>
      <c r="E1981" s="78">
        <f t="shared" ref="E1981:E2044" si="244">C1981*D1981</f>
        <v>3.6169625662988131E-6</v>
      </c>
      <c r="F1981" s="78">
        <f t="shared" ref="F1981:F2044" si="245">20*LOG10(E1981)</f>
        <v>-108.83311971879023</v>
      </c>
      <c r="G1981" s="78">
        <f t="shared" ref="G1981:G2044" si="246">A1981-A1980</f>
        <v>10</v>
      </c>
      <c r="H1981" s="78">
        <f t="shared" ref="H1981:H2044" si="247">((C1981+C1980)/2)</f>
        <v>2.0778260624328035E-6</v>
      </c>
      <c r="I1981" s="78">
        <f t="shared" si="240"/>
        <v>2.0778260624328034E-5</v>
      </c>
      <c r="J1981" s="190"/>
    </row>
    <row r="1982" spans="1:10" x14ac:dyDescent="0.2">
      <c r="A1982" s="76">
        <v>1230</v>
      </c>
      <c r="B1982" s="76">
        <f t="shared" si="241"/>
        <v>1.23</v>
      </c>
      <c r="C1982" s="78">
        <f t="shared" si="242"/>
        <v>9.2033319608661288E-6</v>
      </c>
      <c r="D1982" s="78">
        <f t="shared" si="243"/>
        <v>1</v>
      </c>
      <c r="E1982" s="78">
        <f t="shared" si="244"/>
        <v>9.2033319608661288E-6</v>
      </c>
      <c r="F1982" s="78">
        <f t="shared" si="245"/>
        <v>-100.72109825691037</v>
      </c>
      <c r="G1982" s="78">
        <f t="shared" si="246"/>
        <v>10</v>
      </c>
      <c r="H1982" s="78">
        <f t="shared" si="247"/>
        <v>6.4101472635824705E-6</v>
      </c>
      <c r="I1982" s="78">
        <f t="shared" ref="I1982:I2045" si="248">G1982*H1982</f>
        <v>6.4101472635824712E-5</v>
      </c>
      <c r="J1982" s="190"/>
    </row>
    <row r="1983" spans="1:10" x14ac:dyDescent="0.2">
      <c r="A1983" s="76">
        <v>1240</v>
      </c>
      <c r="B1983" s="76">
        <f t="shared" si="241"/>
        <v>1.24</v>
      </c>
      <c r="C1983" s="78">
        <f t="shared" si="242"/>
        <v>1.4593572166376911E-5</v>
      </c>
      <c r="D1983" s="78">
        <f t="shared" si="243"/>
        <v>1</v>
      </c>
      <c r="E1983" s="78">
        <f t="shared" si="244"/>
        <v>1.4593572166376911E-5</v>
      </c>
      <c r="F1983" s="78">
        <f t="shared" si="245"/>
        <v>-96.71676779851127</v>
      </c>
      <c r="G1983" s="78">
        <f t="shared" si="246"/>
        <v>10</v>
      </c>
      <c r="H1983" s="78">
        <f t="shared" si="247"/>
        <v>1.1898452063621519E-5</v>
      </c>
      <c r="I1983" s="78">
        <f t="shared" si="248"/>
        <v>1.189845206362152E-4</v>
      </c>
      <c r="J1983" s="190"/>
    </row>
    <row r="1984" spans="1:10" x14ac:dyDescent="0.2">
      <c r="A1984" s="76">
        <v>1250</v>
      </c>
      <c r="B1984" s="76">
        <f t="shared" si="241"/>
        <v>1.25</v>
      </c>
      <c r="C1984" s="78">
        <f t="shared" si="242"/>
        <v>1.6561436921363834E-5</v>
      </c>
      <c r="D1984" s="78">
        <f t="shared" si="243"/>
        <v>1</v>
      </c>
      <c r="E1984" s="78">
        <f t="shared" si="244"/>
        <v>1.6561436921363834E-5</v>
      </c>
      <c r="F1984" s="78">
        <f t="shared" si="245"/>
        <v>-95.618039703744586</v>
      </c>
      <c r="G1984" s="78">
        <f t="shared" si="246"/>
        <v>10</v>
      </c>
      <c r="H1984" s="78">
        <f t="shared" si="247"/>
        <v>1.5577504543870371E-5</v>
      </c>
      <c r="I1984" s="78">
        <f t="shared" si="248"/>
        <v>1.5577504543870372E-4</v>
      </c>
      <c r="J1984" s="190"/>
    </row>
    <row r="1985" spans="1:10" x14ac:dyDescent="0.2">
      <c r="A1985" s="76">
        <v>1260</v>
      </c>
      <c r="B1985" s="76">
        <f t="shared" si="241"/>
        <v>1.26</v>
      </c>
      <c r="C1985" s="78">
        <f t="shared" si="242"/>
        <v>1.3910922264098703E-5</v>
      </c>
      <c r="D1985" s="78">
        <f t="shared" si="243"/>
        <v>1</v>
      </c>
      <c r="E1985" s="78">
        <f t="shared" si="244"/>
        <v>1.3910922264098703E-5</v>
      </c>
      <c r="F1985" s="78">
        <f t="shared" si="245"/>
        <v>-97.132881525347642</v>
      </c>
      <c r="G1985" s="78">
        <f t="shared" si="246"/>
        <v>10</v>
      </c>
      <c r="H1985" s="78">
        <f t="shared" si="247"/>
        <v>1.5236179592731269E-5</v>
      </c>
      <c r="I1985" s="78">
        <f t="shared" si="248"/>
        <v>1.5236179592731269E-4</v>
      </c>
      <c r="J1985" s="190"/>
    </row>
    <row r="1986" spans="1:10" x14ac:dyDescent="0.2">
      <c r="A1986" s="76">
        <v>1270</v>
      </c>
      <c r="B1986" s="76">
        <f t="shared" si="241"/>
        <v>1.27</v>
      </c>
      <c r="C1986" s="78">
        <f t="shared" si="242"/>
        <v>8.3624020847830584E-6</v>
      </c>
      <c r="D1986" s="78">
        <f t="shared" si="243"/>
        <v>1</v>
      </c>
      <c r="E1986" s="78">
        <f t="shared" si="244"/>
        <v>8.3624020847830584E-6</v>
      </c>
      <c r="F1986" s="78">
        <f t="shared" si="245"/>
        <v>-101.55337908681392</v>
      </c>
      <c r="G1986" s="78">
        <f t="shared" si="246"/>
        <v>10</v>
      </c>
      <c r="H1986" s="78">
        <f t="shared" si="247"/>
        <v>1.113666217444088E-5</v>
      </c>
      <c r="I1986" s="78">
        <f t="shared" si="248"/>
        <v>1.113666217444088E-4</v>
      </c>
      <c r="J1986" s="190"/>
    </row>
    <row r="1987" spans="1:10" x14ac:dyDescent="0.2">
      <c r="A1987" s="76">
        <v>1280</v>
      </c>
      <c r="B1987" s="76">
        <f t="shared" si="241"/>
        <v>1.28</v>
      </c>
      <c r="C1987" s="78">
        <f t="shared" si="242"/>
        <v>3.1326817551318103E-6</v>
      </c>
      <c r="D1987" s="78">
        <f t="shared" si="243"/>
        <v>1</v>
      </c>
      <c r="E1987" s="78">
        <f t="shared" si="244"/>
        <v>3.1326817551318103E-6</v>
      </c>
      <c r="F1987" s="78">
        <f t="shared" si="245"/>
        <v>-110.08167444523406</v>
      </c>
      <c r="G1987" s="78">
        <f t="shared" si="246"/>
        <v>10</v>
      </c>
      <c r="H1987" s="78">
        <f t="shared" si="247"/>
        <v>5.7475419199574341E-6</v>
      </c>
      <c r="I1987" s="78">
        <f t="shared" si="248"/>
        <v>5.7475419199574339E-5</v>
      </c>
      <c r="J1987" s="190"/>
    </row>
    <row r="1988" spans="1:10" x14ac:dyDescent="0.2">
      <c r="A1988" s="76">
        <v>1290</v>
      </c>
      <c r="B1988" s="76">
        <f t="shared" si="241"/>
        <v>1.29</v>
      </c>
      <c r="C1988" s="78">
        <f t="shared" si="242"/>
        <v>4.4472250970786662E-7</v>
      </c>
      <c r="D1988" s="78">
        <f t="shared" si="243"/>
        <v>1</v>
      </c>
      <c r="E1988" s="78">
        <f t="shared" si="244"/>
        <v>4.4472250970786662E-7</v>
      </c>
      <c r="F1988" s="78">
        <f t="shared" si="245"/>
        <v>-127.03821776206658</v>
      </c>
      <c r="G1988" s="78">
        <f t="shared" si="246"/>
        <v>10</v>
      </c>
      <c r="H1988" s="78">
        <f t="shared" si="247"/>
        <v>1.7887021324198385E-6</v>
      </c>
      <c r="I1988" s="78">
        <f t="shared" si="248"/>
        <v>1.7887021324198385E-5</v>
      </c>
      <c r="J1988" s="190"/>
    </row>
    <row r="1989" spans="1:10" x14ac:dyDescent="0.2">
      <c r="A1989" s="76">
        <v>1300</v>
      </c>
      <c r="B1989" s="76">
        <f t="shared" si="241"/>
        <v>1.3</v>
      </c>
      <c r="C1989" s="78">
        <f t="shared" si="242"/>
        <v>1.1088792141822425E-49</v>
      </c>
      <c r="D1989" s="78">
        <f t="shared" si="243"/>
        <v>1</v>
      </c>
      <c r="E1989" s="78">
        <f t="shared" si="244"/>
        <v>1.1088792141822425E-49</v>
      </c>
      <c r="F1989" s="78">
        <f t="shared" si="245"/>
        <v>-979.10231514502368</v>
      </c>
      <c r="G1989" s="78">
        <f t="shared" si="246"/>
        <v>10</v>
      </c>
      <c r="H1989" s="78">
        <f t="shared" si="247"/>
        <v>2.2236125485393331E-7</v>
      </c>
      <c r="I1989" s="78">
        <f t="shared" si="248"/>
        <v>2.223612548539333E-6</v>
      </c>
      <c r="J1989" s="190"/>
    </row>
    <row r="1990" spans="1:10" x14ac:dyDescent="0.2">
      <c r="A1990" s="76">
        <v>1310</v>
      </c>
      <c r="B1990" s="76">
        <f t="shared" si="241"/>
        <v>1.31</v>
      </c>
      <c r="C1990" s="78">
        <f t="shared" si="242"/>
        <v>4.2470452330144688E-7</v>
      </c>
      <c r="D1990" s="78">
        <f t="shared" si="243"/>
        <v>1</v>
      </c>
      <c r="E1990" s="78">
        <f t="shared" si="244"/>
        <v>4.2470452330144688E-7</v>
      </c>
      <c r="F1990" s="78">
        <f t="shared" si="245"/>
        <v>-127.43826227091411</v>
      </c>
      <c r="G1990" s="78">
        <f t="shared" si="246"/>
        <v>10</v>
      </c>
      <c r="H1990" s="78">
        <f t="shared" si="247"/>
        <v>2.1235226165072344E-7</v>
      </c>
      <c r="I1990" s="78">
        <f t="shared" si="248"/>
        <v>2.1235226165072346E-6</v>
      </c>
      <c r="J1990" s="190"/>
    </row>
    <row r="1991" spans="1:10" x14ac:dyDescent="0.2">
      <c r="A1991" s="76">
        <v>1320</v>
      </c>
      <c r="B1991" s="76">
        <f t="shared" si="241"/>
        <v>1.32</v>
      </c>
      <c r="C1991" s="78">
        <f t="shared" si="242"/>
        <v>2.8569948289364125E-6</v>
      </c>
      <c r="D1991" s="78">
        <f t="shared" si="243"/>
        <v>1</v>
      </c>
      <c r="E1991" s="78">
        <f t="shared" si="244"/>
        <v>2.8569948289364125E-6</v>
      </c>
      <c r="F1991" s="78">
        <f t="shared" si="245"/>
        <v>-110.8818109134961</v>
      </c>
      <c r="G1991" s="78">
        <f t="shared" si="246"/>
        <v>10</v>
      </c>
      <c r="H1991" s="78">
        <f t="shared" si="247"/>
        <v>1.6408496761189296E-6</v>
      </c>
      <c r="I1991" s="78">
        <f t="shared" si="248"/>
        <v>1.6408496761189295E-5</v>
      </c>
      <c r="J1991" s="190"/>
    </row>
    <row r="1992" spans="1:10" x14ac:dyDescent="0.2">
      <c r="A1992" s="76">
        <v>1330</v>
      </c>
      <c r="B1992" s="76">
        <f t="shared" si="241"/>
        <v>1.33</v>
      </c>
      <c r="C1992" s="78">
        <f t="shared" si="242"/>
        <v>7.2830765974556321E-6</v>
      </c>
      <c r="D1992" s="78">
        <f t="shared" si="243"/>
        <v>1</v>
      </c>
      <c r="E1992" s="78">
        <f t="shared" si="244"/>
        <v>7.2830765974556321E-6</v>
      </c>
      <c r="F1992" s="78">
        <f t="shared" si="245"/>
        <v>-102.7537024493359</v>
      </c>
      <c r="G1992" s="78">
        <f t="shared" si="246"/>
        <v>10</v>
      </c>
      <c r="H1992" s="78">
        <f t="shared" si="247"/>
        <v>5.0700357131960221E-6</v>
      </c>
      <c r="I1992" s="78">
        <f t="shared" si="248"/>
        <v>5.0700357131960221E-5</v>
      </c>
      <c r="J1992" s="190"/>
    </row>
    <row r="1993" spans="1:10" x14ac:dyDescent="0.2">
      <c r="A1993" s="76">
        <v>1340</v>
      </c>
      <c r="B1993" s="76">
        <f t="shared" si="241"/>
        <v>1.34</v>
      </c>
      <c r="C1993" s="78">
        <f t="shared" si="242"/>
        <v>1.1569731665537529E-5</v>
      </c>
      <c r="D1993" s="78">
        <f t="shared" si="243"/>
        <v>1</v>
      </c>
      <c r="E1993" s="78">
        <f t="shared" si="244"/>
        <v>1.1569731665537529E-5</v>
      </c>
      <c r="F1993" s="78">
        <f t="shared" si="245"/>
        <v>-98.733534268722565</v>
      </c>
      <c r="G1993" s="78">
        <f t="shared" si="246"/>
        <v>10</v>
      </c>
      <c r="H1993" s="78">
        <f t="shared" si="247"/>
        <v>9.4264041314965806E-6</v>
      </c>
      <c r="I1993" s="78">
        <f t="shared" si="248"/>
        <v>9.4264041314965803E-5</v>
      </c>
      <c r="J1993" s="190"/>
    </row>
    <row r="1994" spans="1:10" x14ac:dyDescent="0.2">
      <c r="A1994" s="76">
        <v>1350</v>
      </c>
      <c r="B1994" s="76">
        <f t="shared" si="241"/>
        <v>1.35</v>
      </c>
      <c r="C1994" s="78">
        <f t="shared" si="242"/>
        <v>1.3153441621334995E-5</v>
      </c>
      <c r="D1994" s="78">
        <f t="shared" si="243"/>
        <v>1</v>
      </c>
      <c r="E1994" s="78">
        <f t="shared" si="244"/>
        <v>1.3153441621334995E-5</v>
      </c>
      <c r="F1994" s="78">
        <f t="shared" si="245"/>
        <v>-97.619211967674474</v>
      </c>
      <c r="G1994" s="78">
        <f t="shared" si="246"/>
        <v>10</v>
      </c>
      <c r="H1994" s="78">
        <f t="shared" si="247"/>
        <v>1.2361586643436261E-5</v>
      </c>
      <c r="I1994" s="78">
        <f t="shared" si="248"/>
        <v>1.2361586643436261E-4</v>
      </c>
      <c r="J1994" s="190"/>
    </row>
    <row r="1995" spans="1:10" x14ac:dyDescent="0.2">
      <c r="A1995" s="76">
        <v>1360</v>
      </c>
      <c r="B1995" s="76">
        <f t="shared" si="241"/>
        <v>1.36</v>
      </c>
      <c r="C1995" s="78">
        <f t="shared" si="242"/>
        <v>1.1067897397037429E-5</v>
      </c>
      <c r="D1995" s="78">
        <f t="shared" si="243"/>
        <v>1</v>
      </c>
      <c r="E1995" s="78">
        <f t="shared" si="244"/>
        <v>1.1067897397037429E-5</v>
      </c>
      <c r="F1995" s="78">
        <f t="shared" si="245"/>
        <v>-99.118697511234316</v>
      </c>
      <c r="G1995" s="78">
        <f t="shared" si="246"/>
        <v>10</v>
      </c>
      <c r="H1995" s="78">
        <f t="shared" si="247"/>
        <v>1.2110669509186212E-5</v>
      </c>
      <c r="I1995" s="78">
        <f t="shared" si="248"/>
        <v>1.2110669509186212E-4</v>
      </c>
      <c r="J1995" s="190"/>
    </row>
    <row r="1996" spans="1:10" x14ac:dyDescent="0.2">
      <c r="A1996" s="76">
        <v>1370</v>
      </c>
      <c r="B1996" s="76">
        <f t="shared" si="241"/>
        <v>1.37</v>
      </c>
      <c r="C1996" s="78">
        <f t="shared" si="242"/>
        <v>6.6649429258075461E-6</v>
      </c>
      <c r="D1996" s="78">
        <f t="shared" si="243"/>
        <v>1</v>
      </c>
      <c r="E1996" s="78">
        <f t="shared" si="244"/>
        <v>6.6649429258075461E-6</v>
      </c>
      <c r="F1996" s="78">
        <f t="shared" si="245"/>
        <v>-103.52407130493633</v>
      </c>
      <c r="G1996" s="78">
        <f t="shared" si="246"/>
        <v>10</v>
      </c>
      <c r="H1996" s="78">
        <f t="shared" si="247"/>
        <v>8.8664201614224874E-6</v>
      </c>
      <c r="I1996" s="78">
        <f t="shared" si="248"/>
        <v>8.8664201614224871E-5</v>
      </c>
      <c r="J1996" s="190"/>
    </row>
    <row r="1997" spans="1:10" x14ac:dyDescent="0.2">
      <c r="A1997" s="76">
        <v>1380</v>
      </c>
      <c r="B1997" s="76">
        <f t="shared" si="241"/>
        <v>1.38</v>
      </c>
      <c r="C1997" s="78">
        <f t="shared" si="242"/>
        <v>2.5010737173544997E-6</v>
      </c>
      <c r="D1997" s="78">
        <f t="shared" si="243"/>
        <v>1</v>
      </c>
      <c r="E1997" s="78">
        <f t="shared" si="244"/>
        <v>2.5010737173544997E-6</v>
      </c>
      <c r="F1997" s="78">
        <f t="shared" si="245"/>
        <v>-112.03747015124789</v>
      </c>
      <c r="G1997" s="78">
        <f t="shared" si="246"/>
        <v>10</v>
      </c>
      <c r="H1997" s="78">
        <f t="shared" si="247"/>
        <v>4.5830083215810231E-6</v>
      </c>
      <c r="I1997" s="78">
        <f t="shared" si="248"/>
        <v>4.5830083215810233E-5</v>
      </c>
      <c r="J1997" s="190"/>
    </row>
    <row r="1998" spans="1:10" x14ac:dyDescent="0.2">
      <c r="A1998" s="76">
        <v>1390</v>
      </c>
      <c r="B1998" s="76">
        <f t="shared" si="241"/>
        <v>1.39</v>
      </c>
      <c r="C1998" s="78">
        <f t="shared" si="242"/>
        <v>3.5565837862033457E-7</v>
      </c>
      <c r="D1998" s="78">
        <f t="shared" si="243"/>
        <v>1</v>
      </c>
      <c r="E1998" s="78">
        <f t="shared" si="244"/>
        <v>3.5565837862033457E-7</v>
      </c>
      <c r="F1998" s="78">
        <f t="shared" si="245"/>
        <v>-128.97933911422965</v>
      </c>
      <c r="G1998" s="78">
        <f t="shared" si="246"/>
        <v>10</v>
      </c>
      <c r="H1998" s="78">
        <f t="shared" si="247"/>
        <v>1.4283660479874171E-6</v>
      </c>
      <c r="I1998" s="78">
        <f t="shared" si="248"/>
        <v>1.4283660479874171E-5</v>
      </c>
      <c r="J1998" s="190"/>
    </row>
    <row r="1999" spans="1:10" x14ac:dyDescent="0.2">
      <c r="A1999" s="76">
        <v>1400</v>
      </c>
      <c r="B1999" s="76">
        <f t="shared" si="241"/>
        <v>1.4</v>
      </c>
      <c r="C1999" s="78">
        <f t="shared" si="242"/>
        <v>5.9527730250984865E-50</v>
      </c>
      <c r="D1999" s="78">
        <f t="shared" si="243"/>
        <v>1</v>
      </c>
      <c r="E1999" s="78">
        <f t="shared" si="244"/>
        <v>5.9527730250984865E-50</v>
      </c>
      <c r="F1999" s="78">
        <f t="shared" si="245"/>
        <v>-984.50561352929924</v>
      </c>
      <c r="G1999" s="78">
        <f t="shared" si="246"/>
        <v>10</v>
      </c>
      <c r="H1999" s="78">
        <f t="shared" si="247"/>
        <v>1.7782918931016729E-7</v>
      </c>
      <c r="I1999" s="78">
        <f t="shared" si="248"/>
        <v>1.7782918931016729E-6</v>
      </c>
      <c r="J1999" s="190"/>
    </row>
    <row r="2000" spans="1:10" x14ac:dyDescent="0.2">
      <c r="A2000" s="76">
        <v>1410</v>
      </c>
      <c r="B2000" s="76">
        <f t="shared" si="241"/>
        <v>1.41</v>
      </c>
      <c r="C2000" s="78">
        <f t="shared" si="242"/>
        <v>3.4077357657319763E-7</v>
      </c>
      <c r="D2000" s="78">
        <f t="shared" si="243"/>
        <v>1</v>
      </c>
      <c r="E2000" s="78">
        <f t="shared" si="244"/>
        <v>3.4077357657319763E-7</v>
      </c>
      <c r="F2000" s="78">
        <f t="shared" si="245"/>
        <v>-129.35068175189468</v>
      </c>
      <c r="G2000" s="78">
        <f t="shared" si="246"/>
        <v>10</v>
      </c>
      <c r="H2000" s="78">
        <f t="shared" si="247"/>
        <v>1.7038678828659881E-7</v>
      </c>
      <c r="I2000" s="78">
        <f t="shared" si="248"/>
        <v>1.7038678828659881E-6</v>
      </c>
      <c r="J2000" s="190"/>
    </row>
    <row r="2001" spans="1:10" x14ac:dyDescent="0.2">
      <c r="A2001" s="76">
        <v>1420</v>
      </c>
      <c r="B2001" s="76">
        <f t="shared" si="241"/>
        <v>1.42</v>
      </c>
      <c r="C2001" s="78">
        <f t="shared" si="242"/>
        <v>2.2960975180957063E-6</v>
      </c>
      <c r="D2001" s="78">
        <f t="shared" si="243"/>
        <v>1</v>
      </c>
      <c r="E2001" s="78">
        <f t="shared" si="244"/>
        <v>2.2960975180957063E-6</v>
      </c>
      <c r="F2001" s="78">
        <f t="shared" si="245"/>
        <v>-112.78019341719316</v>
      </c>
      <c r="G2001" s="78">
        <f t="shared" si="246"/>
        <v>10</v>
      </c>
      <c r="H2001" s="78">
        <f t="shared" si="247"/>
        <v>1.3184355473344521E-6</v>
      </c>
      <c r="I2001" s="78">
        <f t="shared" si="248"/>
        <v>1.3184355473344521E-5</v>
      </c>
      <c r="J2001" s="190"/>
    </row>
    <row r="2002" spans="1:10" x14ac:dyDescent="0.2">
      <c r="A2002" s="76">
        <v>1430</v>
      </c>
      <c r="B2002" s="76">
        <f t="shared" si="241"/>
        <v>1.43</v>
      </c>
      <c r="C2002" s="78">
        <f t="shared" si="242"/>
        <v>5.862561880571855E-6</v>
      </c>
      <c r="D2002" s="78">
        <f t="shared" si="243"/>
        <v>1</v>
      </c>
      <c r="E2002" s="78">
        <f t="shared" si="244"/>
        <v>5.862561880571855E-6</v>
      </c>
      <c r="F2002" s="78">
        <f t="shared" si="245"/>
        <v>-104.63825120366408</v>
      </c>
      <c r="G2002" s="78">
        <f t="shared" si="246"/>
        <v>10</v>
      </c>
      <c r="H2002" s="78">
        <f t="shared" si="247"/>
        <v>4.0793296993337804E-6</v>
      </c>
      <c r="I2002" s="78">
        <f t="shared" si="248"/>
        <v>4.0793296993337801E-5</v>
      </c>
      <c r="J2002" s="190"/>
    </row>
    <row r="2003" spans="1:10" x14ac:dyDescent="0.2">
      <c r="A2003" s="76">
        <v>1440</v>
      </c>
      <c r="B2003" s="76">
        <f t="shared" si="241"/>
        <v>1.44</v>
      </c>
      <c r="C2003" s="78">
        <f t="shared" si="242"/>
        <v>9.3277649678794671E-6</v>
      </c>
      <c r="D2003" s="78">
        <f t="shared" si="243"/>
        <v>1</v>
      </c>
      <c r="E2003" s="78">
        <f t="shared" si="244"/>
        <v>9.3277649678794671E-6</v>
      </c>
      <c r="F2003" s="78">
        <f t="shared" si="245"/>
        <v>-100.60444810770247</v>
      </c>
      <c r="G2003" s="78">
        <f t="shared" si="246"/>
        <v>10</v>
      </c>
      <c r="H2003" s="78">
        <f t="shared" si="247"/>
        <v>7.5951634242256606E-6</v>
      </c>
      <c r="I2003" s="78">
        <f t="shared" si="248"/>
        <v>7.5951634242256606E-5</v>
      </c>
      <c r="J2003" s="190"/>
    </row>
    <row r="2004" spans="1:10" x14ac:dyDescent="0.2">
      <c r="A2004" s="76">
        <v>1450</v>
      </c>
      <c r="B2004" s="76">
        <f t="shared" si="241"/>
        <v>1.45</v>
      </c>
      <c r="C2004" s="78">
        <f t="shared" si="242"/>
        <v>1.0621007784235015E-5</v>
      </c>
      <c r="D2004" s="78">
        <f t="shared" si="243"/>
        <v>1</v>
      </c>
      <c r="E2004" s="78">
        <f t="shared" si="244"/>
        <v>1.0621007784235015E-5</v>
      </c>
      <c r="F2004" s="78">
        <f t="shared" si="245"/>
        <v>-99.476685457243619</v>
      </c>
      <c r="G2004" s="78">
        <f t="shared" si="246"/>
        <v>10</v>
      </c>
      <c r="H2004" s="78">
        <f t="shared" si="247"/>
        <v>9.9743863760572402E-6</v>
      </c>
      <c r="I2004" s="78">
        <f t="shared" si="248"/>
        <v>9.9743863760572409E-5</v>
      </c>
      <c r="J2004" s="190"/>
    </row>
    <row r="2005" spans="1:10" x14ac:dyDescent="0.2">
      <c r="A2005" s="76">
        <v>1460</v>
      </c>
      <c r="B2005" s="76">
        <f t="shared" si="241"/>
        <v>1.46</v>
      </c>
      <c r="C2005" s="78">
        <f t="shared" si="242"/>
        <v>8.9506370439714775E-6</v>
      </c>
      <c r="D2005" s="78">
        <f t="shared" si="243"/>
        <v>1</v>
      </c>
      <c r="E2005" s="78">
        <f t="shared" si="244"/>
        <v>8.9506370439714775E-6</v>
      </c>
      <c r="F2005" s="78">
        <f t="shared" si="245"/>
        <v>-100.96292107058505</v>
      </c>
      <c r="G2005" s="78">
        <f t="shared" si="246"/>
        <v>10</v>
      </c>
      <c r="H2005" s="78">
        <f t="shared" si="247"/>
        <v>9.7858224141032463E-6</v>
      </c>
      <c r="I2005" s="78">
        <f t="shared" si="248"/>
        <v>9.785822414103246E-5</v>
      </c>
      <c r="J2005" s="190"/>
    </row>
    <row r="2006" spans="1:10" x14ac:dyDescent="0.2">
      <c r="A2006" s="76">
        <v>1470</v>
      </c>
      <c r="B2006" s="76">
        <f t="shared" si="241"/>
        <v>1.47</v>
      </c>
      <c r="C2006" s="78">
        <f t="shared" si="242"/>
        <v>5.3980690281156064E-6</v>
      </c>
      <c r="D2006" s="78">
        <f t="shared" si="243"/>
        <v>1</v>
      </c>
      <c r="E2006" s="78">
        <f t="shared" si="244"/>
        <v>5.3980690281156064E-6</v>
      </c>
      <c r="F2006" s="78">
        <f t="shared" si="245"/>
        <v>-105.35523132357068</v>
      </c>
      <c r="G2006" s="78">
        <f t="shared" si="246"/>
        <v>10</v>
      </c>
      <c r="H2006" s="78">
        <f t="shared" si="247"/>
        <v>7.1743530360435423E-6</v>
      </c>
      <c r="I2006" s="78">
        <f t="shared" si="248"/>
        <v>7.1743530360435427E-5</v>
      </c>
      <c r="J2006" s="190"/>
    </row>
    <row r="2007" spans="1:10" x14ac:dyDescent="0.2">
      <c r="A2007" s="76">
        <v>1480</v>
      </c>
      <c r="B2007" s="76">
        <f t="shared" si="241"/>
        <v>1.48</v>
      </c>
      <c r="C2007" s="78">
        <f t="shared" si="242"/>
        <v>2.0286753158425967E-6</v>
      </c>
      <c r="D2007" s="78">
        <f t="shared" si="243"/>
        <v>1</v>
      </c>
      <c r="E2007" s="78">
        <f t="shared" si="244"/>
        <v>2.0286753158425967E-6</v>
      </c>
      <c r="F2007" s="78">
        <f t="shared" si="245"/>
        <v>-113.85574910192886</v>
      </c>
      <c r="G2007" s="78">
        <f t="shared" si="246"/>
        <v>10</v>
      </c>
      <c r="H2007" s="78">
        <f t="shared" si="247"/>
        <v>3.7133721719791013E-6</v>
      </c>
      <c r="I2007" s="78">
        <f t="shared" si="248"/>
        <v>3.7133721719791011E-5</v>
      </c>
      <c r="J2007" s="190"/>
    </row>
    <row r="2008" spans="1:10" x14ac:dyDescent="0.2">
      <c r="A2008" s="76">
        <v>1490</v>
      </c>
      <c r="B2008" s="76">
        <f t="shared" si="241"/>
        <v>1.49</v>
      </c>
      <c r="C2008" s="78">
        <f t="shared" si="242"/>
        <v>2.8890444039354851E-7</v>
      </c>
      <c r="D2008" s="78">
        <f t="shared" si="243"/>
        <v>1</v>
      </c>
      <c r="E2008" s="78">
        <f t="shared" si="244"/>
        <v>2.8890444039354851E-7</v>
      </c>
      <c r="F2008" s="78">
        <f t="shared" si="245"/>
        <v>-130.78491566200177</v>
      </c>
      <c r="G2008" s="78">
        <f t="shared" si="246"/>
        <v>10</v>
      </c>
      <c r="H2008" s="78">
        <f t="shared" si="247"/>
        <v>1.1587898781180725E-6</v>
      </c>
      <c r="I2008" s="78">
        <f t="shared" si="248"/>
        <v>1.1587898781180726E-5</v>
      </c>
      <c r="J2008" s="190"/>
    </row>
    <row r="2009" spans="1:10" x14ac:dyDescent="0.2">
      <c r="A2009" s="76">
        <v>1500</v>
      </c>
      <c r="B2009" s="76">
        <f t="shared" si="241"/>
        <v>1.5</v>
      </c>
      <c r="C2009" s="78">
        <f t="shared" si="242"/>
        <v>4.8406328562746823E-50</v>
      </c>
      <c r="D2009" s="78">
        <f t="shared" si="243"/>
        <v>1</v>
      </c>
      <c r="E2009" s="78">
        <f t="shared" si="244"/>
        <v>4.8406328562746823E-50</v>
      </c>
      <c r="F2009" s="78">
        <f t="shared" si="245"/>
        <v>-986.30195711413364</v>
      </c>
      <c r="G2009" s="78">
        <f t="shared" si="246"/>
        <v>10</v>
      </c>
      <c r="H2009" s="78">
        <f t="shared" si="247"/>
        <v>1.4445222019677426E-7</v>
      </c>
      <c r="I2009" s="78">
        <f t="shared" si="248"/>
        <v>1.4445222019677426E-6</v>
      </c>
      <c r="J2009" s="190"/>
    </row>
    <row r="2010" spans="1:10" x14ac:dyDescent="0.2">
      <c r="A2010" s="76">
        <v>1510</v>
      </c>
      <c r="B2010" s="76">
        <f t="shared" si="241"/>
        <v>1.51</v>
      </c>
      <c r="C2010" s="78">
        <f t="shared" si="242"/>
        <v>2.7760754210997869E-7</v>
      </c>
      <c r="D2010" s="78">
        <f t="shared" si="243"/>
        <v>1</v>
      </c>
      <c r="E2010" s="78">
        <f t="shared" si="244"/>
        <v>2.7760754210997869E-7</v>
      </c>
      <c r="F2010" s="78">
        <f t="shared" si="245"/>
        <v>-131.13137478075211</v>
      </c>
      <c r="G2010" s="78">
        <f t="shared" si="246"/>
        <v>10</v>
      </c>
      <c r="H2010" s="78">
        <f t="shared" si="247"/>
        <v>1.3880377105498935E-7</v>
      </c>
      <c r="I2010" s="78">
        <f t="shared" si="248"/>
        <v>1.3880377105498935E-6</v>
      </c>
      <c r="J2010" s="190"/>
    </row>
    <row r="2011" spans="1:10" x14ac:dyDescent="0.2">
      <c r="A2011" s="76">
        <v>1520</v>
      </c>
      <c r="B2011" s="76">
        <f t="shared" si="241"/>
        <v>1.52</v>
      </c>
      <c r="C2011" s="78">
        <f t="shared" si="242"/>
        <v>1.8731177902764801E-6</v>
      </c>
      <c r="D2011" s="78">
        <f t="shared" si="243"/>
        <v>1</v>
      </c>
      <c r="E2011" s="78">
        <f t="shared" si="244"/>
        <v>1.8731177902764801E-6</v>
      </c>
      <c r="F2011" s="78">
        <f t="shared" si="245"/>
        <v>-114.54869822656241</v>
      </c>
      <c r="G2011" s="78">
        <f t="shared" si="246"/>
        <v>10</v>
      </c>
      <c r="H2011" s="78">
        <f t="shared" si="247"/>
        <v>1.0753626661932294E-6</v>
      </c>
      <c r="I2011" s="78">
        <f t="shared" si="248"/>
        <v>1.0753626661932293E-5</v>
      </c>
      <c r="J2011" s="190"/>
    </row>
    <row r="2012" spans="1:10" x14ac:dyDescent="0.2">
      <c r="A2012" s="76">
        <v>1530</v>
      </c>
      <c r="B2012" s="76">
        <f t="shared" si="241"/>
        <v>1.53</v>
      </c>
      <c r="C2012" s="78">
        <f t="shared" si="242"/>
        <v>4.7892045645960163E-6</v>
      </c>
      <c r="D2012" s="78">
        <f t="shared" si="243"/>
        <v>1</v>
      </c>
      <c r="E2012" s="78">
        <f t="shared" si="244"/>
        <v>4.7892045645960163E-6</v>
      </c>
      <c r="F2012" s="78">
        <f t="shared" si="245"/>
        <v>-106.39473224483234</v>
      </c>
      <c r="G2012" s="78">
        <f t="shared" si="246"/>
        <v>10</v>
      </c>
      <c r="H2012" s="78">
        <f t="shared" si="247"/>
        <v>3.3311611774362483E-6</v>
      </c>
      <c r="I2012" s="78">
        <f t="shared" si="248"/>
        <v>3.3311611774362485E-5</v>
      </c>
      <c r="J2012" s="190"/>
    </row>
    <row r="2013" spans="1:10" x14ac:dyDescent="0.2">
      <c r="A2013" s="76">
        <v>1540</v>
      </c>
      <c r="B2013" s="76">
        <f t="shared" si="241"/>
        <v>1.54</v>
      </c>
      <c r="C2013" s="78">
        <f t="shared" si="242"/>
        <v>7.6303889156646807E-6</v>
      </c>
      <c r="D2013" s="78">
        <f t="shared" si="243"/>
        <v>1</v>
      </c>
      <c r="E2013" s="78">
        <f t="shared" si="244"/>
        <v>7.6303889156646807E-6</v>
      </c>
      <c r="F2013" s="78">
        <f t="shared" si="245"/>
        <v>-102.34906651581048</v>
      </c>
      <c r="G2013" s="78">
        <f t="shared" si="246"/>
        <v>10</v>
      </c>
      <c r="H2013" s="78">
        <f t="shared" si="247"/>
        <v>6.2097967401303489E-6</v>
      </c>
      <c r="I2013" s="78">
        <f t="shared" si="248"/>
        <v>6.2097967401303486E-5</v>
      </c>
      <c r="J2013" s="190"/>
    </row>
    <row r="2014" spans="1:10" x14ac:dyDescent="0.2">
      <c r="A2014" s="76">
        <v>1550</v>
      </c>
      <c r="B2014" s="76">
        <f t="shared" si="241"/>
        <v>1.55</v>
      </c>
      <c r="C2014" s="78">
        <f t="shared" si="242"/>
        <v>8.7000158334406357E-6</v>
      </c>
      <c r="D2014" s="78">
        <f t="shared" si="243"/>
        <v>1</v>
      </c>
      <c r="E2014" s="78">
        <f t="shared" si="244"/>
        <v>8.7000158334406357E-6</v>
      </c>
      <c r="F2014" s="78">
        <f t="shared" si="245"/>
        <v>-101.20959913988132</v>
      </c>
      <c r="G2014" s="78">
        <f t="shared" si="246"/>
        <v>10</v>
      </c>
      <c r="H2014" s="78">
        <f t="shared" si="247"/>
        <v>8.1652023745526582E-6</v>
      </c>
      <c r="I2014" s="78">
        <f t="shared" si="248"/>
        <v>8.1652023745526579E-5</v>
      </c>
      <c r="J2014" s="190"/>
    </row>
    <row r="2015" spans="1:10" x14ac:dyDescent="0.2">
      <c r="A2015" s="76">
        <v>1560</v>
      </c>
      <c r="B2015" s="76">
        <f t="shared" si="241"/>
        <v>1.56</v>
      </c>
      <c r="C2015" s="78">
        <f t="shared" si="242"/>
        <v>7.341516180948154E-6</v>
      </c>
      <c r="D2015" s="78">
        <f t="shared" si="243"/>
        <v>1</v>
      </c>
      <c r="E2015" s="78">
        <f t="shared" si="244"/>
        <v>7.341516180948154E-6</v>
      </c>
      <c r="F2015" s="78">
        <f t="shared" si="245"/>
        <v>-102.6842847934479</v>
      </c>
      <c r="G2015" s="78">
        <f t="shared" si="246"/>
        <v>10</v>
      </c>
      <c r="H2015" s="78">
        <f t="shared" si="247"/>
        <v>8.0207660071943945E-6</v>
      </c>
      <c r="I2015" s="78">
        <f t="shared" si="248"/>
        <v>8.0207660071943948E-5</v>
      </c>
      <c r="J2015" s="190"/>
    </row>
    <row r="2016" spans="1:10" x14ac:dyDescent="0.2">
      <c r="A2016" s="76">
        <v>1570</v>
      </c>
      <c r="B2016" s="76">
        <f t="shared" si="241"/>
        <v>1.57</v>
      </c>
      <c r="C2016" s="78">
        <f t="shared" si="242"/>
        <v>4.4334331095896284E-6</v>
      </c>
      <c r="D2016" s="78">
        <f t="shared" si="243"/>
        <v>1</v>
      </c>
      <c r="E2016" s="78">
        <f t="shared" si="244"/>
        <v>4.4334331095896284E-6</v>
      </c>
      <c r="F2016" s="78">
        <f t="shared" si="245"/>
        <v>-107.06519679329247</v>
      </c>
      <c r="G2016" s="78">
        <f t="shared" si="246"/>
        <v>10</v>
      </c>
      <c r="H2016" s="78">
        <f t="shared" si="247"/>
        <v>5.8874746452688908E-6</v>
      </c>
      <c r="I2016" s="78">
        <f t="shared" si="248"/>
        <v>5.8874746452688905E-5</v>
      </c>
      <c r="J2016" s="190"/>
    </row>
    <row r="2017" spans="1:10" x14ac:dyDescent="0.2">
      <c r="A2017" s="76">
        <v>1580</v>
      </c>
      <c r="B2017" s="76">
        <f t="shared" si="241"/>
        <v>1.58</v>
      </c>
      <c r="C2017" s="78">
        <f t="shared" si="242"/>
        <v>1.668309979584467E-6</v>
      </c>
      <c r="D2017" s="78">
        <f t="shared" si="243"/>
        <v>1</v>
      </c>
      <c r="E2017" s="78">
        <f t="shared" si="244"/>
        <v>1.668309979584467E-6</v>
      </c>
      <c r="F2017" s="78">
        <f t="shared" si="245"/>
        <v>-115.55446504620143</v>
      </c>
      <c r="G2017" s="78">
        <f t="shared" si="246"/>
        <v>10</v>
      </c>
      <c r="H2017" s="78">
        <f t="shared" si="247"/>
        <v>3.0508715445870476E-6</v>
      </c>
      <c r="I2017" s="78">
        <f t="shared" si="248"/>
        <v>3.0508715445870475E-5</v>
      </c>
      <c r="J2017" s="190"/>
    </row>
    <row r="2018" spans="1:10" x14ac:dyDescent="0.2">
      <c r="A2018" s="76">
        <v>1590</v>
      </c>
      <c r="B2018" s="76">
        <f t="shared" si="241"/>
        <v>1.59</v>
      </c>
      <c r="C2018" s="78">
        <f t="shared" si="242"/>
        <v>2.3788858586335958E-7</v>
      </c>
      <c r="D2018" s="78">
        <f t="shared" si="243"/>
        <v>1</v>
      </c>
      <c r="E2018" s="78">
        <f t="shared" si="244"/>
        <v>2.3788858586335958E-7</v>
      </c>
      <c r="F2018" s="78">
        <f t="shared" si="245"/>
        <v>-132.47252790708822</v>
      </c>
      <c r="G2018" s="78">
        <f t="shared" si="246"/>
        <v>10</v>
      </c>
      <c r="H2018" s="78">
        <f t="shared" si="247"/>
        <v>9.5309928272391329E-7</v>
      </c>
      <c r="I2018" s="78">
        <f t="shared" si="248"/>
        <v>9.5309928272391329E-6</v>
      </c>
      <c r="J2018" s="190"/>
    </row>
    <row r="2019" spans="1:10" x14ac:dyDescent="0.2">
      <c r="A2019" s="76">
        <v>1600</v>
      </c>
      <c r="B2019" s="76">
        <f t="shared" si="241"/>
        <v>1.6</v>
      </c>
      <c r="C2019" s="78">
        <f t="shared" si="242"/>
        <v>5.9595042223125335E-50</v>
      </c>
      <c r="D2019" s="78">
        <f t="shared" si="243"/>
        <v>1</v>
      </c>
      <c r="E2019" s="78">
        <f t="shared" si="244"/>
        <v>5.9595042223125335E-50</v>
      </c>
      <c r="F2019" s="78">
        <f t="shared" si="245"/>
        <v>-984.49579736381861</v>
      </c>
      <c r="G2019" s="78">
        <f t="shared" si="246"/>
        <v>10</v>
      </c>
      <c r="H2019" s="78">
        <f t="shared" si="247"/>
        <v>1.1894429293167979E-7</v>
      </c>
      <c r="I2019" s="78">
        <f t="shared" si="248"/>
        <v>1.1894429293167979E-6</v>
      </c>
      <c r="J2019" s="190"/>
    </row>
    <row r="2020" spans="1:10" x14ac:dyDescent="0.2">
      <c r="A2020" s="76">
        <v>1610</v>
      </c>
      <c r="B2020" s="76">
        <f t="shared" si="241"/>
        <v>1.61</v>
      </c>
      <c r="C2020" s="78">
        <f t="shared" si="242"/>
        <v>2.2916047107684032E-7</v>
      </c>
      <c r="D2020" s="78">
        <f t="shared" si="243"/>
        <v>1</v>
      </c>
      <c r="E2020" s="78">
        <f t="shared" si="244"/>
        <v>2.2916047107684032E-7</v>
      </c>
      <c r="F2020" s="78">
        <f t="shared" si="245"/>
        <v>-132.79720587316294</v>
      </c>
      <c r="G2020" s="78">
        <f t="shared" si="246"/>
        <v>10</v>
      </c>
      <c r="H2020" s="78">
        <f t="shared" si="247"/>
        <v>1.1458023553842016E-7</v>
      </c>
      <c r="I2020" s="78">
        <f t="shared" si="248"/>
        <v>1.1458023553842017E-6</v>
      </c>
      <c r="J2020" s="190"/>
    </row>
    <row r="2021" spans="1:10" x14ac:dyDescent="0.2">
      <c r="A2021" s="76">
        <v>1620</v>
      </c>
      <c r="B2021" s="76">
        <f t="shared" si="241"/>
        <v>1.62</v>
      </c>
      <c r="C2021" s="78">
        <f t="shared" si="242"/>
        <v>1.5481308983753454E-6</v>
      </c>
      <c r="D2021" s="78">
        <f t="shared" si="243"/>
        <v>1</v>
      </c>
      <c r="E2021" s="78">
        <f t="shared" si="244"/>
        <v>1.5481308983753454E-6</v>
      </c>
      <c r="F2021" s="78">
        <f t="shared" si="245"/>
        <v>-116.20384642811814</v>
      </c>
      <c r="G2021" s="78">
        <f t="shared" si="246"/>
        <v>10</v>
      </c>
      <c r="H2021" s="78">
        <f t="shared" si="247"/>
        <v>8.8864568472609292E-7</v>
      </c>
      <c r="I2021" s="78">
        <f t="shared" si="248"/>
        <v>8.8864568472609296E-6</v>
      </c>
      <c r="J2021" s="190"/>
    </row>
    <row r="2022" spans="1:10" x14ac:dyDescent="0.2">
      <c r="A2022" s="76">
        <v>1630</v>
      </c>
      <c r="B2022" s="76">
        <f t="shared" si="241"/>
        <v>1.63</v>
      </c>
      <c r="C2022" s="78">
        <f t="shared" si="242"/>
        <v>3.9630848879326198E-6</v>
      </c>
      <c r="D2022" s="78">
        <f t="shared" si="243"/>
        <v>1</v>
      </c>
      <c r="E2022" s="78">
        <f t="shared" si="244"/>
        <v>3.9630848879326198E-6</v>
      </c>
      <c r="F2022" s="78">
        <f t="shared" si="245"/>
        <v>-108.0393325025169</v>
      </c>
      <c r="G2022" s="78">
        <f t="shared" si="246"/>
        <v>10</v>
      </c>
      <c r="H2022" s="78">
        <f t="shared" si="247"/>
        <v>2.7556078931539826E-6</v>
      </c>
      <c r="I2022" s="78">
        <f t="shared" si="248"/>
        <v>2.7556078931539827E-5</v>
      </c>
      <c r="J2022" s="190"/>
    </row>
    <row r="2023" spans="1:10" x14ac:dyDescent="0.2">
      <c r="A2023" s="76">
        <v>1640</v>
      </c>
      <c r="B2023" s="76">
        <f t="shared" si="241"/>
        <v>1.64</v>
      </c>
      <c r="C2023" s="78">
        <f t="shared" si="242"/>
        <v>6.3217517674382898E-6</v>
      </c>
      <c r="D2023" s="78">
        <f t="shared" si="243"/>
        <v>1</v>
      </c>
      <c r="E2023" s="78">
        <f t="shared" si="244"/>
        <v>6.3217517674382898E-6</v>
      </c>
      <c r="F2023" s="78">
        <f t="shared" si="245"/>
        <v>-103.98325122702568</v>
      </c>
      <c r="G2023" s="78">
        <f t="shared" si="246"/>
        <v>10</v>
      </c>
      <c r="H2023" s="78">
        <f t="shared" si="247"/>
        <v>5.1424183276854548E-6</v>
      </c>
      <c r="I2023" s="78">
        <f t="shared" si="248"/>
        <v>5.142418327685455E-5</v>
      </c>
      <c r="J2023" s="190"/>
    </row>
    <row r="2024" spans="1:10" x14ac:dyDescent="0.2">
      <c r="A2024" s="76">
        <v>1650</v>
      </c>
      <c r="B2024" s="76">
        <f t="shared" si="241"/>
        <v>1.65</v>
      </c>
      <c r="C2024" s="78">
        <f t="shared" si="242"/>
        <v>7.2164746302627885E-6</v>
      </c>
      <c r="D2024" s="78">
        <f t="shared" si="243"/>
        <v>1</v>
      </c>
      <c r="E2024" s="78">
        <f t="shared" si="244"/>
        <v>7.2164746302627885E-6</v>
      </c>
      <c r="F2024" s="78">
        <f t="shared" si="245"/>
        <v>-102.83349821629201</v>
      </c>
      <c r="G2024" s="78">
        <f t="shared" si="246"/>
        <v>10</v>
      </c>
      <c r="H2024" s="78">
        <f t="shared" si="247"/>
        <v>6.7691131988505387E-6</v>
      </c>
      <c r="I2024" s="78">
        <f t="shared" si="248"/>
        <v>6.7691131988505384E-5</v>
      </c>
      <c r="J2024" s="190"/>
    </row>
    <row r="2025" spans="1:10" x14ac:dyDescent="0.2">
      <c r="A2025" s="76">
        <v>1660</v>
      </c>
      <c r="B2025" s="76">
        <f t="shared" si="241"/>
        <v>1.66</v>
      </c>
      <c r="C2025" s="78">
        <f t="shared" si="242"/>
        <v>6.0967545893035073E-6</v>
      </c>
      <c r="D2025" s="78">
        <f t="shared" si="243"/>
        <v>1</v>
      </c>
      <c r="E2025" s="78">
        <f t="shared" si="244"/>
        <v>6.0967545893035073E-6</v>
      </c>
      <c r="F2025" s="78">
        <f t="shared" si="245"/>
        <v>-104.29802572283972</v>
      </c>
      <c r="G2025" s="78">
        <f t="shared" si="246"/>
        <v>10</v>
      </c>
      <c r="H2025" s="78">
        <f t="shared" si="247"/>
        <v>6.6566146097831479E-6</v>
      </c>
      <c r="I2025" s="78">
        <f t="shared" si="248"/>
        <v>6.6566146097831477E-5</v>
      </c>
      <c r="J2025" s="190"/>
    </row>
    <row r="2026" spans="1:10" x14ac:dyDescent="0.2">
      <c r="A2026" s="76">
        <v>1670</v>
      </c>
      <c r="B2026" s="76">
        <f t="shared" si="241"/>
        <v>1.67</v>
      </c>
      <c r="C2026" s="78">
        <f t="shared" si="242"/>
        <v>3.6859951973728645E-6</v>
      </c>
      <c r="D2026" s="78">
        <f t="shared" si="243"/>
        <v>1</v>
      </c>
      <c r="E2026" s="78">
        <f t="shared" si="244"/>
        <v>3.6859951973728645E-6</v>
      </c>
      <c r="F2026" s="78">
        <f t="shared" si="245"/>
        <v>-108.66890469951645</v>
      </c>
      <c r="G2026" s="78">
        <f t="shared" si="246"/>
        <v>10</v>
      </c>
      <c r="H2026" s="78">
        <f t="shared" si="247"/>
        <v>4.8913748933381861E-6</v>
      </c>
      <c r="I2026" s="78">
        <f t="shared" si="248"/>
        <v>4.8913748933381861E-5</v>
      </c>
      <c r="J2026" s="190"/>
    </row>
    <row r="2027" spans="1:10" x14ac:dyDescent="0.2">
      <c r="A2027" s="76">
        <v>1680</v>
      </c>
      <c r="B2027" s="76">
        <f t="shared" si="241"/>
        <v>1.68</v>
      </c>
      <c r="C2027" s="78">
        <f t="shared" si="242"/>
        <v>1.3886310203175383E-6</v>
      </c>
      <c r="D2027" s="78">
        <f t="shared" si="243"/>
        <v>1</v>
      </c>
      <c r="E2027" s="78">
        <f t="shared" si="244"/>
        <v>1.3886310203175383E-6</v>
      </c>
      <c r="F2027" s="78">
        <f t="shared" si="245"/>
        <v>-117.14826274727764</v>
      </c>
      <c r="G2027" s="78">
        <f t="shared" si="246"/>
        <v>10</v>
      </c>
      <c r="H2027" s="78">
        <f t="shared" si="247"/>
        <v>2.5373131088452016E-6</v>
      </c>
      <c r="I2027" s="78">
        <f t="shared" si="248"/>
        <v>2.5373131088452016E-5</v>
      </c>
      <c r="J2027" s="190"/>
    </row>
    <row r="2028" spans="1:10" x14ac:dyDescent="0.2">
      <c r="A2028" s="76">
        <v>1690</v>
      </c>
      <c r="B2028" s="76">
        <f t="shared" si="241"/>
        <v>1.69</v>
      </c>
      <c r="C2028" s="78">
        <f t="shared" si="242"/>
        <v>1.9823174382127697E-7</v>
      </c>
      <c r="D2028" s="78">
        <f t="shared" si="243"/>
        <v>1</v>
      </c>
      <c r="E2028" s="78">
        <f t="shared" si="244"/>
        <v>1.9823174382127697E-7</v>
      </c>
      <c r="F2028" s="78">
        <f t="shared" si="245"/>
        <v>-134.05653597153221</v>
      </c>
      <c r="G2028" s="78">
        <f t="shared" si="246"/>
        <v>10</v>
      </c>
      <c r="H2028" s="78">
        <f t="shared" si="247"/>
        <v>7.9343138206940759E-7</v>
      </c>
      <c r="I2028" s="78">
        <f t="shared" si="248"/>
        <v>7.9343138206940767E-6</v>
      </c>
      <c r="J2028" s="190"/>
    </row>
    <row r="2029" spans="1:10" x14ac:dyDescent="0.2">
      <c r="A2029" s="76">
        <v>1700</v>
      </c>
      <c r="B2029" s="76">
        <f t="shared" si="241"/>
        <v>1.7</v>
      </c>
      <c r="C2029" s="78">
        <f t="shared" si="242"/>
        <v>1.1812904899583489E-48</v>
      </c>
      <c r="D2029" s="78">
        <f t="shared" si="243"/>
        <v>1</v>
      </c>
      <c r="E2029" s="78">
        <f t="shared" si="244"/>
        <v>1.1812904899583489E-48</v>
      </c>
      <c r="F2029" s="78">
        <f t="shared" si="245"/>
        <v>-958.55286584666328</v>
      </c>
      <c r="G2029" s="78">
        <f t="shared" si="246"/>
        <v>10</v>
      </c>
      <c r="H2029" s="78">
        <f t="shared" si="247"/>
        <v>9.9115871910638485E-8</v>
      </c>
      <c r="I2029" s="78">
        <f t="shared" si="248"/>
        <v>9.911587191063848E-7</v>
      </c>
      <c r="J2029" s="190"/>
    </row>
    <row r="2030" spans="1:10" x14ac:dyDescent="0.2">
      <c r="A2030" s="76">
        <v>1710</v>
      </c>
      <c r="B2030" s="76">
        <f t="shared" si="241"/>
        <v>1.71</v>
      </c>
      <c r="C2030" s="78">
        <f t="shared" si="242"/>
        <v>1.9138179246725548E-7</v>
      </c>
      <c r="D2030" s="78">
        <f t="shared" si="243"/>
        <v>1</v>
      </c>
      <c r="E2030" s="78">
        <f t="shared" si="244"/>
        <v>1.9138179246725548E-7</v>
      </c>
      <c r="F2030" s="78">
        <f t="shared" si="245"/>
        <v>-134.36198764331868</v>
      </c>
      <c r="G2030" s="78">
        <f t="shared" si="246"/>
        <v>10</v>
      </c>
      <c r="H2030" s="78">
        <f t="shared" si="247"/>
        <v>9.569089623362774E-8</v>
      </c>
      <c r="I2030" s="78">
        <f t="shared" si="248"/>
        <v>9.5690896233627738E-7</v>
      </c>
      <c r="J2030" s="190"/>
    </row>
    <row r="2031" spans="1:10" x14ac:dyDescent="0.2">
      <c r="A2031" s="76">
        <v>1720</v>
      </c>
      <c r="B2031" s="76">
        <f t="shared" si="241"/>
        <v>1.72</v>
      </c>
      <c r="C2031" s="78">
        <f t="shared" si="242"/>
        <v>1.2943169380378154E-6</v>
      </c>
      <c r="D2031" s="78">
        <f t="shared" si="243"/>
        <v>1</v>
      </c>
      <c r="E2031" s="78">
        <f t="shared" si="244"/>
        <v>1.2943169380378154E-6</v>
      </c>
      <c r="F2031" s="78">
        <f t="shared" si="245"/>
        <v>-117.75918730816664</v>
      </c>
      <c r="G2031" s="78">
        <f t="shared" si="246"/>
        <v>10</v>
      </c>
      <c r="H2031" s="78">
        <f t="shared" si="247"/>
        <v>7.428493652525355E-7</v>
      </c>
      <c r="I2031" s="78">
        <f t="shared" si="248"/>
        <v>7.4284936525253548E-6</v>
      </c>
      <c r="J2031" s="190"/>
    </row>
    <row r="2032" spans="1:10" x14ac:dyDescent="0.2">
      <c r="A2032" s="76">
        <v>1730</v>
      </c>
      <c r="B2032" s="76">
        <f t="shared" si="241"/>
        <v>1.73</v>
      </c>
      <c r="C2032" s="78">
        <f t="shared" si="242"/>
        <v>3.3169029940357656E-6</v>
      </c>
      <c r="D2032" s="78">
        <f t="shared" si="243"/>
        <v>1</v>
      </c>
      <c r="E2032" s="78">
        <f t="shared" si="244"/>
        <v>3.3169029940357656E-6</v>
      </c>
      <c r="F2032" s="78">
        <f t="shared" si="245"/>
        <v>-109.58534459295088</v>
      </c>
      <c r="G2032" s="78">
        <f t="shared" si="246"/>
        <v>10</v>
      </c>
      <c r="H2032" s="78">
        <f t="shared" si="247"/>
        <v>2.3056099660367904E-6</v>
      </c>
      <c r="I2032" s="78">
        <f t="shared" si="248"/>
        <v>2.3056099660367904E-5</v>
      </c>
      <c r="J2032" s="190"/>
    </row>
    <row r="2033" spans="1:10" x14ac:dyDescent="0.2">
      <c r="A2033" s="76">
        <v>1740</v>
      </c>
      <c r="B2033" s="76">
        <f t="shared" si="241"/>
        <v>1.74</v>
      </c>
      <c r="C2033" s="78">
        <f t="shared" si="242"/>
        <v>5.2966072200475776E-6</v>
      </c>
      <c r="D2033" s="78">
        <f t="shared" si="243"/>
        <v>1</v>
      </c>
      <c r="E2033" s="78">
        <f t="shared" si="244"/>
        <v>5.2966072200475776E-6</v>
      </c>
      <c r="F2033" s="78">
        <f t="shared" si="245"/>
        <v>-105.52004463602357</v>
      </c>
      <c r="G2033" s="78">
        <f t="shared" si="246"/>
        <v>10</v>
      </c>
      <c r="H2033" s="78">
        <f t="shared" si="247"/>
        <v>4.3067551070416714E-6</v>
      </c>
      <c r="I2033" s="78">
        <f t="shared" si="248"/>
        <v>4.3067551070416715E-5</v>
      </c>
      <c r="J2033" s="190"/>
    </row>
    <row r="2034" spans="1:10" x14ac:dyDescent="0.2">
      <c r="A2034" s="76">
        <v>1750</v>
      </c>
      <c r="B2034" s="76">
        <f t="shared" si="241"/>
        <v>1.75</v>
      </c>
      <c r="C2034" s="78">
        <f t="shared" si="242"/>
        <v>6.0525856614048409E-6</v>
      </c>
      <c r="D2034" s="78">
        <f t="shared" si="243"/>
        <v>1</v>
      </c>
      <c r="E2034" s="78">
        <f t="shared" si="244"/>
        <v>6.0525856614048409E-6</v>
      </c>
      <c r="F2034" s="78">
        <f t="shared" si="245"/>
        <v>-104.36118110666412</v>
      </c>
      <c r="G2034" s="78">
        <f t="shared" si="246"/>
        <v>10</v>
      </c>
      <c r="H2034" s="78">
        <f t="shared" si="247"/>
        <v>5.6745964407262093E-6</v>
      </c>
      <c r="I2034" s="78">
        <f t="shared" si="248"/>
        <v>5.6745964407262091E-5</v>
      </c>
      <c r="J2034" s="190"/>
    </row>
    <row r="2035" spans="1:10" x14ac:dyDescent="0.2">
      <c r="A2035" s="76">
        <v>1760</v>
      </c>
      <c r="B2035" s="76">
        <f t="shared" si="241"/>
        <v>1.76</v>
      </c>
      <c r="C2035" s="78">
        <f t="shared" si="242"/>
        <v>5.1187601718198945E-6</v>
      </c>
      <c r="D2035" s="78">
        <f t="shared" si="243"/>
        <v>1</v>
      </c>
      <c r="E2035" s="78">
        <f t="shared" si="244"/>
        <v>5.1187601718198945E-6</v>
      </c>
      <c r="F2035" s="78">
        <f t="shared" si="245"/>
        <v>-105.81670435759906</v>
      </c>
      <c r="G2035" s="78">
        <f t="shared" si="246"/>
        <v>10</v>
      </c>
      <c r="H2035" s="78">
        <f t="shared" si="247"/>
        <v>5.5856729166123677E-6</v>
      </c>
      <c r="I2035" s="78">
        <f t="shared" si="248"/>
        <v>5.5856729166123675E-5</v>
      </c>
      <c r="J2035" s="190"/>
    </row>
    <row r="2036" spans="1:10" x14ac:dyDescent="0.2">
      <c r="A2036" s="76">
        <v>1770</v>
      </c>
      <c r="B2036" s="76">
        <f t="shared" si="241"/>
        <v>1.77</v>
      </c>
      <c r="C2036" s="78">
        <f t="shared" si="242"/>
        <v>3.0978888083525318E-6</v>
      </c>
      <c r="D2036" s="78">
        <f t="shared" si="243"/>
        <v>1</v>
      </c>
      <c r="E2036" s="78">
        <f t="shared" si="244"/>
        <v>3.0978888083525318E-6</v>
      </c>
      <c r="F2036" s="78">
        <f t="shared" si="245"/>
        <v>-110.17868348612339</v>
      </c>
      <c r="G2036" s="78">
        <f t="shared" si="246"/>
        <v>10</v>
      </c>
      <c r="H2036" s="78">
        <f t="shared" si="247"/>
        <v>4.1083244900862134E-6</v>
      </c>
      <c r="I2036" s="78">
        <f t="shared" si="248"/>
        <v>4.1083244900862135E-5</v>
      </c>
      <c r="J2036" s="190"/>
    </row>
    <row r="2037" spans="1:10" x14ac:dyDescent="0.2">
      <c r="A2037" s="76">
        <v>1780</v>
      </c>
      <c r="B2037" s="76">
        <f t="shared" si="241"/>
        <v>1.78</v>
      </c>
      <c r="C2037" s="78">
        <f t="shared" si="242"/>
        <v>1.1682553699781686E-6</v>
      </c>
      <c r="D2037" s="78">
        <f t="shared" si="243"/>
        <v>1</v>
      </c>
      <c r="E2037" s="78">
        <f t="shared" si="244"/>
        <v>1.1682553699781686E-6</v>
      </c>
      <c r="F2037" s="78">
        <f t="shared" si="245"/>
        <v>-118.6492442806028</v>
      </c>
      <c r="G2037" s="78">
        <f t="shared" si="246"/>
        <v>10</v>
      </c>
      <c r="H2037" s="78">
        <f t="shared" si="247"/>
        <v>2.13307208916535E-6</v>
      </c>
      <c r="I2037" s="78">
        <f t="shared" si="248"/>
        <v>2.1330720891653501E-5</v>
      </c>
      <c r="J2037" s="190"/>
    </row>
    <row r="2038" spans="1:10" x14ac:dyDescent="0.2">
      <c r="A2038" s="76">
        <v>1790</v>
      </c>
      <c r="B2038" s="76">
        <f t="shared" si="241"/>
        <v>1.79</v>
      </c>
      <c r="C2038" s="78">
        <f t="shared" si="242"/>
        <v>1.6693943765455949E-7</v>
      </c>
      <c r="D2038" s="78">
        <f t="shared" si="243"/>
        <v>1</v>
      </c>
      <c r="E2038" s="78">
        <f t="shared" si="244"/>
        <v>1.6693943765455949E-7</v>
      </c>
      <c r="F2038" s="78">
        <f t="shared" si="245"/>
        <v>-135.54882107558291</v>
      </c>
      <c r="G2038" s="78">
        <f t="shared" si="246"/>
        <v>10</v>
      </c>
      <c r="H2038" s="78">
        <f t="shared" si="247"/>
        <v>6.6759740381636397E-7</v>
      </c>
      <c r="I2038" s="78">
        <f t="shared" si="248"/>
        <v>6.6759740381636393E-6</v>
      </c>
      <c r="J2038" s="190"/>
    </row>
    <row r="2039" spans="1:10" x14ac:dyDescent="0.2">
      <c r="A2039" s="76">
        <v>1800</v>
      </c>
      <c r="B2039" s="76">
        <f t="shared" si="241"/>
        <v>1.8</v>
      </c>
      <c r="C2039" s="78">
        <f t="shared" si="242"/>
        <v>5.9671433436090716E-50</v>
      </c>
      <c r="D2039" s="78">
        <f t="shared" si="243"/>
        <v>1</v>
      </c>
      <c r="E2039" s="78">
        <f t="shared" si="244"/>
        <v>5.9671433436090716E-50</v>
      </c>
      <c r="F2039" s="78">
        <f t="shared" si="245"/>
        <v>-984.48467058687299</v>
      </c>
      <c r="G2039" s="78">
        <f t="shared" si="246"/>
        <v>10</v>
      </c>
      <c r="H2039" s="78">
        <f t="shared" si="247"/>
        <v>8.3469718827279744E-8</v>
      </c>
      <c r="I2039" s="78">
        <f t="shared" si="248"/>
        <v>8.3469718827279744E-7</v>
      </c>
      <c r="J2039" s="190"/>
    </row>
    <row r="2040" spans="1:10" x14ac:dyDescent="0.2">
      <c r="A2040" s="76">
        <v>1810</v>
      </c>
      <c r="B2040" s="76">
        <f t="shared" si="241"/>
        <v>1.81</v>
      </c>
      <c r="C2040" s="78">
        <f t="shared" si="242"/>
        <v>1.6148836073924306E-7</v>
      </c>
      <c r="D2040" s="78">
        <f t="shared" si="243"/>
        <v>1</v>
      </c>
      <c r="E2040" s="78">
        <f t="shared" si="244"/>
        <v>1.6148836073924306E-7</v>
      </c>
      <c r="F2040" s="78">
        <f t="shared" si="245"/>
        <v>-135.83717547890279</v>
      </c>
      <c r="G2040" s="78">
        <f t="shared" si="246"/>
        <v>10</v>
      </c>
      <c r="H2040" s="78">
        <f t="shared" si="247"/>
        <v>8.074418036962153E-8</v>
      </c>
      <c r="I2040" s="78">
        <f t="shared" si="248"/>
        <v>8.0744180369621535E-7</v>
      </c>
      <c r="J2040" s="190"/>
    </row>
    <row r="2041" spans="1:10" x14ac:dyDescent="0.2">
      <c r="A2041" s="76">
        <v>1820</v>
      </c>
      <c r="B2041" s="76">
        <f t="shared" si="241"/>
        <v>1.82</v>
      </c>
      <c r="C2041" s="78">
        <f t="shared" si="242"/>
        <v>1.093204603775237E-6</v>
      </c>
      <c r="D2041" s="78">
        <f t="shared" si="243"/>
        <v>1</v>
      </c>
      <c r="E2041" s="78">
        <f t="shared" si="244"/>
        <v>1.093204603775237E-6</v>
      </c>
      <c r="F2041" s="78">
        <f t="shared" si="245"/>
        <v>-119.22597096091992</v>
      </c>
      <c r="G2041" s="78">
        <f t="shared" si="246"/>
        <v>10</v>
      </c>
      <c r="H2041" s="78">
        <f t="shared" si="247"/>
        <v>6.2734648225724005E-7</v>
      </c>
      <c r="I2041" s="78">
        <f t="shared" si="248"/>
        <v>6.273464822572401E-6</v>
      </c>
      <c r="J2041" s="190"/>
    </row>
    <row r="2042" spans="1:10" x14ac:dyDescent="0.2">
      <c r="A2042" s="76">
        <v>1830</v>
      </c>
      <c r="B2042" s="76">
        <f t="shared" si="241"/>
        <v>1.83</v>
      </c>
      <c r="C2042" s="78">
        <f t="shared" si="242"/>
        <v>2.804200678992108E-6</v>
      </c>
      <c r="D2042" s="78">
        <f t="shared" si="243"/>
        <v>1</v>
      </c>
      <c r="E2042" s="78">
        <f t="shared" si="244"/>
        <v>2.804200678992108E-6</v>
      </c>
      <c r="F2042" s="78">
        <f t="shared" si="245"/>
        <v>-111.04381819741494</v>
      </c>
      <c r="G2042" s="78">
        <f t="shared" si="246"/>
        <v>10</v>
      </c>
      <c r="H2042" s="78">
        <f t="shared" si="247"/>
        <v>1.9487026413836723E-6</v>
      </c>
      <c r="I2042" s="78">
        <f t="shared" si="248"/>
        <v>1.9487026413836723E-5</v>
      </c>
      <c r="J2042" s="190"/>
    </row>
    <row r="2043" spans="1:10" x14ac:dyDescent="0.2">
      <c r="A2043" s="76">
        <v>1840</v>
      </c>
      <c r="B2043" s="76">
        <f t="shared" si="241"/>
        <v>1.84</v>
      </c>
      <c r="C2043" s="78">
        <f t="shared" si="242"/>
        <v>4.4821353041381663E-6</v>
      </c>
      <c r="D2043" s="78">
        <f t="shared" si="243"/>
        <v>1</v>
      </c>
      <c r="E2043" s="78">
        <f t="shared" si="244"/>
        <v>4.4821353041381663E-6</v>
      </c>
      <c r="F2043" s="78">
        <f t="shared" si="245"/>
        <v>-106.97030074739068</v>
      </c>
      <c r="G2043" s="78">
        <f t="shared" si="246"/>
        <v>10</v>
      </c>
      <c r="H2043" s="78">
        <f t="shared" si="247"/>
        <v>3.6431679915651371E-6</v>
      </c>
      <c r="I2043" s="78">
        <f t="shared" si="248"/>
        <v>3.6431679915651372E-5</v>
      </c>
      <c r="J2043" s="190"/>
    </row>
    <row r="2044" spans="1:10" x14ac:dyDescent="0.2">
      <c r="A2044" s="76">
        <v>1850</v>
      </c>
      <c r="B2044" s="76">
        <f t="shared" si="241"/>
        <v>1.85</v>
      </c>
      <c r="C2044" s="78">
        <f t="shared" si="242"/>
        <v>5.1266593768482573E-6</v>
      </c>
      <c r="D2044" s="78">
        <f t="shared" si="243"/>
        <v>1</v>
      </c>
      <c r="E2044" s="78">
        <f t="shared" si="244"/>
        <v>5.1266593768482573E-6</v>
      </c>
      <c r="F2044" s="78">
        <f t="shared" si="245"/>
        <v>-105.80331073591788</v>
      </c>
      <c r="G2044" s="78">
        <f t="shared" si="246"/>
        <v>10</v>
      </c>
      <c r="H2044" s="78">
        <f t="shared" si="247"/>
        <v>4.8043973404932122E-6</v>
      </c>
      <c r="I2044" s="78">
        <f t="shared" si="248"/>
        <v>4.8043973404932126E-5</v>
      </c>
      <c r="J2044" s="190"/>
    </row>
    <row r="2045" spans="1:10" x14ac:dyDescent="0.2">
      <c r="A2045" s="76">
        <v>1860</v>
      </c>
      <c r="B2045" s="76">
        <f t="shared" ref="B2045:B2108" si="249">A2045/1000</f>
        <v>1.86</v>
      </c>
      <c r="C2045" s="78">
        <f t="shared" ref="C2045:C2108" si="250">ABS(SIN(((144*PI()*$A2045*VLOOKUP($D$8,$C$13:$D$16,2,FALSE))/($D$11*1000000)))/(VLOOKUP($D$8,$C$13:$D$16,2,FALSE)*SIN(((144*PI()*$A2045)/($D$11*1000000)))))^3</f>
        <v>4.3397044126701137E-6</v>
      </c>
      <c r="D2045" s="78">
        <f t="shared" ref="D2045:D2108" si="251">ABS(SIN(((144*VLOOKUP($D$8,$C$13:$D$16,2,FALSE)*PI()*$A2045*VLOOKUP($D$8,$C$13:$E$16,3,FALSE))/($D$11*1000000)))/(VLOOKUP($D$8,$C$13:$E$16,3,FALSE)*SIN(((144*VLOOKUP($D$8,$C$13:$D$16,2,FALSE)*PI()*$A2045)/($D$11*1000000)))))^1</f>
        <v>1</v>
      </c>
      <c r="E2045" s="78">
        <f t="shared" ref="E2045:E2108" si="252">C2045*D2045</f>
        <v>4.3397044126701137E-6</v>
      </c>
      <c r="F2045" s="78">
        <f t="shared" ref="F2045:F2108" si="253">20*LOG10(E2045)</f>
        <v>-107.25079700568548</v>
      </c>
      <c r="G2045" s="78">
        <f t="shared" ref="G2045:G2108" si="254">A2045-A2044</f>
        <v>10</v>
      </c>
      <c r="H2045" s="78">
        <f t="shared" ref="H2045:H2108" si="255">((C2045+C2044)/2)</f>
        <v>4.7331818947591851E-6</v>
      </c>
      <c r="I2045" s="78">
        <f t="shared" si="248"/>
        <v>4.7331818947591854E-5</v>
      </c>
      <c r="J2045" s="190"/>
    </row>
    <row r="2046" spans="1:10" x14ac:dyDescent="0.2">
      <c r="A2046" s="76">
        <v>1870</v>
      </c>
      <c r="B2046" s="76">
        <f t="shared" si="249"/>
        <v>1.87</v>
      </c>
      <c r="C2046" s="78">
        <f t="shared" si="250"/>
        <v>2.6288066283851247E-6</v>
      </c>
      <c r="D2046" s="78">
        <f t="shared" si="251"/>
        <v>1</v>
      </c>
      <c r="E2046" s="78">
        <f t="shared" si="252"/>
        <v>2.6288066283851247E-6</v>
      </c>
      <c r="F2046" s="78">
        <f t="shared" si="253"/>
        <v>-111.60482717718017</v>
      </c>
      <c r="G2046" s="78">
        <f t="shared" si="254"/>
        <v>10</v>
      </c>
      <c r="H2046" s="78">
        <f t="shared" si="255"/>
        <v>3.4842555205276192E-6</v>
      </c>
      <c r="I2046" s="78">
        <f t="shared" ref="I2046:I2109" si="256">G2046*H2046</f>
        <v>3.4842555205276193E-5</v>
      </c>
      <c r="J2046" s="190"/>
    </row>
    <row r="2047" spans="1:10" x14ac:dyDescent="0.2">
      <c r="A2047" s="76">
        <v>1880</v>
      </c>
      <c r="B2047" s="76">
        <f t="shared" si="249"/>
        <v>1.88</v>
      </c>
      <c r="C2047" s="78">
        <f t="shared" si="250"/>
        <v>9.9225596937382471E-7</v>
      </c>
      <c r="D2047" s="78">
        <f t="shared" si="251"/>
        <v>1</v>
      </c>
      <c r="E2047" s="78">
        <f t="shared" si="252"/>
        <v>9.9225596937382471E-7</v>
      </c>
      <c r="F2047" s="78">
        <f t="shared" si="253"/>
        <v>-120.06752559428014</v>
      </c>
      <c r="G2047" s="78">
        <f t="shared" si="254"/>
        <v>10</v>
      </c>
      <c r="H2047" s="78">
        <f t="shared" si="255"/>
        <v>1.8105312988794748E-6</v>
      </c>
      <c r="I2047" s="78">
        <f t="shared" si="256"/>
        <v>1.810531298879475E-5</v>
      </c>
      <c r="J2047" s="190"/>
    </row>
    <row r="2048" spans="1:10" x14ac:dyDescent="0.2">
      <c r="A2048" s="76">
        <v>1890</v>
      </c>
      <c r="B2048" s="76">
        <f t="shared" si="249"/>
        <v>1.89</v>
      </c>
      <c r="C2048" s="78">
        <f t="shared" si="250"/>
        <v>1.4191677749604459E-7</v>
      </c>
      <c r="D2048" s="78">
        <f t="shared" si="251"/>
        <v>1</v>
      </c>
      <c r="E2048" s="78">
        <f t="shared" si="252"/>
        <v>1.4191677749604459E-7</v>
      </c>
      <c r="F2048" s="78">
        <f t="shared" si="253"/>
        <v>-136.95932517848473</v>
      </c>
      <c r="G2048" s="78">
        <f t="shared" si="254"/>
        <v>10</v>
      </c>
      <c r="H2048" s="78">
        <f t="shared" si="255"/>
        <v>5.6708637343493464E-7</v>
      </c>
      <c r="I2048" s="78">
        <f t="shared" si="256"/>
        <v>5.6708637343493462E-6</v>
      </c>
      <c r="J2048" s="190"/>
    </row>
    <row r="2049" spans="1:10" x14ac:dyDescent="0.2">
      <c r="A2049" s="76">
        <v>1900</v>
      </c>
      <c r="B2049" s="76">
        <f t="shared" si="249"/>
        <v>1.9</v>
      </c>
      <c r="C2049" s="78">
        <f t="shared" si="250"/>
        <v>9.6268474820030267E-49</v>
      </c>
      <c r="D2049" s="78">
        <f t="shared" si="251"/>
        <v>1</v>
      </c>
      <c r="E2049" s="78">
        <f t="shared" si="252"/>
        <v>9.6268474820030267E-49</v>
      </c>
      <c r="F2049" s="78">
        <f t="shared" si="253"/>
        <v>-960.33031817302287</v>
      </c>
      <c r="G2049" s="78">
        <f t="shared" si="254"/>
        <v>10</v>
      </c>
      <c r="H2049" s="78">
        <f t="shared" si="255"/>
        <v>7.0958388748022297E-8</v>
      </c>
      <c r="I2049" s="78">
        <f t="shared" si="256"/>
        <v>7.0958388748022294E-7</v>
      </c>
      <c r="J2049" s="190"/>
    </row>
    <row r="2050" spans="1:10" x14ac:dyDescent="0.2">
      <c r="A2050" s="76">
        <v>1910</v>
      </c>
      <c r="B2050" s="76">
        <f t="shared" si="249"/>
        <v>1.91</v>
      </c>
      <c r="C2050" s="78">
        <f t="shared" si="250"/>
        <v>1.3752486965463043E-7</v>
      </c>
      <c r="D2050" s="78">
        <f t="shared" si="251"/>
        <v>1</v>
      </c>
      <c r="E2050" s="78">
        <f t="shared" si="252"/>
        <v>1.3752486965463043E-7</v>
      </c>
      <c r="F2050" s="78">
        <f t="shared" si="253"/>
        <v>-137.23237516000188</v>
      </c>
      <c r="G2050" s="78">
        <f t="shared" si="254"/>
        <v>10</v>
      </c>
      <c r="H2050" s="78">
        <f t="shared" si="255"/>
        <v>6.8762434827315215E-8</v>
      </c>
      <c r="I2050" s="78">
        <f t="shared" si="256"/>
        <v>6.8762434827315215E-7</v>
      </c>
      <c r="J2050" s="190"/>
    </row>
    <row r="2051" spans="1:10" x14ac:dyDescent="0.2">
      <c r="A2051" s="76">
        <v>1920</v>
      </c>
      <c r="B2051" s="76">
        <f t="shared" si="249"/>
        <v>1.92</v>
      </c>
      <c r="C2051" s="78">
        <f t="shared" si="250"/>
        <v>9.3178982191282416E-7</v>
      </c>
      <c r="D2051" s="78">
        <f t="shared" si="251"/>
        <v>1</v>
      </c>
      <c r="E2051" s="78">
        <f t="shared" si="252"/>
        <v>9.3178982191282416E-7</v>
      </c>
      <c r="F2051" s="78">
        <f t="shared" si="253"/>
        <v>-120.61364075458015</v>
      </c>
      <c r="G2051" s="78">
        <f t="shared" si="254"/>
        <v>10</v>
      </c>
      <c r="H2051" s="78">
        <f t="shared" si="255"/>
        <v>5.3465734578372729E-7</v>
      </c>
      <c r="I2051" s="78">
        <f t="shared" si="256"/>
        <v>5.3465734578372729E-6</v>
      </c>
      <c r="J2051" s="190"/>
    </row>
    <row r="2052" spans="1:10" x14ac:dyDescent="0.2">
      <c r="A2052" s="76">
        <v>1930</v>
      </c>
      <c r="B2052" s="76">
        <f t="shared" si="249"/>
        <v>1.93</v>
      </c>
      <c r="C2052" s="78">
        <f t="shared" si="250"/>
        <v>2.3922034049870875E-6</v>
      </c>
      <c r="D2052" s="78">
        <f t="shared" si="251"/>
        <v>1</v>
      </c>
      <c r="E2052" s="78">
        <f t="shared" si="252"/>
        <v>2.3922034049870875E-6</v>
      </c>
      <c r="F2052" s="78">
        <f t="shared" si="253"/>
        <v>-112.42403791584832</v>
      </c>
      <c r="G2052" s="78">
        <f t="shared" si="254"/>
        <v>10</v>
      </c>
      <c r="H2052" s="78">
        <f t="shared" si="255"/>
        <v>1.6619966134499558E-6</v>
      </c>
      <c r="I2052" s="78">
        <f t="shared" si="256"/>
        <v>1.6619966134499559E-5</v>
      </c>
      <c r="J2052" s="190"/>
    </row>
    <row r="2053" spans="1:10" x14ac:dyDescent="0.2">
      <c r="A2053" s="76">
        <v>1940</v>
      </c>
      <c r="B2053" s="76">
        <f t="shared" si="249"/>
        <v>1.94</v>
      </c>
      <c r="C2053" s="78">
        <f t="shared" si="250"/>
        <v>3.826859812909766E-6</v>
      </c>
      <c r="D2053" s="78">
        <f t="shared" si="251"/>
        <v>1</v>
      </c>
      <c r="E2053" s="78">
        <f t="shared" si="252"/>
        <v>3.826859812909766E-6</v>
      </c>
      <c r="F2053" s="78">
        <f t="shared" si="253"/>
        <v>-108.34314893473575</v>
      </c>
      <c r="G2053" s="78">
        <f t="shared" si="254"/>
        <v>10</v>
      </c>
      <c r="H2053" s="78">
        <f t="shared" si="255"/>
        <v>3.109531608948427E-6</v>
      </c>
      <c r="I2053" s="78">
        <f t="shared" si="256"/>
        <v>3.1095316089484271E-5</v>
      </c>
      <c r="J2053" s="190"/>
    </row>
    <row r="2054" spans="1:10" x14ac:dyDescent="0.2">
      <c r="A2054" s="76">
        <v>1950</v>
      </c>
      <c r="B2054" s="76">
        <f t="shared" si="249"/>
        <v>1.95</v>
      </c>
      <c r="C2054" s="78">
        <f t="shared" si="250"/>
        <v>4.3808336791320333E-6</v>
      </c>
      <c r="D2054" s="78">
        <f t="shared" si="251"/>
        <v>1</v>
      </c>
      <c r="E2054" s="78">
        <f t="shared" si="252"/>
        <v>4.3808336791320333E-6</v>
      </c>
      <c r="F2054" s="78">
        <f t="shared" si="253"/>
        <v>-107.16886469496802</v>
      </c>
      <c r="G2054" s="78">
        <f t="shared" si="254"/>
        <v>10</v>
      </c>
      <c r="H2054" s="78">
        <f t="shared" si="255"/>
        <v>4.1038467460208992E-6</v>
      </c>
      <c r="I2054" s="78">
        <f t="shared" si="256"/>
        <v>4.1038467460208992E-5</v>
      </c>
      <c r="J2054" s="190"/>
    </row>
    <row r="2055" spans="1:10" x14ac:dyDescent="0.2">
      <c r="A2055" s="76">
        <v>1960</v>
      </c>
      <c r="B2055" s="76">
        <f t="shared" si="249"/>
        <v>1.96</v>
      </c>
      <c r="C2055" s="78">
        <f t="shared" si="250"/>
        <v>3.7114478174967656E-6</v>
      </c>
      <c r="D2055" s="78">
        <f t="shared" si="251"/>
        <v>1</v>
      </c>
      <c r="E2055" s="78">
        <f t="shared" si="252"/>
        <v>3.7114478174967656E-6</v>
      </c>
      <c r="F2055" s="78">
        <f t="shared" si="253"/>
        <v>-108.60913282391539</v>
      </c>
      <c r="G2055" s="78">
        <f t="shared" si="254"/>
        <v>10</v>
      </c>
      <c r="H2055" s="78">
        <f t="shared" si="255"/>
        <v>4.0461407483143993E-6</v>
      </c>
      <c r="I2055" s="78">
        <f t="shared" si="256"/>
        <v>4.0461407483143993E-5</v>
      </c>
      <c r="J2055" s="190"/>
    </row>
    <row r="2056" spans="1:10" x14ac:dyDescent="0.2">
      <c r="A2056" s="76">
        <v>1970</v>
      </c>
      <c r="B2056" s="76">
        <f t="shared" si="249"/>
        <v>1.97</v>
      </c>
      <c r="C2056" s="78">
        <f t="shared" si="250"/>
        <v>2.2500854554805325E-6</v>
      </c>
      <c r="D2056" s="78">
        <f t="shared" si="251"/>
        <v>1</v>
      </c>
      <c r="E2056" s="78">
        <f t="shared" si="252"/>
        <v>2.2500854554805325E-6</v>
      </c>
      <c r="F2056" s="78">
        <f t="shared" si="253"/>
        <v>-112.95601975209378</v>
      </c>
      <c r="G2056" s="78">
        <f t="shared" si="254"/>
        <v>10</v>
      </c>
      <c r="H2056" s="78">
        <f t="shared" si="255"/>
        <v>2.9807666364886491E-6</v>
      </c>
      <c r="I2056" s="78">
        <f t="shared" si="256"/>
        <v>2.9807666364886489E-5</v>
      </c>
      <c r="J2056" s="190"/>
    </row>
    <row r="2057" spans="1:10" x14ac:dyDescent="0.2">
      <c r="A2057" s="76">
        <v>1980</v>
      </c>
      <c r="B2057" s="76">
        <f t="shared" si="249"/>
        <v>1.98</v>
      </c>
      <c r="C2057" s="78">
        <f t="shared" si="250"/>
        <v>8.4999734091797873E-7</v>
      </c>
      <c r="D2057" s="78">
        <f t="shared" si="251"/>
        <v>1</v>
      </c>
      <c r="E2057" s="78">
        <f t="shared" si="252"/>
        <v>8.4999734091797873E-7</v>
      </c>
      <c r="F2057" s="78">
        <f t="shared" si="253"/>
        <v>-121.41164865810133</v>
      </c>
      <c r="G2057" s="78">
        <f t="shared" si="254"/>
        <v>10</v>
      </c>
      <c r="H2057" s="78">
        <f t="shared" si="255"/>
        <v>1.5500413981992556E-6</v>
      </c>
      <c r="I2057" s="78">
        <f t="shared" si="256"/>
        <v>1.5500413981992557E-5</v>
      </c>
      <c r="J2057" s="190"/>
    </row>
    <row r="2058" spans="1:10" x14ac:dyDescent="0.2">
      <c r="A2058" s="76">
        <v>1990</v>
      </c>
      <c r="B2058" s="76">
        <f t="shared" si="249"/>
        <v>1.99</v>
      </c>
      <c r="C2058" s="78">
        <f t="shared" si="250"/>
        <v>1.2166829830148721E-7</v>
      </c>
      <c r="D2058" s="78">
        <f t="shared" si="251"/>
        <v>1</v>
      </c>
      <c r="E2058" s="78">
        <f t="shared" si="252"/>
        <v>1.2166829830148721E-7</v>
      </c>
      <c r="F2058" s="78">
        <f t="shared" si="253"/>
        <v>-138.29645132220935</v>
      </c>
      <c r="G2058" s="78">
        <f t="shared" si="254"/>
        <v>10</v>
      </c>
      <c r="H2058" s="78">
        <f t="shared" si="255"/>
        <v>4.8583281960973297E-7</v>
      </c>
      <c r="I2058" s="78">
        <f t="shared" si="256"/>
        <v>4.8583281960973299E-6</v>
      </c>
      <c r="J2058" s="190"/>
    </row>
    <row r="2059" spans="1:10" x14ac:dyDescent="0.2">
      <c r="A2059" s="76">
        <v>2000</v>
      </c>
      <c r="B2059" s="76">
        <f t="shared" si="249"/>
        <v>2</v>
      </c>
      <c r="C2059" s="78">
        <f t="shared" si="250"/>
        <v>5.9756943221874502E-50</v>
      </c>
      <c r="D2059" s="78">
        <f t="shared" si="251"/>
        <v>1</v>
      </c>
      <c r="E2059" s="78">
        <f t="shared" si="252"/>
        <v>5.9756943221874502E-50</v>
      </c>
      <c r="F2059" s="78">
        <f t="shared" si="253"/>
        <v>-984.47223252633853</v>
      </c>
      <c r="G2059" s="78">
        <f t="shared" si="254"/>
        <v>10</v>
      </c>
      <c r="H2059" s="78">
        <f t="shared" si="255"/>
        <v>6.0834149150743607E-8</v>
      </c>
      <c r="I2059" s="78">
        <f t="shared" si="256"/>
        <v>6.0834149150743607E-7</v>
      </c>
      <c r="J2059" s="190"/>
    </row>
    <row r="2060" spans="1:10" x14ac:dyDescent="0.2">
      <c r="A2060" s="76">
        <v>2010</v>
      </c>
      <c r="B2060" s="76">
        <f t="shared" si="249"/>
        <v>2.0099999999999998</v>
      </c>
      <c r="C2060" s="78">
        <f t="shared" si="250"/>
        <v>1.18090227859139E-7</v>
      </c>
      <c r="D2060" s="78">
        <f t="shared" si="251"/>
        <v>1</v>
      </c>
      <c r="E2060" s="78">
        <f t="shared" si="252"/>
        <v>1.18090227859139E-7</v>
      </c>
      <c r="F2060" s="78">
        <f t="shared" si="253"/>
        <v>-138.55572078819466</v>
      </c>
      <c r="G2060" s="78">
        <f t="shared" si="254"/>
        <v>10</v>
      </c>
      <c r="H2060" s="78">
        <f t="shared" si="255"/>
        <v>5.9045113929569502E-8</v>
      </c>
      <c r="I2060" s="78">
        <f t="shared" si="256"/>
        <v>5.9045113929569497E-7</v>
      </c>
      <c r="J2060" s="190"/>
    </row>
    <row r="2061" spans="1:10" x14ac:dyDescent="0.2">
      <c r="A2061" s="76">
        <v>2020</v>
      </c>
      <c r="B2061" s="76">
        <f t="shared" si="249"/>
        <v>2.02</v>
      </c>
      <c r="C2061" s="78">
        <f t="shared" si="250"/>
        <v>8.0073713351154462E-7</v>
      </c>
      <c r="D2061" s="78">
        <f t="shared" si="251"/>
        <v>1</v>
      </c>
      <c r="E2061" s="78">
        <f t="shared" si="252"/>
        <v>8.0073713351154462E-7</v>
      </c>
      <c r="F2061" s="78">
        <f t="shared" si="253"/>
        <v>-121.9302006196851</v>
      </c>
      <c r="G2061" s="78">
        <f t="shared" si="254"/>
        <v>10</v>
      </c>
      <c r="H2061" s="78">
        <f t="shared" si="255"/>
        <v>4.5941368068534184E-7</v>
      </c>
      <c r="I2061" s="78">
        <f t="shared" si="256"/>
        <v>4.5941368068534184E-6</v>
      </c>
      <c r="J2061" s="190"/>
    </row>
    <row r="2062" spans="1:10" x14ac:dyDescent="0.2">
      <c r="A2062" s="76">
        <v>2030</v>
      </c>
      <c r="B2062" s="76">
        <f t="shared" si="249"/>
        <v>2.0299999999999998</v>
      </c>
      <c r="C2062" s="78">
        <f t="shared" si="250"/>
        <v>2.0573396039920996E-6</v>
      </c>
      <c r="D2062" s="78">
        <f t="shared" si="251"/>
        <v>1</v>
      </c>
      <c r="E2062" s="78">
        <f t="shared" si="252"/>
        <v>2.0573396039920996E-6</v>
      </c>
      <c r="F2062" s="78">
        <f t="shared" si="253"/>
        <v>-113.73388027241339</v>
      </c>
      <c r="G2062" s="78">
        <f t="shared" si="254"/>
        <v>10</v>
      </c>
      <c r="H2062" s="78">
        <f t="shared" si="255"/>
        <v>1.429038368751822E-6</v>
      </c>
      <c r="I2062" s="78">
        <f t="shared" si="256"/>
        <v>1.429038368751822E-5</v>
      </c>
      <c r="J2062" s="190"/>
    </row>
    <row r="2063" spans="1:10" x14ac:dyDescent="0.2">
      <c r="A2063" s="76">
        <v>2040</v>
      </c>
      <c r="B2063" s="76">
        <f t="shared" si="249"/>
        <v>2.04</v>
      </c>
      <c r="C2063" s="78">
        <f t="shared" si="250"/>
        <v>3.2936917321067325E-6</v>
      </c>
      <c r="D2063" s="78">
        <f t="shared" si="251"/>
        <v>1</v>
      </c>
      <c r="E2063" s="78">
        <f t="shared" si="252"/>
        <v>3.2936917321067325E-6</v>
      </c>
      <c r="F2063" s="78">
        <f t="shared" si="253"/>
        <v>-109.6463410074534</v>
      </c>
      <c r="G2063" s="78">
        <f t="shared" si="254"/>
        <v>10</v>
      </c>
      <c r="H2063" s="78">
        <f t="shared" si="255"/>
        <v>2.675515668049416E-6</v>
      </c>
      <c r="I2063" s="78">
        <f t="shared" si="256"/>
        <v>2.6755156680494161E-5</v>
      </c>
      <c r="J2063" s="190"/>
    </row>
    <row r="2064" spans="1:10" x14ac:dyDescent="0.2">
      <c r="A2064" s="76">
        <v>2050</v>
      </c>
      <c r="B2064" s="76">
        <f t="shared" si="249"/>
        <v>2.0499999999999998</v>
      </c>
      <c r="C2064" s="78">
        <f t="shared" si="250"/>
        <v>3.7733436977889116E-6</v>
      </c>
      <c r="D2064" s="78">
        <f t="shared" si="251"/>
        <v>1</v>
      </c>
      <c r="E2064" s="78">
        <f t="shared" si="252"/>
        <v>3.7733436977889116E-6</v>
      </c>
      <c r="F2064" s="78">
        <f t="shared" si="253"/>
        <v>-108.46547269929333</v>
      </c>
      <c r="G2064" s="78">
        <f t="shared" si="254"/>
        <v>10</v>
      </c>
      <c r="H2064" s="78">
        <f t="shared" si="255"/>
        <v>3.5335177149478221E-6</v>
      </c>
      <c r="I2064" s="78">
        <f t="shared" si="256"/>
        <v>3.5335177149478219E-5</v>
      </c>
      <c r="J2064" s="190"/>
    </row>
    <row r="2065" spans="1:10" x14ac:dyDescent="0.2">
      <c r="A2065" s="76">
        <v>2060</v>
      </c>
      <c r="B2065" s="76">
        <f t="shared" si="249"/>
        <v>2.06</v>
      </c>
      <c r="C2065" s="78">
        <f t="shared" si="250"/>
        <v>3.199181654444076E-6</v>
      </c>
      <c r="D2065" s="78">
        <f t="shared" si="251"/>
        <v>1</v>
      </c>
      <c r="E2065" s="78">
        <f t="shared" si="252"/>
        <v>3.199181654444076E-6</v>
      </c>
      <c r="F2065" s="78">
        <f t="shared" si="253"/>
        <v>-109.8992219861713</v>
      </c>
      <c r="G2065" s="78">
        <f t="shared" si="254"/>
        <v>10</v>
      </c>
      <c r="H2065" s="78">
        <f t="shared" si="255"/>
        <v>3.4862626761164938E-6</v>
      </c>
      <c r="I2065" s="78">
        <f t="shared" si="256"/>
        <v>3.486262676116494E-5</v>
      </c>
      <c r="J2065" s="190"/>
    </row>
    <row r="2066" spans="1:10" x14ac:dyDescent="0.2">
      <c r="A2066" s="76">
        <v>2070</v>
      </c>
      <c r="B2066" s="76">
        <f t="shared" si="249"/>
        <v>2.0699999999999998</v>
      </c>
      <c r="C2066" s="78">
        <f t="shared" si="250"/>
        <v>1.9409631202459455E-6</v>
      </c>
      <c r="D2066" s="78">
        <f t="shared" si="251"/>
        <v>1</v>
      </c>
      <c r="E2066" s="78">
        <f t="shared" si="252"/>
        <v>1.9409631202459455E-6</v>
      </c>
      <c r="F2066" s="78">
        <f t="shared" si="253"/>
        <v>-114.23965432907812</v>
      </c>
      <c r="G2066" s="78">
        <f t="shared" si="254"/>
        <v>10</v>
      </c>
      <c r="H2066" s="78">
        <f t="shared" si="255"/>
        <v>2.570072387345011E-6</v>
      </c>
      <c r="I2066" s="78">
        <f t="shared" si="256"/>
        <v>2.5700723873450108E-5</v>
      </c>
      <c r="J2066" s="190"/>
    </row>
    <row r="2067" spans="1:10" x14ac:dyDescent="0.2">
      <c r="A2067" s="76">
        <v>2080</v>
      </c>
      <c r="B2067" s="76">
        <f t="shared" si="249"/>
        <v>2.08</v>
      </c>
      <c r="C2067" s="78">
        <f t="shared" si="250"/>
        <v>7.3376231322651689E-7</v>
      </c>
      <c r="D2067" s="78">
        <f t="shared" si="251"/>
        <v>1</v>
      </c>
      <c r="E2067" s="78">
        <f t="shared" si="252"/>
        <v>7.3376231322651689E-7</v>
      </c>
      <c r="F2067" s="78">
        <f t="shared" si="253"/>
        <v>-122.68889195620959</v>
      </c>
      <c r="G2067" s="78">
        <f t="shared" si="254"/>
        <v>10</v>
      </c>
      <c r="H2067" s="78">
        <f t="shared" si="255"/>
        <v>1.3373627167362313E-6</v>
      </c>
      <c r="I2067" s="78">
        <f t="shared" si="256"/>
        <v>1.3373627167362313E-5</v>
      </c>
      <c r="J2067" s="190"/>
    </row>
    <row r="2068" spans="1:10" x14ac:dyDescent="0.2">
      <c r="A2068" s="76">
        <v>2090</v>
      </c>
      <c r="B2068" s="76">
        <f t="shared" si="249"/>
        <v>2.09</v>
      </c>
      <c r="C2068" s="78">
        <f t="shared" si="250"/>
        <v>1.0510701783986703E-7</v>
      </c>
      <c r="D2068" s="78">
        <f t="shared" si="251"/>
        <v>1</v>
      </c>
      <c r="E2068" s="78">
        <f t="shared" si="252"/>
        <v>1.0510701783986703E-7</v>
      </c>
      <c r="F2068" s="78">
        <f t="shared" si="253"/>
        <v>-139.56736571609017</v>
      </c>
      <c r="G2068" s="78">
        <f t="shared" si="254"/>
        <v>10</v>
      </c>
      <c r="H2068" s="78">
        <f t="shared" si="255"/>
        <v>4.1943466553319197E-7</v>
      </c>
      <c r="I2068" s="78">
        <f t="shared" si="256"/>
        <v>4.1943466553319193E-6</v>
      </c>
      <c r="J2068" s="190"/>
    </row>
    <row r="2069" spans="1:10" x14ac:dyDescent="0.2">
      <c r="A2069" s="76">
        <v>2100</v>
      </c>
      <c r="B2069" s="76">
        <f t="shared" si="249"/>
        <v>2.1</v>
      </c>
      <c r="C2069" s="78">
        <f t="shared" si="250"/>
        <v>3.3040584358847136E-51</v>
      </c>
      <c r="D2069" s="78">
        <f t="shared" si="251"/>
        <v>1</v>
      </c>
      <c r="E2069" s="78">
        <f t="shared" si="252"/>
        <v>3.3040584358847136E-51</v>
      </c>
      <c r="F2069" s="78">
        <f t="shared" si="253"/>
        <v>-1009.6190456062229</v>
      </c>
      <c r="G2069" s="78">
        <f t="shared" si="254"/>
        <v>10</v>
      </c>
      <c r="H2069" s="78">
        <f t="shared" si="255"/>
        <v>5.2553508919933517E-8</v>
      </c>
      <c r="I2069" s="78">
        <f t="shared" si="256"/>
        <v>5.2553508919933513E-7</v>
      </c>
      <c r="J2069" s="190"/>
    </row>
    <row r="2070" spans="1:10" x14ac:dyDescent="0.2">
      <c r="A2070" s="76">
        <v>2110</v>
      </c>
      <c r="B2070" s="76">
        <f t="shared" si="249"/>
        <v>2.11</v>
      </c>
      <c r="C2070" s="78">
        <f t="shared" si="250"/>
        <v>1.0216260468490091E-7</v>
      </c>
      <c r="D2070" s="78">
        <f t="shared" si="251"/>
        <v>1</v>
      </c>
      <c r="E2070" s="78">
        <f t="shared" si="252"/>
        <v>1.0216260468490091E-7</v>
      </c>
      <c r="F2070" s="78">
        <f t="shared" si="253"/>
        <v>-139.81416086112242</v>
      </c>
      <c r="G2070" s="78">
        <f t="shared" si="254"/>
        <v>10</v>
      </c>
      <c r="H2070" s="78">
        <f t="shared" si="255"/>
        <v>5.1081302342450454E-8</v>
      </c>
      <c r="I2070" s="78">
        <f t="shared" si="256"/>
        <v>5.108130234245045E-7</v>
      </c>
      <c r="J2070" s="190"/>
    </row>
    <row r="2071" spans="1:10" x14ac:dyDescent="0.2">
      <c r="A2071" s="76">
        <v>2120</v>
      </c>
      <c r="B2071" s="76">
        <f t="shared" si="249"/>
        <v>2.12</v>
      </c>
      <c r="C2071" s="78">
        <f t="shared" si="250"/>
        <v>6.9322676938496038E-7</v>
      </c>
      <c r="D2071" s="78">
        <f t="shared" si="251"/>
        <v>1</v>
      </c>
      <c r="E2071" s="78">
        <f t="shared" si="252"/>
        <v>6.9322676938496038E-7</v>
      </c>
      <c r="F2071" s="78">
        <f t="shared" si="253"/>
        <v>-123.18249350162921</v>
      </c>
      <c r="G2071" s="78">
        <f t="shared" si="254"/>
        <v>10</v>
      </c>
      <c r="H2071" s="78">
        <f t="shared" si="255"/>
        <v>3.9769468703493065E-7</v>
      </c>
      <c r="I2071" s="78">
        <f t="shared" si="256"/>
        <v>3.9769468703493062E-6</v>
      </c>
      <c r="J2071" s="190"/>
    </row>
    <row r="2072" spans="1:10" x14ac:dyDescent="0.2">
      <c r="A2072" s="76">
        <v>2130</v>
      </c>
      <c r="B2072" s="76">
        <f t="shared" si="249"/>
        <v>2.13</v>
      </c>
      <c r="C2072" s="78">
        <f t="shared" si="250"/>
        <v>1.782361368566377E-6</v>
      </c>
      <c r="D2072" s="78">
        <f t="shared" si="251"/>
        <v>1</v>
      </c>
      <c r="E2072" s="78">
        <f t="shared" si="252"/>
        <v>1.782361368566377E-6</v>
      </c>
      <c r="F2072" s="78">
        <f t="shared" si="253"/>
        <v>-114.98008478865815</v>
      </c>
      <c r="G2072" s="78">
        <f t="shared" si="254"/>
        <v>10</v>
      </c>
      <c r="H2072" s="78">
        <f t="shared" si="255"/>
        <v>1.2377940689756688E-6</v>
      </c>
      <c r="I2072" s="78">
        <f t="shared" si="256"/>
        <v>1.2377940689756688E-5</v>
      </c>
      <c r="J2072" s="190"/>
    </row>
    <row r="2073" spans="1:10" x14ac:dyDescent="0.2">
      <c r="A2073" s="76">
        <v>2140</v>
      </c>
      <c r="B2073" s="76">
        <f t="shared" si="249"/>
        <v>2.14</v>
      </c>
      <c r="C2073" s="78">
        <f t="shared" si="250"/>
        <v>2.8554479169375668E-6</v>
      </c>
      <c r="D2073" s="78">
        <f t="shared" si="251"/>
        <v>1</v>
      </c>
      <c r="E2073" s="78">
        <f t="shared" si="252"/>
        <v>2.8554479169375668E-6</v>
      </c>
      <c r="F2073" s="78">
        <f t="shared" si="253"/>
        <v>-110.88651513823075</v>
      </c>
      <c r="G2073" s="78">
        <f t="shared" si="254"/>
        <v>10</v>
      </c>
      <c r="H2073" s="78">
        <f t="shared" si="255"/>
        <v>2.3189046427519718E-6</v>
      </c>
      <c r="I2073" s="78">
        <f t="shared" si="256"/>
        <v>2.3189046427519718E-5</v>
      </c>
      <c r="J2073" s="190"/>
    </row>
    <row r="2074" spans="1:10" x14ac:dyDescent="0.2">
      <c r="A2074" s="76">
        <v>2150</v>
      </c>
      <c r="B2074" s="76">
        <f t="shared" si="249"/>
        <v>2.15</v>
      </c>
      <c r="C2074" s="78">
        <f t="shared" si="250"/>
        <v>3.2735299613503322E-6</v>
      </c>
      <c r="D2074" s="78">
        <f t="shared" si="251"/>
        <v>1</v>
      </c>
      <c r="E2074" s="78">
        <f t="shared" si="252"/>
        <v>3.2735299613503322E-6</v>
      </c>
      <c r="F2074" s="78">
        <f t="shared" si="253"/>
        <v>-109.69967359589623</v>
      </c>
      <c r="G2074" s="78">
        <f t="shared" si="254"/>
        <v>10</v>
      </c>
      <c r="H2074" s="78">
        <f t="shared" si="255"/>
        <v>3.0644889391439497E-6</v>
      </c>
      <c r="I2074" s="78">
        <f t="shared" si="256"/>
        <v>3.0644889391439497E-5</v>
      </c>
      <c r="J2074" s="190"/>
    </row>
    <row r="2075" spans="1:10" x14ac:dyDescent="0.2">
      <c r="A2075" s="76">
        <v>2160</v>
      </c>
      <c r="B2075" s="76">
        <f t="shared" si="249"/>
        <v>2.16</v>
      </c>
      <c r="C2075" s="78">
        <f t="shared" si="250"/>
        <v>2.7773121920931222E-6</v>
      </c>
      <c r="D2075" s="78">
        <f t="shared" si="251"/>
        <v>1</v>
      </c>
      <c r="E2075" s="78">
        <f t="shared" si="252"/>
        <v>2.7773121920931222E-6</v>
      </c>
      <c r="F2075" s="78">
        <f t="shared" si="253"/>
        <v>-111.12750598668208</v>
      </c>
      <c r="G2075" s="78">
        <f t="shared" si="254"/>
        <v>10</v>
      </c>
      <c r="H2075" s="78">
        <f t="shared" si="255"/>
        <v>3.0254210767217272E-6</v>
      </c>
      <c r="I2075" s="78">
        <f t="shared" si="256"/>
        <v>3.0254210767217273E-5</v>
      </c>
      <c r="J2075" s="190"/>
    </row>
    <row r="2076" spans="1:10" x14ac:dyDescent="0.2">
      <c r="A2076" s="76">
        <v>2170</v>
      </c>
      <c r="B2076" s="76">
        <f t="shared" si="249"/>
        <v>2.17</v>
      </c>
      <c r="C2076" s="78">
        <f t="shared" si="250"/>
        <v>1.6861497843056868E-6</v>
      </c>
      <c r="D2076" s="78">
        <f t="shared" si="251"/>
        <v>1</v>
      </c>
      <c r="E2076" s="78">
        <f t="shared" si="252"/>
        <v>1.6861497843056868E-6</v>
      </c>
      <c r="F2076" s="78">
        <f t="shared" si="253"/>
        <v>-115.46207697372657</v>
      </c>
      <c r="G2076" s="78">
        <f t="shared" si="254"/>
        <v>10</v>
      </c>
      <c r="H2076" s="78">
        <f t="shared" si="255"/>
        <v>2.2317309881994046E-6</v>
      </c>
      <c r="I2076" s="78">
        <f t="shared" si="256"/>
        <v>2.2317309881994044E-5</v>
      </c>
      <c r="J2076" s="190"/>
    </row>
    <row r="2077" spans="1:10" x14ac:dyDescent="0.2">
      <c r="A2077" s="76">
        <v>2180</v>
      </c>
      <c r="B2077" s="76">
        <f t="shared" si="249"/>
        <v>2.1800000000000002</v>
      </c>
      <c r="C2077" s="78">
        <f t="shared" si="250"/>
        <v>6.3785887106041648E-7</v>
      </c>
      <c r="D2077" s="78">
        <f t="shared" si="251"/>
        <v>1</v>
      </c>
      <c r="E2077" s="78">
        <f t="shared" si="252"/>
        <v>6.3785887106041648E-7</v>
      </c>
      <c r="F2077" s="78">
        <f t="shared" si="253"/>
        <v>-123.90550800236987</v>
      </c>
      <c r="G2077" s="78">
        <f t="shared" si="254"/>
        <v>10</v>
      </c>
      <c r="H2077" s="78">
        <f t="shared" si="255"/>
        <v>1.1620043276830516E-6</v>
      </c>
      <c r="I2077" s="78">
        <f t="shared" si="256"/>
        <v>1.1620043276830516E-5</v>
      </c>
      <c r="J2077" s="190"/>
    </row>
    <row r="2078" spans="1:10" x14ac:dyDescent="0.2">
      <c r="A2078" s="76">
        <v>2190</v>
      </c>
      <c r="B2078" s="76">
        <f t="shared" si="249"/>
        <v>2.19</v>
      </c>
      <c r="C2078" s="78">
        <f t="shared" si="250"/>
        <v>9.1429962649822501E-8</v>
      </c>
      <c r="D2078" s="78">
        <f t="shared" si="251"/>
        <v>1</v>
      </c>
      <c r="E2078" s="78">
        <f t="shared" si="252"/>
        <v>9.1429962649822501E-8</v>
      </c>
      <c r="F2078" s="78">
        <f t="shared" si="253"/>
        <v>-140.77822915292586</v>
      </c>
      <c r="G2078" s="78">
        <f t="shared" si="254"/>
        <v>10</v>
      </c>
      <c r="H2078" s="78">
        <f t="shared" si="255"/>
        <v>3.6464441685511951E-7</v>
      </c>
      <c r="I2078" s="78">
        <f t="shared" si="256"/>
        <v>3.6464441685511953E-6</v>
      </c>
      <c r="J2078" s="190"/>
    </row>
    <row r="2079" spans="1:10" x14ac:dyDescent="0.2">
      <c r="A2079" s="76">
        <v>2200</v>
      </c>
      <c r="B2079" s="76">
        <f t="shared" si="249"/>
        <v>2.2000000000000002</v>
      </c>
      <c r="C2079" s="78">
        <f t="shared" si="250"/>
        <v>2.6217255201249526E-49</v>
      </c>
      <c r="D2079" s="78">
        <f t="shared" si="251"/>
        <v>1</v>
      </c>
      <c r="E2079" s="78">
        <f t="shared" si="252"/>
        <v>2.6217255201249526E-49</v>
      </c>
      <c r="F2079" s="78">
        <f t="shared" si="253"/>
        <v>-971.62825556897485</v>
      </c>
      <c r="G2079" s="78">
        <f t="shared" si="254"/>
        <v>10</v>
      </c>
      <c r="H2079" s="78">
        <f t="shared" si="255"/>
        <v>4.5714981324911251E-8</v>
      </c>
      <c r="I2079" s="78">
        <f t="shared" si="256"/>
        <v>4.5714981324911249E-7</v>
      </c>
      <c r="J2079" s="190"/>
    </row>
    <row r="2080" spans="1:10" x14ac:dyDescent="0.2">
      <c r="A2080" s="76">
        <v>2210</v>
      </c>
      <c r="B2080" s="76">
        <f t="shared" si="249"/>
        <v>2.21</v>
      </c>
      <c r="C2080" s="78">
        <f t="shared" si="250"/>
        <v>8.8984855131801744E-8</v>
      </c>
      <c r="D2080" s="78">
        <f t="shared" si="251"/>
        <v>1</v>
      </c>
      <c r="E2080" s="78">
        <f t="shared" si="252"/>
        <v>8.8984855131801744E-8</v>
      </c>
      <c r="F2080" s="78">
        <f t="shared" si="253"/>
        <v>-141.01367804516326</v>
      </c>
      <c r="G2080" s="78">
        <f t="shared" si="254"/>
        <v>10</v>
      </c>
      <c r="H2080" s="78">
        <f t="shared" si="255"/>
        <v>4.4492427565900872E-8</v>
      </c>
      <c r="I2080" s="78">
        <f t="shared" si="256"/>
        <v>4.4492427565900872E-7</v>
      </c>
      <c r="J2080" s="190"/>
    </row>
    <row r="2081" spans="1:10" x14ac:dyDescent="0.2">
      <c r="A2081" s="76">
        <v>2220</v>
      </c>
      <c r="B2081" s="76">
        <f t="shared" si="249"/>
        <v>2.2200000000000002</v>
      </c>
      <c r="C2081" s="78">
        <f t="shared" si="250"/>
        <v>6.0419791353718144E-7</v>
      </c>
      <c r="D2081" s="78">
        <f t="shared" si="251"/>
        <v>1</v>
      </c>
      <c r="E2081" s="78">
        <f t="shared" si="252"/>
        <v>6.0419791353718144E-7</v>
      </c>
      <c r="F2081" s="78">
        <f t="shared" si="253"/>
        <v>-124.37641557598675</v>
      </c>
      <c r="G2081" s="78">
        <f t="shared" si="254"/>
        <v>10</v>
      </c>
      <c r="H2081" s="78">
        <f t="shared" si="255"/>
        <v>3.4659138433449159E-7</v>
      </c>
      <c r="I2081" s="78">
        <f t="shared" si="256"/>
        <v>3.4659138433449157E-6</v>
      </c>
      <c r="J2081" s="190"/>
    </row>
    <row r="2082" spans="1:10" x14ac:dyDescent="0.2">
      <c r="A2082" s="76">
        <v>2230</v>
      </c>
      <c r="B2082" s="76">
        <f t="shared" si="249"/>
        <v>2.23</v>
      </c>
      <c r="C2082" s="78">
        <f t="shared" si="250"/>
        <v>1.5544503662213099E-6</v>
      </c>
      <c r="D2082" s="78">
        <f t="shared" si="251"/>
        <v>1</v>
      </c>
      <c r="E2082" s="78">
        <f t="shared" si="252"/>
        <v>1.5544503662213099E-6</v>
      </c>
      <c r="F2082" s="78">
        <f t="shared" si="253"/>
        <v>-116.16846280944165</v>
      </c>
      <c r="G2082" s="78">
        <f t="shared" si="254"/>
        <v>10</v>
      </c>
      <c r="H2082" s="78">
        <f t="shared" si="255"/>
        <v>1.0793241398792456E-6</v>
      </c>
      <c r="I2082" s="78">
        <f t="shared" si="256"/>
        <v>1.0793241398792455E-5</v>
      </c>
      <c r="J2082" s="190"/>
    </row>
    <row r="2083" spans="1:10" x14ac:dyDescent="0.2">
      <c r="A2083" s="76">
        <v>2240</v>
      </c>
      <c r="B2083" s="76">
        <f t="shared" si="249"/>
        <v>2.2400000000000002</v>
      </c>
      <c r="C2083" s="78">
        <f t="shared" si="250"/>
        <v>2.4918966538704236E-6</v>
      </c>
      <c r="D2083" s="78">
        <f t="shared" si="251"/>
        <v>1</v>
      </c>
      <c r="E2083" s="78">
        <f t="shared" si="252"/>
        <v>2.4918966538704236E-6</v>
      </c>
      <c r="F2083" s="78">
        <f t="shared" si="253"/>
        <v>-112.06939946164175</v>
      </c>
      <c r="G2083" s="78">
        <f t="shared" si="254"/>
        <v>10</v>
      </c>
      <c r="H2083" s="78">
        <f t="shared" si="255"/>
        <v>2.0231735100458666E-6</v>
      </c>
      <c r="I2083" s="78">
        <f t="shared" si="256"/>
        <v>2.0231735100458667E-5</v>
      </c>
      <c r="J2083" s="190"/>
    </row>
    <row r="2084" spans="1:10" x14ac:dyDescent="0.2">
      <c r="A2084" s="76">
        <v>2250</v>
      </c>
      <c r="B2084" s="76">
        <f t="shared" si="249"/>
        <v>2.25</v>
      </c>
      <c r="C2084" s="78">
        <f t="shared" si="250"/>
        <v>2.8585402087028154E-6</v>
      </c>
      <c r="D2084" s="78">
        <f t="shared" si="251"/>
        <v>1</v>
      </c>
      <c r="E2084" s="78">
        <f t="shared" si="252"/>
        <v>2.8585402087028154E-6</v>
      </c>
      <c r="F2084" s="78">
        <f t="shared" si="253"/>
        <v>-110.87711389096414</v>
      </c>
      <c r="G2084" s="78">
        <f t="shared" si="254"/>
        <v>10</v>
      </c>
      <c r="H2084" s="78">
        <f t="shared" si="255"/>
        <v>2.6752184312866197E-6</v>
      </c>
      <c r="I2084" s="78">
        <f t="shared" si="256"/>
        <v>2.6752184312866195E-5</v>
      </c>
      <c r="J2084" s="190"/>
    </row>
    <row r="2085" spans="1:10" x14ac:dyDescent="0.2">
      <c r="A2085" s="76">
        <v>2260</v>
      </c>
      <c r="B2085" s="76">
        <f t="shared" si="249"/>
        <v>2.2599999999999998</v>
      </c>
      <c r="C2085" s="78">
        <f t="shared" si="250"/>
        <v>2.4267354679579744E-6</v>
      </c>
      <c r="D2085" s="78">
        <f t="shared" si="251"/>
        <v>1</v>
      </c>
      <c r="E2085" s="78">
        <f t="shared" si="252"/>
        <v>2.4267354679579744E-6</v>
      </c>
      <c r="F2085" s="78">
        <f t="shared" si="253"/>
        <v>-112.29955124771281</v>
      </c>
      <c r="G2085" s="78">
        <f t="shared" si="254"/>
        <v>10</v>
      </c>
      <c r="H2085" s="78">
        <f t="shared" si="255"/>
        <v>2.6426378383303947E-6</v>
      </c>
      <c r="I2085" s="78">
        <f t="shared" si="256"/>
        <v>2.6426378383303945E-5</v>
      </c>
      <c r="J2085" s="190"/>
    </row>
    <row r="2086" spans="1:10" x14ac:dyDescent="0.2">
      <c r="A2086" s="76">
        <v>2270</v>
      </c>
      <c r="B2086" s="76">
        <f t="shared" si="249"/>
        <v>2.27</v>
      </c>
      <c r="C2086" s="78">
        <f t="shared" si="250"/>
        <v>1.4742163496033366E-6</v>
      </c>
      <c r="D2086" s="78">
        <f t="shared" si="251"/>
        <v>1</v>
      </c>
      <c r="E2086" s="78">
        <f t="shared" si="252"/>
        <v>1.4742163496033366E-6</v>
      </c>
      <c r="F2086" s="78">
        <f t="shared" si="253"/>
        <v>-116.62877553246997</v>
      </c>
      <c r="G2086" s="78">
        <f t="shared" si="254"/>
        <v>10</v>
      </c>
      <c r="H2086" s="78">
        <f t="shared" si="255"/>
        <v>1.9504759087806557E-6</v>
      </c>
      <c r="I2086" s="78">
        <f t="shared" si="256"/>
        <v>1.9504759087806557E-5</v>
      </c>
      <c r="J2086" s="190"/>
    </row>
    <row r="2087" spans="1:10" x14ac:dyDescent="0.2">
      <c r="A2087" s="76">
        <v>2280</v>
      </c>
      <c r="B2087" s="76">
        <f t="shared" si="249"/>
        <v>2.2799999999999998</v>
      </c>
      <c r="C2087" s="78">
        <f t="shared" si="250"/>
        <v>5.5802624232566172E-7</v>
      </c>
      <c r="D2087" s="78">
        <f t="shared" si="251"/>
        <v>1</v>
      </c>
      <c r="E2087" s="78">
        <f t="shared" si="252"/>
        <v>5.5802624232566172E-7</v>
      </c>
      <c r="F2087" s="78">
        <f t="shared" si="253"/>
        <v>-125.06690753991359</v>
      </c>
      <c r="G2087" s="78">
        <f t="shared" si="254"/>
        <v>10</v>
      </c>
      <c r="H2087" s="78">
        <f t="shared" si="255"/>
        <v>1.0161212959644992E-6</v>
      </c>
      <c r="I2087" s="78">
        <f t="shared" si="256"/>
        <v>1.0161212959644991E-5</v>
      </c>
      <c r="J2087" s="190"/>
    </row>
    <row r="2088" spans="1:10" x14ac:dyDescent="0.2">
      <c r="A2088" s="76">
        <v>2290</v>
      </c>
      <c r="B2088" s="76">
        <f t="shared" si="249"/>
        <v>2.29</v>
      </c>
      <c r="C2088" s="78">
        <f t="shared" si="250"/>
        <v>8.0035223938449603E-8</v>
      </c>
      <c r="D2088" s="78">
        <f t="shared" si="251"/>
        <v>1</v>
      </c>
      <c r="E2088" s="78">
        <f t="shared" si="252"/>
        <v>8.0035223938449603E-8</v>
      </c>
      <c r="F2088" s="78">
        <f t="shared" si="253"/>
        <v>-141.9343767113273</v>
      </c>
      <c r="G2088" s="78">
        <f t="shared" si="254"/>
        <v>10</v>
      </c>
      <c r="H2088" s="78">
        <f t="shared" si="255"/>
        <v>3.1903073313205564E-7</v>
      </c>
      <c r="I2088" s="78">
        <f t="shared" si="256"/>
        <v>3.1903073313205564E-6</v>
      </c>
      <c r="J2088" s="190"/>
    </row>
    <row r="2089" spans="1:10" x14ac:dyDescent="0.2">
      <c r="A2089" s="76">
        <v>2300</v>
      </c>
      <c r="B2089" s="76">
        <f t="shared" si="249"/>
        <v>2.2999999999999998</v>
      </c>
      <c r="C2089" s="78">
        <f t="shared" si="250"/>
        <v>6.921917528241434E-49</v>
      </c>
      <c r="D2089" s="78">
        <f t="shared" si="251"/>
        <v>1</v>
      </c>
      <c r="E2089" s="78">
        <f t="shared" si="252"/>
        <v>6.921917528241434E-49</v>
      </c>
      <c r="F2089" s="78">
        <f t="shared" si="253"/>
        <v>-963.19547158897137</v>
      </c>
      <c r="G2089" s="78">
        <f t="shared" si="254"/>
        <v>10</v>
      </c>
      <c r="H2089" s="78">
        <f t="shared" si="255"/>
        <v>4.0017611969224802E-8</v>
      </c>
      <c r="I2089" s="78">
        <f t="shared" si="256"/>
        <v>4.0017611969224803E-7</v>
      </c>
      <c r="J2089" s="190"/>
    </row>
    <row r="2090" spans="1:10" x14ac:dyDescent="0.2">
      <c r="A2090" s="76">
        <v>2310</v>
      </c>
      <c r="B2090" s="76">
        <f t="shared" si="249"/>
        <v>2.31</v>
      </c>
      <c r="C2090" s="78">
        <f t="shared" si="250"/>
        <v>7.7987856949685628E-8</v>
      </c>
      <c r="D2090" s="78">
        <f t="shared" si="251"/>
        <v>1</v>
      </c>
      <c r="E2090" s="78">
        <f t="shared" si="252"/>
        <v>7.7987856949685628E-8</v>
      </c>
      <c r="F2090" s="78">
        <f t="shared" si="253"/>
        <v>-142.15946027190569</v>
      </c>
      <c r="G2090" s="78">
        <f t="shared" si="254"/>
        <v>10</v>
      </c>
      <c r="H2090" s="78">
        <f t="shared" si="255"/>
        <v>3.8993928474842814E-8</v>
      </c>
      <c r="I2090" s="78">
        <f t="shared" si="256"/>
        <v>3.8993928474842815E-7</v>
      </c>
      <c r="J2090" s="190"/>
    </row>
    <row r="2091" spans="1:10" x14ac:dyDescent="0.2">
      <c r="A2091" s="76">
        <v>2320</v>
      </c>
      <c r="B2091" s="76">
        <f t="shared" si="249"/>
        <v>2.3199999999999998</v>
      </c>
      <c r="C2091" s="78">
        <f t="shared" si="250"/>
        <v>5.2984133780821715E-7</v>
      </c>
      <c r="D2091" s="78">
        <f t="shared" si="251"/>
        <v>1</v>
      </c>
      <c r="E2091" s="78">
        <f t="shared" si="252"/>
        <v>5.2984133780821715E-7</v>
      </c>
      <c r="F2091" s="78">
        <f t="shared" si="253"/>
        <v>-125.51708322799911</v>
      </c>
      <c r="G2091" s="78">
        <f t="shared" si="254"/>
        <v>10</v>
      </c>
      <c r="H2091" s="78">
        <f t="shared" si="255"/>
        <v>3.039145973789514E-7</v>
      </c>
      <c r="I2091" s="78">
        <f t="shared" si="256"/>
        <v>3.039145973789514E-6</v>
      </c>
      <c r="J2091" s="190"/>
    </row>
    <row r="2092" spans="1:10" x14ac:dyDescent="0.2">
      <c r="A2092" s="76">
        <v>2330</v>
      </c>
      <c r="B2092" s="76">
        <f t="shared" si="249"/>
        <v>2.33</v>
      </c>
      <c r="C2092" s="78">
        <f t="shared" si="250"/>
        <v>1.3639453696920119E-6</v>
      </c>
      <c r="D2092" s="78">
        <f t="shared" si="251"/>
        <v>1</v>
      </c>
      <c r="E2092" s="78">
        <f t="shared" si="252"/>
        <v>1.3639453696920119E-6</v>
      </c>
      <c r="F2092" s="78">
        <f t="shared" si="253"/>
        <v>-117.30406048386118</v>
      </c>
      <c r="G2092" s="78">
        <f t="shared" si="254"/>
        <v>10</v>
      </c>
      <c r="H2092" s="78">
        <f t="shared" si="255"/>
        <v>9.468933537501145E-7</v>
      </c>
      <c r="I2092" s="78">
        <f t="shared" si="256"/>
        <v>9.4689335375011454E-6</v>
      </c>
      <c r="J2092" s="190"/>
    </row>
    <row r="2093" spans="1:10" x14ac:dyDescent="0.2">
      <c r="A2093" s="76">
        <v>2340</v>
      </c>
      <c r="B2093" s="76">
        <f t="shared" si="249"/>
        <v>2.34</v>
      </c>
      <c r="C2093" s="78">
        <f t="shared" si="250"/>
        <v>2.1877688852840171E-6</v>
      </c>
      <c r="D2093" s="78">
        <f t="shared" si="251"/>
        <v>1</v>
      </c>
      <c r="E2093" s="78">
        <f t="shared" si="252"/>
        <v>2.1877688852840171E-6</v>
      </c>
      <c r="F2093" s="78">
        <f t="shared" si="253"/>
        <v>-113.19997117097017</v>
      </c>
      <c r="G2093" s="78">
        <f t="shared" si="254"/>
        <v>10</v>
      </c>
      <c r="H2093" s="78">
        <f t="shared" si="255"/>
        <v>1.7758571274880145E-6</v>
      </c>
      <c r="I2093" s="78">
        <f t="shared" si="256"/>
        <v>1.7758571274880145E-5</v>
      </c>
      <c r="J2093" s="190"/>
    </row>
    <row r="2094" spans="1:10" x14ac:dyDescent="0.2">
      <c r="A2094" s="76">
        <v>2350</v>
      </c>
      <c r="B2094" s="76">
        <f t="shared" si="249"/>
        <v>2.35</v>
      </c>
      <c r="C2094" s="78">
        <f t="shared" si="250"/>
        <v>2.511104847021454E-6</v>
      </c>
      <c r="D2094" s="78">
        <f t="shared" si="251"/>
        <v>1</v>
      </c>
      <c r="E2094" s="78">
        <f t="shared" si="252"/>
        <v>2.511104847021454E-6</v>
      </c>
      <c r="F2094" s="78">
        <f t="shared" si="253"/>
        <v>-112.00270307324263</v>
      </c>
      <c r="G2094" s="78">
        <f t="shared" si="254"/>
        <v>10</v>
      </c>
      <c r="H2094" s="78">
        <f t="shared" si="255"/>
        <v>2.3494368661527357E-6</v>
      </c>
      <c r="I2094" s="78">
        <f t="shared" si="256"/>
        <v>2.3494368661527357E-5</v>
      </c>
      <c r="J2094" s="190"/>
    </row>
    <row r="2095" spans="1:10" x14ac:dyDescent="0.2">
      <c r="A2095" s="76">
        <v>2360</v>
      </c>
      <c r="B2095" s="76">
        <f t="shared" si="249"/>
        <v>2.36</v>
      </c>
      <c r="C2095" s="78">
        <f t="shared" si="250"/>
        <v>2.132995607858008E-6</v>
      </c>
      <c r="D2095" s="78">
        <f t="shared" si="251"/>
        <v>1</v>
      </c>
      <c r="E2095" s="78">
        <f t="shared" si="252"/>
        <v>2.132995607858008E-6</v>
      </c>
      <c r="F2095" s="78">
        <f t="shared" si="253"/>
        <v>-113.42020077647786</v>
      </c>
      <c r="G2095" s="78">
        <f t="shared" si="254"/>
        <v>10</v>
      </c>
      <c r="H2095" s="78">
        <f t="shared" si="255"/>
        <v>2.322050227439731E-6</v>
      </c>
      <c r="I2095" s="78">
        <f t="shared" si="256"/>
        <v>2.322050227439731E-5</v>
      </c>
      <c r="J2095" s="190"/>
    </row>
    <row r="2096" spans="1:10" x14ac:dyDescent="0.2">
      <c r="A2096" s="76">
        <v>2370</v>
      </c>
      <c r="B2096" s="76">
        <f t="shared" si="249"/>
        <v>2.37</v>
      </c>
      <c r="C2096" s="78">
        <f t="shared" si="250"/>
        <v>1.2965032616549871E-6</v>
      </c>
      <c r="D2096" s="78">
        <f t="shared" si="251"/>
        <v>1</v>
      </c>
      <c r="E2096" s="78">
        <f t="shared" si="252"/>
        <v>1.2965032616549871E-6</v>
      </c>
      <c r="F2096" s="78">
        <f t="shared" si="253"/>
        <v>-117.74452772649296</v>
      </c>
      <c r="G2096" s="78">
        <f t="shared" si="254"/>
        <v>10</v>
      </c>
      <c r="H2096" s="78">
        <f t="shared" si="255"/>
        <v>1.7147494347564977E-6</v>
      </c>
      <c r="I2096" s="78">
        <f t="shared" si="256"/>
        <v>1.7147494347564976E-5</v>
      </c>
      <c r="J2096" s="190"/>
    </row>
    <row r="2097" spans="1:10" x14ac:dyDescent="0.2">
      <c r="A2097" s="76">
        <v>2380</v>
      </c>
      <c r="B2097" s="76">
        <f t="shared" si="249"/>
        <v>2.38</v>
      </c>
      <c r="C2097" s="78">
        <f t="shared" si="250"/>
        <v>4.9103199529424332E-7</v>
      </c>
      <c r="D2097" s="78">
        <f t="shared" si="251"/>
        <v>1</v>
      </c>
      <c r="E2097" s="78">
        <f t="shared" si="252"/>
        <v>4.9103199529424332E-7</v>
      </c>
      <c r="F2097" s="78">
        <f t="shared" si="253"/>
        <v>-126.17780417273329</v>
      </c>
      <c r="G2097" s="78">
        <f t="shared" si="254"/>
        <v>10</v>
      </c>
      <c r="H2097" s="78">
        <f t="shared" si="255"/>
        <v>8.9376762847461523E-7</v>
      </c>
      <c r="I2097" s="78">
        <f t="shared" si="256"/>
        <v>8.937676284746153E-6</v>
      </c>
      <c r="J2097" s="190"/>
    </row>
    <row r="2098" spans="1:10" x14ac:dyDescent="0.2">
      <c r="A2098" s="76">
        <v>2390</v>
      </c>
      <c r="B2098" s="76">
        <f t="shared" si="249"/>
        <v>2.39</v>
      </c>
      <c r="C2098" s="78">
        <f t="shared" si="250"/>
        <v>7.0465582925035639E-8</v>
      </c>
      <c r="D2098" s="78">
        <f t="shared" si="251"/>
        <v>1</v>
      </c>
      <c r="E2098" s="78">
        <f t="shared" si="252"/>
        <v>7.0465582925035639E-8</v>
      </c>
      <c r="F2098" s="78">
        <f t="shared" si="253"/>
        <v>-143.04045902057422</v>
      </c>
      <c r="G2098" s="78">
        <f t="shared" si="254"/>
        <v>10</v>
      </c>
      <c r="H2098" s="78">
        <f t="shared" si="255"/>
        <v>2.8074878910963949E-7</v>
      </c>
      <c r="I2098" s="78">
        <f t="shared" si="256"/>
        <v>2.8074878910963949E-6</v>
      </c>
      <c r="J2098" s="190"/>
    </row>
    <row r="2099" spans="1:10" x14ac:dyDescent="0.2">
      <c r="A2099" s="76">
        <v>2400</v>
      </c>
      <c r="B2099" s="76">
        <f t="shared" si="249"/>
        <v>2.4</v>
      </c>
      <c r="C2099" s="78">
        <f t="shared" si="250"/>
        <v>5.995549965529088E-50</v>
      </c>
      <c r="D2099" s="78">
        <f t="shared" si="251"/>
        <v>1</v>
      </c>
      <c r="E2099" s="78">
        <f t="shared" si="252"/>
        <v>5.995549965529088E-50</v>
      </c>
      <c r="F2099" s="78">
        <f t="shared" si="253"/>
        <v>-984.44341946718396</v>
      </c>
      <c r="G2099" s="78">
        <f t="shared" si="254"/>
        <v>10</v>
      </c>
      <c r="H2099" s="78">
        <f t="shared" si="255"/>
        <v>3.5232791462517819E-8</v>
      </c>
      <c r="I2099" s="78">
        <f t="shared" si="256"/>
        <v>3.5232791462517822E-7</v>
      </c>
      <c r="J2099" s="190"/>
    </row>
    <row r="2100" spans="1:10" x14ac:dyDescent="0.2">
      <c r="A2100" s="76">
        <v>2410</v>
      </c>
      <c r="B2100" s="76">
        <f t="shared" si="249"/>
        <v>2.41</v>
      </c>
      <c r="C2100" s="78">
        <f t="shared" si="250"/>
        <v>6.8738210633663836E-8</v>
      </c>
      <c r="D2100" s="78">
        <f t="shared" si="251"/>
        <v>1</v>
      </c>
      <c r="E2100" s="78">
        <f t="shared" si="252"/>
        <v>6.8738210633663836E-8</v>
      </c>
      <c r="F2100" s="78">
        <f t="shared" si="253"/>
        <v>-143.25603554873018</v>
      </c>
      <c r="G2100" s="78">
        <f t="shared" si="254"/>
        <v>10</v>
      </c>
      <c r="H2100" s="78">
        <f t="shared" si="255"/>
        <v>3.4369105316831918E-8</v>
      </c>
      <c r="I2100" s="78">
        <f t="shared" si="256"/>
        <v>3.4369105316831919E-7</v>
      </c>
      <c r="J2100" s="190"/>
    </row>
    <row r="2101" spans="1:10" x14ac:dyDescent="0.2">
      <c r="A2101" s="76">
        <v>2420</v>
      </c>
      <c r="B2101" s="76">
        <f t="shared" si="249"/>
        <v>2.42</v>
      </c>
      <c r="C2101" s="78">
        <f t="shared" si="250"/>
        <v>4.672526375315769E-7</v>
      </c>
      <c r="D2101" s="78">
        <f t="shared" si="251"/>
        <v>1</v>
      </c>
      <c r="E2101" s="78">
        <f t="shared" si="252"/>
        <v>4.672526375315769E-7</v>
      </c>
      <c r="F2101" s="78">
        <f t="shared" si="253"/>
        <v>-126.60896476903389</v>
      </c>
      <c r="G2101" s="78">
        <f t="shared" si="254"/>
        <v>10</v>
      </c>
      <c r="H2101" s="78">
        <f t="shared" si="255"/>
        <v>2.6799542408262038E-7</v>
      </c>
      <c r="I2101" s="78">
        <f t="shared" si="256"/>
        <v>2.6799542408262038E-6</v>
      </c>
      <c r="J2101" s="190"/>
    </row>
    <row r="2102" spans="1:10" x14ac:dyDescent="0.2">
      <c r="A2102" s="76">
        <v>2430</v>
      </c>
      <c r="B2102" s="76">
        <f t="shared" si="249"/>
        <v>2.4300000000000002</v>
      </c>
      <c r="C2102" s="78">
        <f t="shared" si="250"/>
        <v>1.2034709911820811E-6</v>
      </c>
      <c r="D2102" s="78">
        <f t="shared" si="251"/>
        <v>1</v>
      </c>
      <c r="E2102" s="78">
        <f t="shared" si="252"/>
        <v>1.2034709911820811E-6</v>
      </c>
      <c r="F2102" s="78">
        <f t="shared" si="253"/>
        <v>-118.39128747248837</v>
      </c>
      <c r="G2102" s="78">
        <f t="shared" si="254"/>
        <v>10</v>
      </c>
      <c r="H2102" s="78">
        <f t="shared" si="255"/>
        <v>8.3536181435682899E-7</v>
      </c>
      <c r="I2102" s="78">
        <f t="shared" si="256"/>
        <v>8.3536181435682899E-6</v>
      </c>
      <c r="J2102" s="190"/>
    </row>
    <row r="2103" spans="1:10" x14ac:dyDescent="0.2">
      <c r="A2103" s="76">
        <v>2440</v>
      </c>
      <c r="B2103" s="76">
        <f t="shared" si="249"/>
        <v>2.44</v>
      </c>
      <c r="C2103" s="78">
        <f t="shared" si="250"/>
        <v>1.9313940318925676E-6</v>
      </c>
      <c r="D2103" s="78">
        <f t="shared" si="251"/>
        <v>1</v>
      </c>
      <c r="E2103" s="78">
        <f t="shared" si="252"/>
        <v>1.9313940318925676E-6</v>
      </c>
      <c r="F2103" s="78">
        <f t="shared" si="253"/>
        <v>-114.28258229842152</v>
      </c>
      <c r="G2103" s="78">
        <f t="shared" si="254"/>
        <v>10</v>
      </c>
      <c r="H2103" s="78">
        <f t="shared" si="255"/>
        <v>1.5674325115373244E-6</v>
      </c>
      <c r="I2103" s="78">
        <f t="shared" si="256"/>
        <v>1.5674325115373245E-5</v>
      </c>
      <c r="J2103" s="190"/>
    </row>
    <row r="2104" spans="1:10" x14ac:dyDescent="0.2">
      <c r="A2104" s="76">
        <v>2450</v>
      </c>
      <c r="B2104" s="76">
        <f t="shared" si="249"/>
        <v>2.4500000000000002</v>
      </c>
      <c r="C2104" s="78">
        <f t="shared" si="250"/>
        <v>2.2180083289666064E-6</v>
      </c>
      <c r="D2104" s="78">
        <f t="shared" si="251"/>
        <v>1</v>
      </c>
      <c r="E2104" s="78">
        <f t="shared" si="252"/>
        <v>2.2180083289666064E-6</v>
      </c>
      <c r="F2104" s="78">
        <f t="shared" si="253"/>
        <v>-113.080736546808</v>
      </c>
      <c r="G2104" s="78">
        <f t="shared" si="254"/>
        <v>10</v>
      </c>
      <c r="H2104" s="78">
        <f t="shared" si="255"/>
        <v>2.074701180429587E-6</v>
      </c>
      <c r="I2104" s="78">
        <f t="shared" si="256"/>
        <v>2.0747011804295869E-5</v>
      </c>
      <c r="J2104" s="190"/>
    </row>
    <row r="2105" spans="1:10" x14ac:dyDescent="0.2">
      <c r="A2105" s="76">
        <v>2460</v>
      </c>
      <c r="B2105" s="76">
        <f t="shared" si="249"/>
        <v>2.46</v>
      </c>
      <c r="C2105" s="78">
        <f t="shared" si="250"/>
        <v>1.8850170537540076E-6</v>
      </c>
      <c r="D2105" s="78">
        <f t="shared" si="251"/>
        <v>1</v>
      </c>
      <c r="E2105" s="78">
        <f t="shared" si="252"/>
        <v>1.8850170537540076E-6</v>
      </c>
      <c r="F2105" s="78">
        <f t="shared" si="253"/>
        <v>-114.49369432754298</v>
      </c>
      <c r="G2105" s="78">
        <f t="shared" si="254"/>
        <v>10</v>
      </c>
      <c r="H2105" s="78">
        <f t="shared" si="255"/>
        <v>2.0515126913603068E-6</v>
      </c>
      <c r="I2105" s="78">
        <f t="shared" si="256"/>
        <v>2.051512691360307E-5</v>
      </c>
      <c r="J2105" s="190"/>
    </row>
    <row r="2106" spans="1:10" x14ac:dyDescent="0.2">
      <c r="A2106" s="76">
        <v>2470</v>
      </c>
      <c r="B2106" s="76">
        <f t="shared" si="249"/>
        <v>2.4700000000000002</v>
      </c>
      <c r="C2106" s="78">
        <f t="shared" si="250"/>
        <v>1.1463680383391175E-6</v>
      </c>
      <c r="D2106" s="78">
        <f t="shared" si="251"/>
        <v>1</v>
      </c>
      <c r="E2106" s="78">
        <f t="shared" si="252"/>
        <v>1.1463680383391175E-6</v>
      </c>
      <c r="F2106" s="78">
        <f t="shared" si="253"/>
        <v>-118.81351861841199</v>
      </c>
      <c r="G2106" s="78">
        <f t="shared" si="254"/>
        <v>10</v>
      </c>
      <c r="H2106" s="78">
        <f t="shared" si="255"/>
        <v>1.5156925460465627E-6</v>
      </c>
      <c r="I2106" s="78">
        <f t="shared" si="256"/>
        <v>1.5156925460465627E-5</v>
      </c>
      <c r="J2106" s="190"/>
    </row>
    <row r="2107" spans="1:10" x14ac:dyDescent="0.2">
      <c r="A2107" s="76">
        <v>2480</v>
      </c>
      <c r="B2107" s="76">
        <f t="shared" si="249"/>
        <v>2.48</v>
      </c>
      <c r="C2107" s="78">
        <f t="shared" si="250"/>
        <v>4.3439372151266538E-7</v>
      </c>
      <c r="D2107" s="78">
        <f t="shared" si="251"/>
        <v>1</v>
      </c>
      <c r="E2107" s="78">
        <f t="shared" si="252"/>
        <v>4.3439372151266538E-7</v>
      </c>
      <c r="F2107" s="78">
        <f t="shared" si="253"/>
        <v>-127.24232920853655</v>
      </c>
      <c r="G2107" s="78">
        <f t="shared" si="254"/>
        <v>10</v>
      </c>
      <c r="H2107" s="78">
        <f t="shared" si="255"/>
        <v>7.9038087992589148E-7</v>
      </c>
      <c r="I2107" s="78">
        <f t="shared" si="256"/>
        <v>7.9038087992589141E-6</v>
      </c>
      <c r="J2107" s="190"/>
    </row>
    <row r="2108" spans="1:10" x14ac:dyDescent="0.2">
      <c r="A2108" s="76">
        <v>2490</v>
      </c>
      <c r="B2108" s="76">
        <f t="shared" si="249"/>
        <v>2.4900000000000002</v>
      </c>
      <c r="C2108" s="78">
        <f t="shared" si="250"/>
        <v>6.2369501441037176E-8</v>
      </c>
      <c r="D2108" s="78">
        <f t="shared" si="251"/>
        <v>1</v>
      </c>
      <c r="E2108" s="78">
        <f t="shared" si="252"/>
        <v>6.2369501441037176E-8</v>
      </c>
      <c r="F2108" s="78">
        <f t="shared" si="253"/>
        <v>-144.10055455052196</v>
      </c>
      <c r="G2108" s="78">
        <f t="shared" si="254"/>
        <v>10</v>
      </c>
      <c r="H2108" s="78">
        <f t="shared" si="255"/>
        <v>2.483816114768513E-7</v>
      </c>
      <c r="I2108" s="78">
        <f t="shared" si="256"/>
        <v>2.483816114768513E-6</v>
      </c>
      <c r="J2108" s="190"/>
    </row>
    <row r="2109" spans="1:10" x14ac:dyDescent="0.2">
      <c r="A2109" s="76">
        <v>2500</v>
      </c>
      <c r="B2109" s="76">
        <f t="shared" ref="B2109:B2172" si="257">A2109/1000</f>
        <v>2.5</v>
      </c>
      <c r="C2109" s="78">
        <f t="shared" ref="C2109:C2172" si="258">ABS(SIN(((144*PI()*$A2109*VLOOKUP($D$8,$C$13:$D$16,2,FALSE))/($D$11*1000000)))/(VLOOKUP($D$8,$C$13:$D$16,2,FALSE)*SIN(((144*PI()*$A2109)/($D$11*1000000)))))^3</f>
        <v>2.4547855285102305E-52</v>
      </c>
      <c r="D2109" s="78">
        <f t="shared" ref="D2109:D2172" si="259">ABS(SIN(((144*VLOOKUP($D$8,$C$13:$D$16,2,FALSE)*PI()*$A2109*VLOOKUP($D$8,$C$13:$E$16,3,FALSE))/($D$11*1000000)))/(VLOOKUP($D$8,$C$13:$E$16,3,FALSE)*SIN(((144*VLOOKUP($D$8,$C$13:$D$16,2,FALSE)*PI()*$A2109)/($D$11*1000000)))))^1</f>
        <v>1</v>
      </c>
      <c r="E2109" s="78">
        <f t="shared" ref="E2109:E2172" si="260">C2109*D2109</f>
        <v>2.4547855285102305E-52</v>
      </c>
      <c r="F2109" s="78">
        <f t="shared" ref="F2109:F2172" si="261">20*LOG10(E2109)</f>
        <v>-1032.1997289128026</v>
      </c>
      <c r="G2109" s="78">
        <f t="shared" ref="G2109:G2172" si="262">A2109-A2108</f>
        <v>10</v>
      </c>
      <c r="H2109" s="78">
        <f t="shared" ref="H2109:H2172" si="263">((C2109+C2108)/2)</f>
        <v>3.1184750720518588E-8</v>
      </c>
      <c r="I2109" s="78">
        <f t="shared" si="256"/>
        <v>3.1184750720518588E-7</v>
      </c>
      <c r="J2109" s="190"/>
    </row>
    <row r="2110" spans="1:10" x14ac:dyDescent="0.2">
      <c r="A2110" s="76">
        <v>2510</v>
      </c>
      <c r="B2110" s="76">
        <f t="shared" si="257"/>
        <v>2.5099999999999998</v>
      </c>
      <c r="C2110" s="78">
        <f t="shared" si="258"/>
        <v>6.0901926782350555E-8</v>
      </c>
      <c r="D2110" s="78">
        <f t="shared" si="259"/>
        <v>1</v>
      </c>
      <c r="E2110" s="78">
        <f t="shared" si="260"/>
        <v>6.0901926782350555E-8</v>
      </c>
      <c r="F2110" s="78">
        <f t="shared" si="261"/>
        <v>-144.3073793434983</v>
      </c>
      <c r="G2110" s="78">
        <f t="shared" si="262"/>
        <v>10</v>
      </c>
      <c r="H2110" s="78">
        <f t="shared" si="263"/>
        <v>3.0450963391175277E-8</v>
      </c>
      <c r="I2110" s="78">
        <f t="shared" ref="I2110:I2173" si="264">G2110*H2110</f>
        <v>3.0450963391175279E-7</v>
      </c>
      <c r="J2110" s="190"/>
    </row>
    <row r="2111" spans="1:10" x14ac:dyDescent="0.2">
      <c r="A2111" s="76">
        <v>2520</v>
      </c>
      <c r="B2111" s="76">
        <f t="shared" si="257"/>
        <v>2.52</v>
      </c>
      <c r="C2111" s="78">
        <f t="shared" si="258"/>
        <v>4.1419106571499092E-7</v>
      </c>
      <c r="D2111" s="78">
        <f t="shared" si="259"/>
        <v>1</v>
      </c>
      <c r="E2111" s="78">
        <f t="shared" si="260"/>
        <v>4.1419106571499092E-7</v>
      </c>
      <c r="F2111" s="78">
        <f t="shared" si="261"/>
        <v>-127.65598546532291</v>
      </c>
      <c r="G2111" s="78">
        <f t="shared" si="262"/>
        <v>10</v>
      </c>
      <c r="H2111" s="78">
        <f t="shared" si="263"/>
        <v>2.3754649624867074E-7</v>
      </c>
      <c r="I2111" s="78">
        <f t="shared" si="264"/>
        <v>2.3754649624867074E-6</v>
      </c>
      <c r="J2111" s="190"/>
    </row>
    <row r="2112" spans="1:10" x14ac:dyDescent="0.2">
      <c r="A2112" s="76">
        <v>2530</v>
      </c>
      <c r="B2112" s="76">
        <f t="shared" si="257"/>
        <v>2.5299999999999998</v>
      </c>
      <c r="C2112" s="78">
        <f t="shared" si="258"/>
        <v>1.0673307357203318E-6</v>
      </c>
      <c r="D2112" s="78">
        <f t="shared" si="259"/>
        <v>1</v>
      </c>
      <c r="E2112" s="78">
        <f t="shared" si="260"/>
        <v>1.0673307357203318E-6</v>
      </c>
      <c r="F2112" s="78">
        <f t="shared" si="261"/>
        <v>-119.43401968195997</v>
      </c>
      <c r="G2112" s="78">
        <f t="shared" si="262"/>
        <v>10</v>
      </c>
      <c r="H2112" s="78">
        <f t="shared" si="263"/>
        <v>7.4076090071766138E-7</v>
      </c>
      <c r="I2112" s="78">
        <f t="shared" si="264"/>
        <v>7.4076090071766133E-6</v>
      </c>
      <c r="J2112" s="190"/>
    </row>
    <row r="2113" spans="1:10" x14ac:dyDescent="0.2">
      <c r="A2113" s="76">
        <v>2540</v>
      </c>
      <c r="B2113" s="76">
        <f t="shared" si="257"/>
        <v>2.54</v>
      </c>
      <c r="C2113" s="78">
        <f t="shared" si="258"/>
        <v>1.7137481115303486E-6</v>
      </c>
      <c r="D2113" s="78">
        <f t="shared" si="259"/>
        <v>1</v>
      </c>
      <c r="E2113" s="78">
        <f t="shared" si="260"/>
        <v>1.7137481115303486E-6</v>
      </c>
      <c r="F2113" s="78">
        <f t="shared" si="261"/>
        <v>-115.32106021548437</v>
      </c>
      <c r="G2113" s="78">
        <f t="shared" si="262"/>
        <v>10</v>
      </c>
      <c r="H2113" s="78">
        <f t="shared" si="263"/>
        <v>1.3905394236253403E-6</v>
      </c>
      <c r="I2113" s="78">
        <f t="shared" si="264"/>
        <v>1.3905394236253404E-5</v>
      </c>
      <c r="J2113" s="190"/>
    </row>
    <row r="2114" spans="1:10" x14ac:dyDescent="0.2">
      <c r="A2114" s="76">
        <v>2550</v>
      </c>
      <c r="B2114" s="76">
        <f t="shared" si="257"/>
        <v>2.5499999999999998</v>
      </c>
      <c r="C2114" s="78">
        <f t="shared" si="258"/>
        <v>1.969020792510789E-6</v>
      </c>
      <c r="D2114" s="78">
        <f t="shared" si="259"/>
        <v>1</v>
      </c>
      <c r="E2114" s="78">
        <f t="shared" si="260"/>
        <v>1.969020792510789E-6</v>
      </c>
      <c r="F2114" s="78">
        <f t="shared" si="261"/>
        <v>-114.11499395529734</v>
      </c>
      <c r="G2114" s="78">
        <f t="shared" si="262"/>
        <v>10</v>
      </c>
      <c r="H2114" s="78">
        <f t="shared" si="263"/>
        <v>1.8413844520205687E-6</v>
      </c>
      <c r="I2114" s="78">
        <f t="shared" si="264"/>
        <v>1.8413844520205688E-5</v>
      </c>
      <c r="J2114" s="190"/>
    </row>
    <row r="2115" spans="1:10" x14ac:dyDescent="0.2">
      <c r="A2115" s="76">
        <v>2560</v>
      </c>
      <c r="B2115" s="76">
        <f t="shared" si="257"/>
        <v>2.56</v>
      </c>
      <c r="C2115" s="78">
        <f t="shared" si="258"/>
        <v>1.674217085562687E-6</v>
      </c>
      <c r="D2115" s="78">
        <f t="shared" si="259"/>
        <v>1</v>
      </c>
      <c r="E2115" s="78">
        <f t="shared" si="260"/>
        <v>1.674217085562687E-6</v>
      </c>
      <c r="F2115" s="78">
        <f t="shared" si="261"/>
        <v>-115.52376460726839</v>
      </c>
      <c r="G2115" s="78">
        <f t="shared" si="262"/>
        <v>10</v>
      </c>
      <c r="H2115" s="78">
        <f t="shared" si="263"/>
        <v>1.821618939036738E-6</v>
      </c>
      <c r="I2115" s="78">
        <f t="shared" si="264"/>
        <v>1.8216189390367379E-5</v>
      </c>
      <c r="J2115" s="190"/>
    </row>
    <row r="2116" spans="1:10" x14ac:dyDescent="0.2">
      <c r="A2116" s="76">
        <v>2570</v>
      </c>
      <c r="B2116" s="76">
        <f t="shared" si="257"/>
        <v>2.57</v>
      </c>
      <c r="C2116" s="78">
        <f t="shared" si="258"/>
        <v>1.0186576767058367E-6</v>
      </c>
      <c r="D2116" s="78">
        <f t="shared" si="259"/>
        <v>1</v>
      </c>
      <c r="E2116" s="78">
        <f t="shared" si="260"/>
        <v>1.0186576767058367E-6</v>
      </c>
      <c r="F2116" s="78">
        <f t="shared" si="261"/>
        <v>-119.83943475157432</v>
      </c>
      <c r="G2116" s="78">
        <f t="shared" si="262"/>
        <v>10</v>
      </c>
      <c r="H2116" s="78">
        <f t="shared" si="263"/>
        <v>1.3464373811342618E-6</v>
      </c>
      <c r="I2116" s="78">
        <f t="shared" si="264"/>
        <v>1.3464373811342618E-5</v>
      </c>
      <c r="J2116" s="190"/>
    </row>
    <row r="2117" spans="1:10" x14ac:dyDescent="0.2">
      <c r="A2117" s="76">
        <v>2580</v>
      </c>
      <c r="B2117" s="76">
        <f t="shared" si="257"/>
        <v>2.58</v>
      </c>
      <c r="C2117" s="78">
        <f t="shared" si="258"/>
        <v>3.8618358575607195E-7</v>
      </c>
      <c r="D2117" s="78">
        <f t="shared" si="259"/>
        <v>1</v>
      </c>
      <c r="E2117" s="78">
        <f t="shared" si="260"/>
        <v>3.8618358575607195E-7</v>
      </c>
      <c r="F2117" s="78">
        <f t="shared" si="261"/>
        <v>-128.2641237860189</v>
      </c>
      <c r="G2117" s="78">
        <f t="shared" si="262"/>
        <v>10</v>
      </c>
      <c r="H2117" s="78">
        <f t="shared" si="263"/>
        <v>7.0242063123095436E-7</v>
      </c>
      <c r="I2117" s="78">
        <f t="shared" si="264"/>
        <v>7.0242063123095436E-6</v>
      </c>
      <c r="J2117" s="190"/>
    </row>
    <row r="2118" spans="1:10" x14ac:dyDescent="0.2">
      <c r="A2118" s="76">
        <v>2590</v>
      </c>
      <c r="B2118" s="76">
        <f t="shared" si="257"/>
        <v>2.59</v>
      </c>
      <c r="C2118" s="78">
        <f t="shared" si="258"/>
        <v>5.5473684360416962E-8</v>
      </c>
      <c r="D2118" s="78">
        <f t="shared" si="259"/>
        <v>1</v>
      </c>
      <c r="E2118" s="78">
        <f t="shared" si="260"/>
        <v>5.5473684360416962E-8</v>
      </c>
      <c r="F2118" s="78">
        <f t="shared" si="261"/>
        <v>-145.11825977805665</v>
      </c>
      <c r="G2118" s="78">
        <f t="shared" si="262"/>
        <v>10</v>
      </c>
      <c r="H2118" s="78">
        <f t="shared" si="263"/>
        <v>2.2082863505824444E-7</v>
      </c>
      <c r="I2118" s="78">
        <f t="shared" si="264"/>
        <v>2.2082863505824443E-6</v>
      </c>
      <c r="J2118" s="190"/>
    </row>
    <row r="2119" spans="1:10" x14ac:dyDescent="0.2">
      <c r="A2119" s="76">
        <v>2600</v>
      </c>
      <c r="B2119" s="76">
        <f t="shared" si="257"/>
        <v>2.6</v>
      </c>
      <c r="C2119" s="78">
        <f t="shared" si="258"/>
        <v>1.1195245523637046E-49</v>
      </c>
      <c r="D2119" s="78">
        <f t="shared" si="259"/>
        <v>1</v>
      </c>
      <c r="E2119" s="78">
        <f t="shared" si="260"/>
        <v>1.1195245523637046E-49</v>
      </c>
      <c r="F2119" s="78">
        <f t="shared" si="261"/>
        <v>-979.01932754881557</v>
      </c>
      <c r="G2119" s="78">
        <f t="shared" si="262"/>
        <v>10</v>
      </c>
      <c r="H2119" s="78">
        <f t="shared" si="263"/>
        <v>2.7736842180208481E-8</v>
      </c>
      <c r="I2119" s="78">
        <f t="shared" si="264"/>
        <v>2.7736842180208482E-7</v>
      </c>
      <c r="J2119" s="190"/>
    </row>
    <row r="2120" spans="1:10" x14ac:dyDescent="0.2">
      <c r="A2120" s="76">
        <v>2610</v>
      </c>
      <c r="B2120" s="76">
        <f t="shared" si="257"/>
        <v>2.61</v>
      </c>
      <c r="C2120" s="78">
        <f t="shared" si="258"/>
        <v>5.4218806217135382E-8</v>
      </c>
      <c r="D2120" s="78">
        <f t="shared" si="259"/>
        <v>1</v>
      </c>
      <c r="E2120" s="78">
        <f t="shared" si="260"/>
        <v>5.4218806217135382E-8</v>
      </c>
      <c r="F2120" s="78">
        <f t="shared" si="261"/>
        <v>-145.31700097783227</v>
      </c>
      <c r="G2120" s="78">
        <f t="shared" si="262"/>
        <v>10</v>
      </c>
      <c r="H2120" s="78">
        <f t="shared" si="263"/>
        <v>2.7109403108567691E-8</v>
      </c>
      <c r="I2120" s="78">
        <f t="shared" si="264"/>
        <v>2.7109403108567689E-7</v>
      </c>
      <c r="J2120" s="190"/>
    </row>
    <row r="2121" spans="1:10" x14ac:dyDescent="0.2">
      <c r="A2121" s="76">
        <v>2620</v>
      </c>
      <c r="B2121" s="76">
        <f t="shared" si="257"/>
        <v>2.62</v>
      </c>
      <c r="C2121" s="78">
        <f t="shared" si="258"/>
        <v>3.6890912205647569E-7</v>
      </c>
      <c r="D2121" s="78">
        <f t="shared" si="259"/>
        <v>1</v>
      </c>
      <c r="E2121" s="78">
        <f t="shared" si="260"/>
        <v>3.6890912205647569E-7</v>
      </c>
      <c r="F2121" s="78">
        <f t="shared" si="261"/>
        <v>-128.66161211585913</v>
      </c>
      <c r="G2121" s="78">
        <f t="shared" si="262"/>
        <v>10</v>
      </c>
      <c r="H2121" s="78">
        <f t="shared" si="263"/>
        <v>2.1156396413680554E-7</v>
      </c>
      <c r="I2121" s="78">
        <f t="shared" si="264"/>
        <v>2.1156396413680555E-6</v>
      </c>
      <c r="J2121" s="190"/>
    </row>
    <row r="2122" spans="1:10" x14ac:dyDescent="0.2">
      <c r="A2122" s="76">
        <v>2630</v>
      </c>
      <c r="B2122" s="76">
        <f t="shared" si="257"/>
        <v>2.63</v>
      </c>
      <c r="C2122" s="78">
        <f t="shared" si="258"/>
        <v>9.5107747551041286E-7</v>
      </c>
      <c r="D2122" s="78">
        <f t="shared" si="259"/>
        <v>1</v>
      </c>
      <c r="E2122" s="78">
        <f t="shared" si="260"/>
        <v>9.5107747551041286E-7</v>
      </c>
      <c r="F2122" s="78">
        <f t="shared" si="261"/>
        <v>-120.43568207310967</v>
      </c>
      <c r="G2122" s="78">
        <f t="shared" si="262"/>
        <v>10</v>
      </c>
      <c r="H2122" s="78">
        <f t="shared" si="263"/>
        <v>6.5999329878344425E-7</v>
      </c>
      <c r="I2122" s="78">
        <f t="shared" si="264"/>
        <v>6.5999329878344423E-6</v>
      </c>
      <c r="J2122" s="190"/>
    </row>
    <row r="2123" spans="1:10" x14ac:dyDescent="0.2">
      <c r="A2123" s="76">
        <v>2640</v>
      </c>
      <c r="B2123" s="76">
        <f t="shared" si="257"/>
        <v>2.64</v>
      </c>
      <c r="C2123" s="78">
        <f t="shared" si="258"/>
        <v>1.5277790987058702E-6</v>
      </c>
      <c r="D2123" s="78">
        <f t="shared" si="259"/>
        <v>1</v>
      </c>
      <c r="E2123" s="78">
        <f t="shared" si="260"/>
        <v>1.5277790987058702E-6</v>
      </c>
      <c r="F2123" s="78">
        <f t="shared" si="261"/>
        <v>-116.31878871557899</v>
      </c>
      <c r="G2123" s="78">
        <f t="shared" si="262"/>
        <v>10</v>
      </c>
      <c r="H2123" s="78">
        <f t="shared" si="263"/>
        <v>1.2394282871081415E-6</v>
      </c>
      <c r="I2123" s="78">
        <f t="shared" si="264"/>
        <v>1.2394282871081415E-5</v>
      </c>
      <c r="J2123" s="190"/>
    </row>
    <row r="2124" spans="1:10" x14ac:dyDescent="0.2">
      <c r="A2124" s="76">
        <v>2650</v>
      </c>
      <c r="B2124" s="76">
        <f t="shared" si="257"/>
        <v>2.65</v>
      </c>
      <c r="C2124" s="78">
        <f t="shared" si="258"/>
        <v>1.756139740646468E-6</v>
      </c>
      <c r="D2124" s="78">
        <f t="shared" si="259"/>
        <v>1</v>
      </c>
      <c r="E2124" s="78">
        <f t="shared" si="260"/>
        <v>1.756139740646468E-6</v>
      </c>
      <c r="F2124" s="78">
        <f t="shared" si="261"/>
        <v>-115.1088185820719</v>
      </c>
      <c r="G2124" s="78">
        <f t="shared" si="262"/>
        <v>10</v>
      </c>
      <c r="H2124" s="78">
        <f t="shared" si="263"/>
        <v>1.641959419676169E-6</v>
      </c>
      <c r="I2124" s="78">
        <f t="shared" si="264"/>
        <v>1.6419594196761689E-5</v>
      </c>
      <c r="J2124" s="190"/>
    </row>
    <row r="2125" spans="1:10" x14ac:dyDescent="0.2">
      <c r="A2125" s="76">
        <v>2660</v>
      </c>
      <c r="B2125" s="76">
        <f t="shared" si="257"/>
        <v>2.66</v>
      </c>
      <c r="C2125" s="78">
        <f t="shared" si="258"/>
        <v>1.4938749619286955E-6</v>
      </c>
      <c r="D2125" s="78">
        <f t="shared" si="259"/>
        <v>1</v>
      </c>
      <c r="E2125" s="78">
        <f t="shared" si="260"/>
        <v>1.4938749619286955E-6</v>
      </c>
      <c r="F2125" s="78">
        <f t="shared" si="261"/>
        <v>-116.51371503323624</v>
      </c>
      <c r="G2125" s="78">
        <f t="shared" si="262"/>
        <v>10</v>
      </c>
      <c r="H2125" s="78">
        <f t="shared" si="263"/>
        <v>1.6250073512875819E-6</v>
      </c>
      <c r="I2125" s="78">
        <f t="shared" si="264"/>
        <v>1.6250073512875819E-5</v>
      </c>
      <c r="J2125" s="190"/>
    </row>
    <row r="2126" spans="1:10" x14ac:dyDescent="0.2">
      <c r="A2126" s="76">
        <v>2670</v>
      </c>
      <c r="B2126" s="76">
        <f t="shared" si="257"/>
        <v>2.67</v>
      </c>
      <c r="C2126" s="78">
        <f t="shared" si="258"/>
        <v>9.0933306798420635E-7</v>
      </c>
      <c r="D2126" s="78">
        <f t="shared" si="259"/>
        <v>1</v>
      </c>
      <c r="E2126" s="78">
        <f t="shared" si="260"/>
        <v>9.0933306798420635E-7</v>
      </c>
      <c r="F2126" s="78">
        <f t="shared" si="261"/>
        <v>-120.82554030930146</v>
      </c>
      <c r="G2126" s="78">
        <f t="shared" si="262"/>
        <v>10</v>
      </c>
      <c r="H2126" s="78">
        <f t="shared" si="263"/>
        <v>1.201604014956451E-6</v>
      </c>
      <c r="I2126" s="78">
        <f t="shared" si="264"/>
        <v>1.201604014956451E-5</v>
      </c>
      <c r="J2126" s="190"/>
    </row>
    <row r="2127" spans="1:10" x14ac:dyDescent="0.2">
      <c r="A2127" s="76">
        <v>2680</v>
      </c>
      <c r="B2127" s="76">
        <f t="shared" si="257"/>
        <v>2.68</v>
      </c>
      <c r="C2127" s="78">
        <f t="shared" si="258"/>
        <v>3.4488898671717611E-7</v>
      </c>
      <c r="D2127" s="78">
        <f t="shared" si="259"/>
        <v>1</v>
      </c>
      <c r="E2127" s="78">
        <f t="shared" si="260"/>
        <v>3.4488898671717611E-7</v>
      </c>
      <c r="F2127" s="78">
        <f t="shared" si="261"/>
        <v>-129.24641347329728</v>
      </c>
      <c r="G2127" s="78">
        <f t="shared" si="262"/>
        <v>10</v>
      </c>
      <c r="H2127" s="78">
        <f t="shared" si="263"/>
        <v>6.271110273506912E-7</v>
      </c>
      <c r="I2127" s="78">
        <f t="shared" si="264"/>
        <v>6.2711102735069122E-6</v>
      </c>
      <c r="J2127" s="190"/>
    </row>
    <row r="2128" spans="1:10" x14ac:dyDescent="0.2">
      <c r="A2128" s="76">
        <v>2690</v>
      </c>
      <c r="B2128" s="76">
        <f t="shared" si="257"/>
        <v>2.69</v>
      </c>
      <c r="C2128" s="78">
        <f t="shared" si="258"/>
        <v>4.9563490837626311E-8</v>
      </c>
      <c r="D2128" s="78">
        <f t="shared" si="259"/>
        <v>1</v>
      </c>
      <c r="E2128" s="78">
        <f t="shared" si="260"/>
        <v>4.9563490837626311E-8</v>
      </c>
      <c r="F2128" s="78">
        <f t="shared" si="261"/>
        <v>-146.09676226297839</v>
      </c>
      <c r="G2128" s="78">
        <f t="shared" si="262"/>
        <v>10</v>
      </c>
      <c r="H2128" s="78">
        <f t="shared" si="263"/>
        <v>1.9722623877740121E-7</v>
      </c>
      <c r="I2128" s="78">
        <f t="shared" si="264"/>
        <v>1.9722623877740121E-6</v>
      </c>
      <c r="J2128" s="190"/>
    </row>
    <row r="2129" spans="1:10" x14ac:dyDescent="0.2">
      <c r="A2129" s="76">
        <v>2700</v>
      </c>
      <c r="B2129" s="76">
        <f t="shared" si="257"/>
        <v>2.7</v>
      </c>
      <c r="C2129" s="78">
        <f t="shared" si="258"/>
        <v>6.5967357132949191E-49</v>
      </c>
      <c r="D2129" s="78">
        <f t="shared" si="259"/>
        <v>1</v>
      </c>
      <c r="E2129" s="78">
        <f t="shared" si="260"/>
        <v>6.5967357132949191E-49</v>
      </c>
      <c r="F2129" s="78">
        <f t="shared" si="261"/>
        <v>-963.61341829643197</v>
      </c>
      <c r="G2129" s="78">
        <f t="shared" si="262"/>
        <v>10</v>
      </c>
      <c r="H2129" s="78">
        <f t="shared" si="263"/>
        <v>2.4781745418813156E-8</v>
      </c>
      <c r="I2129" s="78">
        <f t="shared" si="264"/>
        <v>2.4781745418813156E-7</v>
      </c>
      <c r="J2129" s="190"/>
    </row>
    <row r="2130" spans="1:10" x14ac:dyDescent="0.2">
      <c r="A2130" s="76">
        <v>2710</v>
      </c>
      <c r="B2130" s="76">
        <f t="shared" si="257"/>
        <v>2.71</v>
      </c>
      <c r="C2130" s="78">
        <f t="shared" si="258"/>
        <v>4.8484097016811811E-8</v>
      </c>
      <c r="D2130" s="78">
        <f t="shared" si="259"/>
        <v>1</v>
      </c>
      <c r="E2130" s="78">
        <f t="shared" si="260"/>
        <v>4.8484097016811811E-8</v>
      </c>
      <c r="F2130" s="78">
        <f t="shared" si="261"/>
        <v>-146.28801376833144</v>
      </c>
      <c r="G2130" s="78">
        <f t="shared" si="262"/>
        <v>10</v>
      </c>
      <c r="H2130" s="78">
        <f t="shared" si="263"/>
        <v>2.4242048508405906E-8</v>
      </c>
      <c r="I2130" s="78">
        <f t="shared" si="264"/>
        <v>2.4242048508405906E-7</v>
      </c>
      <c r="J2130" s="190"/>
    </row>
    <row r="2131" spans="1:10" x14ac:dyDescent="0.2">
      <c r="A2131" s="76">
        <v>2720</v>
      </c>
      <c r="B2131" s="76">
        <f t="shared" si="257"/>
        <v>2.72</v>
      </c>
      <c r="C2131" s="78">
        <f t="shared" si="258"/>
        <v>3.3003037360009979E-7</v>
      </c>
      <c r="D2131" s="78">
        <f t="shared" si="259"/>
        <v>1</v>
      </c>
      <c r="E2131" s="78">
        <f t="shared" si="260"/>
        <v>3.3003037360009979E-7</v>
      </c>
      <c r="F2131" s="78">
        <f t="shared" si="261"/>
        <v>-129.62892177941836</v>
      </c>
      <c r="G2131" s="78">
        <f t="shared" si="262"/>
        <v>10</v>
      </c>
      <c r="H2131" s="78">
        <f t="shared" si="263"/>
        <v>1.892572353084558E-7</v>
      </c>
      <c r="I2131" s="78">
        <f t="shared" si="264"/>
        <v>1.8925723530845579E-6</v>
      </c>
      <c r="J2131" s="190"/>
    </row>
    <row r="2132" spans="1:10" x14ac:dyDescent="0.2">
      <c r="A2132" s="76">
        <v>2730</v>
      </c>
      <c r="B2132" s="76">
        <f t="shared" si="257"/>
        <v>2.73</v>
      </c>
      <c r="C2132" s="78">
        <f t="shared" si="258"/>
        <v>8.5120506583512806E-7</v>
      </c>
      <c r="D2132" s="78">
        <f t="shared" si="259"/>
        <v>1</v>
      </c>
      <c r="E2132" s="78">
        <f t="shared" si="260"/>
        <v>8.5120506583512806E-7</v>
      </c>
      <c r="F2132" s="78">
        <f t="shared" si="261"/>
        <v>-121.39931600789559</v>
      </c>
      <c r="G2132" s="78">
        <f t="shared" si="262"/>
        <v>10</v>
      </c>
      <c r="H2132" s="78">
        <f t="shared" si="263"/>
        <v>5.9061771971761395E-7</v>
      </c>
      <c r="I2132" s="78">
        <f t="shared" si="264"/>
        <v>5.9061771971761393E-6</v>
      </c>
      <c r="J2132" s="190"/>
    </row>
    <row r="2133" spans="1:10" x14ac:dyDescent="0.2">
      <c r="A2133" s="76">
        <v>2740</v>
      </c>
      <c r="B2133" s="76">
        <f t="shared" si="257"/>
        <v>2.74</v>
      </c>
      <c r="C2133" s="78">
        <f t="shared" si="258"/>
        <v>1.3679218898356278E-6</v>
      </c>
      <c r="D2133" s="78">
        <f t="shared" si="259"/>
        <v>1</v>
      </c>
      <c r="E2133" s="78">
        <f t="shared" si="260"/>
        <v>1.3679218898356278E-6</v>
      </c>
      <c r="F2133" s="78">
        <f t="shared" si="261"/>
        <v>-117.27877401404128</v>
      </c>
      <c r="G2133" s="78">
        <f t="shared" si="262"/>
        <v>10</v>
      </c>
      <c r="H2133" s="78">
        <f t="shared" si="263"/>
        <v>1.1095634778353779E-6</v>
      </c>
      <c r="I2133" s="78">
        <f t="shared" si="264"/>
        <v>1.1095634778353778E-5</v>
      </c>
      <c r="J2133" s="190"/>
    </row>
    <row r="2134" spans="1:10" x14ac:dyDescent="0.2">
      <c r="A2134" s="76">
        <v>2750</v>
      </c>
      <c r="B2134" s="76">
        <f t="shared" si="257"/>
        <v>2.75</v>
      </c>
      <c r="C2134" s="78">
        <f t="shared" si="258"/>
        <v>1.5730441002425349E-6</v>
      </c>
      <c r="D2134" s="78">
        <f t="shared" si="259"/>
        <v>1</v>
      </c>
      <c r="E2134" s="78">
        <f t="shared" si="260"/>
        <v>1.5730441002425349E-6</v>
      </c>
      <c r="F2134" s="78">
        <f t="shared" si="261"/>
        <v>-116.06518203547436</v>
      </c>
      <c r="G2134" s="78">
        <f t="shared" si="262"/>
        <v>10</v>
      </c>
      <c r="H2134" s="78">
        <f t="shared" si="263"/>
        <v>1.4704829950390812E-6</v>
      </c>
      <c r="I2134" s="78">
        <f t="shared" si="264"/>
        <v>1.4704829950390812E-5</v>
      </c>
      <c r="J2134" s="190"/>
    </row>
    <row r="2135" spans="1:10" x14ac:dyDescent="0.2">
      <c r="A2135" s="76">
        <v>2760</v>
      </c>
      <c r="B2135" s="76">
        <f t="shared" si="257"/>
        <v>2.76</v>
      </c>
      <c r="C2135" s="78">
        <f t="shared" si="258"/>
        <v>1.3386771276664304E-6</v>
      </c>
      <c r="D2135" s="78">
        <f t="shared" si="259"/>
        <v>1</v>
      </c>
      <c r="E2135" s="78">
        <f t="shared" si="260"/>
        <v>1.3386771276664304E-6</v>
      </c>
      <c r="F2135" s="78">
        <f t="shared" si="261"/>
        <v>-117.46648313610537</v>
      </c>
      <c r="G2135" s="78">
        <f t="shared" si="262"/>
        <v>10</v>
      </c>
      <c r="H2135" s="78">
        <f t="shared" si="263"/>
        <v>1.4558606139544825E-6</v>
      </c>
      <c r="I2135" s="78">
        <f t="shared" si="264"/>
        <v>1.4558606139544825E-5</v>
      </c>
      <c r="J2135" s="190"/>
    </row>
    <row r="2136" spans="1:10" x14ac:dyDescent="0.2">
      <c r="A2136" s="76">
        <v>2770</v>
      </c>
      <c r="B2136" s="76">
        <f t="shared" si="257"/>
        <v>2.77</v>
      </c>
      <c r="C2136" s="78">
        <f t="shared" si="258"/>
        <v>8.1519787105548844E-7</v>
      </c>
      <c r="D2136" s="78">
        <f t="shared" si="259"/>
        <v>1</v>
      </c>
      <c r="E2136" s="78">
        <f t="shared" si="260"/>
        <v>8.1519787105548844E-7</v>
      </c>
      <c r="F2136" s="78">
        <f t="shared" si="261"/>
        <v>-121.77473926379267</v>
      </c>
      <c r="G2136" s="78">
        <f t="shared" si="262"/>
        <v>10</v>
      </c>
      <c r="H2136" s="78">
        <f t="shared" si="263"/>
        <v>1.0769374993609595E-6</v>
      </c>
      <c r="I2136" s="78">
        <f t="shared" si="264"/>
        <v>1.0769374993609594E-5</v>
      </c>
      <c r="J2136" s="190"/>
    </row>
    <row r="2137" spans="1:10" x14ac:dyDescent="0.2">
      <c r="A2137" s="76">
        <v>2780</v>
      </c>
      <c r="B2137" s="76">
        <f t="shared" si="257"/>
        <v>2.78</v>
      </c>
      <c r="C2137" s="78">
        <f t="shared" si="258"/>
        <v>3.0931183704703114E-7</v>
      </c>
      <c r="D2137" s="78">
        <f t="shared" si="259"/>
        <v>1</v>
      </c>
      <c r="E2137" s="78">
        <f t="shared" si="260"/>
        <v>3.0931183704703114E-7</v>
      </c>
      <c r="F2137" s="78">
        <f t="shared" si="261"/>
        <v>-130.19206919348053</v>
      </c>
      <c r="G2137" s="78">
        <f t="shared" si="262"/>
        <v>10</v>
      </c>
      <c r="H2137" s="78">
        <f t="shared" si="263"/>
        <v>5.6225485405125981E-7</v>
      </c>
      <c r="I2137" s="78">
        <f t="shared" si="264"/>
        <v>5.6225485405125984E-6</v>
      </c>
      <c r="J2137" s="190"/>
    </row>
    <row r="2138" spans="1:10" x14ac:dyDescent="0.2">
      <c r="A2138" s="76">
        <v>2790</v>
      </c>
      <c r="B2138" s="76">
        <f t="shared" si="257"/>
        <v>2.79</v>
      </c>
      <c r="C2138" s="78">
        <f t="shared" si="258"/>
        <v>4.446875607020012E-8</v>
      </c>
      <c r="D2138" s="78">
        <f t="shared" si="259"/>
        <v>1</v>
      </c>
      <c r="E2138" s="78">
        <f t="shared" si="260"/>
        <v>4.446875607020012E-8</v>
      </c>
      <c r="F2138" s="78">
        <f t="shared" si="261"/>
        <v>-147.03890037904645</v>
      </c>
      <c r="G2138" s="78">
        <f t="shared" si="262"/>
        <v>10</v>
      </c>
      <c r="H2138" s="78">
        <f t="shared" si="263"/>
        <v>1.7689029655861564E-7</v>
      </c>
      <c r="I2138" s="78">
        <f t="shared" si="264"/>
        <v>1.7689029655861563E-6</v>
      </c>
      <c r="J2138" s="190"/>
    </row>
    <row r="2139" spans="1:10" x14ac:dyDescent="0.2">
      <c r="A2139" s="76">
        <v>2800</v>
      </c>
      <c r="B2139" s="76">
        <f t="shared" si="257"/>
        <v>2.8</v>
      </c>
      <c r="C2139" s="78">
        <f t="shared" si="258"/>
        <v>6.0191122074332385E-50</v>
      </c>
      <c r="D2139" s="78">
        <f t="shared" si="259"/>
        <v>1</v>
      </c>
      <c r="E2139" s="78">
        <f t="shared" si="260"/>
        <v>6.0191122074332385E-50</v>
      </c>
      <c r="F2139" s="78">
        <f t="shared" si="261"/>
        <v>-984.40935121087637</v>
      </c>
      <c r="G2139" s="78">
        <f t="shared" si="262"/>
        <v>10</v>
      </c>
      <c r="H2139" s="78">
        <f t="shared" si="263"/>
        <v>2.223437803510006E-8</v>
      </c>
      <c r="I2139" s="78">
        <f t="shared" si="264"/>
        <v>2.223437803510006E-7</v>
      </c>
      <c r="J2139" s="190"/>
    </row>
    <row r="2140" spans="1:10" x14ac:dyDescent="0.2">
      <c r="A2140" s="76">
        <v>2810</v>
      </c>
      <c r="B2140" s="76">
        <f t="shared" si="257"/>
        <v>2.81</v>
      </c>
      <c r="C2140" s="78">
        <f t="shared" si="258"/>
        <v>4.3535183306166307E-8</v>
      </c>
      <c r="D2140" s="78">
        <f t="shared" si="259"/>
        <v>1</v>
      </c>
      <c r="E2140" s="78">
        <f t="shared" si="260"/>
        <v>4.3535183306166307E-8</v>
      </c>
      <c r="F2140" s="78">
        <f t="shared" si="261"/>
        <v>-147.22319245181933</v>
      </c>
      <c r="G2140" s="78">
        <f t="shared" si="262"/>
        <v>10</v>
      </c>
      <c r="H2140" s="78">
        <f t="shared" si="263"/>
        <v>2.1767591653083153E-8</v>
      </c>
      <c r="I2140" s="78">
        <f t="shared" si="264"/>
        <v>2.1767591653083153E-7</v>
      </c>
      <c r="J2140" s="190"/>
    </row>
    <row r="2141" spans="1:10" x14ac:dyDescent="0.2">
      <c r="A2141" s="76">
        <v>2820</v>
      </c>
      <c r="B2141" s="76">
        <f t="shared" si="257"/>
        <v>2.82</v>
      </c>
      <c r="C2141" s="78">
        <f t="shared" si="258"/>
        <v>2.9646067673724129E-7</v>
      </c>
      <c r="D2141" s="78">
        <f t="shared" si="259"/>
        <v>1</v>
      </c>
      <c r="E2141" s="78">
        <f t="shared" si="260"/>
        <v>2.9646067673724129E-7</v>
      </c>
      <c r="F2141" s="78">
        <f t="shared" si="261"/>
        <v>-130.56065808704676</v>
      </c>
      <c r="G2141" s="78">
        <f t="shared" si="262"/>
        <v>10</v>
      </c>
      <c r="H2141" s="78">
        <f t="shared" si="263"/>
        <v>1.6999793002170381E-7</v>
      </c>
      <c r="I2141" s="78">
        <f t="shared" si="264"/>
        <v>1.6999793002170381E-6</v>
      </c>
      <c r="J2141" s="190"/>
    </row>
    <row r="2142" spans="1:10" x14ac:dyDescent="0.2">
      <c r="A2142" s="76">
        <v>2830</v>
      </c>
      <c r="B2142" s="76">
        <f t="shared" si="257"/>
        <v>2.83</v>
      </c>
      <c r="C2142" s="78">
        <f t="shared" si="258"/>
        <v>7.6492398034264413E-7</v>
      </c>
      <c r="D2142" s="78">
        <f t="shared" si="259"/>
        <v>1</v>
      </c>
      <c r="E2142" s="78">
        <f t="shared" si="260"/>
        <v>7.6492398034264413E-7</v>
      </c>
      <c r="F2142" s="78">
        <f t="shared" si="261"/>
        <v>-122.32763447491969</v>
      </c>
      <c r="G2142" s="78">
        <f t="shared" si="262"/>
        <v>10</v>
      </c>
      <c r="H2142" s="78">
        <f t="shared" si="263"/>
        <v>5.3069232853994271E-7</v>
      </c>
      <c r="I2142" s="78">
        <f t="shared" si="264"/>
        <v>5.3069232853994273E-6</v>
      </c>
      <c r="J2142" s="190"/>
    </row>
    <row r="2143" spans="1:10" x14ac:dyDescent="0.2">
      <c r="A2143" s="76">
        <v>2840</v>
      </c>
      <c r="B2143" s="76">
        <f t="shared" si="257"/>
        <v>2.84</v>
      </c>
      <c r="C2143" s="78">
        <f t="shared" si="258"/>
        <v>1.2297449687608172E-6</v>
      </c>
      <c r="D2143" s="78">
        <f t="shared" si="259"/>
        <v>1</v>
      </c>
      <c r="E2143" s="78">
        <f t="shared" si="260"/>
        <v>1.2297449687608172E-6</v>
      </c>
      <c r="F2143" s="78">
        <f t="shared" si="261"/>
        <v>-118.20369891176432</v>
      </c>
      <c r="G2143" s="78">
        <f t="shared" si="262"/>
        <v>10</v>
      </c>
      <c r="H2143" s="78">
        <f t="shared" si="263"/>
        <v>9.9733447455173066E-7</v>
      </c>
      <c r="I2143" s="78">
        <f t="shared" si="264"/>
        <v>9.9733447455173075E-6</v>
      </c>
      <c r="J2143" s="190"/>
    </row>
    <row r="2144" spans="1:10" x14ac:dyDescent="0.2">
      <c r="A2144" s="76">
        <v>2850</v>
      </c>
      <c r="B2144" s="76">
        <f t="shared" si="257"/>
        <v>2.85</v>
      </c>
      <c r="C2144" s="78">
        <f t="shared" si="258"/>
        <v>1.4146960184671149E-6</v>
      </c>
      <c r="D2144" s="78">
        <f t="shared" si="259"/>
        <v>1</v>
      </c>
      <c r="E2144" s="78">
        <f t="shared" si="260"/>
        <v>1.4146960184671149E-6</v>
      </c>
      <c r="F2144" s="78">
        <f t="shared" si="261"/>
        <v>-116.98673737501838</v>
      </c>
      <c r="G2144" s="78">
        <f t="shared" si="262"/>
        <v>10</v>
      </c>
      <c r="H2144" s="78">
        <f t="shared" si="263"/>
        <v>1.322220493613966E-6</v>
      </c>
      <c r="I2144" s="78">
        <f t="shared" si="264"/>
        <v>1.3222204936139661E-5</v>
      </c>
      <c r="J2144" s="190"/>
    </row>
    <row r="2145" spans="1:10" x14ac:dyDescent="0.2">
      <c r="A2145" s="76">
        <v>2860</v>
      </c>
      <c r="B2145" s="76">
        <f t="shared" si="257"/>
        <v>2.86</v>
      </c>
      <c r="C2145" s="78">
        <f t="shared" si="258"/>
        <v>1.2043850788578021E-6</v>
      </c>
      <c r="D2145" s="78">
        <f t="shared" si="259"/>
        <v>1</v>
      </c>
      <c r="E2145" s="78">
        <f t="shared" si="260"/>
        <v>1.2043850788578021E-6</v>
      </c>
      <c r="F2145" s="78">
        <f t="shared" si="261"/>
        <v>-118.38469267211718</v>
      </c>
      <c r="G2145" s="78">
        <f t="shared" si="262"/>
        <v>10</v>
      </c>
      <c r="H2145" s="78">
        <f t="shared" si="263"/>
        <v>1.3095405486624586E-6</v>
      </c>
      <c r="I2145" s="78">
        <f t="shared" si="264"/>
        <v>1.3095405486624586E-5</v>
      </c>
      <c r="J2145" s="190"/>
    </row>
    <row r="2146" spans="1:10" x14ac:dyDescent="0.2">
      <c r="A2146" s="76">
        <v>2870</v>
      </c>
      <c r="B2146" s="76">
        <f t="shared" si="257"/>
        <v>2.87</v>
      </c>
      <c r="C2146" s="78">
        <f t="shared" si="258"/>
        <v>7.3370026358305848E-7</v>
      </c>
      <c r="D2146" s="78">
        <f t="shared" si="259"/>
        <v>1</v>
      </c>
      <c r="E2146" s="78">
        <f t="shared" si="260"/>
        <v>7.3370026358305848E-7</v>
      </c>
      <c r="F2146" s="78">
        <f t="shared" si="261"/>
        <v>-122.68962649808344</v>
      </c>
      <c r="G2146" s="78">
        <f t="shared" si="262"/>
        <v>10</v>
      </c>
      <c r="H2146" s="78">
        <f t="shared" si="263"/>
        <v>9.6904267122043021E-7</v>
      </c>
      <c r="I2146" s="78">
        <f t="shared" si="264"/>
        <v>9.6904267122043017E-6</v>
      </c>
      <c r="J2146" s="190"/>
    </row>
    <row r="2147" spans="1:10" x14ac:dyDescent="0.2">
      <c r="A2147" s="76">
        <v>2880</v>
      </c>
      <c r="B2147" s="76">
        <f t="shared" si="257"/>
        <v>2.88</v>
      </c>
      <c r="C2147" s="78">
        <f t="shared" si="258"/>
        <v>2.7849482600006626E-7</v>
      </c>
      <c r="D2147" s="78">
        <f t="shared" si="259"/>
        <v>1</v>
      </c>
      <c r="E2147" s="78">
        <f t="shared" si="260"/>
        <v>2.7849482600006626E-7</v>
      </c>
      <c r="F2147" s="78">
        <f t="shared" si="261"/>
        <v>-131.10365737860172</v>
      </c>
      <c r="G2147" s="78">
        <f t="shared" si="262"/>
        <v>10</v>
      </c>
      <c r="H2147" s="78">
        <f t="shared" si="263"/>
        <v>5.0609754479156234E-7</v>
      </c>
      <c r="I2147" s="78">
        <f t="shared" si="264"/>
        <v>5.060975447915623E-6</v>
      </c>
      <c r="J2147" s="190"/>
    </row>
    <row r="2148" spans="1:10" x14ac:dyDescent="0.2">
      <c r="A2148" s="76">
        <v>2890</v>
      </c>
      <c r="B2148" s="76">
        <f t="shared" si="257"/>
        <v>2.89</v>
      </c>
      <c r="C2148" s="78">
        <f t="shared" si="258"/>
        <v>4.0053398718948671E-8</v>
      </c>
      <c r="D2148" s="78">
        <f t="shared" si="259"/>
        <v>1</v>
      </c>
      <c r="E2148" s="78">
        <f t="shared" si="260"/>
        <v>4.0053398718948671E-8</v>
      </c>
      <c r="F2148" s="78">
        <f t="shared" si="261"/>
        <v>-147.94721252180287</v>
      </c>
      <c r="G2148" s="78">
        <f t="shared" si="262"/>
        <v>10</v>
      </c>
      <c r="H2148" s="78">
        <f t="shared" si="263"/>
        <v>1.5927411235950747E-7</v>
      </c>
      <c r="I2148" s="78">
        <f t="shared" si="264"/>
        <v>1.5927411235950747E-6</v>
      </c>
      <c r="J2148" s="190"/>
    </row>
    <row r="2149" spans="1:10" x14ac:dyDescent="0.2">
      <c r="A2149" s="76">
        <v>2900</v>
      </c>
      <c r="B2149" s="76">
        <f t="shared" si="257"/>
        <v>2.9</v>
      </c>
      <c r="C2149" s="78">
        <f t="shared" si="258"/>
        <v>1.369809136937878E-62</v>
      </c>
      <c r="D2149" s="78">
        <f t="shared" si="259"/>
        <v>1</v>
      </c>
      <c r="E2149" s="78">
        <f t="shared" si="260"/>
        <v>1.369809136937878E-62</v>
      </c>
      <c r="F2149" s="78">
        <f t="shared" si="261"/>
        <v>-1237.2667988254736</v>
      </c>
      <c r="G2149" s="78">
        <f t="shared" si="262"/>
        <v>10</v>
      </c>
      <c r="H2149" s="78">
        <f t="shared" si="263"/>
        <v>2.0026699359474335E-8</v>
      </c>
      <c r="I2149" s="78">
        <f t="shared" si="264"/>
        <v>2.0026699359474337E-7</v>
      </c>
      <c r="J2149" s="190"/>
    </row>
    <row r="2150" spans="1:10" x14ac:dyDescent="0.2">
      <c r="A2150" s="76">
        <v>2910</v>
      </c>
      <c r="B2150" s="76">
        <f t="shared" si="257"/>
        <v>2.91</v>
      </c>
      <c r="C2150" s="78">
        <f t="shared" si="258"/>
        <v>3.9241804676980004E-8</v>
      </c>
      <c r="D2150" s="78">
        <f t="shared" si="259"/>
        <v>1</v>
      </c>
      <c r="E2150" s="78">
        <f t="shared" si="260"/>
        <v>3.9241804676980004E-8</v>
      </c>
      <c r="F2150" s="78">
        <f t="shared" si="261"/>
        <v>-148.12502056445967</v>
      </c>
      <c r="G2150" s="78">
        <f t="shared" si="262"/>
        <v>10</v>
      </c>
      <c r="H2150" s="78">
        <f t="shared" si="263"/>
        <v>1.9620902338490002E-8</v>
      </c>
      <c r="I2150" s="78">
        <f t="shared" si="264"/>
        <v>1.9620902338490001E-7</v>
      </c>
      <c r="J2150" s="190"/>
    </row>
    <row r="2151" spans="1:10" x14ac:dyDescent="0.2">
      <c r="A2151" s="76">
        <v>2920</v>
      </c>
      <c r="B2151" s="76">
        <f t="shared" si="257"/>
        <v>2.92</v>
      </c>
      <c r="C2151" s="78">
        <f t="shared" si="258"/>
        <v>2.6732286878724985E-7</v>
      </c>
      <c r="D2151" s="78">
        <f t="shared" si="259"/>
        <v>1</v>
      </c>
      <c r="E2151" s="78">
        <f t="shared" si="260"/>
        <v>2.6732286878724985E-7</v>
      </c>
      <c r="F2151" s="78">
        <f t="shared" si="261"/>
        <v>-131.45927773745595</v>
      </c>
      <c r="G2151" s="78">
        <f t="shared" si="262"/>
        <v>10</v>
      </c>
      <c r="H2151" s="78">
        <f t="shared" si="263"/>
        <v>1.5328233673211494E-7</v>
      </c>
      <c r="I2151" s="78">
        <f t="shared" si="264"/>
        <v>1.5328233673211493E-6</v>
      </c>
      <c r="J2151" s="190"/>
    </row>
    <row r="2152" spans="1:10" x14ac:dyDescent="0.2">
      <c r="A2152" s="76">
        <v>2930</v>
      </c>
      <c r="B2152" s="76">
        <f t="shared" si="257"/>
        <v>2.93</v>
      </c>
      <c r="C2152" s="78">
        <f t="shared" si="258"/>
        <v>6.899960649460785E-7</v>
      </c>
      <c r="D2152" s="78">
        <f t="shared" si="259"/>
        <v>1</v>
      </c>
      <c r="E2152" s="78">
        <f t="shared" si="260"/>
        <v>6.899960649460785E-7</v>
      </c>
      <c r="F2152" s="78">
        <f t="shared" si="261"/>
        <v>-123.22306772082236</v>
      </c>
      <c r="G2152" s="78">
        <f t="shared" si="262"/>
        <v>10</v>
      </c>
      <c r="H2152" s="78">
        <f t="shared" si="263"/>
        <v>4.786594668666642E-7</v>
      </c>
      <c r="I2152" s="78">
        <f t="shared" si="264"/>
        <v>4.7865946686666418E-6</v>
      </c>
      <c r="J2152" s="190"/>
    </row>
    <row r="2153" spans="1:10" x14ac:dyDescent="0.2">
      <c r="A2153" s="76">
        <v>2940</v>
      </c>
      <c r="B2153" s="76">
        <f t="shared" si="257"/>
        <v>2.94</v>
      </c>
      <c r="C2153" s="78">
        <f t="shared" si="258"/>
        <v>1.1096898684432903E-6</v>
      </c>
      <c r="D2153" s="78">
        <f t="shared" si="259"/>
        <v>1</v>
      </c>
      <c r="E2153" s="78">
        <f t="shared" si="260"/>
        <v>1.1096898684432903E-6</v>
      </c>
      <c r="F2153" s="78">
        <f t="shared" si="261"/>
        <v>-119.09596758179971</v>
      </c>
      <c r="G2153" s="78">
        <f t="shared" si="262"/>
        <v>10</v>
      </c>
      <c r="H2153" s="78">
        <f t="shared" si="263"/>
        <v>8.9984296669468439E-7</v>
      </c>
      <c r="I2153" s="78">
        <f t="shared" si="264"/>
        <v>8.9984296669468439E-6</v>
      </c>
      <c r="J2153" s="190"/>
    </row>
    <row r="2154" spans="1:10" x14ac:dyDescent="0.2">
      <c r="A2154" s="76">
        <v>2950</v>
      </c>
      <c r="B2154" s="76">
        <f t="shared" si="257"/>
        <v>2.95</v>
      </c>
      <c r="C2154" s="78">
        <f t="shared" si="258"/>
        <v>1.2770468977351532E-6</v>
      </c>
      <c r="D2154" s="78">
        <f t="shared" si="259"/>
        <v>1</v>
      </c>
      <c r="E2154" s="78">
        <f t="shared" si="260"/>
        <v>1.2770468977351532E-6</v>
      </c>
      <c r="F2154" s="78">
        <f t="shared" si="261"/>
        <v>-117.87586307190313</v>
      </c>
      <c r="G2154" s="78">
        <f t="shared" si="262"/>
        <v>10</v>
      </c>
      <c r="H2154" s="78">
        <f t="shared" si="263"/>
        <v>1.1933683830892219E-6</v>
      </c>
      <c r="I2154" s="78">
        <f t="shared" si="264"/>
        <v>1.1933683830892219E-5</v>
      </c>
      <c r="J2154" s="190"/>
    </row>
    <row r="2155" spans="1:10" x14ac:dyDescent="0.2">
      <c r="A2155" s="76">
        <v>2960</v>
      </c>
      <c r="B2155" s="76">
        <f t="shared" si="257"/>
        <v>2.96</v>
      </c>
      <c r="C2155" s="78">
        <f t="shared" si="258"/>
        <v>1.0875898884614552E-6</v>
      </c>
      <c r="D2155" s="78">
        <f t="shared" si="259"/>
        <v>1</v>
      </c>
      <c r="E2155" s="78">
        <f t="shared" si="260"/>
        <v>1.0875898884614552E-6</v>
      </c>
      <c r="F2155" s="78">
        <f t="shared" si="261"/>
        <v>-119.2706967757512</v>
      </c>
      <c r="G2155" s="78">
        <f t="shared" si="262"/>
        <v>10</v>
      </c>
      <c r="H2155" s="78">
        <f t="shared" si="263"/>
        <v>1.1823183930983043E-6</v>
      </c>
      <c r="I2155" s="78">
        <f t="shared" si="264"/>
        <v>1.1823183930983042E-5</v>
      </c>
      <c r="J2155" s="190"/>
    </row>
    <row r="2156" spans="1:10" x14ac:dyDescent="0.2">
      <c r="A2156" s="76">
        <v>2970</v>
      </c>
      <c r="B2156" s="76">
        <f t="shared" si="257"/>
        <v>2.97</v>
      </c>
      <c r="C2156" s="78">
        <f t="shared" si="258"/>
        <v>6.6278625228187163E-7</v>
      </c>
      <c r="D2156" s="78">
        <f t="shared" si="259"/>
        <v>1</v>
      </c>
      <c r="E2156" s="78">
        <f t="shared" si="260"/>
        <v>6.6278625228187163E-7</v>
      </c>
      <c r="F2156" s="78">
        <f t="shared" si="261"/>
        <v>-123.5725301686039</v>
      </c>
      <c r="G2156" s="78">
        <f t="shared" si="262"/>
        <v>10</v>
      </c>
      <c r="H2156" s="78">
        <f t="shared" si="263"/>
        <v>8.7518807037166348E-7</v>
      </c>
      <c r="I2156" s="78">
        <f t="shared" si="264"/>
        <v>8.7518807037166348E-6</v>
      </c>
      <c r="J2156" s="190"/>
    </row>
    <row r="2157" spans="1:10" x14ac:dyDescent="0.2">
      <c r="A2157" s="76">
        <v>2980</v>
      </c>
      <c r="B2157" s="76">
        <f t="shared" si="257"/>
        <v>2.98</v>
      </c>
      <c r="C2157" s="78">
        <f t="shared" si="258"/>
        <v>2.5166679712082534E-7</v>
      </c>
      <c r="D2157" s="78">
        <f t="shared" si="259"/>
        <v>1</v>
      </c>
      <c r="E2157" s="78">
        <f t="shared" si="260"/>
        <v>2.5166679712082534E-7</v>
      </c>
      <c r="F2157" s="78">
        <f t="shared" si="261"/>
        <v>-131.98348155938513</v>
      </c>
      <c r="G2157" s="78">
        <f t="shared" si="262"/>
        <v>10</v>
      </c>
      <c r="H2157" s="78">
        <f t="shared" si="263"/>
        <v>4.5722652470134848E-7</v>
      </c>
      <c r="I2157" s="78">
        <f t="shared" si="264"/>
        <v>4.5722652470134848E-6</v>
      </c>
      <c r="J2157" s="190"/>
    </row>
    <row r="2158" spans="1:10" x14ac:dyDescent="0.2">
      <c r="A2158" s="76">
        <v>2990</v>
      </c>
      <c r="B2158" s="76">
        <f t="shared" si="257"/>
        <v>2.99</v>
      </c>
      <c r="C2158" s="78">
        <f t="shared" si="258"/>
        <v>3.6207713724084315E-8</v>
      </c>
      <c r="D2158" s="78">
        <f t="shared" si="259"/>
        <v>1</v>
      </c>
      <c r="E2158" s="78">
        <f t="shared" si="260"/>
        <v>3.6207713724084315E-8</v>
      </c>
      <c r="F2158" s="78">
        <f t="shared" si="261"/>
        <v>-148.82397794241243</v>
      </c>
      <c r="G2158" s="78">
        <f t="shared" si="262"/>
        <v>10</v>
      </c>
      <c r="H2158" s="78">
        <f t="shared" si="263"/>
        <v>1.4393725542245482E-7</v>
      </c>
      <c r="I2158" s="78">
        <f t="shared" si="264"/>
        <v>1.4393725542245483E-6</v>
      </c>
      <c r="J2158" s="190"/>
    </row>
    <row r="2159" spans="1:10" x14ac:dyDescent="0.2">
      <c r="A2159" s="76">
        <v>3000</v>
      </c>
      <c r="B2159" s="76">
        <f t="shared" si="257"/>
        <v>3</v>
      </c>
      <c r="C2159" s="78">
        <f t="shared" si="258"/>
        <v>4.9026220411962968E-50</v>
      </c>
      <c r="D2159" s="78">
        <f t="shared" si="259"/>
        <v>1</v>
      </c>
      <c r="E2159" s="78">
        <f t="shared" si="260"/>
        <v>4.9026220411962968E-50</v>
      </c>
      <c r="F2159" s="78">
        <f t="shared" si="261"/>
        <v>-986.19143173226144</v>
      </c>
      <c r="G2159" s="78">
        <f t="shared" si="262"/>
        <v>10</v>
      </c>
      <c r="H2159" s="78">
        <f t="shared" si="263"/>
        <v>1.8103856862042158E-8</v>
      </c>
      <c r="I2159" s="78">
        <f t="shared" si="264"/>
        <v>1.8103856862042157E-7</v>
      </c>
      <c r="J2159" s="190"/>
    </row>
    <row r="2160" spans="1:10" x14ac:dyDescent="0.2">
      <c r="A2160" s="76">
        <v>3010</v>
      </c>
      <c r="B2160" s="76">
        <f t="shared" si="257"/>
        <v>3.01</v>
      </c>
      <c r="C2160" s="78">
        <f t="shared" si="258"/>
        <v>3.5498786671501599E-8</v>
      </c>
      <c r="D2160" s="78">
        <f t="shared" si="259"/>
        <v>1</v>
      </c>
      <c r="E2160" s="78">
        <f t="shared" si="260"/>
        <v>3.5498786671501599E-8</v>
      </c>
      <c r="F2160" s="78">
        <f t="shared" si="261"/>
        <v>-148.99572981263151</v>
      </c>
      <c r="G2160" s="78">
        <f t="shared" si="262"/>
        <v>10</v>
      </c>
      <c r="H2160" s="78">
        <f t="shared" si="263"/>
        <v>1.7749393335750799E-8</v>
      </c>
      <c r="I2160" s="78">
        <f t="shared" si="264"/>
        <v>1.77493933357508E-7</v>
      </c>
      <c r="J2160" s="190"/>
    </row>
    <row r="2161" spans="1:10" x14ac:dyDescent="0.2">
      <c r="A2161" s="76">
        <v>3020</v>
      </c>
      <c r="B2161" s="76">
        <f t="shared" si="257"/>
        <v>3.02</v>
      </c>
      <c r="C2161" s="78">
        <f t="shared" si="258"/>
        <v>2.4190817328471108E-7</v>
      </c>
      <c r="D2161" s="78">
        <f t="shared" si="259"/>
        <v>1</v>
      </c>
      <c r="E2161" s="78">
        <f t="shared" si="260"/>
        <v>2.4190817328471108E-7</v>
      </c>
      <c r="F2161" s="78">
        <f t="shared" si="261"/>
        <v>-132.32698916004776</v>
      </c>
      <c r="G2161" s="78">
        <f t="shared" si="262"/>
        <v>10</v>
      </c>
      <c r="H2161" s="78">
        <f t="shared" si="263"/>
        <v>1.3870347997810633E-7</v>
      </c>
      <c r="I2161" s="78">
        <f t="shared" si="264"/>
        <v>1.3870347997810632E-6</v>
      </c>
      <c r="J2161" s="190"/>
    </row>
    <row r="2162" spans="1:10" x14ac:dyDescent="0.2">
      <c r="A2162" s="76">
        <v>3030</v>
      </c>
      <c r="B2162" s="76">
        <f t="shared" si="257"/>
        <v>3.03</v>
      </c>
      <c r="C2162" s="78">
        <f t="shared" si="258"/>
        <v>6.2461144679969051E-7</v>
      </c>
      <c r="D2162" s="78">
        <f t="shared" si="259"/>
        <v>1</v>
      </c>
      <c r="E2162" s="78">
        <f t="shared" si="260"/>
        <v>6.2461144679969051E-7</v>
      </c>
      <c r="F2162" s="78">
        <f t="shared" si="261"/>
        <v>-124.08780122067586</v>
      </c>
      <c r="G2162" s="78">
        <f t="shared" si="262"/>
        <v>10</v>
      </c>
      <c r="H2162" s="78">
        <f t="shared" si="263"/>
        <v>4.3325981004220082E-7</v>
      </c>
      <c r="I2162" s="78">
        <f t="shared" si="264"/>
        <v>4.332598100422008E-6</v>
      </c>
      <c r="J2162" s="190"/>
    </row>
    <row r="2163" spans="1:10" x14ac:dyDescent="0.2">
      <c r="A2163" s="76">
        <v>3040</v>
      </c>
      <c r="B2163" s="76">
        <f t="shared" si="257"/>
        <v>3.04</v>
      </c>
      <c r="C2163" s="78">
        <f t="shared" si="258"/>
        <v>1.0048768862920963E-6</v>
      </c>
      <c r="D2163" s="78">
        <f t="shared" si="259"/>
        <v>1</v>
      </c>
      <c r="E2163" s="78">
        <f t="shared" si="260"/>
        <v>1.0048768862920963E-6</v>
      </c>
      <c r="F2163" s="78">
        <f t="shared" si="261"/>
        <v>-119.95774286196794</v>
      </c>
      <c r="G2163" s="78">
        <f t="shared" si="262"/>
        <v>10</v>
      </c>
      <c r="H2163" s="78">
        <f t="shared" si="263"/>
        <v>8.1474416654589338E-7</v>
      </c>
      <c r="I2163" s="78">
        <f t="shared" si="264"/>
        <v>8.1474416654589343E-6</v>
      </c>
      <c r="J2163" s="190"/>
    </row>
    <row r="2164" spans="1:10" x14ac:dyDescent="0.2">
      <c r="A2164" s="76">
        <v>3050</v>
      </c>
      <c r="B2164" s="76">
        <f t="shared" si="257"/>
        <v>3.05</v>
      </c>
      <c r="C2164" s="78">
        <f t="shared" si="258"/>
        <v>1.1568179480374839E-6</v>
      </c>
      <c r="D2164" s="78">
        <f t="shared" si="259"/>
        <v>1</v>
      </c>
      <c r="E2164" s="78">
        <f t="shared" si="260"/>
        <v>1.1568179480374839E-6</v>
      </c>
      <c r="F2164" s="78">
        <f t="shared" si="261"/>
        <v>-118.73469963831502</v>
      </c>
      <c r="G2164" s="78">
        <f t="shared" si="262"/>
        <v>10</v>
      </c>
      <c r="H2164" s="78">
        <f t="shared" si="263"/>
        <v>1.0808474171647901E-6</v>
      </c>
      <c r="I2164" s="78">
        <f t="shared" si="264"/>
        <v>1.0808474171647902E-5</v>
      </c>
      <c r="J2164" s="190"/>
    </row>
    <row r="2165" spans="1:10" x14ac:dyDescent="0.2">
      <c r="A2165" s="76">
        <v>3060</v>
      </c>
      <c r="B2165" s="76">
        <f t="shared" si="257"/>
        <v>3.06</v>
      </c>
      <c r="C2165" s="78">
        <f t="shared" si="258"/>
        <v>9.8552876112172643E-7</v>
      </c>
      <c r="D2165" s="78">
        <f t="shared" si="259"/>
        <v>1</v>
      </c>
      <c r="E2165" s="78">
        <f t="shared" si="260"/>
        <v>9.8552876112172643E-7</v>
      </c>
      <c r="F2165" s="78">
        <f t="shared" si="261"/>
        <v>-120.12661393983292</v>
      </c>
      <c r="G2165" s="78">
        <f t="shared" si="262"/>
        <v>10</v>
      </c>
      <c r="H2165" s="78">
        <f t="shared" si="263"/>
        <v>1.0711733545796053E-6</v>
      </c>
      <c r="I2165" s="78">
        <f t="shared" si="264"/>
        <v>1.0711733545796052E-5</v>
      </c>
      <c r="J2165" s="190"/>
    </row>
    <row r="2166" spans="1:10" x14ac:dyDescent="0.2">
      <c r="A2166" s="76">
        <v>3070</v>
      </c>
      <c r="B2166" s="76">
        <f t="shared" si="257"/>
        <v>3.07</v>
      </c>
      <c r="C2166" s="78">
        <f t="shared" si="258"/>
        <v>6.0078993383961923E-7</v>
      </c>
      <c r="D2166" s="78">
        <f t="shared" si="259"/>
        <v>1</v>
      </c>
      <c r="E2166" s="78">
        <f t="shared" si="260"/>
        <v>6.0078993383961923E-7</v>
      </c>
      <c r="F2166" s="78">
        <f t="shared" si="261"/>
        <v>-124.42554704985574</v>
      </c>
      <c r="G2166" s="78">
        <f t="shared" si="262"/>
        <v>10</v>
      </c>
      <c r="H2166" s="78">
        <f t="shared" si="263"/>
        <v>7.9315934748067288E-7</v>
      </c>
      <c r="I2166" s="78">
        <f t="shared" si="264"/>
        <v>7.9315934748067288E-6</v>
      </c>
      <c r="J2166" s="190"/>
    </row>
    <row r="2167" spans="1:10" x14ac:dyDescent="0.2">
      <c r="A2167" s="76">
        <v>3080</v>
      </c>
      <c r="B2167" s="76">
        <f t="shared" si="257"/>
        <v>3.08</v>
      </c>
      <c r="C2167" s="78">
        <f t="shared" si="258"/>
        <v>2.2820184198367403E-7</v>
      </c>
      <c r="D2167" s="78">
        <f t="shared" si="259"/>
        <v>1</v>
      </c>
      <c r="E2167" s="78">
        <f t="shared" si="260"/>
        <v>2.2820184198367403E-7</v>
      </c>
      <c r="F2167" s="78">
        <f t="shared" si="261"/>
        <v>-132.83361708791639</v>
      </c>
      <c r="G2167" s="78">
        <f t="shared" si="262"/>
        <v>10</v>
      </c>
      <c r="H2167" s="78">
        <f t="shared" si="263"/>
        <v>4.1449588791164665E-7</v>
      </c>
      <c r="I2167" s="78">
        <f t="shared" si="264"/>
        <v>4.1449588791164667E-6</v>
      </c>
      <c r="J2167" s="190"/>
    </row>
    <row r="2168" spans="1:10" x14ac:dyDescent="0.2">
      <c r="A2168" s="76">
        <v>3090</v>
      </c>
      <c r="B2168" s="76">
        <f t="shared" si="257"/>
        <v>3.09</v>
      </c>
      <c r="C2168" s="78">
        <f t="shared" si="258"/>
        <v>3.2842594403251986E-8</v>
      </c>
      <c r="D2168" s="78">
        <f t="shared" si="259"/>
        <v>1</v>
      </c>
      <c r="E2168" s="78">
        <f t="shared" si="260"/>
        <v>3.2842594403251986E-8</v>
      </c>
      <c r="F2168" s="78">
        <f t="shared" si="261"/>
        <v>-149.67125086143457</v>
      </c>
      <c r="G2168" s="78">
        <f t="shared" si="262"/>
        <v>10</v>
      </c>
      <c r="H2168" s="78">
        <f t="shared" si="263"/>
        <v>1.3052221819346299E-7</v>
      </c>
      <c r="I2168" s="78">
        <f t="shared" si="264"/>
        <v>1.3052221819346298E-6</v>
      </c>
      <c r="J2168" s="190"/>
    </row>
    <row r="2169" spans="1:10" x14ac:dyDescent="0.2">
      <c r="A2169" s="76">
        <v>3100</v>
      </c>
      <c r="B2169" s="76">
        <f t="shared" si="257"/>
        <v>3.1</v>
      </c>
      <c r="C2169" s="78">
        <f t="shared" si="258"/>
        <v>4.3783746157748021E-49</v>
      </c>
      <c r="D2169" s="78">
        <f t="shared" si="259"/>
        <v>1</v>
      </c>
      <c r="E2169" s="78">
        <f t="shared" si="260"/>
        <v>4.3783746157748021E-49</v>
      </c>
      <c r="F2169" s="78">
        <f t="shared" si="261"/>
        <v>-967.17374165479725</v>
      </c>
      <c r="G2169" s="78">
        <f t="shared" si="262"/>
        <v>10</v>
      </c>
      <c r="H2169" s="78">
        <f t="shared" si="263"/>
        <v>1.6421297201625993E-8</v>
      </c>
      <c r="I2169" s="78">
        <f t="shared" si="264"/>
        <v>1.6421297201625993E-7</v>
      </c>
      <c r="J2169" s="190"/>
    </row>
    <row r="2170" spans="1:10" x14ac:dyDescent="0.2">
      <c r="A2170" s="76">
        <v>3110</v>
      </c>
      <c r="B2170" s="76">
        <f t="shared" si="257"/>
        <v>3.11</v>
      </c>
      <c r="C2170" s="78">
        <f t="shared" si="258"/>
        <v>3.2220579688577656E-8</v>
      </c>
      <c r="D2170" s="78">
        <f t="shared" si="259"/>
        <v>1</v>
      </c>
      <c r="E2170" s="78">
        <f t="shared" si="260"/>
        <v>3.2220579688577656E-8</v>
      </c>
      <c r="F2170" s="78">
        <f t="shared" si="261"/>
        <v>-149.83733300689852</v>
      </c>
      <c r="G2170" s="78">
        <f t="shared" si="262"/>
        <v>10</v>
      </c>
      <c r="H2170" s="78">
        <f t="shared" si="263"/>
        <v>1.6110289844288828E-8</v>
      </c>
      <c r="I2170" s="78">
        <f t="shared" si="264"/>
        <v>1.6110289844288829E-7</v>
      </c>
      <c r="J2170" s="190"/>
    </row>
    <row r="2171" spans="1:10" x14ac:dyDescent="0.2">
      <c r="A2171" s="76">
        <v>3120</v>
      </c>
      <c r="B2171" s="76">
        <f t="shared" si="257"/>
        <v>3.12</v>
      </c>
      <c r="C2171" s="78">
        <f t="shared" si="258"/>
        <v>2.1963965665049091E-7</v>
      </c>
      <c r="D2171" s="78">
        <f t="shared" si="259"/>
        <v>1</v>
      </c>
      <c r="E2171" s="78">
        <f t="shared" si="260"/>
        <v>2.1963965665049091E-7</v>
      </c>
      <c r="F2171" s="78">
        <f t="shared" si="261"/>
        <v>-133.1657848773732</v>
      </c>
      <c r="G2171" s="78">
        <f t="shared" si="262"/>
        <v>10</v>
      </c>
      <c r="H2171" s="78">
        <f t="shared" si="263"/>
        <v>1.2593011816953427E-7</v>
      </c>
      <c r="I2171" s="78">
        <f t="shared" si="264"/>
        <v>1.2593011816953428E-6</v>
      </c>
      <c r="J2171" s="190"/>
    </row>
    <row r="2172" spans="1:10" x14ac:dyDescent="0.2">
      <c r="A2172" s="76">
        <v>3130</v>
      </c>
      <c r="B2172" s="76">
        <f t="shared" si="257"/>
        <v>3.13</v>
      </c>
      <c r="C2172" s="78">
        <f t="shared" si="258"/>
        <v>5.6729587537300326E-7</v>
      </c>
      <c r="D2172" s="78">
        <f t="shared" si="259"/>
        <v>1</v>
      </c>
      <c r="E2172" s="78">
        <f t="shared" si="260"/>
        <v>5.6729587537300326E-7</v>
      </c>
      <c r="F2172" s="78">
        <f t="shared" si="261"/>
        <v>-124.92380748080384</v>
      </c>
      <c r="G2172" s="78">
        <f t="shared" si="262"/>
        <v>10</v>
      </c>
      <c r="H2172" s="78">
        <f t="shared" si="263"/>
        <v>3.9346776601174706E-7</v>
      </c>
      <c r="I2172" s="78">
        <f t="shared" si="264"/>
        <v>3.9346776601174704E-6</v>
      </c>
      <c r="J2172" s="190"/>
    </row>
    <row r="2173" spans="1:10" x14ac:dyDescent="0.2">
      <c r="A2173" s="76">
        <v>3140</v>
      </c>
      <c r="B2173" s="76">
        <f t="shared" ref="B2173:B2236" si="265">A2173/1000</f>
        <v>3.14</v>
      </c>
      <c r="C2173" s="78">
        <f t="shared" ref="C2173:C2236" si="266">ABS(SIN(((144*PI()*$A2173*VLOOKUP($D$8,$C$13:$D$16,2,FALSE))/($D$11*1000000)))/(VLOOKUP($D$8,$C$13:$D$16,2,FALSE)*SIN(((144*PI()*$A2173)/($D$11*1000000)))))^3</f>
        <v>9.1295868518389756E-7</v>
      </c>
      <c r="D2173" s="78">
        <f t="shared" ref="D2173:D2236" si="267">ABS(SIN(((144*VLOOKUP($D$8,$C$13:$D$16,2,FALSE)*PI()*$A2173*VLOOKUP($D$8,$C$13:$E$16,3,FALSE))/($D$11*1000000)))/(VLOOKUP($D$8,$C$13:$E$16,3,FALSE)*SIN(((144*VLOOKUP($D$8,$C$13:$D$16,2,FALSE)*PI()*$A2173)/($D$11*1000000)))))^1</f>
        <v>1</v>
      </c>
      <c r="E2173" s="78">
        <f t="shared" ref="E2173:E2236" si="268">C2173*D2173</f>
        <v>9.1295868518389756E-7</v>
      </c>
      <c r="F2173" s="78">
        <f t="shared" ref="F2173:F2236" si="269">20*LOG10(E2173)</f>
        <v>-120.79097750961276</v>
      </c>
      <c r="G2173" s="78">
        <f t="shared" ref="G2173:G2236" si="270">A2173-A2172</f>
        <v>10</v>
      </c>
      <c r="H2173" s="78">
        <f t="shared" ref="H2173:H2236" si="271">((C2173+C2172)/2)</f>
        <v>7.4012728027845041E-7</v>
      </c>
      <c r="I2173" s="78">
        <f t="shared" si="264"/>
        <v>7.4012728027845041E-6</v>
      </c>
      <c r="J2173" s="190"/>
    </row>
    <row r="2174" spans="1:10" x14ac:dyDescent="0.2">
      <c r="A2174" s="76">
        <v>3150</v>
      </c>
      <c r="B2174" s="76">
        <f t="shared" si="265"/>
        <v>3.15</v>
      </c>
      <c r="C2174" s="78">
        <f t="shared" si="266"/>
        <v>1.0513346610274564E-6</v>
      </c>
      <c r="D2174" s="78">
        <f t="shared" si="267"/>
        <v>1</v>
      </c>
      <c r="E2174" s="78">
        <f t="shared" si="268"/>
        <v>1.0513346610274564E-6</v>
      </c>
      <c r="F2174" s="78">
        <f t="shared" si="269"/>
        <v>-119.56518034541951</v>
      </c>
      <c r="G2174" s="78">
        <f t="shared" si="270"/>
        <v>10</v>
      </c>
      <c r="H2174" s="78">
        <f t="shared" si="271"/>
        <v>9.8214667310567699E-7</v>
      </c>
      <c r="I2174" s="78">
        <f t="shared" ref="I2174:I2237" si="272">G2174*H2174</f>
        <v>9.8214667310567703E-6</v>
      </c>
      <c r="J2174" s="190"/>
    </row>
    <row r="2175" spans="1:10" x14ac:dyDescent="0.2">
      <c r="A2175" s="76">
        <v>3160</v>
      </c>
      <c r="B2175" s="76">
        <f t="shared" si="265"/>
        <v>3.16</v>
      </c>
      <c r="C2175" s="78">
        <f t="shared" si="266"/>
        <v>8.959465255160441E-7</v>
      </c>
      <c r="D2175" s="78">
        <f t="shared" si="267"/>
        <v>1</v>
      </c>
      <c r="E2175" s="78">
        <f t="shared" si="268"/>
        <v>8.959465255160441E-7</v>
      </c>
      <c r="F2175" s="78">
        <f t="shared" si="269"/>
        <v>-120.95435820779193</v>
      </c>
      <c r="G2175" s="78">
        <f t="shared" si="270"/>
        <v>10</v>
      </c>
      <c r="H2175" s="78">
        <f t="shared" si="271"/>
        <v>9.7364059327175025E-7</v>
      </c>
      <c r="I2175" s="78">
        <f t="shared" si="272"/>
        <v>9.7364059327175034E-6</v>
      </c>
      <c r="J2175" s="190"/>
    </row>
    <row r="2176" spans="1:10" x14ac:dyDescent="0.2">
      <c r="A2176" s="76">
        <v>3170</v>
      </c>
      <c r="B2176" s="76">
        <f t="shared" si="265"/>
        <v>3.17</v>
      </c>
      <c r="C2176" s="78">
        <f t="shared" si="266"/>
        <v>5.463505560466285E-7</v>
      </c>
      <c r="D2176" s="78">
        <f t="shared" si="267"/>
        <v>1</v>
      </c>
      <c r="E2176" s="78">
        <f t="shared" si="268"/>
        <v>5.463505560466285E-7</v>
      </c>
      <c r="F2176" s="78">
        <f t="shared" si="269"/>
        <v>-125.2505722117037</v>
      </c>
      <c r="G2176" s="78">
        <f t="shared" si="270"/>
        <v>10</v>
      </c>
      <c r="H2176" s="78">
        <f t="shared" si="271"/>
        <v>7.211485407813363E-7</v>
      </c>
      <c r="I2176" s="78">
        <f t="shared" si="272"/>
        <v>7.211485407813363E-6</v>
      </c>
      <c r="J2176" s="190"/>
    </row>
    <row r="2177" spans="1:10" x14ac:dyDescent="0.2">
      <c r="A2177" s="76">
        <v>3180</v>
      </c>
      <c r="B2177" s="76">
        <f t="shared" si="265"/>
        <v>3.18</v>
      </c>
      <c r="C2177" s="78">
        <f t="shared" si="266"/>
        <v>2.075883535938471E-7</v>
      </c>
      <c r="D2177" s="78">
        <f t="shared" si="267"/>
        <v>1</v>
      </c>
      <c r="E2177" s="78">
        <f t="shared" si="268"/>
        <v>2.075883535938471E-7</v>
      </c>
      <c r="F2177" s="78">
        <f t="shared" si="269"/>
        <v>-133.65594031048008</v>
      </c>
      <c r="G2177" s="78">
        <f t="shared" si="270"/>
        <v>10</v>
      </c>
      <c r="H2177" s="78">
        <f t="shared" si="271"/>
        <v>3.769694548202378E-7</v>
      </c>
      <c r="I2177" s="78">
        <f t="shared" si="272"/>
        <v>3.769694548202378E-6</v>
      </c>
      <c r="J2177" s="190"/>
    </row>
    <row r="2178" spans="1:10" x14ac:dyDescent="0.2">
      <c r="A2178" s="76">
        <v>3190</v>
      </c>
      <c r="B2178" s="76">
        <f t="shared" si="265"/>
        <v>3.19</v>
      </c>
      <c r="C2178" s="78">
        <f t="shared" si="266"/>
        <v>2.9885157062622522E-8</v>
      </c>
      <c r="D2178" s="78">
        <f t="shared" si="267"/>
        <v>1</v>
      </c>
      <c r="E2178" s="78">
        <f t="shared" si="268"/>
        <v>2.9885157062622522E-8</v>
      </c>
      <c r="F2178" s="78">
        <f t="shared" si="269"/>
        <v>-150.49088914745022</v>
      </c>
      <c r="G2178" s="78">
        <f t="shared" si="270"/>
        <v>10</v>
      </c>
      <c r="H2178" s="78">
        <f t="shared" si="271"/>
        <v>1.1873675532823481E-7</v>
      </c>
      <c r="I2178" s="78">
        <f t="shared" si="272"/>
        <v>1.187367553282348E-6</v>
      </c>
      <c r="J2178" s="190"/>
    </row>
    <row r="2179" spans="1:10" x14ac:dyDescent="0.2">
      <c r="A2179" s="76">
        <v>3200</v>
      </c>
      <c r="B2179" s="76">
        <f t="shared" si="265"/>
        <v>3.2</v>
      </c>
      <c r="C2179" s="78">
        <f t="shared" si="266"/>
        <v>6.0464299427750936E-50</v>
      </c>
      <c r="D2179" s="78">
        <f t="shared" si="267"/>
        <v>1</v>
      </c>
      <c r="E2179" s="78">
        <f t="shared" si="268"/>
        <v>6.0464299427750936E-50</v>
      </c>
      <c r="F2179" s="78">
        <f t="shared" si="269"/>
        <v>-984.37001949468242</v>
      </c>
      <c r="G2179" s="78">
        <f t="shared" si="270"/>
        <v>10</v>
      </c>
      <c r="H2179" s="78">
        <f t="shared" si="271"/>
        <v>1.4942578531311261E-8</v>
      </c>
      <c r="I2179" s="78">
        <f t="shared" si="272"/>
        <v>1.494257853131126E-7</v>
      </c>
      <c r="J2179" s="190"/>
    </row>
    <row r="2180" spans="1:10" x14ac:dyDescent="0.2">
      <c r="A2180" s="76">
        <v>3210</v>
      </c>
      <c r="B2180" s="76">
        <f t="shared" si="265"/>
        <v>3.21</v>
      </c>
      <c r="C2180" s="78">
        <f t="shared" si="266"/>
        <v>2.9337115515649108E-8</v>
      </c>
      <c r="D2180" s="78">
        <f t="shared" si="267"/>
        <v>1</v>
      </c>
      <c r="E2180" s="78">
        <f t="shared" si="268"/>
        <v>2.9337115515649108E-8</v>
      </c>
      <c r="F2180" s="78">
        <f t="shared" si="269"/>
        <v>-150.65165178205615</v>
      </c>
      <c r="G2180" s="78">
        <f t="shared" si="270"/>
        <v>10</v>
      </c>
      <c r="H2180" s="78">
        <f t="shared" si="271"/>
        <v>1.4668557757824554E-8</v>
      </c>
      <c r="I2180" s="78">
        <f t="shared" si="272"/>
        <v>1.4668557757824554E-7</v>
      </c>
      <c r="J2180" s="190"/>
    </row>
    <row r="2181" spans="1:10" x14ac:dyDescent="0.2">
      <c r="A2181" s="76">
        <v>3220</v>
      </c>
      <c r="B2181" s="76">
        <f t="shared" si="265"/>
        <v>3.22</v>
      </c>
      <c r="C2181" s="78">
        <f t="shared" si="266"/>
        <v>2.0004447537792259E-7</v>
      </c>
      <c r="D2181" s="78">
        <f t="shared" si="267"/>
        <v>1</v>
      </c>
      <c r="E2181" s="78">
        <f t="shared" si="268"/>
        <v>2.0004447537792259E-7</v>
      </c>
      <c r="F2181" s="78">
        <f t="shared" si="269"/>
        <v>-133.97746876033236</v>
      </c>
      <c r="G2181" s="78">
        <f t="shared" si="270"/>
        <v>10</v>
      </c>
      <c r="H2181" s="78">
        <f t="shared" si="271"/>
        <v>1.1469079544678585E-7</v>
      </c>
      <c r="I2181" s="78">
        <f t="shared" si="272"/>
        <v>1.1469079544678585E-6</v>
      </c>
      <c r="J2181" s="190"/>
    </row>
    <row r="2182" spans="1:10" x14ac:dyDescent="0.2">
      <c r="A2182" s="76">
        <v>3230</v>
      </c>
      <c r="B2182" s="76">
        <f t="shared" si="265"/>
        <v>3.23</v>
      </c>
      <c r="C2182" s="78">
        <f t="shared" si="266"/>
        <v>5.1684028593387488E-7</v>
      </c>
      <c r="D2182" s="78">
        <f t="shared" si="267"/>
        <v>1</v>
      </c>
      <c r="E2182" s="78">
        <f t="shared" si="268"/>
        <v>5.1684028593387488E-7</v>
      </c>
      <c r="F2182" s="78">
        <f t="shared" si="269"/>
        <v>-125.73287283846041</v>
      </c>
      <c r="G2182" s="78">
        <f t="shared" si="270"/>
        <v>10</v>
      </c>
      <c r="H2182" s="78">
        <f t="shared" si="271"/>
        <v>3.5844238065589872E-7</v>
      </c>
      <c r="I2182" s="78">
        <f t="shared" si="272"/>
        <v>3.5844238065589872E-6</v>
      </c>
      <c r="J2182" s="190"/>
    </row>
    <row r="2183" spans="1:10" x14ac:dyDescent="0.2">
      <c r="A2183" s="76">
        <v>3240</v>
      </c>
      <c r="B2183" s="76">
        <f t="shared" si="265"/>
        <v>3.24</v>
      </c>
      <c r="C2183" s="78">
        <f t="shared" si="266"/>
        <v>8.3200890056033731E-7</v>
      </c>
      <c r="D2183" s="78">
        <f t="shared" si="267"/>
        <v>1</v>
      </c>
      <c r="E2183" s="78">
        <f t="shared" si="268"/>
        <v>8.3200890056033731E-7</v>
      </c>
      <c r="F2183" s="78">
        <f t="shared" si="269"/>
        <v>-121.59744055486908</v>
      </c>
      <c r="G2183" s="78">
        <f t="shared" si="270"/>
        <v>10</v>
      </c>
      <c r="H2183" s="78">
        <f t="shared" si="271"/>
        <v>6.744245932471061E-7</v>
      </c>
      <c r="I2183" s="78">
        <f t="shared" si="272"/>
        <v>6.7442459324710612E-6</v>
      </c>
      <c r="J2183" s="190"/>
    </row>
    <row r="2184" spans="1:10" x14ac:dyDescent="0.2">
      <c r="A2184" s="76">
        <v>3250</v>
      </c>
      <c r="B2184" s="76">
        <f t="shared" si="265"/>
        <v>3.25</v>
      </c>
      <c r="C2184" s="78">
        <f t="shared" si="266"/>
        <v>9.584007458958454E-7</v>
      </c>
      <c r="D2184" s="78">
        <f t="shared" si="267"/>
        <v>1</v>
      </c>
      <c r="E2184" s="78">
        <f t="shared" si="268"/>
        <v>9.584007458958454E-7</v>
      </c>
      <c r="F2184" s="78">
        <f t="shared" si="269"/>
        <v>-120.36905713911355</v>
      </c>
      <c r="G2184" s="78">
        <f t="shared" si="270"/>
        <v>10</v>
      </c>
      <c r="H2184" s="78">
        <f t="shared" si="271"/>
        <v>8.952048232280913E-7</v>
      </c>
      <c r="I2184" s="78">
        <f t="shared" si="272"/>
        <v>8.952048232280913E-6</v>
      </c>
      <c r="J2184" s="190"/>
    </row>
    <row r="2185" spans="1:10" x14ac:dyDescent="0.2">
      <c r="A2185" s="76">
        <v>3260</v>
      </c>
      <c r="B2185" s="76">
        <f t="shared" si="265"/>
        <v>3.26</v>
      </c>
      <c r="C2185" s="78">
        <f t="shared" si="266"/>
        <v>8.1699004927300685E-7</v>
      </c>
      <c r="D2185" s="78">
        <f t="shared" si="267"/>
        <v>1</v>
      </c>
      <c r="E2185" s="78">
        <f t="shared" si="268"/>
        <v>8.1699004927300685E-7</v>
      </c>
      <c r="F2185" s="78">
        <f t="shared" si="269"/>
        <v>-121.75566466059138</v>
      </c>
      <c r="G2185" s="78">
        <f t="shared" si="270"/>
        <v>10</v>
      </c>
      <c r="H2185" s="78">
        <f t="shared" si="271"/>
        <v>8.8769539758442618E-7</v>
      </c>
      <c r="I2185" s="78">
        <f t="shared" si="272"/>
        <v>8.8769539758442609E-6</v>
      </c>
      <c r="J2185" s="190"/>
    </row>
    <row r="2186" spans="1:10" x14ac:dyDescent="0.2">
      <c r="A2186" s="76">
        <v>3270</v>
      </c>
      <c r="B2186" s="76">
        <f t="shared" si="265"/>
        <v>3.27</v>
      </c>
      <c r="C2186" s="78">
        <f t="shared" si="266"/>
        <v>4.9834923474239297E-7</v>
      </c>
      <c r="D2186" s="78">
        <f t="shared" si="267"/>
        <v>1</v>
      </c>
      <c r="E2186" s="78">
        <f t="shared" si="268"/>
        <v>4.9834923474239297E-7</v>
      </c>
      <c r="F2186" s="78">
        <f t="shared" si="269"/>
        <v>-126.04932408597234</v>
      </c>
      <c r="G2186" s="78">
        <f t="shared" si="270"/>
        <v>10</v>
      </c>
      <c r="H2186" s="78">
        <f t="shared" si="271"/>
        <v>6.5766964200769991E-7</v>
      </c>
      <c r="I2186" s="78">
        <f t="shared" si="272"/>
        <v>6.5766964200769989E-6</v>
      </c>
      <c r="J2186" s="190"/>
    </row>
    <row r="2187" spans="1:10" x14ac:dyDescent="0.2">
      <c r="A2187" s="76">
        <v>3280</v>
      </c>
      <c r="B2187" s="76">
        <f t="shared" si="265"/>
        <v>3.28</v>
      </c>
      <c r="C2187" s="78">
        <f t="shared" si="266"/>
        <v>1.8940539223506153E-7</v>
      </c>
      <c r="D2187" s="78">
        <f t="shared" si="267"/>
        <v>1</v>
      </c>
      <c r="E2187" s="78">
        <f t="shared" si="268"/>
        <v>1.8940539223506153E-7</v>
      </c>
      <c r="F2187" s="78">
        <f t="shared" si="269"/>
        <v>-134.45215322211456</v>
      </c>
      <c r="G2187" s="78">
        <f t="shared" si="270"/>
        <v>10</v>
      </c>
      <c r="H2187" s="78">
        <f t="shared" si="271"/>
        <v>3.4387731348872724E-7</v>
      </c>
      <c r="I2187" s="78">
        <f t="shared" si="272"/>
        <v>3.4387731348872723E-6</v>
      </c>
      <c r="J2187" s="190"/>
    </row>
    <row r="2188" spans="1:10" x14ac:dyDescent="0.2">
      <c r="A2188" s="76">
        <v>3290</v>
      </c>
      <c r="B2188" s="76">
        <f t="shared" si="265"/>
        <v>3.29</v>
      </c>
      <c r="C2188" s="78">
        <f t="shared" si="266"/>
        <v>2.7275396437773307E-8</v>
      </c>
      <c r="D2188" s="78">
        <f t="shared" si="267"/>
        <v>1</v>
      </c>
      <c r="E2188" s="78">
        <f t="shared" si="268"/>
        <v>2.7275396437773307E-8</v>
      </c>
      <c r="F2188" s="78">
        <f t="shared" si="269"/>
        <v>-151.28457856768983</v>
      </c>
      <c r="G2188" s="78">
        <f t="shared" si="270"/>
        <v>10</v>
      </c>
      <c r="H2188" s="78">
        <f t="shared" si="271"/>
        <v>1.0834039433641741E-7</v>
      </c>
      <c r="I2188" s="78">
        <f t="shared" si="272"/>
        <v>1.0834039433641741E-6</v>
      </c>
      <c r="J2188" s="190"/>
    </row>
    <row r="2189" spans="1:10" x14ac:dyDescent="0.2">
      <c r="A2189" s="76">
        <v>3300</v>
      </c>
      <c r="B2189" s="76">
        <f t="shared" si="265"/>
        <v>3.3</v>
      </c>
      <c r="C2189" s="78">
        <f t="shared" si="266"/>
        <v>1.0795589718265241E-52</v>
      </c>
      <c r="D2189" s="78">
        <f t="shared" si="267"/>
        <v>1</v>
      </c>
      <c r="E2189" s="78">
        <f t="shared" si="268"/>
        <v>1.0795589718265241E-52</v>
      </c>
      <c r="F2189" s="78">
        <f t="shared" si="269"/>
        <v>-1039.3350725795303</v>
      </c>
      <c r="G2189" s="78">
        <f t="shared" si="270"/>
        <v>10</v>
      </c>
      <c r="H2189" s="78">
        <f t="shared" si="271"/>
        <v>1.3637698218886653E-8</v>
      </c>
      <c r="I2189" s="78">
        <f t="shared" si="272"/>
        <v>1.3637698218886653E-7</v>
      </c>
      <c r="J2189" s="190"/>
    </row>
    <row r="2190" spans="1:10" x14ac:dyDescent="0.2">
      <c r="A2190" s="76">
        <v>3310</v>
      </c>
      <c r="B2190" s="76">
        <f t="shared" si="265"/>
        <v>3.31</v>
      </c>
      <c r="C2190" s="78">
        <f t="shared" si="266"/>
        <v>2.6790634340724006E-8</v>
      </c>
      <c r="D2190" s="78">
        <f t="shared" si="267"/>
        <v>1</v>
      </c>
      <c r="E2190" s="78">
        <f t="shared" si="268"/>
        <v>2.6790634340724006E-8</v>
      </c>
      <c r="F2190" s="78">
        <f t="shared" si="269"/>
        <v>-151.44034006347258</v>
      </c>
      <c r="G2190" s="78">
        <f t="shared" si="270"/>
        <v>10</v>
      </c>
      <c r="H2190" s="78">
        <f t="shared" si="271"/>
        <v>1.3395317170362003E-8</v>
      </c>
      <c r="I2190" s="78">
        <f t="shared" si="272"/>
        <v>1.3395317170362002E-7</v>
      </c>
      <c r="J2190" s="190"/>
    </row>
    <row r="2191" spans="1:10" x14ac:dyDescent="0.2">
      <c r="A2191" s="76">
        <v>3320</v>
      </c>
      <c r="B2191" s="76">
        <f t="shared" si="265"/>
        <v>3.32</v>
      </c>
      <c r="C2191" s="78">
        <f t="shared" si="266"/>
        <v>1.8273260450696933E-7</v>
      </c>
      <c r="D2191" s="78">
        <f t="shared" si="267"/>
        <v>1</v>
      </c>
      <c r="E2191" s="78">
        <f t="shared" si="268"/>
        <v>1.8273260450696933E-7</v>
      </c>
      <c r="F2191" s="78">
        <f t="shared" si="269"/>
        <v>-134.76367911380041</v>
      </c>
      <c r="G2191" s="78">
        <f t="shared" si="270"/>
        <v>10</v>
      </c>
      <c r="H2191" s="78">
        <f t="shared" si="271"/>
        <v>1.0476161942384667E-7</v>
      </c>
      <c r="I2191" s="78">
        <f t="shared" si="272"/>
        <v>1.0476161942384667E-6</v>
      </c>
      <c r="J2191" s="190"/>
    </row>
    <row r="2192" spans="1:10" x14ac:dyDescent="0.2">
      <c r="A2192" s="76">
        <v>3330</v>
      </c>
      <c r="B2192" s="76">
        <f t="shared" si="265"/>
        <v>3.33</v>
      </c>
      <c r="C2192" s="78">
        <f t="shared" si="266"/>
        <v>4.7224676468203498E-7</v>
      </c>
      <c r="D2192" s="78">
        <f t="shared" si="267"/>
        <v>1</v>
      </c>
      <c r="E2192" s="78">
        <f t="shared" si="268"/>
        <v>4.7224676468203498E-7</v>
      </c>
      <c r="F2192" s="78">
        <f t="shared" si="269"/>
        <v>-126.51662017412797</v>
      </c>
      <c r="G2192" s="78">
        <f t="shared" si="270"/>
        <v>10</v>
      </c>
      <c r="H2192" s="78">
        <f t="shared" si="271"/>
        <v>3.2748968459450214E-7</v>
      </c>
      <c r="I2192" s="78">
        <f t="shared" si="272"/>
        <v>3.2748968459450212E-6</v>
      </c>
      <c r="J2192" s="190"/>
    </row>
    <row r="2193" spans="1:10" x14ac:dyDescent="0.2">
      <c r="A2193" s="76">
        <v>3340</v>
      </c>
      <c r="B2193" s="76">
        <f t="shared" si="265"/>
        <v>3.34</v>
      </c>
      <c r="C2193" s="78">
        <f t="shared" si="266"/>
        <v>7.6043661096193179E-7</v>
      </c>
      <c r="D2193" s="78">
        <f t="shared" si="267"/>
        <v>1</v>
      </c>
      <c r="E2193" s="78">
        <f t="shared" si="268"/>
        <v>7.6043661096193179E-7</v>
      </c>
      <c r="F2193" s="78">
        <f t="shared" si="269"/>
        <v>-122.37873964686337</v>
      </c>
      <c r="G2193" s="78">
        <f t="shared" si="270"/>
        <v>10</v>
      </c>
      <c r="H2193" s="78">
        <f t="shared" si="271"/>
        <v>6.1634168782198338E-7</v>
      </c>
      <c r="I2193" s="78">
        <f t="shared" si="272"/>
        <v>6.1634168782198336E-6</v>
      </c>
      <c r="J2193" s="190"/>
    </row>
    <row r="2194" spans="1:10" x14ac:dyDescent="0.2">
      <c r="A2194" s="76">
        <v>3350</v>
      </c>
      <c r="B2194" s="76">
        <f t="shared" si="265"/>
        <v>3.35</v>
      </c>
      <c r="C2194" s="78">
        <f t="shared" si="266"/>
        <v>8.762012504595923E-7</v>
      </c>
      <c r="D2194" s="78">
        <f t="shared" si="267"/>
        <v>1</v>
      </c>
      <c r="E2194" s="78">
        <f t="shared" si="268"/>
        <v>8.762012504595923E-7</v>
      </c>
      <c r="F2194" s="78">
        <f t="shared" si="269"/>
        <v>-121.1479226271899</v>
      </c>
      <c r="G2194" s="78">
        <f t="shared" si="270"/>
        <v>10</v>
      </c>
      <c r="H2194" s="78">
        <f t="shared" si="271"/>
        <v>8.1831893071076199E-7</v>
      </c>
      <c r="I2194" s="78">
        <f t="shared" si="272"/>
        <v>8.1831893071076207E-6</v>
      </c>
      <c r="J2194" s="190"/>
    </row>
    <row r="2195" spans="1:10" x14ac:dyDescent="0.2">
      <c r="A2195" s="76">
        <v>3360</v>
      </c>
      <c r="B2195" s="76">
        <f t="shared" si="265"/>
        <v>3.36</v>
      </c>
      <c r="C2195" s="78">
        <f t="shared" si="266"/>
        <v>7.4712702751958188E-7</v>
      </c>
      <c r="D2195" s="78">
        <f t="shared" si="267"/>
        <v>1</v>
      </c>
      <c r="E2195" s="78">
        <f t="shared" si="268"/>
        <v>7.4712702751958188E-7</v>
      </c>
      <c r="F2195" s="78">
        <f t="shared" si="269"/>
        <v>-122.53211105175828</v>
      </c>
      <c r="G2195" s="78">
        <f t="shared" si="270"/>
        <v>10</v>
      </c>
      <c r="H2195" s="78">
        <f t="shared" si="271"/>
        <v>8.1166413898958704E-7</v>
      </c>
      <c r="I2195" s="78">
        <f t="shared" si="272"/>
        <v>8.1166413898958708E-6</v>
      </c>
      <c r="J2195" s="190"/>
    </row>
    <row r="2196" spans="1:10" x14ac:dyDescent="0.2">
      <c r="A2196" s="76">
        <v>3370</v>
      </c>
      <c r="B2196" s="76">
        <f t="shared" si="265"/>
        <v>3.37</v>
      </c>
      <c r="C2196" s="78">
        <f t="shared" si="266"/>
        <v>4.558602372524422E-7</v>
      </c>
      <c r="D2196" s="78">
        <f t="shared" si="267"/>
        <v>1</v>
      </c>
      <c r="E2196" s="78">
        <f t="shared" si="268"/>
        <v>4.558602372524422E-7</v>
      </c>
      <c r="F2196" s="78">
        <f t="shared" si="269"/>
        <v>-126.82336575609092</v>
      </c>
      <c r="G2196" s="78">
        <f t="shared" si="270"/>
        <v>10</v>
      </c>
      <c r="H2196" s="78">
        <f t="shared" si="271"/>
        <v>6.0149363238601204E-7</v>
      </c>
      <c r="I2196" s="78">
        <f t="shared" si="272"/>
        <v>6.0149363238601208E-6</v>
      </c>
      <c r="J2196" s="190"/>
    </row>
    <row r="2197" spans="1:10" x14ac:dyDescent="0.2">
      <c r="A2197" s="76">
        <v>3380</v>
      </c>
      <c r="B2197" s="76">
        <f t="shared" si="265"/>
        <v>3.38</v>
      </c>
      <c r="C2197" s="78">
        <f t="shared" si="266"/>
        <v>1.7330447583251242E-7</v>
      </c>
      <c r="D2197" s="78">
        <f t="shared" si="267"/>
        <v>1</v>
      </c>
      <c r="E2197" s="78">
        <f t="shared" si="268"/>
        <v>1.7330447583251242E-7</v>
      </c>
      <c r="F2197" s="78">
        <f t="shared" si="269"/>
        <v>-135.22380441747461</v>
      </c>
      <c r="G2197" s="78">
        <f t="shared" si="270"/>
        <v>10</v>
      </c>
      <c r="H2197" s="78">
        <f t="shared" si="271"/>
        <v>3.145823565424773E-7</v>
      </c>
      <c r="I2197" s="78">
        <f t="shared" si="272"/>
        <v>3.1458235654247729E-6</v>
      </c>
      <c r="J2197" s="190"/>
    </row>
    <row r="2198" spans="1:10" x14ac:dyDescent="0.2">
      <c r="A2198" s="76">
        <v>3390</v>
      </c>
      <c r="B2198" s="76">
        <f t="shared" si="265"/>
        <v>3.39</v>
      </c>
      <c r="C2198" s="78">
        <f t="shared" si="266"/>
        <v>2.4963606584487222E-8</v>
      </c>
      <c r="D2198" s="78">
        <f t="shared" si="267"/>
        <v>1</v>
      </c>
      <c r="E2198" s="78">
        <f t="shared" si="268"/>
        <v>2.4963606584487222E-8</v>
      </c>
      <c r="F2198" s="78">
        <f t="shared" si="269"/>
        <v>-152.05385340656321</v>
      </c>
      <c r="G2198" s="78">
        <f t="shared" si="270"/>
        <v>10</v>
      </c>
      <c r="H2198" s="78">
        <f t="shared" si="271"/>
        <v>9.9134041208499816E-8</v>
      </c>
      <c r="I2198" s="78">
        <f t="shared" si="272"/>
        <v>9.9134041208499827E-7</v>
      </c>
      <c r="J2198" s="190"/>
    </row>
    <row r="2199" spans="1:10" x14ac:dyDescent="0.2">
      <c r="A2199" s="76">
        <v>3400</v>
      </c>
      <c r="B2199" s="76">
        <f t="shared" si="265"/>
        <v>3.4</v>
      </c>
      <c r="C2199" s="78">
        <f t="shared" si="266"/>
        <v>1.2007642647118286E-48</v>
      </c>
      <c r="D2199" s="78">
        <f t="shared" si="267"/>
        <v>1</v>
      </c>
      <c r="E2199" s="78">
        <f t="shared" si="268"/>
        <v>1.2007642647118286E-48</v>
      </c>
      <c r="F2199" s="78">
        <f t="shared" si="269"/>
        <v>-958.41084490745754</v>
      </c>
      <c r="G2199" s="78">
        <f t="shared" si="270"/>
        <v>10</v>
      </c>
      <c r="H2199" s="78">
        <f t="shared" si="271"/>
        <v>1.2481803292243611E-8</v>
      </c>
      <c r="I2199" s="78">
        <f t="shared" si="272"/>
        <v>1.2481803292243612E-7</v>
      </c>
      <c r="J2199" s="190"/>
    </row>
    <row r="2200" spans="1:10" x14ac:dyDescent="0.2">
      <c r="A2200" s="76">
        <v>3410</v>
      </c>
      <c r="B2200" s="76">
        <f t="shared" si="265"/>
        <v>3.41</v>
      </c>
      <c r="C2200" s="78">
        <f t="shared" si="266"/>
        <v>2.4533233820358527E-8</v>
      </c>
      <c r="D2200" s="78">
        <f t="shared" si="267"/>
        <v>1</v>
      </c>
      <c r="E2200" s="78">
        <f t="shared" si="268"/>
        <v>2.4533233820358527E-8</v>
      </c>
      <c r="F2200" s="78">
        <f t="shared" si="269"/>
        <v>-152.20490403972764</v>
      </c>
      <c r="G2200" s="78">
        <f t="shared" si="270"/>
        <v>10</v>
      </c>
      <c r="H2200" s="78">
        <f t="shared" si="271"/>
        <v>1.2266616910179263E-8</v>
      </c>
      <c r="I2200" s="78">
        <f t="shared" si="272"/>
        <v>1.2266616910179263E-7</v>
      </c>
      <c r="J2200" s="190"/>
    </row>
    <row r="2201" spans="1:10" x14ac:dyDescent="0.2">
      <c r="A2201" s="76">
        <v>3420</v>
      </c>
      <c r="B2201" s="76">
        <f t="shared" si="265"/>
        <v>3.42</v>
      </c>
      <c r="C2201" s="78">
        <f t="shared" si="266"/>
        <v>1.6738039300174704E-7</v>
      </c>
      <c r="D2201" s="78">
        <f t="shared" si="267"/>
        <v>1</v>
      </c>
      <c r="E2201" s="78">
        <f t="shared" si="268"/>
        <v>1.6738039300174704E-7</v>
      </c>
      <c r="F2201" s="78">
        <f t="shared" si="269"/>
        <v>-135.5259083354413</v>
      </c>
      <c r="G2201" s="78">
        <f t="shared" si="270"/>
        <v>10</v>
      </c>
      <c r="H2201" s="78">
        <f t="shared" si="271"/>
        <v>9.5956813411052781E-8</v>
      </c>
      <c r="I2201" s="78">
        <f t="shared" si="272"/>
        <v>9.5956813411052776E-7</v>
      </c>
      <c r="J2201" s="190"/>
    </row>
    <row r="2202" spans="1:10" x14ac:dyDescent="0.2">
      <c r="A2202" s="76">
        <v>3430</v>
      </c>
      <c r="B2202" s="76">
        <f t="shared" si="265"/>
        <v>3.43</v>
      </c>
      <c r="C2202" s="78">
        <f t="shared" si="266"/>
        <v>4.3268674074423695E-7</v>
      </c>
      <c r="D2202" s="78">
        <f t="shared" si="267"/>
        <v>1</v>
      </c>
      <c r="E2202" s="78">
        <f t="shared" si="268"/>
        <v>4.3268674074423695E-7</v>
      </c>
      <c r="F2202" s="78">
        <f t="shared" si="269"/>
        <v>-127.27652826241524</v>
      </c>
      <c r="G2202" s="78">
        <f t="shared" si="270"/>
        <v>10</v>
      </c>
      <c r="H2202" s="78">
        <f t="shared" si="271"/>
        <v>3.00033566872992E-7</v>
      </c>
      <c r="I2202" s="78">
        <f t="shared" si="272"/>
        <v>3.0003356687299202E-6</v>
      </c>
      <c r="J2202" s="190"/>
    </row>
    <row r="2203" spans="1:10" x14ac:dyDescent="0.2">
      <c r="A2203" s="76">
        <v>3440</v>
      </c>
      <c r="B2203" s="76">
        <f t="shared" si="265"/>
        <v>3.44</v>
      </c>
      <c r="C2203" s="78">
        <f t="shared" si="266"/>
        <v>6.9692010739770213E-7</v>
      </c>
      <c r="D2203" s="78">
        <f t="shared" si="267"/>
        <v>1</v>
      </c>
      <c r="E2203" s="78">
        <f t="shared" si="268"/>
        <v>6.9692010739770213E-7</v>
      </c>
      <c r="F2203" s="78">
        <f t="shared" si="269"/>
        <v>-123.13634010245922</v>
      </c>
      <c r="G2203" s="78">
        <f t="shared" si="270"/>
        <v>10</v>
      </c>
      <c r="H2203" s="78">
        <f t="shared" si="271"/>
        <v>5.6480342407096951E-7</v>
      </c>
      <c r="I2203" s="78">
        <f t="shared" si="272"/>
        <v>5.6480342407096947E-6</v>
      </c>
      <c r="J2203" s="190"/>
    </row>
    <row r="2204" spans="1:10" x14ac:dyDescent="0.2">
      <c r="A2204" s="76">
        <v>3450</v>
      </c>
      <c r="B2204" s="76">
        <f t="shared" si="265"/>
        <v>3.45</v>
      </c>
      <c r="C2204" s="78">
        <f t="shared" si="266"/>
        <v>8.0322748054222226E-7</v>
      </c>
      <c r="D2204" s="78">
        <f t="shared" si="267"/>
        <v>1</v>
      </c>
      <c r="E2204" s="78">
        <f t="shared" si="268"/>
        <v>8.0322748054222226E-7</v>
      </c>
      <c r="F2204" s="78">
        <f t="shared" si="269"/>
        <v>-121.90322883157856</v>
      </c>
      <c r="G2204" s="78">
        <f t="shared" si="270"/>
        <v>10</v>
      </c>
      <c r="H2204" s="78">
        <f t="shared" si="271"/>
        <v>7.5007379396996214E-7</v>
      </c>
      <c r="I2204" s="78">
        <f t="shared" si="272"/>
        <v>7.500737939699621E-6</v>
      </c>
      <c r="J2204" s="190"/>
    </row>
    <row r="2205" spans="1:10" x14ac:dyDescent="0.2">
      <c r="A2205" s="76">
        <v>3460</v>
      </c>
      <c r="B2205" s="76">
        <f t="shared" si="265"/>
        <v>3.46</v>
      </c>
      <c r="C2205" s="78">
        <f t="shared" si="266"/>
        <v>6.8508299324865684E-7</v>
      </c>
      <c r="D2205" s="78">
        <f t="shared" si="267"/>
        <v>1</v>
      </c>
      <c r="E2205" s="78">
        <f t="shared" si="268"/>
        <v>6.8508299324865684E-7</v>
      </c>
      <c r="F2205" s="78">
        <f t="shared" si="269"/>
        <v>-123.28513626864424</v>
      </c>
      <c r="G2205" s="78">
        <f t="shared" si="270"/>
        <v>10</v>
      </c>
      <c r="H2205" s="78">
        <f t="shared" si="271"/>
        <v>7.4415523689543955E-7</v>
      </c>
      <c r="I2205" s="78">
        <f t="shared" si="272"/>
        <v>7.4415523689543953E-6</v>
      </c>
      <c r="J2205" s="190"/>
    </row>
    <row r="2206" spans="1:10" x14ac:dyDescent="0.2">
      <c r="A2206" s="76">
        <v>3470</v>
      </c>
      <c r="B2206" s="76">
        <f t="shared" si="265"/>
        <v>3.47</v>
      </c>
      <c r="C2206" s="78">
        <f t="shared" si="266"/>
        <v>4.1811316605835599E-7</v>
      </c>
      <c r="D2206" s="78">
        <f t="shared" si="267"/>
        <v>1</v>
      </c>
      <c r="E2206" s="78">
        <f t="shared" si="268"/>
        <v>4.1811316605835599E-7</v>
      </c>
      <c r="F2206" s="78">
        <f t="shared" si="269"/>
        <v>-127.57412313277719</v>
      </c>
      <c r="G2206" s="78">
        <f t="shared" si="270"/>
        <v>10</v>
      </c>
      <c r="H2206" s="78">
        <f t="shared" si="271"/>
        <v>5.5159807965350642E-7</v>
      </c>
      <c r="I2206" s="78">
        <f t="shared" si="272"/>
        <v>5.5159807965350644E-6</v>
      </c>
      <c r="J2206" s="190"/>
    </row>
    <row r="2207" spans="1:10" x14ac:dyDescent="0.2">
      <c r="A2207" s="76">
        <v>3480</v>
      </c>
      <c r="B2207" s="76">
        <f t="shared" si="265"/>
        <v>3.48</v>
      </c>
      <c r="C2207" s="78">
        <f t="shared" si="266"/>
        <v>1.5899543333151039E-7</v>
      </c>
      <c r="D2207" s="78">
        <f t="shared" si="267"/>
        <v>1</v>
      </c>
      <c r="E2207" s="78">
        <f t="shared" si="268"/>
        <v>1.5899543333151039E-7</v>
      </c>
      <c r="F2207" s="78">
        <f t="shared" si="269"/>
        <v>-135.97230698622081</v>
      </c>
      <c r="G2207" s="78">
        <f t="shared" si="270"/>
        <v>10</v>
      </c>
      <c r="H2207" s="78">
        <f t="shared" si="271"/>
        <v>2.885542996949332E-7</v>
      </c>
      <c r="I2207" s="78">
        <f t="shared" si="272"/>
        <v>2.8855429969493319E-6</v>
      </c>
      <c r="J2207" s="190"/>
    </row>
    <row r="2208" spans="1:10" x14ac:dyDescent="0.2">
      <c r="A2208" s="76">
        <v>3490</v>
      </c>
      <c r="B2208" s="76">
        <f t="shared" si="265"/>
        <v>3.49</v>
      </c>
      <c r="C2208" s="78">
        <f t="shared" si="266"/>
        <v>2.2908375632726557E-8</v>
      </c>
      <c r="D2208" s="78">
        <f t="shared" si="267"/>
        <v>1</v>
      </c>
      <c r="E2208" s="78">
        <f t="shared" si="268"/>
        <v>2.2908375632726557E-8</v>
      </c>
      <c r="F2208" s="78">
        <f t="shared" si="269"/>
        <v>-152.80011408592284</v>
      </c>
      <c r="G2208" s="78">
        <f t="shared" si="270"/>
        <v>10</v>
      </c>
      <c r="H2208" s="78">
        <f t="shared" si="271"/>
        <v>9.0951904482118476E-8</v>
      </c>
      <c r="I2208" s="78">
        <f t="shared" si="272"/>
        <v>9.0951904482118476E-7</v>
      </c>
      <c r="J2208" s="190"/>
    </row>
    <row r="2209" spans="1:10" x14ac:dyDescent="0.2">
      <c r="A2209" s="76">
        <v>3500</v>
      </c>
      <c r="B2209" s="76">
        <f t="shared" si="265"/>
        <v>3.5</v>
      </c>
      <c r="C2209" s="78">
        <f t="shared" si="266"/>
        <v>3.7106219928879348E-49</v>
      </c>
      <c r="D2209" s="78">
        <f t="shared" si="267"/>
        <v>1</v>
      </c>
      <c r="E2209" s="78">
        <f t="shared" si="268"/>
        <v>3.7106219928879348E-49</v>
      </c>
      <c r="F2209" s="78">
        <f t="shared" si="269"/>
        <v>-968.61106571369555</v>
      </c>
      <c r="G2209" s="78">
        <f t="shared" si="270"/>
        <v>10</v>
      </c>
      <c r="H2209" s="78">
        <f t="shared" si="271"/>
        <v>1.1454187816363278E-8</v>
      </c>
      <c r="I2209" s="78">
        <f t="shared" si="272"/>
        <v>1.1454187816363279E-7</v>
      </c>
      <c r="J2209" s="190"/>
    </row>
    <row r="2210" spans="1:10" x14ac:dyDescent="0.2">
      <c r="A2210" s="76">
        <v>3510</v>
      </c>
      <c r="B2210" s="76">
        <f t="shared" si="265"/>
        <v>3.51</v>
      </c>
      <c r="C2210" s="78">
        <f t="shared" si="266"/>
        <v>2.2524960476408733E-8</v>
      </c>
      <c r="D2210" s="78">
        <f t="shared" si="267"/>
        <v>1</v>
      </c>
      <c r="E2210" s="78">
        <f t="shared" si="268"/>
        <v>2.2524960476408733E-8</v>
      </c>
      <c r="F2210" s="78">
        <f t="shared" si="269"/>
        <v>-152.94671924772618</v>
      </c>
      <c r="G2210" s="78">
        <f t="shared" si="270"/>
        <v>10</v>
      </c>
      <c r="H2210" s="78">
        <f t="shared" si="271"/>
        <v>1.1262480238204367E-8</v>
      </c>
      <c r="I2210" s="78">
        <f t="shared" si="272"/>
        <v>1.1262480238204366E-7</v>
      </c>
      <c r="J2210" s="190"/>
    </row>
    <row r="2211" spans="1:10" x14ac:dyDescent="0.2">
      <c r="A2211" s="76">
        <v>3520</v>
      </c>
      <c r="B2211" s="76">
        <f t="shared" si="265"/>
        <v>3.52</v>
      </c>
      <c r="C2211" s="78">
        <f t="shared" si="266"/>
        <v>1.5371774787450591E-7</v>
      </c>
      <c r="D2211" s="78">
        <f t="shared" si="267"/>
        <v>1</v>
      </c>
      <c r="E2211" s="78">
        <f t="shared" si="268"/>
        <v>1.5371774787450591E-7</v>
      </c>
      <c r="F2211" s="78">
        <f t="shared" si="269"/>
        <v>-136.26551974057318</v>
      </c>
      <c r="G2211" s="78">
        <f t="shared" si="270"/>
        <v>10</v>
      </c>
      <c r="H2211" s="78">
        <f t="shared" si="271"/>
        <v>8.8121354175457329E-8</v>
      </c>
      <c r="I2211" s="78">
        <f t="shared" si="272"/>
        <v>8.8121354175457329E-7</v>
      </c>
      <c r="J2211" s="190"/>
    </row>
    <row r="2212" spans="1:10" x14ac:dyDescent="0.2">
      <c r="A2212" s="76">
        <v>3530</v>
      </c>
      <c r="B2212" s="76">
        <f t="shared" si="265"/>
        <v>3.53</v>
      </c>
      <c r="C2212" s="78">
        <f t="shared" si="266"/>
        <v>3.9746837836003121E-7</v>
      </c>
      <c r="D2212" s="78">
        <f t="shared" si="267"/>
        <v>1</v>
      </c>
      <c r="E2212" s="78">
        <f t="shared" si="268"/>
        <v>3.9746837836003121E-7</v>
      </c>
      <c r="F2212" s="78">
        <f t="shared" si="269"/>
        <v>-128.01394834140905</v>
      </c>
      <c r="G2212" s="78">
        <f t="shared" si="270"/>
        <v>10</v>
      </c>
      <c r="H2212" s="78">
        <f t="shared" si="271"/>
        <v>2.7559306311726858E-7</v>
      </c>
      <c r="I2212" s="78">
        <f t="shared" si="272"/>
        <v>2.7559306311726859E-6</v>
      </c>
      <c r="J2212" s="190"/>
    </row>
    <row r="2213" spans="1:10" x14ac:dyDescent="0.2">
      <c r="A2213" s="76">
        <v>3540</v>
      </c>
      <c r="B2213" s="76">
        <f t="shared" si="265"/>
        <v>3.54</v>
      </c>
      <c r="C2213" s="78">
        <f t="shared" si="266"/>
        <v>6.4035519735103422E-7</v>
      </c>
      <c r="D2213" s="78">
        <f t="shared" si="267"/>
        <v>1</v>
      </c>
      <c r="E2213" s="78">
        <f t="shared" si="268"/>
        <v>6.4035519735103422E-7</v>
      </c>
      <c r="F2213" s="78">
        <f t="shared" si="269"/>
        <v>-123.871581224745</v>
      </c>
      <c r="G2213" s="78">
        <f t="shared" si="270"/>
        <v>10</v>
      </c>
      <c r="H2213" s="78">
        <f t="shared" si="271"/>
        <v>5.1891178785553271E-7</v>
      </c>
      <c r="I2213" s="78">
        <f t="shared" si="272"/>
        <v>5.1891178785553274E-6</v>
      </c>
      <c r="J2213" s="190"/>
    </row>
    <row r="2214" spans="1:10" x14ac:dyDescent="0.2">
      <c r="A2214" s="76">
        <v>3550</v>
      </c>
      <c r="B2214" s="76">
        <f t="shared" si="265"/>
        <v>3.55</v>
      </c>
      <c r="C2214" s="78">
        <f t="shared" si="266"/>
        <v>7.3821835112173743E-7</v>
      </c>
      <c r="D2214" s="78">
        <f t="shared" si="267"/>
        <v>1</v>
      </c>
      <c r="E2214" s="78">
        <f t="shared" si="268"/>
        <v>7.3821835112173743E-7</v>
      </c>
      <c r="F2214" s="78">
        <f t="shared" si="269"/>
        <v>-122.6363032605139</v>
      </c>
      <c r="G2214" s="78">
        <f t="shared" si="270"/>
        <v>10</v>
      </c>
      <c r="H2214" s="78">
        <f t="shared" si="271"/>
        <v>6.8928677423638582E-7</v>
      </c>
      <c r="I2214" s="78">
        <f t="shared" si="272"/>
        <v>6.892867742363858E-6</v>
      </c>
      <c r="J2214" s="190"/>
    </row>
    <row r="2215" spans="1:10" x14ac:dyDescent="0.2">
      <c r="A2215" s="76">
        <v>3560</v>
      </c>
      <c r="B2215" s="76">
        <f t="shared" si="265"/>
        <v>3.56</v>
      </c>
      <c r="C2215" s="78">
        <f t="shared" si="266"/>
        <v>6.2979207569814514E-7</v>
      </c>
      <c r="D2215" s="78">
        <f t="shared" si="267"/>
        <v>1</v>
      </c>
      <c r="E2215" s="78">
        <f t="shared" si="268"/>
        <v>6.2979207569814514E-7</v>
      </c>
      <c r="F2215" s="78">
        <f t="shared" si="269"/>
        <v>-124.01605616272305</v>
      </c>
      <c r="G2215" s="78">
        <f t="shared" si="270"/>
        <v>10</v>
      </c>
      <c r="H2215" s="78">
        <f t="shared" si="271"/>
        <v>6.8400521340994128E-7</v>
      </c>
      <c r="I2215" s="78">
        <f t="shared" si="272"/>
        <v>6.840052134099413E-6</v>
      </c>
      <c r="J2215" s="190"/>
    </row>
    <row r="2216" spans="1:10" x14ac:dyDescent="0.2">
      <c r="A2216" s="76">
        <v>3570</v>
      </c>
      <c r="B2216" s="76">
        <f t="shared" si="265"/>
        <v>3.57</v>
      </c>
      <c r="C2216" s="78">
        <f t="shared" si="266"/>
        <v>3.8446337375559447E-7</v>
      </c>
      <c r="D2216" s="78">
        <f t="shared" si="267"/>
        <v>1</v>
      </c>
      <c r="E2216" s="78">
        <f t="shared" si="268"/>
        <v>3.8446337375559447E-7</v>
      </c>
      <c r="F2216" s="78">
        <f t="shared" si="269"/>
        <v>-128.30290054682141</v>
      </c>
      <c r="G2216" s="78">
        <f t="shared" si="270"/>
        <v>10</v>
      </c>
      <c r="H2216" s="78">
        <f t="shared" si="271"/>
        <v>5.0712772472686985E-7</v>
      </c>
      <c r="I2216" s="78">
        <f t="shared" si="272"/>
        <v>5.0712772472686985E-6</v>
      </c>
      <c r="J2216" s="190"/>
    </row>
    <row r="2217" spans="1:10" x14ac:dyDescent="0.2">
      <c r="A2217" s="76">
        <v>3580</v>
      </c>
      <c r="B2217" s="76">
        <f t="shared" si="265"/>
        <v>3.58</v>
      </c>
      <c r="C2217" s="78">
        <f t="shared" si="266"/>
        <v>1.4623532894952146E-7</v>
      </c>
      <c r="D2217" s="78">
        <f t="shared" si="267"/>
        <v>1</v>
      </c>
      <c r="E2217" s="78">
        <f t="shared" si="268"/>
        <v>1.4623532894952146E-7</v>
      </c>
      <c r="F2217" s="78">
        <f t="shared" si="269"/>
        <v>-136.69895387255582</v>
      </c>
      <c r="G2217" s="78">
        <f t="shared" si="270"/>
        <v>10</v>
      </c>
      <c r="H2217" s="78">
        <f t="shared" si="271"/>
        <v>2.6534935135255799E-7</v>
      </c>
      <c r="I2217" s="78">
        <f t="shared" si="272"/>
        <v>2.6534935135255799E-6</v>
      </c>
      <c r="J2217" s="190"/>
    </row>
    <row r="2218" spans="1:10" x14ac:dyDescent="0.2">
      <c r="A2218" s="76">
        <v>3590</v>
      </c>
      <c r="B2218" s="76">
        <f t="shared" si="265"/>
        <v>3.59</v>
      </c>
      <c r="C2218" s="78">
        <f t="shared" si="266"/>
        <v>2.1075014651579264E-8</v>
      </c>
      <c r="D2218" s="78">
        <f t="shared" si="267"/>
        <v>1</v>
      </c>
      <c r="E2218" s="78">
        <f t="shared" si="268"/>
        <v>2.1075014651579264E-8</v>
      </c>
      <c r="F2218" s="78">
        <f t="shared" si="269"/>
        <v>-153.5246422955374</v>
      </c>
      <c r="G2218" s="78">
        <f t="shared" si="270"/>
        <v>10</v>
      </c>
      <c r="H2218" s="78">
        <f t="shared" si="271"/>
        <v>8.3655171800550362E-8</v>
      </c>
      <c r="I2218" s="78">
        <f t="shared" si="272"/>
        <v>8.3655171800550364E-7</v>
      </c>
      <c r="J2218" s="190"/>
    </row>
    <row r="2219" spans="1:10" x14ac:dyDescent="0.2">
      <c r="A2219" s="76">
        <v>3600</v>
      </c>
      <c r="B2219" s="76">
        <f t="shared" si="265"/>
        <v>3.6</v>
      </c>
      <c r="C2219" s="78">
        <f t="shared" si="266"/>
        <v>6.0775600978207218E-50</v>
      </c>
      <c r="D2219" s="78">
        <f t="shared" si="267"/>
        <v>1</v>
      </c>
      <c r="E2219" s="78">
        <f t="shared" si="268"/>
        <v>6.0775600978207218E-50</v>
      </c>
      <c r="F2219" s="78">
        <f t="shared" si="269"/>
        <v>-984.32541475903736</v>
      </c>
      <c r="G2219" s="78">
        <f t="shared" si="270"/>
        <v>10</v>
      </c>
      <c r="H2219" s="78">
        <f t="shared" si="271"/>
        <v>1.0537507325789632E-8</v>
      </c>
      <c r="I2219" s="78">
        <f t="shared" si="272"/>
        <v>1.0537507325789632E-7</v>
      </c>
      <c r="J2219" s="190"/>
    </row>
    <row r="2220" spans="1:10" x14ac:dyDescent="0.2">
      <c r="A2220" s="76">
        <v>3610</v>
      </c>
      <c r="B2220" s="76">
        <f t="shared" si="265"/>
        <v>3.61</v>
      </c>
      <c r="C2220" s="78">
        <f t="shared" si="266"/>
        <v>2.0732312059065378E-8</v>
      </c>
      <c r="D2220" s="78">
        <f t="shared" si="267"/>
        <v>1</v>
      </c>
      <c r="E2220" s="78">
        <f t="shared" si="268"/>
        <v>2.0732312059065378E-8</v>
      </c>
      <c r="F2220" s="78">
        <f t="shared" si="269"/>
        <v>-153.66704525720371</v>
      </c>
      <c r="G2220" s="78">
        <f t="shared" si="270"/>
        <v>10</v>
      </c>
      <c r="H2220" s="78">
        <f t="shared" si="271"/>
        <v>1.0366156029532689E-8</v>
      </c>
      <c r="I2220" s="78">
        <f t="shared" si="272"/>
        <v>1.0366156029532689E-7</v>
      </c>
      <c r="J2220" s="190"/>
    </row>
    <row r="2221" spans="1:10" x14ac:dyDescent="0.2">
      <c r="A2221" s="76">
        <v>3620</v>
      </c>
      <c r="B2221" s="76">
        <f t="shared" si="265"/>
        <v>3.62</v>
      </c>
      <c r="C2221" s="78">
        <f t="shared" si="266"/>
        <v>1.4151807046071255E-7</v>
      </c>
      <c r="D2221" s="78">
        <f t="shared" si="267"/>
        <v>1</v>
      </c>
      <c r="E2221" s="78">
        <f t="shared" si="268"/>
        <v>1.4151807046071255E-7</v>
      </c>
      <c r="F2221" s="78">
        <f t="shared" si="269"/>
        <v>-136.98376202960628</v>
      </c>
      <c r="G2221" s="78">
        <f t="shared" si="270"/>
        <v>10</v>
      </c>
      <c r="H2221" s="78">
        <f t="shared" si="271"/>
        <v>8.1125191259888963E-8</v>
      </c>
      <c r="I2221" s="78">
        <f t="shared" si="272"/>
        <v>8.1125191259888958E-7</v>
      </c>
      <c r="J2221" s="190"/>
    </row>
    <row r="2222" spans="1:10" x14ac:dyDescent="0.2">
      <c r="A2222" s="76">
        <v>3630</v>
      </c>
      <c r="B2222" s="76">
        <f t="shared" si="265"/>
        <v>3.63</v>
      </c>
      <c r="C2222" s="78">
        <f t="shared" si="266"/>
        <v>3.6601095271256111E-7</v>
      </c>
      <c r="D2222" s="78">
        <f t="shared" si="267"/>
        <v>1</v>
      </c>
      <c r="E2222" s="78">
        <f t="shared" si="268"/>
        <v>3.6601095271256111E-7</v>
      </c>
      <c r="F2222" s="78">
        <f t="shared" si="269"/>
        <v>-128.73011836689562</v>
      </c>
      <c r="G2222" s="78">
        <f t="shared" si="270"/>
        <v>10</v>
      </c>
      <c r="H2222" s="78">
        <f t="shared" si="271"/>
        <v>2.5376451158663683E-7</v>
      </c>
      <c r="I2222" s="78">
        <f t="shared" si="272"/>
        <v>2.5376451158663685E-6</v>
      </c>
      <c r="J2222" s="190"/>
    </row>
    <row r="2223" spans="1:10" x14ac:dyDescent="0.2">
      <c r="A2223" s="76">
        <v>3640</v>
      </c>
      <c r="B2223" s="76">
        <f t="shared" si="265"/>
        <v>3.64</v>
      </c>
      <c r="C2223" s="78">
        <f t="shared" si="266"/>
        <v>5.8981455102005923E-7</v>
      </c>
      <c r="D2223" s="78">
        <f t="shared" si="267"/>
        <v>1</v>
      </c>
      <c r="E2223" s="78">
        <f t="shared" si="268"/>
        <v>5.8981455102005923E-7</v>
      </c>
      <c r="F2223" s="78">
        <f t="shared" si="269"/>
        <v>-124.58569034779816</v>
      </c>
      <c r="G2223" s="78">
        <f t="shared" si="270"/>
        <v>10</v>
      </c>
      <c r="H2223" s="78">
        <f t="shared" si="271"/>
        <v>4.7791275186631014E-7</v>
      </c>
      <c r="I2223" s="78">
        <f t="shared" si="272"/>
        <v>4.7791275186631012E-6</v>
      </c>
      <c r="J2223" s="190"/>
    </row>
    <row r="2224" spans="1:10" x14ac:dyDescent="0.2">
      <c r="A2224" s="76">
        <v>3650</v>
      </c>
      <c r="B2224" s="76">
        <f t="shared" si="265"/>
        <v>3.65</v>
      </c>
      <c r="C2224" s="78">
        <f t="shared" si="266"/>
        <v>6.8011423150055488E-7</v>
      </c>
      <c r="D2224" s="78">
        <f t="shared" si="267"/>
        <v>1</v>
      </c>
      <c r="E2224" s="78">
        <f t="shared" si="268"/>
        <v>6.8011423150055488E-7</v>
      </c>
      <c r="F2224" s="78">
        <f t="shared" si="269"/>
        <v>-123.34836274752593</v>
      </c>
      <c r="G2224" s="78">
        <f t="shared" si="270"/>
        <v>10</v>
      </c>
      <c r="H2224" s="78">
        <f t="shared" si="271"/>
        <v>6.3496439126030705E-7</v>
      </c>
      <c r="I2224" s="78">
        <f t="shared" si="272"/>
        <v>6.3496439126030707E-6</v>
      </c>
      <c r="J2224" s="190"/>
    </row>
    <row r="2225" spans="1:10" x14ac:dyDescent="0.2">
      <c r="A2225" s="76">
        <v>3660</v>
      </c>
      <c r="B2225" s="76">
        <f t="shared" si="265"/>
        <v>3.66</v>
      </c>
      <c r="C2225" s="78">
        <f t="shared" si="266"/>
        <v>5.8035822087759172E-7</v>
      </c>
      <c r="D2225" s="78">
        <f t="shared" si="267"/>
        <v>1</v>
      </c>
      <c r="E2225" s="78">
        <f t="shared" si="268"/>
        <v>5.8035822087759172E-7</v>
      </c>
      <c r="F2225" s="78">
        <f t="shared" si="269"/>
        <v>-124.72607718641591</v>
      </c>
      <c r="G2225" s="78">
        <f t="shared" si="270"/>
        <v>10</v>
      </c>
      <c r="H2225" s="78">
        <f t="shared" si="271"/>
        <v>6.3023622618907324E-7</v>
      </c>
      <c r="I2225" s="78">
        <f t="shared" si="272"/>
        <v>6.3023622618907324E-6</v>
      </c>
      <c r="J2225" s="190"/>
    </row>
    <row r="2226" spans="1:10" x14ac:dyDescent="0.2">
      <c r="A2226" s="76">
        <v>3670</v>
      </c>
      <c r="B2226" s="76">
        <f t="shared" si="265"/>
        <v>3.67</v>
      </c>
      <c r="C2226" s="78">
        <f t="shared" si="266"/>
        <v>3.5436864717315008E-7</v>
      </c>
      <c r="D2226" s="78">
        <f t="shared" si="267"/>
        <v>1</v>
      </c>
      <c r="E2226" s="78">
        <f t="shared" si="268"/>
        <v>3.5436864717315008E-7</v>
      </c>
      <c r="F2226" s="78">
        <f t="shared" si="269"/>
        <v>-129.01089418728156</v>
      </c>
      <c r="G2226" s="78">
        <f t="shared" si="270"/>
        <v>10</v>
      </c>
      <c r="H2226" s="78">
        <f t="shared" si="271"/>
        <v>4.673634340253709E-7</v>
      </c>
      <c r="I2226" s="78">
        <f t="shared" si="272"/>
        <v>4.6736343402537093E-6</v>
      </c>
      <c r="J2226" s="190"/>
    </row>
    <row r="2227" spans="1:10" x14ac:dyDescent="0.2">
      <c r="A2227" s="76">
        <v>3680</v>
      </c>
      <c r="B2227" s="76">
        <f t="shared" si="265"/>
        <v>3.68</v>
      </c>
      <c r="C2227" s="78">
        <f t="shared" si="266"/>
        <v>1.3481972721663514E-7</v>
      </c>
      <c r="D2227" s="78">
        <f t="shared" si="267"/>
        <v>1</v>
      </c>
      <c r="E2227" s="78">
        <f t="shared" si="268"/>
        <v>1.3481972721663514E-7</v>
      </c>
      <c r="F2227" s="78">
        <f t="shared" si="269"/>
        <v>-137.40493111825546</v>
      </c>
      <c r="G2227" s="78">
        <f t="shared" si="270"/>
        <v>10</v>
      </c>
      <c r="H2227" s="78">
        <f t="shared" si="271"/>
        <v>2.4459418719489258E-7</v>
      </c>
      <c r="I2227" s="78">
        <f t="shared" si="272"/>
        <v>2.4459418719489256E-6</v>
      </c>
      <c r="J2227" s="190"/>
    </row>
    <row r="2228" spans="1:10" x14ac:dyDescent="0.2">
      <c r="A2228" s="76">
        <v>3690</v>
      </c>
      <c r="B2228" s="76">
        <f t="shared" si="265"/>
        <v>3.69</v>
      </c>
      <c r="C2228" s="78">
        <f t="shared" si="266"/>
        <v>1.9434317689177246E-8</v>
      </c>
      <c r="D2228" s="78">
        <f t="shared" si="267"/>
        <v>1</v>
      </c>
      <c r="E2228" s="78">
        <f t="shared" si="268"/>
        <v>1.9434317689177246E-8</v>
      </c>
      <c r="F2228" s="78">
        <f t="shared" si="269"/>
        <v>-154.22861404434036</v>
      </c>
      <c r="G2228" s="78">
        <f t="shared" si="270"/>
        <v>10</v>
      </c>
      <c r="H2228" s="78">
        <f t="shared" si="271"/>
        <v>7.7127022452906188E-8</v>
      </c>
      <c r="I2228" s="78">
        <f t="shared" si="272"/>
        <v>7.7127022452906188E-7</v>
      </c>
      <c r="J2228" s="190"/>
    </row>
    <row r="2229" spans="1:10" x14ac:dyDescent="0.2">
      <c r="A2229" s="76">
        <v>3700</v>
      </c>
      <c r="B2229" s="76">
        <f t="shared" si="265"/>
        <v>3.7</v>
      </c>
      <c r="C2229" s="78">
        <f t="shared" si="266"/>
        <v>2.2905098882534024E-48</v>
      </c>
      <c r="D2229" s="78">
        <f t="shared" si="267"/>
        <v>1</v>
      </c>
      <c r="E2229" s="78">
        <f t="shared" si="268"/>
        <v>2.2905098882534024E-48</v>
      </c>
      <c r="F2229" s="78">
        <f t="shared" si="269"/>
        <v>-952.801356580228</v>
      </c>
      <c r="G2229" s="78">
        <f t="shared" si="270"/>
        <v>10</v>
      </c>
      <c r="H2229" s="78">
        <f t="shared" si="271"/>
        <v>9.7171588445886229E-9</v>
      </c>
      <c r="I2229" s="78">
        <f t="shared" si="272"/>
        <v>9.7171588445886223E-8</v>
      </c>
      <c r="J2229" s="190"/>
    </row>
    <row r="2230" spans="1:10" x14ac:dyDescent="0.2">
      <c r="A2230" s="76">
        <v>3710</v>
      </c>
      <c r="B2230" s="76">
        <f t="shared" si="265"/>
        <v>3.71</v>
      </c>
      <c r="C2230" s="78">
        <f t="shared" si="266"/>
        <v>1.9127053938449614E-8</v>
      </c>
      <c r="D2230" s="78">
        <f t="shared" si="267"/>
        <v>1</v>
      </c>
      <c r="E2230" s="78">
        <f t="shared" si="268"/>
        <v>1.9127053938449614E-8</v>
      </c>
      <c r="F2230" s="78">
        <f t="shared" si="269"/>
        <v>-154.36703834833486</v>
      </c>
      <c r="G2230" s="78">
        <f t="shared" si="270"/>
        <v>10</v>
      </c>
      <c r="H2230" s="78">
        <f t="shared" si="271"/>
        <v>9.5635269692248068E-9</v>
      </c>
      <c r="I2230" s="78">
        <f t="shared" si="272"/>
        <v>9.5635269692248071E-8</v>
      </c>
      <c r="J2230" s="190"/>
    </row>
    <row r="2231" spans="1:10" x14ac:dyDescent="0.2">
      <c r="A2231" s="76">
        <v>3720</v>
      </c>
      <c r="B2231" s="76">
        <f t="shared" si="265"/>
        <v>3.72</v>
      </c>
      <c r="C2231" s="78">
        <f t="shared" si="266"/>
        <v>1.3059029736928551E-7</v>
      </c>
      <c r="D2231" s="78">
        <f t="shared" si="267"/>
        <v>1</v>
      </c>
      <c r="E2231" s="78">
        <f t="shared" si="268"/>
        <v>1.3059029736928551E-7</v>
      </c>
      <c r="F2231" s="78">
        <f t="shared" si="269"/>
        <v>-137.68178178365599</v>
      </c>
      <c r="G2231" s="78">
        <f t="shared" si="270"/>
        <v>10</v>
      </c>
      <c r="H2231" s="78">
        <f t="shared" si="271"/>
        <v>7.4858675653867555E-8</v>
      </c>
      <c r="I2231" s="78">
        <f t="shared" si="272"/>
        <v>7.4858675653867552E-7</v>
      </c>
      <c r="J2231" s="190"/>
    </row>
    <row r="2232" spans="1:10" x14ac:dyDescent="0.2">
      <c r="A2232" s="76">
        <v>3730</v>
      </c>
      <c r="B2232" s="76">
        <f t="shared" si="265"/>
        <v>3.73</v>
      </c>
      <c r="C2232" s="78">
        <f t="shared" si="266"/>
        <v>3.3782457069954053E-7</v>
      </c>
      <c r="D2232" s="78">
        <f t="shared" si="267"/>
        <v>1</v>
      </c>
      <c r="E2232" s="78">
        <f t="shared" si="268"/>
        <v>3.3782457069954053E-7</v>
      </c>
      <c r="F2232" s="78">
        <f t="shared" si="269"/>
        <v>-129.42617532909782</v>
      </c>
      <c r="G2232" s="78">
        <f t="shared" si="270"/>
        <v>10</v>
      </c>
      <c r="H2232" s="78">
        <f t="shared" si="271"/>
        <v>2.3420743403441303E-7</v>
      </c>
      <c r="I2232" s="78">
        <f t="shared" si="272"/>
        <v>2.3420743403441305E-6</v>
      </c>
      <c r="J2232" s="190"/>
    </row>
    <row r="2233" spans="1:10" x14ac:dyDescent="0.2">
      <c r="A2233" s="76">
        <v>3740</v>
      </c>
      <c r="B2233" s="76">
        <f t="shared" si="265"/>
        <v>3.74</v>
      </c>
      <c r="C2233" s="78">
        <f t="shared" si="266"/>
        <v>5.4451550547543097E-7</v>
      </c>
      <c r="D2233" s="78">
        <f t="shared" si="267"/>
        <v>1</v>
      </c>
      <c r="E2233" s="78">
        <f t="shared" si="268"/>
        <v>5.4451550547543097E-7</v>
      </c>
      <c r="F2233" s="78">
        <f t="shared" si="269"/>
        <v>-125.27979497761166</v>
      </c>
      <c r="G2233" s="78">
        <f t="shared" si="270"/>
        <v>10</v>
      </c>
      <c r="H2233" s="78">
        <f t="shared" si="271"/>
        <v>4.4117003808748575E-7</v>
      </c>
      <c r="I2233" s="78">
        <f t="shared" si="272"/>
        <v>4.4117003808748577E-6</v>
      </c>
      <c r="J2233" s="190"/>
    </row>
    <row r="2234" spans="1:10" x14ac:dyDescent="0.2">
      <c r="A2234" s="76">
        <v>3750</v>
      </c>
      <c r="B2234" s="76">
        <f t="shared" si="265"/>
        <v>3.75</v>
      </c>
      <c r="C2234" s="78">
        <f t="shared" si="266"/>
        <v>6.2802036798214438E-7</v>
      </c>
      <c r="D2234" s="78">
        <f t="shared" si="267"/>
        <v>1</v>
      </c>
      <c r="E2234" s="78">
        <f t="shared" si="268"/>
        <v>6.2802036798214438E-7</v>
      </c>
      <c r="F2234" s="78">
        <f t="shared" si="269"/>
        <v>-124.0405254195615</v>
      </c>
      <c r="G2234" s="78">
        <f t="shared" si="270"/>
        <v>10</v>
      </c>
      <c r="H2234" s="78">
        <f t="shared" si="271"/>
        <v>5.8626793672878773E-7</v>
      </c>
      <c r="I2234" s="78">
        <f t="shared" si="272"/>
        <v>5.8626793672878769E-6</v>
      </c>
      <c r="J2234" s="190"/>
    </row>
    <row r="2235" spans="1:10" x14ac:dyDescent="0.2">
      <c r="A2235" s="76">
        <v>3760</v>
      </c>
      <c r="B2235" s="76">
        <f t="shared" si="265"/>
        <v>3.76</v>
      </c>
      <c r="C2235" s="78">
        <f t="shared" si="266"/>
        <v>5.3602443834499944E-7</v>
      </c>
      <c r="D2235" s="78">
        <f t="shared" si="267"/>
        <v>1</v>
      </c>
      <c r="E2235" s="78">
        <f t="shared" si="268"/>
        <v>5.3602443834499944E-7</v>
      </c>
      <c r="F2235" s="78">
        <f t="shared" si="269"/>
        <v>-125.41630819135233</v>
      </c>
      <c r="G2235" s="78">
        <f t="shared" si="270"/>
        <v>10</v>
      </c>
      <c r="H2235" s="78">
        <f t="shared" si="271"/>
        <v>5.8202240316357196E-7</v>
      </c>
      <c r="I2235" s="78">
        <f t="shared" si="272"/>
        <v>5.8202240316357196E-6</v>
      </c>
      <c r="J2235" s="190"/>
    </row>
    <row r="2236" spans="1:10" x14ac:dyDescent="0.2">
      <c r="A2236" s="76">
        <v>3770</v>
      </c>
      <c r="B2236" s="76">
        <f t="shared" si="265"/>
        <v>3.77</v>
      </c>
      <c r="C2236" s="78">
        <f t="shared" si="266"/>
        <v>3.2737070477162193E-7</v>
      </c>
      <c r="D2236" s="78">
        <f t="shared" si="267"/>
        <v>1</v>
      </c>
      <c r="E2236" s="78">
        <f t="shared" si="268"/>
        <v>3.2737070477162193E-7</v>
      </c>
      <c r="F2236" s="78">
        <f t="shared" si="269"/>
        <v>-129.6992037327681</v>
      </c>
      <c r="G2236" s="78">
        <f t="shared" si="270"/>
        <v>10</v>
      </c>
      <c r="H2236" s="78">
        <f t="shared" si="271"/>
        <v>4.3169757155831066E-7</v>
      </c>
      <c r="I2236" s="78">
        <f t="shared" si="272"/>
        <v>4.3169757155831064E-6</v>
      </c>
      <c r="J2236" s="190"/>
    </row>
    <row r="2237" spans="1:10" x14ac:dyDescent="0.2">
      <c r="A2237" s="76">
        <v>3780</v>
      </c>
      <c r="B2237" s="76">
        <f t="shared" ref="B2237:B2300" si="273">A2237/1000</f>
        <v>3.78</v>
      </c>
      <c r="C2237" s="78">
        <f t="shared" ref="C2237:C2300" si="274">ABS(SIN(((144*PI()*$A2237*VLOOKUP($D$8,$C$13:$D$16,2,FALSE))/($D$11*1000000)))/(VLOOKUP($D$8,$C$13:$D$16,2,FALSE)*SIN(((144*PI()*$A2237)/($D$11*1000000)))))^3</f>
        <v>1.2457575660260068E-7</v>
      </c>
      <c r="D2237" s="78">
        <f t="shared" ref="D2237:D2300" si="275">ABS(SIN(((144*VLOOKUP($D$8,$C$13:$D$16,2,FALSE)*PI()*$A2237*VLOOKUP($D$8,$C$13:$E$16,3,FALSE))/($D$11*1000000)))/(VLOOKUP($D$8,$C$13:$E$16,3,FALSE)*SIN(((144*VLOOKUP($D$8,$C$13:$D$16,2,FALSE)*PI()*$A2237)/($D$11*1000000)))))^1</f>
        <v>1</v>
      </c>
      <c r="E2237" s="78">
        <f t="shared" ref="E2237:E2300" si="276">C2237*D2237</f>
        <v>1.2457575660260068E-7</v>
      </c>
      <c r="F2237" s="78">
        <f t="shared" ref="F2237:F2300" si="277">20*LOG10(E2237)</f>
        <v>-138.0913293298029</v>
      </c>
      <c r="G2237" s="78">
        <f t="shared" ref="G2237:G2300" si="278">A2237-A2236</f>
        <v>10</v>
      </c>
      <c r="H2237" s="78">
        <f t="shared" ref="H2237:H2300" si="279">((C2237+C2236)/2)</f>
        <v>2.259732306871113E-7</v>
      </c>
      <c r="I2237" s="78">
        <f t="shared" si="272"/>
        <v>2.2597323068711131E-6</v>
      </c>
      <c r="J2237" s="190"/>
    </row>
    <row r="2238" spans="1:10" x14ac:dyDescent="0.2">
      <c r="A2238" s="76">
        <v>3790</v>
      </c>
      <c r="B2238" s="76">
        <f t="shared" si="273"/>
        <v>3.79</v>
      </c>
      <c r="C2238" s="78">
        <f t="shared" si="274"/>
        <v>1.7961576473473325E-8</v>
      </c>
      <c r="D2238" s="78">
        <f t="shared" si="275"/>
        <v>1</v>
      </c>
      <c r="E2238" s="78">
        <f t="shared" si="276"/>
        <v>1.7961576473473325E-8</v>
      </c>
      <c r="F2238" s="78">
        <f t="shared" si="277"/>
        <v>-154.9131109661987</v>
      </c>
      <c r="G2238" s="78">
        <f t="shared" si="278"/>
        <v>10</v>
      </c>
      <c r="H2238" s="78">
        <f t="shared" si="279"/>
        <v>7.1268666538037003E-8</v>
      </c>
      <c r="I2238" s="78">
        <f t="shared" ref="I2238:I2301" si="280">G2238*H2238</f>
        <v>7.1268666538037008E-7</v>
      </c>
      <c r="J2238" s="190"/>
    </row>
    <row r="2239" spans="1:10" x14ac:dyDescent="0.2">
      <c r="A2239" s="76">
        <v>3800</v>
      </c>
      <c r="B2239" s="76">
        <f t="shared" si="273"/>
        <v>3.8</v>
      </c>
      <c r="C2239" s="78">
        <f t="shared" si="274"/>
        <v>9.8255819844590416E-49</v>
      </c>
      <c r="D2239" s="78">
        <f t="shared" si="275"/>
        <v>1</v>
      </c>
      <c r="E2239" s="78">
        <f t="shared" si="276"/>
        <v>9.8255819844590416E-49</v>
      </c>
      <c r="F2239" s="78">
        <f t="shared" si="277"/>
        <v>-960.15283432509955</v>
      </c>
      <c r="G2239" s="78">
        <f t="shared" si="278"/>
        <v>10</v>
      </c>
      <c r="H2239" s="78">
        <f t="shared" si="279"/>
        <v>8.9807882367366624E-9</v>
      </c>
      <c r="I2239" s="78">
        <f t="shared" si="280"/>
        <v>8.9807882367366621E-8</v>
      </c>
      <c r="J2239" s="190"/>
    </row>
    <row r="2240" spans="1:10" x14ac:dyDescent="0.2">
      <c r="A2240" s="76">
        <v>3810</v>
      </c>
      <c r="B2240" s="76">
        <f t="shared" si="273"/>
        <v>3.81</v>
      </c>
      <c r="C2240" s="78">
        <f t="shared" si="274"/>
        <v>1.7685277342450069E-8</v>
      </c>
      <c r="D2240" s="78">
        <f t="shared" si="275"/>
        <v>1</v>
      </c>
      <c r="E2240" s="78">
        <f t="shared" si="276"/>
        <v>1.7685277342450069E-8</v>
      </c>
      <c r="F2240" s="78">
        <f t="shared" si="277"/>
        <v>-155.04776250284695</v>
      </c>
      <c r="G2240" s="78">
        <f t="shared" si="278"/>
        <v>10</v>
      </c>
      <c r="H2240" s="78">
        <f t="shared" si="279"/>
        <v>8.8426386712250343E-9</v>
      </c>
      <c r="I2240" s="78">
        <f t="shared" si="280"/>
        <v>8.8426386712250336E-8</v>
      </c>
      <c r="J2240" s="190"/>
    </row>
    <row r="2241" spans="1:10" x14ac:dyDescent="0.2">
      <c r="A2241" s="76">
        <v>3820</v>
      </c>
      <c r="B2241" s="76">
        <f t="shared" si="273"/>
        <v>3.82</v>
      </c>
      <c r="C2241" s="78">
        <f t="shared" si="274"/>
        <v>1.2077256356097321E-7</v>
      </c>
      <c r="D2241" s="78">
        <f t="shared" si="275"/>
        <v>1</v>
      </c>
      <c r="E2241" s="78">
        <f t="shared" si="276"/>
        <v>1.2077256356097321E-7</v>
      </c>
      <c r="F2241" s="78">
        <f t="shared" si="277"/>
        <v>-138.36063430228083</v>
      </c>
      <c r="G2241" s="78">
        <f t="shared" si="278"/>
        <v>10</v>
      </c>
      <c r="H2241" s="78">
        <f t="shared" si="279"/>
        <v>6.9228920451711638E-8</v>
      </c>
      <c r="I2241" s="78">
        <f t="shared" si="280"/>
        <v>6.9228920451711641E-7</v>
      </c>
      <c r="J2241" s="190"/>
    </row>
    <row r="2242" spans="1:10" x14ac:dyDescent="0.2">
      <c r="A2242" s="76">
        <v>3830</v>
      </c>
      <c r="B2242" s="76">
        <f t="shared" si="273"/>
        <v>3.83</v>
      </c>
      <c r="C2242" s="78">
        <f t="shared" si="274"/>
        <v>3.1249401430026578E-7</v>
      </c>
      <c r="D2242" s="78">
        <f t="shared" si="275"/>
        <v>1</v>
      </c>
      <c r="E2242" s="78">
        <f t="shared" si="276"/>
        <v>3.1249401430026578E-7</v>
      </c>
      <c r="F2242" s="78">
        <f t="shared" si="277"/>
        <v>-130.10316593959885</v>
      </c>
      <c r="G2242" s="78">
        <f t="shared" si="278"/>
        <v>10</v>
      </c>
      <c r="H2242" s="78">
        <f t="shared" si="279"/>
        <v>2.166332889306195E-7</v>
      </c>
      <c r="I2242" s="78">
        <f t="shared" si="280"/>
        <v>2.1663328893061949E-6</v>
      </c>
      <c r="J2242" s="190"/>
    </row>
    <row r="2243" spans="1:10" x14ac:dyDescent="0.2">
      <c r="A2243" s="76">
        <v>3840</v>
      </c>
      <c r="B2243" s="76">
        <f t="shared" si="273"/>
        <v>3.84</v>
      </c>
      <c r="C2243" s="78">
        <f t="shared" si="274"/>
        <v>5.0379439737701273E-7</v>
      </c>
      <c r="D2243" s="78">
        <f t="shared" si="275"/>
        <v>1</v>
      </c>
      <c r="E2243" s="78">
        <f t="shared" si="276"/>
        <v>5.0379439737701273E-7</v>
      </c>
      <c r="F2243" s="78">
        <f t="shared" si="277"/>
        <v>-125.95493333071514</v>
      </c>
      <c r="G2243" s="78">
        <f t="shared" si="278"/>
        <v>10</v>
      </c>
      <c r="H2243" s="78">
        <f t="shared" si="279"/>
        <v>4.0814420583863928E-7</v>
      </c>
      <c r="I2243" s="78">
        <f t="shared" si="280"/>
        <v>4.081442058386393E-6</v>
      </c>
      <c r="J2243" s="190"/>
    </row>
    <row r="2244" spans="1:10" x14ac:dyDescent="0.2">
      <c r="A2244" s="76">
        <v>3850</v>
      </c>
      <c r="B2244" s="76">
        <f t="shared" si="273"/>
        <v>3.85</v>
      </c>
      <c r="C2244" s="78">
        <f t="shared" si="274"/>
        <v>5.8117770482221727E-7</v>
      </c>
      <c r="D2244" s="78">
        <f t="shared" si="275"/>
        <v>1</v>
      </c>
      <c r="E2244" s="78">
        <f t="shared" si="276"/>
        <v>5.8117770482221727E-7</v>
      </c>
      <c r="F2244" s="78">
        <f t="shared" si="277"/>
        <v>-124.71382108976543</v>
      </c>
      <c r="G2244" s="78">
        <f t="shared" si="278"/>
        <v>10</v>
      </c>
      <c r="H2244" s="78">
        <f t="shared" si="279"/>
        <v>5.42486051099615E-7</v>
      </c>
      <c r="I2244" s="78">
        <f t="shared" si="280"/>
        <v>5.4248605109961502E-6</v>
      </c>
      <c r="J2244" s="190"/>
    </row>
    <row r="2245" spans="1:10" x14ac:dyDescent="0.2">
      <c r="A2245" s="76">
        <v>3860</v>
      </c>
      <c r="B2245" s="76">
        <f t="shared" si="273"/>
        <v>3.86</v>
      </c>
      <c r="C2245" s="78">
        <f t="shared" si="274"/>
        <v>4.9614825257112193E-7</v>
      </c>
      <c r="D2245" s="78">
        <f t="shared" si="275"/>
        <v>1</v>
      </c>
      <c r="E2245" s="78">
        <f t="shared" si="276"/>
        <v>4.9614825257112193E-7</v>
      </c>
      <c r="F2245" s="78">
        <f t="shared" si="277"/>
        <v>-126.08777067772738</v>
      </c>
      <c r="G2245" s="78">
        <f t="shared" si="278"/>
        <v>10</v>
      </c>
      <c r="H2245" s="78">
        <f t="shared" si="279"/>
        <v>5.3866297869666955E-7</v>
      </c>
      <c r="I2245" s="78">
        <f t="shared" si="280"/>
        <v>5.3866297869666955E-6</v>
      </c>
      <c r="J2245" s="190"/>
    </row>
    <row r="2246" spans="1:10" x14ac:dyDescent="0.2">
      <c r="A2246" s="76">
        <v>3870</v>
      </c>
      <c r="B2246" s="76">
        <f t="shared" si="273"/>
        <v>3.87</v>
      </c>
      <c r="C2246" s="78">
        <f t="shared" si="274"/>
        <v>3.0308041762877269E-7</v>
      </c>
      <c r="D2246" s="78">
        <f t="shared" si="275"/>
        <v>1</v>
      </c>
      <c r="E2246" s="78">
        <f t="shared" si="276"/>
        <v>3.0308041762877269E-7</v>
      </c>
      <c r="F2246" s="78">
        <f t="shared" si="277"/>
        <v>-130.36884245974778</v>
      </c>
      <c r="G2246" s="78">
        <f t="shared" si="278"/>
        <v>10</v>
      </c>
      <c r="H2246" s="78">
        <f t="shared" si="279"/>
        <v>3.9961433509994731E-7</v>
      </c>
      <c r="I2246" s="78">
        <f t="shared" si="280"/>
        <v>3.9961433509994731E-6</v>
      </c>
      <c r="J2246" s="190"/>
    </row>
    <row r="2247" spans="1:10" x14ac:dyDescent="0.2">
      <c r="A2247" s="76">
        <v>3880</v>
      </c>
      <c r="B2247" s="76">
        <f t="shared" si="273"/>
        <v>3.88</v>
      </c>
      <c r="C2247" s="78">
        <f t="shared" si="274"/>
        <v>1.1535656556431721E-7</v>
      </c>
      <c r="D2247" s="78">
        <f t="shared" si="275"/>
        <v>1</v>
      </c>
      <c r="E2247" s="78">
        <f t="shared" si="276"/>
        <v>1.1535656556431721E-7</v>
      </c>
      <c r="F2247" s="78">
        <f t="shared" si="277"/>
        <v>-138.75915364796256</v>
      </c>
      <c r="G2247" s="78">
        <f t="shared" si="278"/>
        <v>10</v>
      </c>
      <c r="H2247" s="78">
        <f t="shared" si="279"/>
        <v>2.0921849159654494E-7</v>
      </c>
      <c r="I2247" s="78">
        <f t="shared" si="280"/>
        <v>2.0921849159654495E-6</v>
      </c>
      <c r="J2247" s="190"/>
    </row>
    <row r="2248" spans="1:10" x14ac:dyDescent="0.2">
      <c r="A2248" s="76">
        <v>3890</v>
      </c>
      <c r="B2248" s="76">
        <f t="shared" si="273"/>
        <v>3.89</v>
      </c>
      <c r="C2248" s="78">
        <f t="shared" si="274"/>
        <v>1.6635792408947769E-8</v>
      </c>
      <c r="D2248" s="78">
        <f t="shared" si="275"/>
        <v>1</v>
      </c>
      <c r="E2248" s="78">
        <f t="shared" si="276"/>
        <v>1.6635792408947769E-8</v>
      </c>
      <c r="F2248" s="78">
        <f t="shared" si="277"/>
        <v>-155.57913015302714</v>
      </c>
      <c r="G2248" s="78">
        <f t="shared" si="278"/>
        <v>10</v>
      </c>
      <c r="H2248" s="78">
        <f t="shared" si="279"/>
        <v>6.5996178986632488E-8</v>
      </c>
      <c r="I2248" s="78">
        <f t="shared" si="280"/>
        <v>6.5996178986632488E-7</v>
      </c>
      <c r="J2248" s="190"/>
    </row>
    <row r="2249" spans="1:10" x14ac:dyDescent="0.2">
      <c r="A2249" s="76">
        <v>3900</v>
      </c>
      <c r="B2249" s="76">
        <f t="shared" si="273"/>
        <v>3.9</v>
      </c>
      <c r="C2249" s="78">
        <f t="shared" si="274"/>
        <v>1.1375252452299478E-49</v>
      </c>
      <c r="D2249" s="78">
        <f t="shared" si="275"/>
        <v>1</v>
      </c>
      <c r="E2249" s="78">
        <f t="shared" si="276"/>
        <v>1.1375252452299478E-49</v>
      </c>
      <c r="F2249" s="78">
        <f t="shared" si="277"/>
        <v>-978.88077912431982</v>
      </c>
      <c r="G2249" s="78">
        <f t="shared" si="278"/>
        <v>10</v>
      </c>
      <c r="H2249" s="78">
        <f t="shared" si="279"/>
        <v>8.3178962044738845E-9</v>
      </c>
      <c r="I2249" s="78">
        <f t="shared" si="280"/>
        <v>8.3178962044738852E-8</v>
      </c>
      <c r="J2249" s="190"/>
    </row>
    <row r="2250" spans="1:10" x14ac:dyDescent="0.2">
      <c r="A2250" s="76">
        <v>3910</v>
      </c>
      <c r="B2250" s="76">
        <f t="shared" si="273"/>
        <v>3.91</v>
      </c>
      <c r="C2250" s="78">
        <f t="shared" si="274"/>
        <v>1.6386645233560199E-8</v>
      </c>
      <c r="D2250" s="78">
        <f t="shared" si="275"/>
        <v>1</v>
      </c>
      <c r="E2250" s="78">
        <f t="shared" si="276"/>
        <v>1.6386645233560199E-8</v>
      </c>
      <c r="F2250" s="78">
        <f t="shared" si="277"/>
        <v>-155.71019897090957</v>
      </c>
      <c r="G2250" s="78">
        <f t="shared" si="278"/>
        <v>10</v>
      </c>
      <c r="H2250" s="78">
        <f t="shared" si="279"/>
        <v>8.1933226167800995E-9</v>
      </c>
      <c r="I2250" s="78">
        <f t="shared" si="280"/>
        <v>8.1933226167800995E-8</v>
      </c>
      <c r="J2250" s="190"/>
    </row>
    <row r="2251" spans="1:10" x14ac:dyDescent="0.2">
      <c r="A2251" s="76">
        <v>3920</v>
      </c>
      <c r="B2251" s="76">
        <f t="shared" si="273"/>
        <v>3.92</v>
      </c>
      <c r="C2251" s="78">
        <f t="shared" si="274"/>
        <v>1.1192712487484351E-7</v>
      </c>
      <c r="D2251" s="78">
        <f t="shared" si="275"/>
        <v>1</v>
      </c>
      <c r="E2251" s="78">
        <f t="shared" si="276"/>
        <v>1.1192712487484351E-7</v>
      </c>
      <c r="F2251" s="78">
        <f t="shared" si="277"/>
        <v>-139.02129304049237</v>
      </c>
      <c r="G2251" s="78">
        <f t="shared" si="278"/>
        <v>10</v>
      </c>
      <c r="H2251" s="78">
        <f t="shared" si="279"/>
        <v>6.4156885054201853E-8</v>
      </c>
      <c r="I2251" s="78">
        <f t="shared" si="280"/>
        <v>6.415688505420185E-7</v>
      </c>
      <c r="J2251" s="190"/>
    </row>
    <row r="2252" spans="1:10" x14ac:dyDescent="0.2">
      <c r="A2252" s="76">
        <v>3930</v>
      </c>
      <c r="B2252" s="76">
        <f t="shared" si="273"/>
        <v>3.93</v>
      </c>
      <c r="C2252" s="78">
        <f t="shared" si="274"/>
        <v>2.8966578707954332E-7</v>
      </c>
      <c r="D2252" s="78">
        <f t="shared" si="275"/>
        <v>1</v>
      </c>
      <c r="E2252" s="78">
        <f t="shared" si="276"/>
        <v>2.8966578707954332E-7</v>
      </c>
      <c r="F2252" s="78">
        <f t="shared" si="277"/>
        <v>-130.76205594059235</v>
      </c>
      <c r="G2252" s="78">
        <f t="shared" si="278"/>
        <v>10</v>
      </c>
      <c r="H2252" s="78">
        <f t="shared" si="279"/>
        <v>2.0079645597719341E-7</v>
      </c>
      <c r="I2252" s="78">
        <f t="shared" si="280"/>
        <v>2.0079645597719341E-6</v>
      </c>
      <c r="J2252" s="190"/>
    </row>
    <row r="2253" spans="1:10" x14ac:dyDescent="0.2">
      <c r="A2253" s="76">
        <v>3940</v>
      </c>
      <c r="B2253" s="76">
        <f t="shared" si="273"/>
        <v>3.94</v>
      </c>
      <c r="C2253" s="78">
        <f t="shared" si="274"/>
        <v>4.6708597178734045E-7</v>
      </c>
      <c r="D2253" s="78">
        <f t="shared" si="275"/>
        <v>1</v>
      </c>
      <c r="E2253" s="78">
        <f t="shared" si="276"/>
        <v>4.6708597178734045E-7</v>
      </c>
      <c r="F2253" s="78">
        <f t="shared" si="277"/>
        <v>-126.61206351773549</v>
      </c>
      <c r="G2253" s="78">
        <f t="shared" si="278"/>
        <v>10</v>
      </c>
      <c r="H2253" s="78">
        <f t="shared" si="279"/>
        <v>3.7837587943344191E-7</v>
      </c>
      <c r="I2253" s="78">
        <f t="shared" si="280"/>
        <v>3.7837587943344191E-6</v>
      </c>
      <c r="J2253" s="190"/>
    </row>
    <row r="2254" spans="1:10" x14ac:dyDescent="0.2">
      <c r="A2254" s="76">
        <v>3950</v>
      </c>
      <c r="B2254" s="76">
        <f t="shared" si="273"/>
        <v>3.95</v>
      </c>
      <c r="C2254" s="78">
        <f t="shared" si="274"/>
        <v>5.3893946155520589E-7</v>
      </c>
      <c r="D2254" s="78">
        <f t="shared" si="275"/>
        <v>1</v>
      </c>
      <c r="E2254" s="78">
        <f t="shared" si="276"/>
        <v>5.3893946155520589E-7</v>
      </c>
      <c r="F2254" s="78">
        <f t="shared" si="277"/>
        <v>-125.36920031738246</v>
      </c>
      <c r="G2254" s="78">
        <f t="shared" si="278"/>
        <v>10</v>
      </c>
      <c r="H2254" s="78">
        <f t="shared" si="279"/>
        <v>5.0301271667127314E-7</v>
      </c>
      <c r="I2254" s="78">
        <f t="shared" si="280"/>
        <v>5.0301271667127316E-6</v>
      </c>
      <c r="J2254" s="190"/>
    </row>
    <row r="2255" spans="1:10" x14ac:dyDescent="0.2">
      <c r="A2255" s="76">
        <v>3960</v>
      </c>
      <c r="B2255" s="76">
        <f t="shared" si="273"/>
        <v>3.96</v>
      </c>
      <c r="C2255" s="78">
        <f t="shared" si="274"/>
        <v>4.6018198529162676E-7</v>
      </c>
      <c r="D2255" s="78">
        <f t="shared" si="275"/>
        <v>1</v>
      </c>
      <c r="E2255" s="78">
        <f t="shared" si="276"/>
        <v>4.6018198529162676E-7</v>
      </c>
      <c r="F2255" s="78">
        <f t="shared" si="277"/>
        <v>-126.74140773253805</v>
      </c>
      <c r="G2255" s="78">
        <f t="shared" si="278"/>
        <v>10</v>
      </c>
      <c r="H2255" s="78">
        <f t="shared" si="279"/>
        <v>4.995607234234163E-7</v>
      </c>
      <c r="I2255" s="78">
        <f t="shared" si="280"/>
        <v>4.995607234234163E-6</v>
      </c>
      <c r="J2255" s="190"/>
    </row>
    <row r="2256" spans="1:10" x14ac:dyDescent="0.2">
      <c r="A2256" s="76">
        <v>3970</v>
      </c>
      <c r="B2256" s="76">
        <f t="shared" si="273"/>
        <v>3.97</v>
      </c>
      <c r="C2256" s="78">
        <f t="shared" si="274"/>
        <v>2.8116593168941963E-7</v>
      </c>
      <c r="D2256" s="78">
        <f t="shared" si="275"/>
        <v>1</v>
      </c>
      <c r="E2256" s="78">
        <f t="shared" si="276"/>
        <v>2.8116593168941963E-7</v>
      </c>
      <c r="F2256" s="78">
        <f t="shared" si="277"/>
        <v>-131.02074606106973</v>
      </c>
      <c r="G2256" s="78">
        <f t="shared" si="278"/>
        <v>10</v>
      </c>
      <c r="H2256" s="78">
        <f t="shared" si="279"/>
        <v>3.7067395849052322E-7</v>
      </c>
      <c r="I2256" s="78">
        <f t="shared" si="280"/>
        <v>3.7067395849052322E-6</v>
      </c>
      <c r="J2256" s="190"/>
    </row>
    <row r="2257" spans="1:10" x14ac:dyDescent="0.2">
      <c r="A2257" s="76">
        <v>3980</v>
      </c>
      <c r="B2257" s="76">
        <f t="shared" si="273"/>
        <v>3.98</v>
      </c>
      <c r="C2257" s="78">
        <f t="shared" si="274"/>
        <v>1.0703686426159714E-7</v>
      </c>
      <c r="D2257" s="78">
        <f t="shared" si="275"/>
        <v>1</v>
      </c>
      <c r="E2257" s="78">
        <f t="shared" si="276"/>
        <v>1.0703686426159714E-7</v>
      </c>
      <c r="F2257" s="78">
        <f t="shared" si="277"/>
        <v>-139.40933244851922</v>
      </c>
      <c r="G2257" s="78">
        <f t="shared" si="278"/>
        <v>10</v>
      </c>
      <c r="H2257" s="78">
        <f t="shared" si="279"/>
        <v>1.9410139797550837E-7</v>
      </c>
      <c r="I2257" s="78">
        <f t="shared" si="280"/>
        <v>1.9410139797550838E-6</v>
      </c>
      <c r="J2257" s="190"/>
    </row>
    <row r="2258" spans="1:10" x14ac:dyDescent="0.2">
      <c r="A2258" s="76">
        <v>3990</v>
      </c>
      <c r="B2258" s="76">
        <f t="shared" si="273"/>
        <v>3.99</v>
      </c>
      <c r="C2258" s="78">
        <f t="shared" si="274"/>
        <v>1.5439042510675102E-8</v>
      </c>
      <c r="D2258" s="78">
        <f t="shared" si="275"/>
        <v>1</v>
      </c>
      <c r="E2258" s="78">
        <f t="shared" si="276"/>
        <v>1.5439042510675102E-8</v>
      </c>
      <c r="F2258" s="78">
        <f t="shared" si="277"/>
        <v>-156.22759273962282</v>
      </c>
      <c r="G2258" s="78">
        <f t="shared" si="278"/>
        <v>10</v>
      </c>
      <c r="H2258" s="78">
        <f t="shared" si="279"/>
        <v>6.1237953386136126E-8</v>
      </c>
      <c r="I2258" s="78">
        <f t="shared" si="280"/>
        <v>6.1237953386136129E-7</v>
      </c>
      <c r="J2258" s="190"/>
    </row>
    <row r="2259" spans="1:10" x14ac:dyDescent="0.2">
      <c r="A2259" s="76">
        <v>4000</v>
      </c>
      <c r="B2259" s="76">
        <f t="shared" si="273"/>
        <v>4</v>
      </c>
      <c r="C2259" s="78">
        <f t="shared" si="274"/>
        <v>6.112567854449112E-50</v>
      </c>
      <c r="D2259" s="78">
        <f t="shared" si="275"/>
        <v>1</v>
      </c>
      <c r="E2259" s="78">
        <f t="shared" si="276"/>
        <v>6.112567854449112E-50</v>
      </c>
      <c r="F2259" s="78">
        <f t="shared" si="277"/>
        <v>-984.2755261364282</v>
      </c>
      <c r="G2259" s="78">
        <f t="shared" si="278"/>
        <v>10</v>
      </c>
      <c r="H2259" s="78">
        <f t="shared" si="279"/>
        <v>7.719521255337551E-9</v>
      </c>
      <c r="I2259" s="78">
        <f t="shared" si="280"/>
        <v>7.7195212553375517E-8</v>
      </c>
      <c r="J2259" s="190"/>
    </row>
    <row r="2260" spans="1:10" x14ac:dyDescent="0.2">
      <c r="A2260" s="76">
        <v>4010</v>
      </c>
      <c r="B2260" s="76">
        <f t="shared" si="273"/>
        <v>4.01</v>
      </c>
      <c r="C2260" s="78">
        <f t="shared" si="274"/>
        <v>1.5213784788754156E-8</v>
      </c>
      <c r="D2260" s="78">
        <f t="shared" si="275"/>
        <v>1</v>
      </c>
      <c r="E2260" s="78">
        <f t="shared" si="276"/>
        <v>1.5213784788754156E-8</v>
      </c>
      <c r="F2260" s="78">
        <f t="shared" si="277"/>
        <v>-156.35525462965941</v>
      </c>
      <c r="G2260" s="78">
        <f t="shared" si="278"/>
        <v>10</v>
      </c>
      <c r="H2260" s="78">
        <f t="shared" si="279"/>
        <v>7.606892394377078E-9</v>
      </c>
      <c r="I2260" s="78">
        <f t="shared" si="280"/>
        <v>7.6068923943770783E-8</v>
      </c>
      <c r="J2260" s="190"/>
    </row>
    <row r="2261" spans="1:10" x14ac:dyDescent="0.2">
      <c r="A2261" s="76">
        <v>4020</v>
      </c>
      <c r="B2261" s="76">
        <f t="shared" si="273"/>
        <v>4.0199999999999996</v>
      </c>
      <c r="C2261" s="78">
        <f t="shared" si="274"/>
        <v>1.0393626523309634E-7</v>
      </c>
      <c r="D2261" s="78">
        <f t="shared" si="275"/>
        <v>1</v>
      </c>
      <c r="E2261" s="78">
        <f t="shared" si="276"/>
        <v>1.0393626523309634E-7</v>
      </c>
      <c r="F2261" s="78">
        <f t="shared" si="277"/>
        <v>-139.66465785682442</v>
      </c>
      <c r="G2261" s="78">
        <f t="shared" si="278"/>
        <v>10</v>
      </c>
      <c r="H2261" s="78">
        <f t="shared" si="279"/>
        <v>5.957502501092525E-8</v>
      </c>
      <c r="I2261" s="78">
        <f t="shared" si="280"/>
        <v>5.9575025010925246E-7</v>
      </c>
      <c r="J2261" s="190"/>
    </row>
    <row r="2262" spans="1:10" x14ac:dyDescent="0.2">
      <c r="A2262" s="76">
        <v>4030</v>
      </c>
      <c r="B2262" s="76">
        <f t="shared" si="273"/>
        <v>4.03</v>
      </c>
      <c r="C2262" s="78">
        <f t="shared" si="274"/>
        <v>2.690376666991999E-7</v>
      </c>
      <c r="D2262" s="78">
        <f t="shared" si="275"/>
        <v>1</v>
      </c>
      <c r="E2262" s="78">
        <f t="shared" si="276"/>
        <v>2.690376666991999E-7</v>
      </c>
      <c r="F2262" s="78">
        <f t="shared" si="277"/>
        <v>-131.40373824423239</v>
      </c>
      <c r="G2262" s="78">
        <f t="shared" si="278"/>
        <v>10</v>
      </c>
      <c r="H2262" s="78">
        <f t="shared" si="279"/>
        <v>1.8648696596614812E-7</v>
      </c>
      <c r="I2262" s="78">
        <f t="shared" si="280"/>
        <v>1.8648696596614811E-6</v>
      </c>
      <c r="J2262" s="190"/>
    </row>
    <row r="2263" spans="1:10" x14ac:dyDescent="0.2">
      <c r="A2263" s="76">
        <v>4040</v>
      </c>
      <c r="B2263" s="76">
        <f t="shared" si="273"/>
        <v>4.04</v>
      </c>
      <c r="C2263" s="78">
        <f t="shared" si="274"/>
        <v>4.3390676498583138E-7</v>
      </c>
      <c r="D2263" s="78">
        <f t="shared" si="275"/>
        <v>1</v>
      </c>
      <c r="E2263" s="78">
        <f t="shared" si="276"/>
        <v>4.3390676498583138E-7</v>
      </c>
      <c r="F2263" s="78">
        <f t="shared" si="277"/>
        <v>-127.25207157574656</v>
      </c>
      <c r="G2263" s="78">
        <f t="shared" si="278"/>
        <v>10</v>
      </c>
      <c r="H2263" s="78">
        <f t="shared" si="279"/>
        <v>3.5147221584251567E-7</v>
      </c>
      <c r="I2263" s="78">
        <f t="shared" si="280"/>
        <v>3.5147221584251569E-6</v>
      </c>
      <c r="J2263" s="190"/>
    </row>
    <row r="2264" spans="1:10" x14ac:dyDescent="0.2">
      <c r="A2264" s="76">
        <v>4050</v>
      </c>
      <c r="B2264" s="76">
        <f t="shared" si="273"/>
        <v>4.05</v>
      </c>
      <c r="C2264" s="78">
        <f t="shared" si="274"/>
        <v>5.0075221990735994E-7</v>
      </c>
      <c r="D2264" s="78">
        <f t="shared" si="275"/>
        <v>1</v>
      </c>
      <c r="E2264" s="78">
        <f t="shared" si="276"/>
        <v>5.0075221990735994E-7</v>
      </c>
      <c r="F2264" s="78">
        <f t="shared" si="277"/>
        <v>-126.00754233479138</v>
      </c>
      <c r="G2264" s="78">
        <f t="shared" si="278"/>
        <v>10</v>
      </c>
      <c r="H2264" s="78">
        <f t="shared" si="279"/>
        <v>4.6732949244659569E-7</v>
      </c>
      <c r="I2264" s="78">
        <f t="shared" si="280"/>
        <v>4.6732949244659567E-6</v>
      </c>
      <c r="J2264" s="190"/>
    </row>
    <row r="2265" spans="1:10" x14ac:dyDescent="0.2">
      <c r="A2265" s="76">
        <v>4060</v>
      </c>
      <c r="B2265" s="76">
        <f t="shared" si="273"/>
        <v>4.0599999999999996</v>
      </c>
      <c r="C2265" s="78">
        <f t="shared" si="274"/>
        <v>4.2765682500106713E-7</v>
      </c>
      <c r="D2265" s="78">
        <f t="shared" si="275"/>
        <v>1</v>
      </c>
      <c r="E2265" s="78">
        <f t="shared" si="276"/>
        <v>4.2765682500106713E-7</v>
      </c>
      <c r="F2265" s="78">
        <f t="shared" si="277"/>
        <v>-127.37809185295436</v>
      </c>
      <c r="G2265" s="78">
        <f t="shared" si="278"/>
        <v>10</v>
      </c>
      <c r="H2265" s="78">
        <f t="shared" si="279"/>
        <v>4.6420452245421351E-7</v>
      </c>
      <c r="I2265" s="78">
        <f t="shared" si="280"/>
        <v>4.6420452245421353E-6</v>
      </c>
      <c r="J2265" s="190"/>
    </row>
    <row r="2266" spans="1:10" x14ac:dyDescent="0.2">
      <c r="A2266" s="76">
        <v>4070</v>
      </c>
      <c r="B2266" s="76">
        <f t="shared" si="273"/>
        <v>4.07</v>
      </c>
      <c r="C2266" s="78">
        <f t="shared" si="274"/>
        <v>2.6134306589514075E-7</v>
      </c>
      <c r="D2266" s="78">
        <f t="shared" si="275"/>
        <v>1</v>
      </c>
      <c r="E2266" s="78">
        <f t="shared" si="276"/>
        <v>2.6134306589514075E-7</v>
      </c>
      <c r="F2266" s="78">
        <f t="shared" si="277"/>
        <v>-131.65578036729764</v>
      </c>
      <c r="G2266" s="78">
        <f t="shared" si="278"/>
        <v>10</v>
      </c>
      <c r="H2266" s="78">
        <f t="shared" si="279"/>
        <v>3.4449994544810394E-7</v>
      </c>
      <c r="I2266" s="78">
        <f t="shared" si="280"/>
        <v>3.4449994544810393E-6</v>
      </c>
      <c r="J2266" s="190"/>
    </row>
    <row r="2267" spans="1:10" x14ac:dyDescent="0.2">
      <c r="A2267" s="76">
        <v>4080</v>
      </c>
      <c r="B2267" s="76">
        <f t="shared" si="273"/>
        <v>4.08</v>
      </c>
      <c r="C2267" s="78">
        <f t="shared" si="274"/>
        <v>9.9509318478007317E-8</v>
      </c>
      <c r="D2267" s="78">
        <f t="shared" si="275"/>
        <v>1</v>
      </c>
      <c r="E2267" s="78">
        <f t="shared" si="276"/>
        <v>9.9509318478007317E-8</v>
      </c>
      <c r="F2267" s="78">
        <f t="shared" si="277"/>
        <v>-140.04272496315889</v>
      </c>
      <c r="G2267" s="78">
        <f t="shared" si="278"/>
        <v>10</v>
      </c>
      <c r="H2267" s="78">
        <f t="shared" si="279"/>
        <v>1.8042619218657403E-7</v>
      </c>
      <c r="I2267" s="78">
        <f t="shared" si="280"/>
        <v>1.8042619218657402E-6</v>
      </c>
      <c r="J2267" s="190"/>
    </row>
    <row r="2268" spans="1:10" x14ac:dyDescent="0.2">
      <c r="A2268" s="76">
        <v>4090</v>
      </c>
      <c r="B2268" s="76">
        <f t="shared" si="273"/>
        <v>4.09</v>
      </c>
      <c r="C2268" s="78">
        <f t="shared" si="274"/>
        <v>1.4355966251780718E-8</v>
      </c>
      <c r="D2268" s="78">
        <f t="shared" si="275"/>
        <v>1</v>
      </c>
      <c r="E2268" s="78">
        <f t="shared" si="276"/>
        <v>1.4355966251780718E-8</v>
      </c>
      <c r="F2268" s="78">
        <f t="shared" si="277"/>
        <v>-156.8593514256707</v>
      </c>
      <c r="G2268" s="78">
        <f t="shared" si="278"/>
        <v>10</v>
      </c>
      <c r="H2268" s="78">
        <f t="shared" si="279"/>
        <v>5.6932642364894021E-8</v>
      </c>
      <c r="I2268" s="78">
        <f t="shared" si="280"/>
        <v>5.6932642364894024E-7</v>
      </c>
      <c r="J2268" s="190"/>
    </row>
    <row r="2269" spans="1:10" x14ac:dyDescent="0.2">
      <c r="A2269" s="76">
        <v>4100</v>
      </c>
      <c r="B2269" s="76">
        <f t="shared" si="273"/>
        <v>4.0999999999999996</v>
      </c>
      <c r="C2269" s="78">
        <f t="shared" si="274"/>
        <v>9.9890969786428168E-49</v>
      </c>
      <c r="D2269" s="78">
        <f t="shared" si="275"/>
        <v>1</v>
      </c>
      <c r="E2269" s="78">
        <f t="shared" si="276"/>
        <v>9.9890969786428168E-49</v>
      </c>
      <c r="F2269" s="78">
        <f t="shared" si="277"/>
        <v>-960.00947541049231</v>
      </c>
      <c r="G2269" s="78">
        <f t="shared" si="278"/>
        <v>10</v>
      </c>
      <c r="H2269" s="78">
        <f t="shared" si="279"/>
        <v>7.1779831258903588E-9</v>
      </c>
      <c r="I2269" s="78">
        <f t="shared" si="280"/>
        <v>7.1779831258903582E-8</v>
      </c>
      <c r="J2269" s="190"/>
    </row>
    <row r="2270" spans="1:10" x14ac:dyDescent="0.2">
      <c r="A2270" s="76">
        <v>4110</v>
      </c>
      <c r="B2270" s="76">
        <f t="shared" si="273"/>
        <v>4.1100000000000003</v>
      </c>
      <c r="C2270" s="78">
        <f t="shared" si="274"/>
        <v>1.4151795180935625E-8</v>
      </c>
      <c r="D2270" s="78">
        <f t="shared" si="275"/>
        <v>1</v>
      </c>
      <c r="E2270" s="78">
        <f t="shared" si="276"/>
        <v>1.4151795180935625E-8</v>
      </c>
      <c r="F2270" s="78">
        <f t="shared" si="277"/>
        <v>-156.98376931201915</v>
      </c>
      <c r="G2270" s="78">
        <f t="shared" si="278"/>
        <v>10</v>
      </c>
      <c r="H2270" s="78">
        <f t="shared" si="279"/>
        <v>7.0758975904678126E-9</v>
      </c>
      <c r="I2270" s="78">
        <f t="shared" si="280"/>
        <v>7.0758975904678126E-8</v>
      </c>
      <c r="J2270" s="190"/>
    </row>
    <row r="2271" spans="1:10" x14ac:dyDescent="0.2">
      <c r="A2271" s="76">
        <v>4120</v>
      </c>
      <c r="B2271" s="76">
        <f t="shared" si="273"/>
        <v>4.12</v>
      </c>
      <c r="C2271" s="78">
        <f t="shared" si="274"/>
        <v>9.6698978781496987E-8</v>
      </c>
      <c r="D2271" s="78">
        <f t="shared" si="275"/>
        <v>1</v>
      </c>
      <c r="E2271" s="78">
        <f t="shared" si="276"/>
        <v>9.6698978781496987E-8</v>
      </c>
      <c r="F2271" s="78">
        <f t="shared" si="277"/>
        <v>-140.2915622477924</v>
      </c>
      <c r="G2271" s="78">
        <f t="shared" si="278"/>
        <v>10</v>
      </c>
      <c r="H2271" s="78">
        <f t="shared" si="279"/>
        <v>5.5425386981216306E-8</v>
      </c>
      <c r="I2271" s="78">
        <f t="shared" si="280"/>
        <v>5.5425386981216302E-7</v>
      </c>
      <c r="J2271" s="190"/>
    </row>
    <row r="2272" spans="1:10" x14ac:dyDescent="0.2">
      <c r="A2272" s="76">
        <v>4130</v>
      </c>
      <c r="B2272" s="76">
        <f t="shared" si="273"/>
        <v>4.13</v>
      </c>
      <c r="C2272" s="78">
        <f t="shared" si="274"/>
        <v>2.5035023090112791E-7</v>
      </c>
      <c r="D2272" s="78">
        <f t="shared" si="275"/>
        <v>1</v>
      </c>
      <c r="E2272" s="78">
        <f t="shared" si="276"/>
        <v>2.5035023090112791E-7</v>
      </c>
      <c r="F2272" s="78">
        <f t="shared" si="277"/>
        <v>-132.02904007419383</v>
      </c>
      <c r="G2272" s="78">
        <f t="shared" si="278"/>
        <v>10</v>
      </c>
      <c r="H2272" s="78">
        <f t="shared" si="279"/>
        <v>1.7352460484131246E-7</v>
      </c>
      <c r="I2272" s="78">
        <f t="shared" si="280"/>
        <v>1.7352460484131247E-6</v>
      </c>
      <c r="J2272" s="190"/>
    </row>
    <row r="2273" spans="1:10" x14ac:dyDescent="0.2">
      <c r="A2273" s="76">
        <v>4140</v>
      </c>
      <c r="B2273" s="76">
        <f t="shared" si="273"/>
        <v>4.1399999999999997</v>
      </c>
      <c r="C2273" s="78">
        <f t="shared" si="274"/>
        <v>4.0384161878176809E-7</v>
      </c>
      <c r="D2273" s="78">
        <f t="shared" si="275"/>
        <v>1</v>
      </c>
      <c r="E2273" s="78">
        <f t="shared" si="276"/>
        <v>4.0384161878176809E-7</v>
      </c>
      <c r="F2273" s="78">
        <f t="shared" si="277"/>
        <v>-127.87577851835458</v>
      </c>
      <c r="G2273" s="78">
        <f t="shared" si="278"/>
        <v>10</v>
      </c>
      <c r="H2273" s="78">
        <f t="shared" si="279"/>
        <v>3.2709592484144798E-7</v>
      </c>
      <c r="I2273" s="78">
        <f t="shared" si="280"/>
        <v>3.2709592484144796E-6</v>
      </c>
      <c r="J2273" s="190"/>
    </row>
    <row r="2274" spans="1:10" x14ac:dyDescent="0.2">
      <c r="A2274" s="76">
        <v>4150</v>
      </c>
      <c r="B2274" s="76">
        <f t="shared" si="273"/>
        <v>4.1500000000000004</v>
      </c>
      <c r="C2274" s="78">
        <f t="shared" si="274"/>
        <v>4.6614056649408264E-7</v>
      </c>
      <c r="D2274" s="78">
        <f t="shared" si="275"/>
        <v>1</v>
      </c>
      <c r="E2274" s="78">
        <f t="shared" si="276"/>
        <v>4.6614056649408264E-7</v>
      </c>
      <c r="F2274" s="78">
        <f t="shared" si="277"/>
        <v>-126.62966200751856</v>
      </c>
      <c r="G2274" s="78">
        <f t="shared" si="278"/>
        <v>10</v>
      </c>
      <c r="H2274" s="78">
        <f t="shared" si="279"/>
        <v>4.3499109263792534E-7</v>
      </c>
      <c r="I2274" s="78">
        <f t="shared" si="280"/>
        <v>4.3499109263792536E-6</v>
      </c>
      <c r="J2274" s="190"/>
    </row>
    <row r="2275" spans="1:10" x14ac:dyDescent="0.2">
      <c r="A2275" s="76">
        <v>4160</v>
      </c>
      <c r="B2275" s="76">
        <f t="shared" si="273"/>
        <v>4.16</v>
      </c>
      <c r="C2275" s="78">
        <f t="shared" si="274"/>
        <v>3.9816988446441692E-7</v>
      </c>
      <c r="D2275" s="78">
        <f t="shared" si="275"/>
        <v>1</v>
      </c>
      <c r="E2275" s="78">
        <f t="shared" si="276"/>
        <v>3.9816988446441692E-7</v>
      </c>
      <c r="F2275" s="78">
        <f t="shared" si="277"/>
        <v>-127.99863181764007</v>
      </c>
      <c r="G2275" s="78">
        <f t="shared" si="278"/>
        <v>10</v>
      </c>
      <c r="H2275" s="78">
        <f t="shared" si="279"/>
        <v>4.3215522547924978E-7</v>
      </c>
      <c r="I2275" s="78">
        <f t="shared" si="280"/>
        <v>4.3215522547924976E-6</v>
      </c>
      <c r="J2275" s="190"/>
    </row>
    <row r="2276" spans="1:10" x14ac:dyDescent="0.2">
      <c r="A2276" s="76">
        <v>4170</v>
      </c>
      <c r="B2276" s="76">
        <f t="shared" si="273"/>
        <v>4.17</v>
      </c>
      <c r="C2276" s="78">
        <f t="shared" si="274"/>
        <v>2.4336750708361136E-7</v>
      </c>
      <c r="D2276" s="78">
        <f t="shared" si="275"/>
        <v>1</v>
      </c>
      <c r="E2276" s="78">
        <f t="shared" si="276"/>
        <v>2.4336750708361136E-7</v>
      </c>
      <c r="F2276" s="78">
        <f t="shared" si="277"/>
        <v>-132.27474813068818</v>
      </c>
      <c r="G2276" s="78">
        <f t="shared" si="278"/>
        <v>10</v>
      </c>
      <c r="H2276" s="78">
        <f t="shared" si="279"/>
        <v>3.2076869577401416E-7</v>
      </c>
      <c r="I2276" s="78">
        <f t="shared" si="280"/>
        <v>3.2076869577401414E-6</v>
      </c>
      <c r="J2276" s="190"/>
    </row>
    <row r="2277" spans="1:10" x14ac:dyDescent="0.2">
      <c r="A2277" s="76">
        <v>4180</v>
      </c>
      <c r="B2277" s="76">
        <f t="shared" si="273"/>
        <v>4.18</v>
      </c>
      <c r="C2277" s="78">
        <f t="shared" si="274"/>
        <v>9.2681616761800964E-8</v>
      </c>
      <c r="D2277" s="78">
        <f t="shared" si="275"/>
        <v>1</v>
      </c>
      <c r="E2277" s="78">
        <f t="shared" si="276"/>
        <v>9.2681616761800964E-8</v>
      </c>
      <c r="F2277" s="78">
        <f t="shared" si="277"/>
        <v>-140.66012797744176</v>
      </c>
      <c r="G2277" s="78">
        <f t="shared" si="278"/>
        <v>10</v>
      </c>
      <c r="H2277" s="78">
        <f t="shared" si="279"/>
        <v>1.6802456192270615E-7</v>
      </c>
      <c r="I2277" s="78">
        <f t="shared" si="280"/>
        <v>1.6802456192270616E-6</v>
      </c>
      <c r="J2277" s="190"/>
    </row>
    <row r="2278" spans="1:10" x14ac:dyDescent="0.2">
      <c r="A2278" s="76">
        <v>4190</v>
      </c>
      <c r="B2278" s="76">
        <f t="shared" si="273"/>
        <v>4.1900000000000004</v>
      </c>
      <c r="C2278" s="78">
        <f t="shared" si="274"/>
        <v>1.3373347988500749E-8</v>
      </c>
      <c r="D2278" s="78">
        <f t="shared" si="275"/>
        <v>1</v>
      </c>
      <c r="E2278" s="78">
        <f t="shared" si="276"/>
        <v>1.3373347988500749E-8</v>
      </c>
      <c r="F2278" s="78">
        <f t="shared" si="277"/>
        <v>-157.47519708899864</v>
      </c>
      <c r="G2278" s="78">
        <f t="shared" si="278"/>
        <v>10</v>
      </c>
      <c r="H2278" s="78">
        <f t="shared" si="279"/>
        <v>5.3027482375150856E-8</v>
      </c>
      <c r="I2278" s="78">
        <f t="shared" si="280"/>
        <v>5.3027482375150856E-7</v>
      </c>
      <c r="J2278" s="190"/>
    </row>
    <row r="2279" spans="1:10" x14ac:dyDescent="0.2">
      <c r="A2279" s="76">
        <v>4200</v>
      </c>
      <c r="B2279" s="76">
        <f t="shared" si="273"/>
        <v>4.2</v>
      </c>
      <c r="C2279" s="78">
        <f t="shared" si="274"/>
        <v>3.387614364984833E-51</v>
      </c>
      <c r="D2279" s="78">
        <f t="shared" si="275"/>
        <v>1</v>
      </c>
      <c r="E2279" s="78">
        <f t="shared" si="276"/>
        <v>3.387614364984833E-51</v>
      </c>
      <c r="F2279" s="78">
        <f t="shared" si="277"/>
        <v>-1009.4021206840131</v>
      </c>
      <c r="G2279" s="78">
        <f t="shared" si="278"/>
        <v>10</v>
      </c>
      <c r="H2279" s="78">
        <f t="shared" si="279"/>
        <v>6.6866739942503743E-9</v>
      </c>
      <c r="I2279" s="78">
        <f t="shared" si="280"/>
        <v>6.6866739942503743E-8</v>
      </c>
      <c r="J2279" s="190"/>
    </row>
    <row r="2280" spans="1:10" x14ac:dyDescent="0.2">
      <c r="A2280" s="76">
        <v>4210</v>
      </c>
      <c r="B2280" s="76">
        <f t="shared" si="273"/>
        <v>4.21</v>
      </c>
      <c r="C2280" s="78">
        <f t="shared" si="274"/>
        <v>1.3187846613972787E-8</v>
      </c>
      <c r="D2280" s="78">
        <f t="shared" si="275"/>
        <v>1</v>
      </c>
      <c r="E2280" s="78">
        <f t="shared" si="276"/>
        <v>1.3187846613972787E-8</v>
      </c>
      <c r="F2280" s="78">
        <f t="shared" si="277"/>
        <v>-157.59652225437603</v>
      </c>
      <c r="G2280" s="78">
        <f t="shared" si="278"/>
        <v>10</v>
      </c>
      <c r="H2280" s="78">
        <f t="shared" si="279"/>
        <v>6.5939233069863936E-9</v>
      </c>
      <c r="I2280" s="78">
        <f t="shared" si="280"/>
        <v>6.593923306986393E-8</v>
      </c>
      <c r="J2280" s="190"/>
    </row>
    <row r="2281" spans="1:10" x14ac:dyDescent="0.2">
      <c r="A2281" s="76">
        <v>4220</v>
      </c>
      <c r="B2281" s="76">
        <f t="shared" si="273"/>
        <v>4.22</v>
      </c>
      <c r="C2281" s="78">
        <f t="shared" si="274"/>
        <v>9.0128265713594785E-8</v>
      </c>
      <c r="D2281" s="78">
        <f t="shared" si="275"/>
        <v>1</v>
      </c>
      <c r="E2281" s="78">
        <f t="shared" si="276"/>
        <v>9.0128265713594785E-8</v>
      </c>
      <c r="F2281" s="78">
        <f t="shared" si="277"/>
        <v>-140.90277971464346</v>
      </c>
      <c r="G2281" s="78">
        <f t="shared" si="278"/>
        <v>10</v>
      </c>
      <c r="H2281" s="78">
        <f t="shared" si="279"/>
        <v>5.1658056163783789E-8</v>
      </c>
      <c r="I2281" s="78">
        <f t="shared" si="280"/>
        <v>5.1658056163783789E-7</v>
      </c>
      <c r="J2281" s="190"/>
    </row>
    <row r="2282" spans="1:10" x14ac:dyDescent="0.2">
      <c r="A2282" s="76">
        <v>4230</v>
      </c>
      <c r="B2282" s="76">
        <f t="shared" si="273"/>
        <v>4.2300000000000004</v>
      </c>
      <c r="C2282" s="78">
        <f t="shared" si="274"/>
        <v>2.3337994726074862E-7</v>
      </c>
      <c r="D2282" s="78">
        <f t="shared" si="275"/>
        <v>1</v>
      </c>
      <c r="E2282" s="78">
        <f t="shared" si="276"/>
        <v>2.3337994726074862E-7</v>
      </c>
      <c r="F2282" s="78">
        <f t="shared" si="277"/>
        <v>-132.63872925271414</v>
      </c>
      <c r="G2282" s="78">
        <f t="shared" si="278"/>
        <v>10</v>
      </c>
      <c r="H2282" s="78">
        <f t="shared" si="279"/>
        <v>1.6175410648717171E-7</v>
      </c>
      <c r="I2282" s="78">
        <f t="shared" si="280"/>
        <v>1.617541064871717E-6</v>
      </c>
      <c r="J2282" s="190"/>
    </row>
    <row r="2283" spans="1:10" x14ac:dyDescent="0.2">
      <c r="A2283" s="76">
        <v>4240</v>
      </c>
      <c r="B2283" s="76">
        <f t="shared" si="273"/>
        <v>4.24</v>
      </c>
      <c r="C2283" s="78">
        <f t="shared" si="274"/>
        <v>3.765326777090143E-7</v>
      </c>
      <c r="D2283" s="78">
        <f t="shared" si="275"/>
        <v>1</v>
      </c>
      <c r="E2283" s="78">
        <f t="shared" si="276"/>
        <v>3.765326777090143E-7</v>
      </c>
      <c r="F2283" s="78">
        <f t="shared" si="277"/>
        <v>-128.4839465442262</v>
      </c>
      <c r="G2283" s="78">
        <f t="shared" si="278"/>
        <v>10</v>
      </c>
      <c r="H2283" s="78">
        <f t="shared" si="279"/>
        <v>3.0495631248488143E-7</v>
      </c>
      <c r="I2283" s="78">
        <f t="shared" si="280"/>
        <v>3.0495631248488143E-6</v>
      </c>
      <c r="J2283" s="190"/>
    </row>
    <row r="2284" spans="1:10" x14ac:dyDescent="0.2">
      <c r="A2284" s="76">
        <v>4250</v>
      </c>
      <c r="B2284" s="76">
        <f t="shared" si="273"/>
        <v>4.25</v>
      </c>
      <c r="C2284" s="78">
        <f t="shared" si="274"/>
        <v>4.3469455649382947E-7</v>
      </c>
      <c r="D2284" s="78">
        <f t="shared" si="275"/>
        <v>1</v>
      </c>
      <c r="E2284" s="78">
        <f t="shared" si="276"/>
        <v>4.3469455649382947E-7</v>
      </c>
      <c r="F2284" s="78">
        <f t="shared" si="277"/>
        <v>-127.23631596542616</v>
      </c>
      <c r="G2284" s="78">
        <f t="shared" si="278"/>
        <v>10</v>
      </c>
      <c r="H2284" s="78">
        <f t="shared" si="279"/>
        <v>4.0561361710142185E-7</v>
      </c>
      <c r="I2284" s="78">
        <f t="shared" si="280"/>
        <v>4.0561361710142183E-6</v>
      </c>
      <c r="J2284" s="190"/>
    </row>
    <row r="2285" spans="1:10" x14ac:dyDescent="0.2">
      <c r="A2285" s="76">
        <v>4260</v>
      </c>
      <c r="B2285" s="76">
        <f t="shared" si="273"/>
        <v>4.26</v>
      </c>
      <c r="C2285" s="78">
        <f t="shared" si="274"/>
        <v>3.7137363018226853E-7</v>
      </c>
      <c r="D2285" s="78">
        <f t="shared" si="275"/>
        <v>1</v>
      </c>
      <c r="E2285" s="78">
        <f t="shared" si="276"/>
        <v>3.7137363018226853E-7</v>
      </c>
      <c r="F2285" s="78">
        <f t="shared" si="277"/>
        <v>-128.60377874175302</v>
      </c>
      <c r="G2285" s="78">
        <f t="shared" si="278"/>
        <v>10</v>
      </c>
      <c r="H2285" s="78">
        <f t="shared" si="279"/>
        <v>4.03034093338049E-7</v>
      </c>
      <c r="I2285" s="78">
        <f t="shared" si="280"/>
        <v>4.0303409333804901E-6</v>
      </c>
      <c r="J2285" s="190"/>
    </row>
    <row r="2286" spans="1:10" x14ac:dyDescent="0.2">
      <c r="A2286" s="76">
        <v>4270</v>
      </c>
      <c r="B2286" s="76">
        <f t="shared" si="273"/>
        <v>4.2699999999999996</v>
      </c>
      <c r="C2286" s="78">
        <f t="shared" si="274"/>
        <v>2.270284320491283E-7</v>
      </c>
      <c r="D2286" s="78">
        <f t="shared" si="275"/>
        <v>1</v>
      </c>
      <c r="E2286" s="78">
        <f t="shared" si="276"/>
        <v>2.270284320491283E-7</v>
      </c>
      <c r="F2286" s="78">
        <f t="shared" si="277"/>
        <v>-132.87839500514056</v>
      </c>
      <c r="G2286" s="78">
        <f t="shared" si="278"/>
        <v>10</v>
      </c>
      <c r="H2286" s="78">
        <f t="shared" si="279"/>
        <v>2.9920103111569841E-7</v>
      </c>
      <c r="I2286" s="78">
        <f t="shared" si="280"/>
        <v>2.9920103111569841E-6</v>
      </c>
      <c r="J2286" s="190"/>
    </row>
    <row r="2287" spans="1:10" x14ac:dyDescent="0.2">
      <c r="A2287" s="76">
        <v>4280</v>
      </c>
      <c r="B2287" s="76">
        <f t="shared" si="273"/>
        <v>4.28</v>
      </c>
      <c r="C2287" s="78">
        <f t="shared" si="274"/>
        <v>8.6474072616681762E-8</v>
      </c>
      <c r="D2287" s="78">
        <f t="shared" si="275"/>
        <v>1</v>
      </c>
      <c r="E2287" s="78">
        <f t="shared" si="276"/>
        <v>8.6474072616681762E-8</v>
      </c>
      <c r="F2287" s="78">
        <f t="shared" si="277"/>
        <v>-141.26228173680511</v>
      </c>
      <c r="G2287" s="78">
        <f t="shared" si="278"/>
        <v>10</v>
      </c>
      <c r="H2287" s="78">
        <f t="shared" si="279"/>
        <v>1.5675125233290503E-7</v>
      </c>
      <c r="I2287" s="78">
        <f t="shared" si="280"/>
        <v>1.5675125233290503E-6</v>
      </c>
      <c r="J2287" s="190"/>
    </row>
    <row r="2288" spans="1:10" x14ac:dyDescent="0.2">
      <c r="A2288" s="76">
        <v>4290</v>
      </c>
      <c r="B2288" s="76">
        <f t="shared" si="273"/>
        <v>4.29</v>
      </c>
      <c r="C2288" s="78">
        <f t="shared" si="274"/>
        <v>1.2479775391236709E-8</v>
      </c>
      <c r="D2288" s="78">
        <f t="shared" si="275"/>
        <v>1</v>
      </c>
      <c r="E2288" s="78">
        <f t="shared" si="276"/>
        <v>1.2479775391236709E-8</v>
      </c>
      <c r="F2288" s="78">
        <f t="shared" si="277"/>
        <v>-158.07586461875184</v>
      </c>
      <c r="G2288" s="78">
        <f t="shared" si="278"/>
        <v>10</v>
      </c>
      <c r="H2288" s="78">
        <f t="shared" si="279"/>
        <v>4.9476924003959233E-8</v>
      </c>
      <c r="I2288" s="78">
        <f t="shared" si="280"/>
        <v>4.9476924003959236E-7</v>
      </c>
      <c r="J2288" s="190"/>
    </row>
    <row r="2289" spans="1:10" x14ac:dyDescent="0.2">
      <c r="A2289" s="76">
        <v>4300</v>
      </c>
      <c r="B2289" s="76">
        <f t="shared" si="273"/>
        <v>4.3</v>
      </c>
      <c r="C2289" s="78">
        <f t="shared" si="274"/>
        <v>2.8828918653727235E-49</v>
      </c>
      <c r="D2289" s="78">
        <f t="shared" si="275"/>
        <v>1</v>
      </c>
      <c r="E2289" s="78">
        <f t="shared" si="276"/>
        <v>2.8828918653727235E-49</v>
      </c>
      <c r="F2289" s="78">
        <f t="shared" si="277"/>
        <v>-970.80343294587215</v>
      </c>
      <c r="G2289" s="78">
        <f t="shared" si="278"/>
        <v>10</v>
      </c>
      <c r="H2289" s="78">
        <f t="shared" si="279"/>
        <v>6.2398876956183545E-9</v>
      </c>
      <c r="I2289" s="78">
        <f t="shared" si="280"/>
        <v>6.2398876956183547E-8</v>
      </c>
      <c r="J2289" s="190"/>
    </row>
    <row r="2290" spans="1:10" x14ac:dyDescent="0.2">
      <c r="A2290" s="76">
        <v>4310</v>
      </c>
      <c r="B2290" s="76">
        <f t="shared" si="273"/>
        <v>4.3099999999999996</v>
      </c>
      <c r="C2290" s="78">
        <f t="shared" si="274"/>
        <v>1.2310852009816878E-8</v>
      </c>
      <c r="D2290" s="78">
        <f t="shared" si="275"/>
        <v>1</v>
      </c>
      <c r="E2290" s="78">
        <f t="shared" si="276"/>
        <v>1.2310852009816878E-8</v>
      </c>
      <c r="F2290" s="78">
        <f t="shared" si="277"/>
        <v>-158.19423778725928</v>
      </c>
      <c r="G2290" s="78">
        <f t="shared" si="278"/>
        <v>10</v>
      </c>
      <c r="H2290" s="78">
        <f t="shared" si="279"/>
        <v>6.155426004908439E-9</v>
      </c>
      <c r="I2290" s="78">
        <f t="shared" si="280"/>
        <v>6.1554260049084395E-8</v>
      </c>
      <c r="J2290" s="190"/>
    </row>
    <row r="2291" spans="1:10" x14ac:dyDescent="0.2">
      <c r="A2291" s="76">
        <v>4320</v>
      </c>
      <c r="B2291" s="76">
        <f t="shared" si="273"/>
        <v>4.32</v>
      </c>
      <c r="C2291" s="78">
        <f t="shared" si="274"/>
        <v>8.4148916965370644E-8</v>
      </c>
      <c r="D2291" s="78">
        <f t="shared" si="275"/>
        <v>1</v>
      </c>
      <c r="E2291" s="78">
        <f t="shared" si="276"/>
        <v>8.4148916965370644E-8</v>
      </c>
      <c r="F2291" s="78">
        <f t="shared" si="277"/>
        <v>-141.49902938437279</v>
      </c>
      <c r="G2291" s="78">
        <f t="shared" si="278"/>
        <v>10</v>
      </c>
      <c r="H2291" s="78">
        <f t="shared" si="279"/>
        <v>4.822988448759376E-8</v>
      </c>
      <c r="I2291" s="78">
        <f t="shared" si="280"/>
        <v>4.8229884487593759E-7</v>
      </c>
      <c r="J2291" s="190"/>
    </row>
    <row r="2292" spans="1:10" x14ac:dyDescent="0.2">
      <c r="A2292" s="76">
        <v>4330</v>
      </c>
      <c r="B2292" s="76">
        <f t="shared" si="273"/>
        <v>4.33</v>
      </c>
      <c r="C2292" s="78">
        <f t="shared" si="274"/>
        <v>2.1793350938225519E-7</v>
      </c>
      <c r="D2292" s="78">
        <f t="shared" si="275"/>
        <v>1</v>
      </c>
      <c r="E2292" s="78">
        <f t="shared" si="276"/>
        <v>2.1793350938225519E-7</v>
      </c>
      <c r="F2292" s="78">
        <f t="shared" si="277"/>
        <v>-133.23351975295276</v>
      </c>
      <c r="G2292" s="78">
        <f t="shared" si="278"/>
        <v>10</v>
      </c>
      <c r="H2292" s="78">
        <f t="shared" si="279"/>
        <v>1.5104121317381292E-7</v>
      </c>
      <c r="I2292" s="78">
        <f t="shared" si="280"/>
        <v>1.5104121317381291E-6</v>
      </c>
      <c r="J2292" s="190"/>
    </row>
    <row r="2293" spans="1:10" x14ac:dyDescent="0.2">
      <c r="A2293" s="76">
        <v>4340</v>
      </c>
      <c r="B2293" s="76">
        <f t="shared" si="273"/>
        <v>4.34</v>
      </c>
      <c r="C2293" s="78">
        <f t="shared" si="274"/>
        <v>3.516703663959172E-7</v>
      </c>
      <c r="D2293" s="78">
        <f t="shared" si="275"/>
        <v>1</v>
      </c>
      <c r="E2293" s="78">
        <f t="shared" si="276"/>
        <v>3.516703663959172E-7</v>
      </c>
      <c r="F2293" s="78">
        <f t="shared" si="277"/>
        <v>-129.07728452180172</v>
      </c>
      <c r="G2293" s="78">
        <f t="shared" si="278"/>
        <v>10</v>
      </c>
      <c r="H2293" s="78">
        <f t="shared" si="279"/>
        <v>2.8480193788908617E-7</v>
      </c>
      <c r="I2293" s="78">
        <f t="shared" si="280"/>
        <v>2.8480193788908617E-6</v>
      </c>
      <c r="J2293" s="190"/>
    </row>
    <row r="2294" spans="1:10" x14ac:dyDescent="0.2">
      <c r="A2294" s="76">
        <v>4350</v>
      </c>
      <c r="B2294" s="76">
        <f t="shared" si="273"/>
        <v>4.3499999999999996</v>
      </c>
      <c r="C2294" s="78">
        <f t="shared" si="274"/>
        <v>4.060594284200481E-7</v>
      </c>
      <c r="D2294" s="78">
        <f t="shared" si="275"/>
        <v>1</v>
      </c>
      <c r="E2294" s="78">
        <f t="shared" si="276"/>
        <v>4.060594284200481E-7</v>
      </c>
      <c r="F2294" s="78">
        <f t="shared" si="277"/>
        <v>-127.82820802076421</v>
      </c>
      <c r="G2294" s="78">
        <f t="shared" si="278"/>
        <v>10</v>
      </c>
      <c r="H2294" s="78">
        <f t="shared" si="279"/>
        <v>3.7886489740798265E-7</v>
      </c>
      <c r="I2294" s="78">
        <f t="shared" si="280"/>
        <v>3.7886489740798265E-6</v>
      </c>
      <c r="J2294" s="190"/>
    </row>
    <row r="2295" spans="1:10" x14ac:dyDescent="0.2">
      <c r="A2295" s="76">
        <v>4360</v>
      </c>
      <c r="B2295" s="76">
        <f t="shared" si="273"/>
        <v>4.3600000000000003</v>
      </c>
      <c r="C2295" s="78">
        <f t="shared" si="274"/>
        <v>3.4696720571300482E-7</v>
      </c>
      <c r="D2295" s="78">
        <f t="shared" si="275"/>
        <v>1</v>
      </c>
      <c r="E2295" s="78">
        <f t="shared" si="276"/>
        <v>3.4696720571300482E-7</v>
      </c>
      <c r="F2295" s="78">
        <f t="shared" si="277"/>
        <v>-129.19423142930827</v>
      </c>
      <c r="G2295" s="78">
        <f t="shared" si="278"/>
        <v>10</v>
      </c>
      <c r="H2295" s="78">
        <f t="shared" si="279"/>
        <v>3.7651331706652643E-7</v>
      </c>
      <c r="I2295" s="78">
        <f t="shared" si="280"/>
        <v>3.7651331706652643E-6</v>
      </c>
      <c r="J2295" s="190"/>
    </row>
    <row r="2296" spans="1:10" x14ac:dyDescent="0.2">
      <c r="A2296" s="76">
        <v>4370</v>
      </c>
      <c r="B2296" s="76">
        <f t="shared" si="273"/>
        <v>4.37</v>
      </c>
      <c r="C2296" s="78">
        <f t="shared" si="274"/>
        <v>2.121432697450872E-7</v>
      </c>
      <c r="D2296" s="78">
        <f t="shared" si="275"/>
        <v>1</v>
      </c>
      <c r="E2296" s="78">
        <f t="shared" si="276"/>
        <v>2.121432697450872E-7</v>
      </c>
      <c r="F2296" s="78">
        <f t="shared" si="277"/>
        <v>-133.46741483382144</v>
      </c>
      <c r="G2296" s="78">
        <f t="shared" si="278"/>
        <v>10</v>
      </c>
      <c r="H2296" s="78">
        <f t="shared" si="279"/>
        <v>2.79555237729046E-7</v>
      </c>
      <c r="I2296" s="78">
        <f t="shared" si="280"/>
        <v>2.7955523772904598E-6</v>
      </c>
      <c r="J2296" s="190"/>
    </row>
    <row r="2297" spans="1:10" x14ac:dyDescent="0.2">
      <c r="A2297" s="76">
        <v>4380</v>
      </c>
      <c r="B2297" s="76">
        <f t="shared" si="273"/>
        <v>4.38</v>
      </c>
      <c r="C2297" s="78">
        <f t="shared" si="274"/>
        <v>8.0817654377001201E-8</v>
      </c>
      <c r="D2297" s="78">
        <f t="shared" si="275"/>
        <v>1</v>
      </c>
      <c r="E2297" s="78">
        <f t="shared" si="276"/>
        <v>8.0817654377001201E-8</v>
      </c>
      <c r="F2297" s="78">
        <f t="shared" si="277"/>
        <v>-141.84987517039599</v>
      </c>
      <c r="G2297" s="78">
        <f t="shared" si="278"/>
        <v>10</v>
      </c>
      <c r="H2297" s="78">
        <f t="shared" si="279"/>
        <v>1.4648046206104419E-7</v>
      </c>
      <c r="I2297" s="78">
        <f t="shared" si="280"/>
        <v>1.464804620610442E-6</v>
      </c>
      <c r="J2297" s="190"/>
    </row>
    <row r="2298" spans="1:10" x14ac:dyDescent="0.2">
      <c r="A2298" s="76">
        <v>4390</v>
      </c>
      <c r="B2298" s="76">
        <f t="shared" si="273"/>
        <v>4.3899999999999997</v>
      </c>
      <c r="C2298" s="78">
        <f t="shared" si="274"/>
        <v>1.1665358663934481E-8</v>
      </c>
      <c r="D2298" s="78">
        <f t="shared" si="275"/>
        <v>1</v>
      </c>
      <c r="E2298" s="78">
        <f t="shared" si="276"/>
        <v>1.1665358663934481E-8</v>
      </c>
      <c r="F2298" s="78">
        <f t="shared" si="277"/>
        <v>-158.66203807632789</v>
      </c>
      <c r="G2298" s="78">
        <f t="shared" si="278"/>
        <v>10</v>
      </c>
      <c r="H2298" s="78">
        <f t="shared" si="279"/>
        <v>4.6241506520467844E-8</v>
      </c>
      <c r="I2298" s="78">
        <f t="shared" si="280"/>
        <v>4.6241506520467844E-7</v>
      </c>
      <c r="J2298" s="190"/>
    </row>
    <row r="2299" spans="1:10" x14ac:dyDescent="0.2">
      <c r="A2299" s="76">
        <v>4400</v>
      </c>
      <c r="B2299" s="76">
        <f t="shared" si="273"/>
        <v>4.4000000000000004</v>
      </c>
      <c r="C2299" s="78">
        <f t="shared" si="274"/>
        <v>2.694599787108618E-49</v>
      </c>
      <c r="D2299" s="78">
        <f t="shared" si="275"/>
        <v>1</v>
      </c>
      <c r="E2299" s="78">
        <f t="shared" si="276"/>
        <v>2.694599787108618E-49</v>
      </c>
      <c r="F2299" s="78">
        <f t="shared" si="277"/>
        <v>-971.39011457731613</v>
      </c>
      <c r="G2299" s="78">
        <f t="shared" si="278"/>
        <v>10</v>
      </c>
      <c r="H2299" s="78">
        <f t="shared" si="279"/>
        <v>5.8326793319672405E-9</v>
      </c>
      <c r="I2299" s="78">
        <f t="shared" si="280"/>
        <v>5.8326793319672405E-8</v>
      </c>
      <c r="J2299" s="190"/>
    </row>
    <row r="2300" spans="1:10" x14ac:dyDescent="0.2">
      <c r="A2300" s="76">
        <v>4410</v>
      </c>
      <c r="B2300" s="76">
        <f t="shared" si="273"/>
        <v>4.41</v>
      </c>
      <c r="C2300" s="78">
        <f t="shared" si="274"/>
        <v>1.1511196865860562E-8</v>
      </c>
      <c r="D2300" s="78">
        <f t="shared" si="275"/>
        <v>1</v>
      </c>
      <c r="E2300" s="78">
        <f t="shared" si="276"/>
        <v>1.1511196865860562E-8</v>
      </c>
      <c r="F2300" s="78">
        <f t="shared" si="277"/>
        <v>-158.77759037325052</v>
      </c>
      <c r="G2300" s="78">
        <f t="shared" si="278"/>
        <v>10</v>
      </c>
      <c r="H2300" s="78">
        <f t="shared" si="279"/>
        <v>5.7555984329302808E-9</v>
      </c>
      <c r="I2300" s="78">
        <f t="shared" si="280"/>
        <v>5.755598432930281E-8</v>
      </c>
      <c r="J2300" s="190"/>
    </row>
    <row r="2301" spans="1:10" x14ac:dyDescent="0.2">
      <c r="A2301" s="76">
        <v>4420</v>
      </c>
      <c r="B2301" s="76">
        <f t="shared" ref="B2301:B2364" si="281">A2301/1000</f>
        <v>4.42</v>
      </c>
      <c r="C2301" s="78">
        <f t="shared" ref="C2301:C2364" si="282">ABS(SIN(((144*PI()*$A2301*VLOOKUP($D$8,$C$13:$D$16,2,FALSE))/($D$11*1000000)))/(VLOOKUP($D$8,$C$13:$D$16,2,FALSE)*SIN(((144*PI()*$A2301)/($D$11*1000000)))))^3</f>
        <v>7.8695690548799402E-8</v>
      </c>
      <c r="D2301" s="78">
        <f t="shared" ref="D2301:D2364" si="283">ABS(SIN(((144*VLOOKUP($D$8,$C$13:$D$16,2,FALSE)*PI()*$A2301*VLOOKUP($D$8,$C$13:$E$16,3,FALSE))/($D$11*1000000)))/(VLOOKUP($D$8,$C$13:$E$16,3,FALSE)*SIN(((144*VLOOKUP($D$8,$C$13:$D$16,2,FALSE)*PI()*$A2301)/($D$11*1000000)))))^1</f>
        <v>1</v>
      </c>
      <c r="E2301" s="78">
        <f t="shared" ref="E2301:E2364" si="284">C2301*D2301</f>
        <v>7.8695690548799402E-8</v>
      </c>
      <c r="F2301" s="78">
        <f t="shared" ref="F2301:F2364" si="285">20*LOG10(E2301)</f>
        <v>-142.08098098741084</v>
      </c>
      <c r="G2301" s="78">
        <f t="shared" ref="G2301:G2364" si="286">A2301-A2300</f>
        <v>10</v>
      </c>
      <c r="H2301" s="78">
        <f t="shared" ref="H2301:H2364" si="287">((C2301+C2300)/2)</f>
        <v>4.5103443707329979E-8</v>
      </c>
      <c r="I2301" s="78">
        <f t="shared" si="280"/>
        <v>4.5103443707329978E-7</v>
      </c>
      <c r="J2301" s="190"/>
    </row>
    <row r="2302" spans="1:10" x14ac:dyDescent="0.2">
      <c r="A2302" s="76">
        <v>4430</v>
      </c>
      <c r="B2302" s="76">
        <f t="shared" si="281"/>
        <v>4.43</v>
      </c>
      <c r="C2302" s="78">
        <f t="shared" si="282"/>
        <v>2.0384317217661158E-7</v>
      </c>
      <c r="D2302" s="78">
        <f t="shared" si="283"/>
        <v>1</v>
      </c>
      <c r="E2302" s="78">
        <f t="shared" si="284"/>
        <v>2.0384317217661158E-7</v>
      </c>
      <c r="F2302" s="78">
        <f t="shared" si="285"/>
        <v>-133.81407661734241</v>
      </c>
      <c r="G2302" s="78">
        <f t="shared" si="286"/>
        <v>10</v>
      </c>
      <c r="H2302" s="78">
        <f t="shared" si="287"/>
        <v>1.4126943136270548E-7</v>
      </c>
      <c r="I2302" s="78">
        <f t="shared" ref="I2302:I2365" si="288">G2302*H2302</f>
        <v>1.4126943136270547E-6</v>
      </c>
      <c r="J2302" s="190"/>
    </row>
    <row r="2303" spans="1:10" x14ac:dyDescent="0.2">
      <c r="A2303" s="76">
        <v>4440</v>
      </c>
      <c r="B2303" s="76">
        <f t="shared" si="281"/>
        <v>4.4400000000000004</v>
      </c>
      <c r="C2303" s="78">
        <f t="shared" si="282"/>
        <v>3.2898595500494135E-7</v>
      </c>
      <c r="D2303" s="78">
        <f t="shared" si="283"/>
        <v>1</v>
      </c>
      <c r="E2303" s="78">
        <f t="shared" si="284"/>
        <v>3.2898595500494135E-7</v>
      </c>
      <c r="F2303" s="78">
        <f t="shared" si="285"/>
        <v>-129.65645284914964</v>
      </c>
      <c r="G2303" s="78">
        <f t="shared" si="286"/>
        <v>10</v>
      </c>
      <c r="H2303" s="78">
        <f t="shared" si="287"/>
        <v>2.6641456359077647E-7</v>
      </c>
      <c r="I2303" s="78">
        <f t="shared" si="288"/>
        <v>2.6641456359077645E-6</v>
      </c>
      <c r="J2303" s="190"/>
    </row>
    <row r="2304" spans="1:10" x14ac:dyDescent="0.2">
      <c r="A2304" s="76">
        <v>4450</v>
      </c>
      <c r="B2304" s="76">
        <f t="shared" si="281"/>
        <v>4.45</v>
      </c>
      <c r="C2304" s="78">
        <f t="shared" si="282"/>
        <v>3.7992712521694297E-7</v>
      </c>
      <c r="D2304" s="78">
        <f t="shared" si="283"/>
        <v>1</v>
      </c>
      <c r="E2304" s="78">
        <f t="shared" si="284"/>
        <v>3.7992712521694297E-7</v>
      </c>
      <c r="F2304" s="78">
        <f t="shared" si="285"/>
        <v>-128.40599397036411</v>
      </c>
      <c r="G2304" s="78">
        <f t="shared" si="286"/>
        <v>10</v>
      </c>
      <c r="H2304" s="78">
        <f t="shared" si="287"/>
        <v>3.5445654011094216E-7</v>
      </c>
      <c r="I2304" s="78">
        <f t="shared" si="288"/>
        <v>3.5445654011094215E-6</v>
      </c>
      <c r="J2304" s="190"/>
    </row>
    <row r="2305" spans="1:10" x14ac:dyDescent="0.2">
      <c r="A2305" s="76">
        <v>4460</v>
      </c>
      <c r="B2305" s="76">
        <f t="shared" si="281"/>
        <v>4.46</v>
      </c>
      <c r="C2305" s="78">
        <f t="shared" si="282"/>
        <v>3.2468927548144987E-7</v>
      </c>
      <c r="D2305" s="78">
        <f t="shared" si="283"/>
        <v>1</v>
      </c>
      <c r="E2305" s="78">
        <f t="shared" si="284"/>
        <v>3.2468927548144987E-7</v>
      </c>
      <c r="F2305" s="78">
        <f t="shared" si="285"/>
        <v>-129.7706411185269</v>
      </c>
      <c r="G2305" s="78">
        <f t="shared" si="286"/>
        <v>10</v>
      </c>
      <c r="H2305" s="78">
        <f t="shared" si="287"/>
        <v>3.5230820034919642E-7</v>
      </c>
      <c r="I2305" s="78">
        <f t="shared" si="288"/>
        <v>3.5230820034919642E-6</v>
      </c>
      <c r="J2305" s="190"/>
    </row>
    <row r="2306" spans="1:10" x14ac:dyDescent="0.2">
      <c r="A2306" s="76">
        <v>4470</v>
      </c>
      <c r="B2306" s="76">
        <f t="shared" si="281"/>
        <v>4.47</v>
      </c>
      <c r="C2306" s="78">
        <f t="shared" si="282"/>
        <v>1.9855337934249729E-7</v>
      </c>
      <c r="D2306" s="78">
        <f t="shared" si="283"/>
        <v>1</v>
      </c>
      <c r="E2306" s="78">
        <f t="shared" si="284"/>
        <v>1.9855337934249729E-7</v>
      </c>
      <c r="F2306" s="78">
        <f t="shared" si="285"/>
        <v>-134.04245433847797</v>
      </c>
      <c r="G2306" s="78">
        <f t="shared" si="286"/>
        <v>10</v>
      </c>
      <c r="H2306" s="78">
        <f t="shared" si="287"/>
        <v>2.6162132741197356E-7</v>
      </c>
      <c r="I2306" s="78">
        <f t="shared" si="288"/>
        <v>2.6162132741197359E-6</v>
      </c>
      <c r="J2306" s="190"/>
    </row>
    <row r="2307" spans="1:10" x14ac:dyDescent="0.2">
      <c r="A2307" s="76">
        <v>4480</v>
      </c>
      <c r="B2307" s="76">
        <f t="shared" si="281"/>
        <v>4.4800000000000004</v>
      </c>
      <c r="C2307" s="78">
        <f t="shared" si="282"/>
        <v>7.5652358818064867E-8</v>
      </c>
      <c r="D2307" s="78">
        <f t="shared" si="283"/>
        <v>1</v>
      </c>
      <c r="E2307" s="78">
        <f t="shared" si="284"/>
        <v>7.5652358818064867E-8</v>
      </c>
      <c r="F2307" s="78">
        <f t="shared" si="285"/>
        <v>-142.42355052513614</v>
      </c>
      <c r="G2307" s="78">
        <f t="shared" si="286"/>
        <v>10</v>
      </c>
      <c r="H2307" s="78">
        <f t="shared" si="287"/>
        <v>1.3710286908028108E-7</v>
      </c>
      <c r="I2307" s="78">
        <f t="shared" si="288"/>
        <v>1.3710286908028108E-6</v>
      </c>
      <c r="J2307" s="190"/>
    </row>
    <row r="2308" spans="1:10" x14ac:dyDescent="0.2">
      <c r="A2308" s="76">
        <v>4490</v>
      </c>
      <c r="B2308" s="76">
        <f t="shared" si="281"/>
        <v>4.49</v>
      </c>
      <c r="C2308" s="78">
        <f t="shared" si="282"/>
        <v>1.0921498645622094E-8</v>
      </c>
      <c r="D2308" s="78">
        <f t="shared" si="283"/>
        <v>1</v>
      </c>
      <c r="E2308" s="78">
        <f t="shared" si="284"/>
        <v>1.0921498645622094E-8</v>
      </c>
      <c r="F2308" s="78">
        <f t="shared" si="285"/>
        <v>-159.23435527499382</v>
      </c>
      <c r="G2308" s="78">
        <f t="shared" si="286"/>
        <v>10</v>
      </c>
      <c r="H2308" s="78">
        <f t="shared" si="287"/>
        <v>4.328692873184348E-8</v>
      </c>
      <c r="I2308" s="78">
        <f t="shared" si="288"/>
        <v>4.3286928731843483E-7</v>
      </c>
      <c r="J2308" s="190"/>
    </row>
    <row r="2309" spans="1:10" x14ac:dyDescent="0.2">
      <c r="A2309" s="76">
        <v>4500</v>
      </c>
      <c r="B2309" s="76">
        <f t="shared" si="281"/>
        <v>4.5</v>
      </c>
      <c r="C2309" s="78">
        <f t="shared" si="282"/>
        <v>2.7706439119683687E-51</v>
      </c>
      <c r="D2309" s="78">
        <f t="shared" si="283"/>
        <v>1</v>
      </c>
      <c r="E2309" s="78">
        <f t="shared" si="284"/>
        <v>2.7706439119683687E-51</v>
      </c>
      <c r="F2309" s="78">
        <f t="shared" si="285"/>
        <v>-1011.148385738448</v>
      </c>
      <c r="G2309" s="78">
        <f t="shared" si="286"/>
        <v>10</v>
      </c>
      <c r="H2309" s="78">
        <f t="shared" si="287"/>
        <v>5.4607493228110468E-9</v>
      </c>
      <c r="I2309" s="78">
        <f t="shared" si="288"/>
        <v>5.4607493228110468E-8</v>
      </c>
      <c r="J2309" s="190"/>
    </row>
    <row r="2310" spans="1:10" x14ac:dyDescent="0.2">
      <c r="A2310" s="76">
        <v>4510</v>
      </c>
      <c r="B2310" s="76">
        <f t="shared" si="281"/>
        <v>4.51</v>
      </c>
      <c r="C2310" s="78">
        <f t="shared" si="282"/>
        <v>1.0780515938657112E-8</v>
      </c>
      <c r="D2310" s="78">
        <f t="shared" si="283"/>
        <v>1</v>
      </c>
      <c r="E2310" s="78">
        <f t="shared" si="284"/>
        <v>1.0780515938657112E-8</v>
      </c>
      <c r="F2310" s="78">
        <f t="shared" si="285"/>
        <v>-159.34720907992457</v>
      </c>
      <c r="G2310" s="78">
        <f t="shared" si="286"/>
        <v>10</v>
      </c>
      <c r="H2310" s="78">
        <f t="shared" si="287"/>
        <v>5.3902579693285558E-9</v>
      </c>
      <c r="I2310" s="78">
        <f t="shared" si="288"/>
        <v>5.390257969328556E-8</v>
      </c>
      <c r="J2310" s="190"/>
    </row>
    <row r="2311" spans="1:10" x14ac:dyDescent="0.2">
      <c r="A2311" s="76">
        <v>4520</v>
      </c>
      <c r="B2311" s="76">
        <f t="shared" si="281"/>
        <v>4.5199999999999996</v>
      </c>
      <c r="C2311" s="78">
        <f t="shared" si="282"/>
        <v>7.3711803314587182E-8</v>
      </c>
      <c r="D2311" s="78">
        <f t="shared" si="283"/>
        <v>1</v>
      </c>
      <c r="E2311" s="78">
        <f t="shared" si="284"/>
        <v>7.3711803314587182E-8</v>
      </c>
      <c r="F2311" s="78">
        <f t="shared" si="285"/>
        <v>-142.64925927838081</v>
      </c>
      <c r="G2311" s="78">
        <f t="shared" si="286"/>
        <v>10</v>
      </c>
      <c r="H2311" s="78">
        <f t="shared" si="287"/>
        <v>4.2246159626622144E-8</v>
      </c>
      <c r="I2311" s="78">
        <f t="shared" si="288"/>
        <v>4.2246159626622145E-7</v>
      </c>
      <c r="J2311" s="190"/>
    </row>
    <row r="2312" spans="1:10" x14ac:dyDescent="0.2">
      <c r="A2312" s="76">
        <v>4530</v>
      </c>
      <c r="B2312" s="76">
        <f t="shared" si="281"/>
        <v>4.53</v>
      </c>
      <c r="C2312" s="78">
        <f t="shared" si="282"/>
        <v>1.9096289222884728E-7</v>
      </c>
      <c r="D2312" s="78">
        <f t="shared" si="283"/>
        <v>1</v>
      </c>
      <c r="E2312" s="78">
        <f t="shared" si="284"/>
        <v>1.9096289222884728E-7</v>
      </c>
      <c r="F2312" s="78">
        <f t="shared" si="285"/>
        <v>-134.38102032687181</v>
      </c>
      <c r="G2312" s="78">
        <f t="shared" si="286"/>
        <v>10</v>
      </c>
      <c r="H2312" s="78">
        <f t="shared" si="287"/>
        <v>1.3233734777171723E-7</v>
      </c>
      <c r="I2312" s="78">
        <f t="shared" si="288"/>
        <v>1.3233734777171724E-6</v>
      </c>
      <c r="J2312" s="190"/>
    </row>
    <row r="2313" spans="1:10" x14ac:dyDescent="0.2">
      <c r="A2313" s="76">
        <v>4540</v>
      </c>
      <c r="B2313" s="76">
        <f t="shared" si="281"/>
        <v>4.54</v>
      </c>
      <c r="C2313" s="78">
        <f t="shared" si="282"/>
        <v>3.082454050476504E-7</v>
      </c>
      <c r="D2313" s="78">
        <f t="shared" si="283"/>
        <v>1</v>
      </c>
      <c r="E2313" s="78">
        <f t="shared" si="284"/>
        <v>3.082454050476504E-7</v>
      </c>
      <c r="F2313" s="78">
        <f t="shared" si="285"/>
        <v>-130.22206777249207</v>
      </c>
      <c r="G2313" s="78">
        <f t="shared" si="286"/>
        <v>10</v>
      </c>
      <c r="H2313" s="78">
        <f t="shared" si="287"/>
        <v>2.4960414863824883E-7</v>
      </c>
      <c r="I2313" s="78">
        <f t="shared" si="288"/>
        <v>2.4960414863824881E-6</v>
      </c>
      <c r="J2313" s="190"/>
    </row>
    <row r="2314" spans="1:10" x14ac:dyDescent="0.2">
      <c r="A2314" s="76">
        <v>4550</v>
      </c>
      <c r="B2314" s="76">
        <f t="shared" si="281"/>
        <v>4.55</v>
      </c>
      <c r="C2314" s="78">
        <f t="shared" si="282"/>
        <v>3.5602927244901126E-7</v>
      </c>
      <c r="D2314" s="78">
        <f t="shared" si="283"/>
        <v>1</v>
      </c>
      <c r="E2314" s="78">
        <f t="shared" si="284"/>
        <v>3.5602927244901126E-7</v>
      </c>
      <c r="F2314" s="78">
        <f t="shared" si="285"/>
        <v>-128.97028586411318</v>
      </c>
      <c r="G2314" s="78">
        <f t="shared" si="286"/>
        <v>10</v>
      </c>
      <c r="H2314" s="78">
        <f t="shared" si="287"/>
        <v>3.3213733874833083E-7</v>
      </c>
      <c r="I2314" s="78">
        <f t="shared" si="288"/>
        <v>3.3213733874833083E-6</v>
      </c>
      <c r="J2314" s="190"/>
    </row>
    <row r="2315" spans="1:10" x14ac:dyDescent="0.2">
      <c r="A2315" s="76">
        <v>4560</v>
      </c>
      <c r="B2315" s="76">
        <f t="shared" si="281"/>
        <v>4.5599999999999996</v>
      </c>
      <c r="C2315" s="78">
        <f t="shared" si="282"/>
        <v>3.0431209573682309E-7</v>
      </c>
      <c r="D2315" s="78">
        <f t="shared" si="283"/>
        <v>1</v>
      </c>
      <c r="E2315" s="78">
        <f t="shared" si="284"/>
        <v>3.0431209573682309E-7</v>
      </c>
      <c r="F2315" s="78">
        <f t="shared" si="285"/>
        <v>-130.33361570095656</v>
      </c>
      <c r="G2315" s="78">
        <f t="shared" si="286"/>
        <v>10</v>
      </c>
      <c r="H2315" s="78">
        <f t="shared" si="287"/>
        <v>3.3017068409291718E-7</v>
      </c>
      <c r="I2315" s="78">
        <f t="shared" si="288"/>
        <v>3.3017068409291718E-6</v>
      </c>
      <c r="J2315" s="190"/>
    </row>
    <row r="2316" spans="1:10" x14ac:dyDescent="0.2">
      <c r="A2316" s="76">
        <v>4570</v>
      </c>
      <c r="B2316" s="76">
        <f t="shared" si="281"/>
        <v>4.57</v>
      </c>
      <c r="C2316" s="78">
        <f t="shared" si="282"/>
        <v>1.8612046783268755E-7</v>
      </c>
      <c r="D2316" s="78">
        <f t="shared" si="283"/>
        <v>1</v>
      </c>
      <c r="E2316" s="78">
        <f t="shared" si="284"/>
        <v>1.8612046783268755E-7</v>
      </c>
      <c r="F2316" s="78">
        <f t="shared" si="285"/>
        <v>-134.60411728988274</v>
      </c>
      <c r="G2316" s="78">
        <f t="shared" si="286"/>
        <v>10</v>
      </c>
      <c r="H2316" s="78">
        <f t="shared" si="287"/>
        <v>2.452162817847553E-7</v>
      </c>
      <c r="I2316" s="78">
        <f t="shared" si="288"/>
        <v>2.4521628178475531E-6</v>
      </c>
      <c r="J2316" s="190"/>
    </row>
    <row r="2317" spans="1:10" x14ac:dyDescent="0.2">
      <c r="A2317" s="76">
        <v>4580</v>
      </c>
      <c r="B2317" s="76">
        <f t="shared" si="281"/>
        <v>4.58</v>
      </c>
      <c r="C2317" s="78">
        <f t="shared" si="282"/>
        <v>7.0925862470041093E-8</v>
      </c>
      <c r="D2317" s="78">
        <f t="shared" si="283"/>
        <v>1</v>
      </c>
      <c r="E2317" s="78">
        <f t="shared" si="284"/>
        <v>7.0925862470041093E-8</v>
      </c>
      <c r="F2317" s="78">
        <f t="shared" si="285"/>
        <v>-142.98390748816712</v>
      </c>
      <c r="G2317" s="78">
        <f t="shared" si="286"/>
        <v>10</v>
      </c>
      <c r="H2317" s="78">
        <f t="shared" si="287"/>
        <v>1.2852316515136432E-7</v>
      </c>
      <c r="I2317" s="78">
        <f t="shared" si="288"/>
        <v>1.2852316515136432E-6</v>
      </c>
      <c r="J2317" s="190"/>
    </row>
    <row r="2318" spans="1:10" x14ac:dyDescent="0.2">
      <c r="A2318" s="76">
        <v>4590</v>
      </c>
      <c r="B2318" s="76">
        <f t="shared" si="281"/>
        <v>4.59</v>
      </c>
      <c r="C2318" s="78">
        <f t="shared" si="282"/>
        <v>1.0240694423927303E-8</v>
      </c>
      <c r="D2318" s="78">
        <f t="shared" si="283"/>
        <v>1</v>
      </c>
      <c r="E2318" s="78">
        <f t="shared" si="284"/>
        <v>1.0240694423927303E-8</v>
      </c>
      <c r="F2318" s="78">
        <f t="shared" si="285"/>
        <v>-159.79341185498845</v>
      </c>
      <c r="G2318" s="78">
        <f t="shared" si="286"/>
        <v>10</v>
      </c>
      <c r="H2318" s="78">
        <f t="shared" si="287"/>
        <v>4.0583278446984199E-8</v>
      </c>
      <c r="I2318" s="78">
        <f t="shared" si="288"/>
        <v>4.0583278446984199E-7</v>
      </c>
      <c r="J2318" s="190"/>
    </row>
    <row r="2319" spans="1:10" x14ac:dyDescent="0.2">
      <c r="A2319" s="76">
        <v>4600</v>
      </c>
      <c r="B2319" s="76">
        <f t="shared" si="281"/>
        <v>4.5999999999999996</v>
      </c>
      <c r="C2319" s="78">
        <f t="shared" si="282"/>
        <v>7.1325402602792503E-49</v>
      </c>
      <c r="D2319" s="78">
        <f t="shared" si="283"/>
        <v>1</v>
      </c>
      <c r="E2319" s="78">
        <f t="shared" si="284"/>
        <v>7.1325402602792503E-49</v>
      </c>
      <c r="F2319" s="78">
        <f t="shared" si="285"/>
        <v>-962.93511536497681</v>
      </c>
      <c r="G2319" s="78">
        <f t="shared" si="286"/>
        <v>10</v>
      </c>
      <c r="H2319" s="78">
        <f t="shared" si="287"/>
        <v>5.1203472119636517E-9</v>
      </c>
      <c r="I2319" s="78">
        <f t="shared" si="288"/>
        <v>5.1203472119636519E-8</v>
      </c>
      <c r="J2319" s="190"/>
    </row>
    <row r="2320" spans="1:10" x14ac:dyDescent="0.2">
      <c r="A2320" s="76">
        <v>4610</v>
      </c>
      <c r="B2320" s="76">
        <f t="shared" si="281"/>
        <v>4.6100000000000003</v>
      </c>
      <c r="C2320" s="78">
        <f t="shared" si="282"/>
        <v>1.0111507815814173E-8</v>
      </c>
      <c r="D2320" s="78">
        <f t="shared" si="283"/>
        <v>1</v>
      </c>
      <c r="E2320" s="78">
        <f t="shared" si="284"/>
        <v>1.0111507815814173E-8</v>
      </c>
      <c r="F2320" s="78">
        <f t="shared" si="285"/>
        <v>-159.90368156224287</v>
      </c>
      <c r="G2320" s="78">
        <f t="shared" si="286"/>
        <v>10</v>
      </c>
      <c r="H2320" s="78">
        <f t="shared" si="287"/>
        <v>5.0557539079070865E-9</v>
      </c>
      <c r="I2320" s="78">
        <f t="shared" si="288"/>
        <v>5.0557539079070867E-8</v>
      </c>
      <c r="J2320" s="190"/>
    </row>
    <row r="2321" spans="1:10" x14ac:dyDescent="0.2">
      <c r="A2321" s="76">
        <v>4620</v>
      </c>
      <c r="B2321" s="76">
        <f t="shared" si="281"/>
        <v>4.62</v>
      </c>
      <c r="C2321" s="78">
        <f t="shared" si="282"/>
        <v>6.9147678063243531E-8</v>
      </c>
      <c r="D2321" s="78">
        <f t="shared" si="283"/>
        <v>1</v>
      </c>
      <c r="E2321" s="78">
        <f t="shared" si="284"/>
        <v>6.9147678063243531E-8</v>
      </c>
      <c r="F2321" s="78">
        <f t="shared" si="285"/>
        <v>-143.20444797306052</v>
      </c>
      <c r="G2321" s="78">
        <f t="shared" si="286"/>
        <v>10</v>
      </c>
      <c r="H2321" s="78">
        <f t="shared" si="287"/>
        <v>3.9629592939528853E-8</v>
      </c>
      <c r="I2321" s="78">
        <f t="shared" si="288"/>
        <v>3.9629592939528854E-7</v>
      </c>
      <c r="J2321" s="190"/>
    </row>
    <row r="2322" spans="1:10" x14ac:dyDescent="0.2">
      <c r="A2322" s="76">
        <v>4630</v>
      </c>
      <c r="B2322" s="76">
        <f t="shared" si="281"/>
        <v>4.63</v>
      </c>
      <c r="C2322" s="78">
        <f t="shared" si="282"/>
        <v>1.7916512023033514E-7</v>
      </c>
      <c r="D2322" s="78">
        <f t="shared" si="283"/>
        <v>1</v>
      </c>
      <c r="E2322" s="78">
        <f t="shared" si="284"/>
        <v>1.7916512023033514E-7</v>
      </c>
      <c r="F2322" s="78">
        <f t="shared" si="285"/>
        <v>-134.93493069324472</v>
      </c>
      <c r="G2322" s="78">
        <f t="shared" si="286"/>
        <v>10</v>
      </c>
      <c r="H2322" s="78">
        <f t="shared" si="287"/>
        <v>1.2415639914678934E-7</v>
      </c>
      <c r="I2322" s="78">
        <f t="shared" si="288"/>
        <v>1.2415639914678934E-6</v>
      </c>
      <c r="J2322" s="190"/>
    </row>
    <row r="2323" spans="1:10" x14ac:dyDescent="0.2">
      <c r="A2323" s="76">
        <v>4640</v>
      </c>
      <c r="B2323" s="76">
        <f t="shared" si="281"/>
        <v>4.6399999999999997</v>
      </c>
      <c r="C2323" s="78">
        <f t="shared" si="282"/>
        <v>2.892442527251848E-7</v>
      </c>
      <c r="D2323" s="78">
        <f t="shared" si="283"/>
        <v>1</v>
      </c>
      <c r="E2323" s="78">
        <f t="shared" si="284"/>
        <v>2.892442527251848E-7</v>
      </c>
      <c r="F2323" s="78">
        <f t="shared" si="285"/>
        <v>-130.77470523418188</v>
      </c>
      <c r="G2323" s="78">
        <f t="shared" si="286"/>
        <v>10</v>
      </c>
      <c r="H2323" s="78">
        <f t="shared" si="287"/>
        <v>2.3420468647775996E-7</v>
      </c>
      <c r="I2323" s="78">
        <f t="shared" si="288"/>
        <v>2.3420468647775995E-6</v>
      </c>
      <c r="J2323" s="190"/>
    </row>
    <row r="2324" spans="1:10" x14ac:dyDescent="0.2">
      <c r="A2324" s="76">
        <v>4650</v>
      </c>
      <c r="B2324" s="76">
        <f t="shared" si="281"/>
        <v>4.6500000000000004</v>
      </c>
      <c r="C2324" s="78">
        <f t="shared" si="282"/>
        <v>3.3413133779724924E-7</v>
      </c>
      <c r="D2324" s="78">
        <f t="shared" si="283"/>
        <v>1</v>
      </c>
      <c r="E2324" s="78">
        <f t="shared" si="284"/>
        <v>3.3413133779724924E-7</v>
      </c>
      <c r="F2324" s="78">
        <f t="shared" si="285"/>
        <v>-129.52165580934602</v>
      </c>
      <c r="G2324" s="78">
        <f t="shared" si="286"/>
        <v>10</v>
      </c>
      <c r="H2324" s="78">
        <f t="shared" si="287"/>
        <v>3.1168779526121702E-7</v>
      </c>
      <c r="I2324" s="78">
        <f t="shared" si="288"/>
        <v>3.1168779526121704E-6</v>
      </c>
      <c r="J2324" s="190"/>
    </row>
    <row r="2325" spans="1:10" x14ac:dyDescent="0.2">
      <c r="A2325" s="76">
        <v>4660</v>
      </c>
      <c r="B2325" s="76">
        <f t="shared" si="281"/>
        <v>4.66</v>
      </c>
      <c r="C2325" s="78">
        <f t="shared" si="282"/>
        <v>2.8563658088255946E-7</v>
      </c>
      <c r="D2325" s="78">
        <f t="shared" si="283"/>
        <v>1</v>
      </c>
      <c r="E2325" s="78">
        <f t="shared" si="284"/>
        <v>2.8563658088255946E-7</v>
      </c>
      <c r="F2325" s="78">
        <f t="shared" si="285"/>
        <v>-130.88372348286856</v>
      </c>
      <c r="G2325" s="78">
        <f t="shared" si="286"/>
        <v>10</v>
      </c>
      <c r="H2325" s="78">
        <f t="shared" si="287"/>
        <v>3.0988395933990435E-7</v>
      </c>
      <c r="I2325" s="78">
        <f t="shared" si="288"/>
        <v>3.0988395933990434E-6</v>
      </c>
      <c r="J2325" s="190"/>
    </row>
    <row r="2326" spans="1:10" x14ac:dyDescent="0.2">
      <c r="A2326" s="76">
        <v>4670</v>
      </c>
      <c r="B2326" s="76">
        <f t="shared" si="281"/>
        <v>4.67</v>
      </c>
      <c r="C2326" s="78">
        <f t="shared" si="282"/>
        <v>1.7472360778525489E-7</v>
      </c>
      <c r="D2326" s="78">
        <f t="shared" si="283"/>
        <v>1</v>
      </c>
      <c r="E2326" s="78">
        <f t="shared" si="284"/>
        <v>1.7472360778525489E-7</v>
      </c>
      <c r="F2326" s="78">
        <f t="shared" si="285"/>
        <v>-135.15296822682268</v>
      </c>
      <c r="G2326" s="78">
        <f t="shared" si="286"/>
        <v>10</v>
      </c>
      <c r="H2326" s="78">
        <f t="shared" si="287"/>
        <v>2.3018009433390717E-7</v>
      </c>
      <c r="I2326" s="78">
        <f t="shared" si="288"/>
        <v>2.3018009433390718E-6</v>
      </c>
      <c r="J2326" s="190"/>
    </row>
    <row r="2327" spans="1:10" x14ac:dyDescent="0.2">
      <c r="A2327" s="76">
        <v>4680</v>
      </c>
      <c r="B2327" s="76">
        <f t="shared" si="281"/>
        <v>4.68</v>
      </c>
      <c r="C2327" s="78">
        <f t="shared" si="282"/>
        <v>6.6592398403448496E-8</v>
      </c>
      <c r="D2327" s="78">
        <f t="shared" si="283"/>
        <v>1</v>
      </c>
      <c r="E2327" s="78">
        <f t="shared" si="284"/>
        <v>6.6592398403448496E-8</v>
      </c>
      <c r="F2327" s="78">
        <f t="shared" si="285"/>
        <v>-143.53150686399763</v>
      </c>
      <c r="G2327" s="78">
        <f t="shared" si="286"/>
        <v>10</v>
      </c>
      <c r="H2327" s="78">
        <f t="shared" si="287"/>
        <v>1.2065800309435169E-7</v>
      </c>
      <c r="I2327" s="78">
        <f t="shared" si="288"/>
        <v>1.206580030943517E-6</v>
      </c>
      <c r="J2327" s="190"/>
    </row>
    <row r="2328" spans="1:10" x14ac:dyDescent="0.2">
      <c r="A2328" s="76">
        <v>4690</v>
      </c>
      <c r="B2328" s="76">
        <f t="shared" si="281"/>
        <v>4.6900000000000004</v>
      </c>
      <c r="C2328" s="78">
        <f t="shared" si="282"/>
        <v>9.6163830444124582E-9</v>
      </c>
      <c r="D2328" s="78">
        <f t="shared" si="283"/>
        <v>1</v>
      </c>
      <c r="E2328" s="78">
        <f t="shared" si="284"/>
        <v>9.6163830444124582E-9</v>
      </c>
      <c r="F2328" s="78">
        <f t="shared" si="285"/>
        <v>-160.33976491938606</v>
      </c>
      <c r="G2328" s="78">
        <f t="shared" si="286"/>
        <v>10</v>
      </c>
      <c r="H2328" s="78">
        <f t="shared" si="287"/>
        <v>3.8104390723930479E-8</v>
      </c>
      <c r="I2328" s="78">
        <f t="shared" si="288"/>
        <v>3.8104390723930477E-7</v>
      </c>
      <c r="J2328" s="190"/>
    </row>
    <row r="2329" spans="1:10" x14ac:dyDescent="0.2">
      <c r="A2329" s="76">
        <v>4700</v>
      </c>
      <c r="B2329" s="76">
        <f t="shared" si="281"/>
        <v>4.7</v>
      </c>
      <c r="C2329" s="78">
        <f t="shared" si="282"/>
        <v>3.8101315932682073E-50</v>
      </c>
      <c r="D2329" s="78">
        <f t="shared" si="283"/>
        <v>1</v>
      </c>
      <c r="E2329" s="78">
        <f t="shared" si="284"/>
        <v>3.8101315932682073E-50</v>
      </c>
      <c r="F2329" s="78">
        <f t="shared" si="285"/>
        <v>-988.38120049045972</v>
      </c>
      <c r="G2329" s="78">
        <f t="shared" si="286"/>
        <v>10</v>
      </c>
      <c r="H2329" s="78">
        <f t="shared" si="287"/>
        <v>4.8081915222062291E-9</v>
      </c>
      <c r="I2329" s="78">
        <f t="shared" si="288"/>
        <v>4.8081915222062289E-8</v>
      </c>
      <c r="J2329" s="190"/>
    </row>
    <row r="2330" spans="1:10" x14ac:dyDescent="0.2">
      <c r="A2330" s="76">
        <v>4710</v>
      </c>
      <c r="B2330" s="76">
        <f t="shared" si="281"/>
        <v>4.71</v>
      </c>
      <c r="C2330" s="78">
        <f t="shared" si="282"/>
        <v>9.4977802943310446E-9</v>
      </c>
      <c r="D2330" s="78">
        <f t="shared" si="283"/>
        <v>1</v>
      </c>
      <c r="E2330" s="78">
        <f t="shared" si="284"/>
        <v>9.4977802943310446E-9</v>
      </c>
      <c r="F2330" s="78">
        <f t="shared" si="285"/>
        <v>-160.44755761751264</v>
      </c>
      <c r="G2330" s="78">
        <f t="shared" si="286"/>
        <v>10</v>
      </c>
      <c r="H2330" s="78">
        <f t="shared" si="287"/>
        <v>4.7488901471655223E-9</v>
      </c>
      <c r="I2330" s="78">
        <f t="shared" si="288"/>
        <v>4.7488901471655223E-8</v>
      </c>
      <c r="J2330" s="190"/>
    </row>
    <row r="2331" spans="1:10" x14ac:dyDescent="0.2">
      <c r="A2331" s="76">
        <v>4720</v>
      </c>
      <c r="B2331" s="76">
        <f t="shared" si="281"/>
        <v>4.72</v>
      </c>
      <c r="C2331" s="78">
        <f t="shared" si="282"/>
        <v>6.4959898375383874E-8</v>
      </c>
      <c r="D2331" s="78">
        <f t="shared" si="283"/>
        <v>1</v>
      </c>
      <c r="E2331" s="78">
        <f t="shared" si="284"/>
        <v>6.4959898375383874E-8</v>
      </c>
      <c r="F2331" s="78">
        <f t="shared" si="285"/>
        <v>-143.7470932637134</v>
      </c>
      <c r="G2331" s="78">
        <f t="shared" si="286"/>
        <v>10</v>
      </c>
      <c r="H2331" s="78">
        <f t="shared" si="287"/>
        <v>3.7228839334857463E-8</v>
      </c>
      <c r="I2331" s="78">
        <f t="shared" si="288"/>
        <v>3.7228839334857465E-7</v>
      </c>
      <c r="J2331" s="190"/>
    </row>
    <row r="2332" spans="1:10" x14ac:dyDescent="0.2">
      <c r="A2332" s="76">
        <v>4730</v>
      </c>
      <c r="B2332" s="76">
        <f t="shared" si="281"/>
        <v>4.7300000000000004</v>
      </c>
      <c r="C2332" s="78">
        <f t="shared" si="282"/>
        <v>1.6833812410011721E-7</v>
      </c>
      <c r="D2332" s="78">
        <f t="shared" si="283"/>
        <v>1</v>
      </c>
      <c r="E2332" s="78">
        <f t="shared" si="284"/>
        <v>1.6833812410011721E-7</v>
      </c>
      <c r="F2332" s="78">
        <f t="shared" si="285"/>
        <v>-135.47635033511247</v>
      </c>
      <c r="G2332" s="78">
        <f t="shared" si="286"/>
        <v>10</v>
      </c>
      <c r="H2332" s="78">
        <f t="shared" si="287"/>
        <v>1.1664901123775054E-7</v>
      </c>
      <c r="I2332" s="78">
        <f t="shared" si="288"/>
        <v>1.1664901123775055E-6</v>
      </c>
      <c r="J2332" s="190"/>
    </row>
    <row r="2333" spans="1:10" x14ac:dyDescent="0.2">
      <c r="A2333" s="76">
        <v>4740</v>
      </c>
      <c r="B2333" s="76">
        <f t="shared" si="281"/>
        <v>4.74</v>
      </c>
      <c r="C2333" s="78">
        <f t="shared" si="282"/>
        <v>2.7180333706736323E-7</v>
      </c>
      <c r="D2333" s="78">
        <f t="shared" si="283"/>
        <v>1</v>
      </c>
      <c r="E2333" s="78">
        <f t="shared" si="284"/>
        <v>2.7180333706736323E-7</v>
      </c>
      <c r="F2333" s="78">
        <f t="shared" si="285"/>
        <v>-131.31490431034533</v>
      </c>
      <c r="G2333" s="78">
        <f t="shared" si="286"/>
        <v>10</v>
      </c>
      <c r="H2333" s="78">
        <f t="shared" si="287"/>
        <v>2.2007073058374021E-7</v>
      </c>
      <c r="I2333" s="78">
        <f t="shared" si="288"/>
        <v>2.2007073058374018E-6</v>
      </c>
      <c r="J2333" s="190"/>
    </row>
    <row r="2334" spans="1:10" x14ac:dyDescent="0.2">
      <c r="A2334" s="76">
        <v>4750</v>
      </c>
      <c r="B2334" s="76">
        <f t="shared" si="281"/>
        <v>4.75</v>
      </c>
      <c r="C2334" s="78">
        <f t="shared" si="282"/>
        <v>3.1402775287878674E-7</v>
      </c>
      <c r="D2334" s="78">
        <f t="shared" si="283"/>
        <v>1</v>
      </c>
      <c r="E2334" s="78">
        <f t="shared" si="284"/>
        <v>3.1402775287878674E-7</v>
      </c>
      <c r="F2334" s="78">
        <f t="shared" si="285"/>
        <v>-130.06063937041489</v>
      </c>
      <c r="G2334" s="78">
        <f t="shared" si="286"/>
        <v>10</v>
      </c>
      <c r="H2334" s="78">
        <f t="shared" si="287"/>
        <v>2.9291554497307498E-7</v>
      </c>
      <c r="I2334" s="78">
        <f t="shared" si="288"/>
        <v>2.9291554497307501E-6</v>
      </c>
      <c r="J2334" s="190"/>
    </row>
    <row r="2335" spans="1:10" x14ac:dyDescent="0.2">
      <c r="A2335" s="76">
        <v>4760</v>
      </c>
      <c r="B2335" s="76">
        <f t="shared" si="281"/>
        <v>4.76</v>
      </c>
      <c r="C2335" s="78">
        <f t="shared" si="282"/>
        <v>2.6848818104136068E-7</v>
      </c>
      <c r="D2335" s="78">
        <f t="shared" si="283"/>
        <v>1</v>
      </c>
      <c r="E2335" s="78">
        <f t="shared" si="284"/>
        <v>2.6848818104136068E-7</v>
      </c>
      <c r="F2335" s="78">
        <f t="shared" si="285"/>
        <v>-131.42149654725824</v>
      </c>
      <c r="G2335" s="78">
        <f t="shared" si="286"/>
        <v>10</v>
      </c>
      <c r="H2335" s="78">
        <f t="shared" si="287"/>
        <v>2.9125796696007369E-7</v>
      </c>
      <c r="I2335" s="78">
        <f t="shared" si="288"/>
        <v>2.9125796696007366E-6</v>
      </c>
      <c r="J2335" s="190"/>
    </row>
    <row r="2336" spans="1:10" x14ac:dyDescent="0.2">
      <c r="A2336" s="76">
        <v>4770</v>
      </c>
      <c r="B2336" s="76">
        <f t="shared" si="281"/>
        <v>4.7699999999999996</v>
      </c>
      <c r="C2336" s="78">
        <f t="shared" si="282"/>
        <v>1.6425674446486323E-7</v>
      </c>
      <c r="D2336" s="78">
        <f t="shared" si="283"/>
        <v>1</v>
      </c>
      <c r="E2336" s="78">
        <f t="shared" si="284"/>
        <v>1.6425674446486323E-7</v>
      </c>
      <c r="F2336" s="78">
        <f t="shared" si="285"/>
        <v>-135.68953578102722</v>
      </c>
      <c r="G2336" s="78">
        <f t="shared" si="286"/>
        <v>10</v>
      </c>
      <c r="H2336" s="78">
        <f t="shared" si="287"/>
        <v>2.1637246275311196E-7</v>
      </c>
      <c r="I2336" s="78">
        <f t="shared" si="288"/>
        <v>2.1637246275311195E-6</v>
      </c>
      <c r="J2336" s="190"/>
    </row>
    <row r="2337" spans="1:10" x14ac:dyDescent="0.2">
      <c r="A2337" s="76">
        <v>4780</v>
      </c>
      <c r="B2337" s="76">
        <f t="shared" si="281"/>
        <v>4.78</v>
      </c>
      <c r="C2337" s="78">
        <f t="shared" si="282"/>
        <v>6.2611816946376293E-8</v>
      </c>
      <c r="D2337" s="78">
        <f t="shared" si="283"/>
        <v>1</v>
      </c>
      <c r="E2337" s="78">
        <f t="shared" si="284"/>
        <v>6.2611816946376293E-8</v>
      </c>
      <c r="F2337" s="78">
        <f t="shared" si="285"/>
        <v>-144.06687386285842</v>
      </c>
      <c r="G2337" s="78">
        <f t="shared" si="286"/>
        <v>10</v>
      </c>
      <c r="H2337" s="78">
        <f t="shared" si="287"/>
        <v>1.1343428070561976E-7</v>
      </c>
      <c r="I2337" s="78">
        <f t="shared" si="288"/>
        <v>1.1343428070561975E-6</v>
      </c>
      <c r="J2337" s="190"/>
    </row>
    <row r="2338" spans="1:10" x14ac:dyDescent="0.2">
      <c r="A2338" s="76">
        <v>4790</v>
      </c>
      <c r="B2338" s="76">
        <f t="shared" si="281"/>
        <v>4.79</v>
      </c>
      <c r="C2338" s="78">
        <f t="shared" si="282"/>
        <v>9.0428054146000252E-9</v>
      </c>
      <c r="D2338" s="78">
        <f t="shared" si="283"/>
        <v>1</v>
      </c>
      <c r="E2338" s="78">
        <f t="shared" si="284"/>
        <v>9.0428054146000252E-9</v>
      </c>
      <c r="F2338" s="78">
        <f t="shared" si="285"/>
        <v>-160.87393628636019</v>
      </c>
      <c r="G2338" s="78">
        <f t="shared" si="286"/>
        <v>10</v>
      </c>
      <c r="H2338" s="78">
        <f t="shared" si="287"/>
        <v>3.582731118048816E-8</v>
      </c>
      <c r="I2338" s="78">
        <f t="shared" si="288"/>
        <v>3.5827311180488162E-7</v>
      </c>
      <c r="J2338" s="190"/>
    </row>
    <row r="2339" spans="1:10" x14ac:dyDescent="0.2">
      <c r="A2339" s="76">
        <v>4800</v>
      </c>
      <c r="B2339" s="76">
        <f t="shared" si="281"/>
        <v>4.8</v>
      </c>
      <c r="C2339" s="78">
        <f t="shared" si="282"/>
        <v>6.1945197630274257E-50</v>
      </c>
      <c r="D2339" s="78">
        <f t="shared" si="283"/>
        <v>1</v>
      </c>
      <c r="E2339" s="78">
        <f t="shared" si="284"/>
        <v>6.1945197630274257E-50</v>
      </c>
      <c r="F2339" s="78">
        <f t="shared" si="285"/>
        <v>-984.15984714282558</v>
      </c>
      <c r="G2339" s="78">
        <f t="shared" si="286"/>
        <v>10</v>
      </c>
      <c r="H2339" s="78">
        <f t="shared" si="287"/>
        <v>4.5214027073000126E-9</v>
      </c>
      <c r="I2339" s="78">
        <f t="shared" si="288"/>
        <v>4.5214027073000127E-8</v>
      </c>
      <c r="J2339" s="190"/>
    </row>
    <row r="2340" spans="1:10" x14ac:dyDescent="0.2">
      <c r="A2340" s="76">
        <v>4810</v>
      </c>
      <c r="B2340" s="76">
        <f t="shared" si="281"/>
        <v>4.8099999999999996</v>
      </c>
      <c r="C2340" s="78">
        <f t="shared" si="282"/>
        <v>8.933720924317427E-9</v>
      </c>
      <c r="D2340" s="78">
        <f t="shared" si="283"/>
        <v>1</v>
      </c>
      <c r="E2340" s="78">
        <f t="shared" si="284"/>
        <v>8.933720924317427E-9</v>
      </c>
      <c r="F2340" s="78">
        <f t="shared" si="285"/>
        <v>-160.97935236686055</v>
      </c>
      <c r="G2340" s="78">
        <f t="shared" si="286"/>
        <v>10</v>
      </c>
      <c r="H2340" s="78">
        <f t="shared" si="287"/>
        <v>4.4668604621587135E-9</v>
      </c>
      <c r="I2340" s="78">
        <f t="shared" si="288"/>
        <v>4.4668604621587135E-8</v>
      </c>
      <c r="J2340" s="190"/>
    </row>
    <row r="2341" spans="1:10" x14ac:dyDescent="0.2">
      <c r="A2341" s="76">
        <v>4820</v>
      </c>
      <c r="B2341" s="76">
        <f t="shared" si="281"/>
        <v>4.82</v>
      </c>
      <c r="C2341" s="78">
        <f t="shared" si="282"/>
        <v>6.1110333202669771E-8</v>
      </c>
      <c r="D2341" s="78">
        <f t="shared" si="283"/>
        <v>1</v>
      </c>
      <c r="E2341" s="78">
        <f t="shared" si="284"/>
        <v>6.1110333202669771E-8</v>
      </c>
      <c r="F2341" s="78">
        <f t="shared" si="285"/>
        <v>-144.27770696586322</v>
      </c>
      <c r="G2341" s="78">
        <f t="shared" si="286"/>
        <v>10</v>
      </c>
      <c r="H2341" s="78">
        <f t="shared" si="287"/>
        <v>3.5022027063493603E-8</v>
      </c>
      <c r="I2341" s="78">
        <f t="shared" si="288"/>
        <v>3.50220270634936E-7</v>
      </c>
      <c r="J2341" s="190"/>
    </row>
    <row r="2342" spans="1:10" x14ac:dyDescent="0.2">
      <c r="A2342" s="76">
        <v>4830</v>
      </c>
      <c r="B2342" s="76">
        <f t="shared" si="281"/>
        <v>4.83</v>
      </c>
      <c r="C2342" s="78">
        <f t="shared" si="282"/>
        <v>1.583837460143449E-7</v>
      </c>
      <c r="D2342" s="78">
        <f t="shared" si="283"/>
        <v>1</v>
      </c>
      <c r="E2342" s="78">
        <f t="shared" si="284"/>
        <v>1.583837460143449E-7</v>
      </c>
      <c r="F2342" s="78">
        <f t="shared" si="285"/>
        <v>-136.00578779059705</v>
      </c>
      <c r="G2342" s="78">
        <f t="shared" si="286"/>
        <v>10</v>
      </c>
      <c r="H2342" s="78">
        <f t="shared" si="287"/>
        <v>1.0974703960850734E-7</v>
      </c>
      <c r="I2342" s="78">
        <f t="shared" si="288"/>
        <v>1.0974703960850733E-6</v>
      </c>
      <c r="J2342" s="190"/>
    </row>
    <row r="2343" spans="1:10" x14ac:dyDescent="0.2">
      <c r="A2343" s="76">
        <v>4840</v>
      </c>
      <c r="B2343" s="76">
        <f t="shared" si="281"/>
        <v>4.84</v>
      </c>
      <c r="C2343" s="78">
        <f t="shared" si="282"/>
        <v>2.5576521911705057E-7</v>
      </c>
      <c r="D2343" s="78">
        <f t="shared" si="283"/>
        <v>1</v>
      </c>
      <c r="E2343" s="78">
        <f t="shared" si="284"/>
        <v>2.5576521911705057E-7</v>
      </c>
      <c r="F2343" s="78">
        <f t="shared" si="285"/>
        <v>-131.84317028960623</v>
      </c>
      <c r="G2343" s="78">
        <f t="shared" si="286"/>
        <v>10</v>
      </c>
      <c r="H2343" s="78">
        <f t="shared" si="287"/>
        <v>2.0707448256569775E-7</v>
      </c>
      <c r="I2343" s="78">
        <f t="shared" si="288"/>
        <v>2.0707448256569776E-6</v>
      </c>
      <c r="J2343" s="190"/>
    </row>
    <row r="2344" spans="1:10" x14ac:dyDescent="0.2">
      <c r="A2344" s="76">
        <v>4850</v>
      </c>
      <c r="B2344" s="76">
        <f t="shared" si="281"/>
        <v>4.8499999999999996</v>
      </c>
      <c r="C2344" s="78">
        <f t="shared" si="282"/>
        <v>2.9553782260073001E-7</v>
      </c>
      <c r="D2344" s="78">
        <f t="shared" si="283"/>
        <v>1</v>
      </c>
      <c r="E2344" s="78">
        <f t="shared" si="284"/>
        <v>2.9553782260073001E-7</v>
      </c>
      <c r="F2344" s="78">
        <f t="shared" si="285"/>
        <v>-130.58773861405427</v>
      </c>
      <c r="G2344" s="78">
        <f t="shared" si="286"/>
        <v>10</v>
      </c>
      <c r="H2344" s="78">
        <f t="shared" si="287"/>
        <v>2.7565152085889031E-7</v>
      </c>
      <c r="I2344" s="78">
        <f t="shared" si="288"/>
        <v>2.7565152085889029E-6</v>
      </c>
      <c r="J2344" s="190"/>
    </row>
    <row r="2345" spans="1:10" x14ac:dyDescent="0.2">
      <c r="A2345" s="76">
        <v>4860</v>
      </c>
      <c r="B2345" s="76">
        <f t="shared" si="281"/>
        <v>4.8600000000000003</v>
      </c>
      <c r="C2345" s="78">
        <f t="shared" si="282"/>
        <v>2.5271342380550257E-7</v>
      </c>
      <c r="D2345" s="78">
        <f t="shared" si="283"/>
        <v>1</v>
      </c>
      <c r="E2345" s="78">
        <f t="shared" si="284"/>
        <v>2.5271342380550257E-7</v>
      </c>
      <c r="F2345" s="78">
        <f t="shared" si="285"/>
        <v>-131.94743376628588</v>
      </c>
      <c r="G2345" s="78">
        <f t="shared" si="286"/>
        <v>10</v>
      </c>
      <c r="H2345" s="78">
        <f t="shared" si="287"/>
        <v>2.7412562320311631E-7</v>
      </c>
      <c r="I2345" s="78">
        <f t="shared" si="288"/>
        <v>2.7412562320311631E-6</v>
      </c>
      <c r="J2345" s="190"/>
    </row>
    <row r="2346" spans="1:10" x14ac:dyDescent="0.2">
      <c r="A2346" s="76">
        <v>4870</v>
      </c>
      <c r="B2346" s="76">
        <f t="shared" si="281"/>
        <v>4.87</v>
      </c>
      <c r="C2346" s="78">
        <f t="shared" si="282"/>
        <v>1.5462660378064249E-7</v>
      </c>
      <c r="D2346" s="78">
        <f t="shared" si="283"/>
        <v>1</v>
      </c>
      <c r="E2346" s="78">
        <f t="shared" si="284"/>
        <v>1.5462660378064249E-7</v>
      </c>
      <c r="F2346" s="78">
        <f t="shared" si="285"/>
        <v>-136.2143156571066</v>
      </c>
      <c r="G2346" s="78">
        <f t="shared" si="286"/>
        <v>10</v>
      </c>
      <c r="H2346" s="78">
        <f t="shared" si="287"/>
        <v>2.0367001379307252E-7</v>
      </c>
      <c r="I2346" s="78">
        <f t="shared" si="288"/>
        <v>2.0367001379307252E-6</v>
      </c>
      <c r="J2346" s="190"/>
    </row>
    <row r="2347" spans="1:10" x14ac:dyDescent="0.2">
      <c r="A2347" s="76">
        <v>4880</v>
      </c>
      <c r="B2347" s="76">
        <f t="shared" si="281"/>
        <v>4.88</v>
      </c>
      <c r="C2347" s="78">
        <f t="shared" si="282"/>
        <v>5.8948797126712144E-8</v>
      </c>
      <c r="D2347" s="78">
        <f t="shared" si="283"/>
        <v>1</v>
      </c>
      <c r="E2347" s="78">
        <f t="shared" si="284"/>
        <v>5.8948797126712144E-8</v>
      </c>
      <c r="F2347" s="78">
        <f t="shared" si="285"/>
        <v>-144.59050104854873</v>
      </c>
      <c r="G2347" s="78">
        <f t="shared" si="286"/>
        <v>10</v>
      </c>
      <c r="H2347" s="78">
        <f t="shared" si="287"/>
        <v>1.0678770045367732E-7</v>
      </c>
      <c r="I2347" s="78">
        <f t="shared" si="288"/>
        <v>1.0678770045367732E-6</v>
      </c>
      <c r="J2347" s="190"/>
    </row>
    <row r="2348" spans="1:10" x14ac:dyDescent="0.2">
      <c r="A2348" s="76">
        <v>4890</v>
      </c>
      <c r="B2348" s="76">
        <f t="shared" si="281"/>
        <v>4.8899999999999997</v>
      </c>
      <c r="C2348" s="78">
        <f t="shared" si="282"/>
        <v>8.514893683046761E-9</v>
      </c>
      <c r="D2348" s="78">
        <f t="shared" si="283"/>
        <v>1</v>
      </c>
      <c r="E2348" s="78">
        <f t="shared" si="284"/>
        <v>8.514893683046761E-9</v>
      </c>
      <c r="F2348" s="78">
        <f t="shared" si="285"/>
        <v>-161.39641540535908</v>
      </c>
      <c r="G2348" s="78">
        <f t="shared" si="286"/>
        <v>10</v>
      </c>
      <c r="H2348" s="78">
        <f t="shared" si="287"/>
        <v>3.3731845404879453E-8</v>
      </c>
      <c r="I2348" s="78">
        <f t="shared" si="288"/>
        <v>3.3731845404879456E-7</v>
      </c>
      <c r="J2348" s="190"/>
    </row>
    <row r="2349" spans="1:10" x14ac:dyDescent="0.2">
      <c r="A2349" s="76">
        <v>4900</v>
      </c>
      <c r="B2349" s="76">
        <f t="shared" si="281"/>
        <v>4.9000000000000004</v>
      </c>
      <c r="C2349" s="78">
        <f t="shared" si="282"/>
        <v>1.3267313917531488E-48</v>
      </c>
      <c r="D2349" s="78">
        <f t="shared" si="283"/>
        <v>1</v>
      </c>
      <c r="E2349" s="78">
        <f t="shared" si="284"/>
        <v>1.3267313917531488E-48</v>
      </c>
      <c r="F2349" s="78">
        <f t="shared" si="285"/>
        <v>-957.54433989821268</v>
      </c>
      <c r="G2349" s="78">
        <f t="shared" si="286"/>
        <v>10</v>
      </c>
      <c r="H2349" s="78">
        <f t="shared" si="287"/>
        <v>4.2574468415233805E-9</v>
      </c>
      <c r="I2349" s="78">
        <f t="shared" si="288"/>
        <v>4.2574468415233807E-8</v>
      </c>
      <c r="J2349" s="190"/>
    </row>
    <row r="2350" spans="1:10" x14ac:dyDescent="0.2">
      <c r="A2350" s="76">
        <v>4910</v>
      </c>
      <c r="B2350" s="76">
        <f t="shared" si="281"/>
        <v>4.91</v>
      </c>
      <c r="C2350" s="78">
        <f t="shared" si="282"/>
        <v>8.4143882019770806E-9</v>
      </c>
      <c r="D2350" s="78">
        <f t="shared" si="283"/>
        <v>1</v>
      </c>
      <c r="E2350" s="78">
        <f t="shared" si="284"/>
        <v>8.4143882019770806E-9</v>
      </c>
      <c r="F2350" s="78">
        <f t="shared" si="285"/>
        <v>-161.49954910930563</v>
      </c>
      <c r="G2350" s="78">
        <f t="shared" si="286"/>
        <v>10</v>
      </c>
      <c r="H2350" s="78">
        <f t="shared" si="287"/>
        <v>4.2071941009885403E-9</v>
      </c>
      <c r="I2350" s="78">
        <f t="shared" si="288"/>
        <v>4.2071941009885403E-8</v>
      </c>
      <c r="J2350" s="190"/>
    </row>
    <row r="2351" spans="1:10" x14ac:dyDescent="0.2">
      <c r="A2351" s="76">
        <v>4920</v>
      </c>
      <c r="B2351" s="76">
        <f t="shared" si="281"/>
        <v>4.92</v>
      </c>
      <c r="C2351" s="78">
        <f t="shared" si="282"/>
        <v>5.7565400815130644E-8</v>
      </c>
      <c r="D2351" s="78">
        <f t="shared" si="283"/>
        <v>1</v>
      </c>
      <c r="E2351" s="78">
        <f t="shared" si="284"/>
        <v>5.7565400815130644E-8</v>
      </c>
      <c r="F2351" s="78">
        <f t="shared" si="285"/>
        <v>-144.79676934190272</v>
      </c>
      <c r="G2351" s="78">
        <f t="shared" si="286"/>
        <v>10</v>
      </c>
      <c r="H2351" s="78">
        <f t="shared" si="287"/>
        <v>3.2989894508553862E-8</v>
      </c>
      <c r="I2351" s="78">
        <f t="shared" si="288"/>
        <v>3.2989894508553862E-7</v>
      </c>
      <c r="J2351" s="190"/>
    </row>
    <row r="2352" spans="1:10" x14ac:dyDescent="0.2">
      <c r="A2352" s="76">
        <v>4930</v>
      </c>
      <c r="B2352" s="76">
        <f t="shared" si="281"/>
        <v>4.93</v>
      </c>
      <c r="C2352" s="78">
        <f t="shared" si="282"/>
        <v>1.4921551578444162E-7</v>
      </c>
      <c r="D2352" s="78">
        <f t="shared" si="283"/>
        <v>1</v>
      </c>
      <c r="E2352" s="78">
        <f t="shared" si="284"/>
        <v>1.4921551578444162E-7</v>
      </c>
      <c r="F2352" s="78">
        <f t="shared" si="285"/>
        <v>-136.5237203108307</v>
      </c>
      <c r="G2352" s="78">
        <f t="shared" si="286"/>
        <v>10</v>
      </c>
      <c r="H2352" s="78">
        <f t="shared" si="287"/>
        <v>1.0339045829978613E-7</v>
      </c>
      <c r="I2352" s="78">
        <f t="shared" si="288"/>
        <v>1.0339045829978614E-6</v>
      </c>
      <c r="J2352" s="190"/>
    </row>
    <row r="2353" spans="1:10" x14ac:dyDescent="0.2">
      <c r="A2353" s="76">
        <v>4940</v>
      </c>
      <c r="B2353" s="76">
        <f t="shared" si="281"/>
        <v>4.9400000000000004</v>
      </c>
      <c r="C2353" s="78">
        <f t="shared" si="282"/>
        <v>2.4099116888294862E-7</v>
      </c>
      <c r="D2353" s="78">
        <f t="shared" si="283"/>
        <v>1</v>
      </c>
      <c r="E2353" s="78">
        <f t="shared" si="284"/>
        <v>2.4099116888294862E-7</v>
      </c>
      <c r="F2353" s="78">
        <f t="shared" si="285"/>
        <v>-132.35997743694048</v>
      </c>
      <c r="G2353" s="78">
        <f t="shared" si="286"/>
        <v>10</v>
      </c>
      <c r="H2353" s="78">
        <f t="shared" si="287"/>
        <v>1.9510334233369513E-7</v>
      </c>
      <c r="I2353" s="78">
        <f t="shared" si="288"/>
        <v>1.9510334233369512E-6</v>
      </c>
      <c r="J2353" s="190"/>
    </row>
    <row r="2354" spans="1:10" x14ac:dyDescent="0.2">
      <c r="A2354" s="76">
        <v>4950</v>
      </c>
      <c r="B2354" s="76">
        <f t="shared" si="281"/>
        <v>4.95</v>
      </c>
      <c r="C2354" s="78">
        <f t="shared" si="282"/>
        <v>2.7850228183639519E-7</v>
      </c>
      <c r="D2354" s="78">
        <f t="shared" si="283"/>
        <v>1</v>
      </c>
      <c r="E2354" s="78">
        <f t="shared" si="284"/>
        <v>2.7850228183639519E-7</v>
      </c>
      <c r="F2354" s="78">
        <f t="shared" si="285"/>
        <v>-131.10342484392388</v>
      </c>
      <c r="G2354" s="78">
        <f t="shared" si="286"/>
        <v>10</v>
      </c>
      <c r="H2354" s="78">
        <f t="shared" si="287"/>
        <v>2.5974672535967191E-7</v>
      </c>
      <c r="I2354" s="78">
        <f t="shared" si="288"/>
        <v>2.5974672535967193E-6</v>
      </c>
      <c r="J2354" s="190"/>
    </row>
    <row r="2355" spans="1:10" x14ac:dyDescent="0.2">
      <c r="A2355" s="76">
        <v>4960</v>
      </c>
      <c r="B2355" s="76">
        <f t="shared" si="281"/>
        <v>4.96</v>
      </c>
      <c r="C2355" s="78">
        <f t="shared" si="282"/>
        <v>2.3817700215519336E-7</v>
      </c>
      <c r="D2355" s="78">
        <f t="shared" si="283"/>
        <v>1</v>
      </c>
      <c r="E2355" s="78">
        <f t="shared" si="284"/>
        <v>2.3817700215519336E-7</v>
      </c>
      <c r="F2355" s="78">
        <f t="shared" si="285"/>
        <v>-132.46200350687855</v>
      </c>
      <c r="G2355" s="78">
        <f t="shared" si="286"/>
        <v>10</v>
      </c>
      <c r="H2355" s="78">
        <f t="shared" si="287"/>
        <v>2.5833964199579426E-7</v>
      </c>
      <c r="I2355" s="78">
        <f t="shared" si="288"/>
        <v>2.5833964199579425E-6</v>
      </c>
      <c r="J2355" s="190"/>
    </row>
    <row r="2356" spans="1:10" x14ac:dyDescent="0.2">
      <c r="A2356" s="76">
        <v>4970</v>
      </c>
      <c r="B2356" s="76">
        <f t="shared" si="281"/>
        <v>4.97</v>
      </c>
      <c r="C2356" s="78">
        <f t="shared" si="282"/>
        <v>1.4575092998560695E-7</v>
      </c>
      <c r="D2356" s="78">
        <f t="shared" si="283"/>
        <v>1</v>
      </c>
      <c r="E2356" s="78">
        <f t="shared" si="284"/>
        <v>1.4575092998560695E-7</v>
      </c>
      <c r="F2356" s="78">
        <f t="shared" si="285"/>
        <v>-136.72777330958428</v>
      </c>
      <c r="G2356" s="78">
        <f t="shared" si="286"/>
        <v>10</v>
      </c>
      <c r="H2356" s="78">
        <f t="shared" si="287"/>
        <v>1.9196396607040016E-7</v>
      </c>
      <c r="I2356" s="78">
        <f t="shared" si="288"/>
        <v>1.9196396607040018E-6</v>
      </c>
      <c r="J2356" s="190"/>
    </row>
    <row r="2357" spans="1:10" x14ac:dyDescent="0.2">
      <c r="A2357" s="76">
        <v>4980</v>
      </c>
      <c r="B2357" s="76">
        <f t="shared" si="281"/>
        <v>4.9800000000000004</v>
      </c>
      <c r="C2357" s="78">
        <f t="shared" si="282"/>
        <v>5.5572182162457863E-8</v>
      </c>
      <c r="D2357" s="78">
        <f t="shared" si="283"/>
        <v>1</v>
      </c>
      <c r="E2357" s="78">
        <f t="shared" si="284"/>
        <v>5.5572182162457863E-8</v>
      </c>
      <c r="F2357" s="78">
        <f t="shared" si="285"/>
        <v>-145.1028509872699</v>
      </c>
      <c r="G2357" s="78">
        <f t="shared" si="286"/>
        <v>10</v>
      </c>
      <c r="H2357" s="78">
        <f t="shared" si="287"/>
        <v>1.0066155607403241E-7</v>
      </c>
      <c r="I2357" s="78">
        <f t="shared" si="288"/>
        <v>1.0066155607403241E-6</v>
      </c>
      <c r="J2357" s="190"/>
    </row>
    <row r="2358" spans="1:10" x14ac:dyDescent="0.2">
      <c r="A2358" s="76">
        <v>4990</v>
      </c>
      <c r="B2358" s="76">
        <f t="shared" si="281"/>
        <v>4.99</v>
      </c>
      <c r="C2358" s="78">
        <f t="shared" si="282"/>
        <v>8.0281763000175221E-9</v>
      </c>
      <c r="D2358" s="78">
        <f t="shared" si="283"/>
        <v>1</v>
      </c>
      <c r="E2358" s="78">
        <f t="shared" si="284"/>
        <v>8.0281763000175221E-9</v>
      </c>
      <c r="F2358" s="78">
        <f t="shared" si="285"/>
        <v>-161.90766197809046</v>
      </c>
      <c r="G2358" s="78">
        <f t="shared" si="286"/>
        <v>10</v>
      </c>
      <c r="H2358" s="78">
        <f t="shared" si="287"/>
        <v>3.1800179231237693E-8</v>
      </c>
      <c r="I2358" s="78">
        <f t="shared" si="288"/>
        <v>3.1800179231237691E-7</v>
      </c>
      <c r="J2358" s="190"/>
    </row>
    <row r="2359" spans="1:10" x14ac:dyDescent="0.2">
      <c r="A2359" s="76">
        <v>5000</v>
      </c>
      <c r="B2359" s="76">
        <f t="shared" si="281"/>
        <v>5</v>
      </c>
      <c r="C2359" s="78">
        <f t="shared" si="282"/>
        <v>2.5433323085835878E-52</v>
      </c>
      <c r="D2359" s="78">
        <f t="shared" si="283"/>
        <v>1</v>
      </c>
      <c r="E2359" s="78">
        <f t="shared" si="284"/>
        <v>2.5433323085835878E-52</v>
      </c>
      <c r="F2359" s="78">
        <f t="shared" si="285"/>
        <v>-1031.8919378349804</v>
      </c>
      <c r="G2359" s="78">
        <f t="shared" si="286"/>
        <v>10</v>
      </c>
      <c r="H2359" s="78">
        <f t="shared" si="287"/>
        <v>4.0140881500087611E-9</v>
      </c>
      <c r="I2359" s="78">
        <f t="shared" si="288"/>
        <v>4.0140881500087611E-8</v>
      </c>
      <c r="J2359" s="190"/>
    </row>
    <row r="2360" spans="1:10" x14ac:dyDescent="0.2">
      <c r="A2360" s="76">
        <v>5010</v>
      </c>
      <c r="B2360" s="76">
        <f t="shared" si="281"/>
        <v>5.01</v>
      </c>
      <c r="C2360" s="78">
        <f t="shared" si="282"/>
        <v>7.9354197785847483E-9</v>
      </c>
      <c r="D2360" s="78">
        <f t="shared" si="283"/>
        <v>1</v>
      </c>
      <c r="E2360" s="78">
        <f t="shared" si="284"/>
        <v>7.9354197785847483E-9</v>
      </c>
      <c r="F2360" s="78">
        <f t="shared" si="285"/>
        <v>-162.00860188807323</v>
      </c>
      <c r="G2360" s="78">
        <f t="shared" si="286"/>
        <v>10</v>
      </c>
      <c r="H2360" s="78">
        <f t="shared" si="287"/>
        <v>3.9677098892923741E-9</v>
      </c>
      <c r="I2360" s="78">
        <f t="shared" si="288"/>
        <v>3.967709889292374E-8</v>
      </c>
      <c r="J2360" s="190"/>
    </row>
    <row r="2361" spans="1:10" x14ac:dyDescent="0.2">
      <c r="A2361" s="76">
        <v>5020</v>
      </c>
      <c r="B2361" s="76">
        <f t="shared" si="281"/>
        <v>5.0199999999999996</v>
      </c>
      <c r="C2361" s="78">
        <f t="shared" si="282"/>
        <v>5.4295447632739638E-8</v>
      </c>
      <c r="D2361" s="78">
        <f t="shared" si="283"/>
        <v>1</v>
      </c>
      <c r="E2361" s="78">
        <f t="shared" si="284"/>
        <v>5.4295447632739638E-8</v>
      </c>
      <c r="F2361" s="78">
        <f t="shared" si="285"/>
        <v>-145.30473164058458</v>
      </c>
      <c r="G2361" s="78">
        <f t="shared" si="286"/>
        <v>10</v>
      </c>
      <c r="H2361" s="78">
        <f t="shared" si="287"/>
        <v>3.1115433705662196E-8</v>
      </c>
      <c r="I2361" s="78">
        <f t="shared" si="288"/>
        <v>3.1115433705662197E-7</v>
      </c>
      <c r="J2361" s="190"/>
    </row>
    <row r="2362" spans="1:10" x14ac:dyDescent="0.2">
      <c r="A2362" s="76">
        <v>5030</v>
      </c>
      <c r="B2362" s="76">
        <f t="shared" si="281"/>
        <v>5.03</v>
      </c>
      <c r="C2362" s="78">
        <f t="shared" si="282"/>
        <v>1.4075705812835275E-7</v>
      </c>
      <c r="D2362" s="78">
        <f t="shared" si="283"/>
        <v>1</v>
      </c>
      <c r="E2362" s="78">
        <f t="shared" si="284"/>
        <v>1.4075705812835275E-7</v>
      </c>
      <c r="F2362" s="78">
        <f t="shared" si="285"/>
        <v>-137.03059637296516</v>
      </c>
      <c r="G2362" s="78">
        <f t="shared" si="286"/>
        <v>10</v>
      </c>
      <c r="H2362" s="78">
        <f t="shared" si="287"/>
        <v>9.7526252880546186E-8</v>
      </c>
      <c r="I2362" s="78">
        <f t="shared" si="288"/>
        <v>9.7526252880546186E-7</v>
      </c>
      <c r="J2362" s="190"/>
    </row>
    <row r="2363" spans="1:10" x14ac:dyDescent="0.2">
      <c r="A2363" s="76">
        <v>5040</v>
      </c>
      <c r="B2363" s="76">
        <f t="shared" si="281"/>
        <v>5.04</v>
      </c>
      <c r="C2363" s="78">
        <f t="shared" si="282"/>
        <v>2.2735862074442628E-7</v>
      </c>
      <c r="D2363" s="78">
        <f t="shared" si="283"/>
        <v>1</v>
      </c>
      <c r="E2363" s="78">
        <f t="shared" si="284"/>
        <v>2.2735862074442628E-7</v>
      </c>
      <c r="F2363" s="78">
        <f t="shared" si="285"/>
        <v>-132.86577148052965</v>
      </c>
      <c r="G2363" s="78">
        <f t="shared" si="286"/>
        <v>10</v>
      </c>
      <c r="H2363" s="78">
        <f t="shared" si="287"/>
        <v>1.8405783943638951E-7</v>
      </c>
      <c r="I2363" s="78">
        <f t="shared" si="288"/>
        <v>1.8405783943638951E-6</v>
      </c>
      <c r="J2363" s="190"/>
    </row>
    <row r="2364" spans="1:10" x14ac:dyDescent="0.2">
      <c r="A2364" s="76">
        <v>5050</v>
      </c>
      <c r="B2364" s="76">
        <f t="shared" si="281"/>
        <v>5.05</v>
      </c>
      <c r="C2364" s="78">
        <f t="shared" si="282"/>
        <v>2.6278038641132709E-7</v>
      </c>
      <c r="D2364" s="78">
        <f t="shared" si="283"/>
        <v>1</v>
      </c>
      <c r="E2364" s="78">
        <f t="shared" si="284"/>
        <v>2.6278038641132709E-7</v>
      </c>
      <c r="F2364" s="78">
        <f t="shared" si="285"/>
        <v>-131.60814106163724</v>
      </c>
      <c r="G2364" s="78">
        <f t="shared" si="286"/>
        <v>10</v>
      </c>
      <c r="H2364" s="78">
        <f t="shared" si="287"/>
        <v>2.4506950357787669E-7</v>
      </c>
      <c r="I2364" s="78">
        <f t="shared" si="288"/>
        <v>2.4506950357787672E-6</v>
      </c>
      <c r="J2364" s="190"/>
    </row>
    <row r="2365" spans="1:10" x14ac:dyDescent="0.2">
      <c r="A2365" s="76">
        <v>5060</v>
      </c>
      <c r="B2365" s="76">
        <f t="shared" ref="B2365:B2428" si="289">A2365/1000</f>
        <v>5.0599999999999996</v>
      </c>
      <c r="C2365" s="78">
        <f t="shared" ref="C2365:C2428" si="290">ABS(SIN(((144*PI()*$A2365*VLOOKUP($D$8,$C$13:$D$16,2,FALSE))/($D$11*1000000)))/(VLOOKUP($D$8,$C$13:$D$16,2,FALSE)*SIN(((144*PI()*$A2365)/($D$11*1000000)))))^3</f>
        <v>2.2475931337681566E-7</v>
      </c>
      <c r="D2365" s="78">
        <f t="shared" ref="D2365:D2428" si="291">ABS(SIN(((144*VLOOKUP($D$8,$C$13:$D$16,2,FALSE)*PI()*$A2365*VLOOKUP($D$8,$C$13:$E$16,3,FALSE))/($D$11*1000000)))/(VLOOKUP($D$8,$C$13:$E$16,3,FALSE)*SIN(((144*VLOOKUP($D$8,$C$13:$D$16,2,FALSE)*PI()*$A2365)/($D$11*1000000)))))^1</f>
        <v>1</v>
      </c>
      <c r="E2365" s="78">
        <f t="shared" ref="E2365:E2428" si="292">C2365*D2365</f>
        <v>2.2475931337681566E-7</v>
      </c>
      <c r="F2365" s="78">
        <f t="shared" ref="F2365:F2428" si="293">20*LOG10(E2365)</f>
        <v>-132.96564606625674</v>
      </c>
      <c r="G2365" s="78">
        <f t="shared" ref="G2365:G2428" si="294">A2365-A2364</f>
        <v>10</v>
      </c>
      <c r="H2365" s="78">
        <f t="shared" ref="H2365:H2428" si="295">((C2365+C2364)/2)</f>
        <v>2.4376984989407139E-7</v>
      </c>
      <c r="I2365" s="78">
        <f t="shared" si="288"/>
        <v>2.4376984989407138E-6</v>
      </c>
      <c r="J2365" s="190"/>
    </row>
    <row r="2366" spans="1:10" x14ac:dyDescent="0.2">
      <c r="A2366" s="76">
        <v>5070</v>
      </c>
      <c r="B2366" s="76">
        <f t="shared" si="289"/>
        <v>5.07</v>
      </c>
      <c r="C2366" s="78">
        <f t="shared" si="290"/>
        <v>1.3755699577929498E-7</v>
      </c>
      <c r="D2366" s="78">
        <f t="shared" si="291"/>
        <v>1</v>
      </c>
      <c r="E2366" s="78">
        <f t="shared" si="292"/>
        <v>1.3755699577929498E-7</v>
      </c>
      <c r="F2366" s="78">
        <f t="shared" si="293"/>
        <v>-137.23034635323805</v>
      </c>
      <c r="G2366" s="78">
        <f t="shared" si="294"/>
        <v>10</v>
      </c>
      <c r="H2366" s="78">
        <f t="shared" si="295"/>
        <v>1.8115815457805532E-7</v>
      </c>
      <c r="I2366" s="78">
        <f t="shared" ref="I2366:I2429" si="296">G2366*H2366</f>
        <v>1.8115815457805532E-6</v>
      </c>
      <c r="J2366" s="190"/>
    </row>
    <row r="2367" spans="1:10" x14ac:dyDescent="0.2">
      <c r="A2367" s="76">
        <v>5080</v>
      </c>
      <c r="B2367" s="76">
        <f t="shared" si="289"/>
        <v>5.08</v>
      </c>
      <c r="C2367" s="78">
        <f t="shared" si="290"/>
        <v>5.2454417468888606E-8</v>
      </c>
      <c r="D2367" s="78">
        <f t="shared" si="291"/>
        <v>1</v>
      </c>
      <c r="E2367" s="78">
        <f t="shared" si="292"/>
        <v>5.2454417468888606E-8</v>
      </c>
      <c r="F2367" s="78">
        <f t="shared" si="293"/>
        <v>-145.60435863307782</v>
      </c>
      <c r="G2367" s="78">
        <f t="shared" si="294"/>
        <v>10</v>
      </c>
      <c r="H2367" s="78">
        <f t="shared" si="295"/>
        <v>9.50057066240918E-8</v>
      </c>
      <c r="I2367" s="78">
        <f t="shared" si="296"/>
        <v>9.50057066240918E-7</v>
      </c>
      <c r="J2367" s="190"/>
    </row>
    <row r="2368" spans="1:10" x14ac:dyDescent="0.2">
      <c r="A2368" s="76">
        <v>5090</v>
      </c>
      <c r="B2368" s="76">
        <f t="shared" si="289"/>
        <v>5.09</v>
      </c>
      <c r="C2368" s="78">
        <f t="shared" si="290"/>
        <v>7.5786976966692638E-9</v>
      </c>
      <c r="D2368" s="78">
        <f t="shared" si="291"/>
        <v>1</v>
      </c>
      <c r="E2368" s="78">
        <f t="shared" si="292"/>
        <v>7.5786976966692638E-9</v>
      </c>
      <c r="F2368" s="78">
        <f t="shared" si="293"/>
        <v>-162.40810831939501</v>
      </c>
      <c r="G2368" s="78">
        <f t="shared" si="294"/>
        <v>10</v>
      </c>
      <c r="H2368" s="78">
        <f t="shared" si="295"/>
        <v>3.0016557582778935E-8</v>
      </c>
      <c r="I2368" s="78">
        <f t="shared" si="296"/>
        <v>3.0016557582778937E-7</v>
      </c>
      <c r="J2368" s="190"/>
    </row>
    <row r="2369" spans="1:10" x14ac:dyDescent="0.2">
      <c r="A2369" s="76">
        <v>5100</v>
      </c>
      <c r="B2369" s="76">
        <f t="shared" si="289"/>
        <v>5.0999999999999996</v>
      </c>
      <c r="C2369" s="78">
        <f t="shared" si="290"/>
        <v>2.4042601184249069E-49</v>
      </c>
      <c r="D2369" s="78">
        <f t="shared" si="291"/>
        <v>1</v>
      </c>
      <c r="E2369" s="78">
        <f t="shared" si="292"/>
        <v>2.4042601184249069E-49</v>
      </c>
      <c r="F2369" s="78">
        <f t="shared" si="293"/>
        <v>-972.38037095064624</v>
      </c>
      <c r="G2369" s="78">
        <f t="shared" si="294"/>
        <v>10</v>
      </c>
      <c r="H2369" s="78">
        <f t="shared" si="295"/>
        <v>3.7893488483346319E-9</v>
      </c>
      <c r="I2369" s="78">
        <f t="shared" si="296"/>
        <v>3.7893488483346319E-8</v>
      </c>
      <c r="J2369" s="190"/>
    </row>
    <row r="2370" spans="1:10" x14ac:dyDescent="0.2">
      <c r="A2370" s="76">
        <v>5110</v>
      </c>
      <c r="B2370" s="76">
        <f t="shared" si="289"/>
        <v>5.1100000000000003</v>
      </c>
      <c r="C2370" s="78">
        <f t="shared" si="290"/>
        <v>7.4929547489468429E-9</v>
      </c>
      <c r="D2370" s="78">
        <f t="shared" si="291"/>
        <v>1</v>
      </c>
      <c r="E2370" s="78">
        <f t="shared" si="292"/>
        <v>7.4929547489468429E-9</v>
      </c>
      <c r="F2370" s="78">
        <f t="shared" si="293"/>
        <v>-162.50693780324158</v>
      </c>
      <c r="G2370" s="78">
        <f t="shared" si="294"/>
        <v>10</v>
      </c>
      <c r="H2370" s="78">
        <f t="shared" si="295"/>
        <v>3.7464773744734214E-9</v>
      </c>
      <c r="I2370" s="78">
        <f t="shared" si="296"/>
        <v>3.7464773744734213E-8</v>
      </c>
      <c r="J2370" s="190"/>
    </row>
    <row r="2371" spans="1:10" x14ac:dyDescent="0.2">
      <c r="A2371" s="76">
        <v>5120</v>
      </c>
      <c r="B2371" s="76">
        <f t="shared" si="289"/>
        <v>5.12</v>
      </c>
      <c r="C2371" s="78">
        <f t="shared" si="290"/>
        <v>5.1274222153095088E-8</v>
      </c>
      <c r="D2371" s="78">
        <f t="shared" si="291"/>
        <v>1</v>
      </c>
      <c r="E2371" s="78">
        <f t="shared" si="292"/>
        <v>5.1274222153095088E-8</v>
      </c>
      <c r="F2371" s="78">
        <f t="shared" si="293"/>
        <v>-145.80201838601042</v>
      </c>
      <c r="G2371" s="78">
        <f t="shared" si="294"/>
        <v>10</v>
      </c>
      <c r="H2371" s="78">
        <f t="shared" si="295"/>
        <v>2.9383588451020965E-8</v>
      </c>
      <c r="I2371" s="78">
        <f t="shared" si="296"/>
        <v>2.9383588451020965E-7</v>
      </c>
      <c r="J2371" s="190"/>
    </row>
    <row r="2372" spans="1:10" x14ac:dyDescent="0.2">
      <c r="A2372" s="76">
        <v>5130</v>
      </c>
      <c r="B2372" s="76">
        <f t="shared" si="289"/>
        <v>5.13</v>
      </c>
      <c r="C2372" s="78">
        <f t="shared" si="290"/>
        <v>1.3294074331020408E-7</v>
      </c>
      <c r="D2372" s="78">
        <f t="shared" si="291"/>
        <v>1</v>
      </c>
      <c r="E2372" s="78">
        <f t="shared" si="292"/>
        <v>1.3294074331020408E-7</v>
      </c>
      <c r="F2372" s="78">
        <f t="shared" si="293"/>
        <v>-137.52683794577683</v>
      </c>
      <c r="G2372" s="78">
        <f t="shared" si="294"/>
        <v>10</v>
      </c>
      <c r="H2372" s="78">
        <f t="shared" si="295"/>
        <v>9.2107482731649583E-8</v>
      </c>
      <c r="I2372" s="78">
        <f t="shared" si="296"/>
        <v>9.2107482731649578E-7</v>
      </c>
      <c r="J2372" s="190"/>
    </row>
    <row r="2373" spans="1:10" x14ac:dyDescent="0.2">
      <c r="A2373" s="76">
        <v>5140</v>
      </c>
      <c r="B2373" s="76">
        <f t="shared" si="289"/>
        <v>5.14</v>
      </c>
      <c r="C2373" s="78">
        <f t="shared" si="290"/>
        <v>2.1475901692752901E-7</v>
      </c>
      <c r="D2373" s="78">
        <f t="shared" si="291"/>
        <v>1</v>
      </c>
      <c r="E2373" s="78">
        <f t="shared" si="292"/>
        <v>2.1475901692752901E-7</v>
      </c>
      <c r="F2373" s="78">
        <f t="shared" si="293"/>
        <v>-133.36097185427346</v>
      </c>
      <c r="G2373" s="78">
        <f t="shared" si="294"/>
        <v>10</v>
      </c>
      <c r="H2373" s="78">
        <f t="shared" si="295"/>
        <v>1.7384988011886654E-7</v>
      </c>
      <c r="I2373" s="78">
        <f t="shared" si="296"/>
        <v>1.7384988011886653E-6</v>
      </c>
      <c r="J2373" s="190"/>
    </row>
    <row r="2374" spans="1:10" x14ac:dyDescent="0.2">
      <c r="A2374" s="76">
        <v>5150</v>
      </c>
      <c r="B2374" s="76">
        <f t="shared" si="289"/>
        <v>5.15</v>
      </c>
      <c r="C2374" s="78">
        <f t="shared" si="290"/>
        <v>2.4824744689233213E-7</v>
      </c>
      <c r="D2374" s="78">
        <f t="shared" si="291"/>
        <v>1</v>
      </c>
      <c r="E2374" s="78">
        <f t="shared" si="292"/>
        <v>2.4824744689233213E-7</v>
      </c>
      <c r="F2374" s="78">
        <f t="shared" si="293"/>
        <v>-132.10230418646219</v>
      </c>
      <c r="G2374" s="78">
        <f t="shared" si="294"/>
        <v>10</v>
      </c>
      <c r="H2374" s="78">
        <f t="shared" si="295"/>
        <v>2.3150323190993057E-7</v>
      </c>
      <c r="I2374" s="78">
        <f t="shared" si="296"/>
        <v>2.3150323190993056E-6</v>
      </c>
      <c r="J2374" s="190"/>
    </row>
    <row r="2375" spans="1:10" x14ac:dyDescent="0.2">
      <c r="A2375" s="76">
        <v>5160</v>
      </c>
      <c r="B2375" s="76">
        <f t="shared" si="289"/>
        <v>5.16</v>
      </c>
      <c r="C2375" s="78">
        <f t="shared" si="290"/>
        <v>2.1235437188903085E-7</v>
      </c>
      <c r="D2375" s="78">
        <f t="shared" si="291"/>
        <v>1</v>
      </c>
      <c r="E2375" s="78">
        <f t="shared" si="292"/>
        <v>2.1235437188903085E-7</v>
      </c>
      <c r="F2375" s="78">
        <f t="shared" si="293"/>
        <v>-133.45877586909717</v>
      </c>
      <c r="G2375" s="78">
        <f t="shared" si="294"/>
        <v>10</v>
      </c>
      <c r="H2375" s="78">
        <f t="shared" si="295"/>
        <v>2.3030090939068149E-7</v>
      </c>
      <c r="I2375" s="78">
        <f t="shared" si="296"/>
        <v>2.3030090939068149E-6</v>
      </c>
      <c r="J2375" s="190"/>
    </row>
    <row r="2376" spans="1:10" x14ac:dyDescent="0.2">
      <c r="A2376" s="76">
        <v>5170</v>
      </c>
      <c r="B2376" s="76">
        <f t="shared" si="289"/>
        <v>5.17</v>
      </c>
      <c r="C2376" s="78">
        <f t="shared" si="290"/>
        <v>1.2998033833855895E-7</v>
      </c>
      <c r="D2376" s="78">
        <f t="shared" si="291"/>
        <v>1</v>
      </c>
      <c r="E2376" s="78">
        <f t="shared" si="292"/>
        <v>1.2998033833855895E-7</v>
      </c>
      <c r="F2376" s="78">
        <f t="shared" si="293"/>
        <v>-137.72244673799628</v>
      </c>
      <c r="G2376" s="78">
        <f t="shared" si="294"/>
        <v>10</v>
      </c>
      <c r="H2376" s="78">
        <f t="shared" si="295"/>
        <v>1.7116735511379491E-7</v>
      </c>
      <c r="I2376" s="78">
        <f t="shared" si="296"/>
        <v>1.711673551137949E-6</v>
      </c>
      <c r="J2376" s="190"/>
    </row>
    <row r="2377" spans="1:10" x14ac:dyDescent="0.2">
      <c r="A2377" s="76">
        <v>5180</v>
      </c>
      <c r="B2377" s="76">
        <f t="shared" si="289"/>
        <v>5.18</v>
      </c>
      <c r="C2377" s="78">
        <f t="shared" si="290"/>
        <v>4.9571073724789815E-8</v>
      </c>
      <c r="D2377" s="78">
        <f t="shared" si="291"/>
        <v>1</v>
      </c>
      <c r="E2377" s="78">
        <f t="shared" si="292"/>
        <v>4.9571073724789815E-8</v>
      </c>
      <c r="F2377" s="78">
        <f t="shared" si="293"/>
        <v>-146.09543348080317</v>
      </c>
      <c r="G2377" s="78">
        <f t="shared" si="294"/>
        <v>10</v>
      </c>
      <c r="H2377" s="78">
        <f t="shared" si="295"/>
        <v>8.9775706031674388E-8</v>
      </c>
      <c r="I2377" s="78">
        <f t="shared" si="296"/>
        <v>8.9775706031674394E-7</v>
      </c>
      <c r="J2377" s="190"/>
    </row>
    <row r="2378" spans="1:10" x14ac:dyDescent="0.2">
      <c r="A2378" s="76">
        <v>5190</v>
      </c>
      <c r="B2378" s="76">
        <f t="shared" si="289"/>
        <v>5.19</v>
      </c>
      <c r="C2378" s="78">
        <f t="shared" si="290"/>
        <v>7.1629500979939944E-9</v>
      </c>
      <c r="D2378" s="78">
        <f t="shared" si="291"/>
        <v>1</v>
      </c>
      <c r="E2378" s="78">
        <f t="shared" si="292"/>
        <v>7.1629500979939944E-9</v>
      </c>
      <c r="F2378" s="78">
        <f t="shared" si="293"/>
        <v>-162.89816148846052</v>
      </c>
      <c r="G2378" s="78">
        <f t="shared" si="294"/>
        <v>10</v>
      </c>
      <c r="H2378" s="78">
        <f t="shared" si="295"/>
        <v>2.8367011911391906E-8</v>
      </c>
      <c r="I2378" s="78">
        <f t="shared" si="296"/>
        <v>2.8367011911391906E-7</v>
      </c>
      <c r="J2378" s="190"/>
    </row>
    <row r="2379" spans="1:10" x14ac:dyDescent="0.2">
      <c r="A2379" s="76">
        <v>5200</v>
      </c>
      <c r="B2379" s="76">
        <f t="shared" si="289"/>
        <v>5.2</v>
      </c>
      <c r="C2379" s="78">
        <f t="shared" si="290"/>
        <v>1.1632802105934081E-49</v>
      </c>
      <c r="D2379" s="78">
        <f t="shared" si="291"/>
        <v>1</v>
      </c>
      <c r="E2379" s="78">
        <f t="shared" si="292"/>
        <v>1.1632802105934081E-49</v>
      </c>
      <c r="F2379" s="78">
        <f t="shared" si="293"/>
        <v>-978.68631319887015</v>
      </c>
      <c r="G2379" s="78">
        <f t="shared" si="294"/>
        <v>10</v>
      </c>
      <c r="H2379" s="78">
        <f t="shared" si="295"/>
        <v>3.5814750489969972E-9</v>
      </c>
      <c r="I2379" s="78">
        <f t="shared" si="296"/>
        <v>3.5814750489969973E-8</v>
      </c>
      <c r="J2379" s="190"/>
    </row>
    <row r="2380" spans="1:10" x14ac:dyDescent="0.2">
      <c r="A2380" s="76">
        <v>5210</v>
      </c>
      <c r="B2380" s="76">
        <f t="shared" si="289"/>
        <v>5.21</v>
      </c>
      <c r="C2380" s="78">
        <f t="shared" si="290"/>
        <v>7.083567635245899E-9</v>
      </c>
      <c r="D2380" s="78">
        <f t="shared" si="291"/>
        <v>1</v>
      </c>
      <c r="E2380" s="78">
        <f t="shared" si="292"/>
        <v>7.083567635245899E-9</v>
      </c>
      <c r="F2380" s="78">
        <f t="shared" si="293"/>
        <v>-162.99495910028125</v>
      </c>
      <c r="G2380" s="78">
        <f t="shared" si="294"/>
        <v>10</v>
      </c>
      <c r="H2380" s="78">
        <f t="shared" si="295"/>
        <v>3.5417838176229495E-9</v>
      </c>
      <c r="I2380" s="78">
        <f t="shared" si="296"/>
        <v>3.5417838176229494E-8</v>
      </c>
      <c r="J2380" s="190"/>
    </row>
    <row r="2381" spans="1:10" x14ac:dyDescent="0.2">
      <c r="A2381" s="76">
        <v>5220</v>
      </c>
      <c r="B2381" s="76">
        <f t="shared" si="289"/>
        <v>5.22</v>
      </c>
      <c r="C2381" s="78">
        <f t="shared" si="290"/>
        <v>4.8478427902972128E-8</v>
      </c>
      <c r="D2381" s="78">
        <f t="shared" si="291"/>
        <v>1</v>
      </c>
      <c r="E2381" s="78">
        <f t="shared" si="292"/>
        <v>4.8478427902972128E-8</v>
      </c>
      <c r="F2381" s="78">
        <f t="shared" si="293"/>
        <v>-146.28902944520772</v>
      </c>
      <c r="G2381" s="78">
        <f t="shared" si="294"/>
        <v>10</v>
      </c>
      <c r="H2381" s="78">
        <f t="shared" si="295"/>
        <v>2.7780997769109015E-8</v>
      </c>
      <c r="I2381" s="78">
        <f t="shared" si="296"/>
        <v>2.7780997769109015E-7</v>
      </c>
      <c r="J2381" s="190"/>
    </row>
    <row r="2382" spans="1:10" x14ac:dyDescent="0.2">
      <c r="A2382" s="76">
        <v>5230</v>
      </c>
      <c r="B2382" s="76">
        <f t="shared" si="289"/>
        <v>5.23</v>
      </c>
      <c r="C2382" s="78">
        <f t="shared" si="290"/>
        <v>1.2570654009360413E-7</v>
      </c>
      <c r="D2382" s="78">
        <f t="shared" si="291"/>
        <v>1</v>
      </c>
      <c r="E2382" s="78">
        <f t="shared" si="292"/>
        <v>1.2570654009360413E-7</v>
      </c>
      <c r="F2382" s="78">
        <f t="shared" si="293"/>
        <v>-138.01284253654723</v>
      </c>
      <c r="G2382" s="78">
        <f t="shared" si="294"/>
        <v>10</v>
      </c>
      <c r="H2382" s="78">
        <f t="shared" si="295"/>
        <v>8.7092483998288125E-8</v>
      </c>
      <c r="I2382" s="78">
        <f t="shared" si="296"/>
        <v>8.7092483998288125E-7</v>
      </c>
      <c r="J2382" s="190"/>
    </row>
    <row r="2383" spans="1:10" x14ac:dyDescent="0.2">
      <c r="A2383" s="76">
        <v>5240</v>
      </c>
      <c r="B2383" s="76">
        <f t="shared" si="289"/>
        <v>5.24</v>
      </c>
      <c r="C2383" s="78">
        <f t="shared" si="290"/>
        <v>2.030959737097424E-7</v>
      </c>
      <c r="D2383" s="78">
        <f t="shared" si="291"/>
        <v>1</v>
      </c>
      <c r="E2383" s="78">
        <f t="shared" si="292"/>
        <v>2.030959737097424E-7</v>
      </c>
      <c r="F2383" s="78">
        <f t="shared" si="293"/>
        <v>-133.84597372422033</v>
      </c>
      <c r="G2383" s="78">
        <f t="shared" si="294"/>
        <v>10</v>
      </c>
      <c r="H2383" s="78">
        <f t="shared" si="295"/>
        <v>1.6440125690167326E-7</v>
      </c>
      <c r="I2383" s="78">
        <f t="shared" si="296"/>
        <v>1.6440125690167327E-6</v>
      </c>
      <c r="J2383" s="190"/>
    </row>
    <row r="2384" spans="1:10" x14ac:dyDescent="0.2">
      <c r="A2384" s="76">
        <v>5250</v>
      </c>
      <c r="B2384" s="76">
        <f t="shared" si="289"/>
        <v>5.25</v>
      </c>
      <c r="C2384" s="78">
        <f t="shared" si="290"/>
        <v>2.347927307609401E-7</v>
      </c>
      <c r="D2384" s="78">
        <f t="shared" si="291"/>
        <v>1</v>
      </c>
      <c r="E2384" s="78">
        <f t="shared" si="292"/>
        <v>2.347927307609401E-7</v>
      </c>
      <c r="F2384" s="78">
        <f t="shared" si="293"/>
        <v>-132.5863070615448</v>
      </c>
      <c r="G2384" s="78">
        <f t="shared" si="294"/>
        <v>10</v>
      </c>
      <c r="H2384" s="78">
        <f t="shared" si="295"/>
        <v>2.1894435223534126E-7</v>
      </c>
      <c r="I2384" s="78">
        <f t="shared" si="296"/>
        <v>2.1894435223534125E-6</v>
      </c>
      <c r="J2384" s="190"/>
    </row>
    <row r="2385" spans="1:10" x14ac:dyDescent="0.2">
      <c r="A2385" s="76">
        <v>5260</v>
      </c>
      <c r="B2385" s="76">
        <f t="shared" si="289"/>
        <v>5.26</v>
      </c>
      <c r="C2385" s="78">
        <f t="shared" si="290"/>
        <v>2.0086803325378982E-7</v>
      </c>
      <c r="D2385" s="78">
        <f t="shared" si="291"/>
        <v>1</v>
      </c>
      <c r="E2385" s="78">
        <f t="shared" si="292"/>
        <v>2.0086803325378982E-7</v>
      </c>
      <c r="F2385" s="78">
        <f t="shared" si="293"/>
        <v>-133.94178345379706</v>
      </c>
      <c r="G2385" s="78">
        <f t="shared" si="294"/>
        <v>10</v>
      </c>
      <c r="H2385" s="78">
        <f t="shared" si="295"/>
        <v>2.1783038200736495E-7</v>
      </c>
      <c r="I2385" s="78">
        <f t="shared" si="296"/>
        <v>2.1783038200736494E-6</v>
      </c>
      <c r="J2385" s="190"/>
    </row>
    <row r="2386" spans="1:10" x14ac:dyDescent="0.2">
      <c r="A2386" s="76">
        <v>5270</v>
      </c>
      <c r="B2386" s="76">
        <f t="shared" si="289"/>
        <v>5.27</v>
      </c>
      <c r="C2386" s="78">
        <f t="shared" si="290"/>
        <v>1.2296368344740437E-7</v>
      </c>
      <c r="D2386" s="78">
        <f t="shared" si="291"/>
        <v>1</v>
      </c>
      <c r="E2386" s="78">
        <f t="shared" si="292"/>
        <v>1.2296368344740437E-7</v>
      </c>
      <c r="F2386" s="78">
        <f t="shared" si="293"/>
        <v>-138.20446271548147</v>
      </c>
      <c r="G2386" s="78">
        <f t="shared" si="294"/>
        <v>10</v>
      </c>
      <c r="H2386" s="78">
        <f t="shared" si="295"/>
        <v>1.6191585835059709E-7</v>
      </c>
      <c r="I2386" s="78">
        <f t="shared" si="296"/>
        <v>1.619158583505971E-6</v>
      </c>
      <c r="J2386" s="190"/>
    </row>
    <row r="2387" spans="1:10" x14ac:dyDescent="0.2">
      <c r="A2387" s="76">
        <v>5280</v>
      </c>
      <c r="B2387" s="76">
        <f t="shared" si="289"/>
        <v>5.28</v>
      </c>
      <c r="C2387" s="78">
        <f t="shared" si="290"/>
        <v>4.6900440782397634E-8</v>
      </c>
      <c r="D2387" s="78">
        <f t="shared" si="291"/>
        <v>1</v>
      </c>
      <c r="E2387" s="78">
        <f t="shared" si="292"/>
        <v>4.6900440782397634E-8</v>
      </c>
      <c r="F2387" s="78">
        <f t="shared" si="293"/>
        <v>-146.57646151309132</v>
      </c>
      <c r="G2387" s="78">
        <f t="shared" si="294"/>
        <v>10</v>
      </c>
      <c r="H2387" s="78">
        <f t="shared" si="295"/>
        <v>8.4932062114900994E-8</v>
      </c>
      <c r="I2387" s="78">
        <f t="shared" si="296"/>
        <v>8.4932062114900994E-7</v>
      </c>
      <c r="J2387" s="190"/>
    </row>
    <row r="2388" spans="1:10" x14ac:dyDescent="0.2">
      <c r="A2388" s="76">
        <v>5290</v>
      </c>
      <c r="B2388" s="76">
        <f t="shared" si="289"/>
        <v>5.29</v>
      </c>
      <c r="C2388" s="78">
        <f t="shared" si="290"/>
        <v>6.7778154455081159E-9</v>
      </c>
      <c r="D2388" s="78">
        <f t="shared" si="291"/>
        <v>1</v>
      </c>
      <c r="E2388" s="78">
        <f t="shared" si="292"/>
        <v>6.7778154455081159E-9</v>
      </c>
      <c r="F2388" s="78">
        <f t="shared" si="293"/>
        <v>-163.37820521657844</v>
      </c>
      <c r="G2388" s="78">
        <f t="shared" si="294"/>
        <v>10</v>
      </c>
      <c r="H2388" s="78">
        <f t="shared" si="295"/>
        <v>2.6839128113952875E-8</v>
      </c>
      <c r="I2388" s="78">
        <f t="shared" si="296"/>
        <v>2.6839128113952874E-7</v>
      </c>
      <c r="J2388" s="190"/>
    </row>
    <row r="2389" spans="1:10" x14ac:dyDescent="0.2">
      <c r="A2389" s="76">
        <v>5300</v>
      </c>
      <c r="B2389" s="76">
        <f t="shared" si="289"/>
        <v>5.3</v>
      </c>
      <c r="C2389" s="78">
        <f t="shared" si="290"/>
        <v>5.8085161684450977E-51</v>
      </c>
      <c r="D2389" s="78">
        <f t="shared" si="291"/>
        <v>1</v>
      </c>
      <c r="E2389" s="78">
        <f t="shared" si="292"/>
        <v>5.8085161684450977E-51</v>
      </c>
      <c r="F2389" s="78">
        <f t="shared" si="293"/>
        <v>-1004.7186959482707</v>
      </c>
      <c r="G2389" s="78">
        <f t="shared" si="294"/>
        <v>10</v>
      </c>
      <c r="H2389" s="78">
        <f t="shared" si="295"/>
        <v>3.388907722754058E-9</v>
      </c>
      <c r="I2389" s="78">
        <f t="shared" si="296"/>
        <v>3.388907722754058E-8</v>
      </c>
      <c r="J2389" s="190"/>
    </row>
    <row r="2390" spans="1:10" x14ac:dyDescent="0.2">
      <c r="A2390" s="76">
        <v>5310</v>
      </c>
      <c r="B2390" s="76">
        <f t="shared" si="289"/>
        <v>5.31</v>
      </c>
      <c r="C2390" s="78">
        <f t="shared" si="290"/>
        <v>6.7042121225589662E-9</v>
      </c>
      <c r="D2390" s="78">
        <f t="shared" si="291"/>
        <v>1</v>
      </c>
      <c r="E2390" s="78">
        <f t="shared" si="292"/>
        <v>6.7042121225589662E-9</v>
      </c>
      <c r="F2390" s="78">
        <f t="shared" si="293"/>
        <v>-163.4730450599917</v>
      </c>
      <c r="G2390" s="78">
        <f t="shared" si="294"/>
        <v>10</v>
      </c>
      <c r="H2390" s="78">
        <f t="shared" si="295"/>
        <v>3.3521060612794831E-9</v>
      </c>
      <c r="I2390" s="78">
        <f t="shared" si="296"/>
        <v>3.3521060612794832E-8</v>
      </c>
      <c r="J2390" s="190"/>
    </row>
    <row r="2391" spans="1:10" x14ac:dyDescent="0.2">
      <c r="A2391" s="76">
        <v>5320</v>
      </c>
      <c r="B2391" s="76">
        <f t="shared" si="289"/>
        <v>5.32</v>
      </c>
      <c r="C2391" s="78">
        <f t="shared" si="290"/>
        <v>4.5887342304322926E-8</v>
      </c>
      <c r="D2391" s="78">
        <f t="shared" si="291"/>
        <v>1</v>
      </c>
      <c r="E2391" s="78">
        <f t="shared" si="292"/>
        <v>4.5887342304322926E-8</v>
      </c>
      <c r="F2391" s="78">
        <f t="shared" si="293"/>
        <v>-146.76614189949166</v>
      </c>
      <c r="G2391" s="78">
        <f t="shared" si="294"/>
        <v>10</v>
      </c>
      <c r="H2391" s="78">
        <f t="shared" si="295"/>
        <v>2.6295777213440945E-8</v>
      </c>
      <c r="I2391" s="78">
        <f t="shared" si="296"/>
        <v>2.6295777213440945E-7</v>
      </c>
      <c r="J2391" s="190"/>
    </row>
    <row r="2392" spans="1:10" x14ac:dyDescent="0.2">
      <c r="A2392" s="76">
        <v>5330</v>
      </c>
      <c r="B2392" s="76">
        <f t="shared" si="289"/>
        <v>5.33</v>
      </c>
      <c r="C2392" s="78">
        <f t="shared" si="290"/>
        <v>1.190010375081718E-7</v>
      </c>
      <c r="D2392" s="78">
        <f t="shared" si="291"/>
        <v>1</v>
      </c>
      <c r="E2392" s="78">
        <f t="shared" si="292"/>
        <v>1.190010375081718E-7</v>
      </c>
      <c r="F2392" s="78">
        <f t="shared" si="293"/>
        <v>-138.48898504406372</v>
      </c>
      <c r="G2392" s="78">
        <f t="shared" si="294"/>
        <v>10</v>
      </c>
      <c r="H2392" s="78">
        <f t="shared" si="295"/>
        <v>8.2444189906247371E-8</v>
      </c>
      <c r="I2392" s="78">
        <f t="shared" si="296"/>
        <v>8.2444189906247371E-7</v>
      </c>
      <c r="J2392" s="190"/>
    </row>
    <row r="2393" spans="1:10" x14ac:dyDescent="0.2">
      <c r="A2393" s="76">
        <v>5340</v>
      </c>
      <c r="B2393" s="76">
        <f t="shared" si="289"/>
        <v>5.34</v>
      </c>
      <c r="C2393" s="78">
        <f t="shared" si="290"/>
        <v>1.9228371701200183E-7</v>
      </c>
      <c r="D2393" s="78">
        <f t="shared" si="291"/>
        <v>1</v>
      </c>
      <c r="E2393" s="78">
        <f t="shared" si="292"/>
        <v>1.9228371701200183E-7</v>
      </c>
      <c r="F2393" s="78">
        <f t="shared" si="293"/>
        <v>-134.32114982342046</v>
      </c>
      <c r="G2393" s="78">
        <f t="shared" si="294"/>
        <v>10</v>
      </c>
      <c r="H2393" s="78">
        <f t="shared" si="295"/>
        <v>1.5564237726008682E-7</v>
      </c>
      <c r="I2393" s="78">
        <f t="shared" si="296"/>
        <v>1.5564237726008681E-6</v>
      </c>
      <c r="J2393" s="190"/>
    </row>
    <row r="2394" spans="1:10" x14ac:dyDescent="0.2">
      <c r="A2394" s="76">
        <v>5350</v>
      </c>
      <c r="B2394" s="76">
        <f t="shared" si="289"/>
        <v>5.35</v>
      </c>
      <c r="C2394" s="78">
        <f t="shared" si="290"/>
        <v>2.2231767219506041E-7</v>
      </c>
      <c r="D2394" s="78">
        <f t="shared" si="291"/>
        <v>1</v>
      </c>
      <c r="E2394" s="78">
        <f t="shared" si="292"/>
        <v>2.2231767219506041E-7</v>
      </c>
      <c r="F2394" s="78">
        <f t="shared" si="293"/>
        <v>-133.0605202708293</v>
      </c>
      <c r="G2394" s="78">
        <f t="shared" si="294"/>
        <v>10</v>
      </c>
      <c r="H2394" s="78">
        <f t="shared" si="295"/>
        <v>2.0730069460353113E-7</v>
      </c>
      <c r="I2394" s="78">
        <f t="shared" si="296"/>
        <v>2.0730069460353114E-6</v>
      </c>
      <c r="J2394" s="190"/>
    </row>
    <row r="2395" spans="1:10" x14ac:dyDescent="0.2">
      <c r="A2395" s="76">
        <v>5360</v>
      </c>
      <c r="B2395" s="76">
        <f t="shared" si="289"/>
        <v>5.36</v>
      </c>
      <c r="C2395" s="78">
        <f t="shared" si="290"/>
        <v>1.9021647812707662E-7</v>
      </c>
      <c r="D2395" s="78">
        <f t="shared" si="291"/>
        <v>1</v>
      </c>
      <c r="E2395" s="78">
        <f t="shared" si="292"/>
        <v>1.9021647812707662E-7</v>
      </c>
      <c r="F2395" s="78">
        <f t="shared" si="293"/>
        <v>-134.41503727166494</v>
      </c>
      <c r="G2395" s="78">
        <f t="shared" si="294"/>
        <v>10</v>
      </c>
      <c r="H2395" s="78">
        <f t="shared" si="295"/>
        <v>2.0626707516106851E-7</v>
      </c>
      <c r="I2395" s="78">
        <f t="shared" si="296"/>
        <v>2.062670751610685E-6</v>
      </c>
      <c r="J2395" s="190"/>
    </row>
    <row r="2396" spans="1:10" x14ac:dyDescent="0.2">
      <c r="A2396" s="76">
        <v>5370</v>
      </c>
      <c r="B2396" s="76">
        <f t="shared" si="289"/>
        <v>5.37</v>
      </c>
      <c r="C2396" s="78">
        <f t="shared" si="290"/>
        <v>1.1645602680699887E-7</v>
      </c>
      <c r="D2396" s="78">
        <f t="shared" si="291"/>
        <v>1</v>
      </c>
      <c r="E2396" s="78">
        <f t="shared" si="292"/>
        <v>1.1645602680699887E-7</v>
      </c>
      <c r="F2396" s="78">
        <f t="shared" si="293"/>
        <v>-138.67676062068062</v>
      </c>
      <c r="G2396" s="78">
        <f t="shared" si="294"/>
        <v>10</v>
      </c>
      <c r="H2396" s="78">
        <f t="shared" si="295"/>
        <v>1.5333625246703775E-7</v>
      </c>
      <c r="I2396" s="78">
        <f t="shared" si="296"/>
        <v>1.5333625246703775E-6</v>
      </c>
      <c r="J2396" s="190"/>
    </row>
    <row r="2397" spans="1:10" x14ac:dyDescent="0.2">
      <c r="A2397" s="76">
        <v>5380</v>
      </c>
      <c r="B2397" s="76">
        <f t="shared" si="289"/>
        <v>5.38</v>
      </c>
      <c r="C2397" s="78">
        <f t="shared" si="290"/>
        <v>4.4423180797024663E-8</v>
      </c>
      <c r="D2397" s="78">
        <f t="shared" si="291"/>
        <v>1</v>
      </c>
      <c r="E2397" s="78">
        <f t="shared" si="292"/>
        <v>4.4423180797024663E-8</v>
      </c>
      <c r="F2397" s="78">
        <f t="shared" si="293"/>
        <v>-147.04780696476533</v>
      </c>
      <c r="G2397" s="78">
        <f t="shared" si="294"/>
        <v>10</v>
      </c>
      <c r="H2397" s="78">
        <f t="shared" si="295"/>
        <v>8.043960380201177E-8</v>
      </c>
      <c r="I2397" s="78">
        <f t="shared" si="296"/>
        <v>8.0439603802011767E-7</v>
      </c>
      <c r="J2397" s="190"/>
    </row>
    <row r="2398" spans="1:10" x14ac:dyDescent="0.2">
      <c r="A2398" s="76">
        <v>5390</v>
      </c>
      <c r="B2398" s="76">
        <f t="shared" si="289"/>
        <v>5.39</v>
      </c>
      <c r="C2398" s="78">
        <f t="shared" si="290"/>
        <v>6.420515773826095E-9</v>
      </c>
      <c r="D2398" s="78">
        <f t="shared" si="291"/>
        <v>1</v>
      </c>
      <c r="E2398" s="78">
        <f t="shared" si="292"/>
        <v>6.420515773826095E-9</v>
      </c>
      <c r="F2398" s="78">
        <f t="shared" si="293"/>
        <v>-163.84860165441972</v>
      </c>
      <c r="G2398" s="78">
        <f t="shared" si="294"/>
        <v>10</v>
      </c>
      <c r="H2398" s="78">
        <f t="shared" si="295"/>
        <v>2.5421848285425379E-8</v>
      </c>
      <c r="I2398" s="78">
        <f t="shared" si="296"/>
        <v>2.5421848285425381E-7</v>
      </c>
      <c r="J2398" s="190"/>
    </row>
    <row r="2399" spans="1:10" x14ac:dyDescent="0.2">
      <c r="A2399" s="76">
        <v>5400</v>
      </c>
      <c r="B2399" s="76">
        <f t="shared" si="289"/>
        <v>5.4</v>
      </c>
      <c r="C2399" s="78">
        <f t="shared" si="290"/>
        <v>6.8752942442657993E-49</v>
      </c>
      <c r="D2399" s="78">
        <f t="shared" si="291"/>
        <v>1</v>
      </c>
      <c r="E2399" s="78">
        <f t="shared" si="292"/>
        <v>6.8752942442657993E-49</v>
      </c>
      <c r="F2399" s="78">
        <f t="shared" si="293"/>
        <v>-963.25417420907706</v>
      </c>
      <c r="G2399" s="78">
        <f t="shared" si="294"/>
        <v>10</v>
      </c>
      <c r="H2399" s="78">
        <f t="shared" si="295"/>
        <v>3.2102578869130475E-9</v>
      </c>
      <c r="I2399" s="78">
        <f t="shared" si="296"/>
        <v>3.2102578869130473E-8</v>
      </c>
      <c r="J2399" s="190"/>
    </row>
    <row r="2400" spans="1:10" x14ac:dyDescent="0.2">
      <c r="A2400" s="76">
        <v>5410</v>
      </c>
      <c r="B2400" s="76">
        <f t="shared" si="289"/>
        <v>5.41</v>
      </c>
      <c r="C2400" s="78">
        <f t="shared" si="290"/>
        <v>6.3521729546775989E-9</v>
      </c>
      <c r="D2400" s="78">
        <f t="shared" si="291"/>
        <v>1</v>
      </c>
      <c r="E2400" s="78">
        <f t="shared" si="292"/>
        <v>6.3521729546775989E-9</v>
      </c>
      <c r="F2400" s="78">
        <f t="shared" si="293"/>
        <v>-163.94155371212452</v>
      </c>
      <c r="G2400" s="78">
        <f t="shared" si="294"/>
        <v>10</v>
      </c>
      <c r="H2400" s="78">
        <f t="shared" si="295"/>
        <v>3.1760864773387995E-9</v>
      </c>
      <c r="I2400" s="78">
        <f t="shared" si="296"/>
        <v>3.1760864773387997E-8</v>
      </c>
      <c r="J2400" s="190"/>
    </row>
    <row r="2401" spans="1:10" x14ac:dyDescent="0.2">
      <c r="A2401" s="76">
        <v>5420</v>
      </c>
      <c r="B2401" s="76">
        <f t="shared" si="289"/>
        <v>5.42</v>
      </c>
      <c r="C2401" s="78">
        <f t="shared" si="290"/>
        <v>4.3482490717822084E-8</v>
      </c>
      <c r="D2401" s="78">
        <f t="shared" si="291"/>
        <v>1</v>
      </c>
      <c r="E2401" s="78">
        <f t="shared" si="292"/>
        <v>4.3482490717822084E-8</v>
      </c>
      <c r="F2401" s="78">
        <f t="shared" si="293"/>
        <v>-147.23371174156537</v>
      </c>
      <c r="G2401" s="78">
        <f t="shared" si="294"/>
        <v>10</v>
      </c>
      <c r="H2401" s="78">
        <f t="shared" si="295"/>
        <v>2.4917331836249841E-8</v>
      </c>
      <c r="I2401" s="78">
        <f t="shared" si="296"/>
        <v>2.4917331836249841E-7</v>
      </c>
      <c r="J2401" s="190"/>
    </row>
    <row r="2402" spans="1:10" x14ac:dyDescent="0.2">
      <c r="A2402" s="76">
        <v>5430</v>
      </c>
      <c r="B2402" s="76">
        <f t="shared" si="289"/>
        <v>5.43</v>
      </c>
      <c r="C2402" s="78">
        <f t="shared" si="290"/>
        <v>1.1277660798091784E-7</v>
      </c>
      <c r="D2402" s="78">
        <f t="shared" si="291"/>
        <v>1</v>
      </c>
      <c r="E2402" s="78">
        <f t="shared" si="292"/>
        <v>1.1277660798091784E-7</v>
      </c>
      <c r="F2402" s="78">
        <f t="shared" si="293"/>
        <v>-138.95561943938026</v>
      </c>
      <c r="G2402" s="78">
        <f t="shared" si="294"/>
        <v>10</v>
      </c>
      <c r="H2402" s="78">
        <f t="shared" si="295"/>
        <v>7.8129549349369966E-8</v>
      </c>
      <c r="I2402" s="78">
        <f t="shared" si="296"/>
        <v>7.8129549349369961E-7</v>
      </c>
      <c r="J2402" s="190"/>
    </row>
    <row r="2403" spans="1:10" x14ac:dyDescent="0.2">
      <c r="A2403" s="76">
        <v>5440</v>
      </c>
      <c r="B2403" s="76">
        <f t="shared" si="289"/>
        <v>5.44</v>
      </c>
      <c r="C2403" s="78">
        <f t="shared" si="290"/>
        <v>1.822457436557363E-7</v>
      </c>
      <c r="D2403" s="78">
        <f t="shared" si="291"/>
        <v>1</v>
      </c>
      <c r="E2403" s="78">
        <f t="shared" si="292"/>
        <v>1.822457436557363E-7</v>
      </c>
      <c r="F2403" s="78">
        <f t="shared" si="293"/>
        <v>-134.78685211654133</v>
      </c>
      <c r="G2403" s="78">
        <f t="shared" si="294"/>
        <v>10</v>
      </c>
      <c r="H2403" s="78">
        <f t="shared" si="295"/>
        <v>1.4751117581832706E-7</v>
      </c>
      <c r="I2403" s="78">
        <f t="shared" si="296"/>
        <v>1.4751117581832706E-6</v>
      </c>
      <c r="J2403" s="190"/>
    </row>
    <row r="2404" spans="1:10" x14ac:dyDescent="0.2">
      <c r="A2404" s="76">
        <v>5450</v>
      </c>
      <c r="B2404" s="76">
        <f t="shared" si="289"/>
        <v>5.45</v>
      </c>
      <c r="C2404" s="78">
        <f t="shared" si="290"/>
        <v>2.1073433962347644E-7</v>
      </c>
      <c r="D2404" s="78">
        <f t="shared" si="291"/>
        <v>1</v>
      </c>
      <c r="E2404" s="78">
        <f t="shared" si="292"/>
        <v>2.1073433962347644E-7</v>
      </c>
      <c r="F2404" s="78">
        <f t="shared" si="293"/>
        <v>-133.52529378771214</v>
      </c>
      <c r="G2404" s="78">
        <f t="shared" si="294"/>
        <v>10</v>
      </c>
      <c r="H2404" s="78">
        <f t="shared" si="295"/>
        <v>1.9649004163960636E-7</v>
      </c>
      <c r="I2404" s="78">
        <f t="shared" si="296"/>
        <v>1.9649004163960636E-6</v>
      </c>
      <c r="J2404" s="190"/>
    </row>
    <row r="2405" spans="1:10" x14ac:dyDescent="0.2">
      <c r="A2405" s="76">
        <v>5460</v>
      </c>
      <c r="B2405" s="76">
        <f t="shared" si="289"/>
        <v>5.46</v>
      </c>
      <c r="C2405" s="78">
        <f t="shared" si="290"/>
        <v>1.8032491411217157E-7</v>
      </c>
      <c r="D2405" s="78">
        <f t="shared" si="291"/>
        <v>1</v>
      </c>
      <c r="E2405" s="78">
        <f t="shared" si="292"/>
        <v>1.8032491411217157E-7</v>
      </c>
      <c r="F2405" s="78">
        <f t="shared" si="293"/>
        <v>-134.87888531980147</v>
      </c>
      <c r="G2405" s="78">
        <f t="shared" si="294"/>
        <v>10</v>
      </c>
      <c r="H2405" s="78">
        <f t="shared" si="295"/>
        <v>1.95529626867824E-7</v>
      </c>
      <c r="I2405" s="78">
        <f t="shared" si="296"/>
        <v>1.9552962686782402E-6</v>
      </c>
      <c r="J2405" s="190"/>
    </row>
    <row r="2406" spans="1:10" x14ac:dyDescent="0.2">
      <c r="A2406" s="76">
        <v>5470</v>
      </c>
      <c r="B2406" s="76">
        <f t="shared" si="289"/>
        <v>5.47</v>
      </c>
      <c r="C2406" s="78">
        <f t="shared" si="290"/>
        <v>1.10411847152315E-7</v>
      </c>
      <c r="D2406" s="78">
        <f t="shared" si="291"/>
        <v>1</v>
      </c>
      <c r="E2406" s="78">
        <f t="shared" si="292"/>
        <v>1.10411847152315E-7</v>
      </c>
      <c r="F2406" s="78">
        <f t="shared" si="293"/>
        <v>-139.13968648923236</v>
      </c>
      <c r="G2406" s="78">
        <f t="shared" si="294"/>
        <v>10</v>
      </c>
      <c r="H2406" s="78">
        <f t="shared" si="295"/>
        <v>1.4536838063224327E-7</v>
      </c>
      <c r="I2406" s="78">
        <f t="shared" si="296"/>
        <v>1.4536838063224327E-6</v>
      </c>
      <c r="J2406" s="190"/>
    </row>
    <row r="2407" spans="1:10" x14ac:dyDescent="0.2">
      <c r="A2407" s="76">
        <v>5480</v>
      </c>
      <c r="B2407" s="76">
        <f t="shared" si="289"/>
        <v>5.48</v>
      </c>
      <c r="C2407" s="78">
        <f t="shared" si="290"/>
        <v>4.212203103382655E-8</v>
      </c>
      <c r="D2407" s="78">
        <f t="shared" si="291"/>
        <v>1</v>
      </c>
      <c r="E2407" s="78">
        <f t="shared" si="292"/>
        <v>4.212203103382655E-8</v>
      </c>
      <c r="F2407" s="78">
        <f t="shared" si="293"/>
        <v>-147.50981392469902</v>
      </c>
      <c r="G2407" s="78">
        <f t="shared" si="294"/>
        <v>10</v>
      </c>
      <c r="H2407" s="78">
        <f t="shared" si="295"/>
        <v>7.626693909307077E-8</v>
      </c>
      <c r="I2407" s="78">
        <f t="shared" si="296"/>
        <v>7.6266939093070768E-7</v>
      </c>
      <c r="J2407" s="190"/>
    </row>
    <row r="2408" spans="1:10" x14ac:dyDescent="0.2">
      <c r="A2408" s="76">
        <v>5490</v>
      </c>
      <c r="B2408" s="76">
        <f t="shared" si="289"/>
        <v>5.49</v>
      </c>
      <c r="C2408" s="78">
        <f t="shared" si="290"/>
        <v>6.0885706813924237E-9</v>
      </c>
      <c r="D2408" s="78">
        <f t="shared" si="291"/>
        <v>1</v>
      </c>
      <c r="E2408" s="78">
        <f t="shared" si="292"/>
        <v>6.0885706813924237E-9</v>
      </c>
      <c r="F2408" s="78">
        <f t="shared" si="293"/>
        <v>-164.30969295863895</v>
      </c>
      <c r="G2408" s="78">
        <f t="shared" si="294"/>
        <v>10</v>
      </c>
      <c r="H2408" s="78">
        <f t="shared" si="295"/>
        <v>2.4105300857609486E-8</v>
      </c>
      <c r="I2408" s="78">
        <f t="shared" si="296"/>
        <v>2.4105300857609486E-7</v>
      </c>
      <c r="J2408" s="190"/>
    </row>
    <row r="2409" spans="1:10" x14ac:dyDescent="0.2">
      <c r="A2409" s="76">
        <v>5500</v>
      </c>
      <c r="B2409" s="76">
        <f t="shared" si="289"/>
        <v>5.5</v>
      </c>
      <c r="C2409" s="78">
        <f t="shared" si="290"/>
        <v>3.0191608254919329E-48</v>
      </c>
      <c r="D2409" s="78">
        <f t="shared" si="291"/>
        <v>1</v>
      </c>
      <c r="E2409" s="78">
        <f t="shared" si="292"/>
        <v>3.0191608254919329E-48</v>
      </c>
      <c r="F2409" s="78">
        <f t="shared" si="293"/>
        <v>-950.40227504484847</v>
      </c>
      <c r="G2409" s="78">
        <f t="shared" si="294"/>
        <v>10</v>
      </c>
      <c r="H2409" s="78">
        <f t="shared" si="295"/>
        <v>3.0442853406962118E-9</v>
      </c>
      <c r="I2409" s="78">
        <f t="shared" si="296"/>
        <v>3.0442853406962121E-8</v>
      </c>
      <c r="J2409" s="190"/>
    </row>
    <row r="2410" spans="1:10" x14ac:dyDescent="0.2">
      <c r="A2410" s="76">
        <v>5510</v>
      </c>
      <c r="B2410" s="76">
        <f t="shared" si="289"/>
        <v>5.51</v>
      </c>
      <c r="C2410" s="78">
        <f t="shared" si="290"/>
        <v>6.025024682338697E-9</v>
      </c>
      <c r="D2410" s="78">
        <f t="shared" si="291"/>
        <v>1</v>
      </c>
      <c r="E2410" s="78">
        <f t="shared" si="292"/>
        <v>6.025024682338697E-9</v>
      </c>
      <c r="F2410" s="78">
        <f t="shared" si="293"/>
        <v>-164.40082339205262</v>
      </c>
      <c r="G2410" s="78">
        <f t="shared" si="294"/>
        <v>10</v>
      </c>
      <c r="H2410" s="78">
        <f t="shared" si="295"/>
        <v>3.0125123411693485E-9</v>
      </c>
      <c r="I2410" s="78">
        <f t="shared" si="296"/>
        <v>3.0125123411693485E-8</v>
      </c>
      <c r="J2410" s="190"/>
    </row>
    <row r="2411" spans="1:10" x14ac:dyDescent="0.2">
      <c r="A2411" s="76">
        <v>5520</v>
      </c>
      <c r="B2411" s="76">
        <f t="shared" si="289"/>
        <v>5.52</v>
      </c>
      <c r="C2411" s="78">
        <f t="shared" si="290"/>
        <v>4.1247366836145698E-8</v>
      </c>
      <c r="D2411" s="78">
        <f t="shared" si="291"/>
        <v>1</v>
      </c>
      <c r="E2411" s="78">
        <f t="shared" si="292"/>
        <v>4.1247366836145698E-8</v>
      </c>
      <c r="F2411" s="78">
        <f t="shared" si="293"/>
        <v>-147.69207541744856</v>
      </c>
      <c r="G2411" s="78">
        <f t="shared" si="294"/>
        <v>10</v>
      </c>
      <c r="H2411" s="78">
        <f t="shared" si="295"/>
        <v>2.3636195759242198E-8</v>
      </c>
      <c r="I2411" s="78">
        <f t="shared" si="296"/>
        <v>2.3636195759242198E-7</v>
      </c>
      <c r="J2411" s="190"/>
    </row>
    <row r="2412" spans="1:10" x14ac:dyDescent="0.2">
      <c r="A2412" s="76">
        <v>5530</v>
      </c>
      <c r="B2412" s="76">
        <f t="shared" si="289"/>
        <v>5.53</v>
      </c>
      <c r="C2412" s="78">
        <f t="shared" si="290"/>
        <v>1.0699068925550556E-7</v>
      </c>
      <c r="D2412" s="78">
        <f t="shared" si="291"/>
        <v>1</v>
      </c>
      <c r="E2412" s="78">
        <f t="shared" si="292"/>
        <v>1.0699068925550556E-7</v>
      </c>
      <c r="F2412" s="78">
        <f t="shared" si="293"/>
        <v>-139.41308029319234</v>
      </c>
      <c r="G2412" s="78">
        <f t="shared" si="294"/>
        <v>10</v>
      </c>
      <c r="H2412" s="78">
        <f t="shared" si="295"/>
        <v>7.4119028045825633E-8</v>
      </c>
      <c r="I2412" s="78">
        <f t="shared" si="296"/>
        <v>7.4119028045825636E-7</v>
      </c>
      <c r="J2412" s="190"/>
    </row>
    <row r="2413" spans="1:10" x14ac:dyDescent="0.2">
      <c r="A2413" s="76">
        <v>5540</v>
      </c>
      <c r="B2413" s="76">
        <f t="shared" si="289"/>
        <v>5.54</v>
      </c>
      <c r="C2413" s="78">
        <f t="shared" si="290"/>
        <v>1.7291367230850264E-7</v>
      </c>
      <c r="D2413" s="78">
        <f t="shared" si="291"/>
        <v>1</v>
      </c>
      <c r="E2413" s="78">
        <f t="shared" si="292"/>
        <v>1.7291367230850264E-7</v>
      </c>
      <c r="F2413" s="78">
        <f t="shared" si="293"/>
        <v>-135.24341331284663</v>
      </c>
      <c r="G2413" s="78">
        <f t="shared" si="294"/>
        <v>10</v>
      </c>
      <c r="H2413" s="78">
        <f t="shared" si="295"/>
        <v>1.3995218078200411E-7</v>
      </c>
      <c r="I2413" s="78">
        <f t="shared" si="296"/>
        <v>1.3995218078200411E-6</v>
      </c>
      <c r="J2413" s="190"/>
    </row>
    <row r="2414" spans="1:10" x14ac:dyDescent="0.2">
      <c r="A2414" s="76">
        <v>5550</v>
      </c>
      <c r="B2414" s="76">
        <f t="shared" si="289"/>
        <v>5.55</v>
      </c>
      <c r="C2414" s="78">
        <f t="shared" si="290"/>
        <v>1.9996412003045342E-7</v>
      </c>
      <c r="D2414" s="78">
        <f t="shared" si="291"/>
        <v>1</v>
      </c>
      <c r="E2414" s="78">
        <f t="shared" si="292"/>
        <v>1.9996412003045342E-7</v>
      </c>
      <c r="F2414" s="78">
        <f t="shared" si="293"/>
        <v>-133.98095847379025</v>
      </c>
      <c r="G2414" s="78">
        <f t="shared" si="294"/>
        <v>10</v>
      </c>
      <c r="H2414" s="78">
        <f t="shared" si="295"/>
        <v>1.8643889616947804E-7</v>
      </c>
      <c r="I2414" s="78">
        <f t="shared" si="296"/>
        <v>1.8643889616947804E-6</v>
      </c>
      <c r="J2414" s="190"/>
    </row>
    <row r="2415" spans="1:10" x14ac:dyDescent="0.2">
      <c r="A2415" s="76">
        <v>5560</v>
      </c>
      <c r="B2415" s="76">
        <f t="shared" si="289"/>
        <v>5.56</v>
      </c>
      <c r="C2415" s="78">
        <f t="shared" si="290"/>
        <v>1.7112646089929548E-7</v>
      </c>
      <c r="D2415" s="78">
        <f t="shared" si="291"/>
        <v>1</v>
      </c>
      <c r="E2415" s="78">
        <f t="shared" si="292"/>
        <v>1.7112646089929548E-7</v>
      </c>
      <c r="F2415" s="78">
        <f t="shared" si="293"/>
        <v>-135.3336566257733</v>
      </c>
      <c r="G2415" s="78">
        <f t="shared" si="294"/>
        <v>10</v>
      </c>
      <c r="H2415" s="78">
        <f t="shared" si="295"/>
        <v>1.8554529046487445E-7</v>
      </c>
      <c r="I2415" s="78">
        <f t="shared" si="296"/>
        <v>1.8554529046487446E-6</v>
      </c>
      <c r="J2415" s="190"/>
    </row>
    <row r="2416" spans="1:10" x14ac:dyDescent="0.2">
      <c r="A2416" s="76">
        <v>5570</v>
      </c>
      <c r="B2416" s="76">
        <f t="shared" si="289"/>
        <v>5.57</v>
      </c>
      <c r="C2416" s="78">
        <f t="shared" si="290"/>
        <v>1.0479043027352868E-7</v>
      </c>
      <c r="D2416" s="78">
        <f t="shared" si="291"/>
        <v>1</v>
      </c>
      <c r="E2416" s="78">
        <f t="shared" si="292"/>
        <v>1.0479043027352868E-7</v>
      </c>
      <c r="F2416" s="78">
        <f t="shared" si="293"/>
        <v>-139.59356752818437</v>
      </c>
      <c r="G2416" s="78">
        <f t="shared" si="294"/>
        <v>10</v>
      </c>
      <c r="H2416" s="78">
        <f t="shared" si="295"/>
        <v>1.3795844558641208E-7</v>
      </c>
      <c r="I2416" s="78">
        <f t="shared" si="296"/>
        <v>1.3795844558641207E-6</v>
      </c>
      <c r="J2416" s="190"/>
    </row>
    <row r="2417" spans="1:10" x14ac:dyDescent="0.2">
      <c r="A2417" s="76">
        <v>5580</v>
      </c>
      <c r="B2417" s="76">
        <f t="shared" si="289"/>
        <v>5.58</v>
      </c>
      <c r="C2417" s="78">
        <f t="shared" si="290"/>
        <v>3.9981548487810061E-8</v>
      </c>
      <c r="D2417" s="78">
        <f t="shared" si="291"/>
        <v>1</v>
      </c>
      <c r="E2417" s="78">
        <f t="shared" si="292"/>
        <v>3.9981548487810061E-8</v>
      </c>
      <c r="F2417" s="78">
        <f t="shared" si="293"/>
        <v>-147.96280779280823</v>
      </c>
      <c r="G2417" s="78">
        <f t="shared" si="294"/>
        <v>10</v>
      </c>
      <c r="H2417" s="78">
        <f t="shared" si="295"/>
        <v>7.2385989380669375E-8</v>
      </c>
      <c r="I2417" s="78">
        <f t="shared" si="296"/>
        <v>7.238598938066937E-7</v>
      </c>
      <c r="J2417" s="190"/>
    </row>
    <row r="2418" spans="1:10" x14ac:dyDescent="0.2">
      <c r="A2418" s="76">
        <v>5590</v>
      </c>
      <c r="B2418" s="76">
        <f t="shared" si="289"/>
        <v>5.59</v>
      </c>
      <c r="C2418" s="78">
        <f t="shared" si="290"/>
        <v>5.7797607742560037E-9</v>
      </c>
      <c r="D2418" s="78">
        <f t="shared" si="291"/>
        <v>1</v>
      </c>
      <c r="E2418" s="78">
        <f t="shared" si="292"/>
        <v>5.7797607742560037E-9</v>
      </c>
      <c r="F2418" s="78">
        <f t="shared" si="293"/>
        <v>-164.761802735294</v>
      </c>
      <c r="G2418" s="78">
        <f t="shared" si="294"/>
        <v>10</v>
      </c>
      <c r="H2418" s="78">
        <f t="shared" si="295"/>
        <v>2.2880654631033031E-8</v>
      </c>
      <c r="I2418" s="78">
        <f t="shared" si="296"/>
        <v>2.2880654631033031E-7</v>
      </c>
      <c r="J2418" s="190"/>
    </row>
    <row r="2419" spans="1:10" x14ac:dyDescent="0.2">
      <c r="A2419" s="76">
        <v>5600</v>
      </c>
      <c r="B2419" s="76">
        <f t="shared" si="289"/>
        <v>5.6</v>
      </c>
      <c r="C2419" s="78">
        <f t="shared" si="290"/>
        <v>6.2929829541714454E-50</v>
      </c>
      <c r="D2419" s="78">
        <f t="shared" si="291"/>
        <v>1</v>
      </c>
      <c r="E2419" s="78">
        <f t="shared" si="292"/>
        <v>6.2929829541714454E-50</v>
      </c>
      <c r="F2419" s="78">
        <f t="shared" si="293"/>
        <v>-984.02286889252309</v>
      </c>
      <c r="G2419" s="78">
        <f t="shared" si="294"/>
        <v>10</v>
      </c>
      <c r="H2419" s="78">
        <f t="shared" si="295"/>
        <v>2.8898803871280019E-9</v>
      </c>
      <c r="I2419" s="78">
        <f t="shared" si="296"/>
        <v>2.8898803871280019E-8</v>
      </c>
      <c r="J2419" s="190"/>
    </row>
    <row r="2420" spans="1:10" x14ac:dyDescent="0.2">
      <c r="A2420" s="76">
        <v>5610</v>
      </c>
      <c r="B2420" s="76">
        <f t="shared" si="289"/>
        <v>5.61</v>
      </c>
      <c r="C2420" s="78">
        <f t="shared" si="290"/>
        <v>5.7205961848238016E-9</v>
      </c>
      <c r="D2420" s="78">
        <f t="shared" si="291"/>
        <v>1</v>
      </c>
      <c r="E2420" s="78">
        <f t="shared" si="292"/>
        <v>5.7205961848238016E-9</v>
      </c>
      <c r="F2420" s="78">
        <f t="shared" si="293"/>
        <v>-164.85117415740262</v>
      </c>
      <c r="G2420" s="78">
        <f t="shared" si="294"/>
        <v>10</v>
      </c>
      <c r="H2420" s="78">
        <f t="shared" si="295"/>
        <v>2.8602980924119008E-9</v>
      </c>
      <c r="I2420" s="78">
        <f t="shared" si="296"/>
        <v>2.8602980924119009E-8</v>
      </c>
      <c r="J2420" s="190"/>
    </row>
    <row r="2421" spans="1:10" x14ac:dyDescent="0.2">
      <c r="A2421" s="76">
        <v>5620</v>
      </c>
      <c r="B2421" s="76">
        <f t="shared" si="289"/>
        <v>5.62</v>
      </c>
      <c r="C2421" s="78">
        <f t="shared" si="290"/>
        <v>3.9167192140864244E-8</v>
      </c>
      <c r="D2421" s="78">
        <f t="shared" si="291"/>
        <v>1</v>
      </c>
      <c r="E2421" s="78">
        <f t="shared" si="292"/>
        <v>3.9167192140864244E-8</v>
      </c>
      <c r="F2421" s="78">
        <f t="shared" si="293"/>
        <v>-148.14155122997593</v>
      </c>
      <c r="G2421" s="78">
        <f t="shared" si="294"/>
        <v>10</v>
      </c>
      <c r="H2421" s="78">
        <f t="shared" si="295"/>
        <v>2.2443894162844021E-8</v>
      </c>
      <c r="I2421" s="78">
        <f t="shared" si="296"/>
        <v>2.244389416284402E-7</v>
      </c>
      <c r="J2421" s="190"/>
    </row>
    <row r="2422" spans="1:10" x14ac:dyDescent="0.2">
      <c r="A2422" s="76">
        <v>5630</v>
      </c>
      <c r="B2422" s="76">
        <f t="shared" si="289"/>
        <v>5.63</v>
      </c>
      <c r="C2422" s="78">
        <f t="shared" si="290"/>
        <v>1.0160516645891055E-7</v>
      </c>
      <c r="D2422" s="78">
        <f t="shared" si="291"/>
        <v>1</v>
      </c>
      <c r="E2422" s="78">
        <f t="shared" si="292"/>
        <v>1.0160516645891055E-7</v>
      </c>
      <c r="F2422" s="78">
        <f t="shared" si="293"/>
        <v>-139.86168416632762</v>
      </c>
      <c r="G2422" s="78">
        <f t="shared" si="294"/>
        <v>10</v>
      </c>
      <c r="H2422" s="78">
        <f t="shared" si="295"/>
        <v>7.0386179299887403E-8</v>
      </c>
      <c r="I2422" s="78">
        <f t="shared" si="296"/>
        <v>7.0386179299887403E-7</v>
      </c>
      <c r="J2422" s="190"/>
    </row>
    <row r="2423" spans="1:10" x14ac:dyDescent="0.2">
      <c r="A2423" s="76">
        <v>5640</v>
      </c>
      <c r="B2423" s="76">
        <f t="shared" si="289"/>
        <v>5.64</v>
      </c>
      <c r="C2423" s="78">
        <f t="shared" si="290"/>
        <v>1.642262544036301E-7</v>
      </c>
      <c r="D2423" s="78">
        <f t="shared" si="291"/>
        <v>1</v>
      </c>
      <c r="E2423" s="78">
        <f t="shared" si="292"/>
        <v>1.642262544036301E-7</v>
      </c>
      <c r="F2423" s="78">
        <f t="shared" si="293"/>
        <v>-135.69114824382498</v>
      </c>
      <c r="G2423" s="78">
        <f t="shared" si="294"/>
        <v>10</v>
      </c>
      <c r="H2423" s="78">
        <f t="shared" si="295"/>
        <v>1.3291571043127032E-7</v>
      </c>
      <c r="I2423" s="78">
        <f t="shared" si="296"/>
        <v>1.3291571043127031E-6</v>
      </c>
      <c r="J2423" s="190"/>
    </row>
    <row r="2424" spans="1:10" x14ac:dyDescent="0.2">
      <c r="A2424" s="76">
        <v>5650</v>
      </c>
      <c r="B2424" s="76">
        <f t="shared" si="289"/>
        <v>5.65</v>
      </c>
      <c r="C2424" s="78">
        <f t="shared" si="290"/>
        <v>1.8993658611594282E-7</v>
      </c>
      <c r="D2424" s="78">
        <f t="shared" si="291"/>
        <v>1</v>
      </c>
      <c r="E2424" s="78">
        <f t="shared" si="292"/>
        <v>1.8993658611594282E-7</v>
      </c>
      <c r="F2424" s="78">
        <f t="shared" si="293"/>
        <v>-134.42782744376791</v>
      </c>
      <c r="G2424" s="78">
        <f t="shared" si="294"/>
        <v>10</v>
      </c>
      <c r="H2424" s="78">
        <f t="shared" si="295"/>
        <v>1.7708142025978645E-7</v>
      </c>
      <c r="I2424" s="78">
        <f t="shared" si="296"/>
        <v>1.7708142025978643E-6</v>
      </c>
      <c r="J2424" s="190"/>
    </row>
    <row r="2425" spans="1:10" x14ac:dyDescent="0.2">
      <c r="A2425" s="76">
        <v>5660</v>
      </c>
      <c r="B2425" s="76">
        <f t="shared" si="289"/>
        <v>5.66</v>
      </c>
      <c r="C2425" s="78">
        <f t="shared" si="290"/>
        <v>1.6256119007958724E-7</v>
      </c>
      <c r="D2425" s="78">
        <f t="shared" si="291"/>
        <v>1</v>
      </c>
      <c r="E2425" s="78">
        <f t="shared" si="292"/>
        <v>1.6256119007958724E-7</v>
      </c>
      <c r="F2425" s="78">
        <f t="shared" si="293"/>
        <v>-135.77966259994295</v>
      </c>
      <c r="G2425" s="78">
        <f t="shared" si="294"/>
        <v>10</v>
      </c>
      <c r="H2425" s="78">
        <f t="shared" si="295"/>
        <v>1.7624888809776502E-7</v>
      </c>
      <c r="I2425" s="78">
        <f t="shared" si="296"/>
        <v>1.76248888097765E-6</v>
      </c>
      <c r="J2425" s="190"/>
    </row>
    <row r="2426" spans="1:10" x14ac:dyDescent="0.2">
      <c r="A2426" s="76">
        <v>5670</v>
      </c>
      <c r="B2426" s="76">
        <f t="shared" si="289"/>
        <v>5.67</v>
      </c>
      <c r="C2426" s="78">
        <f t="shared" si="290"/>
        <v>9.9555286659166571E-8</v>
      </c>
      <c r="D2426" s="78">
        <f t="shared" si="291"/>
        <v>1</v>
      </c>
      <c r="E2426" s="78">
        <f t="shared" si="292"/>
        <v>9.9555286659166571E-8</v>
      </c>
      <c r="F2426" s="78">
        <f t="shared" si="293"/>
        <v>-140.03871345588732</v>
      </c>
      <c r="G2426" s="78">
        <f t="shared" si="294"/>
        <v>10</v>
      </c>
      <c r="H2426" s="78">
        <f t="shared" si="295"/>
        <v>1.310582383693769E-7</v>
      </c>
      <c r="I2426" s="78">
        <f t="shared" si="296"/>
        <v>1.310582383693769E-6</v>
      </c>
      <c r="J2426" s="190"/>
    </row>
    <row r="2427" spans="1:10" x14ac:dyDescent="0.2">
      <c r="A2427" s="76">
        <v>5680</v>
      </c>
      <c r="B2427" s="76">
        <f t="shared" si="289"/>
        <v>5.68</v>
      </c>
      <c r="C2427" s="78">
        <f t="shared" si="290"/>
        <v>3.7987889812200309E-8</v>
      </c>
      <c r="D2427" s="78">
        <f t="shared" si="291"/>
        <v>1</v>
      </c>
      <c r="E2427" s="78">
        <f t="shared" si="292"/>
        <v>3.7987889812200309E-8</v>
      </c>
      <c r="F2427" s="78">
        <f t="shared" si="293"/>
        <v>-148.40709660764762</v>
      </c>
      <c r="G2427" s="78">
        <f t="shared" si="294"/>
        <v>10</v>
      </c>
      <c r="H2427" s="78">
        <f t="shared" si="295"/>
        <v>6.877158823568344E-8</v>
      </c>
      <c r="I2427" s="78">
        <f t="shared" si="296"/>
        <v>6.8771588235683445E-7</v>
      </c>
      <c r="J2427" s="190"/>
    </row>
    <row r="2428" spans="1:10" x14ac:dyDescent="0.2">
      <c r="A2428" s="76">
        <v>5690</v>
      </c>
      <c r="B2428" s="76">
        <f t="shared" si="289"/>
        <v>5.69</v>
      </c>
      <c r="C2428" s="78">
        <f t="shared" si="290"/>
        <v>5.4920961553503511E-9</v>
      </c>
      <c r="D2428" s="78">
        <f t="shared" si="291"/>
        <v>1</v>
      </c>
      <c r="E2428" s="78">
        <f t="shared" si="292"/>
        <v>5.4920961553503511E-9</v>
      </c>
      <c r="F2428" s="78">
        <f t="shared" si="293"/>
        <v>-165.20523735524426</v>
      </c>
      <c r="G2428" s="78">
        <f t="shared" si="294"/>
        <v>10</v>
      </c>
      <c r="H2428" s="78">
        <f t="shared" si="295"/>
        <v>2.1739992983775331E-8</v>
      </c>
      <c r="I2428" s="78">
        <f t="shared" si="296"/>
        <v>2.1739992983775331E-7</v>
      </c>
      <c r="J2428" s="190"/>
    </row>
    <row r="2429" spans="1:10" x14ac:dyDescent="0.2">
      <c r="A2429" s="76">
        <v>5700</v>
      </c>
      <c r="B2429" s="76">
        <f t="shared" ref="B2429:B2492" si="297">A2429/1000</f>
        <v>5.7</v>
      </c>
      <c r="C2429" s="78">
        <f t="shared" ref="C2429:C2492" si="298">ABS(SIN(((144*PI()*$A2429*VLOOKUP($D$8,$C$13:$D$16,2,FALSE))/($D$11*1000000)))/(VLOOKUP($D$8,$C$13:$D$16,2,FALSE)*SIN(((144*PI()*$A2429)/($D$11*1000000)))))^3</f>
        <v>1.0167232196121298E-48</v>
      </c>
      <c r="D2429" s="78">
        <f t="shared" ref="D2429:D2492" si="299">ABS(SIN(((144*VLOOKUP($D$8,$C$13:$D$16,2,FALSE)*PI()*$A2429*VLOOKUP($D$8,$C$13:$E$16,3,FALSE))/($D$11*1000000)))/(VLOOKUP($D$8,$C$13:$E$16,3,FALSE)*SIN(((144*VLOOKUP($D$8,$C$13:$D$16,2,FALSE)*PI()*$A2429)/($D$11*1000000)))))^1</f>
        <v>1</v>
      </c>
      <c r="E2429" s="78">
        <f t="shared" ref="E2429:E2492" si="300">C2429*D2429</f>
        <v>1.0167232196121298E-48</v>
      </c>
      <c r="F2429" s="78">
        <f t="shared" ref="F2429:F2492" si="301">20*LOG10(E2429)</f>
        <v>-959.8559451609184</v>
      </c>
      <c r="G2429" s="78">
        <f t="shared" ref="G2429:G2492" si="302">A2429-A2428</f>
        <v>10</v>
      </c>
      <c r="H2429" s="78">
        <f t="shared" ref="H2429:H2492" si="303">((C2429+C2428)/2)</f>
        <v>2.7460480776751756E-9</v>
      </c>
      <c r="I2429" s="78">
        <f t="shared" si="296"/>
        <v>2.7460480776751755E-8</v>
      </c>
      <c r="J2429" s="190"/>
    </row>
    <row r="2430" spans="1:10" x14ac:dyDescent="0.2">
      <c r="A2430" s="76">
        <v>5710</v>
      </c>
      <c r="B2430" s="76">
        <f t="shared" si="297"/>
        <v>5.71</v>
      </c>
      <c r="C2430" s="78">
        <f t="shared" si="298"/>
        <v>5.4369400713926741E-9</v>
      </c>
      <c r="D2430" s="78">
        <f t="shared" si="299"/>
        <v>1</v>
      </c>
      <c r="E2430" s="78">
        <f t="shared" si="300"/>
        <v>5.4369400713926741E-9</v>
      </c>
      <c r="F2430" s="78">
        <f t="shared" si="301"/>
        <v>-165.29290907955345</v>
      </c>
      <c r="G2430" s="78">
        <f t="shared" si="302"/>
        <v>10</v>
      </c>
      <c r="H2430" s="78">
        <f t="shared" si="303"/>
        <v>2.7184700356963371E-9</v>
      </c>
      <c r="I2430" s="78">
        <f t="shared" ref="I2430:I2493" si="304">G2430*H2430</f>
        <v>2.718470035696337E-8</v>
      </c>
      <c r="J2430" s="190"/>
    </row>
    <row r="2431" spans="1:10" x14ac:dyDescent="0.2">
      <c r="A2431" s="76">
        <v>5720</v>
      </c>
      <c r="B2431" s="76">
        <f t="shared" si="297"/>
        <v>5.72</v>
      </c>
      <c r="C2431" s="78">
        <f t="shared" si="298"/>
        <v>3.7228708387840486E-8</v>
      </c>
      <c r="D2431" s="78">
        <f t="shared" si="299"/>
        <v>1</v>
      </c>
      <c r="E2431" s="78">
        <f t="shared" si="300"/>
        <v>3.7228708387840486E-8</v>
      </c>
      <c r="F2431" s="78">
        <f t="shared" si="301"/>
        <v>-148.5824406185084</v>
      </c>
      <c r="G2431" s="78">
        <f t="shared" si="302"/>
        <v>10</v>
      </c>
      <c r="H2431" s="78">
        <f t="shared" si="303"/>
        <v>2.133282422961658E-8</v>
      </c>
      <c r="I2431" s="78">
        <f t="shared" si="304"/>
        <v>2.1332824229616581E-7</v>
      </c>
      <c r="J2431" s="190"/>
    </row>
    <row r="2432" spans="1:10" x14ac:dyDescent="0.2">
      <c r="A2432" s="76">
        <v>5730</v>
      </c>
      <c r="B2432" s="76">
        <f t="shared" si="297"/>
        <v>5.73</v>
      </c>
      <c r="C2432" s="78">
        <f t="shared" si="298"/>
        <v>9.6585838869777526E-8</v>
      </c>
      <c r="D2432" s="78">
        <f t="shared" si="299"/>
        <v>1</v>
      </c>
      <c r="E2432" s="78">
        <f t="shared" si="300"/>
        <v>9.6585838869777526E-8</v>
      </c>
      <c r="F2432" s="78">
        <f t="shared" si="301"/>
        <v>-140.3017308778073</v>
      </c>
      <c r="G2432" s="78">
        <f t="shared" si="302"/>
        <v>10</v>
      </c>
      <c r="H2432" s="78">
        <f t="shared" si="303"/>
        <v>6.6907273628809006E-8</v>
      </c>
      <c r="I2432" s="78">
        <f t="shared" si="304"/>
        <v>6.6907273628809006E-7</v>
      </c>
      <c r="J2432" s="190"/>
    </row>
    <row r="2433" spans="1:10" x14ac:dyDescent="0.2">
      <c r="A2433" s="76">
        <v>5740</v>
      </c>
      <c r="B2433" s="76">
        <f t="shared" si="297"/>
        <v>5.74</v>
      </c>
      <c r="C2433" s="78">
        <f t="shared" si="298"/>
        <v>1.5612852040337473E-7</v>
      </c>
      <c r="D2433" s="78">
        <f t="shared" si="299"/>
        <v>1</v>
      </c>
      <c r="E2433" s="78">
        <f t="shared" si="300"/>
        <v>1.5612852040337473E-7</v>
      </c>
      <c r="F2433" s="78">
        <f t="shared" si="301"/>
        <v>-136.13035511973516</v>
      </c>
      <c r="G2433" s="78">
        <f t="shared" si="302"/>
        <v>10</v>
      </c>
      <c r="H2433" s="78">
        <f t="shared" si="303"/>
        <v>1.2635717963657614E-7</v>
      </c>
      <c r="I2433" s="78">
        <f t="shared" si="304"/>
        <v>1.2635717963657614E-6</v>
      </c>
      <c r="J2433" s="190"/>
    </row>
    <row r="2434" spans="1:10" x14ac:dyDescent="0.2">
      <c r="A2434" s="76">
        <v>5750</v>
      </c>
      <c r="B2434" s="76">
        <f t="shared" si="297"/>
        <v>5.75</v>
      </c>
      <c r="C2434" s="78">
        <f t="shared" si="298"/>
        <v>1.8058851820581556E-7</v>
      </c>
      <c r="D2434" s="78">
        <f t="shared" si="299"/>
        <v>1</v>
      </c>
      <c r="E2434" s="78">
        <f t="shared" si="300"/>
        <v>1.8058851820581556E-7</v>
      </c>
      <c r="F2434" s="78">
        <f t="shared" si="301"/>
        <v>-134.86619731061342</v>
      </c>
      <c r="G2434" s="78">
        <f t="shared" si="302"/>
        <v>10</v>
      </c>
      <c r="H2434" s="78">
        <f t="shared" si="303"/>
        <v>1.6835851930459515E-7</v>
      </c>
      <c r="I2434" s="78">
        <f t="shared" si="304"/>
        <v>1.6835851930459514E-6</v>
      </c>
      <c r="J2434" s="190"/>
    </row>
    <row r="2435" spans="1:10" x14ac:dyDescent="0.2">
      <c r="A2435" s="76">
        <v>5760</v>
      </c>
      <c r="B2435" s="76">
        <f t="shared" si="297"/>
        <v>5.76</v>
      </c>
      <c r="C2435" s="78">
        <f t="shared" si="298"/>
        <v>1.5457529590013993E-7</v>
      </c>
      <c r="D2435" s="78">
        <f t="shared" si="299"/>
        <v>1</v>
      </c>
      <c r="E2435" s="78">
        <f t="shared" si="300"/>
        <v>1.5457529590013993E-7</v>
      </c>
      <c r="F2435" s="78">
        <f t="shared" si="301"/>
        <v>-136.21719826935549</v>
      </c>
      <c r="G2435" s="78">
        <f t="shared" si="302"/>
        <v>10</v>
      </c>
      <c r="H2435" s="78">
        <f t="shared" si="303"/>
        <v>1.6758190705297773E-7</v>
      </c>
      <c r="I2435" s="78">
        <f t="shared" si="304"/>
        <v>1.6758190705297772E-6</v>
      </c>
      <c r="J2435" s="190"/>
    </row>
    <row r="2436" spans="1:10" x14ac:dyDescent="0.2">
      <c r="A2436" s="76">
        <v>5770</v>
      </c>
      <c r="B2436" s="76">
        <f t="shared" si="297"/>
        <v>5.77</v>
      </c>
      <c r="C2436" s="78">
        <f t="shared" si="298"/>
        <v>9.4673648420325434E-8</v>
      </c>
      <c r="D2436" s="78">
        <f t="shared" si="299"/>
        <v>1</v>
      </c>
      <c r="E2436" s="78">
        <f t="shared" si="300"/>
        <v>9.4673648420325434E-8</v>
      </c>
      <c r="F2436" s="78">
        <f t="shared" si="301"/>
        <v>-140.47541772473093</v>
      </c>
      <c r="G2436" s="78">
        <f t="shared" si="302"/>
        <v>10</v>
      </c>
      <c r="H2436" s="78">
        <f t="shared" si="303"/>
        <v>1.2462447216023268E-7</v>
      </c>
      <c r="I2436" s="78">
        <f t="shared" si="304"/>
        <v>1.2462447216023268E-6</v>
      </c>
      <c r="J2436" s="190"/>
    </row>
    <row r="2437" spans="1:10" x14ac:dyDescent="0.2">
      <c r="A2437" s="76">
        <v>5780</v>
      </c>
      <c r="B2437" s="76">
        <f t="shared" si="297"/>
        <v>5.78</v>
      </c>
      <c r="C2437" s="78">
        <f t="shared" si="298"/>
        <v>3.6128621156048728E-8</v>
      </c>
      <c r="D2437" s="78">
        <f t="shared" si="299"/>
        <v>1</v>
      </c>
      <c r="E2437" s="78">
        <f t="shared" si="300"/>
        <v>3.6128621156048728E-8</v>
      </c>
      <c r="F2437" s="78">
        <f t="shared" si="301"/>
        <v>-148.84297225811994</v>
      </c>
      <c r="G2437" s="78">
        <f t="shared" si="302"/>
        <v>10</v>
      </c>
      <c r="H2437" s="78">
        <f t="shared" si="303"/>
        <v>6.5401134788187081E-8</v>
      </c>
      <c r="I2437" s="78">
        <f t="shared" si="304"/>
        <v>6.5401134788187076E-7</v>
      </c>
      <c r="J2437" s="190"/>
    </row>
    <row r="2438" spans="1:10" x14ac:dyDescent="0.2">
      <c r="A2438" s="76">
        <v>5790</v>
      </c>
      <c r="B2438" s="76">
        <f t="shared" si="297"/>
        <v>5.79</v>
      </c>
      <c r="C2438" s="78">
        <f t="shared" si="298"/>
        <v>5.2237891889857394E-9</v>
      </c>
      <c r="D2438" s="78">
        <f t="shared" si="299"/>
        <v>1</v>
      </c>
      <c r="E2438" s="78">
        <f t="shared" si="300"/>
        <v>5.2237891889857394E-9</v>
      </c>
      <c r="F2438" s="78">
        <f t="shared" si="301"/>
        <v>-165.64028715497957</v>
      </c>
      <c r="G2438" s="78">
        <f t="shared" si="302"/>
        <v>10</v>
      </c>
      <c r="H2438" s="78">
        <f t="shared" si="303"/>
        <v>2.0676205172517234E-8</v>
      </c>
      <c r="I2438" s="78">
        <f t="shared" si="304"/>
        <v>2.0676205172517234E-7</v>
      </c>
      <c r="J2438" s="190"/>
    </row>
    <row r="2439" spans="1:10" x14ac:dyDescent="0.2">
      <c r="A2439" s="76">
        <v>5800</v>
      </c>
      <c r="B2439" s="76">
        <f t="shared" si="297"/>
        <v>5.8</v>
      </c>
      <c r="C2439" s="78">
        <f t="shared" si="298"/>
        <v>1.4368009828490587E-62</v>
      </c>
      <c r="D2439" s="78">
        <f t="shared" si="299"/>
        <v>1</v>
      </c>
      <c r="E2439" s="78">
        <f t="shared" si="300"/>
        <v>1.4368009828490587E-62</v>
      </c>
      <c r="F2439" s="78">
        <f t="shared" si="301"/>
        <v>-1236.8520676719183</v>
      </c>
      <c r="G2439" s="78">
        <f t="shared" si="302"/>
        <v>10</v>
      </c>
      <c r="H2439" s="78">
        <f t="shared" si="303"/>
        <v>2.6118945944928697E-9</v>
      </c>
      <c r="I2439" s="78">
        <f t="shared" si="304"/>
        <v>2.6118945944928697E-8</v>
      </c>
      <c r="J2439" s="190"/>
    </row>
    <row r="2440" spans="1:10" x14ac:dyDescent="0.2">
      <c r="A2440" s="76">
        <v>5810</v>
      </c>
      <c r="B2440" s="76">
        <f t="shared" si="297"/>
        <v>5.81</v>
      </c>
      <c r="C2440" s="78">
        <f t="shared" si="298"/>
        <v>5.1723062201615778E-9</v>
      </c>
      <c r="D2440" s="78">
        <f t="shared" si="299"/>
        <v>1</v>
      </c>
      <c r="E2440" s="78">
        <f t="shared" si="300"/>
        <v>5.1723062201615778E-9</v>
      </c>
      <c r="F2440" s="78">
        <f t="shared" si="301"/>
        <v>-165.72631542297287</v>
      </c>
      <c r="G2440" s="78">
        <f t="shared" si="302"/>
        <v>10</v>
      </c>
      <c r="H2440" s="78">
        <f t="shared" si="303"/>
        <v>2.5861531100807889E-9</v>
      </c>
      <c r="I2440" s="78">
        <f t="shared" si="304"/>
        <v>2.5861531100807889E-8</v>
      </c>
      <c r="J2440" s="190"/>
    </row>
    <row r="2441" spans="1:10" x14ac:dyDescent="0.2">
      <c r="A2441" s="76">
        <v>5820</v>
      </c>
      <c r="B2441" s="76">
        <f t="shared" si="297"/>
        <v>5.82</v>
      </c>
      <c r="C2441" s="78">
        <f t="shared" si="298"/>
        <v>3.5419998104592431E-8</v>
      </c>
      <c r="D2441" s="78">
        <f t="shared" si="299"/>
        <v>1</v>
      </c>
      <c r="E2441" s="78">
        <f t="shared" si="300"/>
        <v>3.5419998104592431E-8</v>
      </c>
      <c r="F2441" s="78">
        <f t="shared" si="301"/>
        <v>-149.01502932772129</v>
      </c>
      <c r="G2441" s="78">
        <f t="shared" si="302"/>
        <v>10</v>
      </c>
      <c r="H2441" s="78">
        <f t="shared" si="303"/>
        <v>2.0296152162377004E-8</v>
      </c>
      <c r="I2441" s="78">
        <f t="shared" si="304"/>
        <v>2.0296152162377004E-7</v>
      </c>
      <c r="J2441" s="190"/>
    </row>
    <row r="2442" spans="1:10" x14ac:dyDescent="0.2">
      <c r="A2442" s="76">
        <v>5830</v>
      </c>
      <c r="B2442" s="76">
        <f t="shared" si="297"/>
        <v>5.83</v>
      </c>
      <c r="C2442" s="78">
        <f t="shared" si="298"/>
        <v>9.1901958544967225E-8</v>
      </c>
      <c r="D2442" s="78">
        <f t="shared" si="299"/>
        <v>1</v>
      </c>
      <c r="E2442" s="78">
        <f t="shared" si="300"/>
        <v>9.1901958544967225E-8</v>
      </c>
      <c r="F2442" s="78">
        <f t="shared" si="301"/>
        <v>-140.7335046632009</v>
      </c>
      <c r="G2442" s="78">
        <f t="shared" si="302"/>
        <v>10</v>
      </c>
      <c r="H2442" s="78">
        <f t="shared" si="303"/>
        <v>6.3660978324779831E-8</v>
      </c>
      <c r="I2442" s="78">
        <f t="shared" si="304"/>
        <v>6.3660978324779831E-7</v>
      </c>
      <c r="J2442" s="190"/>
    </row>
    <row r="2443" spans="1:10" x14ac:dyDescent="0.2">
      <c r="A2443" s="76">
        <v>5840</v>
      </c>
      <c r="B2443" s="76">
        <f t="shared" si="297"/>
        <v>5.84</v>
      </c>
      <c r="C2443" s="78">
        <f t="shared" si="298"/>
        <v>1.4857104091773857E-7</v>
      </c>
      <c r="D2443" s="78">
        <f t="shared" si="299"/>
        <v>1</v>
      </c>
      <c r="E2443" s="78">
        <f t="shared" si="300"/>
        <v>1.4857104091773857E-7</v>
      </c>
      <c r="F2443" s="78">
        <f t="shared" si="301"/>
        <v>-136.56131667762773</v>
      </c>
      <c r="G2443" s="78">
        <f t="shared" si="302"/>
        <v>10</v>
      </c>
      <c r="H2443" s="78">
        <f t="shared" si="303"/>
        <v>1.2023649973135289E-7</v>
      </c>
      <c r="I2443" s="78">
        <f t="shared" si="304"/>
        <v>1.2023649973135289E-6</v>
      </c>
      <c r="J2443" s="190"/>
    </row>
    <row r="2444" spans="1:10" x14ac:dyDescent="0.2">
      <c r="A2444" s="76">
        <v>5850</v>
      </c>
      <c r="B2444" s="76">
        <f t="shared" si="297"/>
        <v>5.85</v>
      </c>
      <c r="C2444" s="78">
        <f t="shared" si="298"/>
        <v>1.7186305752618722E-7</v>
      </c>
      <c r="D2444" s="78">
        <f t="shared" si="299"/>
        <v>1</v>
      </c>
      <c r="E2444" s="78">
        <f t="shared" si="300"/>
        <v>1.7186305752618722E-7</v>
      </c>
      <c r="F2444" s="78">
        <f t="shared" si="301"/>
        <v>-135.29634932335546</v>
      </c>
      <c r="G2444" s="78">
        <f t="shared" si="302"/>
        <v>10</v>
      </c>
      <c r="H2444" s="78">
        <f t="shared" si="303"/>
        <v>1.602170492219629E-7</v>
      </c>
      <c r="I2444" s="78">
        <f t="shared" si="304"/>
        <v>1.6021704922196291E-6</v>
      </c>
      <c r="J2444" s="190"/>
    </row>
    <row r="2445" spans="1:10" x14ac:dyDescent="0.2">
      <c r="A2445" s="76">
        <v>5860</v>
      </c>
      <c r="B2445" s="76">
        <f t="shared" si="297"/>
        <v>5.86</v>
      </c>
      <c r="C2445" s="78">
        <f t="shared" si="298"/>
        <v>1.4712037720521173E-7</v>
      </c>
      <c r="D2445" s="78">
        <f t="shared" si="299"/>
        <v>1</v>
      </c>
      <c r="E2445" s="78">
        <f t="shared" si="300"/>
        <v>1.4712037720521173E-7</v>
      </c>
      <c r="F2445" s="78">
        <f t="shared" si="301"/>
        <v>-136.64654340542515</v>
      </c>
      <c r="G2445" s="78">
        <f t="shared" si="302"/>
        <v>10</v>
      </c>
      <c r="H2445" s="78">
        <f t="shared" si="303"/>
        <v>1.5949171736569948E-7</v>
      </c>
      <c r="I2445" s="78">
        <f t="shared" si="304"/>
        <v>1.5949171736569949E-6</v>
      </c>
      <c r="J2445" s="190"/>
    </row>
    <row r="2446" spans="1:10" x14ac:dyDescent="0.2">
      <c r="A2446" s="76">
        <v>5870</v>
      </c>
      <c r="B2446" s="76">
        <f t="shared" si="297"/>
        <v>5.87</v>
      </c>
      <c r="C2446" s="78">
        <f t="shared" si="298"/>
        <v>9.0116033554759502E-8</v>
      </c>
      <c r="D2446" s="78">
        <f t="shared" si="299"/>
        <v>1</v>
      </c>
      <c r="E2446" s="78">
        <f t="shared" si="300"/>
        <v>9.0116033554759502E-8</v>
      </c>
      <c r="F2446" s="78">
        <f t="shared" si="301"/>
        <v>-140.90395863882884</v>
      </c>
      <c r="G2446" s="78">
        <f t="shared" si="302"/>
        <v>10</v>
      </c>
      <c r="H2446" s="78">
        <f t="shared" si="303"/>
        <v>1.1861820537998561E-7</v>
      </c>
      <c r="I2446" s="78">
        <f t="shared" si="304"/>
        <v>1.1861820537998562E-6</v>
      </c>
      <c r="J2446" s="190"/>
    </row>
    <row r="2447" spans="1:10" x14ac:dyDescent="0.2">
      <c r="A2447" s="76">
        <v>5880</v>
      </c>
      <c r="B2447" s="76">
        <f t="shared" si="297"/>
        <v>5.88</v>
      </c>
      <c r="C2447" s="78">
        <f t="shared" si="298"/>
        <v>3.4392553413674648E-8</v>
      </c>
      <c r="D2447" s="78">
        <f t="shared" si="299"/>
        <v>1</v>
      </c>
      <c r="E2447" s="78">
        <f t="shared" si="300"/>
        <v>3.4392553413674648E-8</v>
      </c>
      <c r="F2447" s="78">
        <f t="shared" si="301"/>
        <v>-149.27071159126402</v>
      </c>
      <c r="G2447" s="78">
        <f t="shared" si="302"/>
        <v>10</v>
      </c>
      <c r="H2447" s="78">
        <f t="shared" si="303"/>
        <v>6.2254293484217078E-8</v>
      </c>
      <c r="I2447" s="78">
        <f t="shared" si="304"/>
        <v>6.2254293484217084E-7</v>
      </c>
      <c r="J2447" s="190"/>
    </row>
    <row r="2448" spans="1:10" x14ac:dyDescent="0.2">
      <c r="A2448" s="76">
        <v>5890</v>
      </c>
      <c r="B2448" s="76">
        <f t="shared" si="297"/>
        <v>5.89</v>
      </c>
      <c r="C2448" s="78">
        <f t="shared" si="298"/>
        <v>4.9732308988305983E-9</v>
      </c>
      <c r="D2448" s="78">
        <f t="shared" si="299"/>
        <v>1</v>
      </c>
      <c r="E2448" s="78">
        <f t="shared" si="300"/>
        <v>4.9732308988305983E-9</v>
      </c>
      <c r="F2448" s="78">
        <f t="shared" si="301"/>
        <v>-166.06722753459903</v>
      </c>
      <c r="G2448" s="78">
        <f t="shared" si="302"/>
        <v>10</v>
      </c>
      <c r="H2448" s="78">
        <f t="shared" si="303"/>
        <v>1.9682892156252621E-8</v>
      </c>
      <c r="I2448" s="78">
        <f t="shared" si="304"/>
        <v>1.9682892156252623E-7</v>
      </c>
      <c r="J2448" s="190"/>
    </row>
    <row r="2449" spans="1:10" x14ac:dyDescent="0.2">
      <c r="A2449" s="76">
        <v>5900</v>
      </c>
      <c r="B2449" s="76">
        <f t="shared" si="297"/>
        <v>5.9</v>
      </c>
      <c r="C2449" s="78">
        <f t="shared" si="298"/>
        <v>2.1016799575268072E-49</v>
      </c>
      <c r="D2449" s="78">
        <f t="shared" si="299"/>
        <v>1</v>
      </c>
      <c r="E2449" s="78">
        <f t="shared" si="300"/>
        <v>2.1016799575268072E-49</v>
      </c>
      <c r="F2449" s="78">
        <f t="shared" si="301"/>
        <v>-973.5486683471488</v>
      </c>
      <c r="G2449" s="78">
        <f t="shared" si="302"/>
        <v>10</v>
      </c>
      <c r="H2449" s="78">
        <f t="shared" si="303"/>
        <v>2.4866154494152992E-9</v>
      </c>
      <c r="I2449" s="78">
        <f t="shared" si="304"/>
        <v>2.4866154494152992E-8</v>
      </c>
      <c r="J2449" s="190"/>
    </row>
    <row r="2450" spans="1:10" x14ac:dyDescent="0.2">
      <c r="A2450" s="76">
        <v>5910</v>
      </c>
      <c r="B2450" s="76">
        <f t="shared" si="297"/>
        <v>5.91</v>
      </c>
      <c r="C2450" s="78">
        <f t="shared" si="298"/>
        <v>4.9251188353762467E-9</v>
      </c>
      <c r="D2450" s="78">
        <f t="shared" si="299"/>
        <v>1</v>
      </c>
      <c r="E2450" s="78">
        <f t="shared" si="300"/>
        <v>4.9251188353762467E-9</v>
      </c>
      <c r="F2450" s="78">
        <f t="shared" si="301"/>
        <v>-166.15166572393437</v>
      </c>
      <c r="G2450" s="78">
        <f t="shared" si="302"/>
        <v>10</v>
      </c>
      <c r="H2450" s="78">
        <f t="shared" si="303"/>
        <v>2.4625594176881234E-9</v>
      </c>
      <c r="I2450" s="78">
        <f t="shared" si="304"/>
        <v>2.4625594176881233E-8</v>
      </c>
      <c r="J2450" s="190"/>
    </row>
    <row r="2451" spans="1:10" x14ac:dyDescent="0.2">
      <c r="A2451" s="76">
        <v>5920</v>
      </c>
      <c r="B2451" s="76">
        <f t="shared" si="297"/>
        <v>5.92</v>
      </c>
      <c r="C2451" s="78">
        <f t="shared" si="298"/>
        <v>3.3730328915542286E-8</v>
      </c>
      <c r="D2451" s="78">
        <f t="shared" si="299"/>
        <v>1</v>
      </c>
      <c r="E2451" s="78">
        <f t="shared" si="300"/>
        <v>3.3730328915542286E-8</v>
      </c>
      <c r="F2451" s="78">
        <f t="shared" si="301"/>
        <v>-149.43958847683351</v>
      </c>
      <c r="G2451" s="78">
        <f t="shared" si="302"/>
        <v>10</v>
      </c>
      <c r="H2451" s="78">
        <f t="shared" si="303"/>
        <v>1.9327723875459268E-8</v>
      </c>
      <c r="I2451" s="78">
        <f t="shared" si="304"/>
        <v>1.9327723875459268E-7</v>
      </c>
      <c r="J2451" s="190"/>
    </row>
    <row r="2452" spans="1:10" x14ac:dyDescent="0.2">
      <c r="A2452" s="76">
        <v>5930</v>
      </c>
      <c r="B2452" s="76">
        <f t="shared" si="297"/>
        <v>5.93</v>
      </c>
      <c r="C2452" s="78">
        <f t="shared" si="298"/>
        <v>8.752583008926113E-8</v>
      </c>
      <c r="D2452" s="78">
        <f t="shared" si="299"/>
        <v>1</v>
      </c>
      <c r="E2452" s="78">
        <f t="shared" si="300"/>
        <v>8.752583008926113E-8</v>
      </c>
      <c r="F2452" s="78">
        <f t="shared" si="301"/>
        <v>-141.15727523445744</v>
      </c>
      <c r="G2452" s="78">
        <f t="shared" si="302"/>
        <v>10</v>
      </c>
      <c r="H2452" s="78">
        <f t="shared" si="303"/>
        <v>6.0628079502401711E-8</v>
      </c>
      <c r="I2452" s="78">
        <f t="shared" si="304"/>
        <v>6.0628079502401711E-7</v>
      </c>
      <c r="J2452" s="190"/>
    </row>
    <row r="2453" spans="1:10" x14ac:dyDescent="0.2">
      <c r="A2453" s="76">
        <v>5940</v>
      </c>
      <c r="B2453" s="76">
        <f t="shared" si="297"/>
        <v>5.94</v>
      </c>
      <c r="C2453" s="78">
        <f t="shared" si="298"/>
        <v>1.415092855807039E-7</v>
      </c>
      <c r="D2453" s="78">
        <f t="shared" si="299"/>
        <v>1</v>
      </c>
      <c r="E2453" s="78">
        <f t="shared" si="300"/>
        <v>1.415092855807039E-7</v>
      </c>
      <c r="F2453" s="78">
        <f t="shared" si="301"/>
        <v>-136.98430123188928</v>
      </c>
      <c r="G2453" s="78">
        <f t="shared" si="302"/>
        <v>10</v>
      </c>
      <c r="H2453" s="78">
        <f t="shared" si="303"/>
        <v>1.1451755783498252E-7</v>
      </c>
      <c r="I2453" s="78">
        <f t="shared" si="304"/>
        <v>1.1451755783498252E-6</v>
      </c>
      <c r="J2453" s="190"/>
    </row>
    <row r="2454" spans="1:10" x14ac:dyDescent="0.2">
      <c r="A2454" s="76">
        <v>5950</v>
      </c>
      <c r="B2454" s="76">
        <f t="shared" si="297"/>
        <v>5.95</v>
      </c>
      <c r="C2454" s="78">
        <f t="shared" si="298"/>
        <v>1.6370897131809306E-7</v>
      </c>
      <c r="D2454" s="78">
        <f t="shared" si="299"/>
        <v>1</v>
      </c>
      <c r="E2454" s="78">
        <f t="shared" si="300"/>
        <v>1.6370897131809306E-7</v>
      </c>
      <c r="F2454" s="78">
        <f t="shared" si="301"/>
        <v>-135.71855040843988</v>
      </c>
      <c r="G2454" s="78">
        <f t="shared" si="302"/>
        <v>10</v>
      </c>
      <c r="H2454" s="78">
        <f t="shared" si="303"/>
        <v>1.5260912844939847E-7</v>
      </c>
      <c r="I2454" s="78">
        <f t="shared" si="304"/>
        <v>1.5260912844939848E-6</v>
      </c>
      <c r="J2454" s="190"/>
    </row>
    <row r="2455" spans="1:10" x14ac:dyDescent="0.2">
      <c r="A2455" s="76">
        <v>5960</v>
      </c>
      <c r="B2455" s="76">
        <f t="shared" si="297"/>
        <v>5.96</v>
      </c>
      <c r="C2455" s="78">
        <f t="shared" si="298"/>
        <v>1.4015281406623815E-7</v>
      </c>
      <c r="D2455" s="78">
        <f t="shared" si="299"/>
        <v>1</v>
      </c>
      <c r="E2455" s="78">
        <f t="shared" si="300"/>
        <v>1.4015281406623815E-7</v>
      </c>
      <c r="F2455" s="78">
        <f t="shared" si="301"/>
        <v>-137.06796355619457</v>
      </c>
      <c r="G2455" s="78">
        <f t="shared" si="302"/>
        <v>10</v>
      </c>
      <c r="H2455" s="78">
        <f t="shared" si="303"/>
        <v>1.5193089269216559E-7</v>
      </c>
      <c r="I2455" s="78">
        <f t="shared" si="304"/>
        <v>1.5193089269216559E-6</v>
      </c>
      <c r="J2455" s="190"/>
    </row>
    <row r="2456" spans="1:10" x14ac:dyDescent="0.2">
      <c r="A2456" s="76">
        <v>5970</v>
      </c>
      <c r="B2456" s="76">
        <f t="shared" si="297"/>
        <v>5.97</v>
      </c>
      <c r="C2456" s="78">
        <f t="shared" si="298"/>
        <v>8.5855867575829057E-8</v>
      </c>
      <c r="D2456" s="78">
        <f t="shared" si="299"/>
        <v>1</v>
      </c>
      <c r="E2456" s="78">
        <f t="shared" si="300"/>
        <v>8.5855867575829057E-8</v>
      </c>
      <c r="F2456" s="78">
        <f t="shared" si="301"/>
        <v>-141.32460037727714</v>
      </c>
      <c r="G2456" s="78">
        <f t="shared" si="302"/>
        <v>10</v>
      </c>
      <c r="H2456" s="78">
        <f t="shared" si="303"/>
        <v>1.130043408210336E-7</v>
      </c>
      <c r="I2456" s="78">
        <f t="shared" si="304"/>
        <v>1.130043408210336E-6</v>
      </c>
      <c r="J2456" s="190"/>
    </row>
    <row r="2457" spans="1:10" x14ac:dyDescent="0.2">
      <c r="A2457" s="76">
        <v>5980</v>
      </c>
      <c r="B2457" s="76">
        <f t="shared" si="297"/>
        <v>5.98</v>
      </c>
      <c r="C2457" s="78">
        <f t="shared" si="298"/>
        <v>3.276959912793488E-8</v>
      </c>
      <c r="D2457" s="78">
        <f t="shared" si="299"/>
        <v>1</v>
      </c>
      <c r="E2457" s="78">
        <f t="shared" si="300"/>
        <v>3.276959912793488E-8</v>
      </c>
      <c r="F2457" s="78">
        <f t="shared" si="301"/>
        <v>-149.69057742660374</v>
      </c>
      <c r="G2457" s="78">
        <f t="shared" si="302"/>
        <v>10</v>
      </c>
      <c r="H2457" s="78">
        <f t="shared" si="303"/>
        <v>5.9312733351881965E-8</v>
      </c>
      <c r="I2457" s="78">
        <f t="shared" si="304"/>
        <v>5.9312733351881968E-7</v>
      </c>
      <c r="J2457" s="190"/>
    </row>
    <row r="2458" spans="1:10" x14ac:dyDescent="0.2">
      <c r="A2458" s="76">
        <v>5990</v>
      </c>
      <c r="B2458" s="76">
        <f t="shared" si="297"/>
        <v>5.99</v>
      </c>
      <c r="C2458" s="78">
        <f t="shared" si="298"/>
        <v>4.7389704628934734E-9</v>
      </c>
      <c r="D2458" s="78">
        <f t="shared" si="299"/>
        <v>1</v>
      </c>
      <c r="E2458" s="78">
        <f t="shared" si="300"/>
        <v>4.7389704628934734E-9</v>
      </c>
      <c r="F2458" s="78">
        <f t="shared" si="301"/>
        <v>-166.48631996335044</v>
      </c>
      <c r="G2458" s="78">
        <f t="shared" si="302"/>
        <v>10</v>
      </c>
      <c r="H2458" s="78">
        <f t="shared" si="303"/>
        <v>1.8754284795414175E-8</v>
      </c>
      <c r="I2458" s="78">
        <f t="shared" si="304"/>
        <v>1.8754284795414175E-7</v>
      </c>
      <c r="J2458" s="190"/>
    </row>
    <row r="2459" spans="1:10" x14ac:dyDescent="0.2">
      <c r="A2459" s="76">
        <v>6000</v>
      </c>
      <c r="B2459" s="76">
        <f t="shared" si="297"/>
        <v>6</v>
      </c>
      <c r="C2459" s="78">
        <f t="shared" si="298"/>
        <v>5.1597427883379992E-50</v>
      </c>
      <c r="D2459" s="78">
        <f t="shared" si="299"/>
        <v>1</v>
      </c>
      <c r="E2459" s="78">
        <f t="shared" si="300"/>
        <v>5.1597427883379992E-50</v>
      </c>
      <c r="F2459" s="78">
        <f t="shared" si="301"/>
        <v>-985.74743894571043</v>
      </c>
      <c r="G2459" s="78">
        <f t="shared" si="302"/>
        <v>10</v>
      </c>
      <c r="H2459" s="78">
        <f t="shared" si="303"/>
        <v>2.3694852314467367E-9</v>
      </c>
      <c r="I2459" s="78">
        <f t="shared" si="304"/>
        <v>2.3694852314467368E-8</v>
      </c>
      <c r="J2459" s="190"/>
    </row>
    <row r="2460" spans="1:10" x14ac:dyDescent="0.2">
      <c r="A2460" s="76">
        <v>6010</v>
      </c>
      <c r="B2460" s="76">
        <f t="shared" si="297"/>
        <v>6.01</v>
      </c>
      <c r="C2460" s="78">
        <f t="shared" si="298"/>
        <v>4.6939565053233811E-9</v>
      </c>
      <c r="D2460" s="78">
        <f t="shared" si="299"/>
        <v>1</v>
      </c>
      <c r="E2460" s="78">
        <f t="shared" si="300"/>
        <v>4.6939565053233811E-9</v>
      </c>
      <c r="F2460" s="78">
        <f t="shared" si="301"/>
        <v>-166.56921877870917</v>
      </c>
      <c r="G2460" s="78">
        <f t="shared" si="302"/>
        <v>10</v>
      </c>
      <c r="H2460" s="78">
        <f t="shared" si="303"/>
        <v>2.3469782526616906E-9</v>
      </c>
      <c r="I2460" s="78">
        <f t="shared" si="304"/>
        <v>2.3469782526616905E-8</v>
      </c>
      <c r="J2460" s="190"/>
    </row>
    <row r="2461" spans="1:10" x14ac:dyDescent="0.2">
      <c r="A2461" s="76">
        <v>6020</v>
      </c>
      <c r="B2461" s="76">
        <f t="shared" si="297"/>
        <v>6.02</v>
      </c>
      <c r="C2461" s="78">
        <f t="shared" si="298"/>
        <v>3.2150018194410419E-8</v>
      </c>
      <c r="D2461" s="78">
        <f t="shared" si="299"/>
        <v>1</v>
      </c>
      <c r="E2461" s="78">
        <f t="shared" si="300"/>
        <v>3.2150018194410419E-8</v>
      </c>
      <c r="F2461" s="78">
        <f t="shared" si="301"/>
        <v>-149.85637553925562</v>
      </c>
      <c r="G2461" s="78">
        <f t="shared" si="302"/>
        <v>10</v>
      </c>
      <c r="H2461" s="78">
        <f t="shared" si="303"/>
        <v>1.84219873498669E-8</v>
      </c>
      <c r="I2461" s="78">
        <f t="shared" si="304"/>
        <v>1.84219873498669E-7</v>
      </c>
      <c r="J2461" s="190"/>
    </row>
    <row r="2462" spans="1:10" x14ac:dyDescent="0.2">
      <c r="A2462" s="76">
        <v>6030</v>
      </c>
      <c r="B2462" s="76">
        <f t="shared" si="297"/>
        <v>6.03</v>
      </c>
      <c r="C2462" s="78">
        <f t="shared" si="298"/>
        <v>8.3432462599386981E-8</v>
      </c>
      <c r="D2462" s="78">
        <f t="shared" si="299"/>
        <v>1</v>
      </c>
      <c r="E2462" s="78">
        <f t="shared" si="300"/>
        <v>8.3432462599386981E-8</v>
      </c>
      <c r="F2462" s="78">
        <f t="shared" si="301"/>
        <v>-141.57329875111125</v>
      </c>
      <c r="G2462" s="78">
        <f t="shared" si="302"/>
        <v>10</v>
      </c>
      <c r="H2462" s="78">
        <f t="shared" si="303"/>
        <v>5.7791240396898703E-8</v>
      </c>
      <c r="I2462" s="78">
        <f t="shared" si="304"/>
        <v>5.7791240396898706E-7</v>
      </c>
      <c r="J2462" s="190"/>
    </row>
    <row r="2463" spans="1:10" x14ac:dyDescent="0.2">
      <c r="A2463" s="76">
        <v>6040</v>
      </c>
      <c r="B2463" s="76">
        <f t="shared" si="297"/>
        <v>6.04</v>
      </c>
      <c r="C2463" s="78">
        <f t="shared" si="298"/>
        <v>1.3490306536764213E-7</v>
      </c>
      <c r="D2463" s="78">
        <f t="shared" si="299"/>
        <v>1</v>
      </c>
      <c r="E2463" s="78">
        <f t="shared" si="300"/>
        <v>1.3490306536764213E-7</v>
      </c>
      <c r="F2463" s="78">
        <f t="shared" si="301"/>
        <v>-137.39956363708427</v>
      </c>
      <c r="G2463" s="78">
        <f t="shared" si="302"/>
        <v>10</v>
      </c>
      <c r="H2463" s="78">
        <f t="shared" si="303"/>
        <v>1.0916776398351455E-7</v>
      </c>
      <c r="I2463" s="78">
        <f t="shared" si="304"/>
        <v>1.0916776398351454E-6</v>
      </c>
      <c r="J2463" s="190"/>
    </row>
    <row r="2464" spans="1:10" x14ac:dyDescent="0.2">
      <c r="A2464" s="76">
        <v>6050</v>
      </c>
      <c r="B2464" s="76">
        <f t="shared" si="297"/>
        <v>6.05</v>
      </c>
      <c r="C2464" s="78">
        <f t="shared" si="298"/>
        <v>1.5608001344072532E-7</v>
      </c>
      <c r="D2464" s="78">
        <f t="shared" si="299"/>
        <v>1</v>
      </c>
      <c r="E2464" s="78">
        <f t="shared" si="300"/>
        <v>1.5608001344072532E-7</v>
      </c>
      <c r="F2464" s="78">
        <f t="shared" si="301"/>
        <v>-136.13305412429119</v>
      </c>
      <c r="G2464" s="78">
        <f t="shared" si="302"/>
        <v>10</v>
      </c>
      <c r="H2464" s="78">
        <f t="shared" si="303"/>
        <v>1.4549153940418373E-7</v>
      </c>
      <c r="I2464" s="78">
        <f t="shared" si="304"/>
        <v>1.4549153940418373E-6</v>
      </c>
      <c r="J2464" s="190"/>
    </row>
    <row r="2465" spans="1:10" x14ac:dyDescent="0.2">
      <c r="A2465" s="76">
        <v>6060</v>
      </c>
      <c r="B2465" s="76">
        <f t="shared" si="297"/>
        <v>6.06</v>
      </c>
      <c r="C2465" s="78">
        <f t="shared" si="298"/>
        <v>1.3363322527881417E-7</v>
      </c>
      <c r="D2465" s="78">
        <f t="shared" si="299"/>
        <v>1</v>
      </c>
      <c r="E2465" s="78">
        <f t="shared" si="300"/>
        <v>1.3363322527881417E-7</v>
      </c>
      <c r="F2465" s="78">
        <f t="shared" si="301"/>
        <v>-137.48171099270539</v>
      </c>
      <c r="G2465" s="78">
        <f t="shared" si="302"/>
        <v>10</v>
      </c>
      <c r="H2465" s="78">
        <f t="shared" si="303"/>
        <v>1.4485661935976973E-7</v>
      </c>
      <c r="I2465" s="78">
        <f t="shared" si="304"/>
        <v>1.4485661935976974E-6</v>
      </c>
      <c r="J2465" s="190"/>
    </row>
    <row r="2466" spans="1:10" x14ac:dyDescent="0.2">
      <c r="A2466" s="76">
        <v>6070</v>
      </c>
      <c r="B2466" s="76">
        <f t="shared" si="297"/>
        <v>6.07</v>
      </c>
      <c r="C2466" s="78">
        <f t="shared" si="298"/>
        <v>8.1869154146164554E-8</v>
      </c>
      <c r="D2466" s="78">
        <f t="shared" si="299"/>
        <v>1</v>
      </c>
      <c r="E2466" s="78">
        <f t="shared" si="300"/>
        <v>8.1869154146164554E-8</v>
      </c>
      <c r="F2466" s="78">
        <f t="shared" si="301"/>
        <v>-141.73759393241912</v>
      </c>
      <c r="G2466" s="78">
        <f t="shared" si="302"/>
        <v>10</v>
      </c>
      <c r="H2466" s="78">
        <f t="shared" si="303"/>
        <v>1.0775118971248935E-7</v>
      </c>
      <c r="I2466" s="78">
        <f t="shared" si="304"/>
        <v>1.0775118971248934E-6</v>
      </c>
      <c r="J2466" s="190"/>
    </row>
    <row r="2467" spans="1:10" x14ac:dyDescent="0.2">
      <c r="A2467" s="76">
        <v>6080</v>
      </c>
      <c r="B2467" s="76">
        <f t="shared" si="297"/>
        <v>6.08</v>
      </c>
      <c r="C2467" s="78">
        <f t="shared" si="298"/>
        <v>3.125064789660564E-8</v>
      </c>
      <c r="D2467" s="78">
        <f t="shared" si="299"/>
        <v>1</v>
      </c>
      <c r="E2467" s="78">
        <f t="shared" si="300"/>
        <v>3.125064789660564E-8</v>
      </c>
      <c r="F2467" s="78">
        <f t="shared" si="301"/>
        <v>-150.10281948639567</v>
      </c>
      <c r="G2467" s="78">
        <f t="shared" si="302"/>
        <v>10</v>
      </c>
      <c r="H2467" s="78">
        <f t="shared" si="303"/>
        <v>5.6559901021385097E-8</v>
      </c>
      <c r="I2467" s="78">
        <f t="shared" si="304"/>
        <v>5.6559901021385098E-7</v>
      </c>
      <c r="J2467" s="190"/>
    </row>
    <row r="2468" spans="1:10" x14ac:dyDescent="0.2">
      <c r="A2468" s="76">
        <v>6090</v>
      </c>
      <c r="B2468" s="76">
        <f t="shared" si="297"/>
        <v>6.09</v>
      </c>
      <c r="C2468" s="78">
        <f t="shared" si="298"/>
        <v>4.5196973556180788E-9</v>
      </c>
      <c r="D2468" s="78">
        <f t="shared" si="299"/>
        <v>1</v>
      </c>
      <c r="E2468" s="78">
        <f t="shared" si="300"/>
        <v>4.5196973556180788E-9</v>
      </c>
      <c r="F2468" s="78">
        <f t="shared" si="301"/>
        <v>-166.89781290193844</v>
      </c>
      <c r="G2468" s="78">
        <f t="shared" si="302"/>
        <v>10</v>
      </c>
      <c r="H2468" s="78">
        <f t="shared" si="303"/>
        <v>1.7885172626111858E-8</v>
      </c>
      <c r="I2468" s="78">
        <f t="shared" si="304"/>
        <v>1.7885172626111858E-7</v>
      </c>
      <c r="J2468" s="190"/>
    </row>
    <row r="2469" spans="1:10" x14ac:dyDescent="0.2">
      <c r="A2469" s="76">
        <v>6100</v>
      </c>
      <c r="B2469" s="76">
        <f t="shared" si="297"/>
        <v>6.1</v>
      </c>
      <c r="C2469" s="78">
        <f t="shared" si="298"/>
        <v>5.1575330792645232E-48</v>
      </c>
      <c r="D2469" s="78">
        <f t="shared" si="299"/>
        <v>1</v>
      </c>
      <c r="E2469" s="78">
        <f t="shared" si="300"/>
        <v>5.1575330792645232E-48</v>
      </c>
      <c r="F2469" s="78">
        <f t="shared" si="301"/>
        <v>-945.75115955756257</v>
      </c>
      <c r="G2469" s="78">
        <f t="shared" si="302"/>
        <v>10</v>
      </c>
      <c r="H2469" s="78">
        <f t="shared" si="303"/>
        <v>2.2598486778090394E-9</v>
      </c>
      <c r="I2469" s="78">
        <f t="shared" si="304"/>
        <v>2.2598486778090392E-8</v>
      </c>
      <c r="J2469" s="190"/>
    </row>
    <row r="2470" spans="1:10" x14ac:dyDescent="0.2">
      <c r="A2470" s="76">
        <v>6110</v>
      </c>
      <c r="B2470" s="76">
        <f t="shared" si="297"/>
        <v>6.11</v>
      </c>
      <c r="C2470" s="78">
        <f t="shared" si="298"/>
        <v>4.4775348263911166E-9</v>
      </c>
      <c r="D2470" s="78">
        <f t="shared" si="299"/>
        <v>1</v>
      </c>
      <c r="E2470" s="78">
        <f t="shared" si="300"/>
        <v>4.4775348263911166E-9</v>
      </c>
      <c r="F2470" s="78">
        <f t="shared" si="301"/>
        <v>-166.97922055022332</v>
      </c>
      <c r="G2470" s="78">
        <f t="shared" si="302"/>
        <v>10</v>
      </c>
      <c r="H2470" s="78">
        <f t="shared" si="303"/>
        <v>2.2387674131955583E-9</v>
      </c>
      <c r="I2470" s="78">
        <f t="shared" si="304"/>
        <v>2.2387674131955584E-8</v>
      </c>
      <c r="J2470" s="190"/>
    </row>
    <row r="2471" spans="1:10" x14ac:dyDescent="0.2">
      <c r="A2471" s="76">
        <v>6120</v>
      </c>
      <c r="B2471" s="76">
        <f t="shared" si="297"/>
        <v>6.12</v>
      </c>
      <c r="C2471" s="78">
        <f t="shared" si="298"/>
        <v>3.0670315105113639E-8</v>
      </c>
      <c r="D2471" s="78">
        <f t="shared" si="299"/>
        <v>1</v>
      </c>
      <c r="E2471" s="78">
        <f t="shared" si="300"/>
        <v>3.0670315105113639E-8</v>
      </c>
      <c r="F2471" s="78">
        <f t="shared" si="301"/>
        <v>-150.26563524154423</v>
      </c>
      <c r="G2471" s="78">
        <f t="shared" si="302"/>
        <v>10</v>
      </c>
      <c r="H2471" s="78">
        <f t="shared" si="303"/>
        <v>1.7573924965752378E-8</v>
      </c>
      <c r="I2471" s="78">
        <f t="shared" si="304"/>
        <v>1.7573924965752379E-7</v>
      </c>
      <c r="J2471" s="190"/>
    </row>
    <row r="2472" spans="1:10" x14ac:dyDescent="0.2">
      <c r="A2472" s="76">
        <v>6130</v>
      </c>
      <c r="B2472" s="76">
        <f t="shared" si="297"/>
        <v>6.13</v>
      </c>
      <c r="C2472" s="78">
        <f t="shared" si="298"/>
        <v>7.9599266252152506E-8</v>
      </c>
      <c r="D2472" s="78">
        <f t="shared" si="299"/>
        <v>1</v>
      </c>
      <c r="E2472" s="78">
        <f t="shared" si="300"/>
        <v>7.9599266252152506E-8</v>
      </c>
      <c r="F2472" s="78">
        <f t="shared" si="301"/>
        <v>-141.98181871160591</v>
      </c>
      <c r="G2472" s="78">
        <f t="shared" si="302"/>
        <v>10</v>
      </c>
      <c r="H2472" s="78">
        <f t="shared" si="303"/>
        <v>5.5134790678633073E-8</v>
      </c>
      <c r="I2472" s="78">
        <f t="shared" si="304"/>
        <v>5.513479067863307E-7</v>
      </c>
      <c r="J2472" s="190"/>
    </row>
    <row r="2473" spans="1:10" x14ac:dyDescent="0.2">
      <c r="A2473" s="76">
        <v>6140</v>
      </c>
      <c r="B2473" s="76">
        <f t="shared" si="297"/>
        <v>6.14</v>
      </c>
      <c r="C2473" s="78">
        <f t="shared" si="298"/>
        <v>1.2871604633036226E-7</v>
      </c>
      <c r="D2473" s="78">
        <f t="shared" si="299"/>
        <v>1</v>
      </c>
      <c r="E2473" s="78">
        <f t="shared" si="300"/>
        <v>1.2871604633036226E-7</v>
      </c>
      <c r="F2473" s="78">
        <f t="shared" si="301"/>
        <v>-137.80734617172894</v>
      </c>
      <c r="G2473" s="78">
        <f t="shared" si="302"/>
        <v>10</v>
      </c>
      <c r="H2473" s="78">
        <f t="shared" si="303"/>
        <v>1.0415765629125738E-7</v>
      </c>
      <c r="I2473" s="78">
        <f t="shared" si="304"/>
        <v>1.0415765629125738E-6</v>
      </c>
      <c r="J2473" s="190"/>
    </row>
    <row r="2474" spans="1:10" x14ac:dyDescent="0.2">
      <c r="A2474" s="76">
        <v>6150</v>
      </c>
      <c r="B2474" s="76">
        <f t="shared" si="297"/>
        <v>6.15</v>
      </c>
      <c r="C2474" s="78">
        <f t="shared" si="298"/>
        <v>1.4893436672556356E-7</v>
      </c>
      <c r="D2474" s="78">
        <f t="shared" si="299"/>
        <v>1</v>
      </c>
      <c r="E2474" s="78">
        <f t="shared" si="300"/>
        <v>1.4893436672556356E-7</v>
      </c>
      <c r="F2474" s="78">
        <f t="shared" si="301"/>
        <v>-136.54010153761857</v>
      </c>
      <c r="G2474" s="78">
        <f t="shared" si="302"/>
        <v>10</v>
      </c>
      <c r="H2474" s="78">
        <f t="shared" si="303"/>
        <v>1.388252065279629E-7</v>
      </c>
      <c r="I2474" s="78">
        <f t="shared" si="304"/>
        <v>1.3882520652796288E-6</v>
      </c>
      <c r="J2474" s="190"/>
    </row>
    <row r="2475" spans="1:10" x14ac:dyDescent="0.2">
      <c r="A2475" s="76">
        <v>6160</v>
      </c>
      <c r="B2475" s="76">
        <f t="shared" si="297"/>
        <v>6.16</v>
      </c>
      <c r="C2475" s="78">
        <f t="shared" si="298"/>
        <v>1.2752599511123576E-7</v>
      </c>
      <c r="D2475" s="78">
        <f t="shared" si="299"/>
        <v>1</v>
      </c>
      <c r="E2475" s="78">
        <f t="shared" si="300"/>
        <v>1.2752599511123576E-7</v>
      </c>
      <c r="F2475" s="78">
        <f t="shared" si="301"/>
        <v>-137.88802557791041</v>
      </c>
      <c r="G2475" s="78">
        <f t="shared" si="302"/>
        <v>10</v>
      </c>
      <c r="H2475" s="78">
        <f t="shared" si="303"/>
        <v>1.3823018091839966E-7</v>
      </c>
      <c r="I2475" s="78">
        <f t="shared" si="304"/>
        <v>1.3823018091839967E-6</v>
      </c>
      <c r="J2475" s="190"/>
    </row>
    <row r="2476" spans="1:10" x14ac:dyDescent="0.2">
      <c r="A2476" s="76">
        <v>6170</v>
      </c>
      <c r="B2476" s="76">
        <f t="shared" si="297"/>
        <v>6.17</v>
      </c>
      <c r="C2476" s="78">
        <f t="shared" si="298"/>
        <v>7.8134187688551276E-8</v>
      </c>
      <c r="D2476" s="78">
        <f t="shared" si="299"/>
        <v>1</v>
      </c>
      <c r="E2476" s="78">
        <f t="shared" si="300"/>
        <v>7.8134187688551276E-8</v>
      </c>
      <c r="F2476" s="78">
        <f t="shared" si="301"/>
        <v>-142.14317797143255</v>
      </c>
      <c r="G2476" s="78">
        <f t="shared" si="302"/>
        <v>10</v>
      </c>
      <c r="H2476" s="78">
        <f t="shared" si="303"/>
        <v>1.0283009139989352E-7</v>
      </c>
      <c r="I2476" s="78">
        <f t="shared" si="304"/>
        <v>1.0283009139989352E-6</v>
      </c>
      <c r="J2476" s="190"/>
    </row>
    <row r="2477" spans="1:10" x14ac:dyDescent="0.2">
      <c r="A2477" s="76">
        <v>6180</v>
      </c>
      <c r="B2477" s="76">
        <f t="shared" si="297"/>
        <v>6.18</v>
      </c>
      <c r="C2477" s="78">
        <f t="shared" si="298"/>
        <v>2.9827457632785502E-8</v>
      </c>
      <c r="D2477" s="78">
        <f t="shared" si="299"/>
        <v>1</v>
      </c>
      <c r="E2477" s="78">
        <f t="shared" si="300"/>
        <v>2.9827457632785502E-8</v>
      </c>
      <c r="F2477" s="78">
        <f t="shared" si="301"/>
        <v>-150.50767524996078</v>
      </c>
      <c r="G2477" s="78">
        <f t="shared" si="302"/>
        <v>10</v>
      </c>
      <c r="H2477" s="78">
        <f t="shared" si="303"/>
        <v>5.3980822660668389E-8</v>
      </c>
      <c r="I2477" s="78">
        <f t="shared" si="304"/>
        <v>5.3980822660668384E-7</v>
      </c>
      <c r="J2477" s="190"/>
    </row>
    <row r="2478" spans="1:10" x14ac:dyDescent="0.2">
      <c r="A2478" s="76">
        <v>6190</v>
      </c>
      <c r="B2478" s="76">
        <f t="shared" si="297"/>
        <v>6.19</v>
      </c>
      <c r="C2478" s="78">
        <f t="shared" si="298"/>
        <v>4.3142257587115269E-9</v>
      </c>
      <c r="D2478" s="78">
        <f t="shared" si="299"/>
        <v>1</v>
      </c>
      <c r="E2478" s="78">
        <f t="shared" si="300"/>
        <v>4.3142257587115269E-9</v>
      </c>
      <c r="F2478" s="78">
        <f t="shared" si="301"/>
        <v>-167.30194264967966</v>
      </c>
      <c r="G2478" s="78">
        <f t="shared" si="302"/>
        <v>10</v>
      </c>
      <c r="H2478" s="78">
        <f t="shared" si="303"/>
        <v>1.7070841695748515E-8</v>
      </c>
      <c r="I2478" s="78">
        <f t="shared" si="304"/>
        <v>1.7070841695748514E-7</v>
      </c>
      <c r="J2478" s="190"/>
    </row>
    <row r="2479" spans="1:10" x14ac:dyDescent="0.2">
      <c r="A2479" s="76">
        <v>6200</v>
      </c>
      <c r="B2479" s="76">
        <f t="shared" si="297"/>
        <v>6.2</v>
      </c>
      <c r="C2479" s="78">
        <f t="shared" si="298"/>
        <v>4.6240912105650888E-49</v>
      </c>
      <c r="D2479" s="78">
        <f t="shared" si="299"/>
        <v>1</v>
      </c>
      <c r="E2479" s="78">
        <f t="shared" si="300"/>
        <v>4.6240912105650888E-49</v>
      </c>
      <c r="F2479" s="78">
        <f t="shared" si="301"/>
        <v>-966.69947216020023</v>
      </c>
      <c r="G2479" s="78">
        <f t="shared" si="302"/>
        <v>10</v>
      </c>
      <c r="H2479" s="78">
        <f t="shared" si="303"/>
        <v>2.1571128793557634E-9</v>
      </c>
      <c r="I2479" s="78">
        <f t="shared" si="304"/>
        <v>2.1571128793557636E-8</v>
      </c>
      <c r="J2479" s="190"/>
    </row>
    <row r="2480" spans="1:10" x14ac:dyDescent="0.2">
      <c r="A2480" s="76">
        <v>6210</v>
      </c>
      <c r="B2480" s="76">
        <f t="shared" si="297"/>
        <v>6.21</v>
      </c>
      <c r="C2480" s="78">
        <f t="shared" si="298"/>
        <v>4.2746912276250633E-9</v>
      </c>
      <c r="D2480" s="78">
        <f t="shared" si="299"/>
        <v>1</v>
      </c>
      <c r="E2480" s="78">
        <f t="shared" si="300"/>
        <v>4.2746912276250633E-9</v>
      </c>
      <c r="F2480" s="78">
        <f t="shared" si="301"/>
        <v>-167.3819050010863</v>
      </c>
      <c r="G2480" s="78">
        <f t="shared" si="302"/>
        <v>10</v>
      </c>
      <c r="H2480" s="78">
        <f t="shared" si="303"/>
        <v>2.1373456138125316E-9</v>
      </c>
      <c r="I2480" s="78">
        <f t="shared" si="304"/>
        <v>2.1373456138125317E-8</v>
      </c>
      <c r="J2480" s="190"/>
    </row>
    <row r="2481" spans="1:10" x14ac:dyDescent="0.2">
      <c r="A2481" s="76">
        <v>6220</v>
      </c>
      <c r="B2481" s="76">
        <f t="shared" si="297"/>
        <v>6.22</v>
      </c>
      <c r="C2481" s="78">
        <f t="shared" si="298"/>
        <v>2.9283297557361768E-8</v>
      </c>
      <c r="D2481" s="78">
        <f t="shared" si="299"/>
        <v>1</v>
      </c>
      <c r="E2481" s="78">
        <f t="shared" si="300"/>
        <v>2.9283297557361768E-8</v>
      </c>
      <c r="F2481" s="78">
        <f t="shared" si="301"/>
        <v>-150.66760038948001</v>
      </c>
      <c r="G2481" s="78">
        <f t="shared" si="302"/>
        <v>10</v>
      </c>
      <c r="H2481" s="78">
        <f t="shared" si="303"/>
        <v>1.6778994392493414E-8</v>
      </c>
      <c r="I2481" s="78">
        <f t="shared" si="304"/>
        <v>1.6778994392493414E-7</v>
      </c>
      <c r="J2481" s="190"/>
    </row>
    <row r="2482" spans="1:10" x14ac:dyDescent="0.2">
      <c r="A2482" s="76">
        <v>6230</v>
      </c>
      <c r="B2482" s="76">
        <f t="shared" si="297"/>
        <v>6.23</v>
      </c>
      <c r="C2482" s="78">
        <f t="shared" si="298"/>
        <v>7.6005787195099885E-8</v>
      </c>
      <c r="D2482" s="78">
        <f t="shared" si="299"/>
        <v>1</v>
      </c>
      <c r="E2482" s="78">
        <f t="shared" si="300"/>
        <v>7.6005787195099885E-8</v>
      </c>
      <c r="F2482" s="78">
        <f t="shared" si="301"/>
        <v>-142.38306677248676</v>
      </c>
      <c r="G2482" s="78">
        <f t="shared" si="302"/>
        <v>10</v>
      </c>
      <c r="H2482" s="78">
        <f t="shared" si="303"/>
        <v>5.2644542376230825E-8</v>
      </c>
      <c r="I2482" s="78">
        <f t="shared" si="304"/>
        <v>5.2644542376230824E-7</v>
      </c>
      <c r="J2482" s="190"/>
    </row>
    <row r="2483" spans="1:10" x14ac:dyDescent="0.2">
      <c r="A2483" s="76">
        <v>6240</v>
      </c>
      <c r="B2483" s="76">
        <f t="shared" si="297"/>
        <v>6.24</v>
      </c>
      <c r="C2483" s="78">
        <f t="shared" si="298"/>
        <v>1.2291532462089481E-7</v>
      </c>
      <c r="D2483" s="78">
        <f t="shared" si="299"/>
        <v>1</v>
      </c>
      <c r="E2483" s="78">
        <f t="shared" si="300"/>
        <v>1.2291532462089481E-7</v>
      </c>
      <c r="F2483" s="78">
        <f t="shared" si="301"/>
        <v>-138.20787935066969</v>
      </c>
      <c r="G2483" s="78">
        <f t="shared" si="302"/>
        <v>10</v>
      </c>
      <c r="H2483" s="78">
        <f t="shared" si="303"/>
        <v>9.9460555907997343E-8</v>
      </c>
      <c r="I2483" s="78">
        <f t="shared" si="304"/>
        <v>9.9460555907997338E-7</v>
      </c>
      <c r="J2483" s="190"/>
    </row>
    <row r="2484" spans="1:10" x14ac:dyDescent="0.2">
      <c r="A2484" s="76">
        <v>6250</v>
      </c>
      <c r="B2484" s="76">
        <f t="shared" si="297"/>
        <v>6.25</v>
      </c>
      <c r="C2484" s="78">
        <f t="shared" si="298"/>
        <v>1.4223415550537525E-7</v>
      </c>
      <c r="D2484" s="78">
        <f t="shared" si="299"/>
        <v>1</v>
      </c>
      <c r="E2484" s="78">
        <f t="shared" si="300"/>
        <v>1.4223415550537525E-7</v>
      </c>
      <c r="F2484" s="78">
        <f t="shared" si="301"/>
        <v>-136.93992202903982</v>
      </c>
      <c r="G2484" s="78">
        <f t="shared" si="302"/>
        <v>10</v>
      </c>
      <c r="H2484" s="78">
        <f t="shared" si="303"/>
        <v>1.3257474006313505E-7</v>
      </c>
      <c r="I2484" s="78">
        <f t="shared" si="304"/>
        <v>1.3257474006313505E-6</v>
      </c>
      <c r="J2484" s="190"/>
    </row>
    <row r="2485" spans="1:10" x14ac:dyDescent="0.2">
      <c r="A2485" s="76">
        <v>6260</v>
      </c>
      <c r="B2485" s="76">
        <f t="shared" si="297"/>
        <v>6.26</v>
      </c>
      <c r="C2485" s="78">
        <f t="shared" si="298"/>
        <v>1.2179885951392547E-7</v>
      </c>
      <c r="D2485" s="78">
        <f t="shared" si="299"/>
        <v>1</v>
      </c>
      <c r="E2485" s="78">
        <f t="shared" si="300"/>
        <v>1.2179885951392547E-7</v>
      </c>
      <c r="F2485" s="78">
        <f t="shared" si="301"/>
        <v>-138.28713556561095</v>
      </c>
      <c r="G2485" s="78">
        <f t="shared" si="302"/>
        <v>10</v>
      </c>
      <c r="H2485" s="78">
        <f t="shared" si="303"/>
        <v>1.3201650750965038E-7</v>
      </c>
      <c r="I2485" s="78">
        <f t="shared" si="304"/>
        <v>1.3201650750965039E-6</v>
      </c>
      <c r="J2485" s="190"/>
    </row>
    <row r="2486" spans="1:10" x14ac:dyDescent="0.2">
      <c r="A2486" s="76">
        <v>6270</v>
      </c>
      <c r="B2486" s="76">
        <f t="shared" si="297"/>
        <v>6.27</v>
      </c>
      <c r="C2486" s="78">
        <f t="shared" si="298"/>
        <v>7.4631302048480962E-8</v>
      </c>
      <c r="D2486" s="78">
        <f t="shared" si="299"/>
        <v>1</v>
      </c>
      <c r="E2486" s="78">
        <f t="shared" si="300"/>
        <v>7.4631302048480962E-8</v>
      </c>
      <c r="F2486" s="78">
        <f t="shared" si="301"/>
        <v>-142.54157962865662</v>
      </c>
      <c r="G2486" s="78">
        <f t="shared" si="302"/>
        <v>10</v>
      </c>
      <c r="H2486" s="78">
        <f t="shared" si="303"/>
        <v>9.8215080781203223E-8</v>
      </c>
      <c r="I2486" s="78">
        <f t="shared" si="304"/>
        <v>9.8215080781203233E-7</v>
      </c>
      <c r="J2486" s="190"/>
    </row>
    <row r="2487" spans="1:10" x14ac:dyDescent="0.2">
      <c r="A2487" s="76">
        <v>6280</v>
      </c>
      <c r="B2487" s="76">
        <f t="shared" si="297"/>
        <v>6.28</v>
      </c>
      <c r="C2487" s="78">
        <f t="shared" si="298"/>
        <v>2.8492559444735732E-8</v>
      </c>
      <c r="D2487" s="78">
        <f t="shared" si="299"/>
        <v>1</v>
      </c>
      <c r="E2487" s="78">
        <f t="shared" si="300"/>
        <v>2.8492559444735732E-8</v>
      </c>
      <c r="F2487" s="78">
        <f t="shared" si="301"/>
        <v>-150.90537073946501</v>
      </c>
      <c r="G2487" s="78">
        <f t="shared" si="302"/>
        <v>10</v>
      </c>
      <c r="H2487" s="78">
        <f t="shared" si="303"/>
        <v>5.1561930746608343E-8</v>
      </c>
      <c r="I2487" s="78">
        <f t="shared" si="304"/>
        <v>5.1561930746608341E-7</v>
      </c>
      <c r="J2487" s="190"/>
    </row>
    <row r="2488" spans="1:10" x14ac:dyDescent="0.2">
      <c r="A2488" s="76">
        <v>6290</v>
      </c>
      <c r="B2488" s="76">
        <f t="shared" si="297"/>
        <v>6.29</v>
      </c>
      <c r="C2488" s="78">
        <f t="shared" si="298"/>
        <v>4.1214809214248212E-9</v>
      </c>
      <c r="D2488" s="78">
        <f t="shared" si="299"/>
        <v>1</v>
      </c>
      <c r="E2488" s="78">
        <f t="shared" si="300"/>
        <v>4.1214809214248212E-9</v>
      </c>
      <c r="F2488" s="78">
        <f t="shared" si="301"/>
        <v>-167.69893412380142</v>
      </c>
      <c r="G2488" s="78">
        <f t="shared" si="302"/>
        <v>10</v>
      </c>
      <c r="H2488" s="78">
        <f t="shared" si="303"/>
        <v>1.6307020183080277E-8</v>
      </c>
      <c r="I2488" s="78">
        <f t="shared" si="304"/>
        <v>1.6307020183080277E-7</v>
      </c>
      <c r="J2488" s="190"/>
    </row>
    <row r="2489" spans="1:10" x14ac:dyDescent="0.2">
      <c r="A2489" s="76">
        <v>6300</v>
      </c>
      <c r="B2489" s="76">
        <f t="shared" si="297"/>
        <v>6.3</v>
      </c>
      <c r="C2489" s="78">
        <f t="shared" si="298"/>
        <v>3.5322550297328063E-51</v>
      </c>
      <c r="D2489" s="78">
        <f t="shared" si="299"/>
        <v>1</v>
      </c>
      <c r="E2489" s="78">
        <f t="shared" si="300"/>
        <v>3.5322550297328063E-51</v>
      </c>
      <c r="F2489" s="78">
        <f t="shared" si="301"/>
        <v>-1009.0389589557558</v>
      </c>
      <c r="G2489" s="78">
        <f t="shared" si="302"/>
        <v>10</v>
      </c>
      <c r="H2489" s="78">
        <f t="shared" si="303"/>
        <v>2.0607404607124106E-9</v>
      </c>
      <c r="I2489" s="78">
        <f t="shared" si="304"/>
        <v>2.0607404607124107E-8</v>
      </c>
      <c r="J2489" s="190"/>
    </row>
    <row r="2490" spans="1:10" x14ac:dyDescent="0.2">
      <c r="A2490" s="76">
        <v>6310</v>
      </c>
      <c r="B2490" s="76">
        <f t="shared" si="297"/>
        <v>6.31</v>
      </c>
      <c r="C2490" s="78">
        <f t="shared" si="298"/>
        <v>4.0843716870741504E-9</v>
      </c>
      <c r="D2490" s="78">
        <f t="shared" si="299"/>
        <v>1</v>
      </c>
      <c r="E2490" s="78">
        <f t="shared" si="300"/>
        <v>4.0843716870741504E-9</v>
      </c>
      <c r="F2490" s="78">
        <f t="shared" si="301"/>
        <v>-167.77749486010507</v>
      </c>
      <c r="G2490" s="78">
        <f t="shared" si="302"/>
        <v>10</v>
      </c>
      <c r="H2490" s="78">
        <f t="shared" si="303"/>
        <v>2.0421858435370752E-9</v>
      </c>
      <c r="I2490" s="78">
        <f t="shared" si="304"/>
        <v>2.0421858435370753E-8</v>
      </c>
      <c r="J2490" s="190"/>
    </row>
    <row r="2491" spans="1:10" x14ac:dyDescent="0.2">
      <c r="A2491" s="76">
        <v>6320</v>
      </c>
      <c r="B2491" s="76">
        <f t="shared" si="297"/>
        <v>6.32</v>
      </c>
      <c r="C2491" s="78">
        <f t="shared" si="298"/>
        <v>2.7981781987949125E-8</v>
      </c>
      <c r="D2491" s="78">
        <f t="shared" si="299"/>
        <v>1</v>
      </c>
      <c r="E2491" s="78">
        <f t="shared" si="300"/>
        <v>2.7981781987949125E-8</v>
      </c>
      <c r="F2491" s="78">
        <f t="shared" si="301"/>
        <v>-151.0624926282706</v>
      </c>
      <c r="G2491" s="78">
        <f t="shared" si="302"/>
        <v>10</v>
      </c>
      <c r="H2491" s="78">
        <f t="shared" si="303"/>
        <v>1.6033076837511638E-8</v>
      </c>
      <c r="I2491" s="78">
        <f t="shared" si="304"/>
        <v>1.6033076837511639E-7</v>
      </c>
      <c r="J2491" s="190"/>
    </row>
    <row r="2492" spans="1:10" x14ac:dyDescent="0.2">
      <c r="A2492" s="76">
        <v>6330</v>
      </c>
      <c r="B2492" s="76">
        <f t="shared" si="297"/>
        <v>6.33</v>
      </c>
      <c r="C2492" s="78">
        <f t="shared" si="298"/>
        <v>7.2633475383364467E-8</v>
      </c>
      <c r="D2492" s="78">
        <f t="shared" si="299"/>
        <v>1</v>
      </c>
      <c r="E2492" s="78">
        <f t="shared" si="300"/>
        <v>7.2633475383364467E-8</v>
      </c>
      <c r="F2492" s="78">
        <f t="shared" si="301"/>
        <v>-142.77726350236827</v>
      </c>
      <c r="G2492" s="78">
        <f t="shared" si="302"/>
        <v>10</v>
      </c>
      <c r="H2492" s="78">
        <f t="shared" si="303"/>
        <v>5.0307628685656796E-8</v>
      </c>
      <c r="I2492" s="78">
        <f t="shared" si="304"/>
        <v>5.0307628685656795E-7</v>
      </c>
      <c r="J2492" s="190"/>
    </row>
    <row r="2493" spans="1:10" x14ac:dyDescent="0.2">
      <c r="A2493" s="76">
        <v>6340</v>
      </c>
      <c r="B2493" s="76">
        <f t="shared" ref="B2493:B2556" si="305">A2493/1000</f>
        <v>6.34</v>
      </c>
      <c r="C2493" s="78">
        <f t="shared" ref="C2493:C2556" si="306">ABS(SIN(((144*PI()*$A2493*VLOOKUP($D$8,$C$13:$D$16,2,FALSE))/($D$11*1000000)))/(VLOOKUP($D$8,$C$13:$D$16,2,FALSE)*SIN(((144*PI()*$A2493)/($D$11*1000000)))))^3</f>
        <v>1.1747105424688826E-7</v>
      </c>
      <c r="D2493" s="78">
        <f t="shared" ref="D2493:D2556" si="307">ABS(SIN(((144*VLOOKUP($D$8,$C$13:$D$16,2,FALSE)*PI()*$A2493*VLOOKUP($D$8,$C$13:$E$16,3,FALSE))/($D$11*1000000)))/(VLOOKUP($D$8,$C$13:$E$16,3,FALSE)*SIN(((144*VLOOKUP($D$8,$C$13:$D$16,2,FALSE)*PI()*$A2493)/($D$11*1000000)))))^1</f>
        <v>1</v>
      </c>
      <c r="E2493" s="78">
        <f t="shared" ref="E2493:E2556" si="308">C2493*D2493</f>
        <v>1.1747105424688826E-7</v>
      </c>
      <c r="F2493" s="78">
        <f t="shared" ref="F2493:F2556" si="309">20*LOG10(E2493)</f>
        <v>-138.60138267286888</v>
      </c>
      <c r="G2493" s="78">
        <f t="shared" ref="G2493:G2556" si="310">A2493-A2492</f>
        <v>10</v>
      </c>
      <c r="H2493" s="78">
        <f t="shared" ref="H2493:H2556" si="311">((C2493+C2492)/2)</f>
        <v>9.5052264815126356E-8</v>
      </c>
      <c r="I2493" s="78">
        <f t="shared" si="304"/>
        <v>9.5052264815126361E-7</v>
      </c>
      <c r="J2493" s="190"/>
    </row>
    <row r="2494" spans="1:10" x14ac:dyDescent="0.2">
      <c r="A2494" s="76">
        <v>6350</v>
      </c>
      <c r="B2494" s="76">
        <f t="shared" si="305"/>
        <v>6.35</v>
      </c>
      <c r="C2494" s="78">
        <f t="shared" si="306"/>
        <v>1.3594501853532001E-7</v>
      </c>
      <c r="D2494" s="78">
        <f t="shared" si="307"/>
        <v>1</v>
      </c>
      <c r="E2494" s="78">
        <f t="shared" si="308"/>
        <v>1.3594501853532001E-7</v>
      </c>
      <c r="F2494" s="78">
        <f t="shared" si="309"/>
        <v>-137.33273403475641</v>
      </c>
      <c r="G2494" s="78">
        <f t="shared" si="310"/>
        <v>10</v>
      </c>
      <c r="H2494" s="78">
        <f t="shared" si="311"/>
        <v>1.2670803639110415E-7</v>
      </c>
      <c r="I2494" s="78">
        <f t="shared" ref="I2494:I2557" si="312">G2494*H2494</f>
        <v>1.2670803639110415E-6</v>
      </c>
      <c r="J2494" s="190"/>
    </row>
    <row r="2495" spans="1:10" x14ac:dyDescent="0.2">
      <c r="A2495" s="76">
        <v>6360</v>
      </c>
      <c r="B2495" s="76">
        <f t="shared" si="305"/>
        <v>6.36</v>
      </c>
      <c r="C2495" s="78">
        <f t="shared" si="306"/>
        <v>1.1642254351331942E-7</v>
      </c>
      <c r="D2495" s="78">
        <f t="shared" si="307"/>
        <v>1</v>
      </c>
      <c r="E2495" s="78">
        <f t="shared" si="308"/>
        <v>1.1642254351331942E-7</v>
      </c>
      <c r="F2495" s="78">
        <f t="shared" si="309"/>
        <v>-138.67925833607987</v>
      </c>
      <c r="G2495" s="78">
        <f t="shared" si="310"/>
        <v>10</v>
      </c>
      <c r="H2495" s="78">
        <f t="shared" si="311"/>
        <v>1.2618378102431971E-7</v>
      </c>
      <c r="I2495" s="78">
        <f t="shared" si="312"/>
        <v>1.261837810243197E-6</v>
      </c>
      <c r="J2495" s="190"/>
    </row>
    <row r="2496" spans="1:10" x14ac:dyDescent="0.2">
      <c r="A2496" s="76">
        <v>6370</v>
      </c>
      <c r="B2496" s="76">
        <f t="shared" si="305"/>
        <v>6.37</v>
      </c>
      <c r="C2496" s="78">
        <f t="shared" si="306"/>
        <v>7.1342650198332255E-8</v>
      </c>
      <c r="D2496" s="78">
        <f t="shared" si="307"/>
        <v>1</v>
      </c>
      <c r="E2496" s="78">
        <f t="shared" si="308"/>
        <v>7.1342650198332255E-8</v>
      </c>
      <c r="F2496" s="78">
        <f t="shared" si="309"/>
        <v>-142.9330152352116</v>
      </c>
      <c r="G2496" s="78">
        <f t="shared" si="310"/>
        <v>10</v>
      </c>
      <c r="H2496" s="78">
        <f t="shared" si="311"/>
        <v>9.3882596855825835E-8</v>
      </c>
      <c r="I2496" s="78">
        <f t="shared" si="312"/>
        <v>9.3882596855825833E-7</v>
      </c>
      <c r="J2496" s="190"/>
    </row>
    <row r="2497" spans="1:10" x14ac:dyDescent="0.2">
      <c r="A2497" s="76">
        <v>6380</v>
      </c>
      <c r="B2497" s="76">
        <f t="shared" si="305"/>
        <v>6.38</v>
      </c>
      <c r="C2497" s="78">
        <f t="shared" si="306"/>
        <v>2.7239174245493427E-8</v>
      </c>
      <c r="D2497" s="78">
        <f t="shared" si="307"/>
        <v>1</v>
      </c>
      <c r="E2497" s="78">
        <f t="shared" si="308"/>
        <v>2.7239174245493427E-8</v>
      </c>
      <c r="F2497" s="78">
        <f t="shared" si="309"/>
        <v>-151.29612124360014</v>
      </c>
      <c r="G2497" s="78">
        <f t="shared" si="310"/>
        <v>10</v>
      </c>
      <c r="H2497" s="78">
        <f t="shared" si="311"/>
        <v>4.9290912221912838E-8</v>
      </c>
      <c r="I2497" s="78">
        <f t="shared" si="312"/>
        <v>4.9290912221912841E-7</v>
      </c>
      <c r="J2497" s="190"/>
    </row>
    <row r="2498" spans="1:10" x14ac:dyDescent="0.2">
      <c r="A2498" s="76">
        <v>6390</v>
      </c>
      <c r="B2498" s="76">
        <f t="shared" si="305"/>
        <v>6.39</v>
      </c>
      <c r="C2498" s="78">
        <f t="shared" si="306"/>
        <v>3.9404872002340316E-9</v>
      </c>
      <c r="D2498" s="78">
        <f t="shared" si="307"/>
        <v>1</v>
      </c>
      <c r="E2498" s="78">
        <f t="shared" si="308"/>
        <v>3.9404872002340316E-9</v>
      </c>
      <c r="F2498" s="78">
        <f t="shared" si="309"/>
        <v>-168.08900157723301</v>
      </c>
      <c r="G2498" s="78">
        <f t="shared" si="310"/>
        <v>10</v>
      </c>
      <c r="H2498" s="78">
        <f t="shared" si="311"/>
        <v>1.5589830722863729E-8</v>
      </c>
      <c r="I2498" s="78">
        <f t="shared" si="312"/>
        <v>1.5589830722863729E-7</v>
      </c>
      <c r="J2498" s="190"/>
    </row>
    <row r="2499" spans="1:10" x14ac:dyDescent="0.2">
      <c r="A2499" s="76">
        <v>6400</v>
      </c>
      <c r="B2499" s="76">
        <f t="shared" si="305"/>
        <v>6.4</v>
      </c>
      <c r="C2499" s="78">
        <f t="shared" si="306"/>
        <v>6.4088072087677305E-50</v>
      </c>
      <c r="D2499" s="78">
        <f t="shared" si="307"/>
        <v>1</v>
      </c>
      <c r="E2499" s="78">
        <f t="shared" si="308"/>
        <v>6.4088072087677305E-50</v>
      </c>
      <c r="F2499" s="78">
        <f t="shared" si="309"/>
        <v>-983.86445585534534</v>
      </c>
      <c r="G2499" s="78">
        <f t="shared" si="310"/>
        <v>10</v>
      </c>
      <c r="H2499" s="78">
        <f t="shared" si="311"/>
        <v>1.9702436001170158E-9</v>
      </c>
      <c r="I2499" s="78">
        <f t="shared" si="312"/>
        <v>1.9702436001170156E-8</v>
      </c>
      <c r="J2499" s="190"/>
    </row>
    <row r="2500" spans="1:10" x14ac:dyDescent="0.2">
      <c r="A2500" s="76">
        <v>6410</v>
      </c>
      <c r="B2500" s="76">
        <f t="shared" si="305"/>
        <v>6.41</v>
      </c>
      <c r="C2500" s="78">
        <f t="shared" si="306"/>
        <v>3.9056190786651291E-9</v>
      </c>
      <c r="D2500" s="78">
        <f t="shared" si="307"/>
        <v>1</v>
      </c>
      <c r="E2500" s="78">
        <f t="shared" si="308"/>
        <v>3.9056190786651291E-9</v>
      </c>
      <c r="F2500" s="78">
        <f t="shared" si="309"/>
        <v>-168.16620232849499</v>
      </c>
      <c r="G2500" s="78">
        <f t="shared" si="310"/>
        <v>10</v>
      </c>
      <c r="H2500" s="78">
        <f t="shared" si="311"/>
        <v>1.9528095393325645E-9</v>
      </c>
      <c r="I2500" s="78">
        <f t="shared" si="312"/>
        <v>1.9528095393325647E-8</v>
      </c>
      <c r="J2500" s="190"/>
    </row>
    <row r="2501" spans="1:10" x14ac:dyDescent="0.2">
      <c r="A2501" s="76">
        <v>6420</v>
      </c>
      <c r="B2501" s="76">
        <f t="shared" si="305"/>
        <v>6.42</v>
      </c>
      <c r="C2501" s="78">
        <f t="shared" si="306"/>
        <v>2.6759244199029449E-8</v>
      </c>
      <c r="D2501" s="78">
        <f t="shared" si="307"/>
        <v>1</v>
      </c>
      <c r="E2501" s="78">
        <f t="shared" si="308"/>
        <v>2.6759244199029449E-8</v>
      </c>
      <c r="F2501" s="78">
        <f t="shared" si="309"/>
        <v>-151.45052314306662</v>
      </c>
      <c r="G2501" s="78">
        <f t="shared" si="310"/>
        <v>10</v>
      </c>
      <c r="H2501" s="78">
        <f t="shared" si="311"/>
        <v>1.533243163884729E-8</v>
      </c>
      <c r="I2501" s="78">
        <f t="shared" si="312"/>
        <v>1.5332431638847291E-7</v>
      </c>
      <c r="J2501" s="190"/>
    </row>
    <row r="2502" spans="1:10" x14ac:dyDescent="0.2">
      <c r="A2502" s="76">
        <v>6430</v>
      </c>
      <c r="B2502" s="76">
        <f t="shared" si="305"/>
        <v>6.43</v>
      </c>
      <c r="C2502" s="78">
        <f t="shared" si="306"/>
        <v>6.946548082628387E-8</v>
      </c>
      <c r="D2502" s="78">
        <f t="shared" si="307"/>
        <v>1</v>
      </c>
      <c r="E2502" s="78">
        <f t="shared" si="308"/>
        <v>6.946548082628387E-8</v>
      </c>
      <c r="F2502" s="78">
        <f t="shared" si="309"/>
        <v>-143.16461907679471</v>
      </c>
      <c r="G2502" s="78">
        <f t="shared" si="310"/>
        <v>10</v>
      </c>
      <c r="H2502" s="78">
        <f t="shared" si="311"/>
        <v>4.8112362512656663E-8</v>
      </c>
      <c r="I2502" s="78">
        <f t="shared" si="312"/>
        <v>4.811236251265666E-7</v>
      </c>
      <c r="J2502" s="190"/>
    </row>
    <row r="2503" spans="1:10" x14ac:dyDescent="0.2">
      <c r="A2503" s="76">
        <v>6440</v>
      </c>
      <c r="B2503" s="76">
        <f t="shared" si="305"/>
        <v>6.44</v>
      </c>
      <c r="C2503" s="78">
        <f t="shared" si="306"/>
        <v>1.123561203085735E-7</v>
      </c>
      <c r="D2503" s="78">
        <f t="shared" si="307"/>
        <v>1</v>
      </c>
      <c r="E2503" s="78">
        <f t="shared" si="308"/>
        <v>1.123561203085735E-7</v>
      </c>
      <c r="F2503" s="78">
        <f t="shared" si="309"/>
        <v>-138.98806531067444</v>
      </c>
      <c r="G2503" s="78">
        <f t="shared" si="310"/>
        <v>10</v>
      </c>
      <c r="H2503" s="78">
        <f t="shared" si="311"/>
        <v>9.0910800567428683E-8</v>
      </c>
      <c r="I2503" s="78">
        <f t="shared" si="312"/>
        <v>9.0910800567428686E-7</v>
      </c>
      <c r="J2503" s="190"/>
    </row>
    <row r="2504" spans="1:10" x14ac:dyDescent="0.2">
      <c r="A2504" s="76">
        <v>6450</v>
      </c>
      <c r="B2504" s="76">
        <f t="shared" si="305"/>
        <v>6.45</v>
      </c>
      <c r="C2504" s="78">
        <f t="shared" si="306"/>
        <v>1.3003573401573623E-7</v>
      </c>
      <c r="D2504" s="78">
        <f t="shared" si="307"/>
        <v>1</v>
      </c>
      <c r="E2504" s="78">
        <f t="shared" si="308"/>
        <v>1.3003573401573623E-7</v>
      </c>
      <c r="F2504" s="78">
        <f t="shared" si="309"/>
        <v>-137.7187457302754</v>
      </c>
      <c r="G2504" s="78">
        <f t="shared" si="310"/>
        <v>10</v>
      </c>
      <c r="H2504" s="78">
        <f t="shared" si="311"/>
        <v>1.2119592716215487E-7</v>
      </c>
      <c r="I2504" s="78">
        <f t="shared" si="312"/>
        <v>1.2119592716215487E-6</v>
      </c>
      <c r="J2504" s="190"/>
    </row>
    <row r="2505" spans="1:10" x14ac:dyDescent="0.2">
      <c r="A2505" s="76">
        <v>6460</v>
      </c>
      <c r="B2505" s="76">
        <f t="shared" si="305"/>
        <v>6.46</v>
      </c>
      <c r="C2505" s="78">
        <f t="shared" si="306"/>
        <v>1.1137044277460758E-7</v>
      </c>
      <c r="D2505" s="78">
        <f t="shared" si="307"/>
        <v>1</v>
      </c>
      <c r="E2505" s="78">
        <f t="shared" si="308"/>
        <v>1.1137044277460758E-7</v>
      </c>
      <c r="F2505" s="78">
        <f t="shared" si="309"/>
        <v>-139.06460107429035</v>
      </c>
      <c r="G2505" s="78">
        <f t="shared" si="310"/>
        <v>10</v>
      </c>
      <c r="H2505" s="78">
        <f t="shared" si="311"/>
        <v>1.2070308839517191E-7</v>
      </c>
      <c r="I2505" s="78">
        <f t="shared" si="312"/>
        <v>1.2070308839517192E-6</v>
      </c>
      <c r="J2505" s="190"/>
    </row>
    <row r="2506" spans="1:10" x14ac:dyDescent="0.2">
      <c r="A2506" s="76">
        <v>6470</v>
      </c>
      <c r="B2506" s="76">
        <f t="shared" si="305"/>
        <v>6.47</v>
      </c>
      <c r="C2506" s="78">
        <f t="shared" si="306"/>
        <v>6.8252010734652895E-8</v>
      </c>
      <c r="D2506" s="78">
        <f t="shared" si="307"/>
        <v>1</v>
      </c>
      <c r="E2506" s="78">
        <f t="shared" si="308"/>
        <v>6.8252010734652895E-8</v>
      </c>
      <c r="F2506" s="78">
        <f t="shared" si="309"/>
        <v>-143.3176909917951</v>
      </c>
      <c r="G2506" s="78">
        <f t="shared" si="310"/>
        <v>10</v>
      </c>
      <c r="H2506" s="78">
        <f t="shared" si="311"/>
        <v>8.9811226754630237E-8</v>
      </c>
      <c r="I2506" s="78">
        <f t="shared" si="312"/>
        <v>8.9811226754630243E-7</v>
      </c>
      <c r="J2506" s="190"/>
    </row>
    <row r="2507" spans="1:10" x14ac:dyDescent="0.2">
      <c r="A2507" s="76">
        <v>6480</v>
      </c>
      <c r="B2507" s="76">
        <f t="shared" si="305"/>
        <v>6.48</v>
      </c>
      <c r="C2507" s="78">
        <f t="shared" si="306"/>
        <v>2.6061139489247513E-8</v>
      </c>
      <c r="D2507" s="78">
        <f t="shared" si="307"/>
        <v>1</v>
      </c>
      <c r="E2507" s="78">
        <f t="shared" si="308"/>
        <v>2.6061139489247513E-8</v>
      </c>
      <c r="F2507" s="78">
        <f t="shared" si="309"/>
        <v>-151.6801319849987</v>
      </c>
      <c r="G2507" s="78">
        <f t="shared" si="310"/>
        <v>10</v>
      </c>
      <c r="H2507" s="78">
        <f t="shared" si="311"/>
        <v>4.7156575111950204E-8</v>
      </c>
      <c r="I2507" s="78">
        <f t="shared" si="312"/>
        <v>4.7156575111950203E-7</v>
      </c>
      <c r="J2507" s="190"/>
    </row>
    <row r="2508" spans="1:10" x14ac:dyDescent="0.2">
      <c r="A2508" s="76">
        <v>6490</v>
      </c>
      <c r="B2508" s="76">
        <f t="shared" si="305"/>
        <v>6.49</v>
      </c>
      <c r="C2508" s="78">
        <f t="shared" si="306"/>
        <v>3.7703575487385759E-9</v>
      </c>
      <c r="D2508" s="78">
        <f t="shared" si="307"/>
        <v>1</v>
      </c>
      <c r="E2508" s="78">
        <f t="shared" si="308"/>
        <v>3.7703575487385759E-9</v>
      </c>
      <c r="F2508" s="78">
        <f t="shared" si="309"/>
        <v>-168.47234926070558</v>
      </c>
      <c r="G2508" s="78">
        <f t="shared" si="310"/>
        <v>10</v>
      </c>
      <c r="H2508" s="78">
        <f t="shared" si="311"/>
        <v>1.4915748518993043E-8</v>
      </c>
      <c r="I2508" s="78">
        <f t="shared" si="312"/>
        <v>1.4915748518993044E-7</v>
      </c>
      <c r="J2508" s="190"/>
    </row>
    <row r="2509" spans="1:10" x14ac:dyDescent="0.2">
      <c r="A2509" s="76">
        <v>6500</v>
      </c>
      <c r="B2509" s="76">
        <f t="shared" si="305"/>
        <v>6.5</v>
      </c>
      <c r="C2509" s="78">
        <f t="shared" si="306"/>
        <v>1.1973711375303688E-49</v>
      </c>
      <c r="D2509" s="78">
        <f t="shared" si="307"/>
        <v>1</v>
      </c>
      <c r="E2509" s="78">
        <f t="shared" si="308"/>
        <v>1.1973711375303688E-49</v>
      </c>
      <c r="F2509" s="78">
        <f t="shared" si="309"/>
        <v>-978.43542429348054</v>
      </c>
      <c r="G2509" s="78">
        <f t="shared" si="310"/>
        <v>10</v>
      </c>
      <c r="H2509" s="78">
        <f t="shared" si="311"/>
        <v>1.8851787743692879E-9</v>
      </c>
      <c r="I2509" s="78">
        <f t="shared" si="312"/>
        <v>1.885178774369288E-8</v>
      </c>
      <c r="J2509" s="190"/>
    </row>
    <row r="2510" spans="1:10" x14ac:dyDescent="0.2">
      <c r="A2510" s="76">
        <v>6510</v>
      </c>
      <c r="B2510" s="76">
        <f t="shared" si="305"/>
        <v>6.51</v>
      </c>
      <c r="C2510" s="78">
        <f t="shared" si="306"/>
        <v>3.7375629277765254E-9</v>
      </c>
      <c r="D2510" s="78">
        <f t="shared" si="307"/>
        <v>1</v>
      </c>
      <c r="E2510" s="78">
        <f t="shared" si="308"/>
        <v>3.7375629277765254E-9</v>
      </c>
      <c r="F2510" s="78">
        <f t="shared" si="309"/>
        <v>-168.54822973144508</v>
      </c>
      <c r="G2510" s="78">
        <f t="shared" si="310"/>
        <v>10</v>
      </c>
      <c r="H2510" s="78">
        <f t="shared" si="311"/>
        <v>1.8687814638882627E-9</v>
      </c>
      <c r="I2510" s="78">
        <f t="shared" si="312"/>
        <v>1.8687814638882626E-8</v>
      </c>
      <c r="J2510" s="190"/>
    </row>
    <row r="2511" spans="1:10" x14ac:dyDescent="0.2">
      <c r="A2511" s="76">
        <v>6520</v>
      </c>
      <c r="B2511" s="76">
        <f t="shared" si="305"/>
        <v>6.52</v>
      </c>
      <c r="C2511" s="78">
        <f t="shared" si="306"/>
        <v>2.5609749751523774E-8</v>
      </c>
      <c r="D2511" s="78">
        <f t="shared" si="307"/>
        <v>1</v>
      </c>
      <c r="E2511" s="78">
        <f t="shared" si="308"/>
        <v>2.5609749751523774E-8</v>
      </c>
      <c r="F2511" s="78">
        <f t="shared" si="309"/>
        <v>-151.83189330533918</v>
      </c>
      <c r="G2511" s="78">
        <f t="shared" si="310"/>
        <v>10</v>
      </c>
      <c r="H2511" s="78">
        <f t="shared" si="311"/>
        <v>1.4673656339650149E-8</v>
      </c>
      <c r="I2511" s="78">
        <f t="shared" si="312"/>
        <v>1.467365633965015E-7</v>
      </c>
      <c r="J2511" s="190"/>
    </row>
    <row r="2512" spans="1:10" x14ac:dyDescent="0.2">
      <c r="A2512" s="76">
        <v>6530</v>
      </c>
      <c r="B2512" s="76">
        <f t="shared" si="305"/>
        <v>6.53</v>
      </c>
      <c r="C2512" s="78">
        <f t="shared" si="306"/>
        <v>6.6486474390687941E-8</v>
      </c>
      <c r="D2512" s="78">
        <f t="shared" si="307"/>
        <v>1</v>
      </c>
      <c r="E2512" s="78">
        <f t="shared" si="308"/>
        <v>6.6486474390687941E-8</v>
      </c>
      <c r="F2512" s="78">
        <f t="shared" si="309"/>
        <v>-143.54533391948488</v>
      </c>
      <c r="G2512" s="78">
        <f t="shared" si="310"/>
        <v>10</v>
      </c>
      <c r="H2512" s="78">
        <f t="shared" si="311"/>
        <v>4.6048112071105861E-8</v>
      </c>
      <c r="I2512" s="78">
        <f t="shared" si="312"/>
        <v>4.6048112071105863E-7</v>
      </c>
      <c r="J2512" s="190"/>
    </row>
    <row r="2513" spans="1:10" x14ac:dyDescent="0.2">
      <c r="A2513" s="76">
        <v>6540</v>
      </c>
      <c r="B2513" s="76">
        <f t="shared" si="305"/>
        <v>6.54</v>
      </c>
      <c r="C2513" s="78">
        <f t="shared" si="306"/>
        <v>1.0754585155853953E-7</v>
      </c>
      <c r="D2513" s="78">
        <f t="shared" si="307"/>
        <v>1</v>
      </c>
      <c r="E2513" s="78">
        <f t="shared" si="308"/>
        <v>1.0754585155853953E-7</v>
      </c>
      <c r="F2513" s="78">
        <f t="shared" si="309"/>
        <v>-139.3681267459734</v>
      </c>
      <c r="G2513" s="78">
        <f t="shared" si="310"/>
        <v>10</v>
      </c>
      <c r="H2513" s="78">
        <f t="shared" si="311"/>
        <v>8.7016162974613733E-8</v>
      </c>
      <c r="I2513" s="78">
        <f t="shared" si="312"/>
        <v>8.7016162974613733E-7</v>
      </c>
      <c r="J2513" s="190"/>
    </row>
    <row r="2514" spans="1:10" x14ac:dyDescent="0.2">
      <c r="A2514" s="76">
        <v>6550</v>
      </c>
      <c r="B2514" s="76">
        <f t="shared" si="305"/>
        <v>6.55</v>
      </c>
      <c r="C2514" s="78">
        <f t="shared" si="306"/>
        <v>1.2447788967185116E-7</v>
      </c>
      <c r="D2514" s="78">
        <f t="shared" si="307"/>
        <v>1</v>
      </c>
      <c r="E2514" s="78">
        <f t="shared" si="308"/>
        <v>1.2447788967185116E-7</v>
      </c>
      <c r="F2514" s="78">
        <f t="shared" si="309"/>
        <v>-138.09815566152844</v>
      </c>
      <c r="G2514" s="78">
        <f t="shared" si="310"/>
        <v>10</v>
      </c>
      <c r="H2514" s="78">
        <f t="shared" si="311"/>
        <v>1.1601187061519534E-7</v>
      </c>
      <c r="I2514" s="78">
        <f t="shared" si="312"/>
        <v>1.1601187061519535E-6</v>
      </c>
      <c r="J2514" s="190"/>
    </row>
    <row r="2515" spans="1:10" x14ac:dyDescent="0.2">
      <c r="A2515" s="76">
        <v>6560</v>
      </c>
      <c r="B2515" s="76">
        <f t="shared" si="305"/>
        <v>6.56</v>
      </c>
      <c r="C2515" s="78">
        <f t="shared" si="306"/>
        <v>1.0661834337002881E-7</v>
      </c>
      <c r="D2515" s="78">
        <f t="shared" si="307"/>
        <v>1</v>
      </c>
      <c r="E2515" s="78">
        <f t="shared" si="308"/>
        <v>1.0661834337002881E-7</v>
      </c>
      <c r="F2515" s="78">
        <f t="shared" si="309"/>
        <v>-139.44336139604937</v>
      </c>
      <c r="G2515" s="78">
        <f t="shared" si="310"/>
        <v>10</v>
      </c>
      <c r="H2515" s="78">
        <f t="shared" si="311"/>
        <v>1.1554811652093999E-7</v>
      </c>
      <c r="I2515" s="78">
        <f t="shared" si="312"/>
        <v>1.1554811652093998E-6</v>
      </c>
      <c r="J2515" s="190"/>
    </row>
    <row r="2516" spans="1:10" x14ac:dyDescent="0.2">
      <c r="A2516" s="76">
        <v>6570</v>
      </c>
      <c r="B2516" s="76">
        <f t="shared" si="305"/>
        <v>6.57</v>
      </c>
      <c r="C2516" s="78">
        <f t="shared" si="306"/>
        <v>6.534461755678801E-8</v>
      </c>
      <c r="D2516" s="78">
        <f t="shared" si="307"/>
        <v>1</v>
      </c>
      <c r="E2516" s="78">
        <f t="shared" si="308"/>
        <v>6.534461755678801E-8</v>
      </c>
      <c r="F2516" s="78">
        <f t="shared" si="309"/>
        <v>-143.69580358987264</v>
      </c>
      <c r="G2516" s="78">
        <f t="shared" si="310"/>
        <v>10</v>
      </c>
      <c r="H2516" s="78">
        <f t="shared" si="311"/>
        <v>8.5981480463408418E-8</v>
      </c>
      <c r="I2516" s="78">
        <f t="shared" si="312"/>
        <v>8.5981480463408413E-7</v>
      </c>
      <c r="J2516" s="190"/>
    </row>
    <row r="2517" spans="1:10" x14ac:dyDescent="0.2">
      <c r="A2517" s="76">
        <v>6580</v>
      </c>
      <c r="B2517" s="76">
        <f t="shared" si="305"/>
        <v>6.58</v>
      </c>
      <c r="C2517" s="78">
        <f t="shared" si="306"/>
        <v>2.4952844671482171E-8</v>
      </c>
      <c r="D2517" s="78">
        <f t="shared" si="307"/>
        <v>1</v>
      </c>
      <c r="E2517" s="78">
        <f t="shared" si="308"/>
        <v>2.4952844671482171E-8</v>
      </c>
      <c r="F2517" s="78">
        <f t="shared" si="309"/>
        <v>-152.05759873651968</v>
      </c>
      <c r="G2517" s="78">
        <f t="shared" si="310"/>
        <v>10</v>
      </c>
      <c r="H2517" s="78">
        <f t="shared" si="311"/>
        <v>4.5148731114135089E-8</v>
      </c>
      <c r="I2517" s="78">
        <f t="shared" si="312"/>
        <v>4.5148731114135091E-7</v>
      </c>
      <c r="J2517" s="190"/>
    </row>
    <row r="2518" spans="1:10" x14ac:dyDescent="0.2">
      <c r="A2518" s="76">
        <v>6590</v>
      </c>
      <c r="B2518" s="76">
        <f t="shared" si="305"/>
        <v>6.59</v>
      </c>
      <c r="C2518" s="78">
        <f t="shared" si="306"/>
        <v>3.6102842629113954E-9</v>
      </c>
      <c r="D2518" s="78">
        <f t="shared" si="307"/>
        <v>1</v>
      </c>
      <c r="E2518" s="78">
        <f t="shared" si="308"/>
        <v>3.6102842629113954E-9</v>
      </c>
      <c r="F2518" s="78">
        <f t="shared" si="309"/>
        <v>-168.84917203416654</v>
      </c>
      <c r="G2518" s="78">
        <f t="shared" si="310"/>
        <v>10</v>
      </c>
      <c r="H2518" s="78">
        <f t="shared" si="311"/>
        <v>1.4281564467196783E-8</v>
      </c>
      <c r="I2518" s="78">
        <f t="shared" si="312"/>
        <v>1.4281564467196784E-7</v>
      </c>
      <c r="J2518" s="190"/>
    </row>
    <row r="2519" spans="1:10" x14ac:dyDescent="0.2">
      <c r="A2519" s="76">
        <v>6600</v>
      </c>
      <c r="B2519" s="76">
        <f t="shared" si="305"/>
        <v>6.6</v>
      </c>
      <c r="C2519" s="78">
        <f t="shared" si="306"/>
        <v>1.1485244749402967E-52</v>
      </c>
      <c r="D2519" s="78">
        <f t="shared" si="307"/>
        <v>1</v>
      </c>
      <c r="E2519" s="78">
        <f t="shared" si="308"/>
        <v>1.1485244749402967E-52</v>
      </c>
      <c r="F2519" s="78">
        <f t="shared" si="309"/>
        <v>-1038.7971949119781</v>
      </c>
      <c r="G2519" s="78">
        <f t="shared" si="310"/>
        <v>10</v>
      </c>
      <c r="H2519" s="78">
        <f t="shared" si="311"/>
        <v>1.8051421314556977E-9</v>
      </c>
      <c r="I2519" s="78">
        <f t="shared" si="312"/>
        <v>1.8051421314556977E-8</v>
      </c>
      <c r="J2519" s="190"/>
    </row>
    <row r="2520" spans="1:10" x14ac:dyDescent="0.2">
      <c r="A2520" s="76">
        <v>6610</v>
      </c>
      <c r="B2520" s="76">
        <f t="shared" si="305"/>
        <v>6.61</v>
      </c>
      <c r="C2520" s="78">
        <f t="shared" si="306"/>
        <v>3.5794103867609291E-9</v>
      </c>
      <c r="D2520" s="78">
        <f t="shared" si="307"/>
        <v>1</v>
      </c>
      <c r="E2520" s="78">
        <f t="shared" si="308"/>
        <v>3.5794103867609291E-9</v>
      </c>
      <c r="F2520" s="78">
        <f t="shared" si="309"/>
        <v>-168.92377011999994</v>
      </c>
      <c r="G2520" s="78">
        <f t="shared" si="310"/>
        <v>10</v>
      </c>
      <c r="H2520" s="78">
        <f t="shared" si="311"/>
        <v>1.7897051933804645E-9</v>
      </c>
      <c r="I2520" s="78">
        <f t="shared" si="312"/>
        <v>1.7897051933804645E-8</v>
      </c>
      <c r="J2520" s="190"/>
    </row>
    <row r="2521" spans="1:10" x14ac:dyDescent="0.2">
      <c r="A2521" s="76">
        <v>6620</v>
      </c>
      <c r="B2521" s="76">
        <f t="shared" si="305"/>
        <v>6.62</v>
      </c>
      <c r="C2521" s="78">
        <f t="shared" si="306"/>
        <v>2.4527892635210348E-8</v>
      </c>
      <c r="D2521" s="78">
        <f t="shared" si="307"/>
        <v>1</v>
      </c>
      <c r="E2521" s="78">
        <f t="shared" si="308"/>
        <v>2.4527892635210348E-8</v>
      </c>
      <c r="F2521" s="78">
        <f t="shared" si="309"/>
        <v>-152.20679527004657</v>
      </c>
      <c r="G2521" s="78">
        <f t="shared" si="310"/>
        <v>10</v>
      </c>
      <c r="H2521" s="78">
        <f t="shared" si="311"/>
        <v>1.4053651510985638E-8</v>
      </c>
      <c r="I2521" s="78">
        <f t="shared" si="312"/>
        <v>1.4053651510985639E-7</v>
      </c>
      <c r="J2521" s="190"/>
    </row>
    <row r="2522" spans="1:10" x14ac:dyDescent="0.2">
      <c r="A2522" s="76">
        <v>6630</v>
      </c>
      <c r="B2522" s="76">
        <f t="shared" si="305"/>
        <v>6.63</v>
      </c>
      <c r="C2522" s="78">
        <f t="shared" si="306"/>
        <v>6.3682489880163729E-8</v>
      </c>
      <c r="D2522" s="78">
        <f t="shared" si="307"/>
        <v>1</v>
      </c>
      <c r="E2522" s="78">
        <f t="shared" si="308"/>
        <v>6.3682489880163729E-8</v>
      </c>
      <c r="F2522" s="78">
        <f t="shared" si="309"/>
        <v>-143.91959929483107</v>
      </c>
      <c r="G2522" s="78">
        <f t="shared" si="310"/>
        <v>10</v>
      </c>
      <c r="H2522" s="78">
        <f t="shared" si="311"/>
        <v>4.4105191257687038E-8</v>
      </c>
      <c r="I2522" s="78">
        <f t="shared" si="312"/>
        <v>4.4105191257687036E-7</v>
      </c>
      <c r="J2522" s="190"/>
    </row>
    <row r="2523" spans="1:10" x14ac:dyDescent="0.2">
      <c r="A2523" s="76">
        <v>6640</v>
      </c>
      <c r="B2523" s="76">
        <f t="shared" si="305"/>
        <v>6.64</v>
      </c>
      <c r="C2523" s="78">
        <f t="shared" si="306"/>
        <v>1.030177670383572E-7</v>
      </c>
      <c r="D2523" s="78">
        <f t="shared" si="307"/>
        <v>1</v>
      </c>
      <c r="E2523" s="78">
        <f t="shared" si="308"/>
        <v>1.030177670383572E-7</v>
      </c>
      <c r="F2523" s="78">
        <f t="shared" si="309"/>
        <v>-139.74175735807205</v>
      </c>
      <c r="G2523" s="78">
        <f t="shared" si="310"/>
        <v>10</v>
      </c>
      <c r="H2523" s="78">
        <f t="shared" si="311"/>
        <v>8.3350128459260473E-8</v>
      </c>
      <c r="I2523" s="78">
        <f t="shared" si="312"/>
        <v>8.3350128459260473E-7</v>
      </c>
      <c r="J2523" s="190"/>
    </row>
    <row r="2524" spans="1:10" x14ac:dyDescent="0.2">
      <c r="A2524" s="76">
        <v>6650</v>
      </c>
      <c r="B2524" s="76">
        <f t="shared" si="305"/>
        <v>6.65</v>
      </c>
      <c r="C2524" s="78">
        <f t="shared" si="306"/>
        <v>1.1924559188848156E-7</v>
      </c>
      <c r="D2524" s="78">
        <f t="shared" si="307"/>
        <v>1</v>
      </c>
      <c r="E2524" s="78">
        <f t="shared" si="308"/>
        <v>1.1924559188848156E-7</v>
      </c>
      <c r="F2524" s="78">
        <f t="shared" si="309"/>
        <v>-138.4711533281708</v>
      </c>
      <c r="G2524" s="78">
        <f t="shared" si="310"/>
        <v>10</v>
      </c>
      <c r="H2524" s="78">
        <f t="shared" si="311"/>
        <v>1.1113167946341938E-7</v>
      </c>
      <c r="I2524" s="78">
        <f t="shared" si="312"/>
        <v>1.1113167946341939E-6</v>
      </c>
      <c r="J2524" s="190"/>
    </row>
    <row r="2525" spans="1:10" x14ac:dyDescent="0.2">
      <c r="A2525" s="76">
        <v>6660</v>
      </c>
      <c r="B2525" s="76">
        <f t="shared" si="305"/>
        <v>6.66</v>
      </c>
      <c r="C2525" s="78">
        <f t="shared" si="306"/>
        <v>1.0214417467112047E-7</v>
      </c>
      <c r="D2525" s="78">
        <f t="shared" si="307"/>
        <v>1</v>
      </c>
      <c r="E2525" s="78">
        <f t="shared" si="308"/>
        <v>1.0214417467112047E-7</v>
      </c>
      <c r="F2525" s="78">
        <f t="shared" si="309"/>
        <v>-139.81572792675445</v>
      </c>
      <c r="G2525" s="78">
        <f t="shared" si="310"/>
        <v>10</v>
      </c>
      <c r="H2525" s="78">
        <f t="shared" si="311"/>
        <v>1.1069488327980101E-7</v>
      </c>
      <c r="I2525" s="78">
        <f t="shared" si="312"/>
        <v>1.1069488327980101E-6</v>
      </c>
      <c r="J2525" s="190"/>
    </row>
    <row r="2526" spans="1:10" x14ac:dyDescent="0.2">
      <c r="A2526" s="76">
        <v>6670</v>
      </c>
      <c r="B2526" s="76">
        <f t="shared" si="305"/>
        <v>6.67</v>
      </c>
      <c r="C2526" s="78">
        <f t="shared" si="306"/>
        <v>6.2607009648054921E-8</v>
      </c>
      <c r="D2526" s="78">
        <f t="shared" si="307"/>
        <v>1</v>
      </c>
      <c r="E2526" s="78">
        <f t="shared" si="308"/>
        <v>6.2607009648054921E-8</v>
      </c>
      <c r="F2526" s="78">
        <f t="shared" si="309"/>
        <v>-144.06754078593752</v>
      </c>
      <c r="G2526" s="78">
        <f t="shared" si="310"/>
        <v>10</v>
      </c>
      <c r="H2526" s="78">
        <f t="shared" si="311"/>
        <v>8.2375592159587702E-8</v>
      </c>
      <c r="I2526" s="78">
        <f t="shared" si="312"/>
        <v>8.2375592159587702E-7</v>
      </c>
      <c r="J2526" s="190"/>
    </row>
    <row r="2527" spans="1:10" x14ac:dyDescent="0.2">
      <c r="A2527" s="76">
        <v>6680</v>
      </c>
      <c r="B2527" s="76">
        <f t="shared" si="305"/>
        <v>6.68</v>
      </c>
      <c r="C2527" s="78">
        <f t="shared" si="306"/>
        <v>2.3909174430537141E-8</v>
      </c>
      <c r="D2527" s="78">
        <f t="shared" si="307"/>
        <v>1</v>
      </c>
      <c r="E2527" s="78">
        <f t="shared" si="308"/>
        <v>2.3909174430537141E-8</v>
      </c>
      <c r="F2527" s="78">
        <f t="shared" si="309"/>
        <v>-152.42870839106982</v>
      </c>
      <c r="G2527" s="78">
        <f t="shared" si="310"/>
        <v>10</v>
      </c>
      <c r="H2527" s="78">
        <f t="shared" si="311"/>
        <v>4.3258092039296034E-8</v>
      </c>
      <c r="I2527" s="78">
        <f t="shared" si="312"/>
        <v>4.3258092039296032E-7</v>
      </c>
      <c r="J2527" s="190"/>
    </row>
    <row r="2528" spans="1:10" x14ac:dyDescent="0.2">
      <c r="A2528" s="76">
        <v>6690</v>
      </c>
      <c r="B2528" s="76">
        <f t="shared" si="305"/>
        <v>6.69</v>
      </c>
      <c r="C2528" s="78">
        <f t="shared" si="306"/>
        <v>3.4595308154123061E-9</v>
      </c>
      <c r="D2528" s="78">
        <f t="shared" si="307"/>
        <v>1</v>
      </c>
      <c r="E2528" s="78">
        <f t="shared" si="308"/>
        <v>3.4595308154123061E-9</v>
      </c>
      <c r="F2528" s="78">
        <f t="shared" si="309"/>
        <v>-169.21965593220312</v>
      </c>
      <c r="G2528" s="78">
        <f t="shared" si="310"/>
        <v>10</v>
      </c>
      <c r="H2528" s="78">
        <f t="shared" si="311"/>
        <v>1.3684352622974723E-8</v>
      </c>
      <c r="I2528" s="78">
        <f t="shared" si="312"/>
        <v>1.3684352622974724E-7</v>
      </c>
      <c r="J2528" s="190"/>
    </row>
    <row r="2529" spans="1:10" x14ac:dyDescent="0.2">
      <c r="A2529" s="76">
        <v>6700</v>
      </c>
      <c r="B2529" s="76">
        <f t="shared" si="305"/>
        <v>6.7</v>
      </c>
      <c r="C2529" s="78">
        <f t="shared" si="306"/>
        <v>1.8992870456856387E-49</v>
      </c>
      <c r="D2529" s="78">
        <f t="shared" si="307"/>
        <v>1</v>
      </c>
      <c r="E2529" s="78">
        <f t="shared" si="308"/>
        <v>1.8992870456856387E-49</v>
      </c>
      <c r="F2529" s="78">
        <f t="shared" si="309"/>
        <v>-974.42818787812394</v>
      </c>
      <c r="G2529" s="78">
        <f t="shared" si="310"/>
        <v>10</v>
      </c>
      <c r="H2529" s="78">
        <f t="shared" si="311"/>
        <v>1.729765407706153E-9</v>
      </c>
      <c r="I2529" s="78">
        <f t="shared" si="312"/>
        <v>1.7297654077061532E-8</v>
      </c>
      <c r="J2529" s="190"/>
    </row>
    <row r="2530" spans="1:10" x14ac:dyDescent="0.2">
      <c r="A2530" s="76">
        <v>6710</v>
      </c>
      <c r="B2530" s="76">
        <f t="shared" si="305"/>
        <v>6.71</v>
      </c>
      <c r="C2530" s="78">
        <f t="shared" si="306"/>
        <v>3.4304382693305875E-9</v>
      </c>
      <c r="D2530" s="78">
        <f t="shared" si="307"/>
        <v>1</v>
      </c>
      <c r="E2530" s="78">
        <f t="shared" si="308"/>
        <v>3.4304382693305875E-9</v>
      </c>
      <c r="F2530" s="78">
        <f t="shared" si="309"/>
        <v>-169.29300782775886</v>
      </c>
      <c r="G2530" s="78">
        <f t="shared" si="310"/>
        <v>10</v>
      </c>
      <c r="H2530" s="78">
        <f t="shared" si="311"/>
        <v>1.7152191346652937E-9</v>
      </c>
      <c r="I2530" s="78">
        <f t="shared" si="312"/>
        <v>1.7152191346652937E-8</v>
      </c>
      <c r="J2530" s="190"/>
    </row>
    <row r="2531" spans="1:10" x14ac:dyDescent="0.2">
      <c r="A2531" s="76">
        <v>6720</v>
      </c>
      <c r="B2531" s="76">
        <f t="shared" si="305"/>
        <v>6.72</v>
      </c>
      <c r="C2531" s="78">
        <f t="shared" si="306"/>
        <v>2.350874112422245E-8</v>
      </c>
      <c r="D2531" s="78">
        <f t="shared" si="307"/>
        <v>1</v>
      </c>
      <c r="E2531" s="78">
        <f t="shared" si="308"/>
        <v>2.350874112422245E-8</v>
      </c>
      <c r="F2531" s="78">
        <f t="shared" si="309"/>
        <v>-152.57541252804282</v>
      </c>
      <c r="G2531" s="78">
        <f t="shared" si="310"/>
        <v>10</v>
      </c>
      <c r="H2531" s="78">
        <f t="shared" si="311"/>
        <v>1.3469589696776519E-8</v>
      </c>
      <c r="I2531" s="78">
        <f t="shared" si="312"/>
        <v>1.3469589696776518E-7</v>
      </c>
      <c r="J2531" s="190"/>
    </row>
    <row r="2532" spans="1:10" x14ac:dyDescent="0.2">
      <c r="A2532" s="76">
        <v>6730</v>
      </c>
      <c r="B2532" s="76">
        <f t="shared" si="305"/>
        <v>6.73</v>
      </c>
      <c r="C2532" s="78">
        <f t="shared" si="306"/>
        <v>6.1040784589189866E-8</v>
      </c>
      <c r="D2532" s="78">
        <f t="shared" si="307"/>
        <v>1</v>
      </c>
      <c r="E2532" s="78">
        <f t="shared" si="308"/>
        <v>6.1040784589189866E-8</v>
      </c>
      <c r="F2532" s="78">
        <f t="shared" si="309"/>
        <v>-144.28759785605504</v>
      </c>
      <c r="G2532" s="78">
        <f t="shared" si="310"/>
        <v>10</v>
      </c>
      <c r="H2532" s="78">
        <f t="shared" si="311"/>
        <v>4.2274762856706159E-8</v>
      </c>
      <c r="I2532" s="78">
        <f t="shared" si="312"/>
        <v>4.2274762856706158E-7</v>
      </c>
      <c r="J2532" s="190"/>
    </row>
    <row r="2533" spans="1:10" x14ac:dyDescent="0.2">
      <c r="A2533" s="76">
        <v>6740</v>
      </c>
      <c r="B2533" s="76">
        <f t="shared" si="305"/>
        <v>6.74</v>
      </c>
      <c r="C2533" s="78">
        <f t="shared" si="306"/>
        <v>9.875135231249588E-8</v>
      </c>
      <c r="D2533" s="78">
        <f t="shared" si="307"/>
        <v>1</v>
      </c>
      <c r="E2533" s="78">
        <f t="shared" si="308"/>
        <v>9.875135231249588E-8</v>
      </c>
      <c r="F2533" s="78">
        <f t="shared" si="309"/>
        <v>-140.10913896763338</v>
      </c>
      <c r="G2533" s="78">
        <f t="shared" si="310"/>
        <v>10</v>
      </c>
      <c r="H2533" s="78">
        <f t="shared" si="311"/>
        <v>7.9896068450842866E-8</v>
      </c>
      <c r="I2533" s="78">
        <f t="shared" si="312"/>
        <v>7.9896068450842866E-7</v>
      </c>
      <c r="J2533" s="190"/>
    </row>
    <row r="2534" spans="1:10" x14ac:dyDescent="0.2">
      <c r="A2534" s="76">
        <v>6750</v>
      </c>
      <c r="B2534" s="76">
        <f t="shared" si="305"/>
        <v>6.75</v>
      </c>
      <c r="C2534" s="78">
        <f t="shared" si="306"/>
        <v>1.1431520877327599E-7</v>
      </c>
      <c r="D2534" s="78">
        <f t="shared" si="307"/>
        <v>1</v>
      </c>
      <c r="E2534" s="78">
        <f t="shared" si="308"/>
        <v>1.1431520877327599E-7</v>
      </c>
      <c r="F2534" s="78">
        <f t="shared" si="309"/>
        <v>-138.8379197233433</v>
      </c>
      <c r="G2534" s="78">
        <f t="shared" si="310"/>
        <v>10</v>
      </c>
      <c r="H2534" s="78">
        <f t="shared" si="311"/>
        <v>1.0653328054288594E-7</v>
      </c>
      <c r="I2534" s="78">
        <f t="shared" si="312"/>
        <v>1.0653328054288594E-6</v>
      </c>
      <c r="J2534" s="190"/>
    </row>
    <row r="2535" spans="1:10" x14ac:dyDescent="0.2">
      <c r="A2535" s="76">
        <v>6760</v>
      </c>
      <c r="B2535" s="76">
        <f t="shared" si="305"/>
        <v>6.76</v>
      </c>
      <c r="C2535" s="78">
        <f t="shared" si="306"/>
        <v>9.7927791023179955E-8</v>
      </c>
      <c r="D2535" s="78">
        <f t="shared" si="307"/>
        <v>1</v>
      </c>
      <c r="E2535" s="78">
        <f t="shared" si="308"/>
        <v>9.7927791023179955E-8</v>
      </c>
      <c r="F2535" s="78">
        <f t="shared" si="309"/>
        <v>-140.1818808370229</v>
      </c>
      <c r="G2535" s="78">
        <f t="shared" si="310"/>
        <v>10</v>
      </c>
      <c r="H2535" s="78">
        <f t="shared" si="311"/>
        <v>1.0612149989822797E-7</v>
      </c>
      <c r="I2535" s="78">
        <f t="shared" si="312"/>
        <v>1.0612149989822796E-6</v>
      </c>
      <c r="J2535" s="190"/>
    </row>
    <row r="2536" spans="1:10" x14ac:dyDescent="0.2">
      <c r="A2536" s="76">
        <v>6770</v>
      </c>
      <c r="B2536" s="76">
        <f t="shared" si="305"/>
        <v>6.77</v>
      </c>
      <c r="C2536" s="78">
        <f t="shared" si="306"/>
        <v>6.0026898328348166E-8</v>
      </c>
      <c r="D2536" s="78">
        <f t="shared" si="307"/>
        <v>1</v>
      </c>
      <c r="E2536" s="78">
        <f t="shared" si="308"/>
        <v>6.0026898328348166E-8</v>
      </c>
      <c r="F2536" s="78">
        <f t="shared" si="309"/>
        <v>-144.43308193304381</v>
      </c>
      <c r="G2536" s="78">
        <f t="shared" si="310"/>
        <v>10</v>
      </c>
      <c r="H2536" s="78">
        <f t="shared" si="311"/>
        <v>7.897734467576406E-8</v>
      </c>
      <c r="I2536" s="78">
        <f t="shared" si="312"/>
        <v>7.8977344675764055E-7</v>
      </c>
      <c r="J2536" s="190"/>
    </row>
    <row r="2537" spans="1:10" x14ac:dyDescent="0.2">
      <c r="A2537" s="76">
        <v>6780</v>
      </c>
      <c r="B2537" s="76">
        <f t="shared" si="305"/>
        <v>6.78</v>
      </c>
      <c r="C2537" s="78">
        <f t="shared" si="306"/>
        <v>2.2925458257292484E-8</v>
      </c>
      <c r="D2537" s="78">
        <f t="shared" si="307"/>
        <v>1</v>
      </c>
      <c r="E2537" s="78">
        <f t="shared" si="308"/>
        <v>2.2925458257292484E-8</v>
      </c>
      <c r="F2537" s="78">
        <f t="shared" si="309"/>
        <v>-152.7936394890591</v>
      </c>
      <c r="G2537" s="78">
        <f t="shared" si="310"/>
        <v>10</v>
      </c>
      <c r="H2537" s="78">
        <f t="shared" si="311"/>
        <v>4.1476178292820326E-8</v>
      </c>
      <c r="I2537" s="78">
        <f t="shared" si="312"/>
        <v>4.1476178292820326E-7</v>
      </c>
      <c r="J2537" s="190"/>
    </row>
    <row r="2538" spans="1:10" x14ac:dyDescent="0.2">
      <c r="A2538" s="76">
        <v>6790</v>
      </c>
      <c r="B2538" s="76">
        <f t="shared" si="305"/>
        <v>6.79</v>
      </c>
      <c r="C2538" s="78">
        <f t="shared" si="306"/>
        <v>3.3174246368869499E-9</v>
      </c>
      <c r="D2538" s="78">
        <f t="shared" si="307"/>
        <v>1</v>
      </c>
      <c r="E2538" s="78">
        <f t="shared" si="308"/>
        <v>3.3174246368869499E-9</v>
      </c>
      <c r="F2538" s="78">
        <f t="shared" si="309"/>
        <v>-169.58397868746738</v>
      </c>
      <c r="G2538" s="78">
        <f t="shared" si="310"/>
        <v>10</v>
      </c>
      <c r="H2538" s="78">
        <f t="shared" si="311"/>
        <v>1.3121441447089717E-8</v>
      </c>
      <c r="I2538" s="78">
        <f t="shared" si="312"/>
        <v>1.3121441447089716E-7</v>
      </c>
      <c r="J2538" s="190"/>
    </row>
    <row r="2539" spans="1:10" x14ac:dyDescent="0.2">
      <c r="A2539" s="76">
        <v>6800</v>
      </c>
      <c r="B2539" s="76">
        <f t="shared" si="305"/>
        <v>6.8</v>
      </c>
      <c r="C2539" s="78">
        <f t="shared" si="306"/>
        <v>1.2823850908619767E-48</v>
      </c>
      <c r="D2539" s="78">
        <f t="shared" si="307"/>
        <v>1</v>
      </c>
      <c r="E2539" s="78">
        <f t="shared" si="308"/>
        <v>1.2823850908619767E-48</v>
      </c>
      <c r="F2539" s="78">
        <f t="shared" si="309"/>
        <v>-957.83963079551756</v>
      </c>
      <c r="G2539" s="78">
        <f t="shared" si="310"/>
        <v>10</v>
      </c>
      <c r="H2539" s="78">
        <f t="shared" si="311"/>
        <v>1.658712318443475E-9</v>
      </c>
      <c r="I2539" s="78">
        <f t="shared" si="312"/>
        <v>1.6587123184434748E-8</v>
      </c>
      <c r="J2539" s="190"/>
    </row>
    <row r="2540" spans="1:10" x14ac:dyDescent="0.2">
      <c r="A2540" s="76">
        <v>6810</v>
      </c>
      <c r="B2540" s="76">
        <f t="shared" si="305"/>
        <v>6.81</v>
      </c>
      <c r="C2540" s="78">
        <f t="shared" si="306"/>
        <v>3.2899860060342004E-9</v>
      </c>
      <c r="D2540" s="78">
        <f t="shared" si="307"/>
        <v>1</v>
      </c>
      <c r="E2540" s="78">
        <f t="shared" si="308"/>
        <v>3.2899860060342004E-9</v>
      </c>
      <c r="F2540" s="78">
        <f t="shared" si="309"/>
        <v>-169.65611898638076</v>
      </c>
      <c r="G2540" s="78">
        <f t="shared" si="310"/>
        <v>10</v>
      </c>
      <c r="H2540" s="78">
        <f t="shared" si="311"/>
        <v>1.6449930030171002E-9</v>
      </c>
      <c r="I2540" s="78">
        <f t="shared" si="312"/>
        <v>1.6449930030171002E-8</v>
      </c>
      <c r="J2540" s="190"/>
    </row>
    <row r="2541" spans="1:10" x14ac:dyDescent="0.2">
      <c r="A2541" s="76">
        <v>6820</v>
      </c>
      <c r="B2541" s="76">
        <f t="shared" si="305"/>
        <v>6.82</v>
      </c>
      <c r="C2541" s="78">
        <f t="shared" si="306"/>
        <v>2.2547789884411651E-8</v>
      </c>
      <c r="D2541" s="78">
        <f t="shared" si="307"/>
        <v>1</v>
      </c>
      <c r="E2541" s="78">
        <f t="shared" si="308"/>
        <v>2.2547789884411651E-8</v>
      </c>
      <c r="F2541" s="78">
        <f t="shared" si="309"/>
        <v>-152.93792041766653</v>
      </c>
      <c r="G2541" s="78">
        <f t="shared" si="310"/>
        <v>10</v>
      </c>
      <c r="H2541" s="78">
        <f t="shared" si="311"/>
        <v>1.2918887945222926E-8</v>
      </c>
      <c r="I2541" s="78">
        <f t="shared" si="312"/>
        <v>1.2918887945222927E-7</v>
      </c>
      <c r="J2541" s="190"/>
    </row>
    <row r="2542" spans="1:10" x14ac:dyDescent="0.2">
      <c r="A2542" s="76">
        <v>6830</v>
      </c>
      <c r="B2542" s="76">
        <f t="shared" si="305"/>
        <v>6.83</v>
      </c>
      <c r="C2542" s="78">
        <f t="shared" si="306"/>
        <v>5.8549715935297814E-8</v>
      </c>
      <c r="D2542" s="78">
        <f t="shared" si="307"/>
        <v>1</v>
      </c>
      <c r="E2542" s="78">
        <f t="shared" si="308"/>
        <v>5.8549715935297814E-8</v>
      </c>
      <c r="F2542" s="78">
        <f t="shared" si="309"/>
        <v>-144.64950415291926</v>
      </c>
      <c r="G2542" s="78">
        <f t="shared" si="310"/>
        <v>10</v>
      </c>
      <c r="H2542" s="78">
        <f t="shared" si="311"/>
        <v>4.0548752909854736E-8</v>
      </c>
      <c r="I2542" s="78">
        <f t="shared" si="312"/>
        <v>4.0548752909854736E-7</v>
      </c>
      <c r="J2542" s="190"/>
    </row>
    <row r="2543" spans="1:10" x14ac:dyDescent="0.2">
      <c r="A2543" s="76">
        <v>6840</v>
      </c>
      <c r="B2543" s="76">
        <f t="shared" si="305"/>
        <v>6.84</v>
      </c>
      <c r="C2543" s="78">
        <f t="shared" si="306"/>
        <v>9.4727861464995464E-8</v>
      </c>
      <c r="D2543" s="78">
        <f t="shared" si="307"/>
        <v>1</v>
      </c>
      <c r="E2543" s="78">
        <f t="shared" si="308"/>
        <v>9.4727861464995464E-8</v>
      </c>
      <c r="F2543" s="78">
        <f t="shared" si="309"/>
        <v>-140.47044534054993</v>
      </c>
      <c r="G2543" s="78">
        <f t="shared" si="310"/>
        <v>10</v>
      </c>
      <c r="H2543" s="78">
        <f t="shared" si="311"/>
        <v>7.6638788700146635E-8</v>
      </c>
      <c r="I2543" s="78">
        <f t="shared" si="312"/>
        <v>7.6638788700146641E-7</v>
      </c>
      <c r="J2543" s="190"/>
    </row>
    <row r="2544" spans="1:10" x14ac:dyDescent="0.2">
      <c r="A2544" s="76">
        <v>6850</v>
      </c>
      <c r="B2544" s="76">
        <f t="shared" si="305"/>
        <v>6.85</v>
      </c>
      <c r="C2544" s="78">
        <f t="shared" si="306"/>
        <v>1.0966514275907095E-7</v>
      </c>
      <c r="D2544" s="78">
        <f t="shared" si="307"/>
        <v>1</v>
      </c>
      <c r="E2544" s="78">
        <f t="shared" si="308"/>
        <v>1.0966514275907095E-7</v>
      </c>
      <c r="F2544" s="78">
        <f t="shared" si="309"/>
        <v>-139.1986278337387</v>
      </c>
      <c r="G2544" s="78">
        <f t="shared" si="310"/>
        <v>10</v>
      </c>
      <c r="H2544" s="78">
        <f t="shared" si="311"/>
        <v>1.021965021120332E-7</v>
      </c>
      <c r="I2544" s="78">
        <f t="shared" si="312"/>
        <v>1.021965021120332E-6</v>
      </c>
      <c r="J2544" s="190"/>
    </row>
    <row r="2545" spans="1:10" x14ac:dyDescent="0.2">
      <c r="A2545" s="76">
        <v>6860</v>
      </c>
      <c r="B2545" s="76">
        <f t="shared" si="305"/>
        <v>6.86</v>
      </c>
      <c r="C2545" s="78">
        <f t="shared" si="306"/>
        <v>9.3950778483794641E-8</v>
      </c>
      <c r="D2545" s="78">
        <f t="shared" si="307"/>
        <v>1</v>
      </c>
      <c r="E2545" s="78">
        <f t="shared" si="308"/>
        <v>9.3950778483794641E-8</v>
      </c>
      <c r="F2545" s="78">
        <f t="shared" si="309"/>
        <v>-140.54199233898268</v>
      </c>
      <c r="G2545" s="78">
        <f t="shared" si="310"/>
        <v>10</v>
      </c>
      <c r="H2545" s="78">
        <f t="shared" si="311"/>
        <v>1.018079606214328E-7</v>
      </c>
      <c r="I2545" s="78">
        <f t="shared" si="312"/>
        <v>1.0180796062143279E-6</v>
      </c>
      <c r="J2545" s="190"/>
    </row>
    <row r="2546" spans="1:10" x14ac:dyDescent="0.2">
      <c r="A2546" s="76">
        <v>6870</v>
      </c>
      <c r="B2546" s="76">
        <f t="shared" si="305"/>
        <v>6.87</v>
      </c>
      <c r="C2546" s="78">
        <f t="shared" si="306"/>
        <v>5.7593049724461388E-8</v>
      </c>
      <c r="D2546" s="78">
        <f t="shared" si="307"/>
        <v>1</v>
      </c>
      <c r="E2546" s="78">
        <f t="shared" si="308"/>
        <v>5.7593049724461388E-8</v>
      </c>
      <c r="F2546" s="78">
        <f t="shared" si="309"/>
        <v>-144.79259847335507</v>
      </c>
      <c r="G2546" s="78">
        <f t="shared" si="310"/>
        <v>10</v>
      </c>
      <c r="H2546" s="78">
        <f t="shared" si="311"/>
        <v>7.5771914104128014E-8</v>
      </c>
      <c r="I2546" s="78">
        <f t="shared" si="312"/>
        <v>7.577191410412802E-7</v>
      </c>
      <c r="J2546" s="190"/>
    </row>
    <row r="2547" spans="1:10" x14ac:dyDescent="0.2">
      <c r="A2547" s="76">
        <v>6880</v>
      </c>
      <c r="B2547" s="76">
        <f t="shared" si="305"/>
        <v>6.88</v>
      </c>
      <c r="C2547" s="78">
        <f t="shared" si="306"/>
        <v>2.1997425961615036E-8</v>
      </c>
      <c r="D2547" s="78">
        <f t="shared" si="307"/>
        <v>1</v>
      </c>
      <c r="E2547" s="78">
        <f t="shared" si="308"/>
        <v>2.1997425961615036E-8</v>
      </c>
      <c r="F2547" s="78">
        <f t="shared" si="309"/>
        <v>-153.15256270725538</v>
      </c>
      <c r="G2547" s="78">
        <f t="shared" si="310"/>
        <v>10</v>
      </c>
      <c r="H2547" s="78">
        <f t="shared" si="311"/>
        <v>3.9795237843038214E-8</v>
      </c>
      <c r="I2547" s="78">
        <f t="shared" si="312"/>
        <v>3.9795237843038214E-7</v>
      </c>
      <c r="J2547" s="190"/>
    </row>
    <row r="2548" spans="1:10" x14ac:dyDescent="0.2">
      <c r="A2548" s="76">
        <v>6890</v>
      </c>
      <c r="B2548" s="76">
        <f t="shared" si="305"/>
        <v>6.89</v>
      </c>
      <c r="C2548" s="78">
        <f t="shared" si="306"/>
        <v>3.1833507224037811E-9</v>
      </c>
      <c r="D2548" s="78">
        <f t="shared" si="307"/>
        <v>1</v>
      </c>
      <c r="E2548" s="78">
        <f t="shared" si="308"/>
        <v>3.1833507224037811E-9</v>
      </c>
      <c r="F2548" s="78">
        <f t="shared" si="309"/>
        <v>-169.94231021586984</v>
      </c>
      <c r="G2548" s="78">
        <f t="shared" si="310"/>
        <v>10</v>
      </c>
      <c r="H2548" s="78">
        <f t="shared" si="311"/>
        <v>1.2590388342009408E-8</v>
      </c>
      <c r="I2548" s="78">
        <f t="shared" si="312"/>
        <v>1.2590388342009408E-7</v>
      </c>
      <c r="J2548" s="190"/>
    </row>
    <row r="2549" spans="1:10" x14ac:dyDescent="0.2">
      <c r="A2549" s="76">
        <v>6900</v>
      </c>
      <c r="B2549" s="76">
        <f t="shared" si="305"/>
        <v>6.9</v>
      </c>
      <c r="C2549" s="78">
        <f t="shared" si="306"/>
        <v>1.2646363814459201E-50</v>
      </c>
      <c r="D2549" s="78">
        <f t="shared" si="307"/>
        <v>1</v>
      </c>
      <c r="E2549" s="78">
        <f t="shared" si="308"/>
        <v>1.2646363814459201E-50</v>
      </c>
      <c r="F2549" s="78">
        <f t="shared" si="309"/>
        <v>-997.9606865685339</v>
      </c>
      <c r="G2549" s="78">
        <f t="shared" si="310"/>
        <v>10</v>
      </c>
      <c r="H2549" s="78">
        <f t="shared" si="311"/>
        <v>1.5916753612018906E-9</v>
      </c>
      <c r="I2549" s="78">
        <f t="shared" si="312"/>
        <v>1.5916753612018905E-8</v>
      </c>
      <c r="J2549" s="190"/>
    </row>
    <row r="2550" spans="1:10" x14ac:dyDescent="0.2">
      <c r="A2550" s="76">
        <v>6910</v>
      </c>
      <c r="B2550" s="76">
        <f t="shared" si="305"/>
        <v>6.91</v>
      </c>
      <c r="C2550" s="78">
        <f t="shared" si="306"/>
        <v>3.1574494026773466E-9</v>
      </c>
      <c r="D2550" s="78">
        <f t="shared" si="307"/>
        <v>1</v>
      </c>
      <c r="E2550" s="78">
        <f t="shared" si="308"/>
        <v>3.1574494026773466E-9</v>
      </c>
      <c r="F2550" s="78">
        <f t="shared" si="309"/>
        <v>-170.01327200350704</v>
      </c>
      <c r="G2550" s="78">
        <f t="shared" si="310"/>
        <v>10</v>
      </c>
      <c r="H2550" s="78">
        <f t="shared" si="311"/>
        <v>1.5787247013386733E-9</v>
      </c>
      <c r="I2550" s="78">
        <f t="shared" si="312"/>
        <v>1.5787247013386734E-8</v>
      </c>
      <c r="J2550" s="190"/>
    </row>
    <row r="2551" spans="1:10" x14ac:dyDescent="0.2">
      <c r="A2551" s="76">
        <v>6920</v>
      </c>
      <c r="B2551" s="76">
        <f t="shared" si="305"/>
        <v>6.92</v>
      </c>
      <c r="C2551" s="78">
        <f t="shared" si="306"/>
        <v>2.1640917531753571E-8</v>
      </c>
      <c r="D2551" s="78">
        <f t="shared" si="307"/>
        <v>1</v>
      </c>
      <c r="E2551" s="78">
        <f t="shared" si="308"/>
        <v>2.1640917531753571E-8</v>
      </c>
      <c r="F2551" s="78">
        <f t="shared" si="309"/>
        <v>-153.29448659910042</v>
      </c>
      <c r="G2551" s="78">
        <f t="shared" si="310"/>
        <v>10</v>
      </c>
      <c r="H2551" s="78">
        <f t="shared" si="311"/>
        <v>1.2399183467215459E-8</v>
      </c>
      <c r="I2551" s="78">
        <f t="shared" si="312"/>
        <v>1.239918346721546E-7</v>
      </c>
      <c r="J2551" s="190"/>
    </row>
    <row r="2552" spans="1:10" x14ac:dyDescent="0.2">
      <c r="A2552" s="76">
        <v>6930</v>
      </c>
      <c r="B2552" s="76">
        <f t="shared" si="305"/>
        <v>6.93</v>
      </c>
      <c r="C2552" s="78">
        <f t="shared" si="306"/>
        <v>5.6198632112707985E-8</v>
      </c>
      <c r="D2552" s="78">
        <f t="shared" si="307"/>
        <v>1</v>
      </c>
      <c r="E2552" s="78">
        <f t="shared" si="308"/>
        <v>5.6198632112707985E-8</v>
      </c>
      <c r="F2552" s="78">
        <f t="shared" si="309"/>
        <v>-145.00548510254498</v>
      </c>
      <c r="G2552" s="78">
        <f t="shared" si="310"/>
        <v>10</v>
      </c>
      <c r="H2552" s="78">
        <f t="shared" si="311"/>
        <v>3.8919774822230778E-8</v>
      </c>
      <c r="I2552" s="78">
        <f t="shared" si="312"/>
        <v>3.8919774822230777E-7</v>
      </c>
      <c r="J2552" s="190"/>
    </row>
    <row r="2553" spans="1:10" x14ac:dyDescent="0.2">
      <c r="A2553" s="76">
        <v>6940</v>
      </c>
      <c r="B2553" s="76">
        <f t="shared" si="305"/>
        <v>6.94</v>
      </c>
      <c r="C2553" s="78">
        <f t="shared" si="306"/>
        <v>9.0930141568443748E-8</v>
      </c>
      <c r="D2553" s="78">
        <f t="shared" si="307"/>
        <v>1</v>
      </c>
      <c r="E2553" s="78">
        <f t="shared" si="308"/>
        <v>9.0930141568443748E-8</v>
      </c>
      <c r="F2553" s="78">
        <f t="shared" si="309"/>
        <v>-140.82584265524847</v>
      </c>
      <c r="G2553" s="78">
        <f t="shared" si="310"/>
        <v>10</v>
      </c>
      <c r="H2553" s="78">
        <f t="shared" si="311"/>
        <v>7.3564386840575863E-8</v>
      </c>
      <c r="I2553" s="78">
        <f t="shared" si="312"/>
        <v>7.3564386840575863E-7</v>
      </c>
      <c r="J2553" s="190"/>
    </row>
    <row r="2554" spans="1:10" x14ac:dyDescent="0.2">
      <c r="A2554" s="76">
        <v>6950</v>
      </c>
      <c r="B2554" s="76">
        <f t="shared" si="305"/>
        <v>6.95</v>
      </c>
      <c r="C2554" s="78">
        <f t="shared" si="306"/>
        <v>1.0527562897804169E-7</v>
      </c>
      <c r="D2554" s="78">
        <f t="shared" si="307"/>
        <v>1</v>
      </c>
      <c r="E2554" s="78">
        <f t="shared" si="308"/>
        <v>1.0527562897804169E-7</v>
      </c>
      <c r="F2554" s="78">
        <f t="shared" si="309"/>
        <v>-139.55344310342551</v>
      </c>
      <c r="G2554" s="78">
        <f t="shared" si="310"/>
        <v>10</v>
      </c>
      <c r="H2554" s="78">
        <f t="shared" si="311"/>
        <v>9.8102885273242712E-8</v>
      </c>
      <c r="I2554" s="78">
        <f t="shared" si="312"/>
        <v>9.8102885273242712E-7</v>
      </c>
      <c r="J2554" s="190"/>
    </row>
    <row r="2555" spans="1:10" x14ac:dyDescent="0.2">
      <c r="A2555" s="76">
        <v>6960</v>
      </c>
      <c r="B2555" s="76">
        <f t="shared" si="305"/>
        <v>6.96</v>
      </c>
      <c r="C2555" s="78">
        <f t="shared" si="306"/>
        <v>9.019628343327877E-8</v>
      </c>
      <c r="D2555" s="78">
        <f t="shared" si="307"/>
        <v>1</v>
      </c>
      <c r="E2555" s="78">
        <f t="shared" si="308"/>
        <v>9.019628343327877E-8</v>
      </c>
      <c r="F2555" s="78">
        <f t="shared" si="309"/>
        <v>-140.89622714664955</v>
      </c>
      <c r="G2555" s="78">
        <f t="shared" si="310"/>
        <v>10</v>
      </c>
      <c r="H2555" s="78">
        <f t="shared" si="311"/>
        <v>9.773595620566023E-8</v>
      </c>
      <c r="I2555" s="78">
        <f t="shared" si="312"/>
        <v>9.7735956205660235E-7</v>
      </c>
      <c r="J2555" s="190"/>
    </row>
    <row r="2556" spans="1:10" x14ac:dyDescent="0.2">
      <c r="A2556" s="76">
        <v>6970</v>
      </c>
      <c r="B2556" s="76">
        <f t="shared" si="305"/>
        <v>6.97</v>
      </c>
      <c r="C2556" s="78">
        <f t="shared" si="306"/>
        <v>5.5295180522663074E-8</v>
      </c>
      <c r="D2556" s="78">
        <f t="shared" si="307"/>
        <v>1</v>
      </c>
      <c r="E2556" s="78">
        <f t="shared" si="308"/>
        <v>5.5295180522663074E-8</v>
      </c>
      <c r="F2556" s="78">
        <f t="shared" si="309"/>
        <v>-145.14625439510877</v>
      </c>
      <c r="G2556" s="78">
        <f t="shared" si="310"/>
        <v>10</v>
      </c>
      <c r="H2556" s="78">
        <f t="shared" si="311"/>
        <v>7.2745731977970925E-8</v>
      </c>
      <c r="I2556" s="78">
        <f t="shared" si="312"/>
        <v>7.2745731977970928E-7</v>
      </c>
      <c r="J2556" s="190"/>
    </row>
    <row r="2557" spans="1:10" x14ac:dyDescent="0.2">
      <c r="A2557" s="76">
        <v>6980</v>
      </c>
      <c r="B2557" s="76">
        <f t="shared" ref="B2557:B2620" si="313">A2557/1000</f>
        <v>6.98</v>
      </c>
      <c r="C2557" s="78">
        <f t="shared" ref="C2557:C2620" si="314">ABS(SIN(((144*PI()*$A2557*VLOOKUP($D$8,$C$13:$D$16,2,FALSE))/($D$11*1000000)))/(VLOOKUP($D$8,$C$13:$D$16,2,FALSE)*SIN(((144*PI()*$A2557)/($D$11*1000000)))))^3</f>
        <v>2.1121168164552837E-8</v>
      </c>
      <c r="D2557" s="78">
        <f t="shared" ref="D2557:D2620" si="315">ABS(SIN(((144*VLOOKUP($D$8,$C$13:$D$16,2,FALSE)*PI()*$A2557*VLOOKUP($D$8,$C$13:$E$16,3,FALSE))/($D$11*1000000)))/(VLOOKUP($D$8,$C$13:$E$16,3,FALSE)*SIN(((144*VLOOKUP($D$8,$C$13:$D$16,2,FALSE)*PI()*$A2557)/($D$11*1000000)))))^1</f>
        <v>1</v>
      </c>
      <c r="E2557" s="78">
        <f t="shared" ref="E2557:E2620" si="316">C2557*D2557</f>
        <v>2.1121168164552837E-8</v>
      </c>
      <c r="F2557" s="78">
        <f t="shared" ref="F2557:F2620" si="317">20*LOG10(E2557)</f>
        <v>-153.50564131235785</v>
      </c>
      <c r="G2557" s="78">
        <f t="shared" ref="G2557:G2620" si="318">A2557-A2556</f>
        <v>10</v>
      </c>
      <c r="H2557" s="78">
        <f t="shared" ref="H2557:H2620" si="319">((C2557+C2556)/2)</f>
        <v>3.8208174343607957E-8</v>
      </c>
      <c r="I2557" s="78">
        <f t="shared" si="312"/>
        <v>3.8208174343607957E-7</v>
      </c>
      <c r="J2557" s="190"/>
    </row>
    <row r="2558" spans="1:10" x14ac:dyDescent="0.2">
      <c r="A2558" s="76">
        <v>6990</v>
      </c>
      <c r="B2558" s="76">
        <f t="shared" si="313"/>
        <v>6.99</v>
      </c>
      <c r="C2558" s="78">
        <f t="shared" si="314"/>
        <v>3.0567459584174922E-9</v>
      </c>
      <c r="D2558" s="78">
        <f t="shared" si="315"/>
        <v>1</v>
      </c>
      <c r="E2558" s="78">
        <f t="shared" si="316"/>
        <v>3.0567459584174922E-9</v>
      </c>
      <c r="F2558" s="78">
        <f t="shared" si="317"/>
        <v>-170.29481306677337</v>
      </c>
      <c r="G2558" s="78">
        <f t="shared" si="318"/>
        <v>10</v>
      </c>
      <c r="H2558" s="78">
        <f t="shared" si="319"/>
        <v>1.2088957061485165E-8</v>
      </c>
      <c r="I2558" s="78">
        <f t="shared" ref="I2558:I2621" si="320">G2558*H2558</f>
        <v>1.2088957061485166E-7</v>
      </c>
      <c r="J2558" s="190"/>
    </row>
    <row r="2559" spans="1:10" x14ac:dyDescent="0.2">
      <c r="A2559" s="76">
        <v>7000</v>
      </c>
      <c r="B2559" s="76">
        <f t="shared" si="313"/>
        <v>7</v>
      </c>
      <c r="C2559" s="78">
        <f t="shared" si="314"/>
        <v>3.9785561701859169E-49</v>
      </c>
      <c r="D2559" s="78">
        <f t="shared" si="315"/>
        <v>1</v>
      </c>
      <c r="E2559" s="78">
        <f t="shared" si="316"/>
        <v>3.9785561701859169E-49</v>
      </c>
      <c r="F2559" s="78">
        <f t="shared" si="317"/>
        <v>-968.00549012177225</v>
      </c>
      <c r="G2559" s="78">
        <f t="shared" si="318"/>
        <v>10</v>
      </c>
      <c r="H2559" s="78">
        <f t="shared" si="319"/>
        <v>1.5283729792087461E-9</v>
      </c>
      <c r="I2559" s="78">
        <f t="shared" si="320"/>
        <v>1.5283729792087461E-8</v>
      </c>
      <c r="J2559" s="190"/>
    </row>
    <row r="2560" spans="1:10" x14ac:dyDescent="0.2">
      <c r="A2560" s="76">
        <v>7010</v>
      </c>
      <c r="B2560" s="76">
        <f t="shared" si="313"/>
        <v>7.01</v>
      </c>
      <c r="C2560" s="78">
        <f t="shared" si="314"/>
        <v>3.0322751001376816E-9</v>
      </c>
      <c r="D2560" s="78">
        <f t="shared" si="315"/>
        <v>1</v>
      </c>
      <c r="E2560" s="78">
        <f t="shared" si="316"/>
        <v>3.0322751001376816E-9</v>
      </c>
      <c r="F2560" s="78">
        <f t="shared" si="317"/>
        <v>-170.36462800636696</v>
      </c>
      <c r="G2560" s="78">
        <f t="shared" si="318"/>
        <v>10</v>
      </c>
      <c r="H2560" s="78">
        <f t="shared" si="319"/>
        <v>1.5161375500688408E-9</v>
      </c>
      <c r="I2560" s="78">
        <f t="shared" si="320"/>
        <v>1.5161375500688408E-8</v>
      </c>
      <c r="J2560" s="190"/>
    </row>
    <row r="2561" spans="1:10" x14ac:dyDescent="0.2">
      <c r="A2561" s="76">
        <v>7020</v>
      </c>
      <c r="B2561" s="76">
        <f t="shared" si="313"/>
        <v>7.02</v>
      </c>
      <c r="C2561" s="78">
        <f t="shared" si="314"/>
        <v>2.0784348953473057E-8</v>
      </c>
      <c r="D2561" s="78">
        <f t="shared" si="315"/>
        <v>1</v>
      </c>
      <c r="E2561" s="78">
        <f t="shared" si="316"/>
        <v>2.0784348953473057E-8</v>
      </c>
      <c r="F2561" s="78">
        <f t="shared" si="317"/>
        <v>-153.64527149469001</v>
      </c>
      <c r="G2561" s="78">
        <f t="shared" si="318"/>
        <v>10</v>
      </c>
      <c r="H2561" s="78">
        <f t="shared" si="319"/>
        <v>1.190831202680537E-8</v>
      </c>
      <c r="I2561" s="78">
        <f t="shared" si="320"/>
        <v>1.1908312026805371E-7</v>
      </c>
      <c r="J2561" s="190"/>
    </row>
    <row r="2562" spans="1:10" x14ac:dyDescent="0.2">
      <c r="A2562" s="76">
        <v>7030</v>
      </c>
      <c r="B2562" s="76">
        <f t="shared" si="313"/>
        <v>7.03</v>
      </c>
      <c r="C2562" s="78">
        <f t="shared" si="314"/>
        <v>5.3977774999404264E-8</v>
      </c>
      <c r="D2562" s="78">
        <f t="shared" si="315"/>
        <v>1</v>
      </c>
      <c r="E2562" s="78">
        <f t="shared" si="316"/>
        <v>5.3977774999404264E-8</v>
      </c>
      <c r="F2562" s="78">
        <f t="shared" si="317"/>
        <v>-145.35570042648911</v>
      </c>
      <c r="G2562" s="78">
        <f t="shared" si="318"/>
        <v>10</v>
      </c>
      <c r="H2562" s="78">
        <f t="shared" si="319"/>
        <v>3.7381061976438662E-8</v>
      </c>
      <c r="I2562" s="78">
        <f t="shared" si="320"/>
        <v>3.7381061976438662E-7</v>
      </c>
      <c r="J2562" s="190"/>
    </row>
    <row r="2563" spans="1:10" x14ac:dyDescent="0.2">
      <c r="A2563" s="76">
        <v>7040</v>
      </c>
      <c r="B2563" s="76">
        <f t="shared" si="313"/>
        <v>7.04</v>
      </c>
      <c r="C2563" s="78">
        <f t="shared" si="314"/>
        <v>8.7342476795463684E-8</v>
      </c>
      <c r="D2563" s="78">
        <f t="shared" si="315"/>
        <v>1</v>
      </c>
      <c r="E2563" s="78">
        <f t="shared" si="316"/>
        <v>8.7342476795463684E-8</v>
      </c>
      <c r="F2563" s="78">
        <f t="shared" si="317"/>
        <v>-141.17548993655757</v>
      </c>
      <c r="G2563" s="78">
        <f t="shared" si="318"/>
        <v>10</v>
      </c>
      <c r="H2563" s="78">
        <f t="shared" si="319"/>
        <v>7.0660125897433977E-8</v>
      </c>
      <c r="I2563" s="78">
        <f t="shared" si="320"/>
        <v>7.0660125897433972E-7</v>
      </c>
      <c r="J2563" s="190"/>
    </row>
    <row r="2564" spans="1:10" x14ac:dyDescent="0.2">
      <c r="A2564" s="76">
        <v>7050</v>
      </c>
      <c r="B2564" s="76">
        <f t="shared" si="313"/>
        <v>7.05</v>
      </c>
      <c r="C2564" s="78">
        <f t="shared" si="314"/>
        <v>1.0112855616679983E-7</v>
      </c>
      <c r="D2564" s="78">
        <f t="shared" si="315"/>
        <v>1</v>
      </c>
      <c r="E2564" s="78">
        <f t="shared" si="316"/>
        <v>1.0112855616679983E-7</v>
      </c>
      <c r="F2564" s="78">
        <f t="shared" si="317"/>
        <v>-139.90252386453525</v>
      </c>
      <c r="G2564" s="78">
        <f t="shared" si="318"/>
        <v>10</v>
      </c>
      <c r="H2564" s="78">
        <f t="shared" si="319"/>
        <v>9.4235516481131749E-8</v>
      </c>
      <c r="I2564" s="78">
        <f t="shared" si="320"/>
        <v>9.4235516481131744E-7</v>
      </c>
      <c r="J2564" s="190"/>
    </row>
    <row r="2565" spans="1:10" x14ac:dyDescent="0.2">
      <c r="A2565" s="76">
        <v>7060</v>
      </c>
      <c r="B2565" s="76">
        <f t="shared" si="313"/>
        <v>7.06</v>
      </c>
      <c r="C2565" s="78">
        <f t="shared" si="314"/>
        <v>8.6648860310518922E-8</v>
      </c>
      <c r="D2565" s="78">
        <f t="shared" si="315"/>
        <v>1</v>
      </c>
      <c r="E2565" s="78">
        <f t="shared" si="316"/>
        <v>8.6648860310518922E-8</v>
      </c>
      <c r="F2565" s="78">
        <f t="shared" si="317"/>
        <v>-141.24474290345779</v>
      </c>
      <c r="G2565" s="78">
        <f t="shared" si="318"/>
        <v>10</v>
      </c>
      <c r="H2565" s="78">
        <f t="shared" si="319"/>
        <v>9.3888708238659369E-8</v>
      </c>
      <c r="I2565" s="78">
        <f t="shared" si="320"/>
        <v>9.3888708238659363E-7</v>
      </c>
      <c r="J2565" s="190"/>
    </row>
    <row r="2566" spans="1:10" x14ac:dyDescent="0.2">
      <c r="A2566" s="76">
        <v>7070</v>
      </c>
      <c r="B2566" s="76">
        <f t="shared" si="313"/>
        <v>7.07</v>
      </c>
      <c r="C2566" s="78">
        <f t="shared" si="314"/>
        <v>5.3123865338087794E-8</v>
      </c>
      <c r="D2566" s="78">
        <f t="shared" si="315"/>
        <v>1</v>
      </c>
      <c r="E2566" s="78">
        <f t="shared" si="316"/>
        <v>5.3123865338087794E-8</v>
      </c>
      <c r="F2566" s="78">
        <f t="shared" si="317"/>
        <v>-145.49420665701422</v>
      </c>
      <c r="G2566" s="78">
        <f t="shared" si="318"/>
        <v>10</v>
      </c>
      <c r="H2566" s="78">
        <f t="shared" si="319"/>
        <v>6.9886362824303358E-8</v>
      </c>
      <c r="I2566" s="78">
        <f t="shared" si="320"/>
        <v>6.9886362824303364E-7</v>
      </c>
      <c r="J2566" s="190"/>
    </row>
    <row r="2567" spans="1:10" x14ac:dyDescent="0.2">
      <c r="A2567" s="76">
        <v>7080</v>
      </c>
      <c r="B2567" s="76">
        <f t="shared" si="313"/>
        <v>7.08</v>
      </c>
      <c r="C2567" s="78">
        <f t="shared" si="314"/>
        <v>2.0293101186930058E-8</v>
      </c>
      <c r="D2567" s="78">
        <f t="shared" si="315"/>
        <v>1</v>
      </c>
      <c r="E2567" s="78">
        <f t="shared" si="316"/>
        <v>2.0293101186930058E-8</v>
      </c>
      <c r="F2567" s="78">
        <f t="shared" si="317"/>
        <v>-153.8530315822953</v>
      </c>
      <c r="G2567" s="78">
        <f t="shared" si="318"/>
        <v>10</v>
      </c>
      <c r="H2567" s="78">
        <f t="shared" si="319"/>
        <v>3.6708483262508923E-8</v>
      </c>
      <c r="I2567" s="78">
        <f t="shared" si="320"/>
        <v>3.6708483262508923E-7</v>
      </c>
      <c r="J2567" s="190"/>
    </row>
    <row r="2568" spans="1:10" x14ac:dyDescent="0.2">
      <c r="A2568" s="76">
        <v>7090</v>
      </c>
      <c r="B2568" s="76">
        <f t="shared" si="313"/>
        <v>7.09</v>
      </c>
      <c r="C2568" s="78">
        <f t="shared" si="314"/>
        <v>2.9370940801243623E-9</v>
      </c>
      <c r="D2568" s="78">
        <f t="shared" si="315"/>
        <v>1</v>
      </c>
      <c r="E2568" s="78">
        <f t="shared" si="316"/>
        <v>2.9370940801243623E-9</v>
      </c>
      <c r="F2568" s="78">
        <f t="shared" si="317"/>
        <v>-170.64164284125337</v>
      </c>
      <c r="G2568" s="78">
        <f t="shared" si="318"/>
        <v>10</v>
      </c>
      <c r="H2568" s="78">
        <f t="shared" si="319"/>
        <v>1.161509763352721E-8</v>
      </c>
      <c r="I2568" s="78">
        <f t="shared" si="320"/>
        <v>1.161509763352721E-7</v>
      </c>
      <c r="J2568" s="190"/>
    </row>
    <row r="2569" spans="1:10" x14ac:dyDescent="0.2">
      <c r="A2569" s="76">
        <v>7100</v>
      </c>
      <c r="B2569" s="76">
        <f t="shared" si="313"/>
        <v>7.1</v>
      </c>
      <c r="C2569" s="78">
        <f t="shared" si="314"/>
        <v>7.4601160160929249E-52</v>
      </c>
      <c r="D2569" s="78">
        <f t="shared" si="315"/>
        <v>1</v>
      </c>
      <c r="E2569" s="78">
        <f t="shared" si="316"/>
        <v>7.4601160160929249E-52</v>
      </c>
      <c r="F2569" s="78">
        <f t="shared" si="317"/>
        <v>-1022.5450883707687</v>
      </c>
      <c r="G2569" s="78">
        <f t="shared" si="318"/>
        <v>10</v>
      </c>
      <c r="H2569" s="78">
        <f t="shared" si="319"/>
        <v>1.4685470400621811E-9</v>
      </c>
      <c r="I2569" s="78">
        <f t="shared" si="320"/>
        <v>1.4685470400621811E-8</v>
      </c>
      <c r="J2569" s="190"/>
    </row>
    <row r="2570" spans="1:10" x14ac:dyDescent="0.2">
      <c r="A2570" s="76">
        <v>7110</v>
      </c>
      <c r="B2570" s="76">
        <f t="shared" si="313"/>
        <v>7.11</v>
      </c>
      <c r="C2570" s="78">
        <f t="shared" si="314"/>
        <v>2.9139556481273115E-9</v>
      </c>
      <c r="D2570" s="78">
        <f t="shared" si="315"/>
        <v>1</v>
      </c>
      <c r="E2570" s="78">
        <f t="shared" si="316"/>
        <v>2.9139556481273115E-9</v>
      </c>
      <c r="F2570" s="78">
        <f t="shared" si="317"/>
        <v>-170.71034125392973</v>
      </c>
      <c r="G2570" s="78">
        <f t="shared" si="318"/>
        <v>10</v>
      </c>
      <c r="H2570" s="78">
        <f t="shared" si="319"/>
        <v>1.4569778240636557E-9</v>
      </c>
      <c r="I2570" s="78">
        <f t="shared" si="320"/>
        <v>1.4569778240636557E-8</v>
      </c>
      <c r="J2570" s="190"/>
    </row>
    <row r="2571" spans="1:10" x14ac:dyDescent="0.2">
      <c r="A2571" s="76">
        <v>7120</v>
      </c>
      <c r="B2571" s="76">
        <f t="shared" si="313"/>
        <v>7.12</v>
      </c>
      <c r="C2571" s="78">
        <f t="shared" si="314"/>
        <v>1.9974621798751338E-8</v>
      </c>
      <c r="D2571" s="78">
        <f t="shared" si="315"/>
        <v>1</v>
      </c>
      <c r="E2571" s="78">
        <f t="shared" si="316"/>
        <v>1.9974621798751338E-8</v>
      </c>
      <c r="F2571" s="78">
        <f t="shared" si="317"/>
        <v>-153.99042869812203</v>
      </c>
      <c r="G2571" s="78">
        <f t="shared" si="318"/>
        <v>10</v>
      </c>
      <c r="H2571" s="78">
        <f t="shared" si="319"/>
        <v>1.1444288723439325E-8</v>
      </c>
      <c r="I2571" s="78">
        <f t="shared" si="320"/>
        <v>1.1444288723439325E-7</v>
      </c>
      <c r="J2571" s="190"/>
    </row>
    <row r="2572" spans="1:10" x14ac:dyDescent="0.2">
      <c r="A2572" s="76">
        <v>7130</v>
      </c>
      <c r="B2572" s="76">
        <f t="shared" si="313"/>
        <v>7.13</v>
      </c>
      <c r="C2572" s="78">
        <f t="shared" si="314"/>
        <v>5.1878193793702372E-8</v>
      </c>
      <c r="D2572" s="78">
        <f t="shared" si="315"/>
        <v>1</v>
      </c>
      <c r="E2572" s="78">
        <f t="shared" si="316"/>
        <v>5.1878193793702372E-8</v>
      </c>
      <c r="F2572" s="78">
        <f t="shared" si="317"/>
        <v>-145.7003030569571</v>
      </c>
      <c r="G2572" s="78">
        <f t="shared" si="318"/>
        <v>10</v>
      </c>
      <c r="H2572" s="78">
        <f t="shared" si="319"/>
        <v>3.5926407796226853E-8</v>
      </c>
      <c r="I2572" s="78">
        <f t="shared" si="320"/>
        <v>3.5926407796226852E-7</v>
      </c>
      <c r="J2572" s="190"/>
    </row>
    <row r="2573" spans="1:10" x14ac:dyDescent="0.2">
      <c r="A2573" s="76">
        <v>7140</v>
      </c>
      <c r="B2573" s="76">
        <f t="shared" si="313"/>
        <v>7.14</v>
      </c>
      <c r="C2573" s="78">
        <f t="shared" si="314"/>
        <v>8.3950449733240167E-8</v>
      </c>
      <c r="D2573" s="78">
        <f t="shared" si="315"/>
        <v>1</v>
      </c>
      <c r="E2573" s="78">
        <f t="shared" si="316"/>
        <v>8.3950449733240167E-8</v>
      </c>
      <c r="F2573" s="78">
        <f t="shared" si="317"/>
        <v>-141.51953945897813</v>
      </c>
      <c r="G2573" s="78">
        <f t="shared" si="318"/>
        <v>10</v>
      </c>
      <c r="H2573" s="78">
        <f t="shared" si="319"/>
        <v>6.7914321763471276E-8</v>
      </c>
      <c r="I2573" s="78">
        <f t="shared" si="320"/>
        <v>6.7914321763471276E-7</v>
      </c>
      <c r="J2573" s="190"/>
    </row>
    <row r="2574" spans="1:10" x14ac:dyDescent="0.2">
      <c r="A2574" s="76">
        <v>7150</v>
      </c>
      <c r="B2574" s="76">
        <f t="shared" si="313"/>
        <v>7.15</v>
      </c>
      <c r="C2574" s="78">
        <f t="shared" si="314"/>
        <v>9.7207307308236845E-8</v>
      </c>
      <c r="D2574" s="78">
        <f t="shared" si="315"/>
        <v>1</v>
      </c>
      <c r="E2574" s="78">
        <f t="shared" si="316"/>
        <v>9.7207307308236845E-8</v>
      </c>
      <c r="F2574" s="78">
        <f t="shared" si="317"/>
        <v>-140.2460217376142</v>
      </c>
      <c r="G2574" s="78">
        <f t="shared" si="318"/>
        <v>10</v>
      </c>
      <c r="H2574" s="78">
        <f t="shared" si="319"/>
        <v>9.0578878520738506E-8</v>
      </c>
      <c r="I2574" s="78">
        <f t="shared" si="320"/>
        <v>9.0578878520738506E-7</v>
      </c>
      <c r="J2574" s="190"/>
    </row>
    <row r="2575" spans="1:10" x14ac:dyDescent="0.2">
      <c r="A2575" s="76">
        <v>7160</v>
      </c>
      <c r="B2575" s="76">
        <f t="shared" si="313"/>
        <v>7.16</v>
      </c>
      <c r="C2575" s="78">
        <f t="shared" si="314"/>
        <v>8.3294336105545036E-8</v>
      </c>
      <c r="D2575" s="78">
        <f t="shared" si="315"/>
        <v>1</v>
      </c>
      <c r="E2575" s="78">
        <f t="shared" si="316"/>
        <v>8.3294336105545036E-8</v>
      </c>
      <c r="F2575" s="78">
        <f t="shared" si="317"/>
        <v>-141.58769057972435</v>
      </c>
      <c r="G2575" s="78">
        <f t="shared" si="318"/>
        <v>10</v>
      </c>
      <c r="H2575" s="78">
        <f t="shared" si="319"/>
        <v>9.025082170689094E-8</v>
      </c>
      <c r="I2575" s="78">
        <f t="shared" si="320"/>
        <v>9.025082170689094E-7</v>
      </c>
      <c r="J2575" s="190"/>
    </row>
    <row r="2576" spans="1:10" x14ac:dyDescent="0.2">
      <c r="A2576" s="76">
        <v>7170</v>
      </c>
      <c r="B2576" s="76">
        <f t="shared" si="313"/>
        <v>7.17</v>
      </c>
      <c r="C2576" s="78">
        <f t="shared" si="314"/>
        <v>5.1070454264058702E-8</v>
      </c>
      <c r="D2576" s="78">
        <f t="shared" si="315"/>
        <v>1</v>
      </c>
      <c r="E2576" s="78">
        <f t="shared" si="316"/>
        <v>5.1070454264058702E-8</v>
      </c>
      <c r="F2576" s="78">
        <f t="shared" si="317"/>
        <v>-145.83660558285527</v>
      </c>
      <c r="G2576" s="78">
        <f t="shared" si="318"/>
        <v>10</v>
      </c>
      <c r="H2576" s="78">
        <f t="shared" si="319"/>
        <v>6.7182395184801866E-8</v>
      </c>
      <c r="I2576" s="78">
        <f t="shared" si="320"/>
        <v>6.7182395184801871E-7</v>
      </c>
      <c r="J2576" s="190"/>
    </row>
    <row r="2577" spans="1:10" x14ac:dyDescent="0.2">
      <c r="A2577" s="76">
        <v>7180</v>
      </c>
      <c r="B2577" s="76">
        <f t="shared" si="313"/>
        <v>7.18</v>
      </c>
      <c r="C2577" s="78">
        <f t="shared" si="314"/>
        <v>1.9509935791308347E-8</v>
      </c>
      <c r="D2577" s="78">
        <f t="shared" si="315"/>
        <v>1</v>
      </c>
      <c r="E2577" s="78">
        <f t="shared" si="316"/>
        <v>1.9509935791308347E-8</v>
      </c>
      <c r="F2577" s="78">
        <f t="shared" si="317"/>
        <v>-154.19488319799007</v>
      </c>
      <c r="G2577" s="78">
        <f t="shared" si="318"/>
        <v>10</v>
      </c>
      <c r="H2577" s="78">
        <f t="shared" si="319"/>
        <v>3.5290195027683525E-8</v>
      </c>
      <c r="I2577" s="78">
        <f t="shared" si="320"/>
        <v>3.5290195027683527E-7</v>
      </c>
      <c r="J2577" s="190"/>
    </row>
    <row r="2578" spans="1:10" x14ac:dyDescent="0.2">
      <c r="A2578" s="76">
        <v>7190</v>
      </c>
      <c r="B2578" s="76">
        <f t="shared" si="313"/>
        <v>7.19</v>
      </c>
      <c r="C2578" s="78">
        <f t="shared" si="314"/>
        <v>2.8239211814966338E-9</v>
      </c>
      <c r="D2578" s="78">
        <f t="shared" si="315"/>
        <v>1</v>
      </c>
      <c r="E2578" s="78">
        <f t="shared" si="316"/>
        <v>2.8239211814966338E-9</v>
      </c>
      <c r="F2578" s="78">
        <f t="shared" si="317"/>
        <v>-170.98294858100797</v>
      </c>
      <c r="G2578" s="78">
        <f t="shared" si="318"/>
        <v>10</v>
      </c>
      <c r="H2578" s="78">
        <f t="shared" si="319"/>
        <v>1.1166928486402489E-8</v>
      </c>
      <c r="I2578" s="78">
        <f t="shared" si="320"/>
        <v>1.1166928486402489E-7</v>
      </c>
      <c r="J2578" s="190"/>
    </row>
    <row r="2579" spans="1:10" x14ac:dyDescent="0.2">
      <c r="A2579" s="76">
        <v>7200</v>
      </c>
      <c r="B2579" s="76">
        <f t="shared" si="313"/>
        <v>7.2</v>
      </c>
      <c r="C2579" s="78">
        <f t="shared" si="314"/>
        <v>6.5430087754568093E-50</v>
      </c>
      <c r="D2579" s="78">
        <f t="shared" si="315"/>
        <v>1</v>
      </c>
      <c r="E2579" s="78">
        <f t="shared" si="316"/>
        <v>6.5430087754568093E-50</v>
      </c>
      <c r="F2579" s="78">
        <f t="shared" si="317"/>
        <v>-983.68444994454512</v>
      </c>
      <c r="G2579" s="78">
        <f t="shared" si="318"/>
        <v>10</v>
      </c>
      <c r="H2579" s="78">
        <f t="shared" si="319"/>
        <v>1.4119605907483169E-9</v>
      </c>
      <c r="I2579" s="78">
        <f t="shared" si="320"/>
        <v>1.4119605907483169E-8</v>
      </c>
      <c r="J2579" s="190"/>
    </row>
    <row r="2580" spans="1:10" x14ac:dyDescent="0.2">
      <c r="A2580" s="76">
        <v>7210</v>
      </c>
      <c r="B2580" s="76">
        <f t="shared" si="313"/>
        <v>7.21</v>
      </c>
      <c r="C2580" s="78">
        <f t="shared" si="314"/>
        <v>2.8020251173684203E-9</v>
      </c>
      <c r="D2580" s="78">
        <f t="shared" si="315"/>
        <v>1</v>
      </c>
      <c r="E2580" s="78">
        <f t="shared" si="316"/>
        <v>2.8020251173684203E-9</v>
      </c>
      <c r="F2580" s="78">
        <f t="shared" si="317"/>
        <v>-171.05055952029386</v>
      </c>
      <c r="G2580" s="78">
        <f t="shared" si="318"/>
        <v>10</v>
      </c>
      <c r="H2580" s="78">
        <f t="shared" si="319"/>
        <v>1.4010125586842101E-9</v>
      </c>
      <c r="I2580" s="78">
        <f t="shared" si="320"/>
        <v>1.4010125586842102E-8</v>
      </c>
      <c r="J2580" s="190"/>
    </row>
    <row r="2581" spans="1:10" x14ac:dyDescent="0.2">
      <c r="A2581" s="76">
        <v>7220</v>
      </c>
      <c r="B2581" s="76">
        <f t="shared" si="313"/>
        <v>7.22</v>
      </c>
      <c r="C2581" s="78">
        <f t="shared" si="314"/>
        <v>1.9208556626892364E-8</v>
      </c>
      <c r="D2581" s="78">
        <f t="shared" si="315"/>
        <v>1</v>
      </c>
      <c r="E2581" s="78">
        <f t="shared" si="316"/>
        <v>1.9208556626892364E-8</v>
      </c>
      <c r="F2581" s="78">
        <f t="shared" si="317"/>
        <v>-154.33010535505846</v>
      </c>
      <c r="G2581" s="78">
        <f t="shared" si="318"/>
        <v>10</v>
      </c>
      <c r="H2581" s="78">
        <f t="shared" si="319"/>
        <v>1.1005290872130393E-8</v>
      </c>
      <c r="I2581" s="78">
        <f t="shared" si="320"/>
        <v>1.1005290872130393E-7</v>
      </c>
      <c r="J2581" s="190"/>
    </row>
    <row r="2582" spans="1:10" x14ac:dyDescent="0.2">
      <c r="A2582" s="76">
        <v>7230</v>
      </c>
      <c r="B2582" s="76">
        <f t="shared" si="313"/>
        <v>7.23</v>
      </c>
      <c r="C2582" s="78">
        <f t="shared" si="314"/>
        <v>4.9891668064318204E-8</v>
      </c>
      <c r="D2582" s="78">
        <f t="shared" si="315"/>
        <v>1</v>
      </c>
      <c r="E2582" s="78">
        <f t="shared" si="316"/>
        <v>4.9891668064318204E-8</v>
      </c>
      <c r="F2582" s="78">
        <f t="shared" si="317"/>
        <v>-146.03943951471467</v>
      </c>
      <c r="G2582" s="78">
        <f t="shared" si="318"/>
        <v>10</v>
      </c>
      <c r="H2582" s="78">
        <f t="shared" si="319"/>
        <v>3.4550112345605282E-8</v>
      </c>
      <c r="I2582" s="78">
        <f t="shared" si="320"/>
        <v>3.4550112345605282E-7</v>
      </c>
      <c r="J2582" s="190"/>
    </row>
    <row r="2583" spans="1:10" x14ac:dyDescent="0.2">
      <c r="A2583" s="76">
        <v>7240</v>
      </c>
      <c r="B2583" s="76">
        <f t="shared" si="313"/>
        <v>7.24</v>
      </c>
      <c r="C2583" s="78">
        <f t="shared" si="314"/>
        <v>8.0740817793936111E-8</v>
      </c>
      <c r="D2583" s="78">
        <f t="shared" si="315"/>
        <v>1</v>
      </c>
      <c r="E2583" s="78">
        <f t="shared" si="316"/>
        <v>8.0740817793936111E-8</v>
      </c>
      <c r="F2583" s="78">
        <f t="shared" si="317"/>
        <v>-141.85813712189901</v>
      </c>
      <c r="G2583" s="78">
        <f t="shared" si="318"/>
        <v>10</v>
      </c>
      <c r="H2583" s="78">
        <f t="shared" si="319"/>
        <v>6.5316242929127161E-8</v>
      </c>
      <c r="I2583" s="78">
        <f t="shared" si="320"/>
        <v>6.5316242929127158E-7</v>
      </c>
      <c r="J2583" s="190"/>
    </row>
    <row r="2584" spans="1:10" x14ac:dyDescent="0.2">
      <c r="A2584" s="76">
        <v>7250</v>
      </c>
      <c r="B2584" s="76">
        <f t="shared" si="313"/>
        <v>7.25</v>
      </c>
      <c r="C2584" s="78">
        <f t="shared" si="314"/>
        <v>9.349661759576603E-8</v>
      </c>
      <c r="D2584" s="78">
        <f t="shared" si="315"/>
        <v>1</v>
      </c>
      <c r="E2584" s="78">
        <f t="shared" si="316"/>
        <v>9.349661759576603E-8</v>
      </c>
      <c r="F2584" s="78">
        <f t="shared" si="317"/>
        <v>-140.58408200416784</v>
      </c>
      <c r="G2584" s="78">
        <f t="shared" si="318"/>
        <v>10</v>
      </c>
      <c r="H2584" s="78">
        <f t="shared" si="319"/>
        <v>8.711871769485107E-8</v>
      </c>
      <c r="I2584" s="78">
        <f t="shared" si="320"/>
        <v>8.7118717694851076E-7</v>
      </c>
      <c r="J2584" s="190"/>
    </row>
    <row r="2585" spans="1:10" x14ac:dyDescent="0.2">
      <c r="A2585" s="76">
        <v>7260</v>
      </c>
      <c r="B2585" s="76">
        <f t="shared" si="313"/>
        <v>7.26</v>
      </c>
      <c r="C2585" s="78">
        <f t="shared" si="314"/>
        <v>8.0119689561916895E-8</v>
      </c>
      <c r="D2585" s="78">
        <f t="shared" si="315"/>
        <v>1</v>
      </c>
      <c r="E2585" s="78">
        <f t="shared" si="316"/>
        <v>8.0119689561916895E-8</v>
      </c>
      <c r="F2585" s="78">
        <f t="shared" si="317"/>
        <v>-141.92521484253868</v>
      </c>
      <c r="G2585" s="78">
        <f t="shared" si="318"/>
        <v>10</v>
      </c>
      <c r="H2585" s="78">
        <f t="shared" si="319"/>
        <v>8.6808153578841463E-8</v>
      </c>
      <c r="I2585" s="78">
        <f t="shared" si="320"/>
        <v>8.680815357884146E-7</v>
      </c>
      <c r="J2585" s="190"/>
    </row>
    <row r="2586" spans="1:10" x14ac:dyDescent="0.2">
      <c r="A2586" s="76">
        <v>7270</v>
      </c>
      <c r="B2586" s="76">
        <f t="shared" si="313"/>
        <v>7.27</v>
      </c>
      <c r="C2586" s="78">
        <f t="shared" si="314"/>
        <v>4.912699935959366E-8</v>
      </c>
      <c r="D2586" s="78">
        <f t="shared" si="315"/>
        <v>1</v>
      </c>
      <c r="E2586" s="78">
        <f t="shared" si="316"/>
        <v>4.912699935959366E-8</v>
      </c>
      <c r="F2586" s="78">
        <f t="shared" si="317"/>
        <v>-146.17359522874989</v>
      </c>
      <c r="G2586" s="78">
        <f t="shared" si="318"/>
        <v>10</v>
      </c>
      <c r="H2586" s="78">
        <f t="shared" si="319"/>
        <v>6.4623344460755284E-8</v>
      </c>
      <c r="I2586" s="78">
        <f t="shared" si="320"/>
        <v>6.4623344460755284E-7</v>
      </c>
      <c r="J2586" s="190"/>
    </row>
    <row r="2587" spans="1:10" x14ac:dyDescent="0.2">
      <c r="A2587" s="76">
        <v>7280</v>
      </c>
      <c r="B2587" s="76">
        <f t="shared" si="313"/>
        <v>7.28</v>
      </c>
      <c r="C2587" s="78">
        <f t="shared" si="314"/>
        <v>1.8768649307935246E-8</v>
      </c>
      <c r="D2587" s="78">
        <f t="shared" si="315"/>
        <v>1</v>
      </c>
      <c r="E2587" s="78">
        <f t="shared" si="316"/>
        <v>1.8768649307935246E-8</v>
      </c>
      <c r="F2587" s="78">
        <f t="shared" si="317"/>
        <v>-154.5313396080071</v>
      </c>
      <c r="G2587" s="78">
        <f t="shared" si="318"/>
        <v>10</v>
      </c>
      <c r="H2587" s="78">
        <f t="shared" si="319"/>
        <v>3.3947824333764456E-8</v>
      </c>
      <c r="I2587" s="78">
        <f t="shared" si="320"/>
        <v>3.3947824333764454E-7</v>
      </c>
      <c r="J2587" s="190"/>
    </row>
    <row r="2588" spans="1:10" x14ac:dyDescent="0.2">
      <c r="A2588" s="76">
        <v>7290</v>
      </c>
      <c r="B2588" s="76">
        <f t="shared" si="313"/>
        <v>7.29</v>
      </c>
      <c r="C2588" s="78">
        <f t="shared" si="314"/>
        <v>2.71679171071938E-9</v>
      </c>
      <c r="D2588" s="78">
        <f t="shared" si="315"/>
        <v>1</v>
      </c>
      <c r="E2588" s="78">
        <f t="shared" si="316"/>
        <v>2.71679171071938E-9</v>
      </c>
      <c r="F2588" s="78">
        <f t="shared" si="317"/>
        <v>-171.31887313044783</v>
      </c>
      <c r="G2588" s="78">
        <f t="shared" si="318"/>
        <v>10</v>
      </c>
      <c r="H2588" s="78">
        <f t="shared" si="319"/>
        <v>1.0742720509327313E-8</v>
      </c>
      <c r="I2588" s="78">
        <f t="shared" si="320"/>
        <v>1.0742720509327313E-7</v>
      </c>
      <c r="J2588" s="190"/>
    </row>
    <row r="2589" spans="1:10" x14ac:dyDescent="0.2">
      <c r="A2589" s="76">
        <v>7300</v>
      </c>
      <c r="B2589" s="76">
        <f t="shared" si="313"/>
        <v>7.3</v>
      </c>
      <c r="C2589" s="78">
        <f t="shared" si="314"/>
        <v>6.2928539433720094E-50</v>
      </c>
      <c r="D2589" s="78">
        <f t="shared" si="315"/>
        <v>1</v>
      </c>
      <c r="E2589" s="78">
        <f t="shared" si="316"/>
        <v>6.2928539433720094E-50</v>
      </c>
      <c r="F2589" s="78">
        <f t="shared" si="317"/>
        <v>-984.02304696150259</v>
      </c>
      <c r="G2589" s="78">
        <f t="shared" si="318"/>
        <v>10</v>
      </c>
      <c r="H2589" s="78">
        <f t="shared" si="319"/>
        <v>1.35839585535969E-9</v>
      </c>
      <c r="I2589" s="78">
        <f t="shared" si="320"/>
        <v>1.3583958553596899E-8</v>
      </c>
      <c r="J2589" s="190"/>
    </row>
    <row r="2590" spans="1:10" x14ac:dyDescent="0.2">
      <c r="A2590" s="76">
        <v>7310</v>
      </c>
      <c r="B2590" s="76">
        <f t="shared" si="313"/>
        <v>7.31</v>
      </c>
      <c r="C2590" s="78">
        <f t="shared" si="314"/>
        <v>2.6960551848663279E-9</v>
      </c>
      <c r="D2590" s="78">
        <f t="shared" si="315"/>
        <v>1</v>
      </c>
      <c r="E2590" s="78">
        <f t="shared" si="316"/>
        <v>2.6960551848663279E-9</v>
      </c>
      <c r="F2590" s="78">
        <f t="shared" si="317"/>
        <v>-171.38542445165388</v>
      </c>
      <c r="G2590" s="78">
        <f t="shared" si="318"/>
        <v>10</v>
      </c>
      <c r="H2590" s="78">
        <f t="shared" si="319"/>
        <v>1.3480275924331639E-9</v>
      </c>
      <c r="I2590" s="78">
        <f t="shared" si="320"/>
        <v>1.3480275924331639E-8</v>
      </c>
      <c r="J2590" s="190"/>
    </row>
    <row r="2591" spans="1:10" x14ac:dyDescent="0.2">
      <c r="A2591" s="76">
        <v>7320</v>
      </c>
      <c r="B2591" s="76">
        <f t="shared" si="313"/>
        <v>7.32</v>
      </c>
      <c r="C2591" s="78">
        <f t="shared" si="314"/>
        <v>1.8483230269754458E-8</v>
      </c>
      <c r="D2591" s="78">
        <f t="shared" si="315"/>
        <v>1</v>
      </c>
      <c r="E2591" s="78">
        <f t="shared" si="316"/>
        <v>1.8483230269754458E-8</v>
      </c>
      <c r="F2591" s="78">
        <f t="shared" si="317"/>
        <v>-154.66444251758602</v>
      </c>
      <c r="G2591" s="78">
        <f t="shared" si="318"/>
        <v>10</v>
      </c>
      <c r="H2591" s="78">
        <f t="shared" si="319"/>
        <v>1.0589642727310393E-8</v>
      </c>
      <c r="I2591" s="78">
        <f t="shared" si="320"/>
        <v>1.0589642727310393E-7</v>
      </c>
      <c r="J2591" s="190"/>
    </row>
    <row r="2592" spans="1:10" x14ac:dyDescent="0.2">
      <c r="A2592" s="76">
        <v>7330</v>
      </c>
      <c r="B2592" s="76">
        <f t="shared" si="313"/>
        <v>7.33</v>
      </c>
      <c r="C2592" s="78">
        <f t="shared" si="314"/>
        <v>4.801063907473142E-8</v>
      </c>
      <c r="D2592" s="78">
        <f t="shared" si="315"/>
        <v>1</v>
      </c>
      <c r="E2592" s="78">
        <f t="shared" si="316"/>
        <v>4.801063907473142E-8</v>
      </c>
      <c r="F2592" s="78">
        <f t="shared" si="317"/>
        <v>-146.37325026104486</v>
      </c>
      <c r="G2592" s="78">
        <f t="shared" si="318"/>
        <v>10</v>
      </c>
      <c r="H2592" s="78">
        <f t="shared" si="319"/>
        <v>3.3246934672242939E-8</v>
      </c>
      <c r="I2592" s="78">
        <f t="shared" si="320"/>
        <v>3.3246934672242939E-7</v>
      </c>
      <c r="J2592" s="190"/>
    </row>
    <row r="2593" spans="1:10" x14ac:dyDescent="0.2">
      <c r="A2593" s="76">
        <v>7340</v>
      </c>
      <c r="B2593" s="76">
        <f t="shared" si="313"/>
        <v>7.34</v>
      </c>
      <c r="C2593" s="78">
        <f t="shared" si="314"/>
        <v>7.7701402896601942E-8</v>
      </c>
      <c r="D2593" s="78">
        <f t="shared" si="315"/>
        <v>1</v>
      </c>
      <c r="E2593" s="78">
        <f t="shared" si="316"/>
        <v>7.7701402896601942E-8</v>
      </c>
      <c r="F2593" s="78">
        <f t="shared" si="317"/>
        <v>-142.19142279907754</v>
      </c>
      <c r="G2593" s="78">
        <f t="shared" si="318"/>
        <v>10</v>
      </c>
      <c r="H2593" s="78">
        <f t="shared" si="319"/>
        <v>6.2856020985666681E-8</v>
      </c>
      <c r="I2593" s="78">
        <f t="shared" si="320"/>
        <v>6.2856020985666686E-7</v>
      </c>
      <c r="J2593" s="190"/>
    </row>
    <row r="2594" spans="1:10" x14ac:dyDescent="0.2">
      <c r="A2594" s="76">
        <v>7350</v>
      </c>
      <c r="B2594" s="76">
        <f t="shared" si="313"/>
        <v>7.35</v>
      </c>
      <c r="C2594" s="78">
        <f t="shared" si="314"/>
        <v>8.9982447629422929E-8</v>
      </c>
      <c r="D2594" s="78">
        <f t="shared" si="315"/>
        <v>1</v>
      </c>
      <c r="E2594" s="78">
        <f t="shared" si="316"/>
        <v>8.9982447629422929E-8</v>
      </c>
      <c r="F2594" s="78">
        <f t="shared" si="317"/>
        <v>-140.91684395368361</v>
      </c>
      <c r="G2594" s="78">
        <f t="shared" si="318"/>
        <v>10</v>
      </c>
      <c r="H2594" s="78">
        <f t="shared" si="319"/>
        <v>8.3841925263012435E-8</v>
      </c>
      <c r="I2594" s="78">
        <f t="shared" si="320"/>
        <v>8.3841925263012438E-7</v>
      </c>
      <c r="J2594" s="190"/>
    </row>
    <row r="2595" spans="1:10" x14ac:dyDescent="0.2">
      <c r="A2595" s="76">
        <v>7360</v>
      </c>
      <c r="B2595" s="76">
        <f t="shared" si="313"/>
        <v>7.36</v>
      </c>
      <c r="C2595" s="78">
        <f t="shared" si="314"/>
        <v>7.7112943315944496E-8</v>
      </c>
      <c r="D2595" s="78">
        <f t="shared" si="315"/>
        <v>1</v>
      </c>
      <c r="E2595" s="78">
        <f t="shared" si="316"/>
        <v>7.7112943315944496E-8</v>
      </c>
      <c r="F2595" s="78">
        <f t="shared" si="317"/>
        <v>-142.25745440035334</v>
      </c>
      <c r="G2595" s="78">
        <f t="shared" si="318"/>
        <v>10</v>
      </c>
      <c r="H2595" s="78">
        <f t="shared" si="319"/>
        <v>8.3547695472683712E-8</v>
      </c>
      <c r="I2595" s="78">
        <f t="shared" si="320"/>
        <v>8.354769547268371E-7</v>
      </c>
      <c r="J2595" s="190"/>
    </row>
    <row r="2596" spans="1:10" x14ac:dyDescent="0.2">
      <c r="A2596" s="76">
        <v>7370</v>
      </c>
      <c r="B2596" s="76">
        <f t="shared" si="313"/>
        <v>7.37</v>
      </c>
      <c r="C2596" s="78">
        <f t="shared" si="314"/>
        <v>4.7286188999165727E-8</v>
      </c>
      <c r="D2596" s="78">
        <f t="shared" si="315"/>
        <v>1</v>
      </c>
      <c r="E2596" s="78">
        <f t="shared" si="316"/>
        <v>4.7286188999165727E-8</v>
      </c>
      <c r="F2596" s="78">
        <f t="shared" si="317"/>
        <v>-146.50531372532768</v>
      </c>
      <c r="G2596" s="78">
        <f t="shared" si="318"/>
        <v>10</v>
      </c>
      <c r="H2596" s="78">
        <f t="shared" si="319"/>
        <v>6.2199566157555118E-8</v>
      </c>
      <c r="I2596" s="78">
        <f t="shared" si="320"/>
        <v>6.2199566157555123E-7</v>
      </c>
      <c r="J2596" s="190"/>
    </row>
    <row r="2597" spans="1:10" x14ac:dyDescent="0.2">
      <c r="A2597" s="76">
        <v>7380</v>
      </c>
      <c r="B2597" s="76">
        <f t="shared" si="313"/>
        <v>7.38</v>
      </c>
      <c r="C2597" s="78">
        <f t="shared" si="314"/>
        <v>1.8066460737838812E-8</v>
      </c>
      <c r="D2597" s="78">
        <f t="shared" si="315"/>
        <v>1</v>
      </c>
      <c r="E2597" s="78">
        <f t="shared" si="316"/>
        <v>1.8066460737838812E-8</v>
      </c>
      <c r="F2597" s="78">
        <f t="shared" si="317"/>
        <v>-154.86253836834504</v>
      </c>
      <c r="G2597" s="78">
        <f t="shared" si="318"/>
        <v>10</v>
      </c>
      <c r="H2597" s="78">
        <f t="shared" si="319"/>
        <v>3.2676324868502273E-8</v>
      </c>
      <c r="I2597" s="78">
        <f t="shared" si="320"/>
        <v>3.2676324868502273E-7</v>
      </c>
      <c r="J2597" s="190"/>
    </row>
    <row r="2598" spans="1:10" x14ac:dyDescent="0.2">
      <c r="A2598" s="76">
        <v>7390</v>
      </c>
      <c r="B2598" s="76">
        <f t="shared" si="313"/>
        <v>7.39</v>
      </c>
      <c r="C2598" s="78">
        <f t="shared" si="314"/>
        <v>2.6153048927818671E-9</v>
      </c>
      <c r="D2598" s="78">
        <f t="shared" si="315"/>
        <v>1</v>
      </c>
      <c r="E2598" s="78">
        <f t="shared" si="316"/>
        <v>2.6153048927818671E-9</v>
      </c>
      <c r="F2598" s="78">
        <f t="shared" si="317"/>
        <v>-171.6495534741058</v>
      </c>
      <c r="G2598" s="78">
        <f t="shared" si="318"/>
        <v>10</v>
      </c>
      <c r="H2598" s="78">
        <f t="shared" si="319"/>
        <v>1.0340882815310339E-8</v>
      </c>
      <c r="I2598" s="78">
        <f t="shared" si="320"/>
        <v>1.034088281531034E-7</v>
      </c>
      <c r="J2598" s="190"/>
    </row>
    <row r="2599" spans="1:10" x14ac:dyDescent="0.2">
      <c r="A2599" s="76">
        <v>7400</v>
      </c>
      <c r="B2599" s="76">
        <f t="shared" si="313"/>
        <v>7.4</v>
      </c>
      <c r="C2599" s="78">
        <f t="shared" si="314"/>
        <v>2.4762894064059255E-48</v>
      </c>
      <c r="D2599" s="78">
        <f t="shared" si="315"/>
        <v>1</v>
      </c>
      <c r="E2599" s="78">
        <f t="shared" si="316"/>
        <v>2.4762894064059255E-48</v>
      </c>
      <c r="F2599" s="78">
        <f t="shared" si="317"/>
        <v>-952.12397200515295</v>
      </c>
      <c r="G2599" s="78">
        <f t="shared" si="318"/>
        <v>10</v>
      </c>
      <c r="H2599" s="78">
        <f t="shared" si="319"/>
        <v>1.3076524463909335E-9</v>
      </c>
      <c r="I2599" s="78">
        <f t="shared" si="320"/>
        <v>1.3076524463909335E-8</v>
      </c>
      <c r="J2599" s="190"/>
    </row>
    <row r="2600" spans="1:10" x14ac:dyDescent="0.2">
      <c r="A2600" s="76">
        <v>7410</v>
      </c>
      <c r="B2600" s="76">
        <f t="shared" si="313"/>
        <v>7.41</v>
      </c>
      <c r="C2600" s="78">
        <f t="shared" si="314"/>
        <v>2.5956516356323508E-9</v>
      </c>
      <c r="D2600" s="78">
        <f t="shared" si="315"/>
        <v>1</v>
      </c>
      <c r="E2600" s="78">
        <f t="shared" si="316"/>
        <v>2.5956516356323508E-9</v>
      </c>
      <c r="F2600" s="78">
        <f t="shared" si="317"/>
        <v>-171.71507189902553</v>
      </c>
      <c r="G2600" s="78">
        <f t="shared" si="318"/>
        <v>10</v>
      </c>
      <c r="H2600" s="78">
        <f t="shared" si="319"/>
        <v>1.2978258178161754E-9</v>
      </c>
      <c r="I2600" s="78">
        <f t="shared" si="320"/>
        <v>1.2978258178161754E-8</v>
      </c>
      <c r="J2600" s="190"/>
    </row>
    <row r="2601" spans="1:10" x14ac:dyDescent="0.2">
      <c r="A2601" s="76">
        <v>7420</v>
      </c>
      <c r="B2601" s="76">
        <f t="shared" si="313"/>
        <v>7.42</v>
      </c>
      <c r="C2601" s="78">
        <f t="shared" si="314"/>
        <v>1.7795952024124525E-8</v>
      </c>
      <c r="D2601" s="78">
        <f t="shared" si="315"/>
        <v>1</v>
      </c>
      <c r="E2601" s="78">
        <f t="shared" si="316"/>
        <v>1.7795952024124525E-8</v>
      </c>
      <c r="F2601" s="78">
        <f t="shared" si="317"/>
        <v>-154.99357547462515</v>
      </c>
      <c r="G2601" s="78">
        <f t="shared" si="318"/>
        <v>10</v>
      </c>
      <c r="H2601" s="78">
        <f t="shared" si="319"/>
        <v>1.0195801829878438E-8</v>
      </c>
      <c r="I2601" s="78">
        <f t="shared" si="320"/>
        <v>1.0195801829878438E-7</v>
      </c>
      <c r="J2601" s="190"/>
    </row>
    <row r="2602" spans="1:10" x14ac:dyDescent="0.2">
      <c r="A2602" s="76">
        <v>7430</v>
      </c>
      <c r="B2602" s="76">
        <f t="shared" si="313"/>
        <v>7.43</v>
      </c>
      <c r="C2602" s="78">
        <f t="shared" si="314"/>
        <v>4.6228148393937901E-8</v>
      </c>
      <c r="D2602" s="78">
        <f t="shared" si="315"/>
        <v>1</v>
      </c>
      <c r="E2602" s="78">
        <f t="shared" si="316"/>
        <v>4.6228148393937901E-8</v>
      </c>
      <c r="F2602" s="78">
        <f t="shared" si="317"/>
        <v>-146.70187002585209</v>
      </c>
      <c r="G2602" s="78">
        <f t="shared" si="318"/>
        <v>10</v>
      </c>
      <c r="H2602" s="78">
        <f t="shared" si="319"/>
        <v>3.2012050209031213E-8</v>
      </c>
      <c r="I2602" s="78">
        <f t="shared" si="320"/>
        <v>3.2012050209031214E-7</v>
      </c>
      <c r="J2602" s="190"/>
    </row>
    <row r="2603" spans="1:10" x14ac:dyDescent="0.2">
      <c r="A2603" s="76">
        <v>7440</v>
      </c>
      <c r="B2603" s="76">
        <f t="shared" si="313"/>
        <v>7.44</v>
      </c>
      <c r="C2603" s="78">
        <f t="shared" si="314"/>
        <v>7.4820992838138006E-8</v>
      </c>
      <c r="D2603" s="78">
        <f t="shared" si="315"/>
        <v>1</v>
      </c>
      <c r="E2603" s="78">
        <f t="shared" si="316"/>
        <v>7.4820992838138006E-8</v>
      </c>
      <c r="F2603" s="78">
        <f t="shared" si="317"/>
        <v>-142.519530664466</v>
      </c>
      <c r="G2603" s="78">
        <f t="shared" si="318"/>
        <v>10</v>
      </c>
      <c r="H2603" s="78">
        <f t="shared" si="319"/>
        <v>6.0524570616037953E-8</v>
      </c>
      <c r="I2603" s="78">
        <f t="shared" si="320"/>
        <v>6.0524570616037948E-7</v>
      </c>
      <c r="J2603" s="190"/>
    </row>
    <row r="2604" spans="1:10" x14ac:dyDescent="0.2">
      <c r="A2604" s="76">
        <v>7450</v>
      </c>
      <c r="B2604" s="76">
        <f t="shared" si="313"/>
        <v>7.45</v>
      </c>
      <c r="C2604" s="78">
        <f t="shared" si="314"/>
        <v>8.6651870029946657E-8</v>
      </c>
      <c r="D2604" s="78">
        <f t="shared" si="315"/>
        <v>1</v>
      </c>
      <c r="E2604" s="78">
        <f t="shared" si="316"/>
        <v>8.6651870029946657E-8</v>
      </c>
      <c r="F2604" s="78">
        <f t="shared" si="317"/>
        <v>-141.24444120720131</v>
      </c>
      <c r="G2604" s="78">
        <f t="shared" si="318"/>
        <v>10</v>
      </c>
      <c r="H2604" s="78">
        <f t="shared" si="319"/>
        <v>8.0736431434042331E-8</v>
      </c>
      <c r="I2604" s="78">
        <f t="shared" si="320"/>
        <v>8.0736431434042331E-7</v>
      </c>
      <c r="J2604" s="190"/>
    </row>
    <row r="2605" spans="1:10" x14ac:dyDescent="0.2">
      <c r="A2605" s="76">
        <v>7460</v>
      </c>
      <c r="B2605" s="76">
        <f t="shared" si="313"/>
        <v>7.46</v>
      </c>
      <c r="C2605" s="78">
        <f t="shared" si="314"/>
        <v>7.4263067434310995E-8</v>
      </c>
      <c r="D2605" s="78">
        <f t="shared" si="315"/>
        <v>1</v>
      </c>
      <c r="E2605" s="78">
        <f t="shared" si="316"/>
        <v>7.4263067434310995E-8</v>
      </c>
      <c r="F2605" s="78">
        <f t="shared" si="317"/>
        <v>-142.58454232431359</v>
      </c>
      <c r="G2605" s="78">
        <f t="shared" si="318"/>
        <v>10</v>
      </c>
      <c r="H2605" s="78">
        <f t="shared" si="319"/>
        <v>8.0457468732128819E-8</v>
      </c>
      <c r="I2605" s="78">
        <f t="shared" si="320"/>
        <v>8.0457468732128814E-7</v>
      </c>
      <c r="J2605" s="190"/>
    </row>
    <row r="2606" spans="1:10" x14ac:dyDescent="0.2">
      <c r="A2606" s="76">
        <v>7470</v>
      </c>
      <c r="B2606" s="76">
        <f t="shared" si="313"/>
        <v>7.47</v>
      </c>
      <c r="C2606" s="78">
        <f t="shared" si="314"/>
        <v>4.5541289151026491E-8</v>
      </c>
      <c r="D2606" s="78">
        <f t="shared" si="315"/>
        <v>1</v>
      </c>
      <c r="E2606" s="78">
        <f t="shared" si="316"/>
        <v>4.5541289151026491E-8</v>
      </c>
      <c r="F2606" s="78">
        <f t="shared" si="317"/>
        <v>-146.83189359683612</v>
      </c>
      <c r="G2606" s="78">
        <f t="shared" si="318"/>
        <v>10</v>
      </c>
      <c r="H2606" s="78">
        <f t="shared" si="319"/>
        <v>5.9902178292668743E-8</v>
      </c>
      <c r="I2606" s="78">
        <f t="shared" si="320"/>
        <v>5.9902178292668743E-7</v>
      </c>
      <c r="J2606" s="190"/>
    </row>
    <row r="2607" spans="1:10" x14ac:dyDescent="0.2">
      <c r="A2607" s="76">
        <v>7480</v>
      </c>
      <c r="B2607" s="76">
        <f t="shared" si="313"/>
        <v>7.48</v>
      </c>
      <c r="C2607" s="78">
        <f t="shared" si="314"/>
        <v>1.7400808480043766E-8</v>
      </c>
      <c r="D2607" s="78">
        <f t="shared" si="315"/>
        <v>1</v>
      </c>
      <c r="E2607" s="78">
        <f t="shared" si="316"/>
        <v>1.7400808480043766E-8</v>
      </c>
      <c r="F2607" s="78">
        <f t="shared" si="317"/>
        <v>-155.18861145933107</v>
      </c>
      <c r="G2607" s="78">
        <f t="shared" si="318"/>
        <v>10</v>
      </c>
      <c r="H2607" s="78">
        <f t="shared" si="319"/>
        <v>3.1471048815535127E-8</v>
      </c>
      <c r="I2607" s="78">
        <f t="shared" si="320"/>
        <v>3.1471048815535126E-7</v>
      </c>
      <c r="J2607" s="190"/>
    </row>
    <row r="2608" spans="1:10" x14ac:dyDescent="0.2">
      <c r="A2608" s="76">
        <v>7490</v>
      </c>
      <c r="B2608" s="76">
        <f t="shared" si="313"/>
        <v>7.49</v>
      </c>
      <c r="C2608" s="78">
        <f t="shared" si="314"/>
        <v>2.5190915286264147E-9</v>
      </c>
      <c r="D2608" s="78">
        <f t="shared" si="315"/>
        <v>1</v>
      </c>
      <c r="E2608" s="78">
        <f t="shared" si="316"/>
        <v>2.5190915286264147E-9</v>
      </c>
      <c r="F2608" s="78">
        <f t="shared" si="317"/>
        <v>-171.97512105134592</v>
      </c>
      <c r="G2608" s="78">
        <f t="shared" si="318"/>
        <v>10</v>
      </c>
      <c r="H2608" s="78">
        <f t="shared" si="319"/>
        <v>9.9599500043350899E-9</v>
      </c>
      <c r="I2608" s="78">
        <f t="shared" si="320"/>
        <v>9.9599500043350899E-8</v>
      </c>
      <c r="J2608" s="190"/>
    </row>
    <row r="2609" spans="1:10" x14ac:dyDescent="0.2">
      <c r="A2609" s="76">
        <v>7500</v>
      </c>
      <c r="B2609" s="76">
        <f t="shared" si="313"/>
        <v>7.5</v>
      </c>
      <c r="C2609" s="78">
        <f t="shared" si="314"/>
        <v>1.7592470319058898E-49</v>
      </c>
      <c r="D2609" s="78">
        <f t="shared" si="315"/>
        <v>1</v>
      </c>
      <c r="E2609" s="78">
        <f t="shared" si="316"/>
        <v>1.7592470319058898E-49</v>
      </c>
      <c r="F2609" s="78">
        <f t="shared" si="317"/>
        <v>-975.09346346030134</v>
      </c>
      <c r="G2609" s="78">
        <f t="shared" si="318"/>
        <v>10</v>
      </c>
      <c r="H2609" s="78">
        <f t="shared" si="319"/>
        <v>1.2595457643132074E-9</v>
      </c>
      <c r="I2609" s="78">
        <f t="shared" si="320"/>
        <v>1.2595457643132074E-8</v>
      </c>
      <c r="J2609" s="190"/>
    </row>
    <row r="2610" spans="1:10" x14ac:dyDescent="0.2">
      <c r="A2610" s="76">
        <v>7510</v>
      </c>
      <c r="B2610" s="76">
        <f t="shared" si="313"/>
        <v>7.51</v>
      </c>
      <c r="C2610" s="78">
        <f t="shared" si="314"/>
        <v>2.5004512316668573E-9</v>
      </c>
      <c r="D2610" s="78">
        <f t="shared" si="315"/>
        <v>1</v>
      </c>
      <c r="E2610" s="78">
        <f t="shared" si="316"/>
        <v>2.5004512316668573E-9</v>
      </c>
      <c r="F2610" s="78">
        <f t="shared" si="317"/>
        <v>-172.03963222864115</v>
      </c>
      <c r="G2610" s="78">
        <f t="shared" si="318"/>
        <v>10</v>
      </c>
      <c r="H2610" s="78">
        <f t="shared" si="319"/>
        <v>1.2502256158334287E-9</v>
      </c>
      <c r="I2610" s="78">
        <f t="shared" si="320"/>
        <v>1.2502256158334286E-8</v>
      </c>
      <c r="J2610" s="190"/>
    </row>
    <row r="2611" spans="1:10" x14ac:dyDescent="0.2">
      <c r="A2611" s="76">
        <v>7520</v>
      </c>
      <c r="B2611" s="76">
        <f t="shared" si="313"/>
        <v>7.52</v>
      </c>
      <c r="C2611" s="78">
        <f t="shared" si="314"/>
        <v>1.7144242340197302E-8</v>
      </c>
      <c r="D2611" s="78">
        <f t="shared" si="315"/>
        <v>1</v>
      </c>
      <c r="E2611" s="78">
        <f t="shared" si="316"/>
        <v>1.7144242340197302E-8</v>
      </c>
      <c r="F2611" s="78">
        <f t="shared" si="317"/>
        <v>-155.31763406019883</v>
      </c>
      <c r="G2611" s="78">
        <f t="shared" si="318"/>
        <v>10</v>
      </c>
      <c r="H2611" s="78">
        <f t="shared" si="319"/>
        <v>9.8223467859320797E-9</v>
      </c>
      <c r="I2611" s="78">
        <f t="shared" si="320"/>
        <v>9.8223467859320793E-8</v>
      </c>
      <c r="J2611" s="190"/>
    </row>
    <row r="2612" spans="1:10" x14ac:dyDescent="0.2">
      <c r="A2612" s="76">
        <v>7530</v>
      </c>
      <c r="B2612" s="76">
        <f t="shared" si="313"/>
        <v>7.53</v>
      </c>
      <c r="C2612" s="78">
        <f t="shared" si="314"/>
        <v>4.4537782934969567E-8</v>
      </c>
      <c r="D2612" s="78">
        <f t="shared" si="315"/>
        <v>1</v>
      </c>
      <c r="E2612" s="78">
        <f t="shared" si="316"/>
        <v>4.4537782934969567E-8</v>
      </c>
      <c r="F2612" s="78">
        <f t="shared" si="317"/>
        <v>-147.02542811383199</v>
      </c>
      <c r="G2612" s="78">
        <f t="shared" si="318"/>
        <v>10</v>
      </c>
      <c r="H2612" s="78">
        <f t="shared" si="319"/>
        <v>3.0841012637583433E-8</v>
      </c>
      <c r="I2612" s="78">
        <f t="shared" si="320"/>
        <v>3.0841012637583432E-7</v>
      </c>
      <c r="J2612" s="190"/>
    </row>
    <row r="2613" spans="1:10" x14ac:dyDescent="0.2">
      <c r="A2613" s="76">
        <v>7540</v>
      </c>
      <c r="B2613" s="76">
        <f t="shared" si="313"/>
        <v>7.54</v>
      </c>
      <c r="C2613" s="78">
        <f t="shared" si="314"/>
        <v>7.2089252977665378E-8</v>
      </c>
      <c r="D2613" s="78">
        <f t="shared" si="315"/>
        <v>1</v>
      </c>
      <c r="E2613" s="78">
        <f t="shared" si="316"/>
        <v>7.2089252977665378E-8</v>
      </c>
      <c r="F2613" s="78">
        <f t="shared" si="317"/>
        <v>-142.84258949628662</v>
      </c>
      <c r="G2613" s="78">
        <f t="shared" si="318"/>
        <v>10</v>
      </c>
      <c r="H2613" s="78">
        <f t="shared" si="319"/>
        <v>5.8313517956317472E-8</v>
      </c>
      <c r="I2613" s="78">
        <f t="shared" si="320"/>
        <v>5.8313517956317474E-7</v>
      </c>
      <c r="J2613" s="190"/>
    </row>
    <row r="2614" spans="1:10" x14ac:dyDescent="0.2">
      <c r="A2614" s="76">
        <v>7550</v>
      </c>
      <c r="B2614" s="76">
        <f t="shared" si="313"/>
        <v>7.55</v>
      </c>
      <c r="C2614" s="78">
        <f t="shared" si="314"/>
        <v>8.3492967893877606E-8</v>
      </c>
      <c r="D2614" s="78">
        <f t="shared" si="315"/>
        <v>1</v>
      </c>
      <c r="E2614" s="78">
        <f t="shared" si="316"/>
        <v>8.3492967893877606E-8</v>
      </c>
      <c r="F2614" s="78">
        <f t="shared" si="317"/>
        <v>-141.56700201930801</v>
      </c>
      <c r="G2614" s="78">
        <f t="shared" si="318"/>
        <v>10</v>
      </c>
      <c r="H2614" s="78">
        <f t="shared" si="319"/>
        <v>7.7791110435771492E-8</v>
      </c>
      <c r="I2614" s="78">
        <f t="shared" si="320"/>
        <v>7.7791110435771497E-7</v>
      </c>
      <c r="J2614" s="190"/>
    </row>
    <row r="2615" spans="1:10" x14ac:dyDescent="0.2">
      <c r="A2615" s="76">
        <v>7560</v>
      </c>
      <c r="B2615" s="76">
        <f t="shared" si="313"/>
        <v>7.56</v>
      </c>
      <c r="C2615" s="78">
        <f t="shared" si="314"/>
        <v>7.155989301216769E-8</v>
      </c>
      <c r="D2615" s="78">
        <f t="shared" si="315"/>
        <v>1</v>
      </c>
      <c r="E2615" s="78">
        <f t="shared" si="316"/>
        <v>7.155989301216769E-8</v>
      </c>
      <c r="F2615" s="78">
        <f t="shared" si="317"/>
        <v>-142.90660634819164</v>
      </c>
      <c r="G2615" s="78">
        <f t="shared" si="318"/>
        <v>10</v>
      </c>
      <c r="H2615" s="78">
        <f t="shared" si="319"/>
        <v>7.7526430453022655E-8</v>
      </c>
      <c r="I2615" s="78">
        <f t="shared" si="320"/>
        <v>7.7526430453022655E-7</v>
      </c>
      <c r="J2615" s="190"/>
    </row>
    <row r="2616" spans="1:10" x14ac:dyDescent="0.2">
      <c r="A2616" s="76">
        <v>7570</v>
      </c>
      <c r="B2616" s="76">
        <f t="shared" si="313"/>
        <v>7.57</v>
      </c>
      <c r="C2616" s="78">
        <f t="shared" si="314"/>
        <v>4.3886090771817899E-8</v>
      </c>
      <c r="D2616" s="78">
        <f t="shared" si="315"/>
        <v>1</v>
      </c>
      <c r="E2616" s="78">
        <f t="shared" si="316"/>
        <v>4.3886090771817899E-8</v>
      </c>
      <c r="F2616" s="78">
        <f t="shared" si="317"/>
        <v>-147.15346205903629</v>
      </c>
      <c r="G2616" s="78">
        <f t="shared" si="318"/>
        <v>10</v>
      </c>
      <c r="H2616" s="78">
        <f t="shared" si="319"/>
        <v>5.7722991891992795E-8</v>
      </c>
      <c r="I2616" s="78">
        <f t="shared" si="320"/>
        <v>5.7722991891992792E-7</v>
      </c>
      <c r="J2616" s="190"/>
    </row>
    <row r="2617" spans="1:10" x14ac:dyDescent="0.2">
      <c r="A2617" s="76">
        <v>7580</v>
      </c>
      <c r="B2617" s="76">
        <f t="shared" si="313"/>
        <v>7.58</v>
      </c>
      <c r="C2617" s="78">
        <f t="shared" si="314"/>
        <v>1.6769330375601797E-8</v>
      </c>
      <c r="D2617" s="78">
        <f t="shared" si="315"/>
        <v>1</v>
      </c>
      <c r="E2617" s="78">
        <f t="shared" si="316"/>
        <v>1.6769330375601797E-8</v>
      </c>
      <c r="F2617" s="78">
        <f t="shared" si="317"/>
        <v>-155.50968558149467</v>
      </c>
      <c r="G2617" s="78">
        <f t="shared" si="318"/>
        <v>10</v>
      </c>
      <c r="H2617" s="78">
        <f t="shared" si="319"/>
        <v>3.0327710573709847E-8</v>
      </c>
      <c r="I2617" s="78">
        <f t="shared" si="320"/>
        <v>3.0327710573709848E-7</v>
      </c>
      <c r="J2617" s="190"/>
    </row>
    <row r="2618" spans="1:10" x14ac:dyDescent="0.2">
      <c r="A2618" s="76">
        <v>7590</v>
      </c>
      <c r="B2618" s="76">
        <f t="shared" si="313"/>
        <v>7.59</v>
      </c>
      <c r="C2618" s="78">
        <f t="shared" si="314"/>
        <v>2.427811126814233E-9</v>
      </c>
      <c r="D2618" s="78">
        <f t="shared" si="315"/>
        <v>1</v>
      </c>
      <c r="E2618" s="78">
        <f t="shared" si="316"/>
        <v>2.427811126814233E-9</v>
      </c>
      <c r="F2618" s="78">
        <f t="shared" si="317"/>
        <v>-172.29570205022995</v>
      </c>
      <c r="G2618" s="78">
        <f t="shared" si="318"/>
        <v>10</v>
      </c>
      <c r="H2618" s="78">
        <f t="shared" si="319"/>
        <v>9.5985707512080147E-9</v>
      </c>
      <c r="I2618" s="78">
        <f t="shared" si="320"/>
        <v>9.598570751208014E-8</v>
      </c>
      <c r="J2618" s="190"/>
    </row>
    <row r="2619" spans="1:10" x14ac:dyDescent="0.2">
      <c r="A2619" s="76">
        <v>7600</v>
      </c>
      <c r="B2619" s="76">
        <f t="shared" si="313"/>
        <v>7.6</v>
      </c>
      <c r="C2619" s="78">
        <f t="shared" si="314"/>
        <v>1.0668421640395988E-48</v>
      </c>
      <c r="D2619" s="78">
        <f t="shared" si="315"/>
        <v>1</v>
      </c>
      <c r="E2619" s="78">
        <f t="shared" si="316"/>
        <v>1.0668421640395988E-48</v>
      </c>
      <c r="F2619" s="78">
        <f t="shared" si="317"/>
        <v>-959.43799656665738</v>
      </c>
      <c r="G2619" s="78">
        <f t="shared" si="318"/>
        <v>10</v>
      </c>
      <c r="H2619" s="78">
        <f t="shared" si="319"/>
        <v>1.2139055634071165E-9</v>
      </c>
      <c r="I2619" s="78">
        <f t="shared" si="320"/>
        <v>1.2139055634071164E-8</v>
      </c>
      <c r="J2619" s="190"/>
    </row>
    <row r="2620" spans="1:10" x14ac:dyDescent="0.2">
      <c r="A2620" s="76">
        <v>7610</v>
      </c>
      <c r="B2620" s="76">
        <f t="shared" si="313"/>
        <v>7.61</v>
      </c>
      <c r="C2620" s="78">
        <f t="shared" si="314"/>
        <v>2.4101189053585848E-9</v>
      </c>
      <c r="D2620" s="78">
        <f t="shared" si="315"/>
        <v>1</v>
      </c>
      <c r="E2620" s="78">
        <f t="shared" si="316"/>
        <v>2.4101189053585848E-9</v>
      </c>
      <c r="F2620" s="78">
        <f t="shared" si="317"/>
        <v>-172.35923061184511</v>
      </c>
      <c r="G2620" s="78">
        <f t="shared" si="318"/>
        <v>10</v>
      </c>
      <c r="H2620" s="78">
        <f t="shared" si="319"/>
        <v>1.2050594526792924E-9</v>
      </c>
      <c r="I2620" s="78">
        <f t="shared" si="320"/>
        <v>1.2050594526792924E-8</v>
      </c>
      <c r="J2620" s="190"/>
    </row>
    <row r="2621" spans="1:10" x14ac:dyDescent="0.2">
      <c r="A2621" s="76">
        <v>7620</v>
      </c>
      <c r="B2621" s="76">
        <f t="shared" ref="B2621:B2684" si="321">A2621/1000</f>
        <v>7.62</v>
      </c>
      <c r="C2621" s="78">
        <f t="shared" ref="C2621:C2684" si="322">ABS(SIN(((144*PI()*$A2621*VLOOKUP($D$8,$C$13:$D$16,2,FALSE))/($D$11*1000000)))/(VLOOKUP($D$8,$C$13:$D$16,2,FALSE)*SIN(((144*PI()*$A2621)/($D$11*1000000)))))^3</f>
        <v>1.6525813715369284E-8</v>
      </c>
      <c r="D2621" s="78">
        <f t="shared" ref="D2621:D2684" si="323">ABS(SIN(((144*VLOOKUP($D$8,$C$13:$D$16,2,FALSE)*PI()*$A2621*VLOOKUP($D$8,$C$13:$E$16,3,FALSE))/($D$11*1000000)))/(VLOOKUP($D$8,$C$13:$E$16,3,FALSE)*SIN(((144*VLOOKUP($D$8,$C$13:$D$16,2,FALSE)*PI()*$A2621)/($D$11*1000000)))))^1</f>
        <v>1</v>
      </c>
      <c r="E2621" s="78">
        <f t="shared" ref="E2621:E2684" si="324">C2621*D2621</f>
        <v>1.6525813715369284E-8</v>
      </c>
      <c r="F2621" s="78">
        <f t="shared" ref="F2621:F2684" si="325">20*LOG10(E2621)</f>
        <v>-155.63674294136175</v>
      </c>
      <c r="G2621" s="78">
        <f t="shared" ref="G2621:G2684" si="326">A2621-A2620</f>
        <v>10</v>
      </c>
      <c r="H2621" s="78">
        <f t="shared" ref="H2621:H2684" si="327">((C2621+C2620)/2)</f>
        <v>9.4679663103639345E-9</v>
      </c>
      <c r="I2621" s="78">
        <f t="shared" si="320"/>
        <v>9.4679663103639345E-8</v>
      </c>
      <c r="J2621" s="190"/>
    </row>
    <row r="2622" spans="1:10" x14ac:dyDescent="0.2">
      <c r="A2622" s="76">
        <v>7630</v>
      </c>
      <c r="B2622" s="76">
        <f t="shared" si="321"/>
        <v>7.63</v>
      </c>
      <c r="C2622" s="78">
        <f t="shared" si="322"/>
        <v>4.2933625673604131E-8</v>
      </c>
      <c r="D2622" s="78">
        <f t="shared" si="323"/>
        <v>1</v>
      </c>
      <c r="E2622" s="78">
        <f t="shared" si="324"/>
        <v>4.2933625673604131E-8</v>
      </c>
      <c r="F2622" s="78">
        <f t="shared" si="325"/>
        <v>-147.34404869043871</v>
      </c>
      <c r="G2622" s="78">
        <f t="shared" si="326"/>
        <v>10</v>
      </c>
      <c r="H2622" s="78">
        <f t="shared" si="327"/>
        <v>2.9729719694486709E-8</v>
      </c>
      <c r="I2622" s="78">
        <f t="shared" ref="I2622:I2685" si="328">G2622*H2622</f>
        <v>2.9729719694486709E-7</v>
      </c>
      <c r="J2622" s="190"/>
    </row>
    <row r="2623" spans="1:10" x14ac:dyDescent="0.2">
      <c r="A2623" s="76">
        <v>7640</v>
      </c>
      <c r="B2623" s="76">
        <f t="shared" si="321"/>
        <v>7.64</v>
      </c>
      <c r="C2623" s="78">
        <f t="shared" si="322"/>
        <v>6.9496647036395689E-8</v>
      </c>
      <c r="D2623" s="78">
        <f t="shared" si="323"/>
        <v>1</v>
      </c>
      <c r="E2623" s="78">
        <f t="shared" si="324"/>
        <v>6.9496647036395689E-8</v>
      </c>
      <c r="F2623" s="78">
        <f t="shared" si="325"/>
        <v>-143.16072296106631</v>
      </c>
      <c r="G2623" s="78">
        <f t="shared" si="326"/>
        <v>10</v>
      </c>
      <c r="H2623" s="78">
        <f t="shared" si="327"/>
        <v>5.6215136354999907E-8</v>
      </c>
      <c r="I2623" s="78">
        <f t="shared" si="328"/>
        <v>5.6215136354999909E-7</v>
      </c>
      <c r="J2623" s="190"/>
    </row>
    <row r="2624" spans="1:10" x14ac:dyDescent="0.2">
      <c r="A2624" s="76">
        <v>7650</v>
      </c>
      <c r="B2624" s="76">
        <f t="shared" si="321"/>
        <v>7.65</v>
      </c>
      <c r="C2624" s="78">
        <f t="shared" si="322"/>
        <v>8.04947437160138E-8</v>
      </c>
      <c r="D2624" s="78">
        <f t="shared" si="323"/>
        <v>1</v>
      </c>
      <c r="E2624" s="78">
        <f t="shared" si="324"/>
        <v>8.04947437160138E-8</v>
      </c>
      <c r="F2624" s="78">
        <f t="shared" si="325"/>
        <v>-141.8846495602603</v>
      </c>
      <c r="G2624" s="78">
        <f t="shared" si="326"/>
        <v>10</v>
      </c>
      <c r="H2624" s="78">
        <f t="shared" si="327"/>
        <v>7.4995695376204744E-8</v>
      </c>
      <c r="I2624" s="78">
        <f t="shared" si="328"/>
        <v>7.4995695376204742E-7</v>
      </c>
      <c r="J2624" s="190"/>
    </row>
    <row r="2625" spans="1:10" x14ac:dyDescent="0.2">
      <c r="A2625" s="76">
        <v>7660</v>
      </c>
      <c r="B2625" s="76">
        <f t="shared" si="321"/>
        <v>7.66</v>
      </c>
      <c r="C2625" s="78">
        <f t="shared" si="322"/>
        <v>6.8994034666133821E-8</v>
      </c>
      <c r="D2625" s="78">
        <f t="shared" si="323"/>
        <v>1</v>
      </c>
      <c r="E2625" s="78">
        <f t="shared" si="324"/>
        <v>6.8994034666133821E-8</v>
      </c>
      <c r="F2625" s="78">
        <f t="shared" si="325"/>
        <v>-143.22376914861027</v>
      </c>
      <c r="G2625" s="78">
        <f t="shared" si="326"/>
        <v>10</v>
      </c>
      <c r="H2625" s="78">
        <f t="shared" si="327"/>
        <v>7.4744389191073804E-8</v>
      </c>
      <c r="I2625" s="78">
        <f t="shared" si="328"/>
        <v>7.4744389191073799E-7</v>
      </c>
      <c r="J2625" s="190"/>
    </row>
    <row r="2626" spans="1:10" x14ac:dyDescent="0.2">
      <c r="A2626" s="76">
        <v>7670</v>
      </c>
      <c r="B2626" s="76">
        <f t="shared" si="321"/>
        <v>7.67</v>
      </c>
      <c r="C2626" s="78">
        <f t="shared" si="322"/>
        <v>4.2314862609892588E-8</v>
      </c>
      <c r="D2626" s="78">
        <f t="shared" si="323"/>
        <v>1</v>
      </c>
      <c r="E2626" s="78">
        <f t="shared" si="324"/>
        <v>4.2314862609892588E-8</v>
      </c>
      <c r="F2626" s="78">
        <f t="shared" si="325"/>
        <v>-147.4701412975337</v>
      </c>
      <c r="G2626" s="78">
        <f t="shared" si="326"/>
        <v>10</v>
      </c>
      <c r="H2626" s="78">
        <f t="shared" si="327"/>
        <v>5.5654448638013208E-8</v>
      </c>
      <c r="I2626" s="78">
        <f t="shared" si="328"/>
        <v>5.5654448638013208E-7</v>
      </c>
      <c r="J2626" s="190"/>
    </row>
    <row r="2627" spans="1:10" x14ac:dyDescent="0.2">
      <c r="A2627" s="76">
        <v>7680</v>
      </c>
      <c r="B2627" s="76">
        <f t="shared" si="321"/>
        <v>7.68</v>
      </c>
      <c r="C2627" s="78">
        <f t="shared" si="322"/>
        <v>1.6169845800800058E-8</v>
      </c>
      <c r="D2627" s="78">
        <f t="shared" si="323"/>
        <v>1</v>
      </c>
      <c r="E2627" s="78">
        <f t="shared" si="324"/>
        <v>1.6169845800800058E-8</v>
      </c>
      <c r="F2627" s="78">
        <f t="shared" si="325"/>
        <v>-155.82588243202775</v>
      </c>
      <c r="G2627" s="78">
        <f t="shared" si="326"/>
        <v>10</v>
      </c>
      <c r="H2627" s="78">
        <f t="shared" si="327"/>
        <v>2.9242354205346322E-8</v>
      </c>
      <c r="I2627" s="78">
        <f t="shared" si="328"/>
        <v>2.9242354205346324E-7</v>
      </c>
      <c r="J2627" s="190"/>
    </row>
    <row r="2628" spans="1:10" x14ac:dyDescent="0.2">
      <c r="A2628" s="76">
        <v>7690</v>
      </c>
      <c r="B2628" s="76">
        <f t="shared" si="321"/>
        <v>7.69</v>
      </c>
      <c r="C2628" s="78">
        <f t="shared" si="322"/>
        <v>2.3411493293484625E-9</v>
      </c>
      <c r="D2628" s="78">
        <f t="shared" si="323"/>
        <v>1</v>
      </c>
      <c r="E2628" s="78">
        <f t="shared" si="324"/>
        <v>2.3411493293484625E-9</v>
      </c>
      <c r="F2628" s="78">
        <f t="shared" si="325"/>
        <v>-172.61141768212329</v>
      </c>
      <c r="G2628" s="78">
        <f t="shared" si="326"/>
        <v>10</v>
      </c>
      <c r="H2628" s="78">
        <f t="shared" si="327"/>
        <v>9.2554975650742597E-9</v>
      </c>
      <c r="I2628" s="78">
        <f t="shared" si="328"/>
        <v>9.2554975650742603E-8</v>
      </c>
      <c r="J2628" s="190"/>
    </row>
    <row r="2629" spans="1:10" x14ac:dyDescent="0.2">
      <c r="A2629" s="76">
        <v>7700</v>
      </c>
      <c r="B2629" s="76">
        <f t="shared" si="321"/>
        <v>7.7</v>
      </c>
      <c r="C2629" s="78">
        <f t="shared" si="322"/>
        <v>1.6078832153138286E-50</v>
      </c>
      <c r="D2629" s="78">
        <f t="shared" si="323"/>
        <v>1</v>
      </c>
      <c r="E2629" s="78">
        <f t="shared" si="324"/>
        <v>1.6078832153138286E-50</v>
      </c>
      <c r="F2629" s="78">
        <f t="shared" si="325"/>
        <v>-995.87490996730685</v>
      </c>
      <c r="G2629" s="78">
        <f t="shared" si="326"/>
        <v>10</v>
      </c>
      <c r="H2629" s="78">
        <f t="shared" si="327"/>
        <v>1.1705746646742313E-9</v>
      </c>
      <c r="I2629" s="78">
        <f t="shared" si="328"/>
        <v>1.1705746646742313E-8</v>
      </c>
      <c r="J2629" s="190"/>
    </row>
    <row r="2630" spans="1:10" x14ac:dyDescent="0.2">
      <c r="A2630" s="76">
        <v>7710</v>
      </c>
      <c r="B2630" s="76">
        <f t="shared" si="321"/>
        <v>7.71</v>
      </c>
      <c r="C2630" s="78">
        <f t="shared" si="322"/>
        <v>2.3243452399742536E-9</v>
      </c>
      <c r="D2630" s="78">
        <f t="shared" si="323"/>
        <v>1</v>
      </c>
      <c r="E2630" s="78">
        <f t="shared" si="324"/>
        <v>2.3243452399742536E-9</v>
      </c>
      <c r="F2630" s="78">
        <f t="shared" si="325"/>
        <v>-172.67398729602951</v>
      </c>
      <c r="G2630" s="78">
        <f t="shared" si="326"/>
        <v>10</v>
      </c>
      <c r="H2630" s="78">
        <f t="shared" si="327"/>
        <v>1.1621726199871268E-9</v>
      </c>
      <c r="I2630" s="78">
        <f t="shared" si="328"/>
        <v>1.1621726199871268E-8</v>
      </c>
      <c r="J2630" s="190"/>
    </row>
    <row r="2631" spans="1:10" x14ac:dyDescent="0.2">
      <c r="A2631" s="76">
        <v>7720</v>
      </c>
      <c r="B2631" s="76">
        <f t="shared" si="321"/>
        <v>7.72</v>
      </c>
      <c r="C2631" s="78">
        <f t="shared" si="322"/>
        <v>1.5938553539909178E-8</v>
      </c>
      <c r="D2631" s="78">
        <f t="shared" si="323"/>
        <v>1</v>
      </c>
      <c r="E2631" s="78">
        <f t="shared" si="324"/>
        <v>1.5938553539909178E-8</v>
      </c>
      <c r="F2631" s="78">
        <f t="shared" si="325"/>
        <v>-155.95102188732974</v>
      </c>
      <c r="G2631" s="78">
        <f t="shared" si="326"/>
        <v>10</v>
      </c>
      <c r="H2631" s="78">
        <f t="shared" si="327"/>
        <v>9.1314493899417155E-9</v>
      </c>
      <c r="I2631" s="78">
        <f t="shared" si="328"/>
        <v>9.1314493899417152E-8</v>
      </c>
      <c r="J2631" s="190"/>
    </row>
    <row r="2632" spans="1:10" x14ac:dyDescent="0.2">
      <c r="A2632" s="76">
        <v>7730</v>
      </c>
      <c r="B2632" s="76">
        <f t="shared" si="321"/>
        <v>7.73</v>
      </c>
      <c r="C2632" s="78">
        <f t="shared" si="322"/>
        <v>4.1410211395043093E-8</v>
      </c>
      <c r="D2632" s="78">
        <f t="shared" si="323"/>
        <v>1</v>
      </c>
      <c r="E2632" s="78">
        <f t="shared" si="324"/>
        <v>4.1410211395043093E-8</v>
      </c>
      <c r="F2632" s="78">
        <f t="shared" si="325"/>
        <v>-147.65785104922972</v>
      </c>
      <c r="G2632" s="78">
        <f t="shared" si="326"/>
        <v>10</v>
      </c>
      <c r="H2632" s="78">
        <f t="shared" si="327"/>
        <v>2.8674382467476135E-8</v>
      </c>
      <c r="I2632" s="78">
        <f t="shared" si="328"/>
        <v>2.8674382467476136E-7</v>
      </c>
      <c r="J2632" s="190"/>
    </row>
    <row r="2633" spans="1:10" x14ac:dyDescent="0.2">
      <c r="A2633" s="76">
        <v>7740</v>
      </c>
      <c r="B2633" s="76">
        <f t="shared" si="321"/>
        <v>7.74</v>
      </c>
      <c r="C2633" s="78">
        <f t="shared" si="322"/>
        <v>6.7034365967583792E-8</v>
      </c>
      <c r="D2633" s="78">
        <f t="shared" si="323"/>
        <v>1</v>
      </c>
      <c r="E2633" s="78">
        <f t="shared" si="324"/>
        <v>6.7034365967583792E-8</v>
      </c>
      <c r="F2633" s="78">
        <f t="shared" si="325"/>
        <v>-143.47404987920552</v>
      </c>
      <c r="G2633" s="78">
        <f t="shared" si="326"/>
        <v>10</v>
      </c>
      <c r="H2633" s="78">
        <f t="shared" si="327"/>
        <v>5.4222288681313446E-8</v>
      </c>
      <c r="I2633" s="78">
        <f t="shared" si="328"/>
        <v>5.4222288681313446E-7</v>
      </c>
      <c r="J2633" s="190"/>
    </row>
    <row r="2634" spans="1:10" x14ac:dyDescent="0.2">
      <c r="A2634" s="76">
        <v>7750</v>
      </c>
      <c r="B2634" s="76">
        <f t="shared" si="321"/>
        <v>7.75</v>
      </c>
      <c r="C2634" s="78">
        <f t="shared" si="322"/>
        <v>7.7647037580411641E-8</v>
      </c>
      <c r="D2634" s="78">
        <f t="shared" si="323"/>
        <v>1</v>
      </c>
      <c r="E2634" s="78">
        <f t="shared" si="324"/>
        <v>7.7647037580411641E-8</v>
      </c>
      <c r="F2634" s="78">
        <f t="shared" si="325"/>
        <v>-142.19750217978319</v>
      </c>
      <c r="G2634" s="78">
        <f t="shared" si="326"/>
        <v>10</v>
      </c>
      <c r="H2634" s="78">
        <f t="shared" si="327"/>
        <v>7.2340701773997716E-8</v>
      </c>
      <c r="I2634" s="78">
        <f t="shared" si="328"/>
        <v>7.2340701773997716E-7</v>
      </c>
      <c r="J2634" s="190"/>
    </row>
    <row r="2635" spans="1:10" x14ac:dyDescent="0.2">
      <c r="A2635" s="76">
        <v>7760</v>
      </c>
      <c r="B2635" s="76">
        <f t="shared" si="321"/>
        <v>7.76</v>
      </c>
      <c r="C2635" s="78">
        <f t="shared" si="322"/>
        <v>6.6556820904793316E-8</v>
      </c>
      <c r="D2635" s="78">
        <f t="shared" si="323"/>
        <v>1</v>
      </c>
      <c r="E2635" s="78">
        <f t="shared" si="324"/>
        <v>6.6556820904793316E-8</v>
      </c>
      <c r="F2635" s="78">
        <f t="shared" si="325"/>
        <v>-143.53614860708672</v>
      </c>
      <c r="G2635" s="78">
        <f t="shared" si="326"/>
        <v>10</v>
      </c>
      <c r="H2635" s="78">
        <f t="shared" si="327"/>
        <v>7.2101929242602478E-8</v>
      </c>
      <c r="I2635" s="78">
        <f t="shared" si="328"/>
        <v>7.2101929242602481E-7</v>
      </c>
      <c r="J2635" s="190"/>
    </row>
    <row r="2636" spans="1:10" x14ac:dyDescent="0.2">
      <c r="A2636" s="76">
        <v>7770</v>
      </c>
      <c r="B2636" s="76">
        <f t="shared" si="321"/>
        <v>7.77</v>
      </c>
      <c r="C2636" s="78">
        <f t="shared" si="322"/>
        <v>4.0822308799323173E-8</v>
      </c>
      <c r="D2636" s="78">
        <f t="shared" si="323"/>
        <v>1</v>
      </c>
      <c r="E2636" s="78">
        <f t="shared" si="324"/>
        <v>4.0822308799323173E-8</v>
      </c>
      <c r="F2636" s="78">
        <f t="shared" si="325"/>
        <v>-147.78204872809206</v>
      </c>
      <c r="G2636" s="78">
        <f t="shared" si="326"/>
        <v>10</v>
      </c>
      <c r="H2636" s="78">
        <f t="shared" si="327"/>
        <v>5.3689564852058241E-8</v>
      </c>
      <c r="I2636" s="78">
        <f t="shared" si="328"/>
        <v>5.3689564852058241E-7</v>
      </c>
      <c r="J2636" s="190"/>
    </row>
    <row r="2637" spans="1:10" x14ac:dyDescent="0.2">
      <c r="A2637" s="76">
        <v>7780</v>
      </c>
      <c r="B2637" s="76">
        <f t="shared" si="321"/>
        <v>7.78</v>
      </c>
      <c r="C2637" s="78">
        <f t="shared" si="322"/>
        <v>1.5600339575677108E-8</v>
      </c>
      <c r="D2637" s="78">
        <f t="shared" si="323"/>
        <v>1</v>
      </c>
      <c r="E2637" s="78">
        <f t="shared" si="324"/>
        <v>1.5600339575677108E-8</v>
      </c>
      <c r="F2637" s="78">
        <f t="shared" si="325"/>
        <v>-156.13731896337529</v>
      </c>
      <c r="G2637" s="78">
        <f t="shared" si="326"/>
        <v>10</v>
      </c>
      <c r="H2637" s="78">
        <f t="shared" si="327"/>
        <v>2.8211324187500141E-8</v>
      </c>
      <c r="I2637" s="78">
        <f t="shared" si="328"/>
        <v>2.8211324187500143E-7</v>
      </c>
      <c r="J2637" s="190"/>
    </row>
    <row r="2638" spans="1:10" x14ac:dyDescent="0.2">
      <c r="A2638" s="76">
        <v>7790</v>
      </c>
      <c r="B2638" s="76">
        <f t="shared" si="321"/>
        <v>7.79</v>
      </c>
      <c r="C2638" s="78">
        <f t="shared" si="322"/>
        <v>2.2588155981247635E-9</v>
      </c>
      <c r="D2638" s="78">
        <f t="shared" si="323"/>
        <v>1</v>
      </c>
      <c r="E2638" s="78">
        <f t="shared" si="324"/>
        <v>2.2588155981247635E-9</v>
      </c>
      <c r="F2638" s="78">
        <f t="shared" si="325"/>
        <v>-172.92238443857104</v>
      </c>
      <c r="G2638" s="78">
        <f t="shared" si="326"/>
        <v>10</v>
      </c>
      <c r="H2638" s="78">
        <f t="shared" si="327"/>
        <v>8.9295775869009355E-9</v>
      </c>
      <c r="I2638" s="78">
        <f t="shared" si="328"/>
        <v>8.9295775869009361E-8</v>
      </c>
      <c r="J2638" s="190"/>
    </row>
    <row r="2639" spans="1:10" x14ac:dyDescent="0.2">
      <c r="A2639" s="76">
        <v>7800</v>
      </c>
      <c r="B2639" s="76">
        <f t="shared" si="321"/>
        <v>7.8</v>
      </c>
      <c r="C2639" s="78">
        <f t="shared" si="322"/>
        <v>1.2405875280242648E-49</v>
      </c>
      <c r="D2639" s="78">
        <f t="shared" si="323"/>
        <v>1</v>
      </c>
      <c r="E2639" s="78">
        <f t="shared" si="324"/>
        <v>1.2405875280242648E-49</v>
      </c>
      <c r="F2639" s="78">
        <f t="shared" si="325"/>
        <v>-978.1274517846764</v>
      </c>
      <c r="G2639" s="78">
        <f t="shared" si="326"/>
        <v>10</v>
      </c>
      <c r="H2639" s="78">
        <f t="shared" si="327"/>
        <v>1.1294077990623817E-9</v>
      </c>
      <c r="I2639" s="78">
        <f t="shared" si="328"/>
        <v>1.1294077990623817E-8</v>
      </c>
      <c r="J2639" s="190"/>
    </row>
    <row r="2640" spans="1:10" x14ac:dyDescent="0.2">
      <c r="A2640" s="76">
        <v>7810</v>
      </c>
      <c r="B2640" s="76">
        <f t="shared" si="321"/>
        <v>7.81</v>
      </c>
      <c r="C2640" s="78">
        <f t="shared" si="322"/>
        <v>2.2428442045914519E-9</v>
      </c>
      <c r="D2640" s="78">
        <f t="shared" si="323"/>
        <v>1</v>
      </c>
      <c r="E2640" s="78">
        <f t="shared" si="324"/>
        <v>2.2428442045914519E-9</v>
      </c>
      <c r="F2640" s="78">
        <f t="shared" si="325"/>
        <v>-172.98401785813257</v>
      </c>
      <c r="G2640" s="78">
        <f t="shared" si="326"/>
        <v>10</v>
      </c>
      <c r="H2640" s="78">
        <f t="shared" si="327"/>
        <v>1.1214221022957259E-9</v>
      </c>
      <c r="I2640" s="78">
        <f t="shared" si="328"/>
        <v>1.1214221022957259E-8</v>
      </c>
      <c r="J2640" s="190"/>
    </row>
    <row r="2641" spans="1:10" x14ac:dyDescent="0.2">
      <c r="A2641" s="76">
        <v>7820</v>
      </c>
      <c r="B2641" s="76">
        <f t="shared" si="321"/>
        <v>7.82</v>
      </c>
      <c r="C2641" s="78">
        <f t="shared" si="322"/>
        <v>1.5380508672844843E-8</v>
      </c>
      <c r="D2641" s="78">
        <f t="shared" si="323"/>
        <v>1</v>
      </c>
      <c r="E2641" s="78">
        <f t="shared" si="324"/>
        <v>1.5380508672844843E-8</v>
      </c>
      <c r="F2641" s="78">
        <f t="shared" si="325"/>
        <v>-156.26058602130752</v>
      </c>
      <c r="G2641" s="78">
        <f t="shared" si="326"/>
        <v>10</v>
      </c>
      <c r="H2641" s="78">
        <f t="shared" si="327"/>
        <v>8.8116764387181465E-9</v>
      </c>
      <c r="I2641" s="78">
        <f t="shared" si="328"/>
        <v>8.8116764387181472E-8</v>
      </c>
      <c r="J2641" s="190"/>
    </row>
    <row r="2642" spans="1:10" x14ac:dyDescent="0.2">
      <c r="A2642" s="76">
        <v>7830</v>
      </c>
      <c r="B2642" s="76">
        <f t="shared" si="321"/>
        <v>7.83</v>
      </c>
      <c r="C2642" s="78">
        <f t="shared" si="322"/>
        <v>3.9962486898495136E-8</v>
      </c>
      <c r="D2642" s="78">
        <f t="shared" si="323"/>
        <v>1</v>
      </c>
      <c r="E2642" s="78">
        <f t="shared" si="324"/>
        <v>3.9962486898495136E-8</v>
      </c>
      <c r="F2642" s="78">
        <f t="shared" si="325"/>
        <v>-147.96694986203084</v>
      </c>
      <c r="G2642" s="78">
        <f t="shared" si="326"/>
        <v>10</v>
      </c>
      <c r="H2642" s="78">
        <f t="shared" si="327"/>
        <v>2.7671497785669989E-8</v>
      </c>
      <c r="I2642" s="78">
        <f t="shared" si="328"/>
        <v>2.7671497785669987E-7</v>
      </c>
      <c r="J2642" s="190"/>
    </row>
    <row r="2643" spans="1:10" x14ac:dyDescent="0.2">
      <c r="A2643" s="76">
        <v>7840</v>
      </c>
      <c r="B2643" s="76">
        <f t="shared" si="321"/>
        <v>7.84</v>
      </c>
      <c r="C2643" s="78">
        <f t="shared" si="322"/>
        <v>6.469426398289347E-8</v>
      </c>
      <c r="D2643" s="78">
        <f t="shared" si="323"/>
        <v>1</v>
      </c>
      <c r="E2643" s="78">
        <f t="shared" si="324"/>
        <v>6.469426398289347E-8</v>
      </c>
      <c r="F2643" s="78">
        <f t="shared" si="325"/>
        <v>-143.78268447349149</v>
      </c>
      <c r="G2643" s="78">
        <f t="shared" si="326"/>
        <v>10</v>
      </c>
      <c r="H2643" s="78">
        <f t="shared" si="327"/>
        <v>5.2328375440694303E-8</v>
      </c>
      <c r="I2643" s="78">
        <f t="shared" si="328"/>
        <v>5.2328375440694308E-7</v>
      </c>
      <c r="J2643" s="190"/>
    </row>
    <row r="2644" spans="1:10" x14ac:dyDescent="0.2">
      <c r="A2644" s="76">
        <v>7850</v>
      </c>
      <c r="B2644" s="76">
        <f t="shared" si="321"/>
        <v>7.85</v>
      </c>
      <c r="C2644" s="78">
        <f t="shared" si="322"/>
        <v>7.4940453571778656E-8</v>
      </c>
      <c r="D2644" s="78">
        <f t="shared" si="323"/>
        <v>1</v>
      </c>
      <c r="E2644" s="78">
        <f t="shared" si="324"/>
        <v>7.4940453571778656E-8</v>
      </c>
      <c r="F2644" s="78">
        <f t="shared" si="325"/>
        <v>-142.50567365395452</v>
      </c>
      <c r="G2644" s="78">
        <f t="shared" si="326"/>
        <v>10</v>
      </c>
      <c r="H2644" s="78">
        <f t="shared" si="327"/>
        <v>6.9817358777336056E-8</v>
      </c>
      <c r="I2644" s="78">
        <f t="shared" si="328"/>
        <v>6.9817358777336051E-7</v>
      </c>
      <c r="J2644" s="190"/>
    </row>
    <row r="2645" spans="1:10" x14ac:dyDescent="0.2">
      <c r="A2645" s="76">
        <v>7860</v>
      </c>
      <c r="B2645" s="76">
        <f t="shared" si="321"/>
        <v>7.86</v>
      </c>
      <c r="C2645" s="78">
        <f t="shared" si="322"/>
        <v>6.4240231486910367E-8</v>
      </c>
      <c r="D2645" s="78">
        <f t="shared" si="323"/>
        <v>1</v>
      </c>
      <c r="E2645" s="78">
        <f t="shared" si="324"/>
        <v>6.4240231486910367E-8</v>
      </c>
      <c r="F2645" s="78">
        <f t="shared" si="325"/>
        <v>-143.8438580553015</v>
      </c>
      <c r="G2645" s="78">
        <f t="shared" si="326"/>
        <v>10</v>
      </c>
      <c r="H2645" s="78">
        <f t="shared" si="327"/>
        <v>6.9590342529344505E-8</v>
      </c>
      <c r="I2645" s="78">
        <f t="shared" si="328"/>
        <v>6.9590342529344505E-7</v>
      </c>
      <c r="J2645" s="190"/>
    </row>
    <row r="2646" spans="1:10" x14ac:dyDescent="0.2">
      <c r="A2646" s="76">
        <v>7870</v>
      </c>
      <c r="B2646" s="76">
        <f t="shared" si="321"/>
        <v>7.87</v>
      </c>
      <c r="C2646" s="78">
        <f t="shared" si="322"/>
        <v>3.940353070431967E-8</v>
      </c>
      <c r="D2646" s="78">
        <f t="shared" si="323"/>
        <v>1</v>
      </c>
      <c r="E2646" s="78">
        <f t="shared" si="324"/>
        <v>3.940353070431967E-8</v>
      </c>
      <c r="F2646" s="78">
        <f t="shared" si="325"/>
        <v>-148.08929724028874</v>
      </c>
      <c r="G2646" s="78">
        <f t="shared" si="326"/>
        <v>10</v>
      </c>
      <c r="H2646" s="78">
        <f t="shared" si="327"/>
        <v>5.1821881095615016E-8</v>
      </c>
      <c r="I2646" s="78">
        <f t="shared" si="328"/>
        <v>5.1821881095615018E-7</v>
      </c>
      <c r="J2646" s="190"/>
    </row>
    <row r="2647" spans="1:10" x14ac:dyDescent="0.2">
      <c r="A2647" s="76">
        <v>7880</v>
      </c>
      <c r="B2647" s="76">
        <f t="shared" si="321"/>
        <v>7.88</v>
      </c>
      <c r="C2647" s="78">
        <f t="shared" si="322"/>
        <v>1.5058947483395849E-8</v>
      </c>
      <c r="D2647" s="78">
        <f t="shared" si="323"/>
        <v>1</v>
      </c>
      <c r="E2647" s="78">
        <f t="shared" si="324"/>
        <v>1.5058947483395849E-8</v>
      </c>
      <c r="F2647" s="78">
        <f t="shared" si="325"/>
        <v>-156.44410762529213</v>
      </c>
      <c r="G2647" s="78">
        <f t="shared" si="326"/>
        <v>10</v>
      </c>
      <c r="H2647" s="78">
        <f t="shared" si="327"/>
        <v>2.723123909385776E-8</v>
      </c>
      <c r="I2647" s="78">
        <f t="shared" si="328"/>
        <v>2.7231239093857759E-7</v>
      </c>
      <c r="J2647" s="190"/>
    </row>
    <row r="2648" spans="1:10" x14ac:dyDescent="0.2">
      <c r="A2648" s="76">
        <v>7890</v>
      </c>
      <c r="B2648" s="76">
        <f t="shared" si="321"/>
        <v>7.89</v>
      </c>
      <c r="C2648" s="78">
        <f t="shared" si="322"/>
        <v>2.1805411326910839E-9</v>
      </c>
      <c r="D2648" s="78">
        <f t="shared" si="323"/>
        <v>1</v>
      </c>
      <c r="E2648" s="78">
        <f t="shared" si="324"/>
        <v>2.1805411326910839E-9</v>
      </c>
      <c r="F2648" s="78">
        <f t="shared" si="325"/>
        <v>-173.22871433177372</v>
      </c>
      <c r="G2648" s="78">
        <f t="shared" si="326"/>
        <v>10</v>
      </c>
      <c r="H2648" s="78">
        <f t="shared" si="327"/>
        <v>8.6197443080434662E-9</v>
      </c>
      <c r="I2648" s="78">
        <f t="shared" si="328"/>
        <v>8.6197443080434665E-8</v>
      </c>
      <c r="J2648" s="190"/>
    </row>
    <row r="2649" spans="1:10" x14ac:dyDescent="0.2">
      <c r="A2649" s="76">
        <v>7900</v>
      </c>
      <c r="B2649" s="76">
        <f t="shared" si="321"/>
        <v>7.9</v>
      </c>
      <c r="C2649" s="78">
        <f t="shared" si="322"/>
        <v>6.9194115477676581E-53</v>
      </c>
      <c r="D2649" s="78">
        <f t="shared" si="323"/>
        <v>1</v>
      </c>
      <c r="E2649" s="78">
        <f t="shared" si="324"/>
        <v>6.9194115477676581E-53</v>
      </c>
      <c r="F2649" s="78">
        <f t="shared" si="325"/>
        <v>-1043.1986167594891</v>
      </c>
      <c r="G2649" s="78">
        <f t="shared" si="326"/>
        <v>10</v>
      </c>
      <c r="H2649" s="78">
        <f t="shared" si="327"/>
        <v>1.090270566345542E-9</v>
      </c>
      <c r="I2649" s="78">
        <f t="shared" si="328"/>
        <v>1.0902705663455419E-8</v>
      </c>
      <c r="J2649" s="190"/>
    </row>
    <row r="2650" spans="1:10" x14ac:dyDescent="0.2">
      <c r="A2650" s="76">
        <v>7910</v>
      </c>
      <c r="B2650" s="76">
        <f t="shared" si="321"/>
        <v>7.91</v>
      </c>
      <c r="C2650" s="78">
        <f t="shared" si="322"/>
        <v>2.1653511149269433E-9</v>
      </c>
      <c r="D2650" s="78">
        <f t="shared" si="323"/>
        <v>1</v>
      </c>
      <c r="E2650" s="78">
        <f t="shared" si="324"/>
        <v>2.1653511149269433E-9</v>
      </c>
      <c r="F2650" s="78">
        <f t="shared" si="325"/>
        <v>-173.28943344199433</v>
      </c>
      <c r="G2650" s="78">
        <f t="shared" si="326"/>
        <v>10</v>
      </c>
      <c r="H2650" s="78">
        <f t="shared" si="327"/>
        <v>1.0826755574634716E-9</v>
      </c>
      <c r="I2650" s="78">
        <f t="shared" si="328"/>
        <v>1.0826755574634716E-8</v>
      </c>
      <c r="J2650" s="190"/>
    </row>
    <row r="2651" spans="1:10" x14ac:dyDescent="0.2">
      <c r="A2651" s="76">
        <v>7920</v>
      </c>
      <c r="B2651" s="76">
        <f t="shared" si="321"/>
        <v>7.92</v>
      </c>
      <c r="C2651" s="78">
        <f t="shared" si="322"/>
        <v>1.4849871554183458E-8</v>
      </c>
      <c r="D2651" s="78">
        <f t="shared" si="323"/>
        <v>1</v>
      </c>
      <c r="E2651" s="78">
        <f t="shared" si="324"/>
        <v>1.4849871554183458E-8</v>
      </c>
      <c r="F2651" s="78">
        <f t="shared" si="325"/>
        <v>-156.56554605629645</v>
      </c>
      <c r="G2651" s="78">
        <f t="shared" si="326"/>
        <v>10</v>
      </c>
      <c r="H2651" s="78">
        <f t="shared" si="327"/>
        <v>8.5076113345552014E-9</v>
      </c>
      <c r="I2651" s="78">
        <f t="shared" si="328"/>
        <v>8.5076113345552014E-8</v>
      </c>
      <c r="J2651" s="190"/>
    </row>
    <row r="2652" spans="1:10" x14ac:dyDescent="0.2">
      <c r="A2652" s="76">
        <v>7930</v>
      </c>
      <c r="B2652" s="76">
        <f t="shared" si="321"/>
        <v>7.93</v>
      </c>
      <c r="C2652" s="78">
        <f t="shared" si="322"/>
        <v>3.8585775160641191E-8</v>
      </c>
      <c r="D2652" s="78">
        <f t="shared" si="323"/>
        <v>1</v>
      </c>
      <c r="E2652" s="78">
        <f t="shared" si="324"/>
        <v>3.8585775160641191E-8</v>
      </c>
      <c r="F2652" s="78">
        <f t="shared" si="325"/>
        <v>-148.2714554132138</v>
      </c>
      <c r="G2652" s="78">
        <f t="shared" si="326"/>
        <v>10</v>
      </c>
      <c r="H2652" s="78">
        <f t="shared" si="327"/>
        <v>2.6717823357412323E-8</v>
      </c>
      <c r="I2652" s="78">
        <f t="shared" si="328"/>
        <v>2.6717823357412326E-7</v>
      </c>
      <c r="J2652" s="190"/>
    </row>
    <row r="2653" spans="1:10" x14ac:dyDescent="0.2">
      <c r="A2653" s="76">
        <v>7940</v>
      </c>
      <c r="B2653" s="76">
        <f t="shared" si="321"/>
        <v>7.94</v>
      </c>
      <c r="C2653" s="78">
        <f t="shared" si="322"/>
        <v>6.2468800934863346E-8</v>
      </c>
      <c r="D2653" s="78">
        <f t="shared" si="323"/>
        <v>1</v>
      </c>
      <c r="E2653" s="78">
        <f t="shared" si="324"/>
        <v>6.2468800934863346E-8</v>
      </c>
      <c r="F2653" s="78">
        <f t="shared" si="325"/>
        <v>-144.08673660186395</v>
      </c>
      <c r="G2653" s="78">
        <f t="shared" si="326"/>
        <v>10</v>
      </c>
      <c r="H2653" s="78">
        <f t="shared" si="327"/>
        <v>5.0527288047752269E-8</v>
      </c>
      <c r="I2653" s="78">
        <f t="shared" si="328"/>
        <v>5.052728804775227E-7</v>
      </c>
      <c r="J2653" s="190"/>
    </row>
    <row r="2654" spans="1:10" x14ac:dyDescent="0.2">
      <c r="A2654" s="76">
        <v>7950</v>
      </c>
      <c r="B2654" s="76">
        <f t="shared" si="321"/>
        <v>7.95</v>
      </c>
      <c r="C2654" s="78">
        <f t="shared" si="322"/>
        <v>7.2366293489205776E-8</v>
      </c>
      <c r="D2654" s="78">
        <f t="shared" si="323"/>
        <v>1</v>
      </c>
      <c r="E2654" s="78">
        <f t="shared" si="324"/>
        <v>7.2366293489205776E-8</v>
      </c>
      <c r="F2654" s="78">
        <f t="shared" si="325"/>
        <v>-142.80927341646006</v>
      </c>
      <c r="G2654" s="78">
        <f t="shared" si="326"/>
        <v>10</v>
      </c>
      <c r="H2654" s="78">
        <f t="shared" si="327"/>
        <v>6.7417547212034555E-8</v>
      </c>
      <c r="I2654" s="78">
        <f t="shared" si="328"/>
        <v>6.741754721203456E-7</v>
      </c>
      <c r="J2654" s="190"/>
    </row>
    <row r="2655" spans="1:10" x14ac:dyDescent="0.2">
      <c r="A2655" s="76">
        <v>7960</v>
      </c>
      <c r="B2655" s="76">
        <f t="shared" si="321"/>
        <v>7.96</v>
      </c>
      <c r="C2655" s="78">
        <f t="shared" si="322"/>
        <v>6.2036840988027779E-8</v>
      </c>
      <c r="D2655" s="78">
        <f t="shared" si="323"/>
        <v>1</v>
      </c>
      <c r="E2655" s="78">
        <f t="shared" si="324"/>
        <v>6.2036840988027779E-8</v>
      </c>
      <c r="F2655" s="78">
        <f t="shared" si="325"/>
        <v>-144.14700650485335</v>
      </c>
      <c r="G2655" s="78">
        <f t="shared" si="326"/>
        <v>10</v>
      </c>
      <c r="H2655" s="78">
        <f t="shared" si="327"/>
        <v>6.7201567238616778E-8</v>
      </c>
      <c r="I2655" s="78">
        <f t="shared" si="328"/>
        <v>6.720156723861678E-7</v>
      </c>
      <c r="J2655" s="190"/>
    </row>
    <row r="2656" spans="1:10" x14ac:dyDescent="0.2">
      <c r="A2656" s="76">
        <v>7970</v>
      </c>
      <c r="B2656" s="76">
        <f t="shared" si="321"/>
        <v>7.97</v>
      </c>
      <c r="C2656" s="78">
        <f t="shared" si="322"/>
        <v>3.8053992540466255E-8</v>
      </c>
      <c r="D2656" s="78">
        <f t="shared" si="323"/>
        <v>1</v>
      </c>
      <c r="E2656" s="78">
        <f t="shared" si="324"/>
        <v>3.8053992540466255E-8</v>
      </c>
      <c r="F2656" s="78">
        <f t="shared" si="325"/>
        <v>-148.39199542578953</v>
      </c>
      <c r="G2656" s="78">
        <f t="shared" si="326"/>
        <v>10</v>
      </c>
      <c r="H2656" s="78">
        <f t="shared" si="327"/>
        <v>5.0045416764247014E-8</v>
      </c>
      <c r="I2656" s="78">
        <f t="shared" si="328"/>
        <v>5.0045416764247014E-7</v>
      </c>
      <c r="J2656" s="190"/>
    </row>
    <row r="2657" spans="1:10" x14ac:dyDescent="0.2">
      <c r="A2657" s="76">
        <v>7980</v>
      </c>
      <c r="B2657" s="76">
        <f t="shared" si="321"/>
        <v>7.98</v>
      </c>
      <c r="C2657" s="78">
        <f t="shared" si="322"/>
        <v>1.4543943221172332E-8</v>
      </c>
      <c r="D2657" s="78">
        <f t="shared" si="323"/>
        <v>1</v>
      </c>
      <c r="E2657" s="78">
        <f t="shared" si="324"/>
        <v>1.4543943221172332E-8</v>
      </c>
      <c r="F2657" s="78">
        <f t="shared" si="325"/>
        <v>-156.74635659165514</v>
      </c>
      <c r="G2657" s="78">
        <f t="shared" si="326"/>
        <v>10</v>
      </c>
      <c r="H2657" s="78">
        <f t="shared" si="327"/>
        <v>2.6298967880819294E-8</v>
      </c>
      <c r="I2657" s="78">
        <f t="shared" si="328"/>
        <v>2.6298967880819294E-7</v>
      </c>
      <c r="J2657" s="190"/>
    </row>
    <row r="2658" spans="1:10" x14ac:dyDescent="0.2">
      <c r="A2658" s="76">
        <v>7990</v>
      </c>
      <c r="B2658" s="76">
        <f t="shared" si="321"/>
        <v>7.99</v>
      </c>
      <c r="C2658" s="78">
        <f t="shared" si="322"/>
        <v>2.1060769936019165E-9</v>
      </c>
      <c r="D2658" s="78">
        <f t="shared" si="323"/>
        <v>1</v>
      </c>
      <c r="E2658" s="78">
        <f t="shared" si="324"/>
        <v>2.1060769936019165E-9</v>
      </c>
      <c r="F2658" s="78">
        <f t="shared" si="325"/>
        <v>-173.53051511994096</v>
      </c>
      <c r="G2658" s="78">
        <f t="shared" si="326"/>
        <v>10</v>
      </c>
      <c r="H2658" s="78">
        <f t="shared" si="327"/>
        <v>8.3250101073871249E-9</v>
      </c>
      <c r="I2658" s="78">
        <f t="shared" si="328"/>
        <v>8.3250101073871256E-8</v>
      </c>
      <c r="J2658" s="190"/>
    </row>
    <row r="2659" spans="1:10" x14ac:dyDescent="0.2">
      <c r="A2659" s="76">
        <v>8000</v>
      </c>
      <c r="B2659" s="76">
        <f t="shared" si="321"/>
        <v>8</v>
      </c>
      <c r="C2659" s="78">
        <f t="shared" si="322"/>
        <v>6.6967874097246783E-50</v>
      </c>
      <c r="D2659" s="78">
        <f t="shared" si="323"/>
        <v>1</v>
      </c>
      <c r="E2659" s="78">
        <f t="shared" si="324"/>
        <v>6.6967874097246783E-50</v>
      </c>
      <c r="F2659" s="78">
        <f t="shared" si="325"/>
        <v>-983.48266975145089</v>
      </c>
      <c r="G2659" s="78">
        <f t="shared" si="326"/>
        <v>10</v>
      </c>
      <c r="H2659" s="78">
        <f t="shared" si="327"/>
        <v>1.0530384968009582E-9</v>
      </c>
      <c r="I2659" s="78">
        <f t="shared" si="328"/>
        <v>1.0530384968009583E-8</v>
      </c>
      <c r="J2659" s="190"/>
    </row>
    <row r="2660" spans="1:10" x14ac:dyDescent="0.2">
      <c r="A2660" s="76">
        <v>8010</v>
      </c>
      <c r="B2660" s="76">
        <f t="shared" si="321"/>
        <v>8.01</v>
      </c>
      <c r="C2660" s="78">
        <f t="shared" si="322"/>
        <v>2.0916207950121734E-9</v>
      </c>
      <c r="D2660" s="78">
        <f t="shared" si="323"/>
        <v>1</v>
      </c>
      <c r="E2660" s="78">
        <f t="shared" si="324"/>
        <v>2.0916207950121734E-9</v>
      </c>
      <c r="F2660" s="78">
        <f t="shared" si="325"/>
        <v>-173.59034098081258</v>
      </c>
      <c r="G2660" s="78">
        <f t="shared" si="326"/>
        <v>10</v>
      </c>
      <c r="H2660" s="78">
        <f t="shared" si="327"/>
        <v>1.0458103975060867E-9</v>
      </c>
      <c r="I2660" s="78">
        <f t="shared" si="328"/>
        <v>1.0458103975060867E-8</v>
      </c>
      <c r="J2660" s="190"/>
    </row>
    <row r="2661" spans="1:10" x14ac:dyDescent="0.2">
      <c r="A2661" s="76">
        <v>8020</v>
      </c>
      <c r="B2661" s="76">
        <f t="shared" si="321"/>
        <v>8.02</v>
      </c>
      <c r="C2661" s="78">
        <f t="shared" si="322"/>
        <v>1.4344967683307891E-8</v>
      </c>
      <c r="D2661" s="78">
        <f t="shared" si="323"/>
        <v>1</v>
      </c>
      <c r="E2661" s="78">
        <f t="shared" si="324"/>
        <v>1.4344967683307891E-8</v>
      </c>
      <c r="F2661" s="78">
        <f t="shared" si="325"/>
        <v>-156.86600851612104</v>
      </c>
      <c r="G2661" s="78">
        <f t="shared" si="326"/>
        <v>10</v>
      </c>
      <c r="H2661" s="78">
        <f t="shared" si="327"/>
        <v>8.2182942391600329E-9</v>
      </c>
      <c r="I2661" s="78">
        <f t="shared" si="328"/>
        <v>8.2182942391600329E-8</v>
      </c>
      <c r="J2661" s="190"/>
    </row>
    <row r="2662" spans="1:10" x14ac:dyDescent="0.2">
      <c r="A2662" s="76">
        <v>8030</v>
      </c>
      <c r="B2662" s="76">
        <f t="shared" si="321"/>
        <v>8.0299999999999994</v>
      </c>
      <c r="C2662" s="78">
        <f t="shared" si="322"/>
        <v>3.727574302009543E-8</v>
      </c>
      <c r="D2662" s="78">
        <f t="shared" si="323"/>
        <v>1</v>
      </c>
      <c r="E2662" s="78">
        <f t="shared" si="324"/>
        <v>3.727574302009543E-8</v>
      </c>
      <c r="F2662" s="78">
        <f t="shared" si="325"/>
        <v>-148.57147381930417</v>
      </c>
      <c r="G2662" s="78">
        <f t="shared" si="326"/>
        <v>10</v>
      </c>
      <c r="H2662" s="78">
        <f t="shared" si="327"/>
        <v>2.581035535170166E-8</v>
      </c>
      <c r="I2662" s="78">
        <f t="shared" si="328"/>
        <v>2.5810355351701662E-7</v>
      </c>
      <c r="J2662" s="190"/>
    </row>
    <row r="2663" spans="1:10" x14ac:dyDescent="0.2">
      <c r="A2663" s="76">
        <v>8040</v>
      </c>
      <c r="B2663" s="76">
        <f t="shared" si="321"/>
        <v>8.0399999999999991</v>
      </c>
      <c r="C2663" s="78">
        <f t="shared" si="322"/>
        <v>6.0350990353546218E-8</v>
      </c>
      <c r="D2663" s="78">
        <f t="shared" si="323"/>
        <v>1</v>
      </c>
      <c r="E2663" s="78">
        <f t="shared" si="324"/>
        <v>6.0350990353546218E-8</v>
      </c>
      <c r="F2663" s="78">
        <f t="shared" si="325"/>
        <v>-144.3863119756073</v>
      </c>
      <c r="G2663" s="78">
        <f t="shared" si="326"/>
        <v>10</v>
      </c>
      <c r="H2663" s="78">
        <f t="shared" si="327"/>
        <v>4.8813366686820827E-8</v>
      </c>
      <c r="I2663" s="78">
        <f t="shared" si="328"/>
        <v>4.8813366686820832E-7</v>
      </c>
      <c r="J2663" s="190"/>
    </row>
    <row r="2664" spans="1:10" x14ac:dyDescent="0.2">
      <c r="A2664" s="76">
        <v>8050</v>
      </c>
      <c r="B2664" s="76">
        <f t="shared" si="321"/>
        <v>8.0500000000000007</v>
      </c>
      <c r="C2664" s="78">
        <f t="shared" si="322"/>
        <v>6.9916497056726463E-8</v>
      </c>
      <c r="D2664" s="78">
        <f t="shared" si="323"/>
        <v>1</v>
      </c>
      <c r="E2664" s="78">
        <f t="shared" si="324"/>
        <v>6.9916497056726463E-8</v>
      </c>
      <c r="F2664" s="78">
        <f t="shared" si="325"/>
        <v>-143.10840677539173</v>
      </c>
      <c r="G2664" s="78">
        <f t="shared" si="326"/>
        <v>10</v>
      </c>
      <c r="H2664" s="78">
        <f t="shared" si="327"/>
        <v>6.5133743705136347E-8</v>
      </c>
      <c r="I2664" s="78">
        <f t="shared" si="328"/>
        <v>6.5133743705136342E-7</v>
      </c>
      <c r="J2664" s="190"/>
    </row>
    <row r="2665" spans="1:10" x14ac:dyDescent="0.2">
      <c r="A2665" s="76">
        <v>8060</v>
      </c>
      <c r="B2665" s="76">
        <f t="shared" si="321"/>
        <v>8.06</v>
      </c>
      <c r="C2665" s="78">
        <f t="shared" si="322"/>
        <v>5.9939767891357289E-8</v>
      </c>
      <c r="D2665" s="78">
        <f t="shared" si="323"/>
        <v>1</v>
      </c>
      <c r="E2665" s="78">
        <f t="shared" si="324"/>
        <v>5.9939767891357289E-8</v>
      </c>
      <c r="F2665" s="78">
        <f t="shared" si="325"/>
        <v>-144.44569886267499</v>
      </c>
      <c r="G2665" s="78">
        <f t="shared" si="326"/>
        <v>10</v>
      </c>
      <c r="H2665" s="78">
        <f t="shared" si="327"/>
        <v>6.492813247404187E-8</v>
      </c>
      <c r="I2665" s="78">
        <f t="shared" si="328"/>
        <v>6.492813247404187E-7</v>
      </c>
      <c r="J2665" s="190"/>
    </row>
    <row r="2666" spans="1:10" x14ac:dyDescent="0.2">
      <c r="A2666" s="76">
        <v>8070</v>
      </c>
      <c r="B2666" s="76">
        <f t="shared" si="321"/>
        <v>8.07</v>
      </c>
      <c r="C2666" s="78">
        <f t="shared" si="322"/>
        <v>3.6769490357211893E-8</v>
      </c>
      <c r="D2666" s="78">
        <f t="shared" si="323"/>
        <v>1</v>
      </c>
      <c r="E2666" s="78">
        <f t="shared" si="324"/>
        <v>3.6769490357211893E-8</v>
      </c>
      <c r="F2666" s="78">
        <f t="shared" si="325"/>
        <v>-148.69024779238859</v>
      </c>
      <c r="G2666" s="78">
        <f t="shared" si="326"/>
        <v>10</v>
      </c>
      <c r="H2666" s="78">
        <f t="shared" si="327"/>
        <v>4.8354629124284591E-8</v>
      </c>
      <c r="I2666" s="78">
        <f t="shared" si="328"/>
        <v>4.8354629124284594E-7</v>
      </c>
      <c r="J2666" s="190"/>
    </row>
    <row r="2667" spans="1:10" x14ac:dyDescent="0.2">
      <c r="A2667" s="76">
        <v>8080</v>
      </c>
      <c r="B2667" s="76">
        <f t="shared" si="321"/>
        <v>8.08</v>
      </c>
      <c r="C2667" s="78">
        <f t="shared" si="322"/>
        <v>1.4053726625510125E-8</v>
      </c>
      <c r="D2667" s="78">
        <f t="shared" si="323"/>
        <v>1</v>
      </c>
      <c r="E2667" s="78">
        <f t="shared" si="324"/>
        <v>1.4053726625510125E-8</v>
      </c>
      <c r="F2667" s="78">
        <f t="shared" si="325"/>
        <v>-157.04416997312296</v>
      </c>
      <c r="G2667" s="78">
        <f t="shared" si="326"/>
        <v>10</v>
      </c>
      <c r="H2667" s="78">
        <f t="shared" si="327"/>
        <v>2.5411608491361011E-8</v>
      </c>
      <c r="I2667" s="78">
        <f t="shared" si="328"/>
        <v>2.5411608491361009E-7</v>
      </c>
      <c r="J2667" s="190"/>
    </row>
    <row r="2668" spans="1:10" x14ac:dyDescent="0.2">
      <c r="A2668" s="76">
        <v>8090</v>
      </c>
      <c r="B2668" s="76">
        <f t="shared" si="321"/>
        <v>8.09</v>
      </c>
      <c r="C2668" s="78">
        <f t="shared" si="322"/>
        <v>2.0351924088138355E-9</v>
      </c>
      <c r="D2668" s="78">
        <f t="shared" si="323"/>
        <v>1</v>
      </c>
      <c r="E2668" s="78">
        <f t="shared" si="324"/>
        <v>2.0351924088138355E-9</v>
      </c>
      <c r="F2668" s="78">
        <f t="shared" si="325"/>
        <v>-173.82789051859362</v>
      </c>
      <c r="G2668" s="78">
        <f t="shared" si="326"/>
        <v>10</v>
      </c>
      <c r="H2668" s="78">
        <f t="shared" si="327"/>
        <v>8.0444595171619794E-9</v>
      </c>
      <c r="I2668" s="78">
        <f t="shared" si="328"/>
        <v>8.0444595171619797E-8</v>
      </c>
      <c r="J2668" s="190"/>
    </row>
    <row r="2669" spans="1:10" x14ac:dyDescent="0.2">
      <c r="A2669" s="76">
        <v>8100</v>
      </c>
      <c r="B2669" s="76">
        <f t="shared" si="321"/>
        <v>8.1</v>
      </c>
      <c r="C2669" s="78">
        <f t="shared" si="322"/>
        <v>5.9928898707908949E-49</v>
      </c>
      <c r="D2669" s="78">
        <f t="shared" si="323"/>
        <v>1</v>
      </c>
      <c r="E2669" s="78">
        <f t="shared" si="324"/>
        <v>5.9928898707908949E-49</v>
      </c>
      <c r="F2669" s="78">
        <f t="shared" si="325"/>
        <v>-964.44727406211325</v>
      </c>
      <c r="G2669" s="78">
        <f t="shared" si="326"/>
        <v>10</v>
      </c>
      <c r="H2669" s="78">
        <f t="shared" si="327"/>
        <v>1.0175962044069177E-9</v>
      </c>
      <c r="I2669" s="78">
        <f t="shared" si="328"/>
        <v>1.0175962044069178E-8</v>
      </c>
      <c r="J2669" s="190"/>
    </row>
    <row r="2670" spans="1:10" x14ac:dyDescent="0.2">
      <c r="A2670" s="76">
        <v>8110</v>
      </c>
      <c r="B2670" s="76">
        <f t="shared" si="321"/>
        <v>8.11</v>
      </c>
      <c r="C2670" s="78">
        <f t="shared" si="322"/>
        <v>2.0214259177323676E-9</v>
      </c>
      <c r="D2670" s="78">
        <f t="shared" si="323"/>
        <v>1</v>
      </c>
      <c r="E2670" s="78">
        <f t="shared" si="324"/>
        <v>2.0214259177323676E-9</v>
      </c>
      <c r="F2670" s="78">
        <f t="shared" si="325"/>
        <v>-173.886843405771</v>
      </c>
      <c r="G2670" s="78">
        <f t="shared" si="326"/>
        <v>10</v>
      </c>
      <c r="H2670" s="78">
        <f t="shared" si="327"/>
        <v>1.0107129588661838E-9</v>
      </c>
      <c r="I2670" s="78">
        <f t="shared" si="328"/>
        <v>1.0107129588661838E-8</v>
      </c>
      <c r="J2670" s="190"/>
    </row>
    <row r="2671" spans="1:10" x14ac:dyDescent="0.2">
      <c r="A2671" s="76">
        <v>8120</v>
      </c>
      <c r="B2671" s="76">
        <f t="shared" si="321"/>
        <v>8.1199999999999992</v>
      </c>
      <c r="C2671" s="78">
        <f t="shared" si="322"/>
        <v>1.3864244314187796E-8</v>
      </c>
      <c r="D2671" s="78">
        <f t="shared" si="323"/>
        <v>1</v>
      </c>
      <c r="E2671" s="78">
        <f t="shared" si="324"/>
        <v>1.3864244314187796E-8</v>
      </c>
      <c r="F2671" s="78">
        <f t="shared" si="325"/>
        <v>-157.16207594274269</v>
      </c>
      <c r="G2671" s="78">
        <f t="shared" si="326"/>
        <v>10</v>
      </c>
      <c r="H2671" s="78">
        <f t="shared" si="327"/>
        <v>7.9428351159600818E-9</v>
      </c>
      <c r="I2671" s="78">
        <f t="shared" si="328"/>
        <v>7.9428351159600824E-8</v>
      </c>
      <c r="J2671" s="190"/>
    </row>
    <row r="2672" spans="1:10" x14ac:dyDescent="0.2">
      <c r="A2672" s="76">
        <v>8130</v>
      </c>
      <c r="B2672" s="76">
        <f t="shared" si="321"/>
        <v>8.1300000000000008</v>
      </c>
      <c r="C2672" s="78">
        <f t="shared" si="322"/>
        <v>3.6028371998370669E-8</v>
      </c>
      <c r="D2672" s="78">
        <f t="shared" si="323"/>
        <v>1</v>
      </c>
      <c r="E2672" s="78">
        <f t="shared" si="324"/>
        <v>3.6028371998370669E-8</v>
      </c>
      <c r="F2672" s="78">
        <f t="shared" si="325"/>
        <v>-148.86710723498305</v>
      </c>
      <c r="G2672" s="78">
        <f t="shared" si="326"/>
        <v>10</v>
      </c>
      <c r="H2672" s="78">
        <f t="shared" si="327"/>
        <v>2.4946308156279233E-8</v>
      </c>
      <c r="I2672" s="78">
        <f t="shared" si="328"/>
        <v>2.4946308156279232E-7</v>
      </c>
      <c r="J2672" s="190"/>
    </row>
    <row r="2673" spans="1:10" x14ac:dyDescent="0.2">
      <c r="A2673" s="76">
        <v>8140</v>
      </c>
      <c r="B2673" s="76">
        <f t="shared" si="321"/>
        <v>8.14</v>
      </c>
      <c r="C2673" s="78">
        <f t="shared" si="322"/>
        <v>5.8334352520387203E-8</v>
      </c>
      <c r="D2673" s="78">
        <f t="shared" si="323"/>
        <v>1</v>
      </c>
      <c r="E2673" s="78">
        <f t="shared" si="324"/>
        <v>5.8334352520387203E-8</v>
      </c>
      <c r="F2673" s="78">
        <f t="shared" si="325"/>
        <v>-144.68151236405703</v>
      </c>
      <c r="G2673" s="78">
        <f t="shared" si="326"/>
        <v>10</v>
      </c>
      <c r="H2673" s="78">
        <f t="shared" si="327"/>
        <v>4.7181362259378939E-8</v>
      </c>
      <c r="I2673" s="78">
        <f t="shared" si="328"/>
        <v>4.7181362259378942E-7</v>
      </c>
      <c r="J2673" s="190"/>
    </row>
    <row r="2674" spans="1:10" x14ac:dyDescent="0.2">
      <c r="A2674" s="76">
        <v>8150</v>
      </c>
      <c r="B2674" s="76">
        <f t="shared" si="321"/>
        <v>8.15</v>
      </c>
      <c r="C2674" s="78">
        <f t="shared" si="322"/>
        <v>6.7583587922749304E-8</v>
      </c>
      <c r="D2674" s="78">
        <f t="shared" si="323"/>
        <v>1</v>
      </c>
      <c r="E2674" s="78">
        <f t="shared" si="324"/>
        <v>6.7583587922749304E-8</v>
      </c>
      <c r="F2674" s="78">
        <f t="shared" si="325"/>
        <v>-143.40317511665927</v>
      </c>
      <c r="G2674" s="78">
        <f t="shared" si="326"/>
        <v>10</v>
      </c>
      <c r="H2674" s="78">
        <f t="shared" si="327"/>
        <v>6.2958970221568253E-8</v>
      </c>
      <c r="I2674" s="78">
        <f t="shared" si="328"/>
        <v>6.2958970221568253E-7</v>
      </c>
      <c r="J2674" s="190"/>
    </row>
    <row r="2675" spans="1:10" x14ac:dyDescent="0.2">
      <c r="A2675" s="76">
        <v>8160</v>
      </c>
      <c r="B2675" s="76">
        <f t="shared" si="321"/>
        <v>8.16</v>
      </c>
      <c r="C2675" s="78">
        <f t="shared" si="322"/>
        <v>5.7942628601797227E-8</v>
      </c>
      <c r="D2675" s="78">
        <f t="shared" si="323"/>
        <v>1</v>
      </c>
      <c r="E2675" s="78">
        <f t="shared" si="324"/>
        <v>5.7942628601797227E-8</v>
      </c>
      <c r="F2675" s="78">
        <f t="shared" si="325"/>
        <v>-144.74003613315918</v>
      </c>
      <c r="G2675" s="78">
        <f t="shared" si="326"/>
        <v>10</v>
      </c>
      <c r="H2675" s="78">
        <f t="shared" si="327"/>
        <v>6.2763108262273269E-8</v>
      </c>
      <c r="I2675" s="78">
        <f t="shared" si="328"/>
        <v>6.2763108262273272E-7</v>
      </c>
      <c r="J2675" s="190"/>
    </row>
    <row r="2676" spans="1:10" x14ac:dyDescent="0.2">
      <c r="A2676" s="76">
        <v>8170</v>
      </c>
      <c r="B2676" s="76">
        <f t="shared" si="321"/>
        <v>8.17</v>
      </c>
      <c r="C2676" s="78">
        <f t="shared" si="322"/>
        <v>3.5546124016250267E-8</v>
      </c>
      <c r="D2676" s="78">
        <f t="shared" si="323"/>
        <v>1</v>
      </c>
      <c r="E2676" s="78">
        <f t="shared" si="324"/>
        <v>3.5546124016250267E-8</v>
      </c>
      <c r="F2676" s="78">
        <f t="shared" si="325"/>
        <v>-148.9841549648595</v>
      </c>
      <c r="G2676" s="78">
        <f t="shared" si="326"/>
        <v>10</v>
      </c>
      <c r="H2676" s="78">
        <f t="shared" si="327"/>
        <v>4.6744376309023744E-8</v>
      </c>
      <c r="I2676" s="78">
        <f t="shared" si="328"/>
        <v>4.6744376309023744E-7</v>
      </c>
      <c r="J2676" s="190"/>
    </row>
    <row r="2677" spans="1:10" x14ac:dyDescent="0.2">
      <c r="A2677" s="76">
        <v>8180</v>
      </c>
      <c r="B2677" s="76">
        <f t="shared" si="321"/>
        <v>8.18</v>
      </c>
      <c r="C2677" s="78">
        <f t="shared" si="322"/>
        <v>1.3586813033294782E-8</v>
      </c>
      <c r="D2677" s="78">
        <f t="shared" si="323"/>
        <v>1</v>
      </c>
      <c r="E2677" s="78">
        <f t="shared" si="324"/>
        <v>1.3586813033294782E-8</v>
      </c>
      <c r="F2677" s="78">
        <f t="shared" si="325"/>
        <v>-157.33764801673902</v>
      </c>
      <c r="G2677" s="78">
        <f t="shared" si="326"/>
        <v>10</v>
      </c>
      <c r="H2677" s="78">
        <f t="shared" si="327"/>
        <v>2.4566468524772526E-8</v>
      </c>
      <c r="I2677" s="78">
        <f t="shared" si="328"/>
        <v>2.4566468524772526E-7</v>
      </c>
      <c r="J2677" s="190"/>
    </row>
    <row r="2678" spans="1:10" x14ac:dyDescent="0.2">
      <c r="A2678" s="76">
        <v>8190</v>
      </c>
      <c r="B2678" s="76">
        <f t="shared" si="321"/>
        <v>8.19</v>
      </c>
      <c r="C2678" s="78">
        <f t="shared" si="322"/>
        <v>1.9676732432562503E-9</v>
      </c>
      <c r="D2678" s="78">
        <f t="shared" si="323"/>
        <v>1</v>
      </c>
      <c r="E2678" s="78">
        <f t="shared" si="324"/>
        <v>1.9676732432562503E-9</v>
      </c>
      <c r="F2678" s="78">
        <f t="shared" si="325"/>
        <v>-174.12094039891605</v>
      </c>
      <c r="G2678" s="78">
        <f t="shared" si="326"/>
        <v>10</v>
      </c>
      <c r="H2678" s="78">
        <f t="shared" si="327"/>
        <v>7.7772431382755169E-9</v>
      </c>
      <c r="I2678" s="78">
        <f t="shared" si="328"/>
        <v>7.7772431382755175E-8</v>
      </c>
      <c r="J2678" s="190"/>
    </row>
    <row r="2679" spans="1:10" x14ac:dyDescent="0.2">
      <c r="A2679" s="76">
        <v>8200</v>
      </c>
      <c r="B2679" s="76">
        <f t="shared" si="321"/>
        <v>8.1999999999999993</v>
      </c>
      <c r="C2679" s="78">
        <f t="shared" si="322"/>
        <v>1.0995060720993085E-48</v>
      </c>
      <c r="D2679" s="78">
        <f t="shared" si="323"/>
        <v>1</v>
      </c>
      <c r="E2679" s="78">
        <f t="shared" si="324"/>
        <v>1.0995060720993085E-48</v>
      </c>
      <c r="F2679" s="78">
        <f t="shared" si="325"/>
        <v>-959.17604735749728</v>
      </c>
      <c r="G2679" s="78">
        <f t="shared" si="326"/>
        <v>10</v>
      </c>
      <c r="H2679" s="78">
        <f t="shared" si="327"/>
        <v>9.8383662162812515E-10</v>
      </c>
      <c r="I2679" s="78">
        <f t="shared" si="328"/>
        <v>9.8383662162812515E-9</v>
      </c>
      <c r="J2679" s="190"/>
    </row>
    <row r="2680" spans="1:10" x14ac:dyDescent="0.2">
      <c r="A2680" s="76">
        <v>8210</v>
      </c>
      <c r="B2680" s="76">
        <f t="shared" si="321"/>
        <v>8.2100000000000009</v>
      </c>
      <c r="C2680" s="78">
        <f t="shared" si="322"/>
        <v>1.9545555048659339E-9</v>
      </c>
      <c r="D2680" s="78">
        <f t="shared" si="323"/>
        <v>1</v>
      </c>
      <c r="E2680" s="78">
        <f t="shared" si="324"/>
        <v>1.9545555048659339E-9</v>
      </c>
      <c r="F2680" s="78">
        <f t="shared" si="325"/>
        <v>-174.17903984191048</v>
      </c>
      <c r="G2680" s="78">
        <f t="shared" si="326"/>
        <v>10</v>
      </c>
      <c r="H2680" s="78">
        <f t="shared" si="327"/>
        <v>9.7727775243296697E-10</v>
      </c>
      <c r="I2680" s="78">
        <f t="shared" si="328"/>
        <v>9.7727775243296692E-9</v>
      </c>
      <c r="J2680" s="190"/>
    </row>
    <row r="2681" spans="1:10" x14ac:dyDescent="0.2">
      <c r="A2681" s="76">
        <v>8220</v>
      </c>
      <c r="B2681" s="76">
        <f t="shared" si="321"/>
        <v>8.2200000000000006</v>
      </c>
      <c r="C2681" s="78">
        <f t="shared" si="322"/>
        <v>1.3406260235884084E-8</v>
      </c>
      <c r="D2681" s="78">
        <f t="shared" si="323"/>
        <v>1</v>
      </c>
      <c r="E2681" s="78">
        <f t="shared" si="324"/>
        <v>1.3406260235884084E-8</v>
      </c>
      <c r="F2681" s="78">
        <f t="shared" si="325"/>
        <v>-157.45384709089194</v>
      </c>
      <c r="G2681" s="78">
        <f t="shared" si="326"/>
        <v>10</v>
      </c>
      <c r="H2681" s="78">
        <f t="shared" si="327"/>
        <v>7.6804078703750087E-9</v>
      </c>
      <c r="I2681" s="78">
        <f t="shared" si="328"/>
        <v>7.6804078703750094E-8</v>
      </c>
      <c r="J2681" s="190"/>
    </row>
    <row r="2682" spans="1:10" x14ac:dyDescent="0.2">
      <c r="A2682" s="76">
        <v>8230</v>
      </c>
      <c r="B2682" s="76">
        <f t="shared" si="321"/>
        <v>8.23</v>
      </c>
      <c r="C2682" s="78">
        <f t="shared" si="322"/>
        <v>3.4839931918743042E-8</v>
      </c>
      <c r="D2682" s="78">
        <f t="shared" si="323"/>
        <v>1</v>
      </c>
      <c r="E2682" s="78">
        <f t="shared" si="324"/>
        <v>3.4839931918743042E-8</v>
      </c>
      <c r="F2682" s="78">
        <f t="shared" si="325"/>
        <v>-149.15845404650395</v>
      </c>
      <c r="G2682" s="78">
        <f t="shared" si="326"/>
        <v>10</v>
      </c>
      <c r="H2682" s="78">
        <f t="shared" si="327"/>
        <v>2.4123096077313562E-8</v>
      </c>
      <c r="I2682" s="78">
        <f t="shared" si="328"/>
        <v>2.4123096077313561E-7</v>
      </c>
      <c r="J2682" s="190"/>
    </row>
    <row r="2683" spans="1:10" x14ac:dyDescent="0.2">
      <c r="A2683" s="76">
        <v>8240</v>
      </c>
      <c r="B2683" s="76">
        <f t="shared" si="321"/>
        <v>8.24</v>
      </c>
      <c r="C2683" s="78">
        <f t="shared" si="322"/>
        <v>5.6412872036405452E-8</v>
      </c>
      <c r="D2683" s="78">
        <f t="shared" si="323"/>
        <v>1</v>
      </c>
      <c r="E2683" s="78">
        <f t="shared" si="324"/>
        <v>5.6412872036405452E-8</v>
      </c>
      <c r="F2683" s="78">
        <f t="shared" si="325"/>
        <v>-144.97243578680349</v>
      </c>
      <c r="G2683" s="78">
        <f t="shared" si="326"/>
        <v>10</v>
      </c>
      <c r="H2683" s="78">
        <f t="shared" si="327"/>
        <v>4.562640197757425E-8</v>
      </c>
      <c r="I2683" s="78">
        <f t="shared" si="328"/>
        <v>4.5626401977574253E-7</v>
      </c>
      <c r="J2683" s="190"/>
    </row>
    <row r="2684" spans="1:10" x14ac:dyDescent="0.2">
      <c r="A2684" s="76">
        <v>8250</v>
      </c>
      <c r="B2684" s="76">
        <f t="shared" si="321"/>
        <v>8.25</v>
      </c>
      <c r="C2684" s="78">
        <f t="shared" si="322"/>
        <v>6.5360624825116259E-8</v>
      </c>
      <c r="D2684" s="78">
        <f t="shared" si="323"/>
        <v>1</v>
      </c>
      <c r="E2684" s="78">
        <f t="shared" si="324"/>
        <v>6.5360624825116259E-8</v>
      </c>
      <c r="F2684" s="78">
        <f t="shared" si="325"/>
        <v>-143.69367609499534</v>
      </c>
      <c r="G2684" s="78">
        <f t="shared" si="326"/>
        <v>10</v>
      </c>
      <c r="H2684" s="78">
        <f t="shared" si="327"/>
        <v>6.0886748430760849E-8</v>
      </c>
      <c r="I2684" s="78">
        <f t="shared" si="328"/>
        <v>6.0886748430760849E-7</v>
      </c>
      <c r="J2684" s="190"/>
    </row>
    <row r="2685" spans="1:10" x14ac:dyDescent="0.2">
      <c r="A2685" s="76">
        <v>8260</v>
      </c>
      <c r="B2685" s="76">
        <f t="shared" ref="B2685:B2748" si="329">A2685/1000</f>
        <v>8.26</v>
      </c>
      <c r="C2685" s="78">
        <f t="shared" ref="C2685:C2748" si="330">ABS(SIN(((144*PI()*$A2685*VLOOKUP($D$8,$C$13:$D$16,2,FALSE))/($D$11*1000000)))/(VLOOKUP($D$8,$C$13:$D$16,2,FALSE)*SIN(((144*PI()*$A2685)/($D$11*1000000)))))^3</f>
        <v>5.603949585359851E-8</v>
      </c>
      <c r="D2685" s="78">
        <f t="shared" ref="D2685:D2748" si="331">ABS(SIN(((144*VLOOKUP($D$8,$C$13:$D$16,2,FALSE)*PI()*$A2685*VLOOKUP($D$8,$C$13:$E$16,3,FALSE))/($D$11*1000000)))/(VLOOKUP($D$8,$C$13:$E$16,3,FALSE)*SIN(((144*VLOOKUP($D$8,$C$13:$D$16,2,FALSE)*PI()*$A2685)/($D$11*1000000)))))^1</f>
        <v>1</v>
      </c>
      <c r="E2685" s="78">
        <f t="shared" ref="E2685:E2748" si="332">C2685*D2685</f>
        <v>5.603949585359851E-8</v>
      </c>
      <c r="F2685" s="78">
        <f t="shared" ref="F2685:F2748" si="333">20*LOG10(E2685)</f>
        <v>-145.03011560797691</v>
      </c>
      <c r="G2685" s="78">
        <f t="shared" ref="G2685:G2748" si="334">A2685-A2684</f>
        <v>10</v>
      </c>
      <c r="H2685" s="78">
        <f t="shared" ref="H2685:H2748" si="335">((C2685+C2684)/2)</f>
        <v>6.0700060339357385E-8</v>
      </c>
      <c r="I2685" s="78">
        <f t="shared" si="328"/>
        <v>6.070006033935739E-7</v>
      </c>
      <c r="J2685" s="190"/>
    </row>
    <row r="2686" spans="1:10" x14ac:dyDescent="0.2">
      <c r="A2686" s="76">
        <v>8270</v>
      </c>
      <c r="B2686" s="76">
        <f t="shared" si="329"/>
        <v>8.27</v>
      </c>
      <c r="C2686" s="78">
        <f t="shared" si="330"/>
        <v>3.4380271843960413E-8</v>
      </c>
      <c r="D2686" s="78">
        <f t="shared" si="331"/>
        <v>1</v>
      </c>
      <c r="E2686" s="78">
        <f t="shared" si="332"/>
        <v>3.4380271843960413E-8</v>
      </c>
      <c r="F2686" s="78">
        <f t="shared" si="333"/>
        <v>-149.27381387359293</v>
      </c>
      <c r="G2686" s="78">
        <f t="shared" si="334"/>
        <v>10</v>
      </c>
      <c r="H2686" s="78">
        <f t="shared" si="335"/>
        <v>4.5209883848779461E-8</v>
      </c>
      <c r="I2686" s="78">
        <f t="shared" ref="I2686:I2749" si="336">G2686*H2686</f>
        <v>4.5209883848779463E-7</v>
      </c>
      <c r="J2686" s="190"/>
    </row>
    <row r="2687" spans="1:10" x14ac:dyDescent="0.2">
      <c r="A2687" s="76">
        <v>8280</v>
      </c>
      <c r="B2687" s="76">
        <f t="shared" si="329"/>
        <v>8.2799999999999994</v>
      </c>
      <c r="C2687" s="78">
        <f t="shared" si="330"/>
        <v>1.3141823656975082E-8</v>
      </c>
      <c r="D2687" s="78">
        <f t="shared" si="331"/>
        <v>1</v>
      </c>
      <c r="E2687" s="78">
        <f t="shared" si="332"/>
        <v>1.3141823656975082E-8</v>
      </c>
      <c r="F2687" s="78">
        <f t="shared" si="333"/>
        <v>-157.62688729338407</v>
      </c>
      <c r="G2687" s="78">
        <f t="shared" si="334"/>
        <v>10</v>
      </c>
      <c r="H2687" s="78">
        <f t="shared" si="335"/>
        <v>2.3761047750467745E-8</v>
      </c>
      <c r="I2687" s="78">
        <f t="shared" si="336"/>
        <v>2.3761047750467745E-7</v>
      </c>
      <c r="J2687" s="190"/>
    </row>
    <row r="2688" spans="1:10" x14ac:dyDescent="0.2">
      <c r="A2688" s="76">
        <v>8290</v>
      </c>
      <c r="B2688" s="76">
        <f t="shared" si="329"/>
        <v>8.2899999999999991</v>
      </c>
      <c r="C2688" s="78">
        <f t="shared" si="330"/>
        <v>1.9033206141073215E-9</v>
      </c>
      <c r="D2688" s="78">
        <f t="shared" si="331"/>
        <v>1</v>
      </c>
      <c r="E2688" s="78">
        <f t="shared" si="332"/>
        <v>1.9033206141073215E-9</v>
      </c>
      <c r="F2688" s="78">
        <f t="shared" si="333"/>
        <v>-174.40976097404504</v>
      </c>
      <c r="G2688" s="78">
        <f t="shared" si="334"/>
        <v>10</v>
      </c>
      <c r="H2688" s="78">
        <f t="shared" si="335"/>
        <v>7.5225721355412012E-9</v>
      </c>
      <c r="I2688" s="78">
        <f t="shared" si="336"/>
        <v>7.5225721355412016E-8</v>
      </c>
      <c r="J2688" s="190"/>
    </row>
    <row r="2689" spans="1:10" x14ac:dyDescent="0.2">
      <c r="A2689" s="76">
        <v>8300</v>
      </c>
      <c r="B2689" s="76">
        <f t="shared" si="329"/>
        <v>8.3000000000000007</v>
      </c>
      <c r="C2689" s="78">
        <f t="shared" si="330"/>
        <v>4.8118640863980489E-48</v>
      </c>
      <c r="D2689" s="78">
        <f t="shared" si="331"/>
        <v>1</v>
      </c>
      <c r="E2689" s="78">
        <f t="shared" si="332"/>
        <v>4.8118640863980489E-48</v>
      </c>
      <c r="F2689" s="78">
        <f t="shared" si="333"/>
        <v>-946.35373296064608</v>
      </c>
      <c r="G2689" s="78">
        <f t="shared" si="334"/>
        <v>10</v>
      </c>
      <c r="H2689" s="78">
        <f t="shared" si="335"/>
        <v>9.5166030705366076E-10</v>
      </c>
      <c r="I2689" s="78">
        <f t="shared" si="336"/>
        <v>9.5166030705366068E-9</v>
      </c>
      <c r="J2689" s="190"/>
    </row>
    <row r="2690" spans="1:10" x14ac:dyDescent="0.2">
      <c r="A2690" s="76">
        <v>8310</v>
      </c>
      <c r="B2690" s="76">
        <f t="shared" si="329"/>
        <v>8.31</v>
      </c>
      <c r="C2690" s="78">
        <f t="shared" si="330"/>
        <v>1.8908135695874077E-9</v>
      </c>
      <c r="D2690" s="78">
        <f t="shared" si="331"/>
        <v>1</v>
      </c>
      <c r="E2690" s="78">
        <f t="shared" si="332"/>
        <v>1.8908135695874077E-9</v>
      </c>
      <c r="F2690" s="78">
        <f t="shared" si="333"/>
        <v>-174.46702579211922</v>
      </c>
      <c r="G2690" s="78">
        <f t="shared" si="334"/>
        <v>10</v>
      </c>
      <c r="H2690" s="78">
        <f t="shared" si="335"/>
        <v>9.4540678479370384E-10</v>
      </c>
      <c r="I2690" s="78">
        <f t="shared" si="336"/>
        <v>9.4540678479370388E-9</v>
      </c>
      <c r="J2690" s="190"/>
    </row>
    <row r="2691" spans="1:10" x14ac:dyDescent="0.2">
      <c r="A2691" s="76">
        <v>8320</v>
      </c>
      <c r="B2691" s="76">
        <f t="shared" si="329"/>
        <v>8.32</v>
      </c>
      <c r="C2691" s="78">
        <f t="shared" si="330"/>
        <v>1.2969676522491358E-8</v>
      </c>
      <c r="D2691" s="78">
        <f t="shared" si="331"/>
        <v>1</v>
      </c>
      <c r="E2691" s="78">
        <f t="shared" si="332"/>
        <v>1.2969676522491358E-8</v>
      </c>
      <c r="F2691" s="78">
        <f t="shared" si="333"/>
        <v>-157.74141711093046</v>
      </c>
      <c r="G2691" s="78">
        <f t="shared" si="334"/>
        <v>10</v>
      </c>
      <c r="H2691" s="78">
        <f t="shared" si="335"/>
        <v>7.4302450460393829E-9</v>
      </c>
      <c r="I2691" s="78">
        <f t="shared" si="336"/>
        <v>7.430245046039383E-8</v>
      </c>
      <c r="J2691" s="190"/>
    </row>
    <row r="2692" spans="1:10" x14ac:dyDescent="0.2">
      <c r="A2692" s="76">
        <v>8330</v>
      </c>
      <c r="B2692" s="76">
        <f t="shared" si="329"/>
        <v>8.33</v>
      </c>
      <c r="C2692" s="78">
        <f t="shared" si="330"/>
        <v>3.3706957024731775E-8</v>
      </c>
      <c r="D2692" s="78">
        <f t="shared" si="331"/>
        <v>1</v>
      </c>
      <c r="E2692" s="78">
        <f t="shared" si="332"/>
        <v>3.3706957024731775E-8</v>
      </c>
      <c r="F2692" s="78">
        <f t="shared" si="333"/>
        <v>-149.44560905341839</v>
      </c>
      <c r="G2692" s="78">
        <f t="shared" si="334"/>
        <v>10</v>
      </c>
      <c r="H2692" s="78">
        <f t="shared" si="335"/>
        <v>2.3338316773611567E-8</v>
      </c>
      <c r="I2692" s="78">
        <f t="shared" si="336"/>
        <v>2.3338316773611567E-7</v>
      </c>
      <c r="J2692" s="190"/>
    </row>
    <row r="2693" spans="1:10" x14ac:dyDescent="0.2">
      <c r="A2693" s="76">
        <v>8340</v>
      </c>
      <c r="B2693" s="76">
        <f t="shared" si="329"/>
        <v>8.34</v>
      </c>
      <c r="C2693" s="78">
        <f t="shared" si="330"/>
        <v>5.4580959405971372E-8</v>
      </c>
      <c r="D2693" s="78">
        <f t="shared" si="331"/>
        <v>1</v>
      </c>
      <c r="E2693" s="78">
        <f t="shared" si="332"/>
        <v>5.4580959405971372E-8</v>
      </c>
      <c r="F2693" s="78">
        <f t="shared" si="333"/>
        <v>-145.25917669429816</v>
      </c>
      <c r="G2693" s="78">
        <f t="shared" si="334"/>
        <v>10</v>
      </c>
      <c r="H2693" s="78">
        <f t="shared" si="335"/>
        <v>4.414395821535157E-8</v>
      </c>
      <c r="I2693" s="78">
        <f t="shared" si="336"/>
        <v>4.414395821535157E-7</v>
      </c>
      <c r="J2693" s="190"/>
    </row>
    <row r="2694" spans="1:10" x14ac:dyDescent="0.2">
      <c r="A2694" s="76">
        <v>8350</v>
      </c>
      <c r="B2694" s="76">
        <f t="shared" si="329"/>
        <v>8.35</v>
      </c>
      <c r="C2694" s="78">
        <f t="shared" si="330"/>
        <v>6.3241157372232471E-8</v>
      </c>
      <c r="D2694" s="78">
        <f t="shared" si="331"/>
        <v>1</v>
      </c>
      <c r="E2694" s="78">
        <f t="shared" si="332"/>
        <v>6.3241157372232471E-8</v>
      </c>
      <c r="F2694" s="78">
        <f t="shared" si="333"/>
        <v>-143.98000381345102</v>
      </c>
      <c r="G2694" s="78">
        <f t="shared" si="334"/>
        <v>10</v>
      </c>
      <c r="H2694" s="78">
        <f t="shared" si="335"/>
        <v>5.8911058389101925E-8</v>
      </c>
      <c r="I2694" s="78">
        <f t="shared" si="336"/>
        <v>5.8911058389101922E-7</v>
      </c>
      <c r="J2694" s="190"/>
    </row>
    <row r="2695" spans="1:10" x14ac:dyDescent="0.2">
      <c r="A2695" s="76">
        <v>8360</v>
      </c>
      <c r="B2695" s="76">
        <f t="shared" si="329"/>
        <v>8.36</v>
      </c>
      <c r="C2695" s="78">
        <f t="shared" si="330"/>
        <v>5.4224861044892954E-8</v>
      </c>
      <c r="D2695" s="78">
        <f t="shared" si="331"/>
        <v>1</v>
      </c>
      <c r="E2695" s="78">
        <f t="shared" si="332"/>
        <v>5.4224861044892954E-8</v>
      </c>
      <c r="F2695" s="78">
        <f t="shared" si="333"/>
        <v>-145.31603104446387</v>
      </c>
      <c r="G2695" s="78">
        <f t="shared" si="334"/>
        <v>10</v>
      </c>
      <c r="H2695" s="78">
        <f t="shared" si="335"/>
        <v>5.8733009208562713E-8</v>
      </c>
      <c r="I2695" s="78">
        <f t="shared" si="336"/>
        <v>5.8733009208562716E-7</v>
      </c>
      <c r="J2695" s="190"/>
    </row>
    <row r="2696" spans="1:10" x14ac:dyDescent="0.2">
      <c r="A2696" s="76">
        <v>8370</v>
      </c>
      <c r="B2696" s="76">
        <f t="shared" si="329"/>
        <v>8.3699999999999992</v>
      </c>
      <c r="C2696" s="78">
        <f t="shared" si="330"/>
        <v>3.3268567674151487E-8</v>
      </c>
      <c r="D2696" s="78">
        <f t="shared" si="331"/>
        <v>1</v>
      </c>
      <c r="E2696" s="78">
        <f t="shared" si="332"/>
        <v>3.3268567674151487E-8</v>
      </c>
      <c r="F2696" s="78">
        <f t="shared" si="333"/>
        <v>-149.55931793188884</v>
      </c>
      <c r="G2696" s="78">
        <f t="shared" si="334"/>
        <v>10</v>
      </c>
      <c r="H2696" s="78">
        <f t="shared" si="335"/>
        <v>4.3746714359522217E-8</v>
      </c>
      <c r="I2696" s="78">
        <f t="shared" si="336"/>
        <v>4.374671435952222E-7</v>
      </c>
      <c r="J2696" s="190"/>
    </row>
    <row r="2697" spans="1:10" x14ac:dyDescent="0.2">
      <c r="A2697" s="76">
        <v>8380</v>
      </c>
      <c r="B2697" s="76">
        <f t="shared" si="329"/>
        <v>8.3800000000000008</v>
      </c>
      <c r="C2697" s="78">
        <f t="shared" si="330"/>
        <v>1.2717476866268147E-8</v>
      </c>
      <c r="D2697" s="78">
        <f t="shared" si="331"/>
        <v>1</v>
      </c>
      <c r="E2697" s="78">
        <f t="shared" si="332"/>
        <v>1.2717476866268147E-8</v>
      </c>
      <c r="F2697" s="78">
        <f t="shared" si="333"/>
        <v>-157.91198087398914</v>
      </c>
      <c r="G2697" s="78">
        <f t="shared" si="334"/>
        <v>10</v>
      </c>
      <c r="H2697" s="78">
        <f t="shared" si="335"/>
        <v>2.2993022270209816E-8</v>
      </c>
      <c r="I2697" s="78">
        <f t="shared" si="336"/>
        <v>2.2993022270209815E-7</v>
      </c>
      <c r="J2697" s="190"/>
    </row>
    <row r="2698" spans="1:10" x14ac:dyDescent="0.2">
      <c r="A2698" s="76">
        <v>8390</v>
      </c>
      <c r="B2698" s="76">
        <f t="shared" si="329"/>
        <v>8.39</v>
      </c>
      <c r="C2698" s="78">
        <f t="shared" si="330"/>
        <v>1.8419496363376575E-9</v>
      </c>
      <c r="D2698" s="78">
        <f t="shared" si="331"/>
        <v>1</v>
      </c>
      <c r="E2698" s="78">
        <f t="shared" si="332"/>
        <v>1.8419496363376575E-9</v>
      </c>
      <c r="F2698" s="78">
        <f t="shared" si="333"/>
        <v>-174.69444497420216</v>
      </c>
      <c r="G2698" s="78">
        <f t="shared" si="334"/>
        <v>10</v>
      </c>
      <c r="H2698" s="78">
        <f t="shared" si="335"/>
        <v>7.2797132513029022E-9</v>
      </c>
      <c r="I2698" s="78">
        <f t="shared" si="336"/>
        <v>7.2797132513029025E-8</v>
      </c>
      <c r="J2698" s="190"/>
    </row>
    <row r="2699" spans="1:10" x14ac:dyDescent="0.2">
      <c r="A2699" s="76">
        <v>8400</v>
      </c>
      <c r="B2699" s="76">
        <f t="shared" si="329"/>
        <v>8.4</v>
      </c>
      <c r="C2699" s="78">
        <f t="shared" si="330"/>
        <v>3.7466769247489969E-51</v>
      </c>
      <c r="D2699" s="78">
        <f t="shared" si="331"/>
        <v>1</v>
      </c>
      <c r="E2699" s="78">
        <f t="shared" si="332"/>
        <v>3.7466769247489969E-51</v>
      </c>
      <c r="F2699" s="78">
        <f t="shared" si="333"/>
        <v>-1008.5270750884738</v>
      </c>
      <c r="G2699" s="78">
        <f t="shared" si="334"/>
        <v>10</v>
      </c>
      <c r="H2699" s="78">
        <f t="shared" si="335"/>
        <v>9.2097481816882875E-10</v>
      </c>
      <c r="I2699" s="78">
        <f t="shared" si="336"/>
        <v>9.2097481816882878E-9</v>
      </c>
      <c r="J2699" s="190"/>
    </row>
    <row r="2700" spans="1:10" x14ac:dyDescent="0.2">
      <c r="A2700" s="76">
        <v>8410</v>
      </c>
      <c r="B2700" s="76">
        <f t="shared" si="329"/>
        <v>8.41</v>
      </c>
      <c r="C2700" s="78">
        <f t="shared" si="330"/>
        <v>1.8300178863787877E-9</v>
      </c>
      <c r="D2700" s="78">
        <f t="shared" si="331"/>
        <v>1</v>
      </c>
      <c r="E2700" s="78">
        <f t="shared" si="332"/>
        <v>1.8300178863787877E-9</v>
      </c>
      <c r="F2700" s="78">
        <f t="shared" si="333"/>
        <v>-174.7508933101166</v>
      </c>
      <c r="G2700" s="78">
        <f t="shared" si="334"/>
        <v>10</v>
      </c>
      <c r="H2700" s="78">
        <f t="shared" si="335"/>
        <v>9.1500894318939385E-10</v>
      </c>
      <c r="I2700" s="78">
        <f t="shared" si="336"/>
        <v>9.1500894318939383E-9</v>
      </c>
      <c r="J2700" s="190"/>
    </row>
    <row r="2701" spans="1:10" x14ac:dyDescent="0.2">
      <c r="A2701" s="76">
        <v>8420</v>
      </c>
      <c r="B2701" s="76">
        <f t="shared" si="329"/>
        <v>8.42</v>
      </c>
      <c r="C2701" s="78">
        <f t="shared" si="330"/>
        <v>1.2553248150244272E-8</v>
      </c>
      <c r="D2701" s="78">
        <f t="shared" si="331"/>
        <v>1</v>
      </c>
      <c r="E2701" s="78">
        <f t="shared" si="332"/>
        <v>1.2553248150244272E-8</v>
      </c>
      <c r="F2701" s="78">
        <f t="shared" si="333"/>
        <v>-158.02487772077669</v>
      </c>
      <c r="G2701" s="78">
        <f t="shared" si="334"/>
        <v>10</v>
      </c>
      <c r="H2701" s="78">
        <f t="shared" si="335"/>
        <v>7.1916330183115301E-9</v>
      </c>
      <c r="I2701" s="78">
        <f t="shared" si="336"/>
        <v>7.1916330183115301E-8</v>
      </c>
      <c r="J2701" s="190"/>
    </row>
    <row r="2702" spans="1:10" x14ac:dyDescent="0.2">
      <c r="A2702" s="76">
        <v>8430</v>
      </c>
      <c r="B2702" s="76">
        <f t="shared" si="329"/>
        <v>8.43</v>
      </c>
      <c r="C2702" s="78">
        <f t="shared" si="330"/>
        <v>3.2626224334706918E-8</v>
      </c>
      <c r="D2702" s="78">
        <f t="shared" si="331"/>
        <v>1</v>
      </c>
      <c r="E2702" s="78">
        <f t="shared" si="332"/>
        <v>3.2626224334706918E-8</v>
      </c>
      <c r="F2702" s="78">
        <f t="shared" si="333"/>
        <v>-149.72866363946076</v>
      </c>
      <c r="G2702" s="78">
        <f t="shared" si="334"/>
        <v>10</v>
      </c>
      <c r="H2702" s="78">
        <f t="shared" si="335"/>
        <v>2.2589736242475596E-8</v>
      </c>
      <c r="I2702" s="78">
        <f t="shared" si="336"/>
        <v>2.2589736242475596E-7</v>
      </c>
      <c r="J2702" s="190"/>
    </row>
    <row r="2703" spans="1:10" x14ac:dyDescent="0.2">
      <c r="A2703" s="76">
        <v>8440</v>
      </c>
      <c r="B2703" s="76">
        <f t="shared" si="329"/>
        <v>8.44</v>
      </c>
      <c r="C2703" s="78">
        <f t="shared" si="330"/>
        <v>5.2833416213435562E-8</v>
      </c>
      <c r="D2703" s="78">
        <f t="shared" si="331"/>
        <v>1</v>
      </c>
      <c r="E2703" s="78">
        <f t="shared" si="332"/>
        <v>5.2833416213435562E-8</v>
      </c>
      <c r="F2703" s="78">
        <f t="shared" si="333"/>
        <v>-145.5418261376991</v>
      </c>
      <c r="G2703" s="78">
        <f t="shared" si="334"/>
        <v>10</v>
      </c>
      <c r="H2703" s="78">
        <f t="shared" si="335"/>
        <v>4.2729820274071243E-8</v>
      </c>
      <c r="I2703" s="78">
        <f t="shared" si="336"/>
        <v>4.2729820274071243E-7</v>
      </c>
      <c r="J2703" s="190"/>
    </row>
    <row r="2704" spans="1:10" x14ac:dyDescent="0.2">
      <c r="A2704" s="76">
        <v>8450</v>
      </c>
      <c r="B2704" s="76">
        <f t="shared" si="329"/>
        <v>8.4499999999999993</v>
      </c>
      <c r="C2704" s="78">
        <f t="shared" si="330"/>
        <v>6.1219185954930092E-8</v>
      </c>
      <c r="D2704" s="78">
        <f t="shared" si="331"/>
        <v>1</v>
      </c>
      <c r="E2704" s="78">
        <f t="shared" si="332"/>
        <v>6.1219185954930092E-8</v>
      </c>
      <c r="F2704" s="78">
        <f t="shared" si="333"/>
        <v>-144.26224899220341</v>
      </c>
      <c r="G2704" s="78">
        <f t="shared" si="334"/>
        <v>10</v>
      </c>
      <c r="H2704" s="78">
        <f t="shared" si="335"/>
        <v>5.7026301084182823E-8</v>
      </c>
      <c r="I2704" s="78">
        <f t="shared" si="336"/>
        <v>5.7026301084182829E-7</v>
      </c>
      <c r="J2704" s="190"/>
    </row>
    <row r="2705" spans="1:10" x14ac:dyDescent="0.2">
      <c r="A2705" s="76">
        <v>8460</v>
      </c>
      <c r="B2705" s="76">
        <f t="shared" si="329"/>
        <v>8.4600000000000009</v>
      </c>
      <c r="C2705" s="78">
        <f t="shared" si="330"/>
        <v>5.2493600086590621E-8</v>
      </c>
      <c r="D2705" s="78">
        <f t="shared" si="331"/>
        <v>1</v>
      </c>
      <c r="E2705" s="78">
        <f t="shared" si="332"/>
        <v>5.2493600086590621E-8</v>
      </c>
      <c r="F2705" s="78">
        <f t="shared" si="333"/>
        <v>-145.59787283340609</v>
      </c>
      <c r="G2705" s="78">
        <f t="shared" si="334"/>
        <v>10</v>
      </c>
      <c r="H2705" s="78">
        <f t="shared" si="335"/>
        <v>5.6856393020760353E-8</v>
      </c>
      <c r="I2705" s="78">
        <f t="shared" si="336"/>
        <v>5.6856393020760351E-7</v>
      </c>
      <c r="J2705" s="190"/>
    </row>
    <row r="2706" spans="1:10" x14ac:dyDescent="0.2">
      <c r="A2706" s="76">
        <v>8470</v>
      </c>
      <c r="B2706" s="76">
        <f t="shared" si="329"/>
        <v>8.4700000000000006</v>
      </c>
      <c r="C2706" s="78">
        <f t="shared" si="330"/>
        <v>3.2207880030346009E-8</v>
      </c>
      <c r="D2706" s="78">
        <f t="shared" si="331"/>
        <v>1</v>
      </c>
      <c r="E2706" s="78">
        <f t="shared" si="332"/>
        <v>3.2207880030346009E-8</v>
      </c>
      <c r="F2706" s="78">
        <f t="shared" si="333"/>
        <v>-149.8407572027198</v>
      </c>
      <c r="G2706" s="78">
        <f t="shared" si="334"/>
        <v>10</v>
      </c>
      <c r="H2706" s="78">
        <f t="shared" si="335"/>
        <v>4.2350740058468318E-8</v>
      </c>
      <c r="I2706" s="78">
        <f t="shared" si="336"/>
        <v>4.2350740058468318E-7</v>
      </c>
      <c r="J2706" s="190"/>
    </row>
    <row r="2707" spans="1:10" x14ac:dyDescent="0.2">
      <c r="A2707" s="76">
        <v>8480</v>
      </c>
      <c r="B2707" s="76">
        <f t="shared" si="329"/>
        <v>8.48</v>
      </c>
      <c r="C2707" s="78">
        <f t="shared" si="330"/>
        <v>1.2312580281448974E-8</v>
      </c>
      <c r="D2707" s="78">
        <f t="shared" si="331"/>
        <v>1</v>
      </c>
      <c r="E2707" s="78">
        <f t="shared" si="332"/>
        <v>1.2312580281448974E-8</v>
      </c>
      <c r="F2707" s="78">
        <f t="shared" si="333"/>
        <v>-158.19301849528503</v>
      </c>
      <c r="G2707" s="78">
        <f t="shared" si="334"/>
        <v>10</v>
      </c>
      <c r="H2707" s="78">
        <f t="shared" si="335"/>
        <v>2.2260230155897492E-8</v>
      </c>
      <c r="I2707" s="78">
        <f t="shared" si="336"/>
        <v>2.2260230155897491E-7</v>
      </c>
      <c r="J2707" s="190"/>
    </row>
    <row r="2708" spans="1:10" x14ac:dyDescent="0.2">
      <c r="A2708" s="76">
        <v>8490</v>
      </c>
      <c r="B2708" s="76">
        <f t="shared" si="329"/>
        <v>8.49</v>
      </c>
      <c r="C2708" s="78">
        <f t="shared" si="330"/>
        <v>1.783388284899004E-9</v>
      </c>
      <c r="D2708" s="78">
        <f t="shared" si="331"/>
        <v>1</v>
      </c>
      <c r="E2708" s="78">
        <f t="shared" si="332"/>
        <v>1.783388284899004E-9</v>
      </c>
      <c r="F2708" s="78">
        <f t="shared" si="333"/>
        <v>-174.97508181141848</v>
      </c>
      <c r="G2708" s="78">
        <f t="shared" si="334"/>
        <v>10</v>
      </c>
      <c r="H2708" s="78">
        <f t="shared" si="335"/>
        <v>7.0479842831739887E-9</v>
      </c>
      <c r="I2708" s="78">
        <f t="shared" si="336"/>
        <v>7.0479842831739889E-8</v>
      </c>
      <c r="J2708" s="190"/>
    </row>
    <row r="2709" spans="1:10" x14ac:dyDescent="0.2">
      <c r="A2709" s="76">
        <v>8500</v>
      </c>
      <c r="B2709" s="76">
        <f t="shared" si="329"/>
        <v>8.5</v>
      </c>
      <c r="C2709" s="78">
        <f t="shared" si="330"/>
        <v>1.9457095208362936E-50</v>
      </c>
      <c r="D2709" s="78">
        <f t="shared" si="331"/>
        <v>1</v>
      </c>
      <c r="E2709" s="78">
        <f t="shared" si="332"/>
        <v>1.9457095208362936E-50</v>
      </c>
      <c r="F2709" s="78">
        <f t="shared" si="333"/>
        <v>-994.21843991973265</v>
      </c>
      <c r="G2709" s="78">
        <f t="shared" si="334"/>
        <v>10</v>
      </c>
      <c r="H2709" s="78">
        <f t="shared" si="335"/>
        <v>8.9169414244950202E-10</v>
      </c>
      <c r="I2709" s="78">
        <f t="shared" si="336"/>
        <v>8.9169414244950208E-9</v>
      </c>
      <c r="J2709" s="190"/>
    </row>
    <row r="2710" spans="1:10" x14ac:dyDescent="0.2">
      <c r="A2710" s="76">
        <v>8510</v>
      </c>
      <c r="B2710" s="76">
        <f t="shared" si="329"/>
        <v>8.51</v>
      </c>
      <c r="C2710" s="78">
        <f t="shared" si="330"/>
        <v>1.7719988750451607E-9</v>
      </c>
      <c r="D2710" s="78">
        <f t="shared" si="331"/>
        <v>1</v>
      </c>
      <c r="E2710" s="78">
        <f t="shared" si="332"/>
        <v>1.7719988750451607E-9</v>
      </c>
      <c r="F2710" s="78">
        <f t="shared" si="333"/>
        <v>-175.03073116322128</v>
      </c>
      <c r="G2710" s="78">
        <f t="shared" si="334"/>
        <v>10</v>
      </c>
      <c r="H2710" s="78">
        <f t="shared" si="335"/>
        <v>8.8599943752258034E-10</v>
      </c>
      <c r="I2710" s="78">
        <f t="shared" si="336"/>
        <v>8.8599943752258028E-9</v>
      </c>
      <c r="J2710" s="190"/>
    </row>
    <row r="2711" spans="1:10" x14ac:dyDescent="0.2">
      <c r="A2711" s="76">
        <v>8520</v>
      </c>
      <c r="B2711" s="76">
        <f t="shared" si="329"/>
        <v>8.52</v>
      </c>
      <c r="C2711" s="78">
        <f t="shared" si="330"/>
        <v>1.2155816391326812E-8</v>
      </c>
      <c r="D2711" s="78">
        <f t="shared" si="331"/>
        <v>1</v>
      </c>
      <c r="E2711" s="78">
        <f t="shared" si="332"/>
        <v>1.2155816391326812E-8</v>
      </c>
      <c r="F2711" s="78">
        <f t="shared" si="333"/>
        <v>-158.3043173676889</v>
      </c>
      <c r="G2711" s="78">
        <f t="shared" si="334"/>
        <v>10</v>
      </c>
      <c r="H2711" s="78">
        <f t="shared" si="335"/>
        <v>6.9639076331859864E-9</v>
      </c>
      <c r="I2711" s="78">
        <f t="shared" si="336"/>
        <v>6.9639076331859862E-8</v>
      </c>
      <c r="J2711" s="190"/>
    </row>
    <row r="2712" spans="1:10" x14ac:dyDescent="0.2">
      <c r="A2712" s="76">
        <v>8530</v>
      </c>
      <c r="B2712" s="76">
        <f t="shared" si="329"/>
        <v>8.5299999999999994</v>
      </c>
      <c r="C2712" s="78">
        <f t="shared" si="330"/>
        <v>3.15947339997375E-8</v>
      </c>
      <c r="D2712" s="78">
        <f t="shared" si="331"/>
        <v>1</v>
      </c>
      <c r="E2712" s="78">
        <f t="shared" si="332"/>
        <v>3.15947339997375E-8</v>
      </c>
      <c r="F2712" s="78">
        <f t="shared" si="333"/>
        <v>-150.00770593335068</v>
      </c>
      <c r="G2712" s="78">
        <f t="shared" si="334"/>
        <v>10</v>
      </c>
      <c r="H2712" s="78">
        <f t="shared" si="335"/>
        <v>2.1875275195532157E-8</v>
      </c>
      <c r="I2712" s="78">
        <f t="shared" si="336"/>
        <v>2.1875275195532155E-7</v>
      </c>
      <c r="J2712" s="190"/>
    </row>
    <row r="2713" spans="1:10" x14ac:dyDescent="0.2">
      <c r="A2713" s="76">
        <v>8540</v>
      </c>
      <c r="B2713" s="76">
        <f t="shared" si="329"/>
        <v>8.5399999999999991</v>
      </c>
      <c r="C2713" s="78">
        <f t="shared" si="330"/>
        <v>5.1165403518882498E-8</v>
      </c>
      <c r="D2713" s="78">
        <f t="shared" si="331"/>
        <v>1</v>
      </c>
      <c r="E2713" s="78">
        <f t="shared" si="332"/>
        <v>5.1165403518882498E-8</v>
      </c>
      <c r="F2713" s="78">
        <f t="shared" si="333"/>
        <v>-145.82047192870269</v>
      </c>
      <c r="G2713" s="78">
        <f t="shared" si="334"/>
        <v>10</v>
      </c>
      <c r="H2713" s="78">
        <f t="shared" si="335"/>
        <v>4.1380068759309999E-8</v>
      </c>
      <c r="I2713" s="78">
        <f t="shared" si="336"/>
        <v>4.138006875931E-7</v>
      </c>
      <c r="J2713" s="190"/>
    </row>
    <row r="2714" spans="1:10" x14ac:dyDescent="0.2">
      <c r="A2714" s="76">
        <v>8550</v>
      </c>
      <c r="B2714" s="76">
        <f t="shared" si="329"/>
        <v>8.5500000000000007</v>
      </c>
      <c r="C2714" s="78">
        <f t="shared" si="330"/>
        <v>5.9289125359787249E-8</v>
      </c>
      <c r="D2714" s="78">
        <f t="shared" si="331"/>
        <v>1</v>
      </c>
      <c r="E2714" s="78">
        <f t="shared" si="332"/>
        <v>5.9289125359787249E-8</v>
      </c>
      <c r="F2714" s="78">
        <f t="shared" si="333"/>
        <v>-144.54049912743022</v>
      </c>
      <c r="G2714" s="78">
        <f t="shared" si="334"/>
        <v>10</v>
      </c>
      <c r="H2714" s="78">
        <f t="shared" si="335"/>
        <v>5.5227264439334874E-8</v>
      </c>
      <c r="I2714" s="78">
        <f t="shared" si="336"/>
        <v>5.5227264439334872E-7</v>
      </c>
      <c r="J2714" s="190"/>
    </row>
    <row r="2715" spans="1:10" x14ac:dyDescent="0.2">
      <c r="A2715" s="76">
        <v>8560</v>
      </c>
      <c r="B2715" s="76">
        <f t="shared" si="329"/>
        <v>8.56</v>
      </c>
      <c r="C2715" s="78">
        <f t="shared" si="330"/>
        <v>5.0840942400936719E-8</v>
      </c>
      <c r="D2715" s="78">
        <f t="shared" si="331"/>
        <v>1</v>
      </c>
      <c r="E2715" s="78">
        <f t="shared" si="332"/>
        <v>5.0840942400936719E-8</v>
      </c>
      <c r="F2715" s="78">
        <f t="shared" si="333"/>
        <v>-145.87572815695805</v>
      </c>
      <c r="G2715" s="78">
        <f t="shared" si="334"/>
        <v>10</v>
      </c>
      <c r="H2715" s="78">
        <f t="shared" si="335"/>
        <v>5.5065033880361984E-8</v>
      </c>
      <c r="I2715" s="78">
        <f t="shared" si="336"/>
        <v>5.5065033880361989E-7</v>
      </c>
      <c r="J2715" s="190"/>
    </row>
    <row r="2716" spans="1:10" x14ac:dyDescent="0.2">
      <c r="A2716" s="76">
        <v>8570</v>
      </c>
      <c r="B2716" s="76">
        <f t="shared" si="329"/>
        <v>8.57</v>
      </c>
      <c r="C2716" s="78">
        <f t="shared" si="330"/>
        <v>3.1195293225779643E-8</v>
      </c>
      <c r="D2716" s="78">
        <f t="shared" si="331"/>
        <v>1</v>
      </c>
      <c r="E2716" s="78">
        <f t="shared" si="332"/>
        <v>3.1195293225779643E-8</v>
      </c>
      <c r="F2716" s="78">
        <f t="shared" si="333"/>
        <v>-150.11821855570392</v>
      </c>
      <c r="G2716" s="78">
        <f t="shared" si="334"/>
        <v>10</v>
      </c>
      <c r="H2716" s="78">
        <f t="shared" si="335"/>
        <v>4.1018117813358178E-8</v>
      </c>
      <c r="I2716" s="78">
        <f t="shared" si="336"/>
        <v>4.1018117813358178E-7</v>
      </c>
      <c r="J2716" s="190"/>
    </row>
    <row r="2717" spans="1:10" x14ac:dyDescent="0.2">
      <c r="A2717" s="76">
        <v>8580</v>
      </c>
      <c r="B2717" s="76">
        <f t="shared" si="329"/>
        <v>8.58</v>
      </c>
      <c r="C2717" s="78">
        <f t="shared" si="330"/>
        <v>1.1926023594166259E-8</v>
      </c>
      <c r="D2717" s="78">
        <f t="shared" si="331"/>
        <v>1</v>
      </c>
      <c r="E2717" s="78">
        <f t="shared" si="332"/>
        <v>1.1926023594166259E-8</v>
      </c>
      <c r="F2717" s="78">
        <f t="shared" si="333"/>
        <v>-158.47008671582759</v>
      </c>
      <c r="G2717" s="78">
        <f t="shared" si="334"/>
        <v>10</v>
      </c>
      <c r="H2717" s="78">
        <f t="shared" si="335"/>
        <v>2.156065840997295E-8</v>
      </c>
      <c r="I2717" s="78">
        <f t="shared" si="336"/>
        <v>2.1560658409972951E-7</v>
      </c>
      <c r="J2717" s="190"/>
    </row>
    <row r="2718" spans="1:10" x14ac:dyDescent="0.2">
      <c r="A2718" s="76">
        <v>8590</v>
      </c>
      <c r="B2718" s="76">
        <f t="shared" si="329"/>
        <v>8.59</v>
      </c>
      <c r="C2718" s="78">
        <f t="shared" si="330"/>
        <v>1.7274763614705384E-9</v>
      </c>
      <c r="D2718" s="78">
        <f t="shared" si="331"/>
        <v>1</v>
      </c>
      <c r="E2718" s="78">
        <f t="shared" si="332"/>
        <v>1.7274763614705384E-9</v>
      </c>
      <c r="F2718" s="78">
        <f t="shared" si="333"/>
        <v>-175.25175773468334</v>
      </c>
      <c r="G2718" s="78">
        <f t="shared" si="334"/>
        <v>10</v>
      </c>
      <c r="H2718" s="78">
        <f t="shared" si="335"/>
        <v>6.8267499778183985E-9</v>
      </c>
      <c r="I2718" s="78">
        <f t="shared" si="336"/>
        <v>6.8267499778183987E-8</v>
      </c>
      <c r="J2718" s="190"/>
    </row>
    <row r="2719" spans="1:10" x14ac:dyDescent="0.2">
      <c r="A2719" s="76">
        <v>8600</v>
      </c>
      <c r="B2719" s="76">
        <f t="shared" si="329"/>
        <v>8.6</v>
      </c>
      <c r="C2719" s="78">
        <f t="shared" si="330"/>
        <v>3.2041583485574734E-49</v>
      </c>
      <c r="D2719" s="78">
        <f t="shared" si="331"/>
        <v>1</v>
      </c>
      <c r="E2719" s="78">
        <f t="shared" si="332"/>
        <v>3.2041583485574734E-49</v>
      </c>
      <c r="F2719" s="78">
        <f t="shared" si="333"/>
        <v>-969.88572058705313</v>
      </c>
      <c r="G2719" s="78">
        <f t="shared" si="334"/>
        <v>10</v>
      </c>
      <c r="H2719" s="78">
        <f t="shared" si="335"/>
        <v>8.6373818073526918E-10</v>
      </c>
      <c r="I2719" s="78">
        <f t="shared" si="336"/>
        <v>8.6373818073526918E-9</v>
      </c>
      <c r="J2719" s="190"/>
    </row>
    <row r="2720" spans="1:10" x14ac:dyDescent="0.2">
      <c r="A2720" s="76">
        <v>8610</v>
      </c>
      <c r="B2720" s="76">
        <f t="shared" si="329"/>
        <v>8.61</v>
      </c>
      <c r="C2720" s="78">
        <f t="shared" si="330"/>
        <v>1.7165985870635551E-9</v>
      </c>
      <c r="D2720" s="78">
        <f t="shared" si="331"/>
        <v>1</v>
      </c>
      <c r="E2720" s="78">
        <f t="shared" si="332"/>
        <v>1.7165985870635551E-9</v>
      </c>
      <c r="F2720" s="78">
        <f t="shared" si="333"/>
        <v>-175.30662498559568</v>
      </c>
      <c r="G2720" s="78">
        <f t="shared" si="334"/>
        <v>10</v>
      </c>
      <c r="H2720" s="78">
        <f t="shared" si="335"/>
        <v>8.5829929353177756E-10</v>
      </c>
      <c r="I2720" s="78">
        <f t="shared" si="336"/>
        <v>8.5829929353177758E-9</v>
      </c>
      <c r="J2720" s="190"/>
    </row>
    <row r="2721" spans="1:10" x14ac:dyDescent="0.2">
      <c r="A2721" s="76">
        <v>8620</v>
      </c>
      <c r="B2721" s="76">
        <f t="shared" si="329"/>
        <v>8.6199999999999992</v>
      </c>
      <c r="C2721" s="78">
        <f t="shared" si="330"/>
        <v>1.1776301904340669E-8</v>
      </c>
      <c r="D2721" s="78">
        <f t="shared" si="331"/>
        <v>1</v>
      </c>
      <c r="E2721" s="78">
        <f t="shared" si="332"/>
        <v>1.1776301904340669E-8</v>
      </c>
      <c r="F2721" s="78">
        <f t="shared" si="333"/>
        <v>-158.57982138059938</v>
      </c>
      <c r="G2721" s="78">
        <f t="shared" si="334"/>
        <v>10</v>
      </c>
      <c r="H2721" s="78">
        <f t="shared" si="335"/>
        <v>6.7464502457021119E-9</v>
      </c>
      <c r="I2721" s="78">
        <f t="shared" si="336"/>
        <v>6.7464502457021122E-8</v>
      </c>
      <c r="J2721" s="190"/>
    </row>
    <row r="2722" spans="1:10" x14ac:dyDescent="0.2">
      <c r="A2722" s="76">
        <v>8630</v>
      </c>
      <c r="B2722" s="76">
        <f t="shared" si="329"/>
        <v>8.6300000000000008</v>
      </c>
      <c r="C2722" s="78">
        <f t="shared" si="330"/>
        <v>3.0609691458371792E-8</v>
      </c>
      <c r="D2722" s="78">
        <f t="shared" si="331"/>
        <v>1</v>
      </c>
      <c r="E2722" s="78">
        <f t="shared" si="332"/>
        <v>3.0609691458371792E-8</v>
      </c>
      <c r="F2722" s="78">
        <f t="shared" si="333"/>
        <v>-150.28282096022704</v>
      </c>
      <c r="G2722" s="78">
        <f t="shared" si="334"/>
        <v>10</v>
      </c>
      <c r="H2722" s="78">
        <f t="shared" si="335"/>
        <v>2.119299668135623E-8</v>
      </c>
      <c r="I2722" s="78">
        <f t="shared" si="336"/>
        <v>2.1192996681356228E-7</v>
      </c>
      <c r="J2722" s="190"/>
    </row>
    <row r="2723" spans="1:10" x14ac:dyDescent="0.2">
      <c r="A2723" s="76">
        <v>8640</v>
      </c>
      <c r="B2723" s="76">
        <f t="shared" si="329"/>
        <v>8.64</v>
      </c>
      <c r="C2723" s="78">
        <f t="shared" si="330"/>
        <v>4.9572413141829451E-8</v>
      </c>
      <c r="D2723" s="78">
        <f t="shared" si="331"/>
        <v>1</v>
      </c>
      <c r="E2723" s="78">
        <f t="shared" si="332"/>
        <v>4.9572413141829451E-8</v>
      </c>
      <c r="F2723" s="78">
        <f t="shared" si="333"/>
        <v>-146.09519879007453</v>
      </c>
      <c r="G2723" s="78">
        <f t="shared" si="334"/>
        <v>10</v>
      </c>
      <c r="H2723" s="78">
        <f t="shared" si="335"/>
        <v>4.0091052300100625E-8</v>
      </c>
      <c r="I2723" s="78">
        <f t="shared" si="336"/>
        <v>4.0091052300100627E-7</v>
      </c>
      <c r="J2723" s="190"/>
    </row>
    <row r="2724" spans="1:10" x14ac:dyDescent="0.2">
      <c r="A2724" s="76">
        <v>8650</v>
      </c>
      <c r="B2724" s="76">
        <f t="shared" si="329"/>
        <v>8.65</v>
      </c>
      <c r="C2724" s="78">
        <f t="shared" si="330"/>
        <v>5.7445771703635411E-8</v>
      </c>
      <c r="D2724" s="78">
        <f t="shared" si="331"/>
        <v>1</v>
      </c>
      <c r="E2724" s="78">
        <f t="shared" si="332"/>
        <v>5.7445771703635411E-8</v>
      </c>
      <c r="F2724" s="78">
        <f t="shared" si="333"/>
        <v>-144.81483864094429</v>
      </c>
      <c r="G2724" s="78">
        <f t="shared" si="334"/>
        <v>10</v>
      </c>
      <c r="H2724" s="78">
        <f t="shared" si="335"/>
        <v>5.3509092422732435E-8</v>
      </c>
      <c r="I2724" s="78">
        <f t="shared" si="336"/>
        <v>5.3509092422732435E-7</v>
      </c>
      <c r="J2724" s="190"/>
    </row>
    <row r="2725" spans="1:10" x14ac:dyDescent="0.2">
      <c r="A2725" s="76">
        <v>8660</v>
      </c>
      <c r="B2725" s="76">
        <f t="shared" si="329"/>
        <v>8.66</v>
      </c>
      <c r="C2725" s="78">
        <f t="shared" si="330"/>
        <v>4.926244274646586E-8</v>
      </c>
      <c r="D2725" s="78">
        <f t="shared" si="331"/>
        <v>1</v>
      </c>
      <c r="E2725" s="78">
        <f t="shared" si="332"/>
        <v>4.926244274646586E-8</v>
      </c>
      <c r="F2725" s="78">
        <f t="shared" si="333"/>
        <v>-146.14968113738939</v>
      </c>
      <c r="G2725" s="78">
        <f t="shared" si="334"/>
        <v>10</v>
      </c>
      <c r="H2725" s="78">
        <f t="shared" si="335"/>
        <v>5.3354107225050639E-8</v>
      </c>
      <c r="I2725" s="78">
        <f t="shared" si="336"/>
        <v>5.3354107225050636E-7</v>
      </c>
      <c r="J2725" s="190"/>
    </row>
    <row r="2726" spans="1:10" x14ac:dyDescent="0.2">
      <c r="A2726" s="76">
        <v>8670</v>
      </c>
      <c r="B2726" s="76">
        <f t="shared" si="329"/>
        <v>8.67</v>
      </c>
      <c r="C2726" s="78">
        <f t="shared" si="330"/>
        <v>3.0228090184547866E-8</v>
      </c>
      <c r="D2726" s="78">
        <f t="shared" si="331"/>
        <v>1</v>
      </c>
      <c r="E2726" s="78">
        <f t="shared" si="332"/>
        <v>3.0228090184547866E-8</v>
      </c>
      <c r="F2726" s="78">
        <f t="shared" si="333"/>
        <v>-150.39178581497049</v>
      </c>
      <c r="G2726" s="78">
        <f t="shared" si="334"/>
        <v>10</v>
      </c>
      <c r="H2726" s="78">
        <f t="shared" si="335"/>
        <v>3.9745266465506863E-8</v>
      </c>
      <c r="I2726" s="78">
        <f t="shared" si="336"/>
        <v>3.9745266465506863E-7</v>
      </c>
      <c r="J2726" s="190"/>
    </row>
    <row r="2727" spans="1:10" x14ac:dyDescent="0.2">
      <c r="A2727" s="76">
        <v>8680</v>
      </c>
      <c r="B2727" s="76">
        <f t="shared" si="329"/>
        <v>8.68</v>
      </c>
      <c r="C2727" s="78">
        <f t="shared" si="330"/>
        <v>1.1556772041265667E-8</v>
      </c>
      <c r="D2727" s="78">
        <f t="shared" si="331"/>
        <v>1</v>
      </c>
      <c r="E2727" s="78">
        <f t="shared" si="332"/>
        <v>1.1556772041265667E-8</v>
      </c>
      <c r="F2727" s="78">
        <f t="shared" si="333"/>
        <v>-158.74326906299896</v>
      </c>
      <c r="G2727" s="78">
        <f t="shared" si="334"/>
        <v>10</v>
      </c>
      <c r="H2727" s="78">
        <f t="shared" si="335"/>
        <v>2.0892431112906767E-8</v>
      </c>
      <c r="I2727" s="78">
        <f t="shared" si="336"/>
        <v>2.0892431112906767E-7</v>
      </c>
      <c r="J2727" s="190"/>
    </row>
    <row r="2728" spans="1:10" x14ac:dyDescent="0.2">
      <c r="A2728" s="76">
        <v>8690</v>
      </c>
      <c r="B2728" s="76">
        <f t="shared" si="329"/>
        <v>8.69</v>
      </c>
      <c r="C2728" s="78">
        <f t="shared" si="330"/>
        <v>1.6740645551078824E-9</v>
      </c>
      <c r="D2728" s="78">
        <f t="shared" si="331"/>
        <v>1</v>
      </c>
      <c r="E2728" s="78">
        <f t="shared" si="332"/>
        <v>1.6740645551078824E-9</v>
      </c>
      <c r="F2728" s="78">
        <f t="shared" si="333"/>
        <v>-175.52455597600016</v>
      </c>
      <c r="G2728" s="78">
        <f t="shared" si="334"/>
        <v>10</v>
      </c>
      <c r="H2728" s="78">
        <f t="shared" si="335"/>
        <v>6.6154182981867748E-9</v>
      </c>
      <c r="I2728" s="78">
        <f t="shared" si="336"/>
        <v>6.6154182981867751E-8</v>
      </c>
      <c r="J2728" s="190"/>
    </row>
    <row r="2729" spans="1:10" x14ac:dyDescent="0.2">
      <c r="A2729" s="76">
        <v>8700</v>
      </c>
      <c r="B2729" s="76">
        <f t="shared" si="329"/>
        <v>8.6999999999999993</v>
      </c>
      <c r="C2729" s="78">
        <f t="shared" si="330"/>
        <v>1.2985301301221684E-48</v>
      </c>
      <c r="D2729" s="78">
        <f t="shared" si="331"/>
        <v>1</v>
      </c>
      <c r="E2729" s="78">
        <f t="shared" si="332"/>
        <v>1.2985301301221684E-48</v>
      </c>
      <c r="F2729" s="78">
        <f t="shared" si="333"/>
        <v>-957.730959377467</v>
      </c>
      <c r="G2729" s="78">
        <f t="shared" si="334"/>
        <v>10</v>
      </c>
      <c r="H2729" s="78">
        <f t="shared" si="335"/>
        <v>8.3703227755394119E-10</v>
      </c>
      <c r="I2729" s="78">
        <f t="shared" si="336"/>
        <v>8.3703227755394125E-9</v>
      </c>
      <c r="J2729" s="190"/>
    </row>
    <row r="2730" spans="1:10" x14ac:dyDescent="0.2">
      <c r="A2730" s="76">
        <v>8710</v>
      </c>
      <c r="B2730" s="76">
        <f t="shared" si="329"/>
        <v>8.7100000000000009</v>
      </c>
      <c r="C2730" s="78">
        <f t="shared" si="330"/>
        <v>1.6636697838150597E-9</v>
      </c>
      <c r="D2730" s="78">
        <f t="shared" si="331"/>
        <v>1</v>
      </c>
      <c r="E2730" s="78">
        <f t="shared" si="332"/>
        <v>1.6636697838150597E-9</v>
      </c>
      <c r="F2730" s="78">
        <f t="shared" si="333"/>
        <v>-175.57865742266796</v>
      </c>
      <c r="G2730" s="78">
        <f t="shared" si="334"/>
        <v>10</v>
      </c>
      <c r="H2730" s="78">
        <f t="shared" si="335"/>
        <v>8.3183489190752986E-10</v>
      </c>
      <c r="I2730" s="78">
        <f t="shared" si="336"/>
        <v>8.3183489190752986E-9</v>
      </c>
      <c r="J2730" s="190"/>
    </row>
    <row r="2731" spans="1:10" x14ac:dyDescent="0.2">
      <c r="A2731" s="76">
        <v>8720</v>
      </c>
      <c r="B2731" s="76">
        <f t="shared" si="329"/>
        <v>8.7200000000000006</v>
      </c>
      <c r="C2731" s="78">
        <f t="shared" si="330"/>
        <v>1.1413698450406332E-8</v>
      </c>
      <c r="D2731" s="78">
        <f t="shared" si="331"/>
        <v>1</v>
      </c>
      <c r="E2731" s="78">
        <f t="shared" si="332"/>
        <v>1.1413698450406332E-8</v>
      </c>
      <c r="F2731" s="78">
        <f t="shared" si="333"/>
        <v>-158.85147211367101</v>
      </c>
      <c r="G2731" s="78">
        <f t="shared" si="334"/>
        <v>10</v>
      </c>
      <c r="H2731" s="78">
        <f t="shared" si="335"/>
        <v>6.5386841171106959E-9</v>
      </c>
      <c r="I2731" s="78">
        <f t="shared" si="336"/>
        <v>6.5386841171106962E-8</v>
      </c>
      <c r="J2731" s="190"/>
    </row>
    <row r="2732" spans="1:10" x14ac:dyDescent="0.2">
      <c r="A2732" s="76">
        <v>8730</v>
      </c>
      <c r="B2732" s="76">
        <f t="shared" si="329"/>
        <v>8.73</v>
      </c>
      <c r="C2732" s="78">
        <f t="shared" si="330"/>
        <v>2.9668491205478264E-8</v>
      </c>
      <c r="D2732" s="78">
        <f t="shared" si="331"/>
        <v>1</v>
      </c>
      <c r="E2732" s="78">
        <f t="shared" si="332"/>
        <v>2.9668491205478264E-8</v>
      </c>
      <c r="F2732" s="78">
        <f t="shared" si="333"/>
        <v>-150.55409078434502</v>
      </c>
      <c r="G2732" s="78">
        <f t="shared" si="334"/>
        <v>10</v>
      </c>
      <c r="H2732" s="78">
        <f t="shared" si="335"/>
        <v>2.0541094827942299E-8</v>
      </c>
      <c r="I2732" s="78">
        <f t="shared" si="336"/>
        <v>2.05410948279423E-7</v>
      </c>
      <c r="J2732" s="190"/>
    </row>
    <row r="2733" spans="1:10" x14ac:dyDescent="0.2">
      <c r="A2733" s="76">
        <v>8740</v>
      </c>
      <c r="B2733" s="76">
        <f t="shared" si="329"/>
        <v>8.74</v>
      </c>
      <c r="C2733" s="78">
        <f t="shared" si="330"/>
        <v>4.8050241539259851E-8</v>
      </c>
      <c r="D2733" s="78">
        <f t="shared" si="331"/>
        <v>1</v>
      </c>
      <c r="E2733" s="78">
        <f t="shared" si="332"/>
        <v>4.8050241539259851E-8</v>
      </c>
      <c r="F2733" s="78">
        <f t="shared" si="333"/>
        <v>-146.36608849751369</v>
      </c>
      <c r="G2733" s="78">
        <f t="shared" si="334"/>
        <v>10</v>
      </c>
      <c r="H2733" s="78">
        <f t="shared" si="335"/>
        <v>3.8859366372369059E-8</v>
      </c>
      <c r="I2733" s="78">
        <f t="shared" si="336"/>
        <v>3.8859366372369062E-7</v>
      </c>
      <c r="J2733" s="190"/>
    </row>
    <row r="2734" spans="1:10" x14ac:dyDescent="0.2">
      <c r="A2734" s="76">
        <v>8750</v>
      </c>
      <c r="B2734" s="76">
        <f t="shared" si="329"/>
        <v>8.75</v>
      </c>
      <c r="C2734" s="78">
        <f t="shared" si="330"/>
        <v>5.5684272351921164E-8</v>
      </c>
      <c r="D2734" s="78">
        <f t="shared" si="331"/>
        <v>1</v>
      </c>
      <c r="E2734" s="78">
        <f t="shared" si="332"/>
        <v>5.5684272351921164E-8</v>
      </c>
      <c r="F2734" s="78">
        <f t="shared" si="333"/>
        <v>-145.0853490212248</v>
      </c>
      <c r="G2734" s="78">
        <f t="shared" si="334"/>
        <v>10</v>
      </c>
      <c r="H2734" s="78">
        <f t="shared" si="335"/>
        <v>5.1867256945590511E-8</v>
      </c>
      <c r="I2734" s="78">
        <f t="shared" si="336"/>
        <v>5.1867256945590513E-7</v>
      </c>
      <c r="J2734" s="190"/>
    </row>
    <row r="2735" spans="1:10" x14ac:dyDescent="0.2">
      <c r="A2735" s="76">
        <v>8760</v>
      </c>
      <c r="B2735" s="76">
        <f t="shared" si="329"/>
        <v>8.76</v>
      </c>
      <c r="C2735" s="78">
        <f t="shared" si="330"/>
        <v>4.775395558261728E-8</v>
      </c>
      <c r="D2735" s="78">
        <f t="shared" si="331"/>
        <v>1</v>
      </c>
      <c r="E2735" s="78">
        <f t="shared" si="332"/>
        <v>4.775395558261728E-8</v>
      </c>
      <c r="F2735" s="78">
        <f t="shared" si="333"/>
        <v>-146.41981297728935</v>
      </c>
      <c r="G2735" s="78">
        <f t="shared" si="334"/>
        <v>10</v>
      </c>
      <c r="H2735" s="78">
        <f t="shared" si="335"/>
        <v>5.1719113967269222E-8</v>
      </c>
      <c r="I2735" s="78">
        <f t="shared" si="336"/>
        <v>5.1719113967269222E-7</v>
      </c>
      <c r="J2735" s="190"/>
    </row>
    <row r="2736" spans="1:10" x14ac:dyDescent="0.2">
      <c r="A2736" s="76">
        <v>8770</v>
      </c>
      <c r="B2736" s="76">
        <f t="shared" si="329"/>
        <v>8.77</v>
      </c>
      <c r="C2736" s="78">
        <f t="shared" si="330"/>
        <v>2.9303736809497381E-8</v>
      </c>
      <c r="D2736" s="78">
        <f t="shared" si="331"/>
        <v>1</v>
      </c>
      <c r="E2736" s="78">
        <f t="shared" si="332"/>
        <v>2.9303736809497381E-8</v>
      </c>
      <c r="F2736" s="78">
        <f t="shared" si="333"/>
        <v>-150.66153989853845</v>
      </c>
      <c r="G2736" s="78">
        <f t="shared" si="334"/>
        <v>10</v>
      </c>
      <c r="H2736" s="78">
        <f t="shared" si="335"/>
        <v>3.8528846196057327E-8</v>
      </c>
      <c r="I2736" s="78">
        <f t="shared" si="336"/>
        <v>3.8528846196057327E-7</v>
      </c>
      <c r="J2736" s="190"/>
    </row>
    <row r="2737" spans="1:10" x14ac:dyDescent="0.2">
      <c r="A2737" s="76">
        <v>8780</v>
      </c>
      <c r="B2737" s="76">
        <f t="shared" si="329"/>
        <v>8.7799999999999994</v>
      </c>
      <c r="C2737" s="78">
        <f t="shared" si="330"/>
        <v>1.1203860465572416E-8</v>
      </c>
      <c r="D2737" s="78">
        <f t="shared" si="331"/>
        <v>1</v>
      </c>
      <c r="E2737" s="78">
        <f t="shared" si="332"/>
        <v>1.1203860465572416E-8</v>
      </c>
      <c r="F2737" s="78">
        <f t="shared" si="333"/>
        <v>-159.01264617156647</v>
      </c>
      <c r="G2737" s="78">
        <f t="shared" si="334"/>
        <v>10</v>
      </c>
      <c r="H2737" s="78">
        <f t="shared" si="335"/>
        <v>2.0253798637534898E-8</v>
      </c>
      <c r="I2737" s="78">
        <f t="shared" si="336"/>
        <v>2.0253798637534898E-7</v>
      </c>
      <c r="J2737" s="190"/>
    </row>
    <row r="2738" spans="1:10" x14ac:dyDescent="0.2">
      <c r="A2738" s="76">
        <v>8790</v>
      </c>
      <c r="B2738" s="76">
        <f t="shared" si="329"/>
        <v>8.7899999999999991</v>
      </c>
      <c r="C2738" s="78">
        <f t="shared" si="330"/>
        <v>1.6230135872548188E-9</v>
      </c>
      <c r="D2738" s="78">
        <f t="shared" si="331"/>
        <v>1</v>
      </c>
      <c r="E2738" s="78">
        <f t="shared" si="332"/>
        <v>1.6230135872548188E-9</v>
      </c>
      <c r="F2738" s="78">
        <f t="shared" si="333"/>
        <v>-175.79355688819388</v>
      </c>
      <c r="G2738" s="78">
        <f t="shared" si="334"/>
        <v>10</v>
      </c>
      <c r="H2738" s="78">
        <f t="shared" si="335"/>
        <v>6.4134370264136178E-9</v>
      </c>
      <c r="I2738" s="78">
        <f t="shared" si="336"/>
        <v>6.4134370264136176E-8</v>
      </c>
      <c r="J2738" s="190"/>
    </row>
    <row r="2739" spans="1:10" x14ac:dyDescent="0.2">
      <c r="A2739" s="76">
        <v>8800</v>
      </c>
      <c r="B2739" s="76">
        <f t="shared" si="329"/>
        <v>8.8000000000000007</v>
      </c>
      <c r="C2739" s="78">
        <f t="shared" si="330"/>
        <v>3.0099955973373897E-49</v>
      </c>
      <c r="D2739" s="78">
        <f t="shared" si="331"/>
        <v>1</v>
      </c>
      <c r="E2739" s="78">
        <f t="shared" si="332"/>
        <v>3.0099955973373897E-49</v>
      </c>
      <c r="F2739" s="78">
        <f t="shared" si="333"/>
        <v>-970.42868279279742</v>
      </c>
      <c r="G2739" s="78">
        <f t="shared" si="334"/>
        <v>10</v>
      </c>
      <c r="H2739" s="78">
        <f t="shared" si="335"/>
        <v>8.1150679362740939E-10</v>
      </c>
      <c r="I2739" s="78">
        <f t="shared" si="336"/>
        <v>8.1150679362740937E-9</v>
      </c>
      <c r="J2739" s="190"/>
    </row>
    <row r="2740" spans="1:10" x14ac:dyDescent="0.2">
      <c r="A2740" s="76">
        <v>8810</v>
      </c>
      <c r="B2740" s="76">
        <f t="shared" si="329"/>
        <v>8.81</v>
      </c>
      <c r="C2740" s="78">
        <f t="shared" si="330"/>
        <v>1.6130750974501333E-9</v>
      </c>
      <c r="D2740" s="78">
        <f t="shared" si="331"/>
        <v>1</v>
      </c>
      <c r="E2740" s="78">
        <f t="shared" si="332"/>
        <v>1.6130750974501333E-9</v>
      </c>
      <c r="F2740" s="78">
        <f t="shared" si="333"/>
        <v>-175.8469082672363</v>
      </c>
      <c r="G2740" s="78">
        <f t="shared" si="334"/>
        <v>10</v>
      </c>
      <c r="H2740" s="78">
        <f t="shared" si="335"/>
        <v>8.0653754872506666E-10</v>
      </c>
      <c r="I2740" s="78">
        <f t="shared" si="336"/>
        <v>8.0653754872506672E-9</v>
      </c>
      <c r="J2740" s="190"/>
    </row>
    <row r="2741" spans="1:10" x14ac:dyDescent="0.2">
      <c r="A2741" s="76">
        <v>8820</v>
      </c>
      <c r="B2741" s="76">
        <f t="shared" si="329"/>
        <v>8.82</v>
      </c>
      <c r="C2741" s="78">
        <f t="shared" si="330"/>
        <v>1.1067067171891876E-8</v>
      </c>
      <c r="D2741" s="78">
        <f t="shared" si="331"/>
        <v>1</v>
      </c>
      <c r="E2741" s="78">
        <f t="shared" si="332"/>
        <v>1.1067067171891876E-8</v>
      </c>
      <c r="F2741" s="78">
        <f t="shared" si="333"/>
        <v>-159.11934908164636</v>
      </c>
      <c r="G2741" s="78">
        <f t="shared" si="334"/>
        <v>10</v>
      </c>
      <c r="H2741" s="78">
        <f t="shared" si="335"/>
        <v>6.3400711346710044E-9</v>
      </c>
      <c r="I2741" s="78">
        <f t="shared" si="336"/>
        <v>6.3400711346710051E-8</v>
      </c>
      <c r="J2741" s="190"/>
    </row>
    <row r="2742" spans="1:10" x14ac:dyDescent="0.2">
      <c r="A2742" s="76">
        <v>8830</v>
      </c>
      <c r="B2742" s="76">
        <f t="shared" si="329"/>
        <v>8.83</v>
      </c>
      <c r="C2742" s="78">
        <f t="shared" si="330"/>
        <v>2.876870201260148E-8</v>
      </c>
      <c r="D2742" s="78">
        <f t="shared" si="331"/>
        <v>1</v>
      </c>
      <c r="E2742" s="78">
        <f t="shared" si="332"/>
        <v>2.876870201260148E-8</v>
      </c>
      <c r="F2742" s="78">
        <f t="shared" si="333"/>
        <v>-150.82159464365424</v>
      </c>
      <c r="G2742" s="78">
        <f t="shared" si="334"/>
        <v>10</v>
      </c>
      <c r="H2742" s="78">
        <f t="shared" si="335"/>
        <v>1.9917884592246677E-8</v>
      </c>
      <c r="I2742" s="78">
        <f t="shared" si="336"/>
        <v>1.9917884592246677E-7</v>
      </c>
      <c r="J2742" s="190"/>
    </row>
    <row r="2743" spans="1:10" x14ac:dyDescent="0.2">
      <c r="A2743" s="76">
        <v>8840</v>
      </c>
      <c r="B2743" s="76">
        <f t="shared" si="329"/>
        <v>8.84</v>
      </c>
      <c r="C2743" s="78">
        <f t="shared" si="330"/>
        <v>4.6594966017120604E-8</v>
      </c>
      <c r="D2743" s="78">
        <f t="shared" si="331"/>
        <v>1</v>
      </c>
      <c r="E2743" s="78">
        <f t="shared" si="332"/>
        <v>4.6594966017120604E-8</v>
      </c>
      <c r="F2743" s="78">
        <f t="shared" si="333"/>
        <v>-146.63322001344432</v>
      </c>
      <c r="G2743" s="78">
        <f t="shared" si="334"/>
        <v>10</v>
      </c>
      <c r="H2743" s="78">
        <f t="shared" si="335"/>
        <v>3.768183401486104E-8</v>
      </c>
      <c r="I2743" s="78">
        <f t="shared" si="336"/>
        <v>3.7681834014861042E-7</v>
      </c>
      <c r="J2743" s="190"/>
    </row>
    <row r="2744" spans="1:10" x14ac:dyDescent="0.2">
      <c r="A2744" s="76">
        <v>8850</v>
      </c>
      <c r="B2744" s="76">
        <f t="shared" si="329"/>
        <v>8.85</v>
      </c>
      <c r="C2744" s="78">
        <f t="shared" si="330"/>
        <v>5.4000098521239259E-8</v>
      </c>
      <c r="D2744" s="78">
        <f t="shared" si="331"/>
        <v>1</v>
      </c>
      <c r="E2744" s="78">
        <f t="shared" si="332"/>
        <v>5.4000098521239259E-8</v>
      </c>
      <c r="F2744" s="78">
        <f t="shared" si="333"/>
        <v>-145.35210895643266</v>
      </c>
      <c r="G2744" s="78">
        <f t="shared" si="334"/>
        <v>10</v>
      </c>
      <c r="H2744" s="78">
        <f t="shared" si="335"/>
        <v>5.0297532269179932E-8</v>
      </c>
      <c r="I2744" s="78">
        <f t="shared" si="336"/>
        <v>5.0297532269179928E-7</v>
      </c>
      <c r="J2744" s="190"/>
    </row>
    <row r="2745" spans="1:10" x14ac:dyDescent="0.2">
      <c r="A2745" s="76">
        <v>8860</v>
      </c>
      <c r="B2745" s="76">
        <f t="shared" si="329"/>
        <v>8.86</v>
      </c>
      <c r="C2745" s="78">
        <f t="shared" si="330"/>
        <v>4.6311611719221998E-8</v>
      </c>
      <c r="D2745" s="78">
        <f t="shared" si="331"/>
        <v>1</v>
      </c>
      <c r="E2745" s="78">
        <f t="shared" si="332"/>
        <v>4.6311611719221998E-8</v>
      </c>
      <c r="F2745" s="78">
        <f t="shared" si="333"/>
        <v>-146.68620209181097</v>
      </c>
      <c r="G2745" s="78">
        <f t="shared" si="334"/>
        <v>10</v>
      </c>
      <c r="H2745" s="78">
        <f t="shared" si="335"/>
        <v>5.0155855120230629E-8</v>
      </c>
      <c r="I2745" s="78">
        <f t="shared" si="336"/>
        <v>5.0155855120230629E-7</v>
      </c>
      <c r="J2745" s="190"/>
    </row>
    <row r="2746" spans="1:10" x14ac:dyDescent="0.2">
      <c r="A2746" s="76">
        <v>8870</v>
      </c>
      <c r="B2746" s="76">
        <f t="shared" si="329"/>
        <v>8.8699999999999992</v>
      </c>
      <c r="C2746" s="78">
        <f t="shared" si="330"/>
        <v>2.841986774180876E-8</v>
      </c>
      <c r="D2746" s="78">
        <f t="shared" si="331"/>
        <v>1</v>
      </c>
      <c r="E2746" s="78">
        <f t="shared" si="332"/>
        <v>2.841986774180876E-8</v>
      </c>
      <c r="F2746" s="78">
        <f t="shared" si="333"/>
        <v>-150.92755894980104</v>
      </c>
      <c r="G2746" s="78">
        <f t="shared" si="334"/>
        <v>10</v>
      </c>
      <c r="H2746" s="78">
        <f t="shared" si="335"/>
        <v>3.7365739730515378E-8</v>
      </c>
      <c r="I2746" s="78">
        <f t="shared" si="336"/>
        <v>3.7365739730515379E-7</v>
      </c>
      <c r="J2746" s="190"/>
    </row>
    <row r="2747" spans="1:10" x14ac:dyDescent="0.2">
      <c r="A2747" s="76">
        <v>8880</v>
      </c>
      <c r="B2747" s="76">
        <f t="shared" si="329"/>
        <v>8.8800000000000008</v>
      </c>
      <c r="C2747" s="78">
        <f t="shared" si="330"/>
        <v>1.0866387904838518E-8</v>
      </c>
      <c r="D2747" s="78">
        <f t="shared" si="331"/>
        <v>1</v>
      </c>
      <c r="E2747" s="78">
        <f t="shared" si="332"/>
        <v>1.0866387904838518E-8</v>
      </c>
      <c r="F2747" s="78">
        <f t="shared" si="333"/>
        <v>-159.27829591440241</v>
      </c>
      <c r="G2747" s="78">
        <f t="shared" si="334"/>
        <v>10</v>
      </c>
      <c r="H2747" s="78">
        <f t="shared" si="335"/>
        <v>1.9643127823323638E-8</v>
      </c>
      <c r="I2747" s="78">
        <f t="shared" si="336"/>
        <v>1.9643127823323639E-7</v>
      </c>
      <c r="J2747" s="190"/>
    </row>
    <row r="2748" spans="1:10" x14ac:dyDescent="0.2">
      <c r="A2748" s="76">
        <v>8890</v>
      </c>
      <c r="B2748" s="76">
        <f t="shared" si="329"/>
        <v>8.89</v>
      </c>
      <c r="C2748" s="78">
        <f t="shared" si="330"/>
        <v>1.5741934327181357E-9</v>
      </c>
      <c r="D2748" s="78">
        <f t="shared" si="331"/>
        <v>1</v>
      </c>
      <c r="E2748" s="78">
        <f t="shared" si="332"/>
        <v>1.5741934327181357E-9</v>
      </c>
      <c r="F2748" s="78">
        <f t="shared" si="333"/>
        <v>-176.05883807485509</v>
      </c>
      <c r="G2748" s="78">
        <f t="shared" si="334"/>
        <v>10</v>
      </c>
      <c r="H2748" s="78">
        <f t="shared" si="335"/>
        <v>6.2202906687783263E-9</v>
      </c>
      <c r="I2748" s="78">
        <f t="shared" si="336"/>
        <v>6.2202906687783257E-8</v>
      </c>
      <c r="J2748" s="190"/>
    </row>
    <row r="2749" spans="1:10" x14ac:dyDescent="0.2">
      <c r="A2749" s="76">
        <v>8900</v>
      </c>
      <c r="B2749" s="76">
        <f t="shared" ref="B2749:B2812" si="337">A2749/1000</f>
        <v>8.9</v>
      </c>
      <c r="C2749" s="78">
        <f t="shared" ref="C2749:C2812" si="338">ABS(SIN(((144*PI()*$A2749*VLOOKUP($D$8,$C$13:$D$16,2,FALSE))/($D$11*1000000)))/(VLOOKUP($D$8,$C$13:$D$16,2,FALSE)*SIN(((144*PI()*$A2749)/($D$11*1000000)))))^3</f>
        <v>6.6416983693523569E-48</v>
      </c>
      <c r="D2749" s="78">
        <f t="shared" ref="D2749:D2812" si="339">ABS(SIN(((144*VLOOKUP($D$8,$C$13:$D$16,2,FALSE)*PI()*$A2749*VLOOKUP($D$8,$C$13:$E$16,3,FALSE))/($D$11*1000000)))/(VLOOKUP($D$8,$C$13:$E$16,3,FALSE)*SIN(((144*VLOOKUP($D$8,$C$13:$D$16,2,FALSE)*PI()*$A2749)/($D$11*1000000)))))^1</f>
        <v>1</v>
      </c>
      <c r="E2749" s="78">
        <f t="shared" ref="E2749:E2812" si="340">C2749*D2749</f>
        <v>6.6416983693523569E-48</v>
      </c>
      <c r="F2749" s="78">
        <f t="shared" ref="F2749:F2812" si="341">20*LOG10(E2749)</f>
        <v>-943.55441703274835</v>
      </c>
      <c r="G2749" s="78">
        <f t="shared" ref="G2749:G2812" si="342">A2749-A2748</f>
        <v>10</v>
      </c>
      <c r="H2749" s="78">
        <f t="shared" ref="H2749:H2812" si="343">((C2749+C2748)/2)</f>
        <v>7.8709671635906783E-10</v>
      </c>
      <c r="I2749" s="78">
        <f t="shared" si="336"/>
        <v>7.8709671635906785E-9</v>
      </c>
      <c r="J2749" s="190"/>
    </row>
    <row r="2750" spans="1:10" x14ac:dyDescent="0.2">
      <c r="A2750" s="76">
        <v>8910</v>
      </c>
      <c r="B2750" s="76">
        <f t="shared" si="337"/>
        <v>8.91</v>
      </c>
      <c r="C2750" s="78">
        <f t="shared" si="338"/>
        <v>1.5646862661081196E-9</v>
      </c>
      <c r="D2750" s="78">
        <f t="shared" si="339"/>
        <v>1</v>
      </c>
      <c r="E2750" s="78">
        <f t="shared" si="340"/>
        <v>1.5646862661081196E-9</v>
      </c>
      <c r="F2750" s="78">
        <f t="shared" si="341"/>
        <v>-176.11145458800038</v>
      </c>
      <c r="G2750" s="78">
        <f t="shared" si="342"/>
        <v>10</v>
      </c>
      <c r="H2750" s="78">
        <f t="shared" si="343"/>
        <v>7.823431330540598E-10</v>
      </c>
      <c r="I2750" s="78">
        <f t="shared" ref="I2750:I2813" si="344">G2750*H2750</f>
        <v>7.8234313305405986E-9</v>
      </c>
      <c r="J2750" s="190"/>
    </row>
    <row r="2751" spans="1:10" x14ac:dyDescent="0.2">
      <c r="A2751" s="76">
        <v>8920</v>
      </c>
      <c r="B2751" s="76">
        <f t="shared" si="337"/>
        <v>8.92</v>
      </c>
      <c r="C2751" s="78">
        <f t="shared" si="338"/>
        <v>1.0735531377648596E-8</v>
      </c>
      <c r="D2751" s="78">
        <f t="shared" si="339"/>
        <v>1</v>
      </c>
      <c r="E2751" s="78">
        <f t="shared" si="340"/>
        <v>1.0735531377648596E-8</v>
      </c>
      <c r="F2751" s="78">
        <f t="shared" si="341"/>
        <v>-159.38352908758367</v>
      </c>
      <c r="G2751" s="78">
        <f t="shared" si="342"/>
        <v>10</v>
      </c>
      <c r="H2751" s="78">
        <f t="shared" si="343"/>
        <v>6.1501088218783577E-9</v>
      </c>
      <c r="I2751" s="78">
        <f t="shared" si="344"/>
        <v>6.1501088218783572E-8</v>
      </c>
      <c r="J2751" s="190"/>
    </row>
    <row r="2752" spans="1:10" x14ac:dyDescent="0.2">
      <c r="A2752" s="76">
        <v>8930</v>
      </c>
      <c r="B2752" s="76">
        <f t="shared" si="337"/>
        <v>8.93</v>
      </c>
      <c r="C2752" s="78">
        <f t="shared" si="338"/>
        <v>2.7908053455400605E-8</v>
      </c>
      <c r="D2752" s="78">
        <f t="shared" si="339"/>
        <v>1</v>
      </c>
      <c r="E2752" s="78">
        <f t="shared" si="340"/>
        <v>2.7908053455400605E-8</v>
      </c>
      <c r="F2752" s="78">
        <f t="shared" si="341"/>
        <v>-151.08540907679088</v>
      </c>
      <c r="G2752" s="78">
        <f t="shared" si="342"/>
        <v>10</v>
      </c>
      <c r="H2752" s="78">
        <f t="shared" si="343"/>
        <v>1.93217924165246E-8</v>
      </c>
      <c r="I2752" s="78">
        <f t="shared" si="344"/>
        <v>1.9321792416524598E-7</v>
      </c>
      <c r="J2752" s="190"/>
    </row>
    <row r="2753" spans="1:10" x14ac:dyDescent="0.2">
      <c r="A2753" s="76">
        <v>8940</v>
      </c>
      <c r="B2753" s="76">
        <f t="shared" si="337"/>
        <v>8.94</v>
      </c>
      <c r="C2753" s="78">
        <f t="shared" si="338"/>
        <v>4.5202923043266373E-8</v>
      </c>
      <c r="D2753" s="78">
        <f t="shared" si="339"/>
        <v>1</v>
      </c>
      <c r="E2753" s="78">
        <f t="shared" si="340"/>
        <v>4.5202923043266373E-8</v>
      </c>
      <c r="F2753" s="78">
        <f t="shared" si="341"/>
        <v>-146.8966696132789</v>
      </c>
      <c r="G2753" s="78">
        <f t="shared" si="342"/>
        <v>10</v>
      </c>
      <c r="H2753" s="78">
        <f t="shared" si="343"/>
        <v>3.6555488249333487E-8</v>
      </c>
      <c r="I2753" s="78">
        <f t="shared" si="344"/>
        <v>3.6555488249333487E-7</v>
      </c>
      <c r="J2753" s="190"/>
    </row>
    <row r="2754" spans="1:10" x14ac:dyDescent="0.2">
      <c r="A2754" s="76">
        <v>8950</v>
      </c>
      <c r="B2754" s="76">
        <f t="shared" si="337"/>
        <v>8.9499999999999993</v>
      </c>
      <c r="C2754" s="78">
        <f t="shared" si="338"/>
        <v>5.2389020299438932E-8</v>
      </c>
      <c r="D2754" s="78">
        <f t="shared" si="339"/>
        <v>1</v>
      </c>
      <c r="E2754" s="78">
        <f t="shared" si="340"/>
        <v>5.2389020299438932E-8</v>
      </c>
      <c r="F2754" s="78">
        <f t="shared" si="341"/>
        <v>-145.61519445994961</v>
      </c>
      <c r="G2754" s="78">
        <f t="shared" si="342"/>
        <v>10</v>
      </c>
      <c r="H2754" s="78">
        <f t="shared" si="343"/>
        <v>4.8795971671352652E-8</v>
      </c>
      <c r="I2754" s="78">
        <f t="shared" si="344"/>
        <v>4.8795971671352648E-7</v>
      </c>
      <c r="J2754" s="190"/>
    </row>
    <row r="2755" spans="1:10" x14ac:dyDescent="0.2">
      <c r="A2755" s="76">
        <v>8960</v>
      </c>
      <c r="B2755" s="76">
        <f t="shared" si="337"/>
        <v>8.9600000000000009</v>
      </c>
      <c r="C2755" s="78">
        <f t="shared" si="338"/>
        <v>4.493179702418864E-8</v>
      </c>
      <c r="D2755" s="78">
        <f t="shared" si="339"/>
        <v>1</v>
      </c>
      <c r="E2755" s="78">
        <f t="shared" si="340"/>
        <v>4.493179702418864E-8</v>
      </c>
      <c r="F2755" s="78">
        <f t="shared" si="341"/>
        <v>-146.94892423348907</v>
      </c>
      <c r="G2755" s="78">
        <f t="shared" si="342"/>
        <v>10</v>
      </c>
      <c r="H2755" s="78">
        <f t="shared" si="343"/>
        <v>4.8660408661813786E-8</v>
      </c>
      <c r="I2755" s="78">
        <f t="shared" si="344"/>
        <v>4.8660408661813789E-7</v>
      </c>
      <c r="J2755" s="190"/>
    </row>
    <row r="2756" spans="1:10" x14ac:dyDescent="0.2">
      <c r="A2756" s="76">
        <v>8970</v>
      </c>
      <c r="B2756" s="76">
        <f t="shared" si="337"/>
        <v>8.9700000000000006</v>
      </c>
      <c r="C2756" s="78">
        <f t="shared" si="338"/>
        <v>2.7574273374421088E-8</v>
      </c>
      <c r="D2756" s="78">
        <f t="shared" si="339"/>
        <v>1</v>
      </c>
      <c r="E2756" s="78">
        <f t="shared" si="340"/>
        <v>2.7574273374421088E-8</v>
      </c>
      <c r="F2756" s="78">
        <f t="shared" si="341"/>
        <v>-151.18991846162646</v>
      </c>
      <c r="G2756" s="78">
        <f t="shared" si="342"/>
        <v>10</v>
      </c>
      <c r="H2756" s="78">
        <f t="shared" si="343"/>
        <v>3.6253035199304862E-8</v>
      </c>
      <c r="I2756" s="78">
        <f t="shared" si="344"/>
        <v>3.6253035199304862E-7</v>
      </c>
      <c r="J2756" s="190"/>
    </row>
    <row r="2757" spans="1:10" x14ac:dyDescent="0.2">
      <c r="A2757" s="76">
        <v>8980</v>
      </c>
      <c r="B2757" s="76">
        <f t="shared" si="337"/>
        <v>8.98</v>
      </c>
      <c r="C2757" s="78">
        <f t="shared" si="338"/>
        <v>1.0543512656585838E-8</v>
      </c>
      <c r="D2757" s="78">
        <f t="shared" si="339"/>
        <v>1</v>
      </c>
      <c r="E2757" s="78">
        <f t="shared" si="340"/>
        <v>1.0543512656585838E-8</v>
      </c>
      <c r="F2757" s="78">
        <f t="shared" si="341"/>
        <v>-159.54029352587946</v>
      </c>
      <c r="G2757" s="78">
        <f t="shared" si="342"/>
        <v>10</v>
      </c>
      <c r="H2757" s="78">
        <f t="shared" si="343"/>
        <v>1.9058893015503464E-8</v>
      </c>
      <c r="I2757" s="78">
        <f t="shared" si="344"/>
        <v>1.9058893015503464E-7</v>
      </c>
      <c r="J2757" s="190"/>
    </row>
    <row r="2758" spans="1:10" x14ac:dyDescent="0.2">
      <c r="A2758" s="76">
        <v>8990</v>
      </c>
      <c r="B2758" s="76">
        <f t="shared" si="337"/>
        <v>8.99</v>
      </c>
      <c r="C2758" s="78">
        <f t="shared" si="338"/>
        <v>1.5274826090797316E-9</v>
      </c>
      <c r="D2758" s="78">
        <f t="shared" si="339"/>
        <v>1</v>
      </c>
      <c r="E2758" s="78">
        <f t="shared" si="340"/>
        <v>1.5274826090797316E-9</v>
      </c>
      <c r="F2758" s="78">
        <f t="shared" si="341"/>
        <v>-176.32047451301688</v>
      </c>
      <c r="G2758" s="78">
        <f t="shared" si="342"/>
        <v>10</v>
      </c>
      <c r="H2758" s="78">
        <f t="shared" si="343"/>
        <v>6.0354976328327843E-9</v>
      </c>
      <c r="I2758" s="78">
        <f t="shared" si="344"/>
        <v>6.0354976328327843E-8</v>
      </c>
      <c r="J2758" s="190"/>
    </row>
    <row r="2759" spans="1:10" x14ac:dyDescent="0.2">
      <c r="A2759" s="76">
        <v>9000</v>
      </c>
      <c r="B2759" s="76">
        <f t="shared" si="337"/>
        <v>9</v>
      </c>
      <c r="C2759" s="78">
        <f t="shared" si="338"/>
        <v>3.1109360500357904E-51</v>
      </c>
      <c r="D2759" s="78">
        <f t="shared" si="339"/>
        <v>1</v>
      </c>
      <c r="E2759" s="78">
        <f t="shared" si="340"/>
        <v>3.1109360500357904E-51</v>
      </c>
      <c r="F2759" s="78">
        <f t="shared" si="341"/>
        <v>-1010.1421783275015</v>
      </c>
      <c r="G2759" s="78">
        <f t="shared" si="342"/>
        <v>10</v>
      </c>
      <c r="H2759" s="78">
        <f t="shared" si="343"/>
        <v>7.6374130453986581E-10</v>
      </c>
      <c r="I2759" s="78">
        <f t="shared" si="344"/>
        <v>7.6374130453986583E-9</v>
      </c>
      <c r="J2759" s="190"/>
    </row>
    <row r="2760" spans="1:10" x14ac:dyDescent="0.2">
      <c r="A2760" s="76">
        <v>9010</v>
      </c>
      <c r="B2760" s="76">
        <f t="shared" si="337"/>
        <v>9.01</v>
      </c>
      <c r="C2760" s="78">
        <f t="shared" si="338"/>
        <v>1.5183834361967494E-9</v>
      </c>
      <c r="D2760" s="78">
        <f t="shared" si="339"/>
        <v>1</v>
      </c>
      <c r="E2760" s="78">
        <f t="shared" si="340"/>
        <v>1.5183834361967494E-9</v>
      </c>
      <c r="F2760" s="78">
        <f t="shared" si="341"/>
        <v>-176.37237085080653</v>
      </c>
      <c r="G2760" s="78">
        <f t="shared" si="342"/>
        <v>10</v>
      </c>
      <c r="H2760" s="78">
        <f t="shared" si="343"/>
        <v>7.5919171809837469E-10</v>
      </c>
      <c r="I2760" s="78">
        <f t="shared" si="344"/>
        <v>7.5919171809837475E-9</v>
      </c>
      <c r="J2760" s="190"/>
    </row>
    <row r="2761" spans="1:10" x14ac:dyDescent="0.2">
      <c r="A2761" s="76">
        <v>9020</v>
      </c>
      <c r="B2761" s="76">
        <f t="shared" si="337"/>
        <v>9.02</v>
      </c>
      <c r="C2761" s="78">
        <f t="shared" si="338"/>
        <v>1.0418271784874505E-8</v>
      </c>
      <c r="D2761" s="78">
        <f t="shared" si="339"/>
        <v>1</v>
      </c>
      <c r="E2761" s="78">
        <f t="shared" si="340"/>
        <v>1.0418271784874505E-8</v>
      </c>
      <c r="F2761" s="78">
        <f t="shared" si="341"/>
        <v>-159.64408634345779</v>
      </c>
      <c r="G2761" s="78">
        <f t="shared" si="342"/>
        <v>10</v>
      </c>
      <c r="H2761" s="78">
        <f t="shared" si="343"/>
        <v>5.9683276105356269E-9</v>
      </c>
      <c r="I2761" s="78">
        <f t="shared" si="344"/>
        <v>5.9683276105356275E-8</v>
      </c>
      <c r="J2761" s="190"/>
    </row>
    <row r="2762" spans="1:10" x14ac:dyDescent="0.2">
      <c r="A2762" s="76">
        <v>9030</v>
      </c>
      <c r="B2762" s="76">
        <f t="shared" si="337"/>
        <v>9.0299999999999994</v>
      </c>
      <c r="C2762" s="78">
        <f t="shared" si="338"/>
        <v>2.708442361946878E-8</v>
      </c>
      <c r="D2762" s="78">
        <f t="shared" si="339"/>
        <v>1</v>
      </c>
      <c r="E2762" s="78">
        <f t="shared" si="340"/>
        <v>2.708442361946878E-8</v>
      </c>
      <c r="F2762" s="78">
        <f t="shared" si="341"/>
        <v>-151.34560804299591</v>
      </c>
      <c r="G2762" s="78">
        <f t="shared" si="342"/>
        <v>10</v>
      </c>
      <c r="H2762" s="78">
        <f t="shared" si="343"/>
        <v>1.8751347702171641E-8</v>
      </c>
      <c r="I2762" s="78">
        <f t="shared" si="344"/>
        <v>1.8751347702171642E-7</v>
      </c>
      <c r="J2762" s="190"/>
    </row>
    <row r="2763" spans="1:10" x14ac:dyDescent="0.2">
      <c r="A2763" s="76">
        <v>9040</v>
      </c>
      <c r="B2763" s="76">
        <f t="shared" si="337"/>
        <v>9.0399999999999991</v>
      </c>
      <c r="C2763" s="78">
        <f t="shared" si="338"/>
        <v>4.3870688455174167E-8</v>
      </c>
      <c r="D2763" s="78">
        <f t="shared" si="339"/>
        <v>1</v>
      </c>
      <c r="E2763" s="78">
        <f t="shared" si="340"/>
        <v>4.3870688455174167E-8</v>
      </c>
      <c r="F2763" s="78">
        <f t="shared" si="341"/>
        <v>-147.15651100465828</v>
      </c>
      <c r="G2763" s="78">
        <f t="shared" si="342"/>
        <v>10</v>
      </c>
      <c r="H2763" s="78">
        <f t="shared" si="343"/>
        <v>3.5477556037321475E-8</v>
      </c>
      <c r="I2763" s="78">
        <f t="shared" si="344"/>
        <v>3.5477556037321473E-7</v>
      </c>
      <c r="J2763" s="190"/>
    </row>
    <row r="2764" spans="1:10" x14ac:dyDescent="0.2">
      <c r="A2764" s="76">
        <v>9050</v>
      </c>
      <c r="B2764" s="76">
        <f t="shared" si="337"/>
        <v>9.0500000000000007</v>
      </c>
      <c r="C2764" s="78">
        <f t="shared" si="338"/>
        <v>5.0847083845813658E-8</v>
      </c>
      <c r="D2764" s="78">
        <f t="shared" si="339"/>
        <v>1</v>
      </c>
      <c r="E2764" s="78">
        <f t="shared" si="340"/>
        <v>5.0847083845813658E-8</v>
      </c>
      <c r="F2764" s="78">
        <f t="shared" si="341"/>
        <v>-145.87467898893988</v>
      </c>
      <c r="G2764" s="78">
        <f t="shared" si="342"/>
        <v>10</v>
      </c>
      <c r="H2764" s="78">
        <f t="shared" si="343"/>
        <v>4.735888615049391E-8</v>
      </c>
      <c r="I2764" s="78">
        <f t="shared" si="344"/>
        <v>4.735888615049391E-7</v>
      </c>
      <c r="J2764" s="190"/>
    </row>
    <row r="2765" spans="1:10" x14ac:dyDescent="0.2">
      <c r="A2765" s="76">
        <v>9060</v>
      </c>
      <c r="B2765" s="76">
        <f t="shared" si="337"/>
        <v>9.06</v>
      </c>
      <c r="C2765" s="78">
        <f t="shared" si="338"/>
        <v>4.3611132987384045E-8</v>
      </c>
      <c r="D2765" s="78">
        <f t="shared" si="339"/>
        <v>1</v>
      </c>
      <c r="E2765" s="78">
        <f t="shared" si="340"/>
        <v>4.3611132987384045E-8</v>
      </c>
      <c r="F2765" s="78">
        <f t="shared" si="341"/>
        <v>-147.2080526101328</v>
      </c>
      <c r="G2765" s="78">
        <f t="shared" si="342"/>
        <v>10</v>
      </c>
      <c r="H2765" s="78">
        <f t="shared" si="343"/>
        <v>4.7229108416598848E-8</v>
      </c>
      <c r="I2765" s="78">
        <f t="shared" si="344"/>
        <v>4.7229108416598846E-7</v>
      </c>
      <c r="J2765" s="190"/>
    </row>
    <row r="2766" spans="1:10" x14ac:dyDescent="0.2">
      <c r="A2766" s="76">
        <v>9070</v>
      </c>
      <c r="B2766" s="76">
        <f t="shared" si="337"/>
        <v>9.07</v>
      </c>
      <c r="C2766" s="78">
        <f t="shared" si="338"/>
        <v>2.6764887996343447E-8</v>
      </c>
      <c r="D2766" s="78">
        <f t="shared" si="339"/>
        <v>1</v>
      </c>
      <c r="E2766" s="78">
        <f t="shared" si="340"/>
        <v>2.6764887996343447E-8</v>
      </c>
      <c r="F2766" s="78">
        <f t="shared" si="341"/>
        <v>-151.44869139358167</v>
      </c>
      <c r="G2766" s="78">
        <f t="shared" si="342"/>
        <v>10</v>
      </c>
      <c r="H2766" s="78">
        <f t="shared" si="343"/>
        <v>3.5188010491863748E-8</v>
      </c>
      <c r="I2766" s="78">
        <f t="shared" si="344"/>
        <v>3.5188010491863746E-7</v>
      </c>
      <c r="J2766" s="190"/>
    </row>
    <row r="2767" spans="1:10" x14ac:dyDescent="0.2">
      <c r="A2767" s="76">
        <v>9080</v>
      </c>
      <c r="B2767" s="76">
        <f t="shared" si="337"/>
        <v>9.08</v>
      </c>
      <c r="C2767" s="78">
        <f t="shared" si="338"/>
        <v>1.0234447772243446E-8</v>
      </c>
      <c r="D2767" s="78">
        <f t="shared" si="339"/>
        <v>1</v>
      </c>
      <c r="E2767" s="78">
        <f t="shared" si="340"/>
        <v>1.0234447772243446E-8</v>
      </c>
      <c r="F2767" s="78">
        <f t="shared" si="341"/>
        <v>-159.79871171843232</v>
      </c>
      <c r="G2767" s="78">
        <f t="shared" si="342"/>
        <v>10</v>
      </c>
      <c r="H2767" s="78">
        <f t="shared" si="343"/>
        <v>1.8499667884293447E-8</v>
      </c>
      <c r="I2767" s="78">
        <f t="shared" si="344"/>
        <v>1.8499667884293447E-7</v>
      </c>
      <c r="J2767" s="190"/>
    </row>
    <row r="2768" spans="1:10" x14ac:dyDescent="0.2">
      <c r="A2768" s="76">
        <v>9090</v>
      </c>
      <c r="B2768" s="76">
        <f t="shared" si="337"/>
        <v>9.09</v>
      </c>
      <c r="C2768" s="78">
        <f t="shared" si="338"/>
        <v>1.4827675278462446E-9</v>
      </c>
      <c r="D2768" s="78">
        <f t="shared" si="339"/>
        <v>1</v>
      </c>
      <c r="E2768" s="78">
        <f t="shared" si="340"/>
        <v>1.4827675278462446E-9</v>
      </c>
      <c r="F2768" s="78">
        <f t="shared" si="341"/>
        <v>-176.57853866908374</v>
      </c>
      <c r="G2768" s="78">
        <f t="shared" si="342"/>
        <v>10</v>
      </c>
      <c r="H2768" s="78">
        <f t="shared" si="343"/>
        <v>5.8586076500448452E-9</v>
      </c>
      <c r="I2768" s="78">
        <f t="shared" si="344"/>
        <v>5.858607650044845E-8</v>
      </c>
      <c r="J2768" s="190"/>
    </row>
    <row r="2769" spans="1:10" x14ac:dyDescent="0.2">
      <c r="A2769" s="76">
        <v>9100</v>
      </c>
      <c r="B2769" s="76">
        <f t="shared" si="337"/>
        <v>9.1</v>
      </c>
      <c r="C2769" s="78">
        <f t="shared" si="338"/>
        <v>1.5919741546541457E-49</v>
      </c>
      <c r="D2769" s="78">
        <f t="shared" si="339"/>
        <v>1</v>
      </c>
      <c r="E2769" s="78">
        <f t="shared" si="340"/>
        <v>1.5919741546541457E-49</v>
      </c>
      <c r="F2769" s="78">
        <f t="shared" si="341"/>
        <v>-975.96127974430613</v>
      </c>
      <c r="G2769" s="78">
        <f t="shared" si="342"/>
        <v>10</v>
      </c>
      <c r="H2769" s="78">
        <f t="shared" si="343"/>
        <v>7.413837639231223E-10</v>
      </c>
      <c r="I2769" s="78">
        <f t="shared" si="344"/>
        <v>7.4138376392312232E-9</v>
      </c>
      <c r="J2769" s="190"/>
    </row>
    <row r="2770" spans="1:10" x14ac:dyDescent="0.2">
      <c r="A2770" s="76">
        <v>9110</v>
      </c>
      <c r="B2770" s="76">
        <f t="shared" si="337"/>
        <v>9.11</v>
      </c>
      <c r="C2770" s="78">
        <f t="shared" si="338"/>
        <v>1.4740545251530965E-9</v>
      </c>
      <c r="D2770" s="78">
        <f t="shared" si="339"/>
        <v>1</v>
      </c>
      <c r="E2770" s="78">
        <f t="shared" si="340"/>
        <v>1.4740545251530965E-9</v>
      </c>
      <c r="F2770" s="78">
        <f t="shared" si="341"/>
        <v>-176.62972903326869</v>
      </c>
      <c r="G2770" s="78">
        <f t="shared" si="342"/>
        <v>10</v>
      </c>
      <c r="H2770" s="78">
        <f t="shared" si="343"/>
        <v>7.3702726257654827E-10</v>
      </c>
      <c r="I2770" s="78">
        <f t="shared" si="344"/>
        <v>7.3702726257654825E-9</v>
      </c>
      <c r="J2770" s="190"/>
    </row>
    <row r="2771" spans="1:10" x14ac:dyDescent="0.2">
      <c r="A2771" s="76">
        <v>9120</v>
      </c>
      <c r="B2771" s="76">
        <f t="shared" si="337"/>
        <v>9.1199999999999992</v>
      </c>
      <c r="C2771" s="78">
        <f t="shared" si="338"/>
        <v>1.0114522173057845E-8</v>
      </c>
      <c r="D2771" s="78">
        <f t="shared" si="339"/>
        <v>1</v>
      </c>
      <c r="E2771" s="78">
        <f t="shared" si="340"/>
        <v>1.0114522173057845E-8</v>
      </c>
      <c r="F2771" s="78">
        <f t="shared" si="341"/>
        <v>-159.90109258412343</v>
      </c>
      <c r="G2771" s="78">
        <f t="shared" si="342"/>
        <v>10</v>
      </c>
      <c r="H2771" s="78">
        <f t="shared" si="343"/>
        <v>5.7942883491054709E-9</v>
      </c>
      <c r="I2771" s="78">
        <f t="shared" si="344"/>
        <v>5.7942883491054709E-8</v>
      </c>
      <c r="J2771" s="190"/>
    </row>
    <row r="2772" spans="1:10" x14ac:dyDescent="0.2">
      <c r="A2772" s="76">
        <v>9130</v>
      </c>
      <c r="B2772" s="76">
        <f t="shared" si="337"/>
        <v>9.1300000000000008</v>
      </c>
      <c r="C2772" s="78">
        <f t="shared" si="338"/>
        <v>2.6295827869764122E-8</v>
      </c>
      <c r="D2772" s="78">
        <f t="shared" si="339"/>
        <v>1</v>
      </c>
      <c r="E2772" s="78">
        <f t="shared" si="340"/>
        <v>2.6295827869764122E-8</v>
      </c>
      <c r="F2772" s="78">
        <f t="shared" si="341"/>
        <v>-151.6022630354318</v>
      </c>
      <c r="G2772" s="78">
        <f t="shared" si="342"/>
        <v>10</v>
      </c>
      <c r="H2772" s="78">
        <f t="shared" si="343"/>
        <v>1.8205175021410984E-8</v>
      </c>
      <c r="I2772" s="78">
        <f t="shared" si="344"/>
        <v>1.8205175021410983E-7</v>
      </c>
      <c r="J2772" s="190"/>
    </row>
    <row r="2773" spans="1:10" x14ac:dyDescent="0.2">
      <c r="A2773" s="76">
        <v>9140</v>
      </c>
      <c r="B2773" s="76">
        <f t="shared" si="337"/>
        <v>9.14</v>
      </c>
      <c r="C2773" s="78">
        <f t="shared" si="338"/>
        <v>4.2595059378147788E-8</v>
      </c>
      <c r="D2773" s="78">
        <f t="shared" si="339"/>
        <v>1</v>
      </c>
      <c r="E2773" s="78">
        <f t="shared" si="340"/>
        <v>4.2595059378147788E-8</v>
      </c>
      <c r="F2773" s="78">
        <f t="shared" si="341"/>
        <v>-147.41281544012512</v>
      </c>
      <c r="G2773" s="78">
        <f t="shared" si="342"/>
        <v>10</v>
      </c>
      <c r="H2773" s="78">
        <f t="shared" si="343"/>
        <v>3.4445443623955955E-8</v>
      </c>
      <c r="I2773" s="78">
        <f t="shared" si="344"/>
        <v>3.4445443623955954E-7</v>
      </c>
      <c r="J2773" s="190"/>
    </row>
    <row r="2774" spans="1:10" x14ac:dyDescent="0.2">
      <c r="A2774" s="76">
        <v>9150</v>
      </c>
      <c r="B2774" s="76">
        <f t="shared" si="337"/>
        <v>9.15</v>
      </c>
      <c r="C2774" s="78">
        <f t="shared" si="338"/>
        <v>4.9370590559532178E-8</v>
      </c>
      <c r="D2774" s="78">
        <f t="shared" si="339"/>
        <v>1</v>
      </c>
      <c r="E2774" s="78">
        <f t="shared" si="340"/>
        <v>4.9370590559532178E-8</v>
      </c>
      <c r="F2774" s="78">
        <f t="shared" si="341"/>
        <v>-146.13063355639443</v>
      </c>
      <c r="G2774" s="78">
        <f t="shared" si="342"/>
        <v>10</v>
      </c>
      <c r="H2774" s="78">
        <f t="shared" si="343"/>
        <v>4.5982824968839983E-8</v>
      </c>
      <c r="I2774" s="78">
        <f t="shared" si="344"/>
        <v>4.5982824968839983E-7</v>
      </c>
      <c r="J2774" s="190"/>
    </row>
    <row r="2775" spans="1:10" x14ac:dyDescent="0.2">
      <c r="A2775" s="76">
        <v>9160</v>
      </c>
      <c r="B2775" s="76">
        <f t="shared" si="337"/>
        <v>9.16</v>
      </c>
      <c r="C2775" s="78">
        <f t="shared" si="338"/>
        <v>4.2346458960583353E-8</v>
      </c>
      <c r="D2775" s="78">
        <f t="shared" si="339"/>
        <v>1</v>
      </c>
      <c r="E2775" s="78">
        <f t="shared" si="340"/>
        <v>4.2346458960583353E-8</v>
      </c>
      <c r="F2775" s="78">
        <f t="shared" si="341"/>
        <v>-147.46365799624056</v>
      </c>
      <c r="G2775" s="78">
        <f t="shared" si="342"/>
        <v>10</v>
      </c>
      <c r="H2775" s="78">
        <f t="shared" si="343"/>
        <v>4.5858524760057766E-8</v>
      </c>
      <c r="I2775" s="78">
        <f t="shared" si="344"/>
        <v>4.5858524760057764E-7</v>
      </c>
      <c r="J2775" s="190"/>
    </row>
    <row r="2776" spans="1:10" x14ac:dyDescent="0.2">
      <c r="A2776" s="76">
        <v>9170</v>
      </c>
      <c r="B2776" s="76">
        <f t="shared" si="337"/>
        <v>9.17</v>
      </c>
      <c r="C2776" s="78">
        <f t="shared" si="338"/>
        <v>2.5989778958222481E-8</v>
      </c>
      <c r="D2776" s="78">
        <f t="shared" si="339"/>
        <v>1</v>
      </c>
      <c r="E2776" s="78">
        <f t="shared" si="340"/>
        <v>2.5989778958222481E-8</v>
      </c>
      <c r="F2776" s="78">
        <f t="shared" si="341"/>
        <v>-151.70394828272501</v>
      </c>
      <c r="G2776" s="78">
        <f t="shared" si="342"/>
        <v>10</v>
      </c>
      <c r="H2776" s="78">
        <f t="shared" si="343"/>
        <v>3.4168118959402915E-8</v>
      </c>
      <c r="I2776" s="78">
        <f t="shared" si="344"/>
        <v>3.4168118959402918E-7</v>
      </c>
      <c r="J2776" s="190"/>
    </row>
    <row r="2777" spans="1:10" x14ac:dyDescent="0.2">
      <c r="A2777" s="76">
        <v>9180</v>
      </c>
      <c r="B2777" s="76">
        <f t="shared" si="337"/>
        <v>9.18</v>
      </c>
      <c r="C2777" s="78">
        <f t="shared" si="338"/>
        <v>9.9384569390135313E-9</v>
      </c>
      <c r="D2777" s="78">
        <f t="shared" si="339"/>
        <v>1</v>
      </c>
      <c r="E2777" s="78">
        <f t="shared" si="340"/>
        <v>9.9384569390135313E-9</v>
      </c>
      <c r="F2777" s="78">
        <f t="shared" si="341"/>
        <v>-160.05362079272317</v>
      </c>
      <c r="G2777" s="78">
        <f t="shared" si="342"/>
        <v>10</v>
      </c>
      <c r="H2777" s="78">
        <f t="shared" si="343"/>
        <v>1.7964117948618008E-8</v>
      </c>
      <c r="I2777" s="78">
        <f t="shared" si="344"/>
        <v>1.7964117948618008E-7</v>
      </c>
      <c r="J2777" s="190"/>
    </row>
    <row r="2778" spans="1:10" x14ac:dyDescent="0.2">
      <c r="A2778" s="76">
        <v>9190</v>
      </c>
      <c r="B2778" s="76">
        <f t="shared" si="337"/>
        <v>9.19</v>
      </c>
      <c r="C2778" s="78">
        <f t="shared" si="338"/>
        <v>1.4399419013781192E-9</v>
      </c>
      <c r="D2778" s="78">
        <f t="shared" si="339"/>
        <v>1</v>
      </c>
      <c r="E2778" s="78">
        <f t="shared" si="340"/>
        <v>1.4399419013781192E-9</v>
      </c>
      <c r="F2778" s="78">
        <f t="shared" si="341"/>
        <v>-176.83310060837152</v>
      </c>
      <c r="G2778" s="78">
        <f t="shared" si="342"/>
        <v>10</v>
      </c>
      <c r="H2778" s="78">
        <f t="shared" si="343"/>
        <v>5.6891994201958251E-9</v>
      </c>
      <c r="I2778" s="78">
        <f t="shared" si="344"/>
        <v>5.6891994201958253E-8</v>
      </c>
      <c r="J2778" s="190"/>
    </row>
    <row r="2779" spans="1:10" x14ac:dyDescent="0.2">
      <c r="A2779" s="76">
        <v>9200</v>
      </c>
      <c r="B2779" s="76">
        <f t="shared" si="337"/>
        <v>9.1999999999999993</v>
      </c>
      <c r="C2779" s="78">
        <f t="shared" si="338"/>
        <v>8.0509360218877721E-49</v>
      </c>
      <c r="D2779" s="78">
        <f t="shared" si="339"/>
        <v>1</v>
      </c>
      <c r="E2779" s="78">
        <f t="shared" si="340"/>
        <v>8.0509360218877721E-49</v>
      </c>
      <c r="F2779" s="78">
        <f t="shared" si="341"/>
        <v>-961.88307249075694</v>
      </c>
      <c r="G2779" s="78">
        <f t="shared" si="342"/>
        <v>10</v>
      </c>
      <c r="H2779" s="78">
        <f t="shared" si="343"/>
        <v>7.1997095068905959E-10</v>
      </c>
      <c r="I2779" s="78">
        <f t="shared" si="344"/>
        <v>7.1997095068905956E-9</v>
      </c>
      <c r="J2779" s="190"/>
    </row>
    <row r="2780" spans="1:10" x14ac:dyDescent="0.2">
      <c r="A2780" s="76">
        <v>9210</v>
      </c>
      <c r="B2780" s="76">
        <f t="shared" si="337"/>
        <v>9.2100000000000009</v>
      </c>
      <c r="C2780" s="78">
        <f t="shared" si="338"/>
        <v>1.4315946388655028E-9</v>
      </c>
      <c r="D2780" s="78">
        <f t="shared" si="339"/>
        <v>1</v>
      </c>
      <c r="E2780" s="78">
        <f t="shared" si="340"/>
        <v>1.4315946388655028E-9</v>
      </c>
      <c r="F2780" s="78">
        <f t="shared" si="341"/>
        <v>-176.88359873309929</v>
      </c>
      <c r="G2780" s="78">
        <f t="shared" si="342"/>
        <v>10</v>
      </c>
      <c r="H2780" s="78">
        <f t="shared" si="343"/>
        <v>7.1579731943275139E-10</v>
      </c>
      <c r="I2780" s="78">
        <f t="shared" si="344"/>
        <v>7.1579731943275139E-9</v>
      </c>
      <c r="J2780" s="190"/>
    </row>
    <row r="2781" spans="1:10" x14ac:dyDescent="0.2">
      <c r="A2781" s="76">
        <v>9220</v>
      </c>
      <c r="B2781" s="76">
        <f t="shared" si="337"/>
        <v>9.2200000000000006</v>
      </c>
      <c r="C2781" s="78">
        <f t="shared" si="338"/>
        <v>9.823565410314161E-9</v>
      </c>
      <c r="D2781" s="78">
        <f t="shared" si="339"/>
        <v>1</v>
      </c>
      <c r="E2781" s="78">
        <f t="shared" si="340"/>
        <v>9.823565410314161E-9</v>
      </c>
      <c r="F2781" s="78">
        <f t="shared" si="341"/>
        <v>-160.15461717502978</v>
      </c>
      <c r="G2781" s="78">
        <f t="shared" si="342"/>
        <v>10</v>
      </c>
      <c r="H2781" s="78">
        <f t="shared" si="343"/>
        <v>5.6275800245898323E-9</v>
      </c>
      <c r="I2781" s="78">
        <f t="shared" si="344"/>
        <v>5.627580024589832E-8</v>
      </c>
      <c r="J2781" s="190"/>
    </row>
    <row r="2782" spans="1:10" x14ac:dyDescent="0.2">
      <c r="A2782" s="76">
        <v>9230</v>
      </c>
      <c r="B2782" s="76">
        <f t="shared" si="337"/>
        <v>9.23</v>
      </c>
      <c r="C2782" s="78">
        <f t="shared" si="338"/>
        <v>2.5540408581236943E-8</v>
      </c>
      <c r="D2782" s="78">
        <f t="shared" si="339"/>
        <v>1</v>
      </c>
      <c r="E2782" s="78">
        <f t="shared" si="340"/>
        <v>2.5540408581236943E-8</v>
      </c>
      <c r="F2782" s="78">
        <f t="shared" si="341"/>
        <v>-151.85544318831401</v>
      </c>
      <c r="G2782" s="78">
        <f t="shared" si="342"/>
        <v>10</v>
      </c>
      <c r="H2782" s="78">
        <f t="shared" si="343"/>
        <v>1.7681986995775554E-8</v>
      </c>
      <c r="I2782" s="78">
        <f t="shared" si="344"/>
        <v>1.7681986995775552E-7</v>
      </c>
      <c r="J2782" s="190"/>
    </row>
    <row r="2783" spans="1:10" x14ac:dyDescent="0.2">
      <c r="A2783" s="76">
        <v>9240</v>
      </c>
      <c r="B2783" s="76">
        <f t="shared" si="337"/>
        <v>9.24</v>
      </c>
      <c r="C2783" s="78">
        <f t="shared" si="338"/>
        <v>4.1373037689359794E-8</v>
      </c>
      <c r="D2783" s="78">
        <f t="shared" si="339"/>
        <v>1</v>
      </c>
      <c r="E2783" s="78">
        <f t="shared" si="340"/>
        <v>4.1373037689359794E-8</v>
      </c>
      <c r="F2783" s="78">
        <f t="shared" si="341"/>
        <v>-147.66565182366844</v>
      </c>
      <c r="G2783" s="78">
        <f t="shared" si="342"/>
        <v>10</v>
      </c>
      <c r="H2783" s="78">
        <f t="shared" si="343"/>
        <v>3.3456723135298367E-8</v>
      </c>
      <c r="I2783" s="78">
        <f t="shared" si="344"/>
        <v>3.3456723135298369E-7</v>
      </c>
      <c r="J2783" s="190"/>
    </row>
    <row r="2784" spans="1:10" x14ac:dyDescent="0.2">
      <c r="A2784" s="76">
        <v>9250</v>
      </c>
      <c r="B2784" s="76">
        <f t="shared" si="337"/>
        <v>9.25</v>
      </c>
      <c r="C2784" s="78">
        <f t="shared" si="338"/>
        <v>4.795607802710583E-8</v>
      </c>
      <c r="D2784" s="78">
        <f t="shared" si="339"/>
        <v>1</v>
      </c>
      <c r="E2784" s="78">
        <f t="shared" si="340"/>
        <v>4.795607802710583E-8</v>
      </c>
      <c r="F2784" s="78">
        <f t="shared" si="341"/>
        <v>-146.38312683708261</v>
      </c>
      <c r="G2784" s="78">
        <f t="shared" si="342"/>
        <v>10</v>
      </c>
      <c r="H2784" s="78">
        <f t="shared" si="343"/>
        <v>4.4664557858232812E-8</v>
      </c>
      <c r="I2784" s="78">
        <f t="shared" si="344"/>
        <v>4.466455785823281E-7</v>
      </c>
      <c r="J2784" s="190"/>
    </row>
    <row r="2785" spans="1:10" x14ac:dyDescent="0.2">
      <c r="A2785" s="76">
        <v>9260</v>
      </c>
      <c r="B2785" s="76">
        <f t="shared" si="337"/>
        <v>9.26</v>
      </c>
      <c r="C2785" s="78">
        <f t="shared" si="338"/>
        <v>4.1134815912520838E-8</v>
      </c>
      <c r="D2785" s="78">
        <f t="shared" si="339"/>
        <v>1</v>
      </c>
      <c r="E2785" s="78">
        <f t="shared" si="340"/>
        <v>4.1134815912520838E-8</v>
      </c>
      <c r="F2785" s="78">
        <f t="shared" si="341"/>
        <v>-147.71580883836288</v>
      </c>
      <c r="G2785" s="78">
        <f t="shared" si="342"/>
        <v>10</v>
      </c>
      <c r="H2785" s="78">
        <f t="shared" si="343"/>
        <v>4.4545446969813334E-8</v>
      </c>
      <c r="I2785" s="78">
        <f t="shared" si="344"/>
        <v>4.4545446969813336E-7</v>
      </c>
      <c r="J2785" s="190"/>
    </row>
    <row r="2786" spans="1:10" x14ac:dyDescent="0.2">
      <c r="A2786" s="76">
        <v>9270</v>
      </c>
      <c r="B2786" s="76">
        <f t="shared" si="337"/>
        <v>9.27</v>
      </c>
      <c r="C2786" s="78">
        <f t="shared" si="338"/>
        <v>2.524713676119594E-8</v>
      </c>
      <c r="D2786" s="78">
        <f t="shared" si="339"/>
        <v>1</v>
      </c>
      <c r="E2786" s="78">
        <f t="shared" si="340"/>
        <v>2.524713676119594E-8</v>
      </c>
      <c r="F2786" s="78">
        <f t="shared" si="341"/>
        <v>-151.95575734838869</v>
      </c>
      <c r="G2786" s="78">
        <f t="shared" si="342"/>
        <v>10</v>
      </c>
      <c r="H2786" s="78">
        <f t="shared" si="343"/>
        <v>3.3190976336858387E-8</v>
      </c>
      <c r="I2786" s="78">
        <f t="shared" si="344"/>
        <v>3.3190976336858385E-7</v>
      </c>
      <c r="J2786" s="190"/>
    </row>
    <row r="2787" spans="1:10" x14ac:dyDescent="0.2">
      <c r="A2787" s="76">
        <v>9280</v>
      </c>
      <c r="B2787" s="76">
        <f t="shared" si="337"/>
        <v>9.2799999999999994</v>
      </c>
      <c r="C2787" s="78">
        <f t="shared" si="338"/>
        <v>9.6548507122779773E-9</v>
      </c>
      <c r="D2787" s="78">
        <f t="shared" si="339"/>
        <v>1</v>
      </c>
      <c r="E2787" s="78">
        <f t="shared" si="340"/>
        <v>9.6548507122779773E-9</v>
      </c>
      <c r="F2787" s="78">
        <f t="shared" si="341"/>
        <v>-160.30508874185568</v>
      </c>
      <c r="G2787" s="78">
        <f t="shared" si="342"/>
        <v>10</v>
      </c>
      <c r="H2787" s="78">
        <f t="shared" si="343"/>
        <v>1.7450993736736959E-8</v>
      </c>
      <c r="I2787" s="78">
        <f t="shared" si="344"/>
        <v>1.745099373673696E-7</v>
      </c>
      <c r="J2787" s="190"/>
    </row>
    <row r="2788" spans="1:10" x14ac:dyDescent="0.2">
      <c r="A2788" s="76">
        <v>9290</v>
      </c>
      <c r="B2788" s="76">
        <f t="shared" si="337"/>
        <v>9.2899999999999991</v>
      </c>
      <c r="C2788" s="78">
        <f t="shared" si="338"/>
        <v>1.3989062002470994E-9</v>
      </c>
      <c r="D2788" s="78">
        <f t="shared" si="339"/>
        <v>1</v>
      </c>
      <c r="E2788" s="78">
        <f t="shared" si="340"/>
        <v>1.3989062002470994E-9</v>
      </c>
      <c r="F2788" s="78">
        <f t="shared" si="341"/>
        <v>-177.08422809873815</v>
      </c>
      <c r="G2788" s="78">
        <f t="shared" si="342"/>
        <v>10</v>
      </c>
      <c r="H2788" s="78">
        <f t="shared" si="343"/>
        <v>5.5268784562625387E-9</v>
      </c>
      <c r="I2788" s="78">
        <f t="shared" si="344"/>
        <v>5.5268784562625384E-8</v>
      </c>
      <c r="J2788" s="190"/>
    </row>
    <row r="2789" spans="1:10" x14ac:dyDescent="0.2">
      <c r="A2789" s="76">
        <v>9300</v>
      </c>
      <c r="B2789" s="76">
        <f t="shared" si="337"/>
        <v>9.3000000000000007</v>
      </c>
      <c r="C2789" s="78">
        <f t="shared" si="338"/>
        <v>4.1206491381394455E-49</v>
      </c>
      <c r="D2789" s="78">
        <f t="shared" si="339"/>
        <v>1</v>
      </c>
      <c r="E2789" s="78">
        <f t="shared" si="340"/>
        <v>4.1206491381394455E-49</v>
      </c>
      <c r="F2789" s="78">
        <f t="shared" si="341"/>
        <v>-967.70068725746751</v>
      </c>
      <c r="G2789" s="78">
        <f t="shared" si="342"/>
        <v>10</v>
      </c>
      <c r="H2789" s="78">
        <f t="shared" si="343"/>
        <v>6.9945310012354972E-10</v>
      </c>
      <c r="I2789" s="78">
        <f t="shared" si="344"/>
        <v>6.994531001235497E-9</v>
      </c>
      <c r="J2789" s="190"/>
    </row>
    <row r="2790" spans="1:10" x14ac:dyDescent="0.2">
      <c r="A2790" s="76">
        <v>9310</v>
      </c>
      <c r="B2790" s="76">
        <f t="shared" si="337"/>
        <v>9.31</v>
      </c>
      <c r="C2790" s="78">
        <f t="shared" si="338"/>
        <v>1.3909055385254526E-9</v>
      </c>
      <c r="D2790" s="78">
        <f t="shared" si="339"/>
        <v>1</v>
      </c>
      <c r="E2790" s="78">
        <f t="shared" si="340"/>
        <v>1.3909055385254526E-9</v>
      </c>
      <c r="F2790" s="78">
        <f t="shared" si="341"/>
        <v>-177.13404727061433</v>
      </c>
      <c r="G2790" s="78">
        <f t="shared" si="342"/>
        <v>10</v>
      </c>
      <c r="H2790" s="78">
        <f t="shared" si="343"/>
        <v>6.9545276926272632E-10</v>
      </c>
      <c r="I2790" s="78">
        <f t="shared" si="344"/>
        <v>6.9545276926272632E-9</v>
      </c>
      <c r="J2790" s="190"/>
    </row>
    <row r="2791" spans="1:10" x14ac:dyDescent="0.2">
      <c r="A2791" s="76">
        <v>9320</v>
      </c>
      <c r="B2791" s="76">
        <f t="shared" si="337"/>
        <v>9.32</v>
      </c>
      <c r="C2791" s="78">
        <f t="shared" si="338"/>
        <v>9.5447298164900245E-9</v>
      </c>
      <c r="D2791" s="78">
        <f t="shared" si="339"/>
        <v>1</v>
      </c>
      <c r="E2791" s="78">
        <f t="shared" si="340"/>
        <v>9.5447298164900245E-9</v>
      </c>
      <c r="F2791" s="78">
        <f t="shared" si="341"/>
        <v>-160.40472721417157</v>
      </c>
      <c r="G2791" s="78">
        <f t="shared" si="342"/>
        <v>10</v>
      </c>
      <c r="H2791" s="78">
        <f t="shared" si="343"/>
        <v>5.4678176775077386E-9</v>
      </c>
      <c r="I2791" s="78">
        <f t="shared" si="344"/>
        <v>5.4678176775077384E-8</v>
      </c>
      <c r="J2791" s="190"/>
    </row>
    <row r="2792" spans="1:10" x14ac:dyDescent="0.2">
      <c r="A2792" s="76">
        <v>9330</v>
      </c>
      <c r="B2792" s="76">
        <f t="shared" si="337"/>
        <v>9.33</v>
      </c>
      <c r="C2792" s="78">
        <f t="shared" si="338"/>
        <v>2.4816425738977806E-8</v>
      </c>
      <c r="D2792" s="78">
        <f t="shared" si="339"/>
        <v>1</v>
      </c>
      <c r="E2792" s="78">
        <f t="shared" si="340"/>
        <v>2.4816425738977806E-8</v>
      </c>
      <c r="F2792" s="78">
        <f t="shared" si="341"/>
        <v>-152.1052153782764</v>
      </c>
      <c r="G2792" s="78">
        <f t="shared" si="342"/>
        <v>10</v>
      </c>
      <c r="H2792" s="78">
        <f t="shared" si="343"/>
        <v>1.7180577777733914E-8</v>
      </c>
      <c r="I2792" s="78">
        <f t="shared" si="344"/>
        <v>1.7180577777733914E-7</v>
      </c>
      <c r="J2792" s="190"/>
    </row>
    <row r="2793" spans="1:10" x14ac:dyDescent="0.2">
      <c r="A2793" s="76">
        <v>9340</v>
      </c>
      <c r="B2793" s="76">
        <f t="shared" si="337"/>
        <v>9.34</v>
      </c>
      <c r="C2793" s="78">
        <f t="shared" si="338"/>
        <v>4.0201814880583947E-8</v>
      </c>
      <c r="D2793" s="78">
        <f t="shared" si="339"/>
        <v>1</v>
      </c>
      <c r="E2793" s="78">
        <f t="shared" si="340"/>
        <v>4.0201814880583947E-8</v>
      </c>
      <c r="F2793" s="78">
        <f t="shared" si="341"/>
        <v>-147.91508681152877</v>
      </c>
      <c r="G2793" s="78">
        <f t="shared" si="342"/>
        <v>10</v>
      </c>
      <c r="H2793" s="78">
        <f t="shared" si="343"/>
        <v>3.2509120309780875E-8</v>
      </c>
      <c r="I2793" s="78">
        <f t="shared" si="344"/>
        <v>3.2509120309780873E-7</v>
      </c>
      <c r="J2793" s="190"/>
    </row>
    <row r="2794" spans="1:10" x14ac:dyDescent="0.2">
      <c r="A2794" s="76">
        <v>9350</v>
      </c>
      <c r="B2794" s="76">
        <f t="shared" si="337"/>
        <v>9.35</v>
      </c>
      <c r="C2794" s="78">
        <f t="shared" si="338"/>
        <v>4.6600302579685994E-8</v>
      </c>
      <c r="D2794" s="78">
        <f t="shared" si="339"/>
        <v>1</v>
      </c>
      <c r="E2794" s="78">
        <f t="shared" si="340"/>
        <v>4.6600302579685994E-8</v>
      </c>
      <c r="F2794" s="78">
        <f t="shared" si="341"/>
        <v>-146.63222526780456</v>
      </c>
      <c r="G2794" s="78">
        <f t="shared" si="342"/>
        <v>10</v>
      </c>
      <c r="H2794" s="78">
        <f t="shared" si="343"/>
        <v>4.3401058730134967E-8</v>
      </c>
      <c r="I2794" s="78">
        <f t="shared" si="344"/>
        <v>4.3401058730134967E-7</v>
      </c>
      <c r="J2794" s="190"/>
    </row>
    <row r="2795" spans="1:10" x14ac:dyDescent="0.2">
      <c r="A2795" s="76">
        <v>9360</v>
      </c>
      <c r="B2795" s="76">
        <f t="shared" si="337"/>
        <v>9.36</v>
      </c>
      <c r="C2795" s="78">
        <f t="shared" si="338"/>
        <v>3.9973431555058955E-8</v>
      </c>
      <c r="D2795" s="78">
        <f t="shared" si="339"/>
        <v>1</v>
      </c>
      <c r="E2795" s="78">
        <f t="shared" si="340"/>
        <v>3.9973431555058955E-8</v>
      </c>
      <c r="F2795" s="78">
        <f t="shared" si="341"/>
        <v>-147.96457135480975</v>
      </c>
      <c r="G2795" s="78">
        <f t="shared" si="342"/>
        <v>10</v>
      </c>
      <c r="H2795" s="78">
        <f t="shared" si="343"/>
        <v>4.3286867067372474E-8</v>
      </c>
      <c r="I2795" s="78">
        <f t="shared" si="344"/>
        <v>4.3286867067372474E-7</v>
      </c>
      <c r="J2795" s="190"/>
    </row>
    <row r="2796" spans="1:10" x14ac:dyDescent="0.2">
      <c r="A2796" s="76">
        <v>9370</v>
      </c>
      <c r="B2796" s="76">
        <f t="shared" si="337"/>
        <v>9.3699999999999992</v>
      </c>
      <c r="C2796" s="78">
        <f t="shared" si="338"/>
        <v>2.4535265981423138E-8</v>
      </c>
      <c r="D2796" s="78">
        <f t="shared" si="339"/>
        <v>1</v>
      </c>
      <c r="E2796" s="78">
        <f t="shared" si="340"/>
        <v>2.4535265981423138E-8</v>
      </c>
      <c r="F2796" s="78">
        <f t="shared" si="341"/>
        <v>-152.2041845913314</v>
      </c>
      <c r="G2796" s="78">
        <f t="shared" si="342"/>
        <v>10</v>
      </c>
      <c r="H2796" s="78">
        <f t="shared" si="343"/>
        <v>3.2254348768241046E-8</v>
      </c>
      <c r="I2796" s="78">
        <f t="shared" si="344"/>
        <v>3.2254348768241048E-7</v>
      </c>
      <c r="J2796" s="190"/>
    </row>
    <row r="2797" spans="1:10" x14ac:dyDescent="0.2">
      <c r="A2797" s="76">
        <v>9380</v>
      </c>
      <c r="B2797" s="76">
        <f t="shared" si="337"/>
        <v>9.3800000000000008</v>
      </c>
      <c r="C2797" s="78">
        <f t="shared" si="338"/>
        <v>9.3829830653576246E-9</v>
      </c>
      <c r="D2797" s="78">
        <f t="shared" si="339"/>
        <v>1</v>
      </c>
      <c r="E2797" s="78">
        <f t="shared" si="340"/>
        <v>9.3829830653576246E-9</v>
      </c>
      <c r="F2797" s="78">
        <f t="shared" si="341"/>
        <v>-160.55318134998163</v>
      </c>
      <c r="G2797" s="78">
        <f t="shared" si="342"/>
        <v>10</v>
      </c>
      <c r="H2797" s="78">
        <f t="shared" si="343"/>
        <v>1.695912452339038E-8</v>
      </c>
      <c r="I2797" s="78">
        <f t="shared" si="344"/>
        <v>1.695912452339038E-7</v>
      </c>
      <c r="J2797" s="190"/>
    </row>
    <row r="2798" spans="1:10" x14ac:dyDescent="0.2">
      <c r="A2798" s="76">
        <v>9390</v>
      </c>
      <c r="B2798" s="76">
        <f t="shared" si="337"/>
        <v>9.39</v>
      </c>
      <c r="C2798" s="78">
        <f t="shared" si="338"/>
        <v>1.3595671562508058E-9</v>
      </c>
      <c r="D2798" s="78">
        <f t="shared" si="339"/>
        <v>1</v>
      </c>
      <c r="E2798" s="78">
        <f t="shared" si="340"/>
        <v>1.3595671562508058E-9</v>
      </c>
      <c r="F2798" s="78">
        <f t="shared" si="341"/>
        <v>-177.33198670865994</v>
      </c>
      <c r="G2798" s="78">
        <f t="shared" si="342"/>
        <v>10</v>
      </c>
      <c r="H2798" s="78">
        <f t="shared" si="343"/>
        <v>5.3712751108042152E-9</v>
      </c>
      <c r="I2798" s="78">
        <f t="shared" si="344"/>
        <v>5.3712751108042152E-8</v>
      </c>
      <c r="J2798" s="190"/>
    </row>
    <row r="2799" spans="1:10" x14ac:dyDescent="0.2">
      <c r="A2799" s="76">
        <v>9400</v>
      </c>
      <c r="B2799" s="76">
        <f t="shared" si="337"/>
        <v>9.4</v>
      </c>
      <c r="C2799" s="78">
        <f t="shared" si="338"/>
        <v>4.32401379627801E-50</v>
      </c>
      <c r="D2799" s="78">
        <f t="shared" si="339"/>
        <v>1</v>
      </c>
      <c r="E2799" s="78">
        <f t="shared" si="340"/>
        <v>4.32401379627801E-50</v>
      </c>
      <c r="F2799" s="78">
        <f t="shared" si="341"/>
        <v>-987.28225858097085</v>
      </c>
      <c r="G2799" s="78">
        <f t="shared" si="342"/>
        <v>10</v>
      </c>
      <c r="H2799" s="78">
        <f t="shared" si="343"/>
        <v>6.797835781254029E-10</v>
      </c>
      <c r="I2799" s="78">
        <f t="shared" si="344"/>
        <v>6.797835781254029E-9</v>
      </c>
      <c r="J2799" s="190"/>
    </row>
    <row r="2800" spans="1:10" x14ac:dyDescent="0.2">
      <c r="A2800" s="76">
        <v>9410</v>
      </c>
      <c r="B2800" s="76">
        <f t="shared" si="337"/>
        <v>9.41</v>
      </c>
      <c r="C2800" s="78">
        <f t="shared" si="338"/>
        <v>1.3518951522496382E-9</v>
      </c>
      <c r="D2800" s="78">
        <f t="shared" si="339"/>
        <v>1</v>
      </c>
      <c r="E2800" s="78">
        <f t="shared" si="340"/>
        <v>1.3518951522496382E-9</v>
      </c>
      <c r="F2800" s="78">
        <f t="shared" si="341"/>
        <v>-177.38113978571499</v>
      </c>
      <c r="G2800" s="78">
        <f t="shared" si="342"/>
        <v>10</v>
      </c>
      <c r="H2800" s="78">
        <f t="shared" si="343"/>
        <v>6.759475761248191E-10</v>
      </c>
      <c r="I2800" s="78">
        <f t="shared" si="344"/>
        <v>6.7594757612481912E-9</v>
      </c>
      <c r="J2800" s="190"/>
    </row>
    <row r="2801" spans="1:10" x14ac:dyDescent="0.2">
      <c r="A2801" s="76">
        <v>9420</v>
      </c>
      <c r="B2801" s="76">
        <f t="shared" si="337"/>
        <v>9.42</v>
      </c>
      <c r="C2801" s="78">
        <f t="shared" si="338"/>
        <v>9.277385831353874E-9</v>
      </c>
      <c r="D2801" s="78">
        <f t="shared" si="339"/>
        <v>1</v>
      </c>
      <c r="E2801" s="78">
        <f t="shared" si="340"/>
        <v>9.277385831353874E-9</v>
      </c>
      <c r="F2801" s="78">
        <f t="shared" si="341"/>
        <v>-160.65148762854744</v>
      </c>
      <c r="G2801" s="78">
        <f t="shared" si="342"/>
        <v>10</v>
      </c>
      <c r="H2801" s="78">
        <f t="shared" si="343"/>
        <v>5.3146404918017562E-9</v>
      </c>
      <c r="I2801" s="78">
        <f t="shared" si="344"/>
        <v>5.3146404918017565E-8</v>
      </c>
      <c r="J2801" s="190"/>
    </row>
    <row r="2802" spans="1:10" x14ac:dyDescent="0.2">
      <c r="A2802" s="76">
        <v>9430</v>
      </c>
      <c r="B2802" s="76">
        <f t="shared" si="337"/>
        <v>9.43</v>
      </c>
      <c r="C2802" s="78">
        <f t="shared" si="338"/>
        <v>2.4122248325908128E-8</v>
      </c>
      <c r="D2802" s="78">
        <f t="shared" si="339"/>
        <v>1</v>
      </c>
      <c r="E2802" s="78">
        <f t="shared" si="340"/>
        <v>2.4122248325908128E-8</v>
      </c>
      <c r="F2802" s="78">
        <f t="shared" si="341"/>
        <v>-152.35164432033139</v>
      </c>
      <c r="G2802" s="78">
        <f t="shared" si="342"/>
        <v>10</v>
      </c>
      <c r="H2802" s="78">
        <f t="shared" si="343"/>
        <v>1.6699817078631E-8</v>
      </c>
      <c r="I2802" s="78">
        <f t="shared" si="344"/>
        <v>1.6699817078631001E-7</v>
      </c>
      <c r="J2802" s="190"/>
    </row>
    <row r="2803" spans="1:10" x14ac:dyDescent="0.2">
      <c r="A2803" s="76">
        <v>9440</v>
      </c>
      <c r="B2803" s="76">
        <f t="shared" si="337"/>
        <v>9.44</v>
      </c>
      <c r="C2803" s="78">
        <f t="shared" si="338"/>
        <v>3.9078758187835331E-8</v>
      </c>
      <c r="D2803" s="78">
        <f t="shared" si="339"/>
        <v>1</v>
      </c>
      <c r="E2803" s="78">
        <f t="shared" si="340"/>
        <v>3.9078758187835331E-8</v>
      </c>
      <c r="F2803" s="78">
        <f t="shared" si="341"/>
        <v>-148.16118490763208</v>
      </c>
      <c r="G2803" s="78">
        <f t="shared" si="342"/>
        <v>10</v>
      </c>
      <c r="H2803" s="78">
        <f t="shared" si="343"/>
        <v>3.1600503256871731E-8</v>
      </c>
      <c r="I2803" s="78">
        <f t="shared" si="344"/>
        <v>3.1600503256871731E-7</v>
      </c>
      <c r="J2803" s="190"/>
    </row>
    <row r="2804" spans="1:10" x14ac:dyDescent="0.2">
      <c r="A2804" s="76">
        <v>9450</v>
      </c>
      <c r="B2804" s="76">
        <f t="shared" si="337"/>
        <v>9.4499999999999993</v>
      </c>
      <c r="C2804" s="78">
        <f t="shared" si="338"/>
        <v>4.530022330868747E-8</v>
      </c>
      <c r="D2804" s="78">
        <f t="shared" si="339"/>
        <v>1</v>
      </c>
      <c r="E2804" s="78">
        <f t="shared" si="340"/>
        <v>4.530022330868747E-8</v>
      </c>
      <c r="F2804" s="78">
        <f t="shared" si="341"/>
        <v>-146.87799314230773</v>
      </c>
      <c r="G2804" s="78">
        <f t="shared" si="342"/>
        <v>10</v>
      </c>
      <c r="H2804" s="78">
        <f t="shared" si="343"/>
        <v>4.21894907482614E-8</v>
      </c>
      <c r="I2804" s="78">
        <f t="shared" si="344"/>
        <v>4.21894907482614E-7</v>
      </c>
      <c r="J2804" s="190"/>
    </row>
    <row r="2805" spans="1:10" x14ac:dyDescent="0.2">
      <c r="A2805" s="76">
        <v>9460</v>
      </c>
      <c r="B2805" s="76">
        <f t="shared" si="337"/>
        <v>9.4600000000000009</v>
      </c>
      <c r="C2805" s="78">
        <f t="shared" si="338"/>
        <v>3.8859706711646216E-8</v>
      </c>
      <c r="D2805" s="78">
        <f t="shared" si="339"/>
        <v>1</v>
      </c>
      <c r="E2805" s="78">
        <f t="shared" si="340"/>
        <v>3.8859706711646216E-8</v>
      </c>
      <c r="F2805" s="78">
        <f t="shared" si="341"/>
        <v>-148.2100096300486</v>
      </c>
      <c r="G2805" s="78">
        <f t="shared" si="342"/>
        <v>10</v>
      </c>
      <c r="H2805" s="78">
        <f t="shared" si="343"/>
        <v>4.207996501016684E-8</v>
      </c>
      <c r="I2805" s="78">
        <f t="shared" si="344"/>
        <v>4.2079965010166837E-7</v>
      </c>
      <c r="J2805" s="190"/>
    </row>
    <row r="2806" spans="1:10" x14ac:dyDescent="0.2">
      <c r="A2806" s="76">
        <v>9470</v>
      </c>
      <c r="B2806" s="76">
        <f t="shared" si="337"/>
        <v>9.4700000000000006</v>
      </c>
      <c r="C2806" s="78">
        <f t="shared" si="338"/>
        <v>2.3852576951759948E-8</v>
      </c>
      <c r="D2806" s="78">
        <f t="shared" si="339"/>
        <v>1</v>
      </c>
      <c r="E2806" s="78">
        <f t="shared" si="340"/>
        <v>2.3852576951759948E-8</v>
      </c>
      <c r="F2806" s="78">
        <f t="shared" si="341"/>
        <v>-152.44929388763677</v>
      </c>
      <c r="G2806" s="78">
        <f t="shared" si="342"/>
        <v>10</v>
      </c>
      <c r="H2806" s="78">
        <f t="shared" si="343"/>
        <v>3.1356141831703082E-8</v>
      </c>
      <c r="I2806" s="78">
        <f t="shared" si="344"/>
        <v>3.1356141831703085E-7</v>
      </c>
      <c r="J2806" s="190"/>
    </row>
    <row r="2807" spans="1:10" x14ac:dyDescent="0.2">
      <c r="A2807" s="76">
        <v>9480</v>
      </c>
      <c r="B2807" s="76">
        <f t="shared" si="337"/>
        <v>9.48</v>
      </c>
      <c r="C2807" s="78">
        <f t="shared" si="338"/>
        <v>9.1222482268167524E-9</v>
      </c>
      <c r="D2807" s="78">
        <f t="shared" si="339"/>
        <v>1</v>
      </c>
      <c r="E2807" s="78">
        <f t="shared" si="340"/>
        <v>9.1222482268167524E-9</v>
      </c>
      <c r="F2807" s="78">
        <f t="shared" si="341"/>
        <v>-160.7979622856858</v>
      </c>
      <c r="G2807" s="78">
        <f t="shared" si="342"/>
        <v>10</v>
      </c>
      <c r="H2807" s="78">
        <f t="shared" si="343"/>
        <v>1.6487412589288352E-8</v>
      </c>
      <c r="I2807" s="78">
        <f t="shared" si="344"/>
        <v>1.6487412589288353E-7</v>
      </c>
      <c r="J2807" s="190"/>
    </row>
    <row r="2808" spans="1:10" x14ac:dyDescent="0.2">
      <c r="A2808" s="76">
        <v>9490</v>
      </c>
      <c r="B2808" s="76">
        <f t="shared" si="337"/>
        <v>9.49</v>
      </c>
      <c r="C2808" s="78">
        <f t="shared" si="338"/>
        <v>1.3218373068047039E-9</v>
      </c>
      <c r="D2808" s="78">
        <f t="shared" si="339"/>
        <v>1</v>
      </c>
      <c r="E2808" s="78">
        <f t="shared" si="340"/>
        <v>1.3218373068047039E-9</v>
      </c>
      <c r="F2808" s="78">
        <f t="shared" si="341"/>
        <v>-177.57643990010951</v>
      </c>
      <c r="G2808" s="78">
        <f t="shared" si="342"/>
        <v>10</v>
      </c>
      <c r="H2808" s="78">
        <f t="shared" si="343"/>
        <v>5.2220427668107278E-9</v>
      </c>
      <c r="I2808" s="78">
        <f t="shared" si="344"/>
        <v>5.2220427668107277E-8</v>
      </c>
      <c r="J2808" s="190"/>
    </row>
    <row r="2809" spans="1:10" x14ac:dyDescent="0.2">
      <c r="A2809" s="76">
        <v>9500</v>
      </c>
      <c r="B2809" s="76">
        <f t="shared" si="337"/>
        <v>9.5</v>
      </c>
      <c r="C2809" s="78">
        <f t="shared" si="338"/>
        <v>8.6366684803911873E-48</v>
      </c>
      <c r="D2809" s="78">
        <f t="shared" si="339"/>
        <v>1</v>
      </c>
      <c r="E2809" s="78">
        <f t="shared" si="340"/>
        <v>8.6366684803911873E-48</v>
      </c>
      <c r="F2809" s="78">
        <f t="shared" si="341"/>
        <v>-941.27307501061546</v>
      </c>
      <c r="G2809" s="78">
        <f t="shared" si="342"/>
        <v>10</v>
      </c>
      <c r="H2809" s="78">
        <f t="shared" si="343"/>
        <v>6.6091865340235197E-10</v>
      </c>
      <c r="I2809" s="78">
        <f t="shared" si="344"/>
        <v>6.6091865340235199E-9</v>
      </c>
      <c r="J2809" s="190"/>
    </row>
    <row r="2810" spans="1:10" x14ac:dyDescent="0.2">
      <c r="A2810" s="76">
        <v>9510</v>
      </c>
      <c r="B2810" s="76">
        <f t="shared" si="337"/>
        <v>9.51</v>
      </c>
      <c r="C2810" s="78">
        <f t="shared" si="338"/>
        <v>1.3144771272705981E-9</v>
      </c>
      <c r="D2810" s="78">
        <f t="shared" si="339"/>
        <v>1</v>
      </c>
      <c r="E2810" s="78">
        <f t="shared" si="340"/>
        <v>1.3144771272705981E-9</v>
      </c>
      <c r="F2810" s="78">
        <f t="shared" si="341"/>
        <v>-177.62493932978441</v>
      </c>
      <c r="G2810" s="78">
        <f t="shared" si="342"/>
        <v>10</v>
      </c>
      <c r="H2810" s="78">
        <f t="shared" si="343"/>
        <v>6.5723856363529904E-10</v>
      </c>
      <c r="I2810" s="78">
        <f t="shared" si="344"/>
        <v>6.5723856363529904E-9</v>
      </c>
      <c r="J2810" s="190"/>
    </row>
    <row r="2811" spans="1:10" x14ac:dyDescent="0.2">
      <c r="A2811" s="76">
        <v>9520</v>
      </c>
      <c r="B2811" s="76">
        <f t="shared" si="337"/>
        <v>9.52</v>
      </c>
      <c r="C2811" s="78">
        <f t="shared" si="338"/>
        <v>9.0209429592785108E-9</v>
      </c>
      <c r="D2811" s="78">
        <f t="shared" si="339"/>
        <v>1</v>
      </c>
      <c r="E2811" s="78">
        <f t="shared" si="340"/>
        <v>9.0209429592785108E-9</v>
      </c>
      <c r="F2811" s="78">
        <f t="shared" si="341"/>
        <v>-160.89496126555386</v>
      </c>
      <c r="G2811" s="78">
        <f t="shared" si="342"/>
        <v>10</v>
      </c>
      <c r="H2811" s="78">
        <f t="shared" si="343"/>
        <v>5.1677100432745548E-9</v>
      </c>
      <c r="I2811" s="78">
        <f t="shared" si="344"/>
        <v>5.1677100432745545E-8</v>
      </c>
      <c r="J2811" s="190"/>
    </row>
    <row r="2812" spans="1:10" x14ac:dyDescent="0.2">
      <c r="A2812" s="76">
        <v>9530</v>
      </c>
      <c r="B2812" s="76">
        <f t="shared" si="337"/>
        <v>9.5299999999999994</v>
      </c>
      <c r="C2812" s="78">
        <f t="shared" si="338"/>
        <v>2.3456346424556663E-8</v>
      </c>
      <c r="D2812" s="78">
        <f t="shared" si="339"/>
        <v>1</v>
      </c>
      <c r="E2812" s="78">
        <f t="shared" si="340"/>
        <v>2.3456346424556663E-8</v>
      </c>
      <c r="F2812" s="78">
        <f t="shared" si="341"/>
        <v>-152.5947926587514</v>
      </c>
      <c r="G2812" s="78">
        <f t="shared" si="342"/>
        <v>10</v>
      </c>
      <c r="H2812" s="78">
        <f t="shared" si="343"/>
        <v>1.6238644691917587E-8</v>
      </c>
      <c r="I2812" s="78">
        <f t="shared" si="344"/>
        <v>1.6238644691917587E-7</v>
      </c>
      <c r="J2812" s="190"/>
    </row>
    <row r="2813" spans="1:10" x14ac:dyDescent="0.2">
      <c r="A2813" s="76">
        <v>9540</v>
      </c>
      <c r="B2813" s="76">
        <f t="shared" ref="B2813:B2876" si="345">A2813/1000</f>
        <v>9.5399999999999991</v>
      </c>
      <c r="C2813" s="78">
        <f t="shared" ref="C2813:C2876" si="346">ABS(SIN(((144*PI()*$A2813*VLOOKUP($D$8,$C$13:$D$16,2,FALSE))/($D$11*1000000)))/(VLOOKUP($D$8,$C$13:$D$16,2,FALSE)*SIN(((144*PI()*$A2813)/($D$11*1000000)))))^3</f>
        <v>3.8001397869789951E-8</v>
      </c>
      <c r="D2813" s="78">
        <f t="shared" ref="D2813:D2876" si="347">ABS(SIN(((144*VLOOKUP($D$8,$C$13:$D$16,2,FALSE)*PI()*$A2813*VLOOKUP($D$8,$C$13:$E$16,3,FALSE))/($D$11*1000000)))/(VLOOKUP($D$8,$C$13:$E$16,3,FALSE)*SIN(((144*VLOOKUP($D$8,$C$13:$D$16,2,FALSE)*PI()*$A2813)/($D$11*1000000)))))^1</f>
        <v>1</v>
      </c>
      <c r="E2813" s="78">
        <f t="shared" ref="E2813:E2876" si="348">C2813*D2813</f>
        <v>3.8001397869789951E-8</v>
      </c>
      <c r="F2813" s="78">
        <f t="shared" ref="F2813:F2876" si="349">20*LOG10(E2813)</f>
        <v>-148.40400855399523</v>
      </c>
      <c r="G2813" s="78">
        <f t="shared" ref="G2813:G2876" si="350">A2813-A2812</f>
        <v>10</v>
      </c>
      <c r="H2813" s="78">
        <f t="shared" ref="H2813:H2876" si="351">((C2813+C2812)/2)</f>
        <v>3.0728872147173307E-8</v>
      </c>
      <c r="I2813" s="78">
        <f t="shared" si="344"/>
        <v>3.0728872147173304E-7</v>
      </c>
      <c r="J2813" s="190"/>
    </row>
    <row r="2814" spans="1:10" x14ac:dyDescent="0.2">
      <c r="A2814" s="76">
        <v>9550</v>
      </c>
      <c r="B2814" s="76">
        <f t="shared" si="345"/>
        <v>9.5500000000000007</v>
      </c>
      <c r="C2814" s="78">
        <f t="shared" si="346"/>
        <v>4.4052987403916227E-8</v>
      </c>
      <c r="D2814" s="78">
        <f t="shared" si="347"/>
        <v>1</v>
      </c>
      <c r="E2814" s="78">
        <f t="shared" si="348"/>
        <v>4.4052987403916227E-8</v>
      </c>
      <c r="F2814" s="78">
        <f t="shared" si="349"/>
        <v>-147.12049270120497</v>
      </c>
      <c r="G2814" s="78">
        <f t="shared" si="350"/>
        <v>10</v>
      </c>
      <c r="H2814" s="78">
        <f t="shared" si="351"/>
        <v>4.1027192636853086E-8</v>
      </c>
      <c r="I2814" s="78">
        <f t="shared" ref="I2814:I2877" si="352">G2814*H2814</f>
        <v>4.1027192636853083E-7</v>
      </c>
      <c r="J2814" s="190"/>
    </row>
    <row r="2815" spans="1:10" x14ac:dyDescent="0.2">
      <c r="A2815" s="76">
        <v>9560</v>
      </c>
      <c r="B2815" s="76">
        <f t="shared" si="345"/>
        <v>9.56</v>
      </c>
      <c r="C2815" s="78">
        <f t="shared" si="346"/>
        <v>3.7791202812418022E-8</v>
      </c>
      <c r="D2815" s="78">
        <f t="shared" si="347"/>
        <v>1</v>
      </c>
      <c r="E2815" s="78">
        <f t="shared" si="348"/>
        <v>3.7791202812418022E-8</v>
      </c>
      <c r="F2815" s="78">
        <f t="shared" si="349"/>
        <v>-148.45218570414036</v>
      </c>
      <c r="G2815" s="78">
        <f t="shared" si="350"/>
        <v>10</v>
      </c>
      <c r="H2815" s="78">
        <f t="shared" si="351"/>
        <v>4.0922095108167128E-8</v>
      </c>
      <c r="I2815" s="78">
        <f t="shared" si="352"/>
        <v>4.0922095108167125E-7</v>
      </c>
      <c r="J2815" s="190"/>
    </row>
    <row r="2816" spans="1:10" x14ac:dyDescent="0.2">
      <c r="A2816" s="76">
        <v>9570</v>
      </c>
      <c r="B2816" s="76">
        <f t="shared" si="345"/>
        <v>9.57</v>
      </c>
      <c r="C2816" s="78">
        <f t="shared" si="346"/>
        <v>2.3197578130286507E-8</v>
      </c>
      <c r="D2816" s="78">
        <f t="shared" si="347"/>
        <v>1</v>
      </c>
      <c r="E2816" s="78">
        <f t="shared" si="348"/>
        <v>2.3197578130286507E-8</v>
      </c>
      <c r="F2816" s="78">
        <f t="shared" si="349"/>
        <v>-152.69114707766107</v>
      </c>
      <c r="G2816" s="78">
        <f t="shared" si="350"/>
        <v>10</v>
      </c>
      <c r="H2816" s="78">
        <f t="shared" si="351"/>
        <v>3.0494390471352262E-8</v>
      </c>
      <c r="I2816" s="78">
        <f t="shared" si="352"/>
        <v>3.0494390471352261E-7</v>
      </c>
      <c r="J2816" s="190"/>
    </row>
    <row r="2817" spans="1:10" x14ac:dyDescent="0.2">
      <c r="A2817" s="76">
        <v>9580</v>
      </c>
      <c r="B2817" s="76">
        <f t="shared" si="345"/>
        <v>9.58</v>
      </c>
      <c r="C2817" s="78">
        <f t="shared" si="346"/>
        <v>8.8720777786268523E-9</v>
      </c>
      <c r="D2817" s="78">
        <f t="shared" si="347"/>
        <v>1</v>
      </c>
      <c r="E2817" s="78">
        <f t="shared" si="348"/>
        <v>8.8720777786268523E-9</v>
      </c>
      <c r="F2817" s="78">
        <f t="shared" si="349"/>
        <v>-161.03949319046831</v>
      </c>
      <c r="G2817" s="78">
        <f t="shared" si="350"/>
        <v>10</v>
      </c>
      <c r="H2817" s="78">
        <f t="shared" si="351"/>
        <v>1.6034827954456679E-8</v>
      </c>
      <c r="I2817" s="78">
        <f t="shared" si="352"/>
        <v>1.6034827954456678E-7</v>
      </c>
      <c r="J2817" s="190"/>
    </row>
    <row r="2818" spans="1:10" x14ac:dyDescent="0.2">
      <c r="A2818" s="76">
        <v>9590</v>
      </c>
      <c r="B2818" s="76">
        <f t="shared" si="345"/>
        <v>9.59</v>
      </c>
      <c r="C2818" s="78">
        <f t="shared" si="346"/>
        <v>1.2856345768730387E-9</v>
      </c>
      <c r="D2818" s="78">
        <f t="shared" si="347"/>
        <v>1</v>
      </c>
      <c r="E2818" s="78">
        <f t="shared" si="348"/>
        <v>1.2856345768730387E-9</v>
      </c>
      <c r="F2818" s="78">
        <f t="shared" si="349"/>
        <v>-177.81764911656776</v>
      </c>
      <c r="G2818" s="78">
        <f t="shared" si="350"/>
        <v>10</v>
      </c>
      <c r="H2818" s="78">
        <f t="shared" si="351"/>
        <v>5.0788561777499458E-9</v>
      </c>
      <c r="I2818" s="78">
        <f t="shared" si="352"/>
        <v>5.0788561777499458E-8</v>
      </c>
      <c r="J2818" s="190"/>
    </row>
    <row r="2819" spans="1:10" x14ac:dyDescent="0.2">
      <c r="A2819" s="76">
        <v>9600</v>
      </c>
      <c r="B2819" s="76">
        <f t="shared" si="345"/>
        <v>9.6</v>
      </c>
      <c r="C2819" s="78">
        <f t="shared" si="346"/>
        <v>7.0689198983306811E-50</v>
      </c>
      <c r="D2819" s="78">
        <f t="shared" si="347"/>
        <v>1</v>
      </c>
      <c r="E2819" s="78">
        <f t="shared" si="348"/>
        <v>7.0689198983306811E-50</v>
      </c>
      <c r="F2819" s="78">
        <f t="shared" si="349"/>
        <v>-983.01293879062484</v>
      </c>
      <c r="G2819" s="78">
        <f t="shared" si="350"/>
        <v>10</v>
      </c>
      <c r="H2819" s="78">
        <f t="shared" si="351"/>
        <v>6.4281728843651933E-10</v>
      </c>
      <c r="I2819" s="78">
        <f t="shared" si="352"/>
        <v>6.4281728843651931E-9</v>
      </c>
      <c r="J2819" s="190"/>
    </row>
    <row r="2820" spans="1:10" x14ac:dyDescent="0.2">
      <c r="A2820" s="76">
        <v>9610</v>
      </c>
      <c r="B2820" s="76">
        <f t="shared" si="345"/>
        <v>9.61</v>
      </c>
      <c r="C2820" s="78">
        <f t="shared" si="346"/>
        <v>1.2785704189517585E-9</v>
      </c>
      <c r="D2820" s="78">
        <f t="shared" si="347"/>
        <v>1</v>
      </c>
      <c r="E2820" s="78">
        <f t="shared" si="348"/>
        <v>1.2785704189517585E-9</v>
      </c>
      <c r="F2820" s="78">
        <f t="shared" si="349"/>
        <v>-177.86550695275341</v>
      </c>
      <c r="G2820" s="78">
        <f t="shared" si="350"/>
        <v>10</v>
      </c>
      <c r="H2820" s="78">
        <f t="shared" si="351"/>
        <v>6.3928520947587927E-10</v>
      </c>
      <c r="I2820" s="78">
        <f t="shared" si="352"/>
        <v>6.3928520947587923E-9</v>
      </c>
      <c r="J2820" s="190"/>
    </row>
    <row r="2821" spans="1:10" x14ac:dyDescent="0.2">
      <c r="A2821" s="76">
        <v>9620</v>
      </c>
      <c r="B2821" s="76">
        <f t="shared" si="345"/>
        <v>9.6199999999999992</v>
      </c>
      <c r="C2821" s="78">
        <f t="shared" si="346"/>
        <v>8.7748469648988637E-9</v>
      </c>
      <c r="D2821" s="78">
        <f t="shared" si="347"/>
        <v>1</v>
      </c>
      <c r="E2821" s="78">
        <f t="shared" si="348"/>
        <v>8.7748469648988637E-9</v>
      </c>
      <c r="F2821" s="78">
        <f t="shared" si="349"/>
        <v>-161.13520897958924</v>
      </c>
      <c r="G2821" s="78">
        <f t="shared" si="350"/>
        <v>10</v>
      </c>
      <c r="H2821" s="78">
        <f t="shared" si="351"/>
        <v>5.0267086919253109E-9</v>
      </c>
      <c r="I2821" s="78">
        <f t="shared" si="352"/>
        <v>5.0267086919253111E-8</v>
      </c>
      <c r="J2821" s="190"/>
    </row>
    <row r="2822" spans="1:10" x14ac:dyDescent="0.2">
      <c r="A2822" s="76">
        <v>9630</v>
      </c>
      <c r="B2822" s="76">
        <f t="shared" si="345"/>
        <v>9.6300000000000008</v>
      </c>
      <c r="C2822" s="78">
        <f t="shared" si="346"/>
        <v>2.2817283966863627E-8</v>
      </c>
      <c r="D2822" s="78">
        <f t="shared" si="347"/>
        <v>1</v>
      </c>
      <c r="E2822" s="78">
        <f t="shared" si="348"/>
        <v>2.2817283966863627E-8</v>
      </c>
      <c r="F2822" s="78">
        <f t="shared" si="349"/>
        <v>-152.83472105322443</v>
      </c>
      <c r="G2822" s="78">
        <f t="shared" si="350"/>
        <v>10</v>
      </c>
      <c r="H2822" s="78">
        <f t="shared" si="351"/>
        <v>1.5796065465881246E-8</v>
      </c>
      <c r="I2822" s="78">
        <f t="shared" si="352"/>
        <v>1.5796065465881244E-7</v>
      </c>
      <c r="J2822" s="190"/>
    </row>
    <row r="2823" spans="1:10" x14ac:dyDescent="0.2">
      <c r="A2823" s="76">
        <v>9640</v>
      </c>
      <c r="B2823" s="76">
        <f t="shared" si="345"/>
        <v>9.64</v>
      </c>
      <c r="C2823" s="78">
        <f t="shared" si="346"/>
        <v>3.6967415529015863E-8</v>
      </c>
      <c r="D2823" s="78">
        <f t="shared" si="347"/>
        <v>1</v>
      </c>
      <c r="E2823" s="78">
        <f t="shared" si="348"/>
        <v>3.6967415529015863E-8</v>
      </c>
      <c r="F2823" s="78">
        <f t="shared" si="349"/>
        <v>-148.64361821640995</v>
      </c>
      <c r="G2823" s="78">
        <f t="shared" si="350"/>
        <v>10</v>
      </c>
      <c r="H2823" s="78">
        <f t="shared" si="351"/>
        <v>2.9892349747939743E-8</v>
      </c>
      <c r="I2823" s="78">
        <f t="shared" si="352"/>
        <v>2.9892349747939742E-7</v>
      </c>
      <c r="J2823" s="190"/>
    </row>
    <row r="2824" spans="1:10" x14ac:dyDescent="0.2">
      <c r="A2824" s="76">
        <v>9650</v>
      </c>
      <c r="B2824" s="76">
        <f t="shared" si="345"/>
        <v>9.65</v>
      </c>
      <c r="C2824" s="78">
        <f t="shared" si="346"/>
        <v>4.2855916692295933E-8</v>
      </c>
      <c r="D2824" s="78">
        <f t="shared" si="347"/>
        <v>1</v>
      </c>
      <c r="E2824" s="78">
        <f t="shared" si="348"/>
        <v>4.2855916692295933E-8</v>
      </c>
      <c r="F2824" s="78">
        <f t="shared" si="349"/>
        <v>-147.35978421720614</v>
      </c>
      <c r="G2824" s="78">
        <f t="shared" si="350"/>
        <v>10</v>
      </c>
      <c r="H2824" s="78">
        <f t="shared" si="351"/>
        <v>3.9911666110655894E-8</v>
      </c>
      <c r="I2824" s="78">
        <f t="shared" si="352"/>
        <v>3.9911666110655897E-7</v>
      </c>
      <c r="J2824" s="190"/>
    </row>
    <row r="2825" spans="1:10" x14ac:dyDescent="0.2">
      <c r="A2825" s="76">
        <v>9660</v>
      </c>
      <c r="B2825" s="76">
        <f t="shared" si="345"/>
        <v>9.66</v>
      </c>
      <c r="C2825" s="78">
        <f t="shared" si="346"/>
        <v>3.6765630412210213E-8</v>
      </c>
      <c r="D2825" s="78">
        <f t="shared" si="347"/>
        <v>1</v>
      </c>
      <c r="E2825" s="78">
        <f t="shared" si="348"/>
        <v>3.6765630412210213E-8</v>
      </c>
      <c r="F2825" s="78">
        <f t="shared" si="349"/>
        <v>-148.69115965752118</v>
      </c>
      <c r="G2825" s="78">
        <f t="shared" si="350"/>
        <v>10</v>
      </c>
      <c r="H2825" s="78">
        <f t="shared" si="351"/>
        <v>3.9810773552253076E-8</v>
      </c>
      <c r="I2825" s="78">
        <f t="shared" si="352"/>
        <v>3.9810773552253076E-7</v>
      </c>
      <c r="J2825" s="190"/>
    </row>
    <row r="2826" spans="1:10" x14ac:dyDescent="0.2">
      <c r="A2826" s="76">
        <v>9670</v>
      </c>
      <c r="B2826" s="76">
        <f t="shared" si="345"/>
        <v>9.67</v>
      </c>
      <c r="C2826" s="78">
        <f t="shared" si="346"/>
        <v>2.2568869092419E-8</v>
      </c>
      <c r="D2826" s="78">
        <f t="shared" si="347"/>
        <v>1</v>
      </c>
      <c r="E2826" s="78">
        <f t="shared" si="348"/>
        <v>2.2568869092419E-8</v>
      </c>
      <c r="F2826" s="78">
        <f t="shared" si="349"/>
        <v>-152.92980405036965</v>
      </c>
      <c r="G2826" s="78">
        <f t="shared" si="350"/>
        <v>10</v>
      </c>
      <c r="H2826" s="78">
        <f t="shared" si="351"/>
        <v>2.9667249752314606E-8</v>
      </c>
      <c r="I2826" s="78">
        <f t="shared" si="352"/>
        <v>2.9667249752314605E-7</v>
      </c>
      <c r="J2826" s="190"/>
    </row>
    <row r="2827" spans="1:10" x14ac:dyDescent="0.2">
      <c r="A2827" s="76">
        <v>9680</v>
      </c>
      <c r="B2827" s="76">
        <f t="shared" si="345"/>
        <v>9.68</v>
      </c>
      <c r="C2827" s="78">
        <f t="shared" si="346"/>
        <v>8.6319379912284586E-9</v>
      </c>
      <c r="D2827" s="78">
        <f t="shared" si="347"/>
        <v>1</v>
      </c>
      <c r="E2827" s="78">
        <f t="shared" si="348"/>
        <v>8.6319379912284586E-9</v>
      </c>
      <c r="F2827" s="78">
        <f t="shared" si="349"/>
        <v>-161.27783376261976</v>
      </c>
      <c r="G2827" s="78">
        <f t="shared" si="350"/>
        <v>10</v>
      </c>
      <c r="H2827" s="78">
        <f t="shared" si="351"/>
        <v>1.5600403541823729E-8</v>
      </c>
      <c r="I2827" s="78">
        <f t="shared" si="352"/>
        <v>1.5600403541823728E-7</v>
      </c>
      <c r="J2827" s="190"/>
    </row>
    <row r="2828" spans="1:10" x14ac:dyDescent="0.2">
      <c r="A2828" s="76">
        <v>9690</v>
      </c>
      <c r="B2828" s="76">
        <f t="shared" si="345"/>
        <v>9.69</v>
      </c>
      <c r="C2828" s="78">
        <f t="shared" si="346"/>
        <v>1.2508818949966536E-9</v>
      </c>
      <c r="D2828" s="78">
        <f t="shared" si="347"/>
        <v>1</v>
      </c>
      <c r="E2828" s="78">
        <f t="shared" si="348"/>
        <v>1.2508818949966536E-9</v>
      </c>
      <c r="F2828" s="78">
        <f t="shared" si="349"/>
        <v>-178.05567386644509</v>
      </c>
      <c r="G2828" s="78">
        <f t="shared" si="350"/>
        <v>10</v>
      </c>
      <c r="H2828" s="78">
        <f t="shared" si="351"/>
        <v>4.9414099431125561E-9</v>
      </c>
      <c r="I2828" s="78">
        <f t="shared" si="352"/>
        <v>4.9414099431125559E-8</v>
      </c>
      <c r="J2828" s="190"/>
    </row>
    <row r="2829" spans="1:10" x14ac:dyDescent="0.2">
      <c r="A2829" s="76">
        <v>9700</v>
      </c>
      <c r="B2829" s="76">
        <f t="shared" si="345"/>
        <v>9.6999999999999993</v>
      </c>
      <c r="C2829" s="78">
        <f t="shared" si="346"/>
        <v>4.8425014228267057E-49</v>
      </c>
      <c r="D2829" s="78">
        <f t="shared" si="347"/>
        <v>1</v>
      </c>
      <c r="E2829" s="78">
        <f t="shared" si="348"/>
        <v>4.8425014228267057E-49</v>
      </c>
      <c r="F2829" s="78">
        <f t="shared" si="349"/>
        <v>-966.29860486008329</v>
      </c>
      <c r="G2829" s="78">
        <f t="shared" si="350"/>
        <v>10</v>
      </c>
      <c r="H2829" s="78">
        <f t="shared" si="351"/>
        <v>6.2544094749832682E-10</v>
      </c>
      <c r="I2829" s="78">
        <f t="shared" si="352"/>
        <v>6.2544094749832682E-9</v>
      </c>
      <c r="J2829" s="190"/>
    </row>
    <row r="2830" spans="1:10" x14ac:dyDescent="0.2">
      <c r="A2830" s="76">
        <v>9710</v>
      </c>
      <c r="B2830" s="76">
        <f t="shared" si="345"/>
        <v>9.7100000000000009</v>
      </c>
      <c r="C2830" s="78">
        <f t="shared" si="346"/>
        <v>1.2440989132496816E-9</v>
      </c>
      <c r="D2830" s="78">
        <f t="shared" si="347"/>
        <v>1</v>
      </c>
      <c r="E2830" s="78">
        <f t="shared" si="348"/>
        <v>1.2440989132496816E-9</v>
      </c>
      <c r="F2830" s="78">
        <f t="shared" si="349"/>
        <v>-178.10290178565654</v>
      </c>
      <c r="G2830" s="78">
        <f t="shared" si="350"/>
        <v>10</v>
      </c>
      <c r="H2830" s="78">
        <f t="shared" si="351"/>
        <v>6.2204945662484079E-10</v>
      </c>
      <c r="I2830" s="78">
        <f t="shared" si="352"/>
        <v>6.2204945662484081E-9</v>
      </c>
      <c r="J2830" s="190"/>
    </row>
    <row r="2831" spans="1:10" x14ac:dyDescent="0.2">
      <c r="A2831" s="76">
        <v>9720</v>
      </c>
      <c r="B2831" s="76">
        <f t="shared" si="345"/>
        <v>9.7200000000000006</v>
      </c>
      <c r="C2831" s="78">
        <f t="shared" si="346"/>
        <v>8.538577296762586E-9</v>
      </c>
      <c r="D2831" s="78">
        <f t="shared" si="347"/>
        <v>1</v>
      </c>
      <c r="E2831" s="78">
        <f t="shared" si="348"/>
        <v>8.538577296762586E-9</v>
      </c>
      <c r="F2831" s="78">
        <f t="shared" si="349"/>
        <v>-161.37228971417696</v>
      </c>
      <c r="G2831" s="78">
        <f t="shared" si="350"/>
        <v>10</v>
      </c>
      <c r="H2831" s="78">
        <f t="shared" si="351"/>
        <v>4.8913381050061335E-9</v>
      </c>
      <c r="I2831" s="78">
        <f t="shared" si="352"/>
        <v>4.8913381050061336E-8</v>
      </c>
      <c r="J2831" s="190"/>
    </row>
    <row r="2832" spans="1:10" x14ac:dyDescent="0.2">
      <c r="A2832" s="76">
        <v>9730</v>
      </c>
      <c r="B2832" s="76">
        <f t="shared" si="345"/>
        <v>9.73</v>
      </c>
      <c r="C2832" s="78">
        <f t="shared" si="346"/>
        <v>2.2203712072870181E-8</v>
      </c>
      <c r="D2832" s="78">
        <f t="shared" si="347"/>
        <v>1</v>
      </c>
      <c r="E2832" s="78">
        <f t="shared" si="348"/>
        <v>2.2203712072870181E-8</v>
      </c>
      <c r="F2832" s="78">
        <f t="shared" si="349"/>
        <v>-153.07148826054021</v>
      </c>
      <c r="G2832" s="78">
        <f t="shared" si="350"/>
        <v>10</v>
      </c>
      <c r="H2832" s="78">
        <f t="shared" si="351"/>
        <v>1.5371144684816382E-8</v>
      </c>
      <c r="I2832" s="78">
        <f t="shared" si="352"/>
        <v>1.5371144684816381E-7</v>
      </c>
      <c r="J2832" s="190"/>
    </row>
    <row r="2833" spans="1:10" x14ac:dyDescent="0.2">
      <c r="A2833" s="76">
        <v>9740</v>
      </c>
      <c r="B2833" s="76">
        <f t="shared" si="345"/>
        <v>9.74</v>
      </c>
      <c r="C2833" s="78">
        <f t="shared" si="346"/>
        <v>3.597463338073255E-8</v>
      </c>
      <c r="D2833" s="78">
        <f t="shared" si="347"/>
        <v>1</v>
      </c>
      <c r="E2833" s="78">
        <f t="shared" si="348"/>
        <v>3.597463338073255E-8</v>
      </c>
      <c r="F2833" s="78">
        <f t="shared" si="349"/>
        <v>-148.88007246570686</v>
      </c>
      <c r="G2833" s="78">
        <f t="shared" si="350"/>
        <v>10</v>
      </c>
      <c r="H2833" s="78">
        <f t="shared" si="351"/>
        <v>2.9089172726801364E-8</v>
      </c>
      <c r="I2833" s="78">
        <f t="shared" si="352"/>
        <v>2.9089172726801361E-7</v>
      </c>
      <c r="J2833" s="190"/>
    </row>
    <row r="2834" spans="1:10" x14ac:dyDescent="0.2">
      <c r="A2834" s="76">
        <v>9750</v>
      </c>
      <c r="B2834" s="76">
        <f t="shared" si="345"/>
        <v>9.75</v>
      </c>
      <c r="C2834" s="78">
        <f t="shared" si="346"/>
        <v>4.1706495267651465E-8</v>
      </c>
      <c r="D2834" s="78">
        <f t="shared" si="347"/>
        <v>1</v>
      </c>
      <c r="E2834" s="78">
        <f t="shared" si="348"/>
        <v>4.1706495267651465E-8</v>
      </c>
      <c r="F2834" s="78">
        <f t="shared" si="349"/>
        <v>-147.59592607595349</v>
      </c>
      <c r="G2834" s="78">
        <f t="shared" si="350"/>
        <v>10</v>
      </c>
      <c r="H2834" s="78">
        <f t="shared" si="351"/>
        <v>3.8840564324192004E-8</v>
      </c>
      <c r="I2834" s="78">
        <f t="shared" si="352"/>
        <v>3.8840564324192001E-7</v>
      </c>
      <c r="J2834" s="190"/>
    </row>
    <row r="2835" spans="1:10" x14ac:dyDescent="0.2">
      <c r="A2835" s="76">
        <v>9760</v>
      </c>
      <c r="B2835" s="76">
        <f t="shared" si="345"/>
        <v>9.76</v>
      </c>
      <c r="C2835" s="78">
        <f t="shared" si="346"/>
        <v>3.578083863827636E-8</v>
      </c>
      <c r="D2835" s="78">
        <f t="shared" si="347"/>
        <v>1</v>
      </c>
      <c r="E2835" s="78">
        <f t="shared" si="348"/>
        <v>3.578083863827636E-8</v>
      </c>
      <c r="F2835" s="78">
        <f t="shared" si="349"/>
        <v>-148.92698969141125</v>
      </c>
      <c r="G2835" s="78">
        <f t="shared" si="350"/>
        <v>10</v>
      </c>
      <c r="H2835" s="78">
        <f t="shared" si="351"/>
        <v>3.8743666952963912E-8</v>
      </c>
      <c r="I2835" s="78">
        <f t="shared" si="352"/>
        <v>3.8743666952963913E-7</v>
      </c>
      <c r="J2835" s="190"/>
    </row>
    <row r="2836" spans="1:10" x14ac:dyDescent="0.2">
      <c r="A2836" s="76">
        <v>9770</v>
      </c>
      <c r="B2836" s="76">
        <f t="shared" si="345"/>
        <v>9.77</v>
      </c>
      <c r="C2836" s="78">
        <f t="shared" si="346"/>
        <v>2.1965134089884061E-8</v>
      </c>
      <c r="D2836" s="78">
        <f t="shared" si="347"/>
        <v>1</v>
      </c>
      <c r="E2836" s="78">
        <f t="shared" si="348"/>
        <v>2.1965134089884061E-8</v>
      </c>
      <c r="F2836" s="78">
        <f t="shared" si="349"/>
        <v>-153.16532282332585</v>
      </c>
      <c r="G2836" s="78">
        <f t="shared" si="350"/>
        <v>10</v>
      </c>
      <c r="H2836" s="78">
        <f t="shared" si="351"/>
        <v>2.887298636408021E-8</v>
      </c>
      <c r="I2836" s="78">
        <f t="shared" si="352"/>
        <v>2.8872986364080213E-7</v>
      </c>
      <c r="J2836" s="190"/>
    </row>
    <row r="2837" spans="1:10" x14ac:dyDescent="0.2">
      <c r="A2837" s="76">
        <v>9780</v>
      </c>
      <c r="B2837" s="76">
        <f t="shared" si="345"/>
        <v>9.7799999999999994</v>
      </c>
      <c r="C2837" s="78">
        <f t="shared" si="346"/>
        <v>8.4013273739115676E-9</v>
      </c>
      <c r="D2837" s="78">
        <f t="shared" si="347"/>
        <v>1</v>
      </c>
      <c r="E2837" s="78">
        <f t="shared" si="348"/>
        <v>8.4013273739115676E-9</v>
      </c>
      <c r="F2837" s="78">
        <f t="shared" si="349"/>
        <v>-161.51304183680327</v>
      </c>
      <c r="G2837" s="78">
        <f t="shared" si="350"/>
        <v>10</v>
      </c>
      <c r="H2837" s="78">
        <f t="shared" si="351"/>
        <v>1.5183230731897815E-8</v>
      </c>
      <c r="I2837" s="78">
        <f t="shared" si="352"/>
        <v>1.5183230731897816E-7</v>
      </c>
      <c r="J2837" s="190"/>
    </row>
    <row r="2838" spans="1:10" x14ac:dyDescent="0.2">
      <c r="A2838" s="76">
        <v>9790</v>
      </c>
      <c r="B2838" s="76">
        <f t="shared" si="345"/>
        <v>9.7899999999999991</v>
      </c>
      <c r="C2838" s="78">
        <f t="shared" si="346"/>
        <v>1.2175068403094084E-9</v>
      </c>
      <c r="D2838" s="78">
        <f t="shared" si="347"/>
        <v>1</v>
      </c>
      <c r="E2838" s="78">
        <f t="shared" si="348"/>
        <v>1.2175068403094084E-9</v>
      </c>
      <c r="F2838" s="78">
        <f t="shared" si="349"/>
        <v>-178.29057180226187</v>
      </c>
      <c r="G2838" s="78">
        <f t="shared" si="350"/>
        <v>10</v>
      </c>
      <c r="H2838" s="78">
        <f t="shared" si="351"/>
        <v>4.8094171071104884E-9</v>
      </c>
      <c r="I2838" s="78">
        <f t="shared" si="352"/>
        <v>4.8094171071104887E-8</v>
      </c>
      <c r="J2838" s="190"/>
    </row>
    <row r="2839" spans="1:10" x14ac:dyDescent="0.2">
      <c r="A2839" s="76">
        <v>9800</v>
      </c>
      <c r="B2839" s="76">
        <f t="shared" si="345"/>
        <v>9.8000000000000007</v>
      </c>
      <c r="C2839" s="78">
        <f t="shared" si="346"/>
        <v>1.5225806706131045E-48</v>
      </c>
      <c r="D2839" s="78">
        <f t="shared" si="347"/>
        <v>1</v>
      </c>
      <c r="E2839" s="78">
        <f t="shared" si="348"/>
        <v>1.5225806706131045E-48</v>
      </c>
      <c r="F2839" s="78">
        <f t="shared" si="349"/>
        <v>-956.34839375880824</v>
      </c>
      <c r="G2839" s="78">
        <f t="shared" si="350"/>
        <v>10</v>
      </c>
      <c r="H2839" s="78">
        <f t="shared" si="351"/>
        <v>6.0875342015470421E-10</v>
      </c>
      <c r="I2839" s="78">
        <f t="shared" si="352"/>
        <v>6.0875342015470421E-9</v>
      </c>
      <c r="J2839" s="190"/>
    </row>
    <row r="2840" spans="1:10" x14ac:dyDescent="0.2">
      <c r="A2840" s="76">
        <v>9810</v>
      </c>
      <c r="B2840" s="76">
        <f t="shared" si="345"/>
        <v>9.81</v>
      </c>
      <c r="C2840" s="78">
        <f t="shared" si="346"/>
        <v>1.2109910795871622E-9</v>
      </c>
      <c r="D2840" s="78">
        <f t="shared" si="347"/>
        <v>1</v>
      </c>
      <c r="E2840" s="78">
        <f t="shared" si="348"/>
        <v>1.2109910795871622E-9</v>
      </c>
      <c r="F2840" s="78">
        <f t="shared" si="349"/>
        <v>-178.33718111897778</v>
      </c>
      <c r="G2840" s="78">
        <f t="shared" si="350"/>
        <v>10</v>
      </c>
      <c r="H2840" s="78">
        <f t="shared" si="351"/>
        <v>6.0549553979358112E-10</v>
      </c>
      <c r="I2840" s="78">
        <f t="shared" si="352"/>
        <v>6.0549553979358114E-9</v>
      </c>
      <c r="J2840" s="190"/>
    </row>
    <row r="2841" spans="1:10" x14ac:dyDescent="0.2">
      <c r="A2841" s="76">
        <v>9820</v>
      </c>
      <c r="B2841" s="76">
        <f t="shared" si="345"/>
        <v>9.82</v>
      </c>
      <c r="C2841" s="78">
        <f t="shared" si="346"/>
        <v>8.3116447183090253E-9</v>
      </c>
      <c r="D2841" s="78">
        <f t="shared" si="347"/>
        <v>1</v>
      </c>
      <c r="E2841" s="78">
        <f t="shared" si="348"/>
        <v>8.3116447183090253E-9</v>
      </c>
      <c r="F2841" s="78">
        <f t="shared" si="349"/>
        <v>-161.60626057989242</v>
      </c>
      <c r="G2841" s="78">
        <f t="shared" si="350"/>
        <v>10</v>
      </c>
      <c r="H2841" s="78">
        <f t="shared" si="351"/>
        <v>4.7613178989480934E-9</v>
      </c>
      <c r="I2841" s="78">
        <f t="shared" si="352"/>
        <v>4.7613178989480934E-8</v>
      </c>
      <c r="J2841" s="190"/>
    </row>
    <row r="2842" spans="1:10" x14ac:dyDescent="0.2">
      <c r="A2842" s="76">
        <v>9830</v>
      </c>
      <c r="B2842" s="76">
        <f t="shared" si="345"/>
        <v>9.83</v>
      </c>
      <c r="C2842" s="78">
        <f t="shared" si="346"/>
        <v>2.1614362924921177E-8</v>
      </c>
      <c r="D2842" s="78">
        <f t="shared" si="347"/>
        <v>1</v>
      </c>
      <c r="E2842" s="78">
        <f t="shared" si="348"/>
        <v>2.1614362924921177E-8</v>
      </c>
      <c r="F2842" s="78">
        <f t="shared" si="349"/>
        <v>-153.30515121210809</v>
      </c>
      <c r="G2842" s="78">
        <f t="shared" si="350"/>
        <v>10</v>
      </c>
      <c r="H2842" s="78">
        <f t="shared" si="351"/>
        <v>1.4963003821615101E-8</v>
      </c>
      <c r="I2842" s="78">
        <f t="shared" si="352"/>
        <v>1.4963003821615101E-7</v>
      </c>
      <c r="J2842" s="190"/>
    </row>
    <row r="2843" spans="1:10" x14ac:dyDescent="0.2">
      <c r="A2843" s="76">
        <v>9840</v>
      </c>
      <c r="B2843" s="76">
        <f t="shared" si="345"/>
        <v>9.84</v>
      </c>
      <c r="C2843" s="78">
        <f t="shared" si="346"/>
        <v>3.5021004383448468E-8</v>
      </c>
      <c r="D2843" s="78">
        <f t="shared" si="347"/>
        <v>1</v>
      </c>
      <c r="E2843" s="78">
        <f t="shared" si="348"/>
        <v>3.5021004383448468E-8</v>
      </c>
      <c r="F2843" s="78">
        <f t="shared" si="349"/>
        <v>-149.1134280548662</v>
      </c>
      <c r="G2843" s="78">
        <f t="shared" si="350"/>
        <v>10</v>
      </c>
      <c r="H2843" s="78">
        <f t="shared" si="351"/>
        <v>2.8317683654184824E-8</v>
      </c>
      <c r="I2843" s="78">
        <f t="shared" si="352"/>
        <v>2.8317683654184823E-7</v>
      </c>
      <c r="J2843" s="190"/>
    </row>
    <row r="2844" spans="1:10" x14ac:dyDescent="0.2">
      <c r="A2844" s="76">
        <v>9850</v>
      </c>
      <c r="B2844" s="76">
        <f t="shared" si="345"/>
        <v>9.85</v>
      </c>
      <c r="C2844" s="78">
        <f t="shared" si="346"/>
        <v>4.0602358113003794E-8</v>
      </c>
      <c r="D2844" s="78">
        <f t="shared" si="347"/>
        <v>1</v>
      </c>
      <c r="E2844" s="78">
        <f t="shared" si="348"/>
        <v>4.0602358113003794E-8</v>
      </c>
      <c r="F2844" s="78">
        <f t="shared" si="349"/>
        <v>-147.82897485272937</v>
      </c>
      <c r="G2844" s="78">
        <f t="shared" si="350"/>
        <v>10</v>
      </c>
      <c r="H2844" s="78">
        <f t="shared" si="351"/>
        <v>3.7811681248226131E-8</v>
      </c>
      <c r="I2844" s="78">
        <f t="shared" si="352"/>
        <v>3.7811681248226131E-7</v>
      </c>
      <c r="J2844" s="190"/>
    </row>
    <row r="2845" spans="1:10" x14ac:dyDescent="0.2">
      <c r="A2845" s="76">
        <v>9860</v>
      </c>
      <c r="B2845" s="76">
        <f t="shared" si="345"/>
        <v>9.86</v>
      </c>
      <c r="C2845" s="78">
        <f t="shared" si="346"/>
        <v>3.4834805483791525E-8</v>
      </c>
      <c r="D2845" s="78">
        <f t="shared" si="347"/>
        <v>1</v>
      </c>
      <c r="E2845" s="78">
        <f t="shared" si="348"/>
        <v>3.4834805483791525E-8</v>
      </c>
      <c r="F2845" s="78">
        <f t="shared" si="349"/>
        <v>-149.15973220412511</v>
      </c>
      <c r="G2845" s="78">
        <f t="shared" si="350"/>
        <v>10</v>
      </c>
      <c r="H2845" s="78">
        <f t="shared" si="351"/>
        <v>3.7718581798397663E-8</v>
      </c>
      <c r="I2845" s="78">
        <f t="shared" si="352"/>
        <v>3.7718581798397665E-7</v>
      </c>
      <c r="J2845" s="190"/>
    </row>
    <row r="2846" spans="1:10" x14ac:dyDescent="0.2">
      <c r="A2846" s="76">
        <v>9870</v>
      </c>
      <c r="B2846" s="76">
        <f t="shared" si="345"/>
        <v>9.8699999999999992</v>
      </c>
      <c r="C2846" s="78">
        <f t="shared" si="346"/>
        <v>2.1385136125452435E-8</v>
      </c>
      <c r="D2846" s="78">
        <f t="shared" si="347"/>
        <v>1</v>
      </c>
      <c r="E2846" s="78">
        <f t="shared" si="348"/>
        <v>2.1385136125452435E-8</v>
      </c>
      <c r="F2846" s="78">
        <f t="shared" si="349"/>
        <v>-153.39775961859965</v>
      </c>
      <c r="G2846" s="78">
        <f t="shared" si="350"/>
        <v>10</v>
      </c>
      <c r="H2846" s="78">
        <f t="shared" si="351"/>
        <v>2.810997080462198E-8</v>
      </c>
      <c r="I2846" s="78">
        <f t="shared" si="352"/>
        <v>2.8109970804621978E-7</v>
      </c>
      <c r="J2846" s="190"/>
    </row>
    <row r="2847" spans="1:10" x14ac:dyDescent="0.2">
      <c r="A2847" s="76">
        <v>9880</v>
      </c>
      <c r="B2847" s="76">
        <f t="shared" si="345"/>
        <v>9.8800000000000008</v>
      </c>
      <c r="C2847" s="78">
        <f t="shared" si="346"/>
        <v>8.1797744211641293E-9</v>
      </c>
      <c r="D2847" s="78">
        <f t="shared" si="347"/>
        <v>1</v>
      </c>
      <c r="E2847" s="78">
        <f t="shared" si="348"/>
        <v>8.1797744211641293E-9</v>
      </c>
      <c r="F2847" s="78">
        <f t="shared" si="349"/>
        <v>-161.74517345956744</v>
      </c>
      <c r="G2847" s="78">
        <f t="shared" si="350"/>
        <v>10</v>
      </c>
      <c r="H2847" s="78">
        <f t="shared" si="351"/>
        <v>1.4782455273308282E-8</v>
      </c>
      <c r="I2847" s="78">
        <f t="shared" si="352"/>
        <v>1.4782455273308283E-7</v>
      </c>
      <c r="J2847" s="190"/>
    </row>
    <row r="2848" spans="1:10" x14ac:dyDescent="0.2">
      <c r="A2848" s="76">
        <v>9890</v>
      </c>
      <c r="B2848" s="76">
        <f t="shared" si="345"/>
        <v>9.89</v>
      </c>
      <c r="C2848" s="78">
        <f t="shared" si="346"/>
        <v>1.1854413177685902E-9</v>
      </c>
      <c r="D2848" s="78">
        <f t="shared" si="347"/>
        <v>1</v>
      </c>
      <c r="E2848" s="78">
        <f t="shared" si="348"/>
        <v>1.1854413177685902E-9</v>
      </c>
      <c r="F2848" s="78">
        <f t="shared" si="349"/>
        <v>-178.52239879575836</v>
      </c>
      <c r="G2848" s="78">
        <f t="shared" si="350"/>
        <v>10</v>
      </c>
      <c r="H2848" s="78">
        <f t="shared" si="351"/>
        <v>4.6826078694663602E-9</v>
      </c>
      <c r="I2848" s="78">
        <f t="shared" si="352"/>
        <v>4.6826078694663602E-8</v>
      </c>
      <c r="J2848" s="190"/>
    </row>
    <row r="2849" spans="1:10" x14ac:dyDescent="0.2">
      <c r="A2849" s="76">
        <v>9900</v>
      </c>
      <c r="B2849" s="76">
        <f t="shared" si="345"/>
        <v>9.9</v>
      </c>
      <c r="C2849" s="78">
        <f t="shared" si="346"/>
        <v>3.4371475374973619E-48</v>
      </c>
      <c r="D2849" s="78">
        <f t="shared" si="347"/>
        <v>1</v>
      </c>
      <c r="E2849" s="78">
        <f t="shared" si="348"/>
        <v>3.4371475374973619E-48</v>
      </c>
      <c r="F2849" s="78">
        <f t="shared" si="349"/>
        <v>-949.27603651264815</v>
      </c>
      <c r="G2849" s="78">
        <f t="shared" si="350"/>
        <v>10</v>
      </c>
      <c r="H2849" s="78">
        <f t="shared" si="351"/>
        <v>5.9272065888429511E-10</v>
      </c>
      <c r="I2849" s="78">
        <f t="shared" si="352"/>
        <v>5.9272065888429511E-9</v>
      </c>
      <c r="J2849" s="190"/>
    </row>
    <row r="2850" spans="1:10" x14ac:dyDescent="0.2">
      <c r="A2850" s="76">
        <v>9910</v>
      </c>
      <c r="B2850" s="76">
        <f t="shared" si="345"/>
        <v>9.91</v>
      </c>
      <c r="C2850" s="78">
        <f t="shared" si="346"/>
        <v>1.179179651415904E-9</v>
      </c>
      <c r="D2850" s="78">
        <f t="shared" si="347"/>
        <v>1</v>
      </c>
      <c r="E2850" s="78">
        <f t="shared" si="348"/>
        <v>1.179179651415904E-9</v>
      </c>
      <c r="F2850" s="78">
        <f t="shared" si="349"/>
        <v>-178.5684004769806</v>
      </c>
      <c r="G2850" s="78">
        <f t="shared" si="350"/>
        <v>10</v>
      </c>
      <c r="H2850" s="78">
        <f t="shared" si="351"/>
        <v>5.8958982570795201E-10</v>
      </c>
      <c r="I2850" s="78">
        <f t="shared" si="352"/>
        <v>5.8958982570795197E-9</v>
      </c>
      <c r="J2850" s="190"/>
    </row>
    <row r="2851" spans="1:10" x14ac:dyDescent="0.2">
      <c r="A2851" s="76">
        <v>9920</v>
      </c>
      <c r="B2851" s="76">
        <f t="shared" si="345"/>
        <v>9.92</v>
      </c>
      <c r="C2851" s="78">
        <f t="shared" si="346"/>
        <v>8.0935891276109142E-9</v>
      </c>
      <c r="D2851" s="78">
        <f t="shared" si="347"/>
        <v>1</v>
      </c>
      <c r="E2851" s="78">
        <f t="shared" si="348"/>
        <v>8.0935891276109142E-9</v>
      </c>
      <c r="F2851" s="78">
        <f t="shared" si="349"/>
        <v>-161.83717692831954</v>
      </c>
      <c r="G2851" s="78">
        <f t="shared" si="350"/>
        <v>10</v>
      </c>
      <c r="H2851" s="78">
        <f t="shared" si="351"/>
        <v>4.6363843895134089E-9</v>
      </c>
      <c r="I2851" s="78">
        <f t="shared" si="352"/>
        <v>4.6363843895134086E-8</v>
      </c>
      <c r="J2851" s="190"/>
    </row>
    <row r="2852" spans="1:10" x14ac:dyDescent="0.2">
      <c r="A2852" s="76">
        <v>9930</v>
      </c>
      <c r="B2852" s="76">
        <f t="shared" si="345"/>
        <v>9.93</v>
      </c>
      <c r="C2852" s="78">
        <f t="shared" si="346"/>
        <v>2.1048044129459869E-8</v>
      </c>
      <c r="D2852" s="78">
        <f t="shared" si="347"/>
        <v>1</v>
      </c>
      <c r="E2852" s="78">
        <f t="shared" si="348"/>
        <v>2.1048044129459869E-8</v>
      </c>
      <c r="F2852" s="78">
        <f t="shared" si="349"/>
        <v>-153.5357650875379</v>
      </c>
      <c r="G2852" s="78">
        <f t="shared" si="350"/>
        <v>10</v>
      </c>
      <c r="H2852" s="78">
        <f t="shared" si="351"/>
        <v>1.4570816628535392E-8</v>
      </c>
      <c r="I2852" s="78">
        <f t="shared" si="352"/>
        <v>1.4570816628535393E-7</v>
      </c>
      <c r="J2852" s="190"/>
    </row>
    <row r="2853" spans="1:10" x14ac:dyDescent="0.2">
      <c r="A2853" s="76">
        <v>9940</v>
      </c>
      <c r="B2853" s="76">
        <f t="shared" si="345"/>
        <v>9.94</v>
      </c>
      <c r="C2853" s="78">
        <f t="shared" si="346"/>
        <v>3.4104603154359111E-8</v>
      </c>
      <c r="D2853" s="78">
        <f t="shared" si="347"/>
        <v>1</v>
      </c>
      <c r="E2853" s="78">
        <f t="shared" si="348"/>
        <v>3.4104603154359111E-8</v>
      </c>
      <c r="F2853" s="78">
        <f t="shared" si="349"/>
        <v>-149.34373999222109</v>
      </c>
      <c r="G2853" s="78">
        <f t="shared" si="350"/>
        <v>10</v>
      </c>
      <c r="H2853" s="78">
        <f t="shared" si="351"/>
        <v>2.7576323641909488E-8</v>
      </c>
      <c r="I2853" s="78">
        <f t="shared" si="352"/>
        <v>2.7576323641909487E-7</v>
      </c>
      <c r="J2853" s="190"/>
    </row>
    <row r="2854" spans="1:10" x14ac:dyDescent="0.2">
      <c r="A2854" s="76">
        <v>9950</v>
      </c>
      <c r="B2854" s="76">
        <f t="shared" si="345"/>
        <v>9.9499999999999993</v>
      </c>
      <c r="C2854" s="78">
        <f t="shared" si="346"/>
        <v>3.9541280626626656E-8</v>
      </c>
      <c r="D2854" s="78">
        <f t="shared" si="347"/>
        <v>1</v>
      </c>
      <c r="E2854" s="78">
        <f t="shared" si="348"/>
        <v>3.9541280626626656E-8</v>
      </c>
      <c r="F2854" s="78">
        <f t="shared" si="349"/>
        <v>-148.05898538528714</v>
      </c>
      <c r="G2854" s="78">
        <f t="shared" si="350"/>
        <v>10</v>
      </c>
      <c r="H2854" s="78">
        <f t="shared" si="351"/>
        <v>3.682294189049288E-8</v>
      </c>
      <c r="I2854" s="78">
        <f t="shared" si="352"/>
        <v>3.6822941890492883E-7</v>
      </c>
      <c r="J2854" s="190"/>
    </row>
    <row r="2855" spans="1:10" x14ac:dyDescent="0.2">
      <c r="A2855" s="76">
        <v>9960</v>
      </c>
      <c r="B2855" s="76">
        <f t="shared" si="345"/>
        <v>9.9600000000000009</v>
      </c>
      <c r="C2855" s="78">
        <f t="shared" si="346"/>
        <v>3.3925628871611133E-8</v>
      </c>
      <c r="D2855" s="78">
        <f t="shared" si="347"/>
        <v>1</v>
      </c>
      <c r="E2855" s="78">
        <f t="shared" si="348"/>
        <v>3.3925628871611133E-8</v>
      </c>
      <c r="F2855" s="78">
        <f t="shared" si="349"/>
        <v>-149.38944186352563</v>
      </c>
      <c r="G2855" s="78">
        <f t="shared" si="350"/>
        <v>10</v>
      </c>
      <c r="H2855" s="78">
        <f t="shared" si="351"/>
        <v>3.6733454749118898E-8</v>
      </c>
      <c r="I2855" s="78">
        <f t="shared" si="352"/>
        <v>3.6733454749118898E-7</v>
      </c>
      <c r="J2855" s="190"/>
    </row>
    <row r="2856" spans="1:10" x14ac:dyDescent="0.2">
      <c r="A2856" s="76">
        <v>9970</v>
      </c>
      <c r="B2856" s="76">
        <f t="shared" si="345"/>
        <v>9.9700000000000006</v>
      </c>
      <c r="C2856" s="78">
        <f t="shared" si="346"/>
        <v>2.0827711497382922E-8</v>
      </c>
      <c r="D2856" s="78">
        <f t="shared" si="347"/>
        <v>1</v>
      </c>
      <c r="E2856" s="78">
        <f t="shared" si="348"/>
        <v>2.0827711497382922E-8</v>
      </c>
      <c r="F2856" s="78">
        <f t="shared" si="349"/>
        <v>-153.62716893485143</v>
      </c>
      <c r="G2856" s="78">
        <f t="shared" si="350"/>
        <v>10</v>
      </c>
      <c r="H2856" s="78">
        <f t="shared" si="351"/>
        <v>2.7376670184497026E-8</v>
      </c>
      <c r="I2856" s="78">
        <f t="shared" si="352"/>
        <v>2.7376670184497026E-7</v>
      </c>
      <c r="J2856" s="190"/>
    </row>
    <row r="2857" spans="1:10" x14ac:dyDescent="0.2">
      <c r="A2857" s="76">
        <v>9980</v>
      </c>
      <c r="B2857" s="76">
        <f t="shared" si="345"/>
        <v>9.98</v>
      </c>
      <c r="C2857" s="78">
        <f t="shared" si="346"/>
        <v>7.9668355374987805E-9</v>
      </c>
      <c r="D2857" s="78">
        <f t="shared" si="347"/>
        <v>1</v>
      </c>
      <c r="E2857" s="78">
        <f t="shared" si="348"/>
        <v>7.9668355374987805E-9</v>
      </c>
      <c r="F2857" s="78">
        <f t="shared" si="349"/>
        <v>-161.97428296105412</v>
      </c>
      <c r="G2857" s="78">
        <f t="shared" si="350"/>
        <v>10</v>
      </c>
      <c r="H2857" s="78">
        <f t="shared" si="351"/>
        <v>1.4397273517440851E-8</v>
      </c>
      <c r="I2857" s="78">
        <f t="shared" si="352"/>
        <v>1.4397273517440851E-7</v>
      </c>
      <c r="J2857" s="190"/>
    </row>
    <row r="2858" spans="1:10" x14ac:dyDescent="0.2">
      <c r="A2858" s="76">
        <v>9990</v>
      </c>
      <c r="B2858" s="76">
        <f t="shared" si="345"/>
        <v>9.99</v>
      </c>
      <c r="C2858" s="78">
        <f t="shared" si="346"/>
        <v>1.1546212590761525E-9</v>
      </c>
      <c r="D2858" s="78">
        <f t="shared" si="347"/>
        <v>1</v>
      </c>
      <c r="E2858" s="78">
        <f t="shared" si="348"/>
        <v>1.1546212590761525E-9</v>
      </c>
      <c r="F2858" s="78">
        <f t="shared" si="349"/>
        <v>-178.75120900924966</v>
      </c>
      <c r="G2858" s="78">
        <f t="shared" si="350"/>
        <v>10</v>
      </c>
      <c r="H2858" s="78">
        <f t="shared" si="351"/>
        <v>4.5607283982874662E-9</v>
      </c>
      <c r="I2858" s="78">
        <f t="shared" si="352"/>
        <v>4.5607283982874665E-8</v>
      </c>
      <c r="J2858" s="190"/>
    </row>
    <row r="2859" spans="1:10" x14ac:dyDescent="0.2">
      <c r="A2859" s="76">
        <v>10000</v>
      </c>
      <c r="B2859" s="76">
        <f t="shared" si="345"/>
        <v>10</v>
      </c>
      <c r="C2859" s="78">
        <f t="shared" si="346"/>
        <v>2.9356621524741669E-52</v>
      </c>
      <c r="D2859" s="78">
        <f t="shared" si="347"/>
        <v>1</v>
      </c>
      <c r="E2859" s="78">
        <f t="shared" si="348"/>
        <v>2.9356621524741669E-52</v>
      </c>
      <c r="F2859" s="78">
        <f t="shared" si="349"/>
        <v>-1030.6458785238847</v>
      </c>
      <c r="G2859" s="78">
        <f t="shared" si="350"/>
        <v>10</v>
      </c>
      <c r="H2859" s="78">
        <f t="shared" si="351"/>
        <v>5.7731062953807625E-10</v>
      </c>
      <c r="I2859" s="78">
        <f t="shared" si="352"/>
        <v>5.7731062953807627E-9</v>
      </c>
      <c r="J2859" s="190"/>
    </row>
    <row r="2860" spans="1:10" x14ac:dyDescent="0.2">
      <c r="A2860" s="76">
        <v>10100</v>
      </c>
      <c r="B2860" s="76">
        <f t="shared" si="345"/>
        <v>10.1</v>
      </c>
      <c r="C2860" s="78">
        <f t="shared" si="346"/>
        <v>2.6102051923593592E-50</v>
      </c>
      <c r="D2860" s="78">
        <f t="shared" si="347"/>
        <v>1</v>
      </c>
      <c r="E2860" s="78">
        <f t="shared" si="348"/>
        <v>2.6102051923593592E-50</v>
      </c>
      <c r="F2860" s="78">
        <f t="shared" si="349"/>
        <v>-991.66650701486958</v>
      </c>
      <c r="G2860" s="78">
        <f t="shared" si="350"/>
        <v>100</v>
      </c>
      <c r="H2860" s="78">
        <f t="shared" si="351"/>
        <v>1.3197809069420505E-50</v>
      </c>
      <c r="I2860" s="78">
        <f t="shared" si="352"/>
        <v>1.3197809069420504E-48</v>
      </c>
      <c r="J2860" s="190"/>
    </row>
    <row r="2861" spans="1:10" x14ac:dyDescent="0.2">
      <c r="A2861" s="76">
        <v>10200</v>
      </c>
      <c r="B2861" s="76">
        <f t="shared" si="345"/>
        <v>10.199999999999999</v>
      </c>
      <c r="C2861" s="78">
        <f t="shared" si="346"/>
        <v>2.7915412714608659E-49</v>
      </c>
      <c r="D2861" s="78">
        <f t="shared" si="347"/>
        <v>1</v>
      </c>
      <c r="E2861" s="78">
        <f t="shared" si="348"/>
        <v>2.7915412714608659E-49</v>
      </c>
      <c r="F2861" s="78">
        <f t="shared" si="349"/>
        <v>-971.08311893903863</v>
      </c>
      <c r="G2861" s="78">
        <f t="shared" si="350"/>
        <v>100</v>
      </c>
      <c r="H2861" s="78">
        <f t="shared" si="351"/>
        <v>1.5262808953484009E-49</v>
      </c>
      <c r="I2861" s="78">
        <f t="shared" si="352"/>
        <v>1.5262808953484009E-47</v>
      </c>
      <c r="J2861" s="190"/>
    </row>
    <row r="2862" spans="1:10" x14ac:dyDescent="0.2">
      <c r="A2862" s="76">
        <v>10300</v>
      </c>
      <c r="B2862" s="76">
        <f t="shared" si="345"/>
        <v>10.3</v>
      </c>
      <c r="C2862" s="78">
        <f t="shared" si="346"/>
        <v>1.0135197804243447E-48</v>
      </c>
      <c r="D2862" s="78">
        <f t="shared" si="347"/>
        <v>1</v>
      </c>
      <c r="E2862" s="78">
        <f t="shared" si="348"/>
        <v>1.0135197804243447E-48</v>
      </c>
      <c r="F2862" s="78">
        <f t="shared" si="349"/>
        <v>-959.88335541903837</v>
      </c>
      <c r="G2862" s="78">
        <f t="shared" si="350"/>
        <v>100</v>
      </c>
      <c r="H2862" s="78">
        <f t="shared" si="351"/>
        <v>6.463369537852156E-49</v>
      </c>
      <c r="I2862" s="78">
        <f t="shared" si="352"/>
        <v>6.4633695378521565E-47</v>
      </c>
      <c r="J2862" s="190"/>
    </row>
    <row r="2863" spans="1:10" x14ac:dyDescent="0.2">
      <c r="A2863" s="76">
        <v>10400</v>
      </c>
      <c r="B2863" s="76">
        <f t="shared" si="345"/>
        <v>10.4</v>
      </c>
      <c r="C2863" s="78">
        <f t="shared" si="346"/>
        <v>1.358816352244025E-49</v>
      </c>
      <c r="D2863" s="78">
        <f t="shared" si="347"/>
        <v>1</v>
      </c>
      <c r="E2863" s="78">
        <f t="shared" si="348"/>
        <v>1.358816352244025E-49</v>
      </c>
      <c r="F2863" s="78">
        <f t="shared" si="349"/>
        <v>-977.33678470782979</v>
      </c>
      <c r="G2863" s="78">
        <f t="shared" si="350"/>
        <v>100</v>
      </c>
      <c r="H2863" s="78">
        <f t="shared" si="351"/>
        <v>5.7470070782437358E-49</v>
      </c>
      <c r="I2863" s="78">
        <f t="shared" si="352"/>
        <v>5.7470070782437357E-47</v>
      </c>
      <c r="J2863" s="190"/>
    </row>
    <row r="2864" spans="1:10" x14ac:dyDescent="0.2">
      <c r="A2864" s="76">
        <v>10500</v>
      </c>
      <c r="B2864" s="76">
        <f t="shared" si="345"/>
        <v>10.5</v>
      </c>
      <c r="C2864" s="78">
        <f t="shared" si="346"/>
        <v>4.0444198077088452E-51</v>
      </c>
      <c r="D2864" s="78">
        <f t="shared" si="347"/>
        <v>1</v>
      </c>
      <c r="E2864" s="78">
        <f t="shared" si="348"/>
        <v>4.0444198077088452E-51</v>
      </c>
      <c r="F2864" s="78">
        <f t="shared" si="349"/>
        <v>-1007.8628754260682</v>
      </c>
      <c r="G2864" s="78">
        <f t="shared" si="350"/>
        <v>100</v>
      </c>
      <c r="H2864" s="78">
        <f t="shared" si="351"/>
        <v>6.9963027516055672E-50</v>
      </c>
      <c r="I2864" s="78">
        <f t="shared" si="352"/>
        <v>6.9963027516055668E-48</v>
      </c>
      <c r="J2864" s="190"/>
    </row>
    <row r="2865" spans="1:10" x14ac:dyDescent="0.2">
      <c r="A2865" s="76">
        <v>10600</v>
      </c>
      <c r="B2865" s="76">
        <f t="shared" si="345"/>
        <v>10.6</v>
      </c>
      <c r="C2865" s="78">
        <f t="shared" si="346"/>
        <v>6.8266849060435346E-51</v>
      </c>
      <c r="D2865" s="78">
        <f t="shared" si="347"/>
        <v>1</v>
      </c>
      <c r="E2865" s="78">
        <f t="shared" si="348"/>
        <v>6.8266849060435346E-51</v>
      </c>
      <c r="F2865" s="78">
        <f t="shared" si="349"/>
        <v>-1003.3158028415299</v>
      </c>
      <c r="G2865" s="78">
        <f t="shared" si="350"/>
        <v>100</v>
      </c>
      <c r="H2865" s="78">
        <f t="shared" si="351"/>
        <v>5.4355523568761899E-51</v>
      </c>
      <c r="I2865" s="78">
        <f t="shared" si="352"/>
        <v>5.4355523568761896E-49</v>
      </c>
      <c r="J2865" s="190"/>
    </row>
    <row r="2866" spans="1:10" x14ac:dyDescent="0.2">
      <c r="A2866" s="76">
        <v>10700</v>
      </c>
      <c r="B2866" s="76">
        <f t="shared" si="345"/>
        <v>10.7</v>
      </c>
      <c r="C2866" s="78">
        <f t="shared" si="346"/>
        <v>2.125521304585812E-48</v>
      </c>
      <c r="D2866" s="78">
        <f t="shared" si="347"/>
        <v>1</v>
      </c>
      <c r="E2866" s="78">
        <f t="shared" si="348"/>
        <v>2.125521304585812E-48</v>
      </c>
      <c r="F2866" s="78">
        <f t="shared" si="349"/>
        <v>-953.45069075284391</v>
      </c>
      <c r="G2866" s="78">
        <f t="shared" si="350"/>
        <v>100</v>
      </c>
      <c r="H2866" s="78">
        <f t="shared" si="351"/>
        <v>1.0661739947459278E-48</v>
      </c>
      <c r="I2866" s="78">
        <f t="shared" si="352"/>
        <v>1.0661739947459278E-46</v>
      </c>
      <c r="J2866" s="190"/>
    </row>
    <row r="2867" spans="1:10" x14ac:dyDescent="0.2">
      <c r="A2867" s="76">
        <v>10800</v>
      </c>
      <c r="B2867" s="76">
        <f t="shared" si="345"/>
        <v>10.8</v>
      </c>
      <c r="C2867" s="78">
        <f t="shared" si="346"/>
        <v>8.1312779323921537E-49</v>
      </c>
      <c r="D2867" s="78">
        <f t="shared" si="347"/>
        <v>1</v>
      </c>
      <c r="E2867" s="78">
        <f t="shared" si="348"/>
        <v>8.1312779323921537E-49</v>
      </c>
      <c r="F2867" s="78">
        <f t="shared" si="349"/>
        <v>-961.79682388425306</v>
      </c>
      <c r="G2867" s="78">
        <f t="shared" si="350"/>
        <v>100</v>
      </c>
      <c r="H2867" s="78">
        <f t="shared" si="351"/>
        <v>1.4693245489125136E-48</v>
      </c>
      <c r="I2867" s="78">
        <f t="shared" si="352"/>
        <v>1.4693245489125137E-46</v>
      </c>
      <c r="J2867" s="190"/>
    </row>
    <row r="2868" spans="1:10" x14ac:dyDescent="0.2">
      <c r="A2868" s="76">
        <v>10900</v>
      </c>
      <c r="B2868" s="76">
        <f t="shared" si="345"/>
        <v>10.9</v>
      </c>
      <c r="C2868" s="78">
        <f t="shared" si="346"/>
        <v>1.7453117880207559E-48</v>
      </c>
      <c r="D2868" s="78">
        <f t="shared" si="347"/>
        <v>1</v>
      </c>
      <c r="E2868" s="78">
        <f t="shared" si="348"/>
        <v>1.7453117880207559E-48</v>
      </c>
      <c r="F2868" s="78">
        <f t="shared" si="349"/>
        <v>-955.16253956067044</v>
      </c>
      <c r="G2868" s="78">
        <f t="shared" si="350"/>
        <v>100</v>
      </c>
      <c r="H2868" s="78">
        <f t="shared" si="351"/>
        <v>1.2792197906299857E-48</v>
      </c>
      <c r="I2868" s="78">
        <f t="shared" si="352"/>
        <v>1.2792197906299858E-46</v>
      </c>
      <c r="J2868" s="190"/>
    </row>
    <row r="2869" spans="1:10" x14ac:dyDescent="0.2">
      <c r="A2869" s="76">
        <v>11000</v>
      </c>
      <c r="B2869" s="76">
        <f t="shared" si="345"/>
        <v>11</v>
      </c>
      <c r="C2869" s="78">
        <f t="shared" si="346"/>
        <v>3.5936144744314125E-48</v>
      </c>
      <c r="D2869" s="78">
        <f t="shared" si="347"/>
        <v>1</v>
      </c>
      <c r="E2869" s="78">
        <f t="shared" si="348"/>
        <v>3.5936144744314125E-48</v>
      </c>
      <c r="F2869" s="78">
        <f t="shared" si="349"/>
        <v>-948.88937032310423</v>
      </c>
      <c r="G2869" s="78">
        <f t="shared" si="350"/>
        <v>100</v>
      </c>
      <c r="H2869" s="78">
        <f t="shared" si="351"/>
        <v>2.6694631312260841E-48</v>
      </c>
      <c r="I2869" s="78">
        <f t="shared" si="352"/>
        <v>2.669463131226084E-46</v>
      </c>
      <c r="J2869" s="190"/>
    </row>
    <row r="2870" spans="1:10" x14ac:dyDescent="0.2">
      <c r="A2870" s="76">
        <v>11100</v>
      </c>
      <c r="B2870" s="76">
        <f t="shared" si="345"/>
        <v>11.1</v>
      </c>
      <c r="C2870" s="78">
        <f t="shared" si="346"/>
        <v>7.5928517822260607E-52</v>
      </c>
      <c r="D2870" s="78">
        <f t="shared" si="347"/>
        <v>1</v>
      </c>
      <c r="E2870" s="78">
        <f t="shared" si="348"/>
        <v>7.5928517822260607E-52</v>
      </c>
      <c r="F2870" s="78">
        <f t="shared" si="349"/>
        <v>-1022.3919015554236</v>
      </c>
      <c r="G2870" s="78">
        <f t="shared" si="350"/>
        <v>100</v>
      </c>
      <c r="H2870" s="78">
        <f t="shared" si="351"/>
        <v>1.7971868798048177E-48</v>
      </c>
      <c r="I2870" s="78">
        <f t="shared" si="352"/>
        <v>1.7971868798048176E-46</v>
      </c>
      <c r="J2870" s="190"/>
    </row>
    <row r="2871" spans="1:10" x14ac:dyDescent="0.2">
      <c r="A2871" s="76">
        <v>11200</v>
      </c>
      <c r="B2871" s="76">
        <f t="shared" si="345"/>
        <v>11.2</v>
      </c>
      <c r="C2871" s="78">
        <f t="shared" si="346"/>
        <v>7.53936214494128E-50</v>
      </c>
      <c r="D2871" s="78">
        <f t="shared" si="347"/>
        <v>1</v>
      </c>
      <c r="E2871" s="78">
        <f t="shared" si="348"/>
        <v>7.53936214494128E-50</v>
      </c>
      <c r="F2871" s="78">
        <f t="shared" si="349"/>
        <v>-982.45330790661023</v>
      </c>
      <c r="G2871" s="78">
        <f t="shared" si="350"/>
        <v>100</v>
      </c>
      <c r="H2871" s="78">
        <f t="shared" si="351"/>
        <v>3.8076453313817705E-50</v>
      </c>
      <c r="I2871" s="78">
        <f t="shared" si="352"/>
        <v>3.8076453313817704E-48</v>
      </c>
      <c r="J2871" s="190"/>
    </row>
    <row r="2872" spans="1:10" x14ac:dyDescent="0.2">
      <c r="A2872" s="76">
        <v>11300</v>
      </c>
      <c r="B2872" s="76">
        <f t="shared" si="345"/>
        <v>11.3</v>
      </c>
      <c r="C2872" s="78">
        <f t="shared" si="346"/>
        <v>4.1981251214099201E-49</v>
      </c>
      <c r="D2872" s="78">
        <f t="shared" si="347"/>
        <v>1</v>
      </c>
      <c r="E2872" s="78">
        <f t="shared" si="348"/>
        <v>4.1981251214099201E-49</v>
      </c>
      <c r="F2872" s="78">
        <f t="shared" si="349"/>
        <v>-967.53889243594836</v>
      </c>
      <c r="G2872" s="78">
        <f t="shared" si="350"/>
        <v>100</v>
      </c>
      <c r="H2872" s="78">
        <f t="shared" si="351"/>
        <v>2.4760306679520242E-49</v>
      </c>
      <c r="I2872" s="78">
        <f t="shared" si="352"/>
        <v>2.4760306679520241E-47</v>
      </c>
      <c r="J2872" s="190"/>
    </row>
    <row r="2873" spans="1:10" x14ac:dyDescent="0.2">
      <c r="A2873" s="76">
        <v>11400</v>
      </c>
      <c r="B2873" s="76">
        <f t="shared" si="345"/>
        <v>11.4</v>
      </c>
      <c r="C2873" s="78">
        <f t="shared" si="346"/>
        <v>1.2262215320353815E-48</v>
      </c>
      <c r="D2873" s="78">
        <f t="shared" si="347"/>
        <v>1</v>
      </c>
      <c r="E2873" s="78">
        <f t="shared" si="348"/>
        <v>1.2262215320353815E-48</v>
      </c>
      <c r="F2873" s="78">
        <f t="shared" si="349"/>
        <v>-958.22862124155222</v>
      </c>
      <c r="G2873" s="78">
        <f t="shared" si="350"/>
        <v>100</v>
      </c>
      <c r="H2873" s="78">
        <f t="shared" si="351"/>
        <v>8.2301702208818675E-49</v>
      </c>
      <c r="I2873" s="78">
        <f t="shared" si="352"/>
        <v>8.2301702208818678E-47</v>
      </c>
      <c r="J2873" s="190"/>
    </row>
    <row r="2874" spans="1:10" x14ac:dyDescent="0.2">
      <c r="A2874" s="76">
        <v>11500</v>
      </c>
      <c r="B2874" s="76">
        <f t="shared" si="345"/>
        <v>11.5</v>
      </c>
      <c r="C2874" s="78">
        <f t="shared" si="346"/>
        <v>3.421857864295759E-50</v>
      </c>
      <c r="D2874" s="78">
        <f t="shared" si="347"/>
        <v>1</v>
      </c>
      <c r="E2874" s="78">
        <f t="shared" si="348"/>
        <v>3.421857864295759E-50</v>
      </c>
      <c r="F2874" s="78">
        <f t="shared" si="349"/>
        <v>-989.31476067926508</v>
      </c>
      <c r="G2874" s="78">
        <f t="shared" si="350"/>
        <v>100</v>
      </c>
      <c r="H2874" s="78">
        <f t="shared" si="351"/>
        <v>6.3022005533916953E-49</v>
      </c>
      <c r="I2874" s="78">
        <f t="shared" si="352"/>
        <v>6.302200553391695E-47</v>
      </c>
      <c r="J2874" s="190"/>
    </row>
    <row r="2875" spans="1:10" x14ac:dyDescent="0.2">
      <c r="A2875" s="76">
        <v>11600</v>
      </c>
      <c r="B2875" s="76">
        <f t="shared" si="345"/>
        <v>11.6</v>
      </c>
      <c r="C2875" s="78">
        <f t="shared" si="346"/>
        <v>1.7446428638347203E-62</v>
      </c>
      <c r="D2875" s="78">
        <f t="shared" si="347"/>
        <v>1</v>
      </c>
      <c r="E2875" s="78">
        <f t="shared" si="348"/>
        <v>1.7446428638347203E-62</v>
      </c>
      <c r="F2875" s="78">
        <f t="shared" si="349"/>
        <v>-1235.1658692324324</v>
      </c>
      <c r="G2875" s="78">
        <f t="shared" si="350"/>
        <v>100</v>
      </c>
      <c r="H2875" s="78">
        <f t="shared" si="351"/>
        <v>1.7109289321487519E-50</v>
      </c>
      <c r="I2875" s="78">
        <f t="shared" si="352"/>
        <v>1.710928932148752E-48</v>
      </c>
      <c r="J2875" s="190"/>
    </row>
    <row r="2876" spans="1:10" x14ac:dyDescent="0.2">
      <c r="A2876" s="76">
        <v>11700</v>
      </c>
      <c r="B2876" s="76">
        <f t="shared" si="345"/>
        <v>11.7</v>
      </c>
      <c r="C2876" s="78">
        <f t="shared" si="346"/>
        <v>3.2804666204162306E-50</v>
      </c>
      <c r="D2876" s="78">
        <f t="shared" si="347"/>
        <v>1</v>
      </c>
      <c r="E2876" s="78">
        <f t="shared" si="348"/>
        <v>3.2804666204162306E-50</v>
      </c>
      <c r="F2876" s="78">
        <f t="shared" si="349"/>
        <v>-989.68128753882434</v>
      </c>
      <c r="G2876" s="78">
        <f t="shared" si="350"/>
        <v>100</v>
      </c>
      <c r="H2876" s="78">
        <f t="shared" si="351"/>
        <v>1.6402333102089877E-50</v>
      </c>
      <c r="I2876" s="78">
        <f t="shared" si="352"/>
        <v>1.6402333102089876E-48</v>
      </c>
      <c r="J2876" s="190"/>
    </row>
    <row r="2877" spans="1:10" x14ac:dyDescent="0.2">
      <c r="A2877" s="76">
        <v>11800</v>
      </c>
      <c r="B2877" s="76">
        <f t="shared" ref="B2877:B2940" si="353">A2877/1000</f>
        <v>11.8</v>
      </c>
      <c r="C2877" s="78">
        <f t="shared" ref="C2877:C2940" si="354">ABS(SIN(((144*PI()*$A2877*VLOOKUP($D$8,$C$13:$D$16,2,FALSE))/($D$11*1000000)))/(VLOOKUP($D$8,$C$13:$D$16,2,FALSE)*SIN(((144*PI()*$A2877)/($D$11*1000000)))))^3</f>
        <v>2.5696623516672504E-49</v>
      </c>
      <c r="D2877" s="78">
        <f t="shared" ref="D2877:D2940" si="355">ABS(SIN(((144*VLOOKUP($D$8,$C$13:$D$16,2,FALSE)*PI()*$A2877*VLOOKUP($D$8,$C$13:$E$16,3,FALSE))/($D$11*1000000)))/(VLOOKUP($D$8,$C$13:$E$16,3,FALSE)*SIN(((144*VLOOKUP($D$8,$C$13:$D$16,2,FALSE)*PI()*$A2877)/($D$11*1000000)))))^1</f>
        <v>1</v>
      </c>
      <c r="E2877" s="78">
        <f t="shared" ref="E2877:E2940" si="356">C2877*D2877</f>
        <v>2.5696623516672504E-49</v>
      </c>
      <c r="F2877" s="78">
        <f t="shared" ref="F2877:F2940" si="357">20*LOG10(E2877)</f>
        <v>-971.80247876638066</v>
      </c>
      <c r="G2877" s="78">
        <f t="shared" ref="G2877:G2940" si="358">A2877-A2876</f>
        <v>100</v>
      </c>
      <c r="H2877" s="78">
        <f t="shared" ref="H2877:H2940" si="359">((C2877+C2876)/2)</f>
        <v>1.4488545068544366E-49</v>
      </c>
      <c r="I2877" s="78">
        <f t="shared" si="352"/>
        <v>1.4488545068544366E-47</v>
      </c>
      <c r="J2877" s="190"/>
    </row>
    <row r="2878" spans="1:10" x14ac:dyDescent="0.2">
      <c r="A2878" s="76">
        <v>11900</v>
      </c>
      <c r="B2878" s="76">
        <f t="shared" si="353"/>
        <v>11.9</v>
      </c>
      <c r="C2878" s="78">
        <f t="shared" si="354"/>
        <v>3.6926833524829212E-49</v>
      </c>
      <c r="D2878" s="78">
        <f t="shared" si="355"/>
        <v>1</v>
      </c>
      <c r="E2878" s="78">
        <f t="shared" si="356"/>
        <v>3.6926833524829212E-49</v>
      </c>
      <c r="F2878" s="78">
        <f t="shared" si="357"/>
        <v>-968.65315862989564</v>
      </c>
      <c r="G2878" s="78">
        <f t="shared" si="358"/>
        <v>100</v>
      </c>
      <c r="H2878" s="78">
        <f t="shared" si="359"/>
        <v>3.131172852075086E-49</v>
      </c>
      <c r="I2878" s="78">
        <f t="shared" ref="I2878:I2941" si="360">G2878*H2878</f>
        <v>3.1311728520750861E-47</v>
      </c>
      <c r="J2878" s="190"/>
    </row>
    <row r="2879" spans="1:10" x14ac:dyDescent="0.2">
      <c r="A2879" s="76">
        <v>12000</v>
      </c>
      <c r="B2879" s="76">
        <f t="shared" si="353"/>
        <v>12</v>
      </c>
      <c r="C2879" s="78">
        <f t="shared" si="354"/>
        <v>6.3532095133957728E-50</v>
      </c>
      <c r="D2879" s="78">
        <f t="shared" si="355"/>
        <v>1</v>
      </c>
      <c r="E2879" s="78">
        <f t="shared" si="356"/>
        <v>6.3532095133957728E-50</v>
      </c>
      <c r="F2879" s="78">
        <f t="shared" si="357"/>
        <v>-983.94013644905954</v>
      </c>
      <c r="G2879" s="78">
        <f t="shared" si="358"/>
        <v>100</v>
      </c>
      <c r="H2879" s="78">
        <f t="shared" si="359"/>
        <v>2.1640021519112493E-49</v>
      </c>
      <c r="I2879" s="78">
        <f t="shared" si="360"/>
        <v>2.1640021519112493E-47</v>
      </c>
      <c r="J2879" s="190"/>
    </row>
    <row r="2880" spans="1:10" x14ac:dyDescent="0.2">
      <c r="A2880" s="76">
        <v>12100</v>
      </c>
      <c r="B2880" s="76">
        <f t="shared" si="353"/>
        <v>12.1</v>
      </c>
      <c r="C2880" s="78">
        <f t="shared" si="354"/>
        <v>3.7760514093209439E-48</v>
      </c>
      <c r="D2880" s="78">
        <f t="shared" si="355"/>
        <v>1</v>
      </c>
      <c r="E2880" s="78">
        <f t="shared" si="356"/>
        <v>3.7760514093209439E-48</v>
      </c>
      <c r="F2880" s="78">
        <f t="shared" si="357"/>
        <v>-948.45924203201105</v>
      </c>
      <c r="G2880" s="78">
        <f t="shared" si="358"/>
        <v>100</v>
      </c>
      <c r="H2880" s="78">
        <f t="shared" si="359"/>
        <v>1.9197917522274509E-48</v>
      </c>
      <c r="I2880" s="78">
        <f t="shared" si="360"/>
        <v>1.9197917522274509E-46</v>
      </c>
      <c r="J2880" s="190"/>
    </row>
    <row r="2881" spans="1:10" x14ac:dyDescent="0.2">
      <c r="A2881" s="76">
        <v>12200</v>
      </c>
      <c r="B2881" s="76">
        <f t="shared" si="353"/>
        <v>12.2</v>
      </c>
      <c r="C2881" s="78">
        <f t="shared" si="354"/>
        <v>6.3961574388677026E-48</v>
      </c>
      <c r="D2881" s="78">
        <f t="shared" si="355"/>
        <v>1</v>
      </c>
      <c r="E2881" s="78">
        <f t="shared" si="356"/>
        <v>6.3961574388677026E-48</v>
      </c>
      <c r="F2881" s="78">
        <f t="shared" si="357"/>
        <v>-943.88161709617088</v>
      </c>
      <c r="G2881" s="78">
        <f t="shared" si="358"/>
        <v>100</v>
      </c>
      <c r="H2881" s="78">
        <f t="shared" si="359"/>
        <v>5.0861044240943233E-48</v>
      </c>
      <c r="I2881" s="78">
        <f t="shared" si="360"/>
        <v>5.0861044240943233E-46</v>
      </c>
      <c r="J2881" s="190"/>
    </row>
    <row r="2882" spans="1:10" x14ac:dyDescent="0.2">
      <c r="A2882" s="76">
        <v>12300</v>
      </c>
      <c r="B2882" s="76">
        <f t="shared" si="353"/>
        <v>12.3</v>
      </c>
      <c r="C2882" s="78">
        <f t="shared" si="354"/>
        <v>1.4963769759584102E-49</v>
      </c>
      <c r="D2882" s="78">
        <f t="shared" si="355"/>
        <v>1</v>
      </c>
      <c r="E2882" s="78">
        <f t="shared" si="356"/>
        <v>1.4963769759584102E-49</v>
      </c>
      <c r="F2882" s="78">
        <f t="shared" si="357"/>
        <v>-976.49917965410566</v>
      </c>
      <c r="G2882" s="78">
        <f t="shared" si="358"/>
        <v>100</v>
      </c>
      <c r="H2882" s="78">
        <f t="shared" si="359"/>
        <v>3.2728975682317716E-48</v>
      </c>
      <c r="I2882" s="78">
        <f t="shared" si="360"/>
        <v>3.2728975682317715E-46</v>
      </c>
      <c r="J2882" s="190"/>
    </row>
    <row r="2883" spans="1:10" x14ac:dyDescent="0.2">
      <c r="A2883" s="76">
        <v>12400</v>
      </c>
      <c r="B2883" s="76">
        <f t="shared" si="353"/>
        <v>12.4</v>
      </c>
      <c r="C2883" s="78">
        <f t="shared" si="354"/>
        <v>5.7765978675528764E-49</v>
      </c>
      <c r="D2883" s="78">
        <f t="shared" si="355"/>
        <v>1</v>
      </c>
      <c r="E2883" s="78">
        <f t="shared" si="356"/>
        <v>5.7765978675528764E-49</v>
      </c>
      <c r="F2883" s="78">
        <f t="shared" si="357"/>
        <v>-964.76655728819367</v>
      </c>
      <c r="G2883" s="78">
        <f t="shared" si="358"/>
        <v>100</v>
      </c>
      <c r="H2883" s="78">
        <f t="shared" si="359"/>
        <v>3.6364874217556433E-49</v>
      </c>
      <c r="I2883" s="78">
        <f t="shared" si="360"/>
        <v>3.6364874217556432E-47</v>
      </c>
      <c r="J2883" s="190"/>
    </row>
    <row r="2884" spans="1:10" x14ac:dyDescent="0.2">
      <c r="A2884" s="76">
        <v>12500</v>
      </c>
      <c r="B2884" s="76">
        <f t="shared" si="353"/>
        <v>12.5</v>
      </c>
      <c r="C2884" s="78">
        <f t="shared" si="354"/>
        <v>1.446451085741952E-48</v>
      </c>
      <c r="D2884" s="78">
        <f t="shared" si="355"/>
        <v>1</v>
      </c>
      <c r="E2884" s="78">
        <f t="shared" si="356"/>
        <v>1.446451085741952E-48</v>
      </c>
      <c r="F2884" s="78">
        <f t="shared" si="357"/>
        <v>-956.79392496381172</v>
      </c>
      <c r="G2884" s="78">
        <f t="shared" si="358"/>
        <v>100</v>
      </c>
      <c r="H2884" s="78">
        <f t="shared" si="359"/>
        <v>1.0120554362486198E-48</v>
      </c>
      <c r="I2884" s="78">
        <f t="shared" si="360"/>
        <v>1.0120554362486198E-46</v>
      </c>
      <c r="J2884" s="190"/>
    </row>
    <row r="2885" spans="1:10" x14ac:dyDescent="0.2">
      <c r="A2885" s="76">
        <v>12600</v>
      </c>
      <c r="B2885" s="76">
        <f t="shared" si="353"/>
        <v>12.6</v>
      </c>
      <c r="C2885" s="78">
        <f t="shared" si="354"/>
        <v>4.445527639142187E-51</v>
      </c>
      <c r="D2885" s="78">
        <f t="shared" si="355"/>
        <v>1</v>
      </c>
      <c r="E2885" s="78">
        <f t="shared" si="356"/>
        <v>4.445527639142187E-51</v>
      </c>
      <c r="F2885" s="78">
        <f t="shared" si="357"/>
        <v>-1007.041533705491</v>
      </c>
      <c r="G2885" s="78">
        <f t="shared" si="358"/>
        <v>100</v>
      </c>
      <c r="H2885" s="78">
        <f t="shared" si="359"/>
        <v>7.2544830669054712E-49</v>
      </c>
      <c r="I2885" s="78">
        <f t="shared" si="360"/>
        <v>7.2544830669054709E-47</v>
      </c>
      <c r="J2885" s="190"/>
    </row>
    <row r="2886" spans="1:10" x14ac:dyDescent="0.2">
      <c r="A2886" s="76">
        <v>12700</v>
      </c>
      <c r="B2886" s="76">
        <f t="shared" si="353"/>
        <v>12.7</v>
      </c>
      <c r="C2886" s="78">
        <f t="shared" si="354"/>
        <v>2.5275387337075107E-51</v>
      </c>
      <c r="D2886" s="78">
        <f t="shared" si="355"/>
        <v>1</v>
      </c>
      <c r="E2886" s="78">
        <f t="shared" si="356"/>
        <v>2.5275387337075107E-51</v>
      </c>
      <c r="F2886" s="78">
        <f t="shared" si="357"/>
        <v>-1011.9460436052908</v>
      </c>
      <c r="G2886" s="78">
        <f t="shared" si="358"/>
        <v>100</v>
      </c>
      <c r="H2886" s="78">
        <f t="shared" si="359"/>
        <v>3.4865331864248488E-51</v>
      </c>
      <c r="I2886" s="78">
        <f t="shared" si="360"/>
        <v>3.4865331864248489E-49</v>
      </c>
      <c r="J2886" s="190"/>
    </row>
    <row r="2887" spans="1:10" x14ac:dyDescent="0.2">
      <c r="A2887" s="76">
        <v>12800</v>
      </c>
      <c r="B2887" s="76">
        <f t="shared" si="353"/>
        <v>12.8</v>
      </c>
      <c r="C2887" s="78">
        <f t="shared" si="354"/>
        <v>8.1270170236525161E-50</v>
      </c>
      <c r="D2887" s="78">
        <f t="shared" si="355"/>
        <v>1</v>
      </c>
      <c r="E2887" s="78">
        <f t="shared" si="356"/>
        <v>8.1270170236525161E-50</v>
      </c>
      <c r="F2887" s="78">
        <f t="shared" si="357"/>
        <v>-981.80137661060201</v>
      </c>
      <c r="G2887" s="78">
        <f t="shared" si="358"/>
        <v>100</v>
      </c>
      <c r="H2887" s="78">
        <f t="shared" si="359"/>
        <v>4.1898854485116336E-50</v>
      </c>
      <c r="I2887" s="78">
        <f t="shared" si="360"/>
        <v>4.1898854485116333E-48</v>
      </c>
      <c r="J2887" s="190"/>
    </row>
    <row r="2888" spans="1:10" x14ac:dyDescent="0.2">
      <c r="A2888" s="76">
        <v>12900</v>
      </c>
      <c r="B2888" s="76">
        <f t="shared" si="353"/>
        <v>12.9</v>
      </c>
      <c r="C2888" s="78">
        <f t="shared" si="354"/>
        <v>3.8342899109008532E-49</v>
      </c>
      <c r="D2888" s="78">
        <f t="shared" si="355"/>
        <v>1</v>
      </c>
      <c r="E2888" s="78">
        <f t="shared" si="356"/>
        <v>3.8342899109008532E-49</v>
      </c>
      <c r="F2888" s="78">
        <f t="shared" si="357"/>
        <v>-968.32630106366901</v>
      </c>
      <c r="G2888" s="78">
        <f t="shared" si="358"/>
        <v>100</v>
      </c>
      <c r="H2888" s="78">
        <f t="shared" si="359"/>
        <v>2.3234958066330524E-49</v>
      </c>
      <c r="I2888" s="78">
        <f t="shared" si="360"/>
        <v>2.3234958066330523E-47</v>
      </c>
      <c r="J2888" s="190"/>
    </row>
    <row r="2889" spans="1:10" x14ac:dyDescent="0.2">
      <c r="A2889" s="76">
        <v>13000</v>
      </c>
      <c r="B2889" s="76">
        <f t="shared" si="353"/>
        <v>13</v>
      </c>
      <c r="C2889" s="78">
        <f t="shared" si="354"/>
        <v>1.5301109283365677E-49</v>
      </c>
      <c r="D2889" s="78">
        <f t="shared" si="355"/>
        <v>1</v>
      </c>
      <c r="E2889" s="78">
        <f t="shared" si="356"/>
        <v>1.5301109283365677E-49</v>
      </c>
      <c r="F2889" s="78">
        <f t="shared" si="357"/>
        <v>-976.30554166053525</v>
      </c>
      <c r="G2889" s="78">
        <f t="shared" si="358"/>
        <v>100</v>
      </c>
      <c r="H2889" s="78">
        <f t="shared" si="359"/>
        <v>2.6822004196187105E-49</v>
      </c>
      <c r="I2889" s="78">
        <f t="shared" si="360"/>
        <v>2.6822004196187104E-47</v>
      </c>
      <c r="J2889" s="190"/>
    </row>
    <row r="2890" spans="1:10" x14ac:dyDescent="0.2">
      <c r="A2890" s="76">
        <v>13100</v>
      </c>
      <c r="B2890" s="76">
        <f t="shared" si="353"/>
        <v>13.1</v>
      </c>
      <c r="C2890" s="78">
        <f t="shared" si="354"/>
        <v>1.3693911478207917E-50</v>
      </c>
      <c r="D2890" s="78">
        <f t="shared" si="355"/>
        <v>1</v>
      </c>
      <c r="E2890" s="78">
        <f t="shared" si="356"/>
        <v>1.3693911478207917E-50</v>
      </c>
      <c r="F2890" s="78">
        <f t="shared" si="357"/>
        <v>-997.26944967754116</v>
      </c>
      <c r="G2890" s="78">
        <f t="shared" si="358"/>
        <v>100</v>
      </c>
      <c r="H2890" s="78">
        <f t="shared" si="359"/>
        <v>8.3352502155932347E-50</v>
      </c>
      <c r="I2890" s="78">
        <f t="shared" si="360"/>
        <v>8.3352502155932342E-48</v>
      </c>
      <c r="J2890" s="190"/>
    </row>
    <row r="2891" spans="1:10" x14ac:dyDescent="0.2">
      <c r="A2891" s="76">
        <v>13200</v>
      </c>
      <c r="B2891" s="76">
        <f t="shared" si="353"/>
        <v>13.2</v>
      </c>
      <c r="C2891" s="78">
        <f t="shared" si="354"/>
        <v>1.4792184688037963E-52</v>
      </c>
      <c r="D2891" s="78">
        <f t="shared" si="355"/>
        <v>1</v>
      </c>
      <c r="E2891" s="78">
        <f t="shared" si="356"/>
        <v>1.4792184688037963E-52</v>
      </c>
      <c r="F2891" s="78">
        <f t="shared" si="357"/>
        <v>-1036.5993535884986</v>
      </c>
      <c r="G2891" s="78">
        <f t="shared" si="358"/>
        <v>100</v>
      </c>
      <c r="H2891" s="78">
        <f t="shared" si="359"/>
        <v>6.9209166625441486E-51</v>
      </c>
      <c r="I2891" s="78">
        <f t="shared" si="360"/>
        <v>6.9209166625441483E-49</v>
      </c>
      <c r="J2891" s="190"/>
    </row>
    <row r="2892" spans="1:10" x14ac:dyDescent="0.2">
      <c r="A2892" s="76">
        <v>13300</v>
      </c>
      <c r="B2892" s="76">
        <f t="shared" si="353"/>
        <v>13.3</v>
      </c>
      <c r="C2892" s="78">
        <f t="shared" si="354"/>
        <v>6.4940465023770621E-48</v>
      </c>
      <c r="D2892" s="78">
        <f t="shared" si="355"/>
        <v>1</v>
      </c>
      <c r="E2892" s="78">
        <f t="shared" si="356"/>
        <v>6.4940465023770621E-48</v>
      </c>
      <c r="F2892" s="78">
        <f t="shared" si="357"/>
        <v>-943.7496921163148</v>
      </c>
      <c r="G2892" s="78">
        <f t="shared" si="358"/>
        <v>100</v>
      </c>
      <c r="H2892" s="78">
        <f t="shared" si="359"/>
        <v>3.2470972121119715E-48</v>
      </c>
      <c r="I2892" s="78">
        <f t="shared" si="360"/>
        <v>3.2470972121119715E-46</v>
      </c>
      <c r="J2892" s="190"/>
    </row>
    <row r="2893" spans="1:10" x14ac:dyDescent="0.2">
      <c r="A2893" s="76">
        <v>13400</v>
      </c>
      <c r="B2893" s="76">
        <f t="shared" si="353"/>
        <v>13.4</v>
      </c>
      <c r="C2893" s="78">
        <f t="shared" si="354"/>
        <v>2.4656911365661339E-49</v>
      </c>
      <c r="D2893" s="78">
        <f t="shared" si="355"/>
        <v>1</v>
      </c>
      <c r="E2893" s="78">
        <f t="shared" si="356"/>
        <v>2.4656911365661339E-49</v>
      </c>
      <c r="F2893" s="78">
        <f t="shared" si="357"/>
        <v>-972.16122651981777</v>
      </c>
      <c r="G2893" s="78">
        <f t="shared" si="358"/>
        <v>100</v>
      </c>
      <c r="H2893" s="78">
        <f t="shared" si="359"/>
        <v>3.3703078080168378E-48</v>
      </c>
      <c r="I2893" s="78">
        <f t="shared" si="360"/>
        <v>3.3703078080168378E-46</v>
      </c>
      <c r="J2893" s="190"/>
    </row>
    <row r="2894" spans="1:10" x14ac:dyDescent="0.2">
      <c r="A2894" s="76">
        <v>13500</v>
      </c>
      <c r="B2894" s="76">
        <f t="shared" si="353"/>
        <v>13.5</v>
      </c>
      <c r="C2894" s="78">
        <f t="shared" si="354"/>
        <v>7.5181507906753169E-49</v>
      </c>
      <c r="D2894" s="78">
        <f t="shared" si="355"/>
        <v>1</v>
      </c>
      <c r="E2894" s="78">
        <f t="shared" si="356"/>
        <v>7.5181507906753169E-49</v>
      </c>
      <c r="F2894" s="78">
        <f t="shared" si="357"/>
        <v>-962.47777935881959</v>
      </c>
      <c r="G2894" s="78">
        <f t="shared" si="358"/>
        <v>100</v>
      </c>
      <c r="H2894" s="78">
        <f t="shared" si="359"/>
        <v>4.9919209636207254E-49</v>
      </c>
      <c r="I2894" s="78">
        <f t="shared" si="360"/>
        <v>4.9919209636207251E-47</v>
      </c>
      <c r="J2894" s="190"/>
    </row>
    <row r="2895" spans="1:10" x14ac:dyDescent="0.2">
      <c r="A2895" s="76">
        <v>13600</v>
      </c>
      <c r="B2895" s="76">
        <f t="shared" si="353"/>
        <v>13.6</v>
      </c>
      <c r="C2895" s="78">
        <f t="shared" si="354"/>
        <v>1.6783437126798974E-48</v>
      </c>
      <c r="D2895" s="78">
        <f t="shared" si="355"/>
        <v>1</v>
      </c>
      <c r="E2895" s="78">
        <f t="shared" si="356"/>
        <v>1.6783437126798974E-48</v>
      </c>
      <c r="F2895" s="78">
        <f t="shared" si="357"/>
        <v>-955.50238188046546</v>
      </c>
      <c r="G2895" s="78">
        <f t="shared" si="358"/>
        <v>100</v>
      </c>
      <c r="H2895" s="78">
        <f t="shared" si="359"/>
        <v>1.2150793958737145E-48</v>
      </c>
      <c r="I2895" s="78">
        <f t="shared" si="360"/>
        <v>1.2150793958737145E-46</v>
      </c>
      <c r="J2895" s="190"/>
    </row>
    <row r="2896" spans="1:10" x14ac:dyDescent="0.2">
      <c r="A2896" s="76">
        <v>13700</v>
      </c>
      <c r="B2896" s="76">
        <f t="shared" si="353"/>
        <v>13.7</v>
      </c>
      <c r="C2896" s="78">
        <f t="shared" si="354"/>
        <v>3.1406916167303357E-48</v>
      </c>
      <c r="D2896" s="78">
        <f t="shared" si="355"/>
        <v>1</v>
      </c>
      <c r="E2896" s="78">
        <f t="shared" si="356"/>
        <v>3.1406916167303357E-48</v>
      </c>
      <c r="F2896" s="78">
        <f t="shared" si="357"/>
        <v>-950.05949409423522</v>
      </c>
      <c r="G2896" s="78">
        <f t="shared" si="358"/>
        <v>100</v>
      </c>
      <c r="H2896" s="78">
        <f t="shared" si="359"/>
        <v>2.4095176647051166E-48</v>
      </c>
      <c r="I2896" s="78">
        <f t="shared" si="360"/>
        <v>2.4095176647051165E-46</v>
      </c>
      <c r="J2896" s="190"/>
    </row>
    <row r="2897" spans="1:10" x14ac:dyDescent="0.2">
      <c r="A2897" s="76">
        <v>13800</v>
      </c>
      <c r="B2897" s="76">
        <f t="shared" si="353"/>
        <v>13.8</v>
      </c>
      <c r="C2897" s="78">
        <f t="shared" si="354"/>
        <v>1.6687880726027774E-50</v>
      </c>
      <c r="D2897" s="78">
        <f t="shared" si="355"/>
        <v>1</v>
      </c>
      <c r="E2897" s="78">
        <f t="shared" si="356"/>
        <v>1.6687880726027774E-50</v>
      </c>
      <c r="F2897" s="78">
        <f t="shared" si="357"/>
        <v>-995.5519762591432</v>
      </c>
      <c r="G2897" s="78">
        <f t="shared" si="358"/>
        <v>100</v>
      </c>
      <c r="H2897" s="78">
        <f t="shared" si="359"/>
        <v>1.5786897487281816E-48</v>
      </c>
      <c r="I2897" s="78">
        <f t="shared" si="360"/>
        <v>1.5786897487281816E-46</v>
      </c>
      <c r="J2897" s="190"/>
    </row>
    <row r="2898" spans="1:10" x14ac:dyDescent="0.2">
      <c r="A2898" s="76">
        <v>13900</v>
      </c>
      <c r="B2898" s="76">
        <f t="shared" si="353"/>
        <v>13.9</v>
      </c>
      <c r="C2898" s="78">
        <f t="shared" si="354"/>
        <v>1.5204154956484513E-49</v>
      </c>
      <c r="D2898" s="78">
        <f t="shared" si="355"/>
        <v>1</v>
      </c>
      <c r="E2898" s="78">
        <f t="shared" si="356"/>
        <v>1.5204154956484513E-49</v>
      </c>
      <c r="F2898" s="78">
        <f t="shared" si="357"/>
        <v>-976.36075425677564</v>
      </c>
      <c r="G2898" s="78">
        <f t="shared" si="358"/>
        <v>100</v>
      </c>
      <c r="H2898" s="78">
        <f t="shared" si="359"/>
        <v>8.4364715145436447E-50</v>
      </c>
      <c r="I2898" s="78">
        <f t="shared" si="360"/>
        <v>8.4364715145436442E-48</v>
      </c>
      <c r="J2898" s="190"/>
    </row>
    <row r="2899" spans="1:10" x14ac:dyDescent="0.2">
      <c r="A2899" s="76">
        <v>14000</v>
      </c>
      <c r="B2899" s="76">
        <f t="shared" si="353"/>
        <v>14</v>
      </c>
      <c r="C2899" s="78">
        <f t="shared" si="354"/>
        <v>5.2941116217754248E-49</v>
      </c>
      <c r="D2899" s="78">
        <f t="shared" si="355"/>
        <v>1</v>
      </c>
      <c r="E2899" s="78">
        <f t="shared" si="356"/>
        <v>5.2941116217754248E-49</v>
      </c>
      <c r="F2899" s="78">
        <f t="shared" si="357"/>
        <v>-965.52413812427449</v>
      </c>
      <c r="G2899" s="78">
        <f t="shared" si="358"/>
        <v>100</v>
      </c>
      <c r="H2899" s="78">
        <f t="shared" si="359"/>
        <v>3.4072635587119382E-49</v>
      </c>
      <c r="I2899" s="78">
        <f t="shared" si="360"/>
        <v>3.4072635587119381E-47</v>
      </c>
      <c r="J2899" s="190"/>
    </row>
    <row r="2900" spans="1:10" x14ac:dyDescent="0.2">
      <c r="A2900" s="76">
        <v>14100</v>
      </c>
      <c r="B2900" s="76">
        <f t="shared" si="353"/>
        <v>14.1</v>
      </c>
      <c r="C2900" s="78">
        <f t="shared" si="354"/>
        <v>5.3657029080890488E-50</v>
      </c>
      <c r="D2900" s="78">
        <f t="shared" si="355"/>
        <v>1</v>
      </c>
      <c r="E2900" s="78">
        <f t="shared" si="356"/>
        <v>5.3657029080890488E-50</v>
      </c>
      <c r="F2900" s="78">
        <f t="shared" si="357"/>
        <v>-985.40746754625025</v>
      </c>
      <c r="G2900" s="78">
        <f t="shared" si="358"/>
        <v>100</v>
      </c>
      <c r="H2900" s="78">
        <f t="shared" si="359"/>
        <v>2.9153409562921647E-49</v>
      </c>
      <c r="I2900" s="78">
        <f t="shared" si="360"/>
        <v>2.9153409562921647E-47</v>
      </c>
      <c r="J2900" s="190"/>
    </row>
    <row r="2901" spans="1:10" x14ac:dyDescent="0.2">
      <c r="A2901" s="76">
        <v>14200</v>
      </c>
      <c r="B2901" s="76">
        <f t="shared" si="353"/>
        <v>14.2</v>
      </c>
      <c r="C2901" s="78">
        <f t="shared" si="354"/>
        <v>1.00116258363992E-51</v>
      </c>
      <c r="D2901" s="78">
        <f t="shared" si="355"/>
        <v>1</v>
      </c>
      <c r="E2901" s="78">
        <f t="shared" si="356"/>
        <v>1.00116258363992E-51</v>
      </c>
      <c r="F2901" s="78">
        <f t="shared" si="357"/>
        <v>-1019.9899077921905</v>
      </c>
      <c r="G2901" s="78">
        <f t="shared" si="358"/>
        <v>100</v>
      </c>
      <c r="H2901" s="78">
        <f t="shared" si="359"/>
        <v>2.7329095832265206E-50</v>
      </c>
      <c r="I2901" s="78">
        <f t="shared" si="360"/>
        <v>2.7329095832265206E-48</v>
      </c>
      <c r="J2901" s="190"/>
    </row>
    <row r="2902" spans="1:10" x14ac:dyDescent="0.2">
      <c r="A2902" s="76">
        <v>14300</v>
      </c>
      <c r="B2902" s="76">
        <f t="shared" si="353"/>
        <v>14.3</v>
      </c>
      <c r="C2902" s="78">
        <f t="shared" si="354"/>
        <v>5.2904155856885969E-51</v>
      </c>
      <c r="D2902" s="78">
        <f t="shared" si="355"/>
        <v>1</v>
      </c>
      <c r="E2902" s="78">
        <f t="shared" si="356"/>
        <v>5.2904155856885969E-51</v>
      </c>
      <c r="F2902" s="78">
        <f t="shared" si="357"/>
        <v>-1005.5302042172088</v>
      </c>
      <c r="G2902" s="78">
        <f t="shared" si="358"/>
        <v>100</v>
      </c>
      <c r="H2902" s="78">
        <f t="shared" si="359"/>
        <v>3.1457890846642586E-51</v>
      </c>
      <c r="I2902" s="78">
        <f t="shared" si="360"/>
        <v>3.1457890846642584E-49</v>
      </c>
      <c r="J2902" s="190"/>
    </row>
    <row r="2903" spans="1:10" x14ac:dyDescent="0.2">
      <c r="A2903" s="76">
        <v>14400</v>
      </c>
      <c r="B2903" s="76">
        <f t="shared" si="353"/>
        <v>14.4</v>
      </c>
      <c r="C2903" s="78">
        <f t="shared" si="354"/>
        <v>8.8570203525882064E-50</v>
      </c>
      <c r="D2903" s="78">
        <f t="shared" si="355"/>
        <v>1</v>
      </c>
      <c r="E2903" s="78">
        <f t="shared" si="356"/>
        <v>8.8570203525882064E-50</v>
      </c>
      <c r="F2903" s="78">
        <f t="shared" si="357"/>
        <v>-981.05424714707499</v>
      </c>
      <c r="G2903" s="78">
        <f t="shared" si="358"/>
        <v>100</v>
      </c>
      <c r="H2903" s="78">
        <f t="shared" si="359"/>
        <v>4.6930309555785329E-50</v>
      </c>
      <c r="I2903" s="78">
        <f t="shared" si="360"/>
        <v>4.6930309555785327E-48</v>
      </c>
      <c r="J2903" s="190"/>
    </row>
    <row r="2904" spans="1:10" x14ac:dyDescent="0.2">
      <c r="A2904" s="76">
        <v>14500</v>
      </c>
      <c r="B2904" s="76">
        <f t="shared" si="353"/>
        <v>14.5</v>
      </c>
      <c r="C2904" s="78">
        <f t="shared" si="354"/>
        <v>3.6476652818247181E-49</v>
      </c>
      <c r="D2904" s="78">
        <f t="shared" si="355"/>
        <v>1</v>
      </c>
      <c r="E2904" s="78">
        <f t="shared" si="356"/>
        <v>3.6476652818247181E-49</v>
      </c>
      <c r="F2904" s="78">
        <f t="shared" si="357"/>
        <v>-968.7597004075626</v>
      </c>
      <c r="G2904" s="78">
        <f t="shared" si="358"/>
        <v>100</v>
      </c>
      <c r="H2904" s="78">
        <f t="shared" si="359"/>
        <v>2.2666836585417695E-49</v>
      </c>
      <c r="I2904" s="78">
        <f t="shared" si="360"/>
        <v>2.2666836585417696E-47</v>
      </c>
      <c r="J2904" s="190"/>
    </row>
    <row r="2905" spans="1:10" x14ac:dyDescent="0.2">
      <c r="A2905" s="76">
        <v>14600</v>
      </c>
      <c r="B2905" s="76">
        <f t="shared" si="353"/>
        <v>14.6</v>
      </c>
      <c r="C2905" s="78">
        <f t="shared" si="354"/>
        <v>8.5934772048212289E-50</v>
      </c>
      <c r="D2905" s="78">
        <f t="shared" si="355"/>
        <v>1</v>
      </c>
      <c r="E2905" s="78">
        <f t="shared" si="356"/>
        <v>8.5934772048212289E-50</v>
      </c>
      <c r="F2905" s="78">
        <f t="shared" si="357"/>
        <v>-981.31662141417689</v>
      </c>
      <c r="G2905" s="78">
        <f t="shared" si="358"/>
        <v>100</v>
      </c>
      <c r="H2905" s="78">
        <f t="shared" si="359"/>
        <v>2.2535065011534203E-49</v>
      </c>
      <c r="I2905" s="78">
        <f t="shared" si="360"/>
        <v>2.2535065011534201E-47</v>
      </c>
      <c r="J2905" s="190"/>
    </row>
    <row r="2906" spans="1:10" x14ac:dyDescent="0.2">
      <c r="A2906" s="76">
        <v>14700</v>
      </c>
      <c r="B2906" s="76">
        <f t="shared" si="353"/>
        <v>14.7</v>
      </c>
      <c r="C2906" s="78">
        <f t="shared" si="354"/>
        <v>1.9266953622972934E-48</v>
      </c>
      <c r="D2906" s="78">
        <f t="shared" si="355"/>
        <v>1</v>
      </c>
      <c r="E2906" s="78">
        <f t="shared" si="356"/>
        <v>1.9266953622972934E-48</v>
      </c>
      <c r="F2906" s="78">
        <f t="shared" si="357"/>
        <v>-954.30373895994921</v>
      </c>
      <c r="G2906" s="78">
        <f t="shared" si="358"/>
        <v>100</v>
      </c>
      <c r="H2906" s="78">
        <f t="shared" si="359"/>
        <v>1.0063150671727529E-48</v>
      </c>
      <c r="I2906" s="78">
        <f t="shared" si="360"/>
        <v>1.006315067172753E-46</v>
      </c>
      <c r="J2906" s="190"/>
    </row>
    <row r="2907" spans="1:10" x14ac:dyDescent="0.2">
      <c r="A2907" s="76">
        <v>14800</v>
      </c>
      <c r="B2907" s="76">
        <f t="shared" si="353"/>
        <v>14.8</v>
      </c>
      <c r="C2907" s="78">
        <f t="shared" si="354"/>
        <v>3.4118834980757446E-48</v>
      </c>
      <c r="D2907" s="78">
        <f t="shared" si="355"/>
        <v>1</v>
      </c>
      <c r="E2907" s="78">
        <f t="shared" si="356"/>
        <v>3.4118834980757446E-48</v>
      </c>
      <c r="F2907" s="78">
        <f t="shared" si="357"/>
        <v>-949.3401161327788</v>
      </c>
      <c r="G2907" s="78">
        <f t="shared" si="358"/>
        <v>100</v>
      </c>
      <c r="H2907" s="78">
        <f t="shared" si="359"/>
        <v>2.6692894301865188E-48</v>
      </c>
      <c r="I2907" s="78">
        <f t="shared" si="360"/>
        <v>2.669289430186519E-46</v>
      </c>
      <c r="J2907" s="190"/>
    </row>
    <row r="2908" spans="1:10" x14ac:dyDescent="0.2">
      <c r="A2908" s="76">
        <v>14900</v>
      </c>
      <c r="B2908" s="76">
        <f t="shared" si="353"/>
        <v>14.9</v>
      </c>
      <c r="C2908" s="78">
        <f t="shared" si="354"/>
        <v>4.7639628169161245E-50</v>
      </c>
      <c r="D2908" s="78">
        <f t="shared" si="355"/>
        <v>1</v>
      </c>
      <c r="E2908" s="78">
        <f t="shared" si="356"/>
        <v>4.7639628169161245E-50</v>
      </c>
      <c r="F2908" s="78">
        <f t="shared" si="357"/>
        <v>-986.44063273753488</v>
      </c>
      <c r="G2908" s="78">
        <f t="shared" si="358"/>
        <v>100</v>
      </c>
      <c r="H2908" s="78">
        <f t="shared" si="359"/>
        <v>1.729761563122453E-48</v>
      </c>
      <c r="I2908" s="78">
        <f t="shared" si="360"/>
        <v>1.7297615631224531E-46</v>
      </c>
      <c r="J2908" s="190"/>
    </row>
    <row r="2909" spans="1:10" x14ac:dyDescent="0.2">
      <c r="A2909" s="76">
        <v>15000</v>
      </c>
      <c r="B2909" s="76">
        <f t="shared" si="353"/>
        <v>15</v>
      </c>
      <c r="C2909" s="78">
        <f t="shared" si="354"/>
        <v>2.4459742209114322E-49</v>
      </c>
      <c r="D2909" s="78">
        <f t="shared" si="355"/>
        <v>1</v>
      </c>
      <c r="E2909" s="78">
        <f t="shared" si="356"/>
        <v>2.4459742209114322E-49</v>
      </c>
      <c r="F2909" s="78">
        <f t="shared" si="357"/>
        <v>-972.23096248953436</v>
      </c>
      <c r="G2909" s="78">
        <f t="shared" si="358"/>
        <v>100</v>
      </c>
      <c r="H2909" s="78">
        <f t="shared" si="359"/>
        <v>1.4611852513015224E-49</v>
      </c>
      <c r="I2909" s="78">
        <f t="shared" si="360"/>
        <v>1.4611852513015224E-47</v>
      </c>
      <c r="J2909" s="190"/>
    </row>
    <row r="2910" spans="1:10" x14ac:dyDescent="0.2">
      <c r="A2910" s="76">
        <v>15100</v>
      </c>
      <c r="B2910" s="76">
        <f t="shared" si="353"/>
        <v>15.1</v>
      </c>
      <c r="C2910" s="78">
        <f t="shared" si="354"/>
        <v>6.9514645074473881E-49</v>
      </c>
      <c r="D2910" s="78">
        <f t="shared" si="355"/>
        <v>1</v>
      </c>
      <c r="E2910" s="78">
        <f t="shared" si="356"/>
        <v>6.9514645074473881E-49</v>
      </c>
      <c r="F2910" s="78">
        <f t="shared" si="357"/>
        <v>-963.15847380603805</v>
      </c>
      <c r="G2910" s="78">
        <f t="shared" si="358"/>
        <v>100</v>
      </c>
      <c r="H2910" s="78">
        <f t="shared" si="359"/>
        <v>4.69871936417941E-49</v>
      </c>
      <c r="I2910" s="78">
        <f t="shared" si="360"/>
        <v>4.6987193641794103E-47</v>
      </c>
      <c r="J2910" s="190"/>
    </row>
    <row r="2911" spans="1:10" x14ac:dyDescent="0.2">
      <c r="A2911" s="76">
        <v>15200</v>
      </c>
      <c r="B2911" s="76">
        <f t="shared" si="353"/>
        <v>15.2</v>
      </c>
      <c r="C2911" s="78">
        <f t="shared" si="354"/>
        <v>1.4969889049327115E-48</v>
      </c>
      <c r="D2911" s="78">
        <f t="shared" si="355"/>
        <v>1</v>
      </c>
      <c r="E2911" s="78">
        <f t="shared" si="356"/>
        <v>1.4969889049327115E-48</v>
      </c>
      <c r="F2911" s="78">
        <f t="shared" si="357"/>
        <v>-956.49562836914913</v>
      </c>
      <c r="G2911" s="78">
        <f t="shared" si="358"/>
        <v>100</v>
      </c>
      <c r="H2911" s="78">
        <f t="shared" si="359"/>
        <v>1.0960676778387252E-48</v>
      </c>
      <c r="I2911" s="78">
        <f t="shared" si="360"/>
        <v>1.0960676778387252E-46</v>
      </c>
      <c r="J2911" s="190"/>
    </row>
    <row r="2912" spans="1:10" x14ac:dyDescent="0.2">
      <c r="A2912" s="76">
        <v>15300</v>
      </c>
      <c r="B2912" s="76">
        <f t="shared" si="353"/>
        <v>15.3</v>
      </c>
      <c r="C2912" s="78">
        <f t="shared" si="354"/>
        <v>1.3399611740315817E-53</v>
      </c>
      <c r="D2912" s="78">
        <f t="shared" si="355"/>
        <v>1</v>
      </c>
      <c r="E2912" s="78">
        <f t="shared" si="356"/>
        <v>1.3399611740315817E-53</v>
      </c>
      <c r="F2912" s="78">
        <f t="shared" si="357"/>
        <v>-1057.4581557065565</v>
      </c>
      <c r="G2912" s="78">
        <f t="shared" si="358"/>
        <v>100</v>
      </c>
      <c r="H2912" s="78">
        <f t="shared" si="359"/>
        <v>7.4850115227222592E-49</v>
      </c>
      <c r="I2912" s="78">
        <f t="shared" si="360"/>
        <v>7.4850115227222593E-47</v>
      </c>
      <c r="J2912" s="190"/>
    </row>
    <row r="2913" spans="1:10" x14ac:dyDescent="0.2">
      <c r="A2913" s="76">
        <v>15400</v>
      </c>
      <c r="B2913" s="76">
        <f t="shared" si="353"/>
        <v>15.4</v>
      </c>
      <c r="C2913" s="78">
        <f t="shared" si="354"/>
        <v>2.2773393743930188E-50</v>
      </c>
      <c r="D2913" s="78">
        <f t="shared" si="355"/>
        <v>1</v>
      </c>
      <c r="E2913" s="78">
        <f t="shared" si="356"/>
        <v>2.2773393743930188E-50</v>
      </c>
      <c r="F2913" s="78">
        <f t="shared" si="357"/>
        <v>-992.85144489983099</v>
      </c>
      <c r="G2913" s="78">
        <f t="shared" si="358"/>
        <v>100</v>
      </c>
      <c r="H2913" s="78">
        <f t="shared" si="359"/>
        <v>1.1393396677835252E-50</v>
      </c>
      <c r="I2913" s="78">
        <f t="shared" si="360"/>
        <v>1.1393396677835251E-48</v>
      </c>
      <c r="J2913" s="190"/>
    </row>
    <row r="2914" spans="1:10" x14ac:dyDescent="0.2">
      <c r="A2914" s="76">
        <v>15500</v>
      </c>
      <c r="B2914" s="76">
        <f t="shared" si="353"/>
        <v>15.5</v>
      </c>
      <c r="C2914" s="78">
        <f t="shared" si="354"/>
        <v>1.5822162514464441E-49</v>
      </c>
      <c r="D2914" s="78">
        <f t="shared" si="355"/>
        <v>1</v>
      </c>
      <c r="E2914" s="78">
        <f t="shared" si="356"/>
        <v>1.5822162514464441E-49</v>
      </c>
      <c r="F2914" s="78">
        <f t="shared" si="357"/>
        <v>-976.01468318046477</v>
      </c>
      <c r="G2914" s="78">
        <f t="shared" si="358"/>
        <v>100</v>
      </c>
      <c r="H2914" s="78">
        <f t="shared" si="359"/>
        <v>9.0497509444287293E-50</v>
      </c>
      <c r="I2914" s="78">
        <f t="shared" si="360"/>
        <v>9.049750944428729E-48</v>
      </c>
      <c r="J2914" s="190"/>
    </row>
    <row r="2915" spans="1:10" x14ac:dyDescent="0.2">
      <c r="A2915" s="76">
        <v>15600</v>
      </c>
      <c r="B2915" s="76">
        <f t="shared" si="353"/>
        <v>15.6</v>
      </c>
      <c r="C2915" s="78">
        <f t="shared" si="354"/>
        <v>1.773851966168984E-49</v>
      </c>
      <c r="D2915" s="78">
        <f t="shared" si="355"/>
        <v>1</v>
      </c>
      <c r="E2915" s="78">
        <f t="shared" si="356"/>
        <v>1.773851966168984E-49</v>
      </c>
      <c r="F2915" s="78">
        <f t="shared" si="357"/>
        <v>-975.02165252614543</v>
      </c>
      <c r="G2915" s="78">
        <f t="shared" si="358"/>
        <v>100</v>
      </c>
      <c r="H2915" s="78">
        <f t="shared" si="359"/>
        <v>1.678034108807714E-49</v>
      </c>
      <c r="I2915" s="78">
        <f t="shared" si="360"/>
        <v>1.678034108807714E-47</v>
      </c>
      <c r="J2915" s="190"/>
    </row>
    <row r="2916" spans="1:10" x14ac:dyDescent="0.2">
      <c r="A2916" s="76">
        <v>15700</v>
      </c>
      <c r="B2916" s="76">
        <f t="shared" si="353"/>
        <v>15.7</v>
      </c>
      <c r="C2916" s="78">
        <f t="shared" si="354"/>
        <v>2.7826883249616483E-50</v>
      </c>
      <c r="D2916" s="78">
        <f t="shared" si="355"/>
        <v>1</v>
      </c>
      <c r="E2916" s="78">
        <f t="shared" si="356"/>
        <v>2.7826883249616483E-50</v>
      </c>
      <c r="F2916" s="78">
        <f t="shared" si="357"/>
        <v>-991.1107086820108</v>
      </c>
      <c r="G2916" s="78">
        <f t="shared" si="358"/>
        <v>100</v>
      </c>
      <c r="H2916" s="78">
        <f t="shared" si="359"/>
        <v>1.0260603993325744E-49</v>
      </c>
      <c r="I2916" s="78">
        <f t="shared" si="360"/>
        <v>1.0260603993325744E-47</v>
      </c>
      <c r="J2916" s="190"/>
    </row>
    <row r="2917" spans="1:10" x14ac:dyDescent="0.2">
      <c r="A2917" s="76">
        <v>15800</v>
      </c>
      <c r="B2917" s="76">
        <f t="shared" si="353"/>
        <v>15.8</v>
      </c>
      <c r="C2917" s="78">
        <f t="shared" si="354"/>
        <v>9.9893698468042468E-53</v>
      </c>
      <c r="D2917" s="78">
        <f t="shared" si="355"/>
        <v>1</v>
      </c>
      <c r="E2917" s="78">
        <f t="shared" si="356"/>
        <v>9.9893698468042468E-53</v>
      </c>
      <c r="F2917" s="78">
        <f t="shared" si="357"/>
        <v>-1040.0092381447646</v>
      </c>
      <c r="G2917" s="78">
        <f t="shared" si="358"/>
        <v>100</v>
      </c>
      <c r="H2917" s="78">
        <f t="shared" si="359"/>
        <v>1.3963388474042263E-50</v>
      </c>
      <c r="I2917" s="78">
        <f t="shared" si="360"/>
        <v>1.3963388474042263E-48</v>
      </c>
      <c r="J2917" s="190"/>
    </row>
    <row r="2918" spans="1:10" x14ac:dyDescent="0.2">
      <c r="A2918" s="76">
        <v>15900</v>
      </c>
      <c r="B2918" s="76">
        <f t="shared" si="353"/>
        <v>15.9</v>
      </c>
      <c r="C2918" s="78">
        <f t="shared" si="354"/>
        <v>3.7156330530176199E-48</v>
      </c>
      <c r="D2918" s="78">
        <f t="shared" si="355"/>
        <v>1</v>
      </c>
      <c r="E2918" s="78">
        <f t="shared" si="356"/>
        <v>3.7156330530176199E-48</v>
      </c>
      <c r="F2918" s="78">
        <f t="shared" si="357"/>
        <v>-948.5993436487804</v>
      </c>
      <c r="G2918" s="78">
        <f t="shared" si="358"/>
        <v>100</v>
      </c>
      <c r="H2918" s="78">
        <f t="shared" si="359"/>
        <v>1.857866473358044E-48</v>
      </c>
      <c r="I2918" s="78">
        <f t="shared" si="360"/>
        <v>1.8578664733580439E-46</v>
      </c>
      <c r="J2918" s="190"/>
    </row>
    <row r="2919" spans="1:10" x14ac:dyDescent="0.2">
      <c r="A2919" s="76">
        <v>16000</v>
      </c>
      <c r="B2919" s="76">
        <f t="shared" si="353"/>
        <v>16</v>
      </c>
      <c r="C2919" s="78">
        <f t="shared" si="354"/>
        <v>9.7628601879497395E-50</v>
      </c>
      <c r="D2919" s="78">
        <f t="shared" si="355"/>
        <v>1</v>
      </c>
      <c r="E2919" s="78">
        <f t="shared" si="356"/>
        <v>9.7628601879497395E-50</v>
      </c>
      <c r="F2919" s="78">
        <f t="shared" si="357"/>
        <v>-980.20845860185068</v>
      </c>
      <c r="G2919" s="78">
        <f t="shared" si="358"/>
        <v>100</v>
      </c>
      <c r="H2919" s="78">
        <f t="shared" si="359"/>
        <v>1.9066308274485588E-48</v>
      </c>
      <c r="I2919" s="78">
        <f t="shared" si="360"/>
        <v>1.9066308274485588E-46</v>
      </c>
      <c r="J2919" s="190"/>
    </row>
    <row r="2920" spans="1:10" x14ac:dyDescent="0.2">
      <c r="A2920" s="76">
        <v>16100</v>
      </c>
      <c r="B2920" s="76">
        <f t="shared" si="353"/>
        <v>16.100000000000001</v>
      </c>
      <c r="C2920" s="78">
        <f t="shared" si="354"/>
        <v>3.591186558567511E-49</v>
      </c>
      <c r="D2920" s="78">
        <f t="shared" si="355"/>
        <v>1</v>
      </c>
      <c r="E2920" s="78">
        <f t="shared" si="356"/>
        <v>3.591186558567511E-49</v>
      </c>
      <c r="F2920" s="78">
        <f t="shared" si="357"/>
        <v>-968.89524066243598</v>
      </c>
      <c r="G2920" s="78">
        <f t="shared" si="358"/>
        <v>100</v>
      </c>
      <c r="H2920" s="78">
        <f t="shared" si="359"/>
        <v>2.2837362886812425E-49</v>
      </c>
      <c r="I2920" s="78">
        <f t="shared" si="360"/>
        <v>2.2837362886812423E-47</v>
      </c>
      <c r="J2920" s="190"/>
    </row>
    <row r="2921" spans="1:10" x14ac:dyDescent="0.2">
      <c r="A2921" s="76">
        <v>16200</v>
      </c>
      <c r="B2921" s="76">
        <f t="shared" si="353"/>
        <v>16.2</v>
      </c>
      <c r="C2921" s="78">
        <f t="shared" si="354"/>
        <v>8.8237165671231085E-49</v>
      </c>
      <c r="D2921" s="78">
        <f t="shared" si="355"/>
        <v>1</v>
      </c>
      <c r="E2921" s="78">
        <f t="shared" si="356"/>
        <v>8.8237165671231085E-49</v>
      </c>
      <c r="F2921" s="78">
        <f t="shared" si="357"/>
        <v>-961.08696901251631</v>
      </c>
      <c r="G2921" s="78">
        <f t="shared" si="358"/>
        <v>100</v>
      </c>
      <c r="H2921" s="78">
        <f t="shared" si="359"/>
        <v>6.2074515628453097E-49</v>
      </c>
      <c r="I2921" s="78">
        <f t="shared" si="360"/>
        <v>6.2074515628453097E-47</v>
      </c>
      <c r="J2921" s="190"/>
    </row>
    <row r="2922" spans="1:10" x14ac:dyDescent="0.2">
      <c r="A2922" s="76">
        <v>16300</v>
      </c>
      <c r="B2922" s="76">
        <f t="shared" si="353"/>
        <v>16.3</v>
      </c>
      <c r="C2922" s="78">
        <f t="shared" si="354"/>
        <v>1.7520940267293263E-48</v>
      </c>
      <c r="D2922" s="78">
        <f t="shared" si="355"/>
        <v>1</v>
      </c>
      <c r="E2922" s="78">
        <f t="shared" si="356"/>
        <v>1.7520940267293263E-48</v>
      </c>
      <c r="F2922" s="78">
        <f t="shared" si="357"/>
        <v>-955.128851819592</v>
      </c>
      <c r="G2922" s="78">
        <f t="shared" si="358"/>
        <v>100</v>
      </c>
      <c r="H2922" s="78">
        <f t="shared" si="359"/>
        <v>1.3172328417208187E-48</v>
      </c>
      <c r="I2922" s="78">
        <f t="shared" si="360"/>
        <v>1.3172328417208186E-46</v>
      </c>
      <c r="J2922" s="190"/>
    </row>
    <row r="2923" spans="1:10" x14ac:dyDescent="0.2">
      <c r="A2923" s="76">
        <v>16400</v>
      </c>
      <c r="B2923" s="76">
        <f t="shared" si="353"/>
        <v>16.399999999999999</v>
      </c>
      <c r="C2923" s="78">
        <f t="shared" si="354"/>
        <v>1.6352383584759398E-48</v>
      </c>
      <c r="D2923" s="78">
        <f t="shared" si="355"/>
        <v>1</v>
      </c>
      <c r="E2923" s="78">
        <f t="shared" si="356"/>
        <v>1.6352383584759398E-48</v>
      </c>
      <c r="F2923" s="78">
        <f t="shared" si="357"/>
        <v>-955.72837867994076</v>
      </c>
      <c r="G2923" s="78">
        <f t="shared" si="358"/>
        <v>100</v>
      </c>
      <c r="H2923" s="78">
        <f t="shared" si="359"/>
        <v>1.6936661926026329E-48</v>
      </c>
      <c r="I2923" s="78">
        <f t="shared" si="360"/>
        <v>1.6936661926026329E-46</v>
      </c>
      <c r="J2923" s="190"/>
    </row>
    <row r="2924" spans="1:10" x14ac:dyDescent="0.2">
      <c r="A2924" s="76">
        <v>16500</v>
      </c>
      <c r="B2924" s="76">
        <f t="shared" si="353"/>
        <v>16.5</v>
      </c>
      <c r="C2924" s="78">
        <f t="shared" si="354"/>
        <v>4.8504264498451934E-48</v>
      </c>
      <c r="D2924" s="78">
        <f t="shared" si="355"/>
        <v>1</v>
      </c>
      <c r="E2924" s="78">
        <f t="shared" si="356"/>
        <v>4.8504264498451934E-48</v>
      </c>
      <c r="F2924" s="78">
        <f t="shared" si="357"/>
        <v>-946.28440153033523</v>
      </c>
      <c r="G2924" s="78">
        <f t="shared" si="358"/>
        <v>100</v>
      </c>
      <c r="H2924" s="78">
        <f t="shared" si="359"/>
        <v>3.2428324041605669E-48</v>
      </c>
      <c r="I2924" s="78">
        <f t="shared" si="360"/>
        <v>3.2428324041605671E-46</v>
      </c>
      <c r="J2924" s="190"/>
    </row>
    <row r="2925" spans="1:10" x14ac:dyDescent="0.2">
      <c r="A2925" s="76">
        <v>16600</v>
      </c>
      <c r="B2925" s="76">
        <f t="shared" si="353"/>
        <v>16.600000000000001</v>
      </c>
      <c r="C2925" s="78">
        <f t="shared" si="354"/>
        <v>7.229843238560399E-48</v>
      </c>
      <c r="D2925" s="78">
        <f t="shared" si="355"/>
        <v>1</v>
      </c>
      <c r="E2925" s="78">
        <f t="shared" si="356"/>
        <v>7.229843238560399E-48</v>
      </c>
      <c r="F2925" s="78">
        <f t="shared" si="357"/>
        <v>-942.8174223843065</v>
      </c>
      <c r="G2925" s="78">
        <f t="shared" si="358"/>
        <v>100</v>
      </c>
      <c r="H2925" s="78">
        <f t="shared" si="359"/>
        <v>6.0401348442027962E-48</v>
      </c>
      <c r="I2925" s="78">
        <f t="shared" si="360"/>
        <v>6.0401348442027964E-46</v>
      </c>
      <c r="J2925" s="190"/>
    </row>
    <row r="2926" spans="1:10" x14ac:dyDescent="0.2">
      <c r="A2926" s="76">
        <v>16700</v>
      </c>
      <c r="B2926" s="76">
        <f t="shared" si="353"/>
        <v>16.7</v>
      </c>
      <c r="C2926" s="78">
        <f t="shared" si="354"/>
        <v>1.0257804319632651E-47</v>
      </c>
      <c r="D2926" s="78">
        <f t="shared" si="355"/>
        <v>1</v>
      </c>
      <c r="E2926" s="78">
        <f t="shared" si="356"/>
        <v>1.0257804319632651E-47</v>
      </c>
      <c r="F2926" s="78">
        <f t="shared" si="357"/>
        <v>-939.77891179796586</v>
      </c>
      <c r="G2926" s="78">
        <f t="shared" si="358"/>
        <v>100</v>
      </c>
      <c r="H2926" s="78">
        <f t="shared" si="359"/>
        <v>8.7438237790965248E-48</v>
      </c>
      <c r="I2926" s="78">
        <f t="shared" si="360"/>
        <v>8.7438237790965245E-46</v>
      </c>
      <c r="J2926" s="190"/>
    </row>
    <row r="2927" spans="1:10" x14ac:dyDescent="0.2">
      <c r="A2927" s="76">
        <v>16800</v>
      </c>
      <c r="B2927" s="76">
        <f t="shared" si="353"/>
        <v>16.8</v>
      </c>
      <c r="C2927" s="78">
        <f t="shared" si="354"/>
        <v>5.6879820764073465E-51</v>
      </c>
      <c r="D2927" s="78">
        <f t="shared" si="355"/>
        <v>1</v>
      </c>
      <c r="E2927" s="78">
        <f t="shared" si="356"/>
        <v>5.6879820764073465E-51</v>
      </c>
      <c r="F2927" s="78">
        <f t="shared" si="357"/>
        <v>-1004.9008356159233</v>
      </c>
      <c r="G2927" s="78">
        <f t="shared" si="358"/>
        <v>100</v>
      </c>
      <c r="H2927" s="78">
        <f t="shared" si="359"/>
        <v>5.1317461508545291E-48</v>
      </c>
      <c r="I2927" s="78">
        <f t="shared" si="360"/>
        <v>5.1317461508545294E-46</v>
      </c>
      <c r="J2927" s="190"/>
    </row>
    <row r="2928" spans="1:10" x14ac:dyDescent="0.2">
      <c r="A2928" s="76">
        <v>16900</v>
      </c>
      <c r="B2928" s="76">
        <f t="shared" si="353"/>
        <v>16.899999999999999</v>
      </c>
      <c r="C2928" s="78">
        <f t="shared" si="354"/>
        <v>2.9720918741949897E-52</v>
      </c>
      <c r="D2928" s="78">
        <f t="shared" si="355"/>
        <v>1</v>
      </c>
      <c r="E2928" s="78">
        <f t="shared" si="356"/>
        <v>2.9720918741949897E-52</v>
      </c>
      <c r="F2928" s="78">
        <f t="shared" si="357"/>
        <v>-1030.5387553932549</v>
      </c>
      <c r="G2928" s="78">
        <f t="shared" si="358"/>
        <v>100</v>
      </c>
      <c r="H2928" s="78">
        <f t="shared" si="359"/>
        <v>2.9925956319134226E-51</v>
      </c>
      <c r="I2928" s="78">
        <f t="shared" si="360"/>
        <v>2.9925956319134226E-49</v>
      </c>
      <c r="J2928" s="190"/>
    </row>
    <row r="2929" spans="1:10" x14ac:dyDescent="0.2">
      <c r="A2929" s="76">
        <v>17000</v>
      </c>
      <c r="B2929" s="76">
        <f t="shared" si="353"/>
        <v>17</v>
      </c>
      <c r="C2929" s="78">
        <f t="shared" si="354"/>
        <v>2.9850473057473199E-50</v>
      </c>
      <c r="D2929" s="78">
        <f t="shared" si="355"/>
        <v>1</v>
      </c>
      <c r="E2929" s="78">
        <f t="shared" si="356"/>
        <v>2.9850473057473199E-50</v>
      </c>
      <c r="F2929" s="78">
        <f t="shared" si="357"/>
        <v>-990.50097563935401</v>
      </c>
      <c r="G2929" s="78">
        <f t="shared" si="358"/>
        <v>100</v>
      </c>
      <c r="H2929" s="78">
        <f t="shared" si="359"/>
        <v>1.5073841122446348E-50</v>
      </c>
      <c r="I2929" s="78">
        <f t="shared" si="360"/>
        <v>1.5073841122446348E-48</v>
      </c>
      <c r="J2929" s="190"/>
    </row>
    <row r="2930" spans="1:10" x14ac:dyDescent="0.2">
      <c r="A2930" s="76">
        <v>17100</v>
      </c>
      <c r="B2930" s="76">
        <f t="shared" si="353"/>
        <v>17.100000000000001</v>
      </c>
      <c r="C2930" s="78">
        <f t="shared" si="354"/>
        <v>1.6815428473887959E-49</v>
      </c>
      <c r="D2930" s="78">
        <f t="shared" si="355"/>
        <v>1</v>
      </c>
      <c r="E2930" s="78">
        <f t="shared" si="356"/>
        <v>1.6815428473887959E-49</v>
      </c>
      <c r="F2930" s="78">
        <f t="shared" si="357"/>
        <v>-975.4858412390364</v>
      </c>
      <c r="G2930" s="78">
        <f t="shared" si="358"/>
        <v>100</v>
      </c>
      <c r="H2930" s="78">
        <f t="shared" si="359"/>
        <v>9.9002378898176397E-50</v>
      </c>
      <c r="I2930" s="78">
        <f t="shared" si="360"/>
        <v>9.9002378898176395E-48</v>
      </c>
      <c r="J2930" s="190"/>
    </row>
    <row r="2931" spans="1:10" x14ac:dyDescent="0.2">
      <c r="A2931" s="76">
        <v>17200</v>
      </c>
      <c r="B2931" s="76">
        <f t="shared" si="353"/>
        <v>17.2</v>
      </c>
      <c r="C2931" s="78">
        <f t="shared" si="354"/>
        <v>4.9683670846383961E-49</v>
      </c>
      <c r="D2931" s="78">
        <f t="shared" si="355"/>
        <v>1</v>
      </c>
      <c r="E2931" s="78">
        <f t="shared" si="356"/>
        <v>4.9683670846383961E-49</v>
      </c>
      <c r="F2931" s="78">
        <f t="shared" si="357"/>
        <v>-966.07572648149562</v>
      </c>
      <c r="G2931" s="78">
        <f t="shared" si="358"/>
        <v>100</v>
      </c>
      <c r="H2931" s="78">
        <f t="shared" si="359"/>
        <v>3.3249549660135961E-49</v>
      </c>
      <c r="I2931" s="78">
        <f t="shared" si="360"/>
        <v>3.324954966013596E-47</v>
      </c>
      <c r="J2931" s="190"/>
    </row>
    <row r="2932" spans="1:10" x14ac:dyDescent="0.2">
      <c r="A2932" s="76">
        <v>17300</v>
      </c>
      <c r="B2932" s="76">
        <f t="shared" si="353"/>
        <v>17.3</v>
      </c>
      <c r="C2932" s="78">
        <f t="shared" si="354"/>
        <v>1.0941891381516018E-48</v>
      </c>
      <c r="D2932" s="78">
        <f t="shared" si="355"/>
        <v>1</v>
      </c>
      <c r="E2932" s="78">
        <f t="shared" si="356"/>
        <v>1.0941891381516018E-48</v>
      </c>
      <c r="F2932" s="78">
        <f t="shared" si="357"/>
        <v>-959.21815201424238</v>
      </c>
      <c r="G2932" s="78">
        <f t="shared" si="358"/>
        <v>100</v>
      </c>
      <c r="H2932" s="78">
        <f t="shared" si="359"/>
        <v>7.9551292330772071E-49</v>
      </c>
      <c r="I2932" s="78">
        <f t="shared" si="360"/>
        <v>7.9551292330772067E-47</v>
      </c>
      <c r="J2932" s="190"/>
    </row>
    <row r="2933" spans="1:10" x14ac:dyDescent="0.2">
      <c r="A2933" s="76">
        <v>17400</v>
      </c>
      <c r="B2933" s="76">
        <f t="shared" si="353"/>
        <v>17.399999999999999</v>
      </c>
      <c r="C2933" s="78">
        <f t="shared" si="354"/>
        <v>2.0353726928464267E-48</v>
      </c>
      <c r="D2933" s="78">
        <f t="shared" si="355"/>
        <v>1</v>
      </c>
      <c r="E2933" s="78">
        <f t="shared" si="356"/>
        <v>2.0353726928464267E-48</v>
      </c>
      <c r="F2933" s="78">
        <f t="shared" si="357"/>
        <v>-953.8271211280188</v>
      </c>
      <c r="G2933" s="78">
        <f t="shared" si="358"/>
        <v>100</v>
      </c>
      <c r="H2933" s="78">
        <f t="shared" si="359"/>
        <v>1.5647809154990143E-48</v>
      </c>
      <c r="I2933" s="78">
        <f t="shared" si="360"/>
        <v>1.5647809154990143E-46</v>
      </c>
      <c r="J2933" s="190"/>
    </row>
    <row r="2934" spans="1:10" x14ac:dyDescent="0.2">
      <c r="A2934" s="76">
        <v>17500</v>
      </c>
      <c r="B2934" s="76">
        <f t="shared" si="353"/>
        <v>17.5</v>
      </c>
      <c r="C2934" s="78">
        <f t="shared" si="354"/>
        <v>1.0720585950955083E-48</v>
      </c>
      <c r="D2934" s="78">
        <f t="shared" si="355"/>
        <v>1</v>
      </c>
      <c r="E2934" s="78">
        <f t="shared" si="356"/>
        <v>1.0720585950955083E-48</v>
      </c>
      <c r="F2934" s="78">
        <f t="shared" si="357"/>
        <v>-959.39562953855159</v>
      </c>
      <c r="G2934" s="78">
        <f t="shared" si="358"/>
        <v>100</v>
      </c>
      <c r="H2934" s="78">
        <f t="shared" si="359"/>
        <v>1.5537156439709675E-48</v>
      </c>
      <c r="I2934" s="78">
        <f t="shared" si="360"/>
        <v>1.5537156439709674E-46</v>
      </c>
      <c r="J2934" s="190"/>
    </row>
    <row r="2935" spans="1:10" x14ac:dyDescent="0.2">
      <c r="A2935" s="76">
        <v>17600</v>
      </c>
      <c r="B2935" s="76">
        <f t="shared" si="353"/>
        <v>17.600000000000001</v>
      </c>
      <c r="C2935" s="78">
        <f t="shared" si="354"/>
        <v>4.7699757486738845E-49</v>
      </c>
      <c r="D2935" s="78">
        <f t="shared" si="355"/>
        <v>1</v>
      </c>
      <c r="E2935" s="78">
        <f t="shared" si="356"/>
        <v>4.7699757486738845E-49</v>
      </c>
      <c r="F2935" s="78">
        <f t="shared" si="357"/>
        <v>-966.42967657954944</v>
      </c>
      <c r="G2935" s="78">
        <f t="shared" si="358"/>
        <v>100</v>
      </c>
      <c r="H2935" s="78">
        <f t="shared" si="359"/>
        <v>7.7452808498144843E-49</v>
      </c>
      <c r="I2935" s="78">
        <f t="shared" si="360"/>
        <v>7.7452808498144839E-47</v>
      </c>
      <c r="J2935" s="190"/>
    </row>
    <row r="2936" spans="1:10" x14ac:dyDescent="0.2">
      <c r="A2936" s="76">
        <v>17700</v>
      </c>
      <c r="B2936" s="76">
        <f t="shared" si="353"/>
        <v>17.7</v>
      </c>
      <c r="C2936" s="78">
        <f t="shared" si="354"/>
        <v>1.5818499564552715E-49</v>
      </c>
      <c r="D2936" s="78">
        <f t="shared" si="355"/>
        <v>1</v>
      </c>
      <c r="E2936" s="78">
        <f t="shared" si="356"/>
        <v>1.5818499564552715E-49</v>
      </c>
      <c r="F2936" s="78">
        <f t="shared" si="357"/>
        <v>-976.01669426220155</v>
      </c>
      <c r="G2936" s="78">
        <f t="shared" si="358"/>
        <v>100</v>
      </c>
      <c r="H2936" s="78">
        <f t="shared" si="359"/>
        <v>3.1759128525645782E-49</v>
      </c>
      <c r="I2936" s="78">
        <f t="shared" si="360"/>
        <v>3.1759128525645781E-47</v>
      </c>
      <c r="J2936" s="190"/>
    </row>
    <row r="2937" spans="1:10" x14ac:dyDescent="0.2">
      <c r="A2937" s="76">
        <v>17800</v>
      </c>
      <c r="B2937" s="76">
        <f t="shared" si="353"/>
        <v>17.8</v>
      </c>
      <c r="C2937" s="78">
        <f t="shared" si="354"/>
        <v>1.0642766488992303E-47</v>
      </c>
      <c r="D2937" s="78">
        <f t="shared" si="355"/>
        <v>1</v>
      </c>
      <c r="E2937" s="78">
        <f t="shared" si="356"/>
        <v>1.0642766488992303E-47</v>
      </c>
      <c r="F2937" s="78">
        <f t="shared" si="357"/>
        <v>-939.45890933041642</v>
      </c>
      <c r="G2937" s="78">
        <f t="shared" si="358"/>
        <v>100</v>
      </c>
      <c r="H2937" s="78">
        <f t="shared" si="359"/>
        <v>5.4004757423189151E-48</v>
      </c>
      <c r="I2937" s="78">
        <f t="shared" si="360"/>
        <v>5.4004757423189152E-46</v>
      </c>
      <c r="J2937" s="190"/>
    </row>
    <row r="2938" spans="1:10" x14ac:dyDescent="0.2">
      <c r="A2938" s="76">
        <v>17900</v>
      </c>
      <c r="B2938" s="76">
        <f t="shared" si="353"/>
        <v>17.899999999999999</v>
      </c>
      <c r="C2938" s="78">
        <f t="shared" si="354"/>
        <v>2.678492853260176E-52</v>
      </c>
      <c r="D2938" s="78">
        <f t="shared" si="355"/>
        <v>1</v>
      </c>
      <c r="E2938" s="78">
        <f t="shared" si="356"/>
        <v>2.678492853260176E-52</v>
      </c>
      <c r="F2938" s="78">
        <f t="shared" si="357"/>
        <v>-1031.4421901614342</v>
      </c>
      <c r="G2938" s="78">
        <f t="shared" si="358"/>
        <v>100</v>
      </c>
      <c r="H2938" s="78">
        <f t="shared" si="359"/>
        <v>5.3215171691388148E-48</v>
      </c>
      <c r="I2938" s="78">
        <f t="shared" si="360"/>
        <v>5.3215171691388145E-46</v>
      </c>
      <c r="J2938" s="190"/>
    </row>
    <row r="2939" spans="1:10" x14ac:dyDescent="0.2">
      <c r="A2939" s="76">
        <v>18000</v>
      </c>
      <c r="B2939" s="76">
        <f t="shared" si="353"/>
        <v>18</v>
      </c>
      <c r="C2939" s="78">
        <f t="shared" si="354"/>
        <v>5.0414877372353208E-51</v>
      </c>
      <c r="D2939" s="78">
        <f t="shared" si="355"/>
        <v>1</v>
      </c>
      <c r="E2939" s="78">
        <f t="shared" si="356"/>
        <v>5.0414877372353208E-51</v>
      </c>
      <c r="F2939" s="78">
        <f t="shared" si="357"/>
        <v>-1005.9488256967705</v>
      </c>
      <c r="G2939" s="78">
        <f t="shared" si="358"/>
        <v>100</v>
      </c>
      <c r="H2939" s="78">
        <f t="shared" si="359"/>
        <v>2.6546685112806693E-51</v>
      </c>
      <c r="I2939" s="78">
        <f t="shared" si="360"/>
        <v>2.6546685112806695E-49</v>
      </c>
      <c r="J2939" s="190"/>
    </row>
    <row r="2940" spans="1:10" x14ac:dyDescent="0.2">
      <c r="A2940" s="76">
        <v>18100</v>
      </c>
      <c r="B2940" s="76">
        <f t="shared" si="353"/>
        <v>18.100000000000001</v>
      </c>
      <c r="C2940" s="78">
        <f t="shared" si="354"/>
        <v>6.690017445742573E-50</v>
      </c>
      <c r="D2940" s="78">
        <f t="shared" si="355"/>
        <v>1</v>
      </c>
      <c r="E2940" s="78">
        <f t="shared" si="356"/>
        <v>6.690017445742573E-50</v>
      </c>
      <c r="F2940" s="78">
        <f t="shared" si="357"/>
        <v>-983.49145499418057</v>
      </c>
      <c r="G2940" s="78">
        <f t="shared" si="358"/>
        <v>100</v>
      </c>
      <c r="H2940" s="78">
        <f t="shared" si="359"/>
        <v>3.5970831097330523E-50</v>
      </c>
      <c r="I2940" s="78">
        <f t="shared" si="360"/>
        <v>3.597083109733052E-48</v>
      </c>
      <c r="J2940" s="190"/>
    </row>
    <row r="2941" spans="1:10" x14ac:dyDescent="0.2">
      <c r="A2941" s="76">
        <v>18200</v>
      </c>
      <c r="B2941" s="76">
        <f t="shared" ref="B2941:B3004" si="361">A2941/1000</f>
        <v>18.2</v>
      </c>
      <c r="C2941" s="78">
        <f t="shared" ref="C2941:C3004" si="362">ABS(SIN(((144*PI()*$A2941*VLOOKUP($D$8,$C$13:$D$16,2,FALSE))/($D$11*1000000)))/(VLOOKUP($D$8,$C$13:$D$16,2,FALSE)*SIN(((144*PI()*$A2941)/($D$11*1000000)))))^3</f>
        <v>2.6095376614331674E-49</v>
      </c>
      <c r="D2941" s="78">
        <f t="shared" ref="D2941:D3004" si="363">ABS(SIN(((144*VLOOKUP($D$8,$C$13:$D$16,2,FALSE)*PI()*$A2941*VLOOKUP($D$8,$C$13:$E$16,3,FALSE))/($D$11*1000000)))/(VLOOKUP($D$8,$C$13:$E$16,3,FALSE)*SIN(((144*VLOOKUP($D$8,$C$13:$D$16,2,FALSE)*PI()*$A2941)/($D$11*1000000)))))^1</f>
        <v>1</v>
      </c>
      <c r="E2941" s="78">
        <f t="shared" ref="E2941:E3004" si="364">C2941*D2941</f>
        <v>2.6095376614331674E-49</v>
      </c>
      <c r="F2941" s="78">
        <f t="shared" ref="F2941:F3004" si="365">20*LOG10(E2941)</f>
        <v>-971.66872861855722</v>
      </c>
      <c r="G2941" s="78">
        <f t="shared" ref="G2941:G3004" si="366">A2941-A2940</f>
        <v>100</v>
      </c>
      <c r="H2941" s="78">
        <f t="shared" ref="H2941:H3004" si="367">((C2941+C2940)/2)</f>
        <v>1.6392697030037124E-49</v>
      </c>
      <c r="I2941" s="78">
        <f t="shared" si="360"/>
        <v>1.6392697030037125E-47</v>
      </c>
      <c r="J2941" s="190"/>
    </row>
    <row r="2942" spans="1:10" x14ac:dyDescent="0.2">
      <c r="A2942" s="76">
        <v>18300</v>
      </c>
      <c r="B2942" s="76">
        <f t="shared" si="361"/>
        <v>18.3</v>
      </c>
      <c r="C2942" s="78">
        <f t="shared" si="362"/>
        <v>6.6018237055981566E-49</v>
      </c>
      <c r="D2942" s="78">
        <f t="shared" si="363"/>
        <v>1</v>
      </c>
      <c r="E2942" s="78">
        <f t="shared" si="364"/>
        <v>6.6018237055981566E-49</v>
      </c>
      <c r="F2942" s="78">
        <f t="shared" si="365"/>
        <v>-963.60672154409531</v>
      </c>
      <c r="G2942" s="78">
        <f t="shared" si="366"/>
        <v>100</v>
      </c>
      <c r="H2942" s="78">
        <f t="shared" si="367"/>
        <v>4.6056806835156618E-49</v>
      </c>
      <c r="I2942" s="78">
        <f t="shared" ref="I2942:I3005" si="368">G2942*H2942</f>
        <v>4.6056806835156618E-47</v>
      </c>
      <c r="J2942" s="190"/>
    </row>
    <row r="2943" spans="1:10" x14ac:dyDescent="0.2">
      <c r="A2943" s="76">
        <v>18400</v>
      </c>
      <c r="B2943" s="76">
        <f t="shared" si="361"/>
        <v>18.399999999999999</v>
      </c>
      <c r="C2943" s="78">
        <f t="shared" si="362"/>
        <v>1.3350638979000774E-48</v>
      </c>
      <c r="D2943" s="78">
        <f t="shared" si="363"/>
        <v>1</v>
      </c>
      <c r="E2943" s="78">
        <f t="shared" si="364"/>
        <v>1.3350638979000774E-48</v>
      </c>
      <c r="F2943" s="78">
        <f t="shared" si="365"/>
        <v>-957.48995895802841</v>
      </c>
      <c r="G2943" s="78">
        <f t="shared" si="366"/>
        <v>100</v>
      </c>
      <c r="H2943" s="78">
        <f t="shared" si="367"/>
        <v>9.9762313422994651E-49</v>
      </c>
      <c r="I2943" s="78">
        <f t="shared" si="368"/>
        <v>9.9762313422994651E-47</v>
      </c>
      <c r="J2943" s="190"/>
    </row>
    <row r="2944" spans="1:10" x14ac:dyDescent="0.2">
      <c r="A2944" s="76">
        <v>18500</v>
      </c>
      <c r="B2944" s="76">
        <f t="shared" si="361"/>
        <v>18.5</v>
      </c>
      <c r="C2944" s="78">
        <f t="shared" si="362"/>
        <v>2.3537296338331528E-48</v>
      </c>
      <c r="D2944" s="78">
        <f t="shared" si="363"/>
        <v>1</v>
      </c>
      <c r="E2944" s="78">
        <f t="shared" si="364"/>
        <v>2.3537296338331528E-48</v>
      </c>
      <c r="F2944" s="78">
        <f t="shared" si="365"/>
        <v>-952.5648684957639</v>
      </c>
      <c r="G2944" s="78">
        <f t="shared" si="366"/>
        <v>100</v>
      </c>
      <c r="H2944" s="78">
        <f t="shared" si="367"/>
        <v>1.844396765866615E-48</v>
      </c>
      <c r="I2944" s="78">
        <f t="shared" si="368"/>
        <v>1.8443967658666149E-46</v>
      </c>
      <c r="J2944" s="190"/>
    </row>
    <row r="2945" spans="1:10" x14ac:dyDescent="0.2">
      <c r="A2945" s="76">
        <v>18600</v>
      </c>
      <c r="B2945" s="76">
        <f t="shared" si="361"/>
        <v>18.600000000000001</v>
      </c>
      <c r="C2945" s="78">
        <f t="shared" si="362"/>
        <v>6.913821425547045E-49</v>
      </c>
      <c r="D2945" s="78">
        <f t="shared" si="363"/>
        <v>1</v>
      </c>
      <c r="E2945" s="78">
        <f t="shared" si="364"/>
        <v>6.913821425547045E-49</v>
      </c>
      <c r="F2945" s="78">
        <f t="shared" si="365"/>
        <v>-963.20563683750106</v>
      </c>
      <c r="G2945" s="78">
        <f t="shared" si="366"/>
        <v>100</v>
      </c>
      <c r="H2945" s="78">
        <f t="shared" si="367"/>
        <v>1.5225558881939285E-48</v>
      </c>
      <c r="I2945" s="78">
        <f t="shared" si="368"/>
        <v>1.5225558881939285E-46</v>
      </c>
      <c r="J2945" s="190"/>
    </row>
    <row r="2946" spans="1:10" x14ac:dyDescent="0.2">
      <c r="A2946" s="76">
        <v>18700</v>
      </c>
      <c r="B2946" s="76">
        <f t="shared" si="361"/>
        <v>18.7</v>
      </c>
      <c r="C2946" s="78">
        <f t="shared" si="362"/>
        <v>5.6840890033167573E-48</v>
      </c>
      <c r="D2946" s="78">
        <f t="shared" si="363"/>
        <v>1</v>
      </c>
      <c r="E2946" s="78">
        <f t="shared" si="364"/>
        <v>5.6840890033167573E-48</v>
      </c>
      <c r="F2946" s="78">
        <f t="shared" si="365"/>
        <v>-944.90678260733785</v>
      </c>
      <c r="G2946" s="78">
        <f t="shared" si="366"/>
        <v>100</v>
      </c>
      <c r="H2946" s="78">
        <f t="shared" si="367"/>
        <v>3.1877355729357309E-48</v>
      </c>
      <c r="I2946" s="78">
        <f t="shared" si="368"/>
        <v>3.1877355729357307E-46</v>
      </c>
      <c r="J2946" s="190"/>
    </row>
    <row r="2947" spans="1:10" x14ac:dyDescent="0.2">
      <c r="A2947" s="76">
        <v>18800</v>
      </c>
      <c r="B2947" s="76">
        <f t="shared" si="361"/>
        <v>18.8</v>
      </c>
      <c r="C2947" s="78">
        <f t="shared" si="362"/>
        <v>7.3418532605748805E-50</v>
      </c>
      <c r="D2947" s="78">
        <f t="shared" si="363"/>
        <v>1</v>
      </c>
      <c r="E2947" s="78">
        <f t="shared" si="364"/>
        <v>7.3418532605748805E-50</v>
      </c>
      <c r="F2947" s="78">
        <f t="shared" si="365"/>
        <v>-982.68388599718389</v>
      </c>
      <c r="G2947" s="78">
        <f t="shared" si="366"/>
        <v>100</v>
      </c>
      <c r="H2947" s="78">
        <f t="shared" si="367"/>
        <v>2.8787537679612533E-48</v>
      </c>
      <c r="I2947" s="78">
        <f t="shared" si="368"/>
        <v>2.8787537679612534E-46</v>
      </c>
      <c r="J2947" s="190"/>
    </row>
    <row r="2948" spans="1:10" x14ac:dyDescent="0.2">
      <c r="A2948" s="76">
        <v>18900</v>
      </c>
      <c r="B2948" s="76">
        <f t="shared" si="361"/>
        <v>18.899999999999999</v>
      </c>
      <c r="C2948" s="78">
        <f t="shared" si="362"/>
        <v>6.6345816591068012E-51</v>
      </c>
      <c r="D2948" s="78">
        <f t="shared" si="363"/>
        <v>1</v>
      </c>
      <c r="E2948" s="78">
        <f t="shared" si="364"/>
        <v>6.6345816591068012E-51</v>
      </c>
      <c r="F2948" s="78">
        <f t="shared" si="365"/>
        <v>-1003.5637291240221</v>
      </c>
      <c r="G2948" s="78">
        <f t="shared" si="366"/>
        <v>100</v>
      </c>
      <c r="H2948" s="78">
        <f t="shared" si="367"/>
        <v>4.0026557132427805E-50</v>
      </c>
      <c r="I2948" s="78">
        <f t="shared" si="368"/>
        <v>4.0026557132427806E-48</v>
      </c>
      <c r="J2948" s="190"/>
    </row>
    <row r="2949" spans="1:10" x14ac:dyDescent="0.2">
      <c r="A2949" s="76">
        <v>19000</v>
      </c>
      <c r="B2949" s="76">
        <f t="shared" si="361"/>
        <v>19</v>
      </c>
      <c r="C2949" s="78">
        <f t="shared" si="362"/>
        <v>1.484228621487452E-47</v>
      </c>
      <c r="D2949" s="78">
        <f t="shared" si="363"/>
        <v>1</v>
      </c>
      <c r="E2949" s="78">
        <f t="shared" si="364"/>
        <v>1.484228621487452E-47</v>
      </c>
      <c r="F2949" s="78">
        <f t="shared" si="365"/>
        <v>-936.56998395683911</v>
      </c>
      <c r="G2949" s="78">
        <f t="shared" si="366"/>
        <v>100</v>
      </c>
      <c r="H2949" s="78">
        <f t="shared" si="367"/>
        <v>7.4244603982668135E-48</v>
      </c>
      <c r="I2949" s="78">
        <f t="shared" si="368"/>
        <v>7.4244603982668136E-46</v>
      </c>
      <c r="J2949" s="190"/>
    </row>
    <row r="2950" spans="1:10" x14ac:dyDescent="0.2">
      <c r="A2950" s="76">
        <v>19100</v>
      </c>
      <c r="B2950" s="76">
        <f t="shared" si="361"/>
        <v>19.100000000000001</v>
      </c>
      <c r="C2950" s="78">
        <f t="shared" si="362"/>
        <v>1.9697764178434507E-50</v>
      </c>
      <c r="D2950" s="78">
        <f t="shared" si="363"/>
        <v>1</v>
      </c>
      <c r="E2950" s="78">
        <f t="shared" si="364"/>
        <v>1.9697764178434507E-50</v>
      </c>
      <c r="F2950" s="78">
        <f t="shared" si="365"/>
        <v>-994.1116613245589</v>
      </c>
      <c r="G2950" s="78">
        <f t="shared" si="366"/>
        <v>100</v>
      </c>
      <c r="H2950" s="78">
        <f t="shared" si="367"/>
        <v>7.4309919895264772E-48</v>
      </c>
      <c r="I2950" s="78">
        <f t="shared" si="368"/>
        <v>7.4309919895264769E-46</v>
      </c>
      <c r="J2950" s="190"/>
    </row>
    <row r="2951" spans="1:10" x14ac:dyDescent="0.2">
      <c r="A2951" s="76">
        <v>19200</v>
      </c>
      <c r="B2951" s="76">
        <f t="shared" si="361"/>
        <v>19.2</v>
      </c>
      <c r="C2951" s="78">
        <f t="shared" si="362"/>
        <v>1.2297417434859777E-49</v>
      </c>
      <c r="D2951" s="78">
        <f t="shared" si="363"/>
        <v>1</v>
      </c>
      <c r="E2951" s="78">
        <f t="shared" si="364"/>
        <v>1.2297417434859777E-49</v>
      </c>
      <c r="F2951" s="78">
        <f t="shared" si="365"/>
        <v>-978.2037216924374</v>
      </c>
      <c r="G2951" s="78">
        <f t="shared" si="366"/>
        <v>100</v>
      </c>
      <c r="H2951" s="78">
        <f t="shared" si="367"/>
        <v>7.1335969263516137E-50</v>
      </c>
      <c r="I2951" s="78">
        <f t="shared" si="368"/>
        <v>7.1335969263516136E-48</v>
      </c>
      <c r="J2951" s="190"/>
    </row>
    <row r="2952" spans="1:10" x14ac:dyDescent="0.2">
      <c r="A2952" s="76">
        <v>19300</v>
      </c>
      <c r="B2952" s="76">
        <f t="shared" si="361"/>
        <v>19.3</v>
      </c>
      <c r="C2952" s="78">
        <f t="shared" si="362"/>
        <v>3.7850961524353039E-49</v>
      </c>
      <c r="D2952" s="78">
        <f t="shared" si="363"/>
        <v>1</v>
      </c>
      <c r="E2952" s="78">
        <f t="shared" si="364"/>
        <v>3.7850961524353039E-49</v>
      </c>
      <c r="F2952" s="78">
        <f t="shared" si="365"/>
        <v>-968.43846167365245</v>
      </c>
      <c r="G2952" s="78">
        <f t="shared" si="366"/>
        <v>100</v>
      </c>
      <c r="H2952" s="78">
        <f t="shared" si="367"/>
        <v>2.507418947960641E-49</v>
      </c>
      <c r="I2952" s="78">
        <f t="shared" si="368"/>
        <v>2.5074189479606408E-47</v>
      </c>
      <c r="J2952" s="190"/>
    </row>
    <row r="2953" spans="1:10" x14ac:dyDescent="0.2">
      <c r="A2953" s="76">
        <v>19400</v>
      </c>
      <c r="B2953" s="76">
        <f t="shared" si="361"/>
        <v>19.399999999999999</v>
      </c>
      <c r="C2953" s="78">
        <f t="shared" si="362"/>
        <v>8.5291915597125764E-49</v>
      </c>
      <c r="D2953" s="78">
        <f t="shared" si="363"/>
        <v>1</v>
      </c>
      <c r="E2953" s="78">
        <f t="shared" si="364"/>
        <v>8.5291915597125764E-49</v>
      </c>
      <c r="F2953" s="78">
        <f t="shared" si="365"/>
        <v>-961.38184263056473</v>
      </c>
      <c r="G2953" s="78">
        <f t="shared" si="366"/>
        <v>100</v>
      </c>
      <c r="H2953" s="78">
        <f t="shared" si="367"/>
        <v>6.1571438560739402E-49</v>
      </c>
      <c r="I2953" s="78">
        <f t="shared" si="368"/>
        <v>6.1571438560739404E-47</v>
      </c>
      <c r="J2953" s="190"/>
    </row>
    <row r="2954" spans="1:10" x14ac:dyDescent="0.2">
      <c r="A2954" s="76">
        <v>19500</v>
      </c>
      <c r="B2954" s="76">
        <f t="shared" si="361"/>
        <v>19.5</v>
      </c>
      <c r="C2954" s="78">
        <f t="shared" si="362"/>
        <v>1.6109512730250192E-48</v>
      </c>
      <c r="D2954" s="78">
        <f t="shared" si="363"/>
        <v>1</v>
      </c>
      <c r="E2954" s="78">
        <f t="shared" si="364"/>
        <v>1.6109512730250192E-48</v>
      </c>
      <c r="F2954" s="78">
        <f t="shared" si="365"/>
        <v>-955.85835191261367</v>
      </c>
      <c r="G2954" s="78">
        <f t="shared" si="366"/>
        <v>100</v>
      </c>
      <c r="H2954" s="78">
        <f t="shared" si="367"/>
        <v>1.2319352144981384E-48</v>
      </c>
      <c r="I2954" s="78">
        <f t="shared" si="368"/>
        <v>1.2319352144981384E-46</v>
      </c>
      <c r="J2954" s="190"/>
    </row>
    <row r="2955" spans="1:10" x14ac:dyDescent="0.2">
      <c r="A2955" s="76">
        <v>19600</v>
      </c>
      <c r="B2955" s="76">
        <f t="shared" si="361"/>
        <v>19.600000000000001</v>
      </c>
      <c r="C2955" s="78">
        <f t="shared" si="362"/>
        <v>2.715608895208093E-48</v>
      </c>
      <c r="D2955" s="78">
        <f t="shared" si="363"/>
        <v>1</v>
      </c>
      <c r="E2955" s="78">
        <f t="shared" si="364"/>
        <v>2.715608895208093E-48</v>
      </c>
      <c r="F2955" s="78">
        <f t="shared" si="365"/>
        <v>-951.32265554853552</v>
      </c>
      <c r="G2955" s="78">
        <f t="shared" si="366"/>
        <v>100</v>
      </c>
      <c r="H2955" s="78">
        <f t="shared" si="367"/>
        <v>2.1632800841165561E-48</v>
      </c>
      <c r="I2955" s="78">
        <f t="shared" si="368"/>
        <v>2.163280084116556E-46</v>
      </c>
      <c r="J2955" s="190"/>
    </row>
    <row r="2956" spans="1:10" x14ac:dyDescent="0.2">
      <c r="A2956" s="76">
        <v>19700</v>
      </c>
      <c r="B2956" s="76">
        <f t="shared" si="361"/>
        <v>19.7</v>
      </c>
      <c r="C2956" s="78">
        <f t="shared" si="362"/>
        <v>4.3431860526361276E-49</v>
      </c>
      <c r="D2956" s="78">
        <f t="shared" si="363"/>
        <v>1</v>
      </c>
      <c r="E2956" s="78">
        <f t="shared" si="364"/>
        <v>4.3431860526361276E-49</v>
      </c>
      <c r="F2956" s="78">
        <f t="shared" si="365"/>
        <v>-967.24383132018124</v>
      </c>
      <c r="G2956" s="78">
        <f t="shared" si="366"/>
        <v>100</v>
      </c>
      <c r="H2956" s="78">
        <f t="shared" si="367"/>
        <v>1.5749637502358528E-48</v>
      </c>
      <c r="I2956" s="78">
        <f t="shared" si="368"/>
        <v>1.5749637502358529E-46</v>
      </c>
      <c r="J2956" s="190"/>
    </row>
    <row r="2957" spans="1:10" x14ac:dyDescent="0.2">
      <c r="A2957" s="76">
        <v>19800</v>
      </c>
      <c r="B2957" s="76">
        <f t="shared" si="361"/>
        <v>19.8</v>
      </c>
      <c r="C2957" s="78">
        <f t="shared" si="362"/>
        <v>6.2087765095926328E-48</v>
      </c>
      <c r="D2957" s="78">
        <f t="shared" si="363"/>
        <v>1</v>
      </c>
      <c r="E2957" s="78">
        <f t="shared" si="364"/>
        <v>6.2087765095926328E-48</v>
      </c>
      <c r="F2957" s="78">
        <f t="shared" si="365"/>
        <v>-944.13987945374083</v>
      </c>
      <c r="G2957" s="78">
        <f t="shared" si="366"/>
        <v>100</v>
      </c>
      <c r="H2957" s="78">
        <f t="shared" si="367"/>
        <v>3.3215475574281225E-48</v>
      </c>
      <c r="I2957" s="78">
        <f t="shared" si="368"/>
        <v>3.3215475574281227E-46</v>
      </c>
      <c r="J2957" s="190"/>
    </row>
    <row r="2958" spans="1:10" x14ac:dyDescent="0.2">
      <c r="A2958" s="76">
        <v>19900</v>
      </c>
      <c r="B2958" s="76">
        <f t="shared" si="361"/>
        <v>19.899999999999999</v>
      </c>
      <c r="C2958" s="78">
        <f t="shared" si="362"/>
        <v>2.8540054737585808E-50</v>
      </c>
      <c r="D2958" s="78">
        <f t="shared" si="363"/>
        <v>1</v>
      </c>
      <c r="E2958" s="78">
        <f t="shared" si="364"/>
        <v>2.8540054737585808E-50</v>
      </c>
      <c r="F2958" s="78">
        <f t="shared" si="365"/>
        <v>-990.89090396555662</v>
      </c>
      <c r="G2958" s="78">
        <f t="shared" si="366"/>
        <v>100</v>
      </c>
      <c r="H2958" s="78">
        <f t="shared" si="367"/>
        <v>3.1186582821651093E-48</v>
      </c>
      <c r="I2958" s="78">
        <f t="shared" si="368"/>
        <v>3.1186582821651094E-46</v>
      </c>
      <c r="J2958" s="190"/>
    </row>
    <row r="2959" spans="1:10" x14ac:dyDescent="0.2">
      <c r="A2959" s="76">
        <v>20000</v>
      </c>
      <c r="B2959" s="76">
        <f t="shared" si="361"/>
        <v>20</v>
      </c>
      <c r="C2959" s="78">
        <f t="shared" si="362"/>
        <v>5.3716489976813216E-52</v>
      </c>
      <c r="D2959" s="78">
        <f t="shared" si="363"/>
        <v>1</v>
      </c>
      <c r="E2959" s="78">
        <f t="shared" si="364"/>
        <v>5.3716489976813216E-52</v>
      </c>
      <c r="F2959" s="78">
        <f t="shared" si="365"/>
        <v>-1025.3978474679088</v>
      </c>
      <c r="G2959" s="78">
        <f t="shared" si="366"/>
        <v>100</v>
      </c>
      <c r="H2959" s="78">
        <f t="shared" si="367"/>
        <v>1.4538609818676971E-50</v>
      </c>
      <c r="I2959" s="78">
        <f t="shared" si="368"/>
        <v>1.4538609818676972E-48</v>
      </c>
      <c r="J2959" s="190"/>
    </row>
    <row r="2960" spans="1:10" x14ac:dyDescent="0.2">
      <c r="A2960" s="76">
        <v>20100</v>
      </c>
      <c r="B2960" s="76">
        <f t="shared" si="361"/>
        <v>20.100000000000001</v>
      </c>
      <c r="C2960" s="78">
        <f t="shared" si="362"/>
        <v>2.8653089721278192E-51</v>
      </c>
      <c r="D2960" s="78">
        <f t="shared" si="363"/>
        <v>1</v>
      </c>
      <c r="E2960" s="78">
        <f t="shared" si="364"/>
        <v>2.8653089721278192E-51</v>
      </c>
      <c r="F2960" s="78">
        <f t="shared" si="365"/>
        <v>-1010.8565708061817</v>
      </c>
      <c r="G2960" s="78">
        <f t="shared" si="366"/>
        <v>100</v>
      </c>
      <c r="H2960" s="78">
        <f t="shared" si="367"/>
        <v>1.7012369359479756E-51</v>
      </c>
      <c r="I2960" s="78">
        <f t="shared" si="368"/>
        <v>1.7012369359479757E-49</v>
      </c>
      <c r="J2960" s="190"/>
    </row>
    <row r="2961" spans="1:10" x14ac:dyDescent="0.2">
      <c r="A2961" s="76">
        <v>20200</v>
      </c>
      <c r="B2961" s="76">
        <f t="shared" si="361"/>
        <v>20.2</v>
      </c>
      <c r="C2961" s="78">
        <f t="shared" si="362"/>
        <v>4.8388625591421799E-50</v>
      </c>
      <c r="D2961" s="78">
        <f t="shared" si="363"/>
        <v>1</v>
      </c>
      <c r="E2961" s="78">
        <f t="shared" si="364"/>
        <v>4.8388625591421799E-50</v>
      </c>
      <c r="F2961" s="78">
        <f t="shared" si="365"/>
        <v>-986.30513426439438</v>
      </c>
      <c r="G2961" s="78">
        <f t="shared" si="366"/>
        <v>100</v>
      </c>
      <c r="H2961" s="78">
        <f t="shared" si="367"/>
        <v>2.5626967281774811E-50</v>
      </c>
      <c r="I2961" s="78">
        <f t="shared" si="368"/>
        <v>2.562696728177481E-48</v>
      </c>
      <c r="J2961" s="190"/>
    </row>
    <row r="2962" spans="1:10" x14ac:dyDescent="0.2">
      <c r="A2962" s="76">
        <v>20300</v>
      </c>
      <c r="B2962" s="76">
        <f t="shared" si="361"/>
        <v>20.3</v>
      </c>
      <c r="C2962" s="78">
        <f t="shared" si="362"/>
        <v>5.4278261359651133E-48</v>
      </c>
      <c r="D2962" s="78">
        <f t="shared" si="363"/>
        <v>1</v>
      </c>
      <c r="E2962" s="78">
        <f t="shared" si="364"/>
        <v>5.4278261359651133E-48</v>
      </c>
      <c r="F2962" s="78">
        <f t="shared" si="365"/>
        <v>-945.30748144205984</v>
      </c>
      <c r="G2962" s="78">
        <f t="shared" si="366"/>
        <v>100</v>
      </c>
      <c r="H2962" s="78">
        <f t="shared" si="367"/>
        <v>2.7381073807782675E-48</v>
      </c>
      <c r="I2962" s="78">
        <f t="shared" si="368"/>
        <v>2.7381073807782675E-46</v>
      </c>
      <c r="J2962" s="190"/>
    </row>
    <row r="2963" spans="1:10" x14ac:dyDescent="0.2">
      <c r="A2963" s="76">
        <v>20400</v>
      </c>
      <c r="B2963" s="76">
        <f t="shared" si="361"/>
        <v>20.399999999999999</v>
      </c>
      <c r="C2963" s="78">
        <f t="shared" si="362"/>
        <v>5.243892757339813E-49</v>
      </c>
      <c r="D2963" s="78">
        <f t="shared" si="363"/>
        <v>1</v>
      </c>
      <c r="E2963" s="78">
        <f t="shared" si="364"/>
        <v>5.243892757339813E-49</v>
      </c>
      <c r="F2963" s="78">
        <f t="shared" si="365"/>
        <v>-965.60692397263597</v>
      </c>
      <c r="G2963" s="78">
        <f t="shared" si="366"/>
        <v>100</v>
      </c>
      <c r="H2963" s="78">
        <f t="shared" si="367"/>
        <v>2.976107705849547E-48</v>
      </c>
      <c r="I2963" s="78">
        <f t="shared" si="368"/>
        <v>2.9761077058495469E-46</v>
      </c>
      <c r="J2963" s="190"/>
    </row>
    <row r="2964" spans="1:10" x14ac:dyDescent="0.2">
      <c r="A2964" s="76">
        <v>20500</v>
      </c>
      <c r="B2964" s="76">
        <f t="shared" si="361"/>
        <v>20.5</v>
      </c>
      <c r="C2964" s="78">
        <f t="shared" si="362"/>
        <v>1.0803383493608639E-48</v>
      </c>
      <c r="D2964" s="78">
        <f t="shared" si="363"/>
        <v>1</v>
      </c>
      <c r="E2964" s="78">
        <f t="shared" si="364"/>
        <v>1.0803383493608639E-48</v>
      </c>
      <c r="F2964" s="78">
        <f t="shared" si="365"/>
        <v>-959.3288041449365</v>
      </c>
      <c r="G2964" s="78">
        <f t="shared" si="366"/>
        <v>100</v>
      </c>
      <c r="H2964" s="78">
        <f t="shared" si="367"/>
        <v>8.0236381254742259E-49</v>
      </c>
      <c r="I2964" s="78">
        <f t="shared" si="368"/>
        <v>8.0236381254742259E-47</v>
      </c>
      <c r="J2964" s="190"/>
    </row>
    <row r="2965" spans="1:10" x14ac:dyDescent="0.2">
      <c r="A2965" s="76">
        <v>20600</v>
      </c>
      <c r="B2965" s="76">
        <f t="shared" si="361"/>
        <v>20.6</v>
      </c>
      <c r="C2965" s="78">
        <f t="shared" si="362"/>
        <v>1.9295576982981092E-48</v>
      </c>
      <c r="D2965" s="78">
        <f t="shared" si="363"/>
        <v>1</v>
      </c>
      <c r="E2965" s="78">
        <f t="shared" si="364"/>
        <v>1.9295576982981092E-48</v>
      </c>
      <c r="F2965" s="78">
        <f t="shared" si="365"/>
        <v>-954.29084460950821</v>
      </c>
      <c r="G2965" s="78">
        <f t="shared" si="366"/>
        <v>100</v>
      </c>
      <c r="H2965" s="78">
        <f t="shared" si="367"/>
        <v>1.5049480238294865E-48</v>
      </c>
      <c r="I2965" s="78">
        <f t="shared" si="368"/>
        <v>1.5049480238294864E-46</v>
      </c>
      <c r="J2965" s="190"/>
    </row>
    <row r="2966" spans="1:10" x14ac:dyDescent="0.2">
      <c r="A2966" s="76">
        <v>20700</v>
      </c>
      <c r="B2966" s="76">
        <f t="shared" si="361"/>
        <v>20.7</v>
      </c>
      <c r="C2966" s="78">
        <f t="shared" si="362"/>
        <v>3.1314161162047254E-48</v>
      </c>
      <c r="D2966" s="78">
        <f t="shared" si="363"/>
        <v>1</v>
      </c>
      <c r="E2966" s="78">
        <f t="shared" si="364"/>
        <v>3.1314161162047254E-48</v>
      </c>
      <c r="F2966" s="78">
        <f t="shared" si="365"/>
        <v>-950.08518435214091</v>
      </c>
      <c r="G2966" s="78">
        <f t="shared" si="366"/>
        <v>100</v>
      </c>
      <c r="H2966" s="78">
        <f t="shared" si="367"/>
        <v>2.5304869072514172E-48</v>
      </c>
      <c r="I2966" s="78">
        <f t="shared" si="368"/>
        <v>2.5304869072514171E-46</v>
      </c>
      <c r="J2966" s="190"/>
    </row>
    <row r="2967" spans="1:10" x14ac:dyDescent="0.2">
      <c r="A2967" s="76">
        <v>20800</v>
      </c>
      <c r="B2967" s="76">
        <f t="shared" si="361"/>
        <v>20.8</v>
      </c>
      <c r="C2967" s="78">
        <f t="shared" si="362"/>
        <v>2.6222702528563639E-49</v>
      </c>
      <c r="D2967" s="78">
        <f t="shared" si="363"/>
        <v>1</v>
      </c>
      <c r="E2967" s="78">
        <f t="shared" si="364"/>
        <v>2.6222702528563639E-49</v>
      </c>
      <c r="F2967" s="78">
        <f t="shared" si="365"/>
        <v>-971.62645103342254</v>
      </c>
      <c r="G2967" s="78">
        <f t="shared" si="366"/>
        <v>100</v>
      </c>
      <c r="H2967" s="78">
        <f t="shared" si="367"/>
        <v>1.696821570745181E-48</v>
      </c>
      <c r="I2967" s="78">
        <f t="shared" si="368"/>
        <v>1.696821570745181E-46</v>
      </c>
      <c r="J2967" s="190"/>
    </row>
    <row r="2968" spans="1:10" x14ac:dyDescent="0.2">
      <c r="A2968" s="76">
        <v>20900</v>
      </c>
      <c r="B2968" s="76">
        <f t="shared" si="361"/>
        <v>20.9</v>
      </c>
      <c r="C2968" s="78">
        <f t="shared" si="362"/>
        <v>6.8247459324900881E-48</v>
      </c>
      <c r="D2968" s="78">
        <f t="shared" si="363"/>
        <v>1</v>
      </c>
      <c r="E2968" s="78">
        <f t="shared" si="364"/>
        <v>6.8247459324900881E-48</v>
      </c>
      <c r="F2968" s="78">
        <f t="shared" si="365"/>
        <v>-943.31827023276662</v>
      </c>
      <c r="G2968" s="78">
        <f t="shared" si="366"/>
        <v>100</v>
      </c>
      <c r="H2968" s="78">
        <f t="shared" si="367"/>
        <v>3.5434864788878623E-48</v>
      </c>
      <c r="I2968" s="78">
        <f t="shared" si="368"/>
        <v>3.5434864788878624E-46</v>
      </c>
      <c r="J2968" s="190"/>
    </row>
    <row r="2969" spans="1:10" x14ac:dyDescent="0.2">
      <c r="A2969" s="76">
        <v>21000</v>
      </c>
      <c r="B2969" s="76">
        <f t="shared" si="361"/>
        <v>21</v>
      </c>
      <c r="C2969" s="78">
        <f t="shared" si="362"/>
        <v>7.9129804231463395E-51</v>
      </c>
      <c r="D2969" s="78">
        <f t="shared" si="363"/>
        <v>1</v>
      </c>
      <c r="E2969" s="78">
        <f t="shared" si="364"/>
        <v>7.9129804231463395E-51</v>
      </c>
      <c r="F2969" s="78">
        <f t="shared" si="365"/>
        <v>-1002.033198174468</v>
      </c>
      <c r="G2969" s="78">
        <f t="shared" si="366"/>
        <v>100</v>
      </c>
      <c r="H2969" s="78">
        <f t="shared" si="367"/>
        <v>3.416329456456617E-48</v>
      </c>
      <c r="I2969" s="78">
        <f t="shared" si="368"/>
        <v>3.4163294564566171E-46</v>
      </c>
      <c r="J2969" s="190"/>
    </row>
    <row r="2970" spans="1:10" x14ac:dyDescent="0.2">
      <c r="A2970" s="76">
        <v>21100</v>
      </c>
      <c r="B2970" s="76">
        <f t="shared" si="361"/>
        <v>21.1</v>
      </c>
      <c r="C2970" s="78">
        <f t="shared" si="362"/>
        <v>7.9132115753699775E-54</v>
      </c>
      <c r="D2970" s="78">
        <f t="shared" si="363"/>
        <v>1</v>
      </c>
      <c r="E2970" s="78">
        <f t="shared" si="364"/>
        <v>7.9132115753699775E-54</v>
      </c>
      <c r="F2970" s="78">
        <f t="shared" si="365"/>
        <v>-1062.0329444478982</v>
      </c>
      <c r="G2970" s="78">
        <f t="shared" si="366"/>
        <v>100</v>
      </c>
      <c r="H2970" s="78">
        <f t="shared" si="367"/>
        <v>3.9604468173608548E-51</v>
      </c>
      <c r="I2970" s="78">
        <f t="shared" si="368"/>
        <v>3.9604468173608547E-49</v>
      </c>
      <c r="J2970" s="190"/>
    </row>
    <row r="2971" spans="1:10" x14ac:dyDescent="0.2">
      <c r="A2971" s="76">
        <v>21200</v>
      </c>
      <c r="B2971" s="76">
        <f t="shared" si="361"/>
        <v>21.2</v>
      </c>
      <c r="C2971" s="78">
        <f t="shared" si="362"/>
        <v>1.3543709646418086E-50</v>
      </c>
      <c r="D2971" s="78">
        <f t="shared" si="363"/>
        <v>1</v>
      </c>
      <c r="E2971" s="78">
        <f t="shared" si="364"/>
        <v>1.3543709646418086E-50</v>
      </c>
      <c r="F2971" s="78">
        <f t="shared" si="365"/>
        <v>-997.36524730635529</v>
      </c>
      <c r="G2971" s="78">
        <f t="shared" si="366"/>
        <v>100</v>
      </c>
      <c r="H2971" s="78">
        <f t="shared" si="367"/>
        <v>6.7758114289967274E-51</v>
      </c>
      <c r="I2971" s="78">
        <f t="shared" si="368"/>
        <v>6.7758114289967276E-49</v>
      </c>
      <c r="J2971" s="190"/>
    </row>
    <row r="2972" spans="1:10" x14ac:dyDescent="0.2">
      <c r="A2972" s="76">
        <v>21300</v>
      </c>
      <c r="B2972" s="76">
        <f t="shared" si="361"/>
        <v>21.3</v>
      </c>
      <c r="C2972" s="78">
        <f t="shared" si="362"/>
        <v>9.48654096607608E-50</v>
      </c>
      <c r="D2972" s="78">
        <f t="shared" si="363"/>
        <v>1</v>
      </c>
      <c r="E2972" s="78">
        <f t="shared" si="364"/>
        <v>9.48654096607608E-50</v>
      </c>
      <c r="F2972" s="78">
        <f t="shared" si="365"/>
        <v>-980.4578422702948</v>
      </c>
      <c r="G2972" s="78">
        <f t="shared" si="366"/>
        <v>100</v>
      </c>
      <c r="H2972" s="78">
        <f t="shared" si="367"/>
        <v>5.4204559653589438E-50</v>
      </c>
      <c r="I2972" s="78">
        <f t="shared" si="368"/>
        <v>5.4204559653589436E-48</v>
      </c>
      <c r="J2972" s="190"/>
    </row>
    <row r="2973" spans="1:10" x14ac:dyDescent="0.2">
      <c r="A2973" s="76">
        <v>21400</v>
      </c>
      <c r="B2973" s="76">
        <f t="shared" si="361"/>
        <v>21.4</v>
      </c>
      <c r="C2973" s="78">
        <f t="shared" si="362"/>
        <v>4.2767572855084683E-48</v>
      </c>
      <c r="D2973" s="78">
        <f t="shared" si="363"/>
        <v>1</v>
      </c>
      <c r="E2973" s="78">
        <f t="shared" si="364"/>
        <v>4.2767572855084683E-48</v>
      </c>
      <c r="F2973" s="78">
        <f t="shared" si="365"/>
        <v>-947.37770792240826</v>
      </c>
      <c r="G2973" s="78">
        <f t="shared" si="366"/>
        <v>100</v>
      </c>
      <c r="H2973" s="78">
        <f t="shared" si="367"/>
        <v>2.1858113475846146E-48</v>
      </c>
      <c r="I2973" s="78">
        <f t="shared" si="368"/>
        <v>2.1858113475846147E-46</v>
      </c>
      <c r="J2973" s="190"/>
    </row>
    <row r="2974" spans="1:10" x14ac:dyDescent="0.2">
      <c r="A2974" s="76">
        <v>21500</v>
      </c>
      <c r="B2974" s="76">
        <f t="shared" si="361"/>
        <v>21.5</v>
      </c>
      <c r="C2974" s="78">
        <f t="shared" si="362"/>
        <v>7.0356324607853774E-49</v>
      </c>
      <c r="D2974" s="78">
        <f t="shared" si="363"/>
        <v>1</v>
      </c>
      <c r="E2974" s="78">
        <f t="shared" si="364"/>
        <v>7.0356324607853774E-49</v>
      </c>
      <c r="F2974" s="78">
        <f t="shared" si="365"/>
        <v>-963.05393712056775</v>
      </c>
      <c r="G2974" s="78">
        <f t="shared" si="366"/>
        <v>100</v>
      </c>
      <c r="H2974" s="78">
        <f t="shared" si="367"/>
        <v>2.490160265793503E-48</v>
      </c>
      <c r="I2974" s="78">
        <f t="shared" si="368"/>
        <v>2.4901602657935032E-46</v>
      </c>
      <c r="J2974" s="190"/>
    </row>
    <row r="2975" spans="1:10" x14ac:dyDescent="0.2">
      <c r="A2975" s="76">
        <v>21600</v>
      </c>
      <c r="B2975" s="76">
        <f t="shared" si="361"/>
        <v>21.6</v>
      </c>
      <c r="C2975" s="78">
        <f t="shared" si="362"/>
        <v>1.6596155443635927E-48</v>
      </c>
      <c r="D2975" s="78">
        <f t="shared" si="363"/>
        <v>1</v>
      </c>
      <c r="E2975" s="78">
        <f t="shared" si="364"/>
        <v>1.6596155443635927E-48</v>
      </c>
      <c r="F2975" s="78">
        <f t="shared" si="365"/>
        <v>-955.59985012232141</v>
      </c>
      <c r="G2975" s="78">
        <f t="shared" si="366"/>
        <v>100</v>
      </c>
      <c r="H2975" s="78">
        <f t="shared" si="367"/>
        <v>1.1815893952210652E-48</v>
      </c>
      <c r="I2975" s="78">
        <f t="shared" si="368"/>
        <v>1.1815893952210652E-46</v>
      </c>
      <c r="J2975" s="190"/>
    </row>
    <row r="2976" spans="1:10" x14ac:dyDescent="0.2">
      <c r="A2976" s="76">
        <v>21700</v>
      </c>
      <c r="B2976" s="76">
        <f t="shared" si="361"/>
        <v>21.7</v>
      </c>
      <c r="C2976" s="78">
        <f t="shared" si="362"/>
        <v>2.3007513092879449E-48</v>
      </c>
      <c r="D2976" s="78">
        <f t="shared" si="363"/>
        <v>1</v>
      </c>
      <c r="E2976" s="78">
        <f t="shared" si="364"/>
        <v>2.3007513092879449E-48</v>
      </c>
      <c r="F2976" s="78">
        <f t="shared" si="365"/>
        <v>-952.76260644314971</v>
      </c>
      <c r="G2976" s="78">
        <f t="shared" si="366"/>
        <v>100</v>
      </c>
      <c r="H2976" s="78">
        <f t="shared" si="367"/>
        <v>1.9801834268257688E-48</v>
      </c>
      <c r="I2976" s="78">
        <f t="shared" si="368"/>
        <v>1.9801834268257688E-46</v>
      </c>
      <c r="J2976" s="190"/>
    </row>
    <row r="2977" spans="1:10" x14ac:dyDescent="0.2">
      <c r="A2977" s="76">
        <v>21800</v>
      </c>
      <c r="B2977" s="76">
        <f t="shared" si="361"/>
        <v>21.8</v>
      </c>
      <c r="C2977" s="78">
        <f t="shared" si="362"/>
        <v>3.6141001746886224E-48</v>
      </c>
      <c r="D2977" s="78">
        <f t="shared" si="363"/>
        <v>1</v>
      </c>
      <c r="E2977" s="78">
        <f t="shared" si="364"/>
        <v>3.6141001746886224E-48</v>
      </c>
      <c r="F2977" s="78">
        <f t="shared" si="365"/>
        <v>-948.83999627893536</v>
      </c>
      <c r="G2977" s="78">
        <f t="shared" si="366"/>
        <v>100</v>
      </c>
      <c r="H2977" s="78">
        <f t="shared" si="367"/>
        <v>2.9574257419882836E-48</v>
      </c>
      <c r="I2977" s="78">
        <f t="shared" si="368"/>
        <v>2.9574257419882836E-46</v>
      </c>
      <c r="J2977" s="190"/>
    </row>
    <row r="2978" spans="1:10" x14ac:dyDescent="0.2">
      <c r="A2978" s="76">
        <v>21900</v>
      </c>
      <c r="B2978" s="76">
        <f t="shared" si="361"/>
        <v>21.9</v>
      </c>
      <c r="C2978" s="78">
        <f t="shared" si="362"/>
        <v>1.4921985076369772E-49</v>
      </c>
      <c r="D2978" s="78">
        <f t="shared" si="363"/>
        <v>1</v>
      </c>
      <c r="E2978" s="78">
        <f t="shared" si="364"/>
        <v>1.4921985076369772E-49</v>
      </c>
      <c r="F2978" s="78">
        <f t="shared" si="365"/>
        <v>-976.5234679737714</v>
      </c>
      <c r="G2978" s="78">
        <f t="shared" si="366"/>
        <v>100</v>
      </c>
      <c r="H2978" s="78">
        <f t="shared" si="367"/>
        <v>1.8816600127261601E-48</v>
      </c>
      <c r="I2978" s="78">
        <f t="shared" si="368"/>
        <v>1.8816600127261601E-46</v>
      </c>
      <c r="J2978" s="190"/>
    </row>
    <row r="2979" spans="1:10" x14ac:dyDescent="0.2">
      <c r="A2979" s="76">
        <v>22000</v>
      </c>
      <c r="B2979" s="76">
        <f t="shared" si="361"/>
        <v>22</v>
      </c>
      <c r="C2979" s="78">
        <f t="shared" si="362"/>
        <v>7.5512146864172326E-48</v>
      </c>
      <c r="D2979" s="78">
        <f t="shared" si="363"/>
        <v>1</v>
      </c>
      <c r="E2979" s="78">
        <f t="shared" si="364"/>
        <v>7.5512146864172326E-48</v>
      </c>
      <c r="F2979" s="78">
        <f t="shared" si="365"/>
        <v>-942.4396636450939</v>
      </c>
      <c r="G2979" s="78">
        <f t="shared" si="366"/>
        <v>100</v>
      </c>
      <c r="H2979" s="78">
        <f t="shared" si="367"/>
        <v>3.8502172685904649E-48</v>
      </c>
      <c r="I2979" s="78">
        <f t="shared" si="368"/>
        <v>3.8502172685904645E-46</v>
      </c>
      <c r="J2979" s="190"/>
    </row>
    <row r="2980" spans="1:10" x14ac:dyDescent="0.2">
      <c r="A2980" s="76">
        <v>22100</v>
      </c>
      <c r="B2980" s="76">
        <f t="shared" si="361"/>
        <v>22.1</v>
      </c>
      <c r="C2980" s="78">
        <f t="shared" si="362"/>
        <v>9.390658988023279E-52</v>
      </c>
      <c r="D2980" s="78">
        <f t="shared" si="363"/>
        <v>1</v>
      </c>
      <c r="E2980" s="78">
        <f t="shared" si="364"/>
        <v>9.390658988023279E-52</v>
      </c>
      <c r="F2980" s="78">
        <f t="shared" si="365"/>
        <v>-1020.5460786023455</v>
      </c>
      <c r="G2980" s="78">
        <f t="shared" si="366"/>
        <v>100</v>
      </c>
      <c r="H2980" s="78">
        <f t="shared" si="367"/>
        <v>3.7760768761580174E-48</v>
      </c>
      <c r="I2980" s="78">
        <f t="shared" si="368"/>
        <v>3.7760768761580178E-46</v>
      </c>
      <c r="J2980" s="190"/>
    </row>
    <row r="2981" spans="1:10" x14ac:dyDescent="0.2">
      <c r="A2981" s="76">
        <v>22200</v>
      </c>
      <c r="B2981" s="76">
        <f t="shared" si="361"/>
        <v>22.2</v>
      </c>
      <c r="C2981" s="78">
        <f t="shared" si="362"/>
        <v>1.6193059118349605E-51</v>
      </c>
      <c r="D2981" s="78">
        <f t="shared" si="363"/>
        <v>1</v>
      </c>
      <c r="E2981" s="78">
        <f t="shared" si="364"/>
        <v>1.6193059118349605E-51</v>
      </c>
      <c r="F2981" s="78">
        <f t="shared" si="365"/>
        <v>-1015.8134219715437</v>
      </c>
      <c r="G2981" s="78">
        <f t="shared" si="366"/>
        <v>100</v>
      </c>
      <c r="H2981" s="78">
        <f t="shared" si="367"/>
        <v>1.2791859053186442E-51</v>
      </c>
      <c r="I2981" s="78">
        <f t="shared" si="368"/>
        <v>1.2791859053186442E-49</v>
      </c>
      <c r="J2981" s="190"/>
    </row>
    <row r="2982" spans="1:10" x14ac:dyDescent="0.2">
      <c r="A2982" s="76">
        <v>22300</v>
      </c>
      <c r="B2982" s="76">
        <f t="shared" si="361"/>
        <v>22.3</v>
      </c>
      <c r="C2982" s="78">
        <f t="shared" si="362"/>
        <v>3.667057686619215E-50</v>
      </c>
      <c r="D2982" s="78">
        <f t="shared" si="363"/>
        <v>1</v>
      </c>
      <c r="E2982" s="78">
        <f t="shared" si="364"/>
        <v>3.667057686619215E-50</v>
      </c>
      <c r="F2982" s="78">
        <f t="shared" si="365"/>
        <v>-988.71364516166409</v>
      </c>
      <c r="G2982" s="78">
        <f t="shared" si="366"/>
        <v>100</v>
      </c>
      <c r="H2982" s="78">
        <f t="shared" si="367"/>
        <v>1.9144941389013556E-50</v>
      </c>
      <c r="I2982" s="78">
        <f t="shared" si="368"/>
        <v>1.9144941389013558E-48</v>
      </c>
      <c r="J2982" s="190"/>
    </row>
    <row r="2983" spans="1:10" x14ac:dyDescent="0.2">
      <c r="A2983" s="76">
        <v>22400</v>
      </c>
      <c r="B2983" s="76">
        <f t="shared" si="361"/>
        <v>22.4</v>
      </c>
      <c r="C2983" s="78">
        <f t="shared" si="362"/>
        <v>1.632219281890196E-49</v>
      </c>
      <c r="D2983" s="78">
        <f t="shared" si="363"/>
        <v>1</v>
      </c>
      <c r="E2983" s="78">
        <f t="shared" si="364"/>
        <v>1.632219281890196E-49</v>
      </c>
      <c r="F2983" s="78">
        <f t="shared" si="365"/>
        <v>-975.74442992000672</v>
      </c>
      <c r="G2983" s="78">
        <f t="shared" si="366"/>
        <v>100</v>
      </c>
      <c r="H2983" s="78">
        <f t="shared" si="367"/>
        <v>9.9946252527605867E-50</v>
      </c>
      <c r="I2983" s="78">
        <f t="shared" si="368"/>
        <v>9.9946252527605865E-48</v>
      </c>
      <c r="J2983" s="190"/>
    </row>
    <row r="2984" spans="1:10" x14ac:dyDescent="0.2">
      <c r="A2984" s="76">
        <v>22500</v>
      </c>
      <c r="B2984" s="76">
        <f t="shared" si="361"/>
        <v>22.5</v>
      </c>
      <c r="C2984" s="78">
        <f t="shared" si="362"/>
        <v>4.3945190419685048E-49</v>
      </c>
      <c r="D2984" s="78">
        <f t="shared" si="363"/>
        <v>1</v>
      </c>
      <c r="E2984" s="78">
        <f t="shared" si="364"/>
        <v>4.3945190419685048E-49</v>
      </c>
      <c r="F2984" s="78">
        <f t="shared" si="365"/>
        <v>-967.14177298677112</v>
      </c>
      <c r="G2984" s="78">
        <f t="shared" si="366"/>
        <v>100</v>
      </c>
      <c r="H2984" s="78">
        <f t="shared" si="367"/>
        <v>3.0133691619293504E-49</v>
      </c>
      <c r="I2984" s="78">
        <f t="shared" si="368"/>
        <v>3.0133691619293505E-47</v>
      </c>
      <c r="J2984" s="190"/>
    </row>
    <row r="2985" spans="1:10" x14ac:dyDescent="0.2">
      <c r="A2985" s="76">
        <v>22600</v>
      </c>
      <c r="B2985" s="76">
        <f t="shared" si="361"/>
        <v>22.6</v>
      </c>
      <c r="C2985" s="78">
        <f t="shared" si="362"/>
        <v>9.2278662263647585E-49</v>
      </c>
      <c r="D2985" s="78">
        <f t="shared" si="363"/>
        <v>1</v>
      </c>
      <c r="E2985" s="78">
        <f t="shared" si="364"/>
        <v>9.2278662263647585E-49</v>
      </c>
      <c r="F2985" s="78">
        <f t="shared" si="365"/>
        <v>-960.69797419886777</v>
      </c>
      <c r="G2985" s="78">
        <f t="shared" si="366"/>
        <v>100</v>
      </c>
      <c r="H2985" s="78">
        <f t="shared" si="367"/>
        <v>6.8111926341666316E-49</v>
      </c>
      <c r="I2985" s="78">
        <f t="shared" si="368"/>
        <v>6.8111926341666316E-47</v>
      </c>
      <c r="J2985" s="190"/>
    </row>
    <row r="2986" spans="1:10" x14ac:dyDescent="0.2">
      <c r="A2986" s="76">
        <v>22700</v>
      </c>
      <c r="B2986" s="76">
        <f t="shared" si="361"/>
        <v>22.7</v>
      </c>
      <c r="C2986" s="78">
        <f t="shared" si="362"/>
        <v>1.223855963230822E-48</v>
      </c>
      <c r="D2986" s="78">
        <f t="shared" si="363"/>
        <v>1</v>
      </c>
      <c r="E2986" s="78">
        <f t="shared" si="364"/>
        <v>1.223855963230822E-48</v>
      </c>
      <c r="F2986" s="78">
        <f t="shared" si="365"/>
        <v>-958.2453938342494</v>
      </c>
      <c r="G2986" s="78">
        <f t="shared" si="366"/>
        <v>100</v>
      </c>
      <c r="H2986" s="78">
        <f t="shared" si="367"/>
        <v>1.0733212929336489E-48</v>
      </c>
      <c r="I2986" s="78">
        <f t="shared" si="368"/>
        <v>1.073321292933649E-46</v>
      </c>
      <c r="J2986" s="190"/>
    </row>
    <row r="2987" spans="1:10" x14ac:dyDescent="0.2">
      <c r="A2987" s="76">
        <v>22800</v>
      </c>
      <c r="B2987" s="76">
        <f t="shared" si="361"/>
        <v>22.8</v>
      </c>
      <c r="C2987" s="78">
        <f t="shared" si="362"/>
        <v>2.7371575179329731E-48</v>
      </c>
      <c r="D2987" s="78">
        <f t="shared" si="363"/>
        <v>1</v>
      </c>
      <c r="E2987" s="78">
        <f t="shared" si="364"/>
        <v>2.7371575179329731E-48</v>
      </c>
      <c r="F2987" s="78">
        <f t="shared" si="365"/>
        <v>-951.25400418186223</v>
      </c>
      <c r="G2987" s="78">
        <f t="shared" si="366"/>
        <v>100</v>
      </c>
      <c r="H2987" s="78">
        <f t="shared" si="367"/>
        <v>1.9805067405818976E-48</v>
      </c>
      <c r="I2987" s="78">
        <f t="shared" si="368"/>
        <v>1.9805067405818976E-46</v>
      </c>
      <c r="J2987" s="190"/>
    </row>
    <row r="2988" spans="1:10" x14ac:dyDescent="0.2">
      <c r="A2988" s="76">
        <v>22900</v>
      </c>
      <c r="B2988" s="76">
        <f t="shared" si="361"/>
        <v>22.9</v>
      </c>
      <c r="C2988" s="78">
        <f t="shared" si="362"/>
        <v>4.1799454621085041E-48</v>
      </c>
      <c r="D2988" s="78">
        <f t="shared" si="363"/>
        <v>1</v>
      </c>
      <c r="E2988" s="78">
        <f t="shared" si="364"/>
        <v>4.1799454621085041E-48</v>
      </c>
      <c r="F2988" s="78">
        <f t="shared" si="365"/>
        <v>-947.57658769301531</v>
      </c>
      <c r="G2988" s="78">
        <f t="shared" si="366"/>
        <v>100</v>
      </c>
      <c r="H2988" s="78">
        <f t="shared" si="367"/>
        <v>3.4585514900207386E-48</v>
      </c>
      <c r="I2988" s="78">
        <f t="shared" si="368"/>
        <v>3.4585514900207387E-46</v>
      </c>
      <c r="J2988" s="190"/>
    </row>
    <row r="2989" spans="1:10" x14ac:dyDescent="0.2">
      <c r="A2989" s="76">
        <v>23000</v>
      </c>
      <c r="B2989" s="76">
        <f t="shared" si="361"/>
        <v>23</v>
      </c>
      <c r="C2989" s="78">
        <f t="shared" si="362"/>
        <v>7.758210236010639E-50</v>
      </c>
      <c r="D2989" s="78">
        <f t="shared" si="363"/>
        <v>1</v>
      </c>
      <c r="E2989" s="78">
        <f t="shared" si="364"/>
        <v>7.758210236010639E-50</v>
      </c>
      <c r="F2989" s="78">
        <f t="shared" si="365"/>
        <v>-982.20476911678111</v>
      </c>
      <c r="G2989" s="78">
        <f t="shared" si="366"/>
        <v>100</v>
      </c>
      <c r="H2989" s="78">
        <f t="shared" si="367"/>
        <v>2.1287637822343051E-48</v>
      </c>
      <c r="I2989" s="78">
        <f t="shared" si="368"/>
        <v>2.1287637822343053E-46</v>
      </c>
      <c r="J2989" s="190"/>
    </row>
    <row r="2990" spans="1:10" x14ac:dyDescent="0.2">
      <c r="A2990" s="76">
        <v>23100</v>
      </c>
      <c r="B2990" s="76">
        <f t="shared" si="361"/>
        <v>23.1</v>
      </c>
      <c r="C2990" s="78">
        <f t="shared" si="362"/>
        <v>8.4125184192240801E-48</v>
      </c>
      <c r="D2990" s="78">
        <f t="shared" si="363"/>
        <v>1</v>
      </c>
      <c r="E2990" s="78">
        <f t="shared" si="364"/>
        <v>8.4125184192240801E-48</v>
      </c>
      <c r="F2990" s="78">
        <f t="shared" si="365"/>
        <v>-941.5014794375677</v>
      </c>
      <c r="G2990" s="78">
        <f t="shared" si="366"/>
        <v>100</v>
      </c>
      <c r="H2990" s="78">
        <f t="shared" si="367"/>
        <v>4.2450502607920935E-48</v>
      </c>
      <c r="I2990" s="78">
        <f t="shared" si="368"/>
        <v>4.2450502607920937E-46</v>
      </c>
      <c r="J2990" s="190"/>
    </row>
    <row r="2991" spans="1:10" x14ac:dyDescent="0.2">
      <c r="A2991" s="76">
        <v>23200</v>
      </c>
      <c r="B2991" s="76">
        <f t="shared" si="361"/>
        <v>23.2</v>
      </c>
      <c r="C2991" s="78">
        <f t="shared" si="362"/>
        <v>4.0184586220159469E-62</v>
      </c>
      <c r="D2991" s="78">
        <f t="shared" si="363"/>
        <v>1</v>
      </c>
      <c r="E2991" s="78">
        <f t="shared" si="364"/>
        <v>4.0184586220159469E-62</v>
      </c>
      <c r="F2991" s="78">
        <f t="shared" si="365"/>
        <v>-1227.9188099846849</v>
      </c>
      <c r="G2991" s="78">
        <f t="shared" si="366"/>
        <v>100</v>
      </c>
      <c r="H2991" s="78">
        <f t="shared" si="367"/>
        <v>4.2062592096120601E-48</v>
      </c>
      <c r="I2991" s="78">
        <f t="shared" si="368"/>
        <v>4.20625920961206E-46</v>
      </c>
      <c r="J2991" s="190"/>
    </row>
    <row r="2992" spans="1:10" x14ac:dyDescent="0.2">
      <c r="A2992" s="76">
        <v>23300</v>
      </c>
      <c r="B2992" s="76">
        <f t="shared" si="361"/>
        <v>23.3</v>
      </c>
      <c r="C2992" s="78">
        <f t="shared" si="362"/>
        <v>9.6239445075411638E-51</v>
      </c>
      <c r="D2992" s="78">
        <f t="shared" si="363"/>
        <v>1</v>
      </c>
      <c r="E2992" s="78">
        <f t="shared" si="364"/>
        <v>9.6239445075411638E-51</v>
      </c>
      <c r="F2992" s="78">
        <f t="shared" si="365"/>
        <v>-1000.3329377967768</v>
      </c>
      <c r="G2992" s="78">
        <f t="shared" si="366"/>
        <v>100</v>
      </c>
      <c r="H2992" s="78">
        <f t="shared" si="367"/>
        <v>4.8119722537906739E-51</v>
      </c>
      <c r="I2992" s="78">
        <f t="shared" si="368"/>
        <v>4.8119722537906738E-49</v>
      </c>
      <c r="J2992" s="190"/>
    </row>
    <row r="2993" spans="1:10" x14ac:dyDescent="0.2">
      <c r="A2993" s="76">
        <v>23400</v>
      </c>
      <c r="B2993" s="76">
        <f t="shared" si="361"/>
        <v>23.4</v>
      </c>
      <c r="C2993" s="78">
        <f t="shared" si="362"/>
        <v>7.6776361064792893E-50</v>
      </c>
      <c r="D2993" s="78">
        <f t="shared" si="363"/>
        <v>1</v>
      </c>
      <c r="E2993" s="78">
        <f t="shared" si="364"/>
        <v>7.6776361064792893E-50</v>
      </c>
      <c r="F2993" s="78">
        <f t="shared" si="365"/>
        <v>-982.29544951588355</v>
      </c>
      <c r="G2993" s="78">
        <f t="shared" si="366"/>
        <v>100</v>
      </c>
      <c r="H2993" s="78">
        <f t="shared" si="367"/>
        <v>4.3200152786167033E-50</v>
      </c>
      <c r="I2993" s="78">
        <f t="shared" si="368"/>
        <v>4.3200152786167033E-48</v>
      </c>
      <c r="J2993" s="190"/>
    </row>
    <row r="2994" spans="1:10" x14ac:dyDescent="0.2">
      <c r="A2994" s="76">
        <v>23500</v>
      </c>
      <c r="B2994" s="76">
        <f t="shared" si="361"/>
        <v>23.5</v>
      </c>
      <c r="C2994" s="78">
        <f t="shared" si="362"/>
        <v>2.5846727190541358E-49</v>
      </c>
      <c r="D2994" s="78">
        <f t="shared" si="363"/>
        <v>1</v>
      </c>
      <c r="E2994" s="78">
        <f t="shared" si="364"/>
        <v>2.5846727190541358E-49</v>
      </c>
      <c r="F2994" s="78">
        <f t="shared" si="365"/>
        <v>-971.75188882167049</v>
      </c>
      <c r="G2994" s="78">
        <f t="shared" si="366"/>
        <v>100</v>
      </c>
      <c r="H2994" s="78">
        <f t="shared" si="367"/>
        <v>1.6762181648510324E-49</v>
      </c>
      <c r="I2994" s="78">
        <f t="shared" si="368"/>
        <v>1.6762181648510324E-47</v>
      </c>
      <c r="J2994" s="190"/>
    </row>
    <row r="2995" spans="1:10" x14ac:dyDescent="0.2">
      <c r="A2995" s="76">
        <v>23600</v>
      </c>
      <c r="B2995" s="76">
        <f t="shared" si="361"/>
        <v>23.6</v>
      </c>
      <c r="C2995" s="78">
        <f t="shared" si="362"/>
        <v>6.1121411116068598E-49</v>
      </c>
      <c r="D2995" s="78">
        <f t="shared" si="363"/>
        <v>1</v>
      </c>
      <c r="E2995" s="78">
        <f t="shared" si="364"/>
        <v>6.1121411116068598E-49</v>
      </c>
      <c r="F2995" s="78">
        <f t="shared" si="365"/>
        <v>-964.27613255433857</v>
      </c>
      <c r="G2995" s="78">
        <f t="shared" si="366"/>
        <v>100</v>
      </c>
      <c r="H2995" s="78">
        <f t="shared" si="367"/>
        <v>4.3484069153304982E-49</v>
      </c>
      <c r="I2995" s="78">
        <f t="shared" si="368"/>
        <v>4.3484069153304981E-47</v>
      </c>
      <c r="J2995" s="190"/>
    </row>
    <row r="2996" spans="1:10" x14ac:dyDescent="0.2">
      <c r="A2996" s="76">
        <v>23700</v>
      </c>
      <c r="B2996" s="76">
        <f t="shared" si="361"/>
        <v>23.7</v>
      </c>
      <c r="C2996" s="78">
        <f t="shared" si="362"/>
        <v>1.1911098118490618E-48</v>
      </c>
      <c r="D2996" s="78">
        <f t="shared" si="363"/>
        <v>1</v>
      </c>
      <c r="E2996" s="78">
        <f t="shared" si="364"/>
        <v>1.1911098118490618E-48</v>
      </c>
      <c r="F2996" s="78">
        <f t="shared" si="365"/>
        <v>-958.48096395621087</v>
      </c>
      <c r="G2996" s="78">
        <f t="shared" si="366"/>
        <v>100</v>
      </c>
      <c r="H2996" s="78">
        <f t="shared" si="367"/>
        <v>9.011619615048739E-49</v>
      </c>
      <c r="I2996" s="78">
        <f t="shared" si="368"/>
        <v>9.0116196150487387E-47</v>
      </c>
      <c r="J2996" s="190"/>
    </row>
    <row r="2997" spans="1:10" x14ac:dyDescent="0.2">
      <c r="A2997" s="76">
        <v>23800</v>
      </c>
      <c r="B2997" s="76">
        <f t="shared" si="361"/>
        <v>23.8</v>
      </c>
      <c r="C2997" s="78">
        <f t="shared" si="362"/>
        <v>8.928370356373052E-49</v>
      </c>
      <c r="D2997" s="78">
        <f t="shared" si="363"/>
        <v>1</v>
      </c>
      <c r="E2997" s="78">
        <f t="shared" si="364"/>
        <v>8.928370356373052E-49</v>
      </c>
      <c r="F2997" s="78">
        <f t="shared" si="365"/>
        <v>-960.98455606258983</v>
      </c>
      <c r="G2997" s="78">
        <f t="shared" si="366"/>
        <v>100</v>
      </c>
      <c r="H2997" s="78">
        <f t="shared" si="367"/>
        <v>1.0419734237431834E-48</v>
      </c>
      <c r="I2997" s="78">
        <f t="shared" si="368"/>
        <v>1.0419734237431834E-46</v>
      </c>
      <c r="J2997" s="190"/>
    </row>
    <row r="2998" spans="1:10" x14ac:dyDescent="0.2">
      <c r="A2998" s="76">
        <v>23900</v>
      </c>
      <c r="B2998" s="76">
        <f t="shared" si="361"/>
        <v>23.9</v>
      </c>
      <c r="C2998" s="78">
        <f t="shared" si="362"/>
        <v>3.2549984360454E-48</v>
      </c>
      <c r="D2998" s="78">
        <f t="shared" si="363"/>
        <v>1</v>
      </c>
      <c r="E2998" s="78">
        <f t="shared" si="364"/>
        <v>3.2549984360454E-48</v>
      </c>
      <c r="F2998" s="78">
        <f t="shared" si="365"/>
        <v>-949.74898431529232</v>
      </c>
      <c r="G2998" s="78">
        <f t="shared" si="366"/>
        <v>100</v>
      </c>
      <c r="H2998" s="78">
        <f t="shared" si="367"/>
        <v>2.0739177358413527E-48</v>
      </c>
      <c r="I2998" s="78">
        <f t="shared" si="368"/>
        <v>2.0739177358413525E-46</v>
      </c>
      <c r="J2998" s="190"/>
    </row>
    <row r="2999" spans="1:10" x14ac:dyDescent="0.2">
      <c r="A2999" s="76">
        <v>24000</v>
      </c>
      <c r="B2999" s="76">
        <f t="shared" si="361"/>
        <v>24</v>
      </c>
      <c r="C2999" s="78">
        <f t="shared" si="362"/>
        <v>1.5617966668039437E-49</v>
      </c>
      <c r="D2999" s="78">
        <f t="shared" si="363"/>
        <v>1</v>
      </c>
      <c r="E2999" s="78">
        <f t="shared" si="364"/>
        <v>1.5617966668039437E-49</v>
      </c>
      <c r="F2999" s="78">
        <f t="shared" si="365"/>
        <v>-976.12751016760171</v>
      </c>
      <c r="G2999" s="78">
        <f t="shared" si="366"/>
        <v>100</v>
      </c>
      <c r="H2999" s="78">
        <f t="shared" si="367"/>
        <v>1.7055890513628973E-48</v>
      </c>
      <c r="I2999" s="78">
        <f t="shared" si="368"/>
        <v>1.7055890513628973E-46</v>
      </c>
      <c r="J2999" s="190"/>
    </row>
    <row r="3000" spans="1:10" x14ac:dyDescent="0.2">
      <c r="A3000" s="76">
        <v>24100</v>
      </c>
      <c r="B3000" s="76">
        <f t="shared" si="361"/>
        <v>24.1</v>
      </c>
      <c r="C3000" s="78">
        <f t="shared" si="362"/>
        <v>3.4888220397917989E-50</v>
      </c>
      <c r="D3000" s="78">
        <f t="shared" si="363"/>
        <v>1</v>
      </c>
      <c r="E3000" s="78">
        <f t="shared" si="364"/>
        <v>3.4888220397917989E-50</v>
      </c>
      <c r="F3000" s="78">
        <f t="shared" si="365"/>
        <v>-989.1464236555064</v>
      </c>
      <c r="G3000" s="78">
        <f t="shared" si="366"/>
        <v>100</v>
      </c>
      <c r="H3000" s="78">
        <f t="shared" si="367"/>
        <v>9.553394353915618E-50</v>
      </c>
      <c r="I3000" s="78">
        <f t="shared" si="368"/>
        <v>9.5533943539156179E-48</v>
      </c>
      <c r="J3000" s="190"/>
    </row>
    <row r="3001" spans="1:10" x14ac:dyDescent="0.2">
      <c r="A3001" s="76">
        <v>24200</v>
      </c>
      <c r="B3001" s="76">
        <f t="shared" si="361"/>
        <v>24.2</v>
      </c>
      <c r="C3001" s="78">
        <f t="shared" si="362"/>
        <v>9.4397338223327512E-48</v>
      </c>
      <c r="D3001" s="78">
        <f t="shared" si="363"/>
        <v>1</v>
      </c>
      <c r="E3001" s="78">
        <f t="shared" si="364"/>
        <v>9.4397338223327512E-48</v>
      </c>
      <c r="F3001" s="78">
        <f t="shared" si="365"/>
        <v>-940.50080503166987</v>
      </c>
      <c r="G3001" s="78">
        <f t="shared" si="366"/>
        <v>100</v>
      </c>
      <c r="H3001" s="78">
        <f t="shared" si="367"/>
        <v>4.7373110213653344E-48</v>
      </c>
      <c r="I3001" s="78">
        <f t="shared" si="368"/>
        <v>4.7373110213653343E-46</v>
      </c>
      <c r="J3001" s="190"/>
    </row>
    <row r="3002" spans="1:10" x14ac:dyDescent="0.2">
      <c r="A3002" s="76">
        <v>24300</v>
      </c>
      <c r="B3002" s="76">
        <f t="shared" si="361"/>
        <v>24.3</v>
      </c>
      <c r="C3002" s="78">
        <f t="shared" si="362"/>
        <v>8.8611299643622563E-52</v>
      </c>
      <c r="D3002" s="78">
        <f t="shared" si="363"/>
        <v>1</v>
      </c>
      <c r="E3002" s="78">
        <f t="shared" si="364"/>
        <v>8.8611299643622563E-52</v>
      </c>
      <c r="F3002" s="78">
        <f t="shared" si="365"/>
        <v>-1021.0502178737788</v>
      </c>
      <c r="G3002" s="78">
        <f t="shared" si="366"/>
        <v>100</v>
      </c>
      <c r="H3002" s="78">
        <f t="shared" si="367"/>
        <v>4.7203099676645939E-48</v>
      </c>
      <c r="I3002" s="78">
        <f t="shared" si="368"/>
        <v>4.7203099676645938E-46</v>
      </c>
      <c r="J3002" s="190"/>
    </row>
    <row r="3003" spans="1:10" x14ac:dyDescent="0.2">
      <c r="A3003" s="76">
        <v>24400</v>
      </c>
      <c r="B3003" s="76">
        <f t="shared" si="361"/>
        <v>24.4</v>
      </c>
      <c r="C3003" s="78">
        <f t="shared" si="362"/>
        <v>1.6263794830500784E-47</v>
      </c>
      <c r="D3003" s="78">
        <f t="shared" si="363"/>
        <v>1</v>
      </c>
      <c r="E3003" s="78">
        <f t="shared" si="364"/>
        <v>1.6263794830500784E-47</v>
      </c>
      <c r="F3003" s="78">
        <f t="shared" si="365"/>
        <v>-935.77556226012962</v>
      </c>
      <c r="G3003" s="78">
        <f t="shared" si="366"/>
        <v>100</v>
      </c>
      <c r="H3003" s="78">
        <f t="shared" si="367"/>
        <v>8.1323404717486098E-48</v>
      </c>
      <c r="I3003" s="78">
        <f t="shared" si="368"/>
        <v>8.1323404717486096E-46</v>
      </c>
      <c r="J3003" s="190"/>
    </row>
    <row r="3004" spans="1:10" x14ac:dyDescent="0.2">
      <c r="A3004" s="76">
        <v>24500</v>
      </c>
      <c r="B3004" s="76">
        <f t="shared" si="361"/>
        <v>24.5</v>
      </c>
      <c r="C3004" s="78">
        <f t="shared" si="362"/>
        <v>1.3902668184844921E-49</v>
      </c>
      <c r="D3004" s="78">
        <f t="shared" si="363"/>
        <v>1</v>
      </c>
      <c r="E3004" s="78">
        <f t="shared" si="364"/>
        <v>1.3902668184844921E-49</v>
      </c>
      <c r="F3004" s="78">
        <f t="shared" si="365"/>
        <v>-977.13803684851223</v>
      </c>
      <c r="G3004" s="78">
        <f t="shared" si="366"/>
        <v>100</v>
      </c>
      <c r="H3004" s="78">
        <f t="shared" si="367"/>
        <v>8.2014107561746165E-48</v>
      </c>
      <c r="I3004" s="78">
        <f t="shared" si="368"/>
        <v>8.2014107561746166E-46</v>
      </c>
      <c r="J3004" s="190"/>
    </row>
    <row r="3005" spans="1:10" x14ac:dyDescent="0.2">
      <c r="A3005" s="76">
        <v>24600</v>
      </c>
      <c r="B3005" s="76">
        <f t="shared" ref="B3005:B3068" si="369">A3005/1000</f>
        <v>24.6</v>
      </c>
      <c r="C3005" s="78">
        <f t="shared" ref="C3005:C3068" si="370">ABS(SIN(((144*PI()*$A3005*VLOOKUP($D$8,$C$13:$D$16,2,FALSE))/($D$11*1000000)))/(VLOOKUP($D$8,$C$13:$D$16,2,FALSE)*SIN(((144*PI()*$A3005)/($D$11*1000000)))))^3</f>
        <v>3.8709364040853705E-49</v>
      </c>
      <c r="D3005" s="78">
        <f t="shared" ref="D3005:D3068" si="371">ABS(SIN(((144*VLOOKUP($D$8,$C$13:$D$16,2,FALSE)*PI()*$A3005*VLOOKUP($D$8,$C$13:$E$16,3,FALSE))/($D$11*1000000)))/(VLOOKUP($D$8,$C$13:$E$16,3,FALSE)*SIN(((144*VLOOKUP($D$8,$C$13:$D$16,2,FALSE)*PI()*$A3005)/($D$11*1000000)))))^1</f>
        <v>1</v>
      </c>
      <c r="E3005" s="78">
        <f t="shared" ref="E3005:E3068" si="372">C3005*D3005</f>
        <v>3.8709364040853705E-49</v>
      </c>
      <c r="F3005" s="78">
        <f t="shared" ref="F3005:F3068" si="373">20*LOG10(E3005)</f>
        <v>-968.24367927360368</v>
      </c>
      <c r="G3005" s="78">
        <f t="shared" ref="G3005:G3068" si="374">A3005-A3004</f>
        <v>100</v>
      </c>
      <c r="H3005" s="78">
        <f t="shared" ref="H3005:H3068" si="375">((C3005+C3004)/2)</f>
        <v>2.6306016112849315E-49</v>
      </c>
      <c r="I3005" s="78">
        <f t="shared" si="368"/>
        <v>2.6306016112849314E-47</v>
      </c>
      <c r="J3005" s="190"/>
    </row>
    <row r="3006" spans="1:10" x14ac:dyDescent="0.2">
      <c r="A3006" s="76">
        <v>24700</v>
      </c>
      <c r="B3006" s="76">
        <f t="shared" si="369"/>
        <v>24.7</v>
      </c>
      <c r="C3006" s="78">
        <f t="shared" si="370"/>
        <v>8.2903470411047214E-49</v>
      </c>
      <c r="D3006" s="78">
        <f t="shared" si="371"/>
        <v>1</v>
      </c>
      <c r="E3006" s="78">
        <f t="shared" si="372"/>
        <v>8.2903470411047214E-49</v>
      </c>
      <c r="F3006" s="78">
        <f t="shared" si="373"/>
        <v>-961.62854578252382</v>
      </c>
      <c r="G3006" s="78">
        <f t="shared" si="374"/>
        <v>100</v>
      </c>
      <c r="H3006" s="78">
        <f t="shared" si="375"/>
        <v>6.0806417225950464E-49</v>
      </c>
      <c r="I3006" s="78">
        <f t="shared" ref="I3006:I3069" si="376">G3006*H3006</f>
        <v>6.0806417225950464E-47</v>
      </c>
      <c r="J3006" s="190"/>
    </row>
    <row r="3007" spans="1:10" x14ac:dyDescent="0.2">
      <c r="A3007" s="76">
        <v>24800</v>
      </c>
      <c r="B3007" s="76">
        <f t="shared" si="369"/>
        <v>24.8</v>
      </c>
      <c r="C3007" s="78">
        <f t="shared" si="370"/>
        <v>1.5205890949355913E-48</v>
      </c>
      <c r="D3007" s="78">
        <f t="shared" si="371"/>
        <v>1</v>
      </c>
      <c r="E3007" s="78">
        <f t="shared" si="372"/>
        <v>1.5205890949355913E-48</v>
      </c>
      <c r="F3007" s="78">
        <f t="shared" si="373"/>
        <v>-956.35976256853178</v>
      </c>
      <c r="G3007" s="78">
        <f t="shared" si="374"/>
        <v>100</v>
      </c>
      <c r="H3007" s="78">
        <f t="shared" si="375"/>
        <v>1.1748118995230317E-48</v>
      </c>
      <c r="I3007" s="78">
        <f t="shared" si="376"/>
        <v>1.1748118995230317E-46</v>
      </c>
      <c r="J3007" s="190"/>
    </row>
    <row r="3008" spans="1:10" x14ac:dyDescent="0.2">
      <c r="A3008" s="76">
        <v>24900</v>
      </c>
      <c r="B3008" s="76">
        <f t="shared" si="369"/>
        <v>24.9</v>
      </c>
      <c r="C3008" s="78">
        <f t="shared" si="370"/>
        <v>6.4081314830396779E-49</v>
      </c>
      <c r="D3008" s="78">
        <f t="shared" si="371"/>
        <v>1</v>
      </c>
      <c r="E3008" s="78">
        <f t="shared" si="372"/>
        <v>6.4081314830396779E-49</v>
      </c>
      <c r="F3008" s="78">
        <f t="shared" si="373"/>
        <v>-963.86537171821169</v>
      </c>
      <c r="G3008" s="78">
        <f t="shared" si="374"/>
        <v>100</v>
      </c>
      <c r="H3008" s="78">
        <f t="shared" si="375"/>
        <v>1.0807011216197796E-48</v>
      </c>
      <c r="I3008" s="78">
        <f t="shared" si="376"/>
        <v>1.0807011216197797E-46</v>
      </c>
      <c r="J3008" s="190"/>
    </row>
    <row r="3009" spans="1:10" x14ac:dyDescent="0.2">
      <c r="A3009" s="76">
        <v>25000</v>
      </c>
      <c r="B3009" s="76">
        <f t="shared" si="369"/>
        <v>25</v>
      </c>
      <c r="C3009" s="78">
        <f t="shared" si="370"/>
        <v>3.8752678397905795E-48</v>
      </c>
      <c r="D3009" s="78">
        <f t="shared" si="371"/>
        <v>1</v>
      </c>
      <c r="E3009" s="78">
        <f t="shared" si="372"/>
        <v>3.8752678397905795E-48</v>
      </c>
      <c r="F3009" s="78">
        <f t="shared" si="373"/>
        <v>-948.23396551567885</v>
      </c>
      <c r="G3009" s="78">
        <f t="shared" si="374"/>
        <v>100</v>
      </c>
      <c r="H3009" s="78">
        <f t="shared" si="375"/>
        <v>2.2580404940472737E-48</v>
      </c>
      <c r="I3009" s="78">
        <f t="shared" si="376"/>
        <v>2.2580404940472736E-46</v>
      </c>
      <c r="J3009" s="190"/>
    </row>
    <row r="3010" spans="1:10" x14ac:dyDescent="0.2">
      <c r="A3010" s="76">
        <v>25100</v>
      </c>
      <c r="B3010" s="76">
        <f t="shared" si="369"/>
        <v>25.1</v>
      </c>
      <c r="C3010" s="78">
        <f t="shared" si="370"/>
        <v>8.543483652405884E-50</v>
      </c>
      <c r="D3010" s="78">
        <f t="shared" si="371"/>
        <v>1</v>
      </c>
      <c r="E3010" s="78">
        <f t="shared" si="372"/>
        <v>8.543483652405884E-50</v>
      </c>
      <c r="F3010" s="78">
        <f t="shared" si="373"/>
        <v>-981.36730014471686</v>
      </c>
      <c r="G3010" s="78">
        <f t="shared" si="374"/>
        <v>100</v>
      </c>
      <c r="H3010" s="78">
        <f t="shared" si="375"/>
        <v>1.9803513381573192E-48</v>
      </c>
      <c r="I3010" s="78">
        <f t="shared" si="376"/>
        <v>1.9803513381573192E-46</v>
      </c>
      <c r="J3010" s="190"/>
    </row>
    <row r="3011" spans="1:10" x14ac:dyDescent="0.2">
      <c r="A3011" s="76">
        <v>25200</v>
      </c>
      <c r="B3011" s="76">
        <f t="shared" si="369"/>
        <v>25.2</v>
      </c>
      <c r="C3011" s="78">
        <f t="shared" si="370"/>
        <v>1.2124787865356549E-50</v>
      </c>
      <c r="D3011" s="78">
        <f t="shared" si="371"/>
        <v>1</v>
      </c>
      <c r="E3011" s="78">
        <f t="shared" si="372"/>
        <v>1.2124787865356549E-50</v>
      </c>
      <c r="F3011" s="78">
        <f t="shared" si="373"/>
        <v>-998.32651702104749</v>
      </c>
      <c r="G3011" s="78">
        <f t="shared" si="374"/>
        <v>100</v>
      </c>
      <c r="H3011" s="78">
        <f t="shared" si="375"/>
        <v>4.8779812194707691E-50</v>
      </c>
      <c r="I3011" s="78">
        <f t="shared" si="376"/>
        <v>4.8779812194707693E-48</v>
      </c>
      <c r="J3011" s="190"/>
    </row>
    <row r="3012" spans="1:10" x14ac:dyDescent="0.2">
      <c r="A3012" s="76">
        <v>25300</v>
      </c>
      <c r="B3012" s="76">
        <f t="shared" si="369"/>
        <v>25.3</v>
      </c>
      <c r="C3012" s="78">
        <f t="shared" si="370"/>
        <v>1.0672910042508302E-47</v>
      </c>
      <c r="D3012" s="78">
        <f t="shared" si="371"/>
        <v>1</v>
      </c>
      <c r="E3012" s="78">
        <f t="shared" si="372"/>
        <v>1.0672910042508302E-47</v>
      </c>
      <c r="F3012" s="78">
        <f t="shared" si="373"/>
        <v>-939.43434302089429</v>
      </c>
      <c r="G3012" s="78">
        <f t="shared" si="374"/>
        <v>100</v>
      </c>
      <c r="H3012" s="78">
        <f t="shared" si="375"/>
        <v>5.3425174151868296E-48</v>
      </c>
      <c r="I3012" s="78">
        <f t="shared" si="376"/>
        <v>5.3425174151868297E-46</v>
      </c>
      <c r="J3012" s="190"/>
    </row>
    <row r="3013" spans="1:10" x14ac:dyDescent="0.2">
      <c r="A3013" s="76">
        <v>25400</v>
      </c>
      <c r="B3013" s="76">
        <f t="shared" si="369"/>
        <v>25.4</v>
      </c>
      <c r="C3013" s="78">
        <f t="shared" si="370"/>
        <v>7.019356081413927E-51</v>
      </c>
      <c r="D3013" s="78">
        <f t="shared" si="371"/>
        <v>1</v>
      </c>
      <c r="E3013" s="78">
        <f t="shared" si="372"/>
        <v>7.019356081413927E-51</v>
      </c>
      <c r="F3013" s="78">
        <f t="shared" si="373"/>
        <v>-1003.0740545184158</v>
      </c>
      <c r="G3013" s="78">
        <f t="shared" si="374"/>
        <v>100</v>
      </c>
      <c r="H3013" s="78">
        <f t="shared" si="375"/>
        <v>5.3399646992948577E-48</v>
      </c>
      <c r="I3013" s="78">
        <f t="shared" si="376"/>
        <v>5.339964699294858E-46</v>
      </c>
      <c r="J3013" s="190"/>
    </row>
    <row r="3014" spans="1:10" x14ac:dyDescent="0.2">
      <c r="A3014" s="76">
        <v>25500</v>
      </c>
      <c r="B3014" s="76">
        <f t="shared" si="369"/>
        <v>25.5</v>
      </c>
      <c r="C3014" s="78">
        <f t="shared" si="370"/>
        <v>1.8036465631394241E-47</v>
      </c>
      <c r="D3014" s="78">
        <f t="shared" si="371"/>
        <v>1</v>
      </c>
      <c r="E3014" s="78">
        <f t="shared" si="372"/>
        <v>1.8036465631394241E-47</v>
      </c>
      <c r="F3014" s="78">
        <f t="shared" si="373"/>
        <v>-934.87697122852592</v>
      </c>
      <c r="G3014" s="78">
        <f t="shared" si="374"/>
        <v>100</v>
      </c>
      <c r="H3014" s="78">
        <f t="shared" si="375"/>
        <v>9.0217424937378279E-48</v>
      </c>
      <c r="I3014" s="78">
        <f t="shared" si="376"/>
        <v>9.0217424937378273E-46</v>
      </c>
      <c r="J3014" s="190"/>
    </row>
    <row r="3015" spans="1:10" x14ac:dyDescent="0.2">
      <c r="A3015" s="76">
        <v>25600</v>
      </c>
      <c r="B3015" s="76">
        <f t="shared" si="369"/>
        <v>25.6</v>
      </c>
      <c r="C3015" s="78">
        <f t="shared" si="370"/>
        <v>2.298667539297282E-49</v>
      </c>
      <c r="D3015" s="78">
        <f t="shared" si="371"/>
        <v>1</v>
      </c>
      <c r="E3015" s="78">
        <f t="shared" si="372"/>
        <v>2.298667539297282E-49</v>
      </c>
      <c r="F3015" s="78">
        <f t="shared" si="373"/>
        <v>-972.77047674068262</v>
      </c>
      <c r="G3015" s="78">
        <f t="shared" si="374"/>
        <v>100</v>
      </c>
      <c r="H3015" s="78">
        <f t="shared" si="375"/>
        <v>9.1331661926619847E-48</v>
      </c>
      <c r="I3015" s="78">
        <f t="shared" si="376"/>
        <v>9.1331661926619843E-46</v>
      </c>
      <c r="J3015" s="190"/>
    </row>
    <row r="3016" spans="1:10" x14ac:dyDescent="0.2">
      <c r="A3016" s="76">
        <v>25700</v>
      </c>
      <c r="B3016" s="76">
        <f t="shared" si="369"/>
        <v>25.7</v>
      </c>
      <c r="C3016" s="78">
        <f t="shared" si="370"/>
        <v>5.5774541764354268E-49</v>
      </c>
      <c r="D3016" s="78">
        <f t="shared" si="371"/>
        <v>1</v>
      </c>
      <c r="E3016" s="78">
        <f t="shared" si="372"/>
        <v>5.5774541764354268E-49</v>
      </c>
      <c r="F3016" s="78">
        <f t="shared" si="373"/>
        <v>-965.0712797826144</v>
      </c>
      <c r="G3016" s="78">
        <f t="shared" si="374"/>
        <v>100</v>
      </c>
      <c r="H3016" s="78">
        <f t="shared" si="375"/>
        <v>3.9380608578663548E-49</v>
      </c>
      <c r="I3016" s="78">
        <f t="shared" si="376"/>
        <v>3.9380608578663546E-47</v>
      </c>
      <c r="J3016" s="190"/>
    </row>
    <row r="3017" spans="1:10" x14ac:dyDescent="0.2">
      <c r="A3017" s="76">
        <v>25800</v>
      </c>
      <c r="B3017" s="76">
        <f t="shared" si="369"/>
        <v>25.8</v>
      </c>
      <c r="C3017" s="78">
        <f t="shared" si="370"/>
        <v>1.1047743637152125E-48</v>
      </c>
      <c r="D3017" s="78">
        <f t="shared" si="371"/>
        <v>1</v>
      </c>
      <c r="E3017" s="78">
        <f t="shared" si="372"/>
        <v>1.1047743637152125E-48</v>
      </c>
      <c r="F3017" s="78">
        <f t="shared" si="373"/>
        <v>-959.134528242285</v>
      </c>
      <c r="G3017" s="78">
        <f t="shared" si="374"/>
        <v>100</v>
      </c>
      <c r="H3017" s="78">
        <f t="shared" si="375"/>
        <v>8.3125989067937753E-49</v>
      </c>
      <c r="I3017" s="78">
        <f t="shared" si="376"/>
        <v>8.312598906793775E-47</v>
      </c>
      <c r="J3017" s="190"/>
    </row>
    <row r="3018" spans="1:10" x14ac:dyDescent="0.2">
      <c r="A3018" s="76">
        <v>25900</v>
      </c>
      <c r="B3018" s="76">
        <f t="shared" si="369"/>
        <v>25.9</v>
      </c>
      <c r="C3018" s="78">
        <f t="shared" si="370"/>
        <v>1.9272903055147754E-48</v>
      </c>
      <c r="D3018" s="78">
        <f t="shared" si="371"/>
        <v>1</v>
      </c>
      <c r="E3018" s="78">
        <f t="shared" si="372"/>
        <v>1.9272903055147754E-48</v>
      </c>
      <c r="F3018" s="78">
        <f t="shared" si="373"/>
        <v>-954.30105726281045</v>
      </c>
      <c r="G3018" s="78">
        <f t="shared" si="374"/>
        <v>100</v>
      </c>
      <c r="H3018" s="78">
        <f t="shared" si="375"/>
        <v>1.5160323346149939E-48</v>
      </c>
      <c r="I3018" s="78">
        <f t="shared" si="376"/>
        <v>1.5160323346149939E-46</v>
      </c>
      <c r="J3018" s="190"/>
    </row>
    <row r="3019" spans="1:10" x14ac:dyDescent="0.2">
      <c r="A3019" s="76">
        <v>26000</v>
      </c>
      <c r="B3019" s="76">
        <f t="shared" si="369"/>
        <v>26</v>
      </c>
      <c r="C3019" s="78">
        <f t="shared" si="370"/>
        <v>4.4921529310581724E-49</v>
      </c>
      <c r="D3019" s="78">
        <f t="shared" si="371"/>
        <v>1</v>
      </c>
      <c r="E3019" s="78">
        <f t="shared" si="372"/>
        <v>4.4921529310581724E-49</v>
      </c>
      <c r="F3019" s="78">
        <f t="shared" si="373"/>
        <v>-966.95090934035716</v>
      </c>
      <c r="G3019" s="78">
        <f t="shared" si="374"/>
        <v>100</v>
      </c>
      <c r="H3019" s="78">
        <f t="shared" si="375"/>
        <v>1.1882527993102963E-48</v>
      </c>
      <c r="I3019" s="78">
        <f t="shared" si="376"/>
        <v>1.1882527993102964E-46</v>
      </c>
      <c r="J3019" s="190"/>
    </row>
    <row r="3020" spans="1:10" x14ac:dyDescent="0.2">
      <c r="A3020" s="76">
        <v>26100</v>
      </c>
      <c r="B3020" s="76">
        <f t="shared" si="369"/>
        <v>26.1</v>
      </c>
      <c r="C3020" s="78">
        <f t="shared" si="370"/>
        <v>4.6253813542825336E-48</v>
      </c>
      <c r="D3020" s="78">
        <f t="shared" si="371"/>
        <v>1</v>
      </c>
      <c r="E3020" s="78">
        <f t="shared" si="372"/>
        <v>4.6253813542825336E-48</v>
      </c>
      <c r="F3020" s="78">
        <f t="shared" si="373"/>
        <v>-946.69704909316783</v>
      </c>
      <c r="G3020" s="78">
        <f t="shared" si="374"/>
        <v>100</v>
      </c>
      <c r="H3020" s="78">
        <f t="shared" si="375"/>
        <v>2.5372983236941756E-48</v>
      </c>
      <c r="I3020" s="78">
        <f t="shared" si="376"/>
        <v>2.5372983236941757E-46</v>
      </c>
      <c r="J3020" s="190"/>
    </row>
    <row r="3021" spans="1:10" x14ac:dyDescent="0.2">
      <c r="A3021" s="76">
        <v>26200</v>
      </c>
      <c r="B3021" s="76">
        <f t="shared" si="369"/>
        <v>26.2</v>
      </c>
      <c r="C3021" s="78">
        <f t="shared" si="370"/>
        <v>4.0973464189375845E-50</v>
      </c>
      <c r="D3021" s="78">
        <f t="shared" si="371"/>
        <v>1</v>
      </c>
      <c r="E3021" s="78">
        <f t="shared" si="372"/>
        <v>4.0973464189375845E-50</v>
      </c>
      <c r="F3021" s="78">
        <f t="shared" si="373"/>
        <v>-987.74994632272933</v>
      </c>
      <c r="G3021" s="78">
        <f t="shared" si="374"/>
        <v>100</v>
      </c>
      <c r="H3021" s="78">
        <f t="shared" si="375"/>
        <v>2.3331774092359547E-48</v>
      </c>
      <c r="I3021" s="78">
        <f t="shared" si="376"/>
        <v>2.3331774092359545E-46</v>
      </c>
      <c r="J3021" s="190"/>
    </row>
    <row r="3022" spans="1:10" x14ac:dyDescent="0.2">
      <c r="A3022" s="76">
        <v>26300</v>
      </c>
      <c r="B3022" s="76">
        <f t="shared" si="369"/>
        <v>26.3</v>
      </c>
      <c r="C3022" s="78">
        <f t="shared" si="370"/>
        <v>2.4102909770255196E-51</v>
      </c>
      <c r="D3022" s="78">
        <f t="shared" si="371"/>
        <v>1</v>
      </c>
      <c r="E3022" s="78">
        <f t="shared" si="372"/>
        <v>2.4102909770255196E-51</v>
      </c>
      <c r="F3022" s="78">
        <f t="shared" si="373"/>
        <v>-1012.3586105004663</v>
      </c>
      <c r="G3022" s="78">
        <f t="shared" si="374"/>
        <v>100</v>
      </c>
      <c r="H3022" s="78">
        <f t="shared" si="375"/>
        <v>2.1691877583200681E-50</v>
      </c>
      <c r="I3022" s="78">
        <f t="shared" si="376"/>
        <v>2.1691877583200681E-48</v>
      </c>
      <c r="J3022" s="190"/>
    </row>
    <row r="3023" spans="1:10" x14ac:dyDescent="0.2">
      <c r="A3023" s="76">
        <v>26400</v>
      </c>
      <c r="B3023" s="76">
        <f t="shared" si="369"/>
        <v>26.4</v>
      </c>
      <c r="C3023" s="78">
        <f t="shared" si="370"/>
        <v>4.5118317669992503E-52</v>
      </c>
      <c r="D3023" s="78">
        <f t="shared" si="371"/>
        <v>1</v>
      </c>
      <c r="E3023" s="78">
        <f t="shared" si="372"/>
        <v>4.5118317669992503E-52</v>
      </c>
      <c r="F3023" s="78">
        <f t="shared" si="373"/>
        <v>-1026.9129420458578</v>
      </c>
      <c r="G3023" s="78">
        <f t="shared" si="374"/>
        <v>100</v>
      </c>
      <c r="H3023" s="78">
        <f t="shared" si="375"/>
        <v>1.4307370768627223E-51</v>
      </c>
      <c r="I3023" s="78">
        <f t="shared" si="376"/>
        <v>1.4307370768627224E-49</v>
      </c>
      <c r="J3023" s="190"/>
    </row>
    <row r="3024" spans="1:10" x14ac:dyDescent="0.2">
      <c r="A3024" s="76">
        <v>26500</v>
      </c>
      <c r="B3024" s="76">
        <f t="shared" si="369"/>
        <v>26.5</v>
      </c>
      <c r="C3024" s="78">
        <f t="shared" si="370"/>
        <v>2.3789413804679697E-50</v>
      </c>
      <c r="D3024" s="78">
        <f t="shared" si="371"/>
        <v>1</v>
      </c>
      <c r="E3024" s="78">
        <f t="shared" si="372"/>
        <v>2.3789413804679697E-50</v>
      </c>
      <c r="F3024" s="78">
        <f t="shared" si="373"/>
        <v>-992.47232518576106</v>
      </c>
      <c r="G3024" s="78">
        <f t="shared" si="374"/>
        <v>100</v>
      </c>
      <c r="H3024" s="78">
        <f t="shared" si="375"/>
        <v>1.212029849068981E-50</v>
      </c>
      <c r="I3024" s="78">
        <f t="shared" si="376"/>
        <v>1.212029849068981E-48</v>
      </c>
      <c r="J3024" s="190"/>
    </row>
    <row r="3025" spans="1:10" x14ac:dyDescent="0.2">
      <c r="A3025" s="76">
        <v>26600</v>
      </c>
      <c r="B3025" s="76">
        <f t="shared" si="369"/>
        <v>26.6</v>
      </c>
      <c r="C3025" s="78">
        <f t="shared" si="370"/>
        <v>2.0196892396430545E-47</v>
      </c>
      <c r="D3025" s="78">
        <f t="shared" si="371"/>
        <v>1</v>
      </c>
      <c r="E3025" s="78">
        <f t="shared" si="372"/>
        <v>2.0196892396430545E-47</v>
      </c>
      <c r="F3025" s="78">
        <f t="shared" si="373"/>
        <v>-933.89430896642034</v>
      </c>
      <c r="G3025" s="78">
        <f t="shared" si="374"/>
        <v>100</v>
      </c>
      <c r="H3025" s="78">
        <f t="shared" si="375"/>
        <v>1.0110340905117612E-47</v>
      </c>
      <c r="I3025" s="78">
        <f t="shared" si="376"/>
        <v>1.0110340905117612E-45</v>
      </c>
      <c r="J3025" s="190"/>
    </row>
    <row r="3026" spans="1:10" x14ac:dyDescent="0.2">
      <c r="A3026" s="76">
        <v>26700</v>
      </c>
      <c r="B3026" s="76">
        <f t="shared" si="369"/>
        <v>26.7</v>
      </c>
      <c r="C3026" s="78">
        <f t="shared" si="370"/>
        <v>3.5776147379441478E-49</v>
      </c>
      <c r="D3026" s="78">
        <f t="shared" si="371"/>
        <v>1</v>
      </c>
      <c r="E3026" s="78">
        <f t="shared" si="372"/>
        <v>3.5776147379441478E-49</v>
      </c>
      <c r="F3026" s="78">
        <f t="shared" si="373"/>
        <v>-968.92812858109426</v>
      </c>
      <c r="G3026" s="78">
        <f t="shared" si="374"/>
        <v>100</v>
      </c>
      <c r="H3026" s="78">
        <f t="shared" si="375"/>
        <v>1.027732693511248E-47</v>
      </c>
      <c r="I3026" s="78">
        <f t="shared" si="376"/>
        <v>1.0277326935112479E-45</v>
      </c>
      <c r="J3026" s="190"/>
    </row>
    <row r="3027" spans="1:10" x14ac:dyDescent="0.2">
      <c r="A3027" s="76">
        <v>26800</v>
      </c>
      <c r="B3027" s="76">
        <f t="shared" si="369"/>
        <v>26.8</v>
      </c>
      <c r="C3027" s="78">
        <f t="shared" si="370"/>
        <v>7.8209755759384721E-49</v>
      </c>
      <c r="D3027" s="78">
        <f t="shared" si="371"/>
        <v>1</v>
      </c>
      <c r="E3027" s="78">
        <f t="shared" si="372"/>
        <v>7.8209755759384721E-49</v>
      </c>
      <c r="F3027" s="78">
        <f t="shared" si="373"/>
        <v>-962.13478140729251</v>
      </c>
      <c r="G3027" s="78">
        <f t="shared" si="374"/>
        <v>100</v>
      </c>
      <c r="H3027" s="78">
        <f t="shared" si="375"/>
        <v>5.69929515694131E-49</v>
      </c>
      <c r="I3027" s="78">
        <f t="shared" si="376"/>
        <v>5.6992951569413096E-47</v>
      </c>
      <c r="J3027" s="190"/>
    </row>
    <row r="3028" spans="1:10" x14ac:dyDescent="0.2">
      <c r="A3028" s="76">
        <v>26900</v>
      </c>
      <c r="B3028" s="76">
        <f t="shared" si="369"/>
        <v>26.9</v>
      </c>
      <c r="C3028" s="78">
        <f t="shared" si="370"/>
        <v>1.4544454699105354E-48</v>
      </c>
      <c r="D3028" s="78">
        <f t="shared" si="371"/>
        <v>1</v>
      </c>
      <c r="E3028" s="78">
        <f t="shared" si="372"/>
        <v>1.4544454699105354E-48</v>
      </c>
      <c r="F3028" s="78">
        <f t="shared" si="373"/>
        <v>-956.74605113372706</v>
      </c>
      <c r="G3028" s="78">
        <f t="shared" si="374"/>
        <v>100</v>
      </c>
      <c r="H3028" s="78">
        <f t="shared" si="375"/>
        <v>1.1182715137521913E-48</v>
      </c>
      <c r="I3028" s="78">
        <f t="shared" si="376"/>
        <v>1.1182715137521913E-46</v>
      </c>
      <c r="J3028" s="190"/>
    </row>
    <row r="3029" spans="1:10" x14ac:dyDescent="0.2">
      <c r="A3029" s="76">
        <v>27000</v>
      </c>
      <c r="B3029" s="76">
        <f t="shared" si="369"/>
        <v>27</v>
      </c>
      <c r="C3029" s="78">
        <f t="shared" si="370"/>
        <v>2.432720892654976E-48</v>
      </c>
      <c r="D3029" s="78">
        <f t="shared" si="371"/>
        <v>1</v>
      </c>
      <c r="E3029" s="78">
        <f t="shared" si="372"/>
        <v>2.432720892654976E-48</v>
      </c>
      <c r="F3029" s="78">
        <f t="shared" si="373"/>
        <v>-952.27815430089902</v>
      </c>
      <c r="G3029" s="78">
        <f t="shared" si="374"/>
        <v>100</v>
      </c>
      <c r="H3029" s="78">
        <f t="shared" si="375"/>
        <v>1.9435831812827555E-48</v>
      </c>
      <c r="I3029" s="78">
        <f t="shared" si="376"/>
        <v>1.9435831812827554E-46</v>
      </c>
      <c r="J3029" s="190"/>
    </row>
    <row r="3030" spans="1:10" x14ac:dyDescent="0.2">
      <c r="A3030" s="76">
        <v>27100</v>
      </c>
      <c r="B3030" s="76">
        <f t="shared" si="369"/>
        <v>27.1</v>
      </c>
      <c r="C3030" s="78">
        <f t="shared" si="370"/>
        <v>3.0450900694125204E-49</v>
      </c>
      <c r="D3030" s="78">
        <f t="shared" si="371"/>
        <v>1</v>
      </c>
      <c r="E3030" s="78">
        <f t="shared" si="372"/>
        <v>3.0450900694125204E-49</v>
      </c>
      <c r="F3030" s="78">
        <f t="shared" si="373"/>
        <v>-970.32799714061991</v>
      </c>
      <c r="G3030" s="78">
        <f t="shared" si="374"/>
        <v>100</v>
      </c>
      <c r="H3030" s="78">
        <f t="shared" si="375"/>
        <v>1.3686149497981139E-48</v>
      </c>
      <c r="I3030" s="78">
        <f t="shared" si="376"/>
        <v>1.3686149497981138E-46</v>
      </c>
      <c r="J3030" s="190"/>
    </row>
    <row r="3031" spans="1:10" x14ac:dyDescent="0.2">
      <c r="A3031" s="76">
        <v>27200</v>
      </c>
      <c r="B3031" s="76">
        <f t="shared" si="369"/>
        <v>27.2</v>
      </c>
      <c r="C3031" s="78">
        <f t="shared" si="370"/>
        <v>5.5415144795785115E-48</v>
      </c>
      <c r="D3031" s="78">
        <f t="shared" si="371"/>
        <v>1</v>
      </c>
      <c r="E3031" s="78">
        <f t="shared" si="372"/>
        <v>5.5415144795785115E-48</v>
      </c>
      <c r="F3031" s="78">
        <f t="shared" si="373"/>
        <v>-945.12743055294823</v>
      </c>
      <c r="G3031" s="78">
        <f t="shared" si="374"/>
        <v>100</v>
      </c>
      <c r="H3031" s="78">
        <f t="shared" si="375"/>
        <v>2.9230117432598815E-48</v>
      </c>
      <c r="I3031" s="78">
        <f t="shared" si="376"/>
        <v>2.9230117432598814E-46</v>
      </c>
      <c r="J3031" s="190"/>
    </row>
    <row r="3032" spans="1:10" x14ac:dyDescent="0.2">
      <c r="A3032" s="76">
        <v>27300</v>
      </c>
      <c r="B3032" s="76">
        <f t="shared" si="369"/>
        <v>27.3</v>
      </c>
      <c r="C3032" s="78">
        <f t="shared" si="370"/>
        <v>1.5655576022913084E-50</v>
      </c>
      <c r="D3032" s="78">
        <f t="shared" si="371"/>
        <v>1</v>
      </c>
      <c r="E3032" s="78">
        <f t="shared" si="372"/>
        <v>1.5655576022913084E-50</v>
      </c>
      <c r="F3032" s="78">
        <f t="shared" si="373"/>
        <v>-996.10661897107184</v>
      </c>
      <c r="G3032" s="78">
        <f t="shared" si="374"/>
        <v>100</v>
      </c>
      <c r="H3032" s="78">
        <f t="shared" si="375"/>
        <v>2.7785850278007123E-48</v>
      </c>
      <c r="I3032" s="78">
        <f t="shared" si="376"/>
        <v>2.7785850278007123E-46</v>
      </c>
      <c r="J3032" s="190"/>
    </row>
    <row r="3033" spans="1:10" x14ac:dyDescent="0.2">
      <c r="A3033" s="76">
        <v>27400</v>
      </c>
      <c r="B3033" s="76">
        <f t="shared" si="369"/>
        <v>27.4</v>
      </c>
      <c r="C3033" s="78">
        <f t="shared" si="370"/>
        <v>1.0583954040323153E-47</v>
      </c>
      <c r="D3033" s="78">
        <f t="shared" si="371"/>
        <v>1</v>
      </c>
      <c r="E3033" s="78">
        <f t="shared" si="372"/>
        <v>1.0583954040323153E-47</v>
      </c>
      <c r="F3033" s="78">
        <f t="shared" si="373"/>
        <v>-939.50704109386652</v>
      </c>
      <c r="G3033" s="78">
        <f t="shared" si="374"/>
        <v>100</v>
      </c>
      <c r="H3033" s="78">
        <f t="shared" si="375"/>
        <v>5.299804808173033E-48</v>
      </c>
      <c r="I3033" s="78">
        <f t="shared" si="376"/>
        <v>5.2998048081730327E-46</v>
      </c>
      <c r="J3033" s="190"/>
    </row>
    <row r="3034" spans="1:10" x14ac:dyDescent="0.2">
      <c r="A3034" s="76">
        <v>27500</v>
      </c>
      <c r="B3034" s="76">
        <f t="shared" si="369"/>
        <v>27.5</v>
      </c>
      <c r="C3034" s="78">
        <f t="shared" si="370"/>
        <v>5.222183434022025E-51</v>
      </c>
      <c r="D3034" s="78">
        <f t="shared" si="371"/>
        <v>1</v>
      </c>
      <c r="E3034" s="78">
        <f t="shared" si="372"/>
        <v>5.222183434022025E-51</v>
      </c>
      <c r="F3034" s="78">
        <f t="shared" si="373"/>
        <v>-1005.6429575449977</v>
      </c>
      <c r="G3034" s="78">
        <f t="shared" si="374"/>
        <v>100</v>
      </c>
      <c r="H3034" s="78">
        <f t="shared" si="375"/>
        <v>5.2945881118785873E-48</v>
      </c>
      <c r="I3034" s="78">
        <f t="shared" si="376"/>
        <v>5.2945881118785876E-46</v>
      </c>
      <c r="J3034" s="190"/>
    </row>
    <row r="3035" spans="1:10" x14ac:dyDescent="0.2">
      <c r="A3035" s="76">
        <v>27600</v>
      </c>
      <c r="B3035" s="76">
        <f t="shared" si="369"/>
        <v>27.6</v>
      </c>
      <c r="C3035" s="78">
        <f t="shared" si="370"/>
        <v>5.741286017260306E-50</v>
      </c>
      <c r="D3035" s="78">
        <f t="shared" si="371"/>
        <v>1</v>
      </c>
      <c r="E3035" s="78">
        <f t="shared" si="372"/>
        <v>5.741286017260306E-50</v>
      </c>
      <c r="F3035" s="78">
        <f t="shared" si="373"/>
        <v>-984.81981634143608</v>
      </c>
      <c r="G3035" s="78">
        <f t="shared" si="374"/>
        <v>100</v>
      </c>
      <c r="H3035" s="78">
        <f t="shared" si="375"/>
        <v>3.1317521803312542E-50</v>
      </c>
      <c r="I3035" s="78">
        <f t="shared" si="376"/>
        <v>3.131752180331254E-48</v>
      </c>
      <c r="J3035" s="190"/>
    </row>
    <row r="3036" spans="1:10" x14ac:dyDescent="0.2">
      <c r="A3036" s="76">
        <v>27700</v>
      </c>
      <c r="B3036" s="76">
        <f t="shared" si="369"/>
        <v>27.7</v>
      </c>
      <c r="C3036" s="78">
        <f t="shared" si="370"/>
        <v>2.1427270584049536E-49</v>
      </c>
      <c r="D3036" s="78">
        <f t="shared" si="371"/>
        <v>1</v>
      </c>
      <c r="E3036" s="78">
        <f t="shared" si="372"/>
        <v>2.1427270584049536E-49</v>
      </c>
      <c r="F3036" s="78">
        <f t="shared" si="373"/>
        <v>-973.380662921468</v>
      </c>
      <c r="G3036" s="78">
        <f t="shared" si="374"/>
        <v>100</v>
      </c>
      <c r="H3036" s="78">
        <f t="shared" si="375"/>
        <v>1.3584278300654921E-49</v>
      </c>
      <c r="I3036" s="78">
        <f t="shared" si="376"/>
        <v>1.358427830065492E-47</v>
      </c>
      <c r="J3036" s="190"/>
    </row>
    <row r="3037" spans="1:10" x14ac:dyDescent="0.2">
      <c r="A3037" s="76">
        <v>27800</v>
      </c>
      <c r="B3037" s="76">
        <f t="shared" si="369"/>
        <v>27.8</v>
      </c>
      <c r="C3037" s="78">
        <f t="shared" si="370"/>
        <v>5.3415515324080899E-49</v>
      </c>
      <c r="D3037" s="78">
        <f t="shared" si="371"/>
        <v>1</v>
      </c>
      <c r="E3037" s="78">
        <f t="shared" si="372"/>
        <v>5.3415515324080899E-49</v>
      </c>
      <c r="F3037" s="78">
        <f t="shared" si="373"/>
        <v>-965.44665154821882</v>
      </c>
      <c r="G3037" s="78">
        <f t="shared" si="374"/>
        <v>100</v>
      </c>
      <c r="H3037" s="78">
        <f t="shared" si="375"/>
        <v>3.7421392954065219E-49</v>
      </c>
      <c r="I3037" s="78">
        <f t="shared" si="376"/>
        <v>3.7421392954065217E-47</v>
      </c>
      <c r="J3037" s="190"/>
    </row>
    <row r="3038" spans="1:10" x14ac:dyDescent="0.2">
      <c r="A3038" s="76">
        <v>27900</v>
      </c>
      <c r="B3038" s="76">
        <f t="shared" si="369"/>
        <v>27.9</v>
      </c>
      <c r="C3038" s="78">
        <f t="shared" si="370"/>
        <v>1.8069334041549744E-48</v>
      </c>
      <c r="D3038" s="78">
        <f t="shared" si="371"/>
        <v>1</v>
      </c>
      <c r="E3038" s="78">
        <f t="shared" si="372"/>
        <v>1.8069334041549744E-48</v>
      </c>
      <c r="F3038" s="78">
        <f t="shared" si="373"/>
        <v>-954.86115706766327</v>
      </c>
      <c r="G3038" s="78">
        <f t="shared" si="374"/>
        <v>100</v>
      </c>
      <c r="H3038" s="78">
        <f t="shared" si="375"/>
        <v>1.1705442786978917E-48</v>
      </c>
      <c r="I3038" s="78">
        <f t="shared" si="376"/>
        <v>1.1705442786978918E-46</v>
      </c>
      <c r="J3038" s="190"/>
    </row>
    <row r="3039" spans="1:10" x14ac:dyDescent="0.2">
      <c r="A3039" s="76">
        <v>28000</v>
      </c>
      <c r="B3039" s="76">
        <f t="shared" si="369"/>
        <v>28</v>
      </c>
      <c r="C3039" s="78">
        <f t="shared" si="370"/>
        <v>1.8998037238461273E-48</v>
      </c>
      <c r="D3039" s="78">
        <f t="shared" si="371"/>
        <v>1</v>
      </c>
      <c r="E3039" s="78">
        <f t="shared" si="372"/>
        <v>1.8998037238461273E-48</v>
      </c>
      <c r="F3039" s="78">
        <f t="shared" si="373"/>
        <v>-954.42582530782477</v>
      </c>
      <c r="G3039" s="78">
        <f t="shared" si="374"/>
        <v>100</v>
      </c>
      <c r="H3039" s="78">
        <f t="shared" si="375"/>
        <v>1.853368564000551E-48</v>
      </c>
      <c r="I3039" s="78">
        <f t="shared" si="376"/>
        <v>1.853368564000551E-46</v>
      </c>
      <c r="J3039" s="190"/>
    </row>
    <row r="3040" spans="1:10" x14ac:dyDescent="0.2">
      <c r="A3040" s="76">
        <v>28100</v>
      </c>
      <c r="B3040" s="76">
        <f t="shared" si="369"/>
        <v>28.1</v>
      </c>
      <c r="C3040" s="78">
        <f t="shared" si="370"/>
        <v>3.0658951254292315E-48</v>
      </c>
      <c r="D3040" s="78">
        <f t="shared" si="371"/>
        <v>1</v>
      </c>
      <c r="E3040" s="78">
        <f t="shared" si="372"/>
        <v>3.0658951254292315E-48</v>
      </c>
      <c r="F3040" s="78">
        <f t="shared" si="373"/>
        <v>-950.26885410135083</v>
      </c>
      <c r="G3040" s="78">
        <f t="shared" si="374"/>
        <v>100</v>
      </c>
      <c r="H3040" s="78">
        <f t="shared" si="375"/>
        <v>2.4828494246376795E-48</v>
      </c>
      <c r="I3040" s="78">
        <f t="shared" si="376"/>
        <v>2.4828494246376794E-46</v>
      </c>
      <c r="J3040" s="190"/>
    </row>
    <row r="3041" spans="1:10" x14ac:dyDescent="0.2">
      <c r="A3041" s="76">
        <v>28200</v>
      </c>
      <c r="B3041" s="76">
        <f t="shared" si="369"/>
        <v>28.2</v>
      </c>
      <c r="C3041" s="78">
        <f t="shared" si="370"/>
        <v>1.9672871220568852E-49</v>
      </c>
      <c r="D3041" s="78">
        <f t="shared" si="371"/>
        <v>1</v>
      </c>
      <c r="E3041" s="78">
        <f t="shared" si="372"/>
        <v>1.9672871220568852E-49</v>
      </c>
      <c r="F3041" s="78">
        <f t="shared" si="373"/>
        <v>-974.12264501894981</v>
      </c>
      <c r="G3041" s="78">
        <f t="shared" si="374"/>
        <v>100</v>
      </c>
      <c r="H3041" s="78">
        <f t="shared" si="375"/>
        <v>1.6313119188174599E-48</v>
      </c>
      <c r="I3041" s="78">
        <f t="shared" si="376"/>
        <v>1.6313119188174599E-46</v>
      </c>
      <c r="J3041" s="190"/>
    </row>
    <row r="3042" spans="1:10" x14ac:dyDescent="0.2">
      <c r="A3042" s="76">
        <v>28300</v>
      </c>
      <c r="B3042" s="76">
        <f t="shared" si="369"/>
        <v>28.3</v>
      </c>
      <c r="C3042" s="78">
        <f t="shared" si="370"/>
        <v>6.671955121838055E-48</v>
      </c>
      <c r="D3042" s="78">
        <f t="shared" si="371"/>
        <v>1</v>
      </c>
      <c r="E3042" s="78">
        <f t="shared" si="372"/>
        <v>6.671955121838055E-48</v>
      </c>
      <c r="F3042" s="78">
        <f t="shared" si="373"/>
        <v>-943.51493767187776</v>
      </c>
      <c r="G3042" s="78">
        <f t="shared" si="374"/>
        <v>100</v>
      </c>
      <c r="H3042" s="78">
        <f t="shared" si="375"/>
        <v>3.4343419170218716E-48</v>
      </c>
      <c r="I3042" s="78">
        <f t="shared" si="376"/>
        <v>3.4343419170218718E-46</v>
      </c>
      <c r="J3042" s="190"/>
    </row>
    <row r="3043" spans="1:10" x14ac:dyDescent="0.2">
      <c r="A3043" s="76">
        <v>28400</v>
      </c>
      <c r="B3043" s="76">
        <f t="shared" si="369"/>
        <v>28.4</v>
      </c>
      <c r="C3043" s="78">
        <f t="shared" si="370"/>
        <v>3.7513523728907493E-51</v>
      </c>
      <c r="D3043" s="78">
        <f t="shared" si="371"/>
        <v>1</v>
      </c>
      <c r="E3043" s="78">
        <f t="shared" si="372"/>
        <v>3.7513523728907493E-51</v>
      </c>
      <c r="F3043" s="78">
        <f t="shared" si="373"/>
        <v>-1008.5162427936882</v>
      </c>
      <c r="G3043" s="78">
        <f t="shared" si="374"/>
        <v>100</v>
      </c>
      <c r="H3043" s="78">
        <f t="shared" si="375"/>
        <v>3.337853237105473E-48</v>
      </c>
      <c r="I3043" s="78">
        <f t="shared" si="376"/>
        <v>3.3378532371054731E-46</v>
      </c>
      <c r="J3043" s="190"/>
    </row>
    <row r="3044" spans="1:10" x14ac:dyDescent="0.2">
      <c r="A3044" s="76">
        <v>28500</v>
      </c>
      <c r="B3044" s="76">
        <f t="shared" si="369"/>
        <v>28.5</v>
      </c>
      <c r="C3044" s="78">
        <f t="shared" si="370"/>
        <v>1.2397895081433638E-47</v>
      </c>
      <c r="D3044" s="78">
        <f t="shared" si="371"/>
        <v>1</v>
      </c>
      <c r="E3044" s="78">
        <f t="shared" si="372"/>
        <v>1.2397895081433638E-47</v>
      </c>
      <c r="F3044" s="78">
        <f t="shared" si="373"/>
        <v>-938.1330408646852</v>
      </c>
      <c r="G3044" s="78">
        <f t="shared" si="374"/>
        <v>100</v>
      </c>
      <c r="H3044" s="78">
        <f t="shared" si="375"/>
        <v>6.2008232169032639E-48</v>
      </c>
      <c r="I3044" s="78">
        <f t="shared" si="376"/>
        <v>6.2008232169032637E-46</v>
      </c>
      <c r="J3044" s="190"/>
    </row>
    <row r="3045" spans="1:10" x14ac:dyDescent="0.2">
      <c r="A3045" s="76">
        <v>28600</v>
      </c>
      <c r="B3045" s="76">
        <f t="shared" si="369"/>
        <v>28.6</v>
      </c>
      <c r="C3045" s="78">
        <f t="shared" si="370"/>
        <v>2.0264388529802957E-50</v>
      </c>
      <c r="D3045" s="78">
        <f t="shared" si="371"/>
        <v>1</v>
      </c>
      <c r="E3045" s="78">
        <f t="shared" si="372"/>
        <v>2.0264388529802957E-50</v>
      </c>
      <c r="F3045" s="78">
        <f t="shared" si="373"/>
        <v>-993.86532992789944</v>
      </c>
      <c r="G3045" s="78">
        <f t="shared" si="374"/>
        <v>100</v>
      </c>
      <c r="H3045" s="78">
        <f t="shared" si="375"/>
        <v>6.2090797349817209E-48</v>
      </c>
      <c r="I3045" s="78">
        <f t="shared" si="376"/>
        <v>6.2090797349817209E-46</v>
      </c>
      <c r="J3045" s="190"/>
    </row>
    <row r="3046" spans="1:10" x14ac:dyDescent="0.2">
      <c r="A3046" s="76">
        <v>28700</v>
      </c>
      <c r="B3046" s="76">
        <f t="shared" si="369"/>
        <v>28.7</v>
      </c>
      <c r="C3046" s="78">
        <f t="shared" si="370"/>
        <v>1.1576954278700238E-49</v>
      </c>
      <c r="D3046" s="78">
        <f t="shared" si="371"/>
        <v>1</v>
      </c>
      <c r="E3046" s="78">
        <f t="shared" si="372"/>
        <v>1.1576954278700238E-49</v>
      </c>
      <c r="F3046" s="78">
        <f t="shared" si="373"/>
        <v>-978.72811363762082</v>
      </c>
      <c r="G3046" s="78">
        <f t="shared" si="374"/>
        <v>100</v>
      </c>
      <c r="H3046" s="78">
        <f t="shared" si="375"/>
        <v>6.8016965658402672E-50</v>
      </c>
      <c r="I3046" s="78">
        <f t="shared" si="376"/>
        <v>6.8016965658402671E-48</v>
      </c>
      <c r="J3046" s="190"/>
    </row>
    <row r="3047" spans="1:10" x14ac:dyDescent="0.2">
      <c r="A3047" s="76">
        <v>28800</v>
      </c>
      <c r="B3047" s="76">
        <f t="shared" si="369"/>
        <v>28.8</v>
      </c>
      <c r="C3047" s="78">
        <f t="shared" si="370"/>
        <v>3.4690608061164802E-49</v>
      </c>
      <c r="D3047" s="78">
        <f t="shared" si="371"/>
        <v>1</v>
      </c>
      <c r="E3047" s="78">
        <f t="shared" si="372"/>
        <v>3.4690608061164802E-49</v>
      </c>
      <c r="F3047" s="78">
        <f t="shared" si="373"/>
        <v>-969.19576175450266</v>
      </c>
      <c r="G3047" s="78">
        <f t="shared" si="374"/>
        <v>100</v>
      </c>
      <c r="H3047" s="78">
        <f t="shared" si="375"/>
        <v>2.3133781169932519E-49</v>
      </c>
      <c r="I3047" s="78">
        <f t="shared" si="376"/>
        <v>2.313378116993252E-47</v>
      </c>
      <c r="J3047" s="190"/>
    </row>
    <row r="3048" spans="1:10" x14ac:dyDescent="0.2">
      <c r="A3048" s="76">
        <v>28900</v>
      </c>
      <c r="B3048" s="76">
        <f t="shared" si="369"/>
        <v>28.9</v>
      </c>
      <c r="C3048" s="78">
        <f t="shared" si="370"/>
        <v>7.7481012302957485E-49</v>
      </c>
      <c r="D3048" s="78">
        <f t="shared" si="371"/>
        <v>1</v>
      </c>
      <c r="E3048" s="78">
        <f t="shared" si="372"/>
        <v>7.7481012302957485E-49</v>
      </c>
      <c r="F3048" s="78">
        <f t="shared" si="373"/>
        <v>-962.21609427565215</v>
      </c>
      <c r="G3048" s="78">
        <f t="shared" si="374"/>
        <v>100</v>
      </c>
      <c r="H3048" s="78">
        <f t="shared" si="375"/>
        <v>5.6085810182061144E-49</v>
      </c>
      <c r="I3048" s="78">
        <f t="shared" si="376"/>
        <v>5.6085810182061143E-47</v>
      </c>
      <c r="J3048" s="190"/>
    </row>
    <row r="3049" spans="1:10" x14ac:dyDescent="0.2">
      <c r="A3049" s="76">
        <v>29000</v>
      </c>
      <c r="B3049" s="76">
        <f t="shared" si="369"/>
        <v>29</v>
      </c>
      <c r="C3049" s="78">
        <f t="shared" si="370"/>
        <v>1.461307768344995E-48</v>
      </c>
      <c r="D3049" s="78">
        <f t="shared" si="371"/>
        <v>1</v>
      </c>
      <c r="E3049" s="78">
        <f t="shared" si="372"/>
        <v>1.461307768344995E-48</v>
      </c>
      <c r="F3049" s="78">
        <f t="shared" si="373"/>
        <v>-956.70516613966367</v>
      </c>
      <c r="G3049" s="78">
        <f t="shared" si="374"/>
        <v>100</v>
      </c>
      <c r="H3049" s="78">
        <f t="shared" si="375"/>
        <v>1.1180589456872848E-48</v>
      </c>
      <c r="I3049" s="78">
        <f t="shared" si="376"/>
        <v>1.1180589456872848E-46</v>
      </c>
      <c r="J3049" s="190"/>
    </row>
    <row r="3050" spans="1:10" x14ac:dyDescent="0.2">
      <c r="A3050" s="76">
        <v>29100</v>
      </c>
      <c r="B3050" s="76">
        <f t="shared" si="369"/>
        <v>29.1</v>
      </c>
      <c r="C3050" s="78">
        <f t="shared" si="370"/>
        <v>2.4706696573761965E-48</v>
      </c>
      <c r="D3050" s="78">
        <f t="shared" si="371"/>
        <v>1</v>
      </c>
      <c r="E3050" s="78">
        <f t="shared" si="372"/>
        <v>2.4706696573761965E-48</v>
      </c>
      <c r="F3050" s="78">
        <f t="shared" si="373"/>
        <v>-952.14370636730723</v>
      </c>
      <c r="G3050" s="78">
        <f t="shared" si="374"/>
        <v>100</v>
      </c>
      <c r="H3050" s="78">
        <f t="shared" si="375"/>
        <v>1.9659887128605956E-48</v>
      </c>
      <c r="I3050" s="78">
        <f t="shared" si="376"/>
        <v>1.9659887128605955E-46</v>
      </c>
      <c r="J3050" s="190"/>
    </row>
    <row r="3051" spans="1:10" x14ac:dyDescent="0.2">
      <c r="A3051" s="76">
        <v>29200</v>
      </c>
      <c r="B3051" s="76">
        <f t="shared" si="369"/>
        <v>29.2</v>
      </c>
      <c r="C3051" s="78">
        <f t="shared" si="370"/>
        <v>3.5222633439257092E-49</v>
      </c>
      <c r="D3051" s="78">
        <f t="shared" si="371"/>
        <v>1</v>
      </c>
      <c r="E3051" s="78">
        <f t="shared" si="372"/>
        <v>3.5222633439257092E-49</v>
      </c>
      <c r="F3051" s="78">
        <f t="shared" si="373"/>
        <v>-969.06356353785611</v>
      </c>
      <c r="G3051" s="78">
        <f t="shared" si="374"/>
        <v>100</v>
      </c>
      <c r="H3051" s="78">
        <f t="shared" si="375"/>
        <v>1.4114479958843835E-48</v>
      </c>
      <c r="I3051" s="78">
        <f t="shared" si="376"/>
        <v>1.4114479958843835E-46</v>
      </c>
      <c r="J3051" s="190"/>
    </row>
    <row r="3052" spans="1:10" x14ac:dyDescent="0.2">
      <c r="A3052" s="76">
        <v>29300</v>
      </c>
      <c r="B3052" s="76">
        <f t="shared" si="369"/>
        <v>29.3</v>
      </c>
      <c r="C3052" s="78">
        <f t="shared" si="370"/>
        <v>1.1844574366571922E-49</v>
      </c>
      <c r="D3052" s="78">
        <f t="shared" si="371"/>
        <v>1</v>
      </c>
      <c r="E3052" s="78">
        <f t="shared" si="372"/>
        <v>1.1844574366571922E-49</v>
      </c>
      <c r="F3052" s="78">
        <f t="shared" si="373"/>
        <v>-978.52961081966919</v>
      </c>
      <c r="G3052" s="78">
        <f t="shared" si="374"/>
        <v>100</v>
      </c>
      <c r="H3052" s="78">
        <f t="shared" si="375"/>
        <v>2.3533603902914508E-49</v>
      </c>
      <c r="I3052" s="78">
        <f t="shared" si="376"/>
        <v>2.3533603902914508E-47</v>
      </c>
      <c r="J3052" s="190"/>
    </row>
    <row r="3053" spans="1:10" x14ac:dyDescent="0.2">
      <c r="A3053" s="76">
        <v>29400</v>
      </c>
      <c r="B3053" s="76">
        <f t="shared" si="369"/>
        <v>29.4</v>
      </c>
      <c r="C3053" s="78">
        <f t="shared" si="370"/>
        <v>8.0819798407936158E-48</v>
      </c>
      <c r="D3053" s="78">
        <f t="shared" si="371"/>
        <v>1</v>
      </c>
      <c r="E3053" s="78">
        <f t="shared" si="372"/>
        <v>8.0819798407936158E-48</v>
      </c>
      <c r="F3053" s="78">
        <f t="shared" si="373"/>
        <v>-941.84964474340313</v>
      </c>
      <c r="G3053" s="78">
        <f t="shared" si="374"/>
        <v>100</v>
      </c>
      <c r="H3053" s="78">
        <f t="shared" si="375"/>
        <v>4.1002127922296674E-48</v>
      </c>
      <c r="I3053" s="78">
        <f t="shared" si="376"/>
        <v>4.1002127922296672E-46</v>
      </c>
      <c r="J3053" s="190"/>
    </row>
    <row r="3054" spans="1:10" x14ac:dyDescent="0.2">
      <c r="A3054" s="76">
        <v>29500</v>
      </c>
      <c r="B3054" s="76">
        <f t="shared" si="369"/>
        <v>29.5</v>
      </c>
      <c r="C3054" s="78">
        <f t="shared" si="370"/>
        <v>2.060625258068284E-52</v>
      </c>
      <c r="D3054" s="78">
        <f t="shared" si="371"/>
        <v>1</v>
      </c>
      <c r="E3054" s="78">
        <f t="shared" si="372"/>
        <v>2.060625258068284E-52</v>
      </c>
      <c r="F3054" s="78">
        <f t="shared" si="373"/>
        <v>-1033.7200196224533</v>
      </c>
      <c r="G3054" s="78">
        <f t="shared" si="374"/>
        <v>100</v>
      </c>
      <c r="H3054" s="78">
        <f t="shared" si="375"/>
        <v>4.0410929516597112E-48</v>
      </c>
      <c r="I3054" s="78">
        <f t="shared" si="376"/>
        <v>4.041092951659711E-46</v>
      </c>
      <c r="J3054" s="190"/>
    </row>
    <row r="3055" spans="1:10" x14ac:dyDescent="0.2">
      <c r="A3055" s="76">
        <v>29600</v>
      </c>
      <c r="B3055" s="76">
        <f t="shared" si="369"/>
        <v>29.6</v>
      </c>
      <c r="C3055" s="78">
        <f t="shared" si="370"/>
        <v>1.4651372547404553E-47</v>
      </c>
      <c r="D3055" s="78">
        <f t="shared" si="371"/>
        <v>1</v>
      </c>
      <c r="E3055" s="78">
        <f t="shared" si="372"/>
        <v>1.4651372547404553E-47</v>
      </c>
      <c r="F3055" s="78">
        <f t="shared" si="373"/>
        <v>-936.68243376989426</v>
      </c>
      <c r="G3055" s="78">
        <f t="shared" si="374"/>
        <v>100</v>
      </c>
      <c r="H3055" s="78">
        <f t="shared" si="375"/>
        <v>7.3257893049651799E-48</v>
      </c>
      <c r="I3055" s="78">
        <f t="shared" si="376"/>
        <v>7.3257893049651806E-46</v>
      </c>
      <c r="J3055" s="190"/>
    </row>
    <row r="3056" spans="1:10" x14ac:dyDescent="0.2">
      <c r="A3056" s="76">
        <v>29700</v>
      </c>
      <c r="B3056" s="76">
        <f t="shared" si="369"/>
        <v>29.7</v>
      </c>
      <c r="C3056" s="78">
        <f t="shared" si="370"/>
        <v>5.2970526081073881E-50</v>
      </c>
      <c r="D3056" s="78">
        <f t="shared" si="371"/>
        <v>1</v>
      </c>
      <c r="E3056" s="78">
        <f t="shared" si="372"/>
        <v>5.2970526081073881E-50</v>
      </c>
      <c r="F3056" s="78">
        <f t="shared" si="373"/>
        <v>-985.51931427624254</v>
      </c>
      <c r="G3056" s="78">
        <f t="shared" si="374"/>
        <v>100</v>
      </c>
      <c r="H3056" s="78">
        <f t="shared" si="375"/>
        <v>7.3521715367428132E-48</v>
      </c>
      <c r="I3056" s="78">
        <f t="shared" si="376"/>
        <v>7.3521715367428139E-46</v>
      </c>
      <c r="J3056" s="190"/>
    </row>
    <row r="3057" spans="1:10" x14ac:dyDescent="0.2">
      <c r="A3057" s="76">
        <v>29800</v>
      </c>
      <c r="B3057" s="76">
        <f t="shared" si="369"/>
        <v>29.8</v>
      </c>
      <c r="C3057" s="78">
        <f t="shared" si="370"/>
        <v>2.0948912769121232E-49</v>
      </c>
      <c r="D3057" s="78">
        <f t="shared" si="371"/>
        <v>1</v>
      </c>
      <c r="E3057" s="78">
        <f t="shared" si="372"/>
        <v>2.0948912769121232E-49</v>
      </c>
      <c r="F3057" s="78">
        <f t="shared" si="373"/>
        <v>-973.57677023259225</v>
      </c>
      <c r="G3057" s="78">
        <f t="shared" si="374"/>
        <v>100</v>
      </c>
      <c r="H3057" s="78">
        <f t="shared" si="375"/>
        <v>1.312298268861431E-49</v>
      </c>
      <c r="I3057" s="78">
        <f t="shared" si="376"/>
        <v>1.312298268861431E-47</v>
      </c>
      <c r="J3057" s="190"/>
    </row>
    <row r="3058" spans="1:10" x14ac:dyDescent="0.2">
      <c r="A3058" s="76">
        <v>29900</v>
      </c>
      <c r="B3058" s="76">
        <f t="shared" si="369"/>
        <v>29.9</v>
      </c>
      <c r="C3058" s="78">
        <f t="shared" si="370"/>
        <v>5.3734892655179382E-49</v>
      </c>
      <c r="D3058" s="78">
        <f t="shared" si="371"/>
        <v>1</v>
      </c>
      <c r="E3058" s="78">
        <f t="shared" si="372"/>
        <v>5.3734892655179382E-49</v>
      </c>
      <c r="F3058" s="78">
        <f t="shared" si="373"/>
        <v>-965.39487228730195</v>
      </c>
      <c r="G3058" s="78">
        <f t="shared" si="374"/>
        <v>100</v>
      </c>
      <c r="H3058" s="78">
        <f t="shared" si="375"/>
        <v>3.7341902712150309E-49</v>
      </c>
      <c r="I3058" s="78">
        <f t="shared" si="376"/>
        <v>3.7341902712150311E-47</v>
      </c>
      <c r="J3058" s="190"/>
    </row>
    <row r="3059" spans="1:10" x14ac:dyDescent="0.2">
      <c r="A3059" s="76">
        <v>30000</v>
      </c>
      <c r="B3059" s="76">
        <f t="shared" si="369"/>
        <v>30</v>
      </c>
      <c r="C3059" s="78">
        <f t="shared" si="370"/>
        <v>1.1017566359739075E-48</v>
      </c>
      <c r="D3059" s="78">
        <f t="shared" si="371"/>
        <v>1</v>
      </c>
      <c r="E3059" s="78">
        <f t="shared" si="372"/>
        <v>1.1017566359739075E-48</v>
      </c>
      <c r="F3059" s="78">
        <f t="shared" si="373"/>
        <v>-959.15828650035132</v>
      </c>
      <c r="G3059" s="78">
        <f t="shared" si="374"/>
        <v>100</v>
      </c>
      <c r="H3059" s="78">
        <f t="shared" si="375"/>
        <v>8.1955278126285064E-49</v>
      </c>
      <c r="I3059" s="78">
        <f t="shared" si="376"/>
        <v>8.1955278126285064E-47</v>
      </c>
      <c r="J3059" s="190"/>
    </row>
    <row r="3060" spans="1:10" x14ac:dyDescent="0.2">
      <c r="A3060" s="76">
        <v>30100</v>
      </c>
      <c r="B3060" s="76">
        <f t="shared" si="369"/>
        <v>30.1</v>
      </c>
      <c r="C3060" s="78">
        <f t="shared" si="370"/>
        <v>1.1722715737398402E-48</v>
      </c>
      <c r="D3060" s="78">
        <f t="shared" si="371"/>
        <v>1</v>
      </c>
      <c r="E3060" s="78">
        <f t="shared" si="372"/>
        <v>1.1722715737398402E-48</v>
      </c>
      <c r="F3060" s="78">
        <f t="shared" si="373"/>
        <v>-958.61943532072746</v>
      </c>
      <c r="G3060" s="78">
        <f t="shared" si="374"/>
        <v>100</v>
      </c>
      <c r="H3060" s="78">
        <f t="shared" si="375"/>
        <v>1.1370141048568738E-48</v>
      </c>
      <c r="I3060" s="78">
        <f t="shared" si="376"/>
        <v>1.1370141048568738E-46</v>
      </c>
      <c r="J3060" s="190"/>
    </row>
    <row r="3061" spans="1:10" x14ac:dyDescent="0.2">
      <c r="A3061" s="76">
        <v>30200</v>
      </c>
      <c r="B3061" s="76">
        <f t="shared" si="369"/>
        <v>30.2</v>
      </c>
      <c r="C3061" s="78">
        <f t="shared" si="370"/>
        <v>3.2083709679384843E-48</v>
      </c>
      <c r="D3061" s="78">
        <f t="shared" si="371"/>
        <v>1</v>
      </c>
      <c r="E3061" s="78">
        <f t="shared" si="372"/>
        <v>3.2083709679384843E-48</v>
      </c>
      <c r="F3061" s="78">
        <f t="shared" si="373"/>
        <v>-949.87430844357948</v>
      </c>
      <c r="G3061" s="78">
        <f t="shared" si="374"/>
        <v>100</v>
      </c>
      <c r="H3061" s="78">
        <f t="shared" si="375"/>
        <v>2.1903212708391622E-48</v>
      </c>
      <c r="I3061" s="78">
        <f t="shared" si="376"/>
        <v>2.1903212708391622E-46</v>
      </c>
      <c r="J3061" s="190"/>
    </row>
    <row r="3062" spans="1:10" x14ac:dyDescent="0.2">
      <c r="A3062" s="76">
        <v>30300</v>
      </c>
      <c r="B3062" s="76">
        <f t="shared" si="369"/>
        <v>30.3</v>
      </c>
      <c r="C3062" s="78">
        <f t="shared" si="370"/>
        <v>2.370727975303894E-49</v>
      </c>
      <c r="D3062" s="78">
        <f t="shared" si="371"/>
        <v>1</v>
      </c>
      <c r="E3062" s="78">
        <f t="shared" si="372"/>
        <v>2.370727975303894E-49</v>
      </c>
      <c r="F3062" s="78">
        <f t="shared" si="373"/>
        <v>-972.50236550923432</v>
      </c>
      <c r="G3062" s="78">
        <f t="shared" si="374"/>
        <v>100</v>
      </c>
      <c r="H3062" s="78">
        <f t="shared" si="375"/>
        <v>1.7227218827344368E-48</v>
      </c>
      <c r="I3062" s="78">
        <f t="shared" si="376"/>
        <v>1.7227218827344367E-46</v>
      </c>
      <c r="J3062" s="190"/>
    </row>
    <row r="3063" spans="1:10" x14ac:dyDescent="0.2">
      <c r="A3063" s="76">
        <v>30400</v>
      </c>
      <c r="B3063" s="76">
        <f t="shared" si="369"/>
        <v>30.4</v>
      </c>
      <c r="C3063" s="78">
        <f t="shared" si="370"/>
        <v>7.0816963719226651E-48</v>
      </c>
      <c r="D3063" s="78">
        <f t="shared" si="371"/>
        <v>1</v>
      </c>
      <c r="E3063" s="78">
        <f t="shared" si="372"/>
        <v>7.0816963719226651E-48</v>
      </c>
      <c r="F3063" s="78">
        <f t="shared" si="373"/>
        <v>-942.99725395151665</v>
      </c>
      <c r="G3063" s="78">
        <f t="shared" si="374"/>
        <v>100</v>
      </c>
      <c r="H3063" s="78">
        <f t="shared" si="375"/>
        <v>3.6593845847265275E-48</v>
      </c>
      <c r="I3063" s="78">
        <f t="shared" si="376"/>
        <v>3.6593845847265277E-46</v>
      </c>
      <c r="J3063" s="190"/>
    </row>
    <row r="3064" spans="1:10" x14ac:dyDescent="0.2">
      <c r="A3064" s="76">
        <v>30500</v>
      </c>
      <c r="B3064" s="76">
        <f t="shared" si="369"/>
        <v>30.5</v>
      </c>
      <c r="C3064" s="78">
        <f t="shared" si="370"/>
        <v>9.8610618485754539E-48</v>
      </c>
      <c r="D3064" s="78">
        <f t="shared" si="371"/>
        <v>1</v>
      </c>
      <c r="E3064" s="78">
        <f t="shared" si="372"/>
        <v>9.8610618485754539E-48</v>
      </c>
      <c r="F3064" s="78">
        <f t="shared" si="373"/>
        <v>-940.12152634590745</v>
      </c>
      <c r="G3064" s="78">
        <f t="shared" si="374"/>
        <v>100</v>
      </c>
      <c r="H3064" s="78">
        <f t="shared" si="375"/>
        <v>8.4713791102490601E-48</v>
      </c>
      <c r="I3064" s="78">
        <f t="shared" si="376"/>
        <v>8.4713791102490602E-46</v>
      </c>
      <c r="J3064" s="190"/>
    </row>
    <row r="3065" spans="1:10" x14ac:dyDescent="0.2">
      <c r="A3065" s="76">
        <v>30600</v>
      </c>
      <c r="B3065" s="76">
        <f t="shared" si="369"/>
        <v>30.6</v>
      </c>
      <c r="C3065" s="78">
        <f t="shared" si="370"/>
        <v>6.4991958849018478E-53</v>
      </c>
      <c r="D3065" s="78">
        <f t="shared" si="371"/>
        <v>1</v>
      </c>
      <c r="E3065" s="78">
        <f t="shared" si="372"/>
        <v>6.4991958849018478E-53</v>
      </c>
      <c r="F3065" s="78">
        <f t="shared" si="373"/>
        <v>-1043.7428074651518</v>
      </c>
      <c r="G3065" s="78">
        <f t="shared" si="374"/>
        <v>100</v>
      </c>
      <c r="H3065" s="78">
        <f t="shared" si="375"/>
        <v>4.9305634202671517E-48</v>
      </c>
      <c r="I3065" s="78">
        <f t="shared" si="376"/>
        <v>4.9305634202671519E-46</v>
      </c>
      <c r="J3065" s="190"/>
    </row>
    <row r="3066" spans="1:10" x14ac:dyDescent="0.2">
      <c r="A3066" s="76">
        <v>30700</v>
      </c>
      <c r="B3066" s="76">
        <f t="shared" si="369"/>
        <v>30.7</v>
      </c>
      <c r="C3066" s="78">
        <f t="shared" si="370"/>
        <v>1.7482442002879229E-47</v>
      </c>
      <c r="D3066" s="78">
        <f t="shared" si="371"/>
        <v>1</v>
      </c>
      <c r="E3066" s="78">
        <f t="shared" si="372"/>
        <v>1.7482442002879229E-47</v>
      </c>
      <c r="F3066" s="78">
        <f t="shared" si="373"/>
        <v>-935.14795807670805</v>
      </c>
      <c r="G3066" s="78">
        <f t="shared" si="374"/>
        <v>100</v>
      </c>
      <c r="H3066" s="78">
        <f t="shared" si="375"/>
        <v>8.7412534974190391E-48</v>
      </c>
      <c r="I3066" s="78">
        <f t="shared" si="376"/>
        <v>8.7412534974190395E-46</v>
      </c>
      <c r="J3066" s="190"/>
    </row>
    <row r="3067" spans="1:10" x14ac:dyDescent="0.2">
      <c r="A3067" s="76">
        <v>30800</v>
      </c>
      <c r="B3067" s="76">
        <f t="shared" si="369"/>
        <v>30.8</v>
      </c>
      <c r="C3067" s="78">
        <f t="shared" si="370"/>
        <v>1.1328813263331074E-49</v>
      </c>
      <c r="D3067" s="78">
        <f t="shared" si="371"/>
        <v>1</v>
      </c>
      <c r="E3067" s="78">
        <f t="shared" si="372"/>
        <v>1.1328813263331074E-49</v>
      </c>
      <c r="F3067" s="78">
        <f t="shared" si="373"/>
        <v>-978.9163116353543</v>
      </c>
      <c r="G3067" s="78">
        <f t="shared" si="374"/>
        <v>100</v>
      </c>
      <c r="H3067" s="78">
        <f t="shared" si="375"/>
        <v>8.7978650677562703E-48</v>
      </c>
      <c r="I3067" s="78">
        <f t="shared" si="376"/>
        <v>8.7978650677562703E-46</v>
      </c>
      <c r="J3067" s="190"/>
    </row>
    <row r="3068" spans="1:10" x14ac:dyDescent="0.2">
      <c r="A3068" s="76">
        <v>30900</v>
      </c>
      <c r="B3068" s="76">
        <f t="shared" si="369"/>
        <v>30.9</v>
      </c>
      <c r="C3068" s="78">
        <f t="shared" si="370"/>
        <v>3.5349498105970637E-49</v>
      </c>
      <c r="D3068" s="78">
        <f t="shared" si="371"/>
        <v>1</v>
      </c>
      <c r="E3068" s="78">
        <f t="shared" si="372"/>
        <v>3.5349498105970637E-49</v>
      </c>
      <c r="F3068" s="78">
        <f t="shared" si="373"/>
        <v>-969.03233495918312</v>
      </c>
      <c r="G3068" s="78">
        <f t="shared" si="374"/>
        <v>100</v>
      </c>
      <c r="H3068" s="78">
        <f t="shared" si="375"/>
        <v>2.3339155684650854E-49</v>
      </c>
      <c r="I3068" s="78">
        <f t="shared" si="376"/>
        <v>2.3339155684650853E-47</v>
      </c>
      <c r="J3068" s="190"/>
    </row>
    <row r="3069" spans="1:10" x14ac:dyDescent="0.2">
      <c r="A3069" s="76">
        <v>31000</v>
      </c>
      <c r="B3069" s="76">
        <f t="shared" ref="B3069:B3132" si="377">A3069/1000</f>
        <v>31</v>
      </c>
      <c r="C3069" s="78">
        <f t="shared" ref="C3069:C3132" si="378">ABS(SIN(((144*PI()*$A3069*VLOOKUP($D$8,$C$13:$D$16,2,FALSE))/($D$11*1000000)))/(VLOOKUP($D$8,$C$13:$D$16,2,FALSE)*SIN(((144*PI()*$A3069)/($D$11*1000000)))))^3</f>
        <v>8.0752263902090008E-49</v>
      </c>
      <c r="D3069" s="78">
        <f t="shared" ref="D3069:D3132" si="379">ABS(SIN(((144*VLOOKUP($D$8,$C$13:$D$16,2,FALSE)*PI()*$A3069*VLOOKUP($D$8,$C$13:$E$16,3,FALSE))/($D$11*1000000)))/(VLOOKUP($D$8,$C$13:$E$16,3,FALSE)*SIN(((144*VLOOKUP($D$8,$C$13:$D$16,2,FALSE)*PI()*$A3069)/($D$11*1000000)))))^1</f>
        <v>1</v>
      </c>
      <c r="E3069" s="78">
        <f t="shared" ref="E3069:E3132" si="380">C3069*D3069</f>
        <v>8.0752263902090008E-49</v>
      </c>
      <c r="F3069" s="78">
        <f t="shared" ref="F3069:F3132" si="381">20*LOG10(E3069)</f>
        <v>-961.85690586627697</v>
      </c>
      <c r="G3069" s="78">
        <f t="shared" ref="G3069:G3132" si="382">A3069-A3068</f>
        <v>100</v>
      </c>
      <c r="H3069" s="78">
        <f t="shared" ref="H3069:H3132" si="383">((C3069+C3068)/2)</f>
        <v>5.8050881004030323E-49</v>
      </c>
      <c r="I3069" s="78">
        <f t="shared" si="376"/>
        <v>5.8050881004030324E-47</v>
      </c>
      <c r="J3069" s="190"/>
    </row>
    <row r="3070" spans="1:10" x14ac:dyDescent="0.2">
      <c r="A3070" s="76">
        <v>31100</v>
      </c>
      <c r="B3070" s="76">
        <f t="shared" si="377"/>
        <v>31.1</v>
      </c>
      <c r="C3070" s="78">
        <f t="shared" si="378"/>
        <v>1.5462180754254632E-48</v>
      </c>
      <c r="D3070" s="78">
        <f t="shared" si="379"/>
        <v>1</v>
      </c>
      <c r="E3070" s="78">
        <f t="shared" si="380"/>
        <v>1.5462180754254632E-48</v>
      </c>
      <c r="F3070" s="78">
        <f t="shared" si="381"/>
        <v>-956.21458508190074</v>
      </c>
      <c r="G3070" s="78">
        <f t="shared" si="382"/>
        <v>100</v>
      </c>
      <c r="H3070" s="78">
        <f t="shared" si="383"/>
        <v>1.1768703572231816E-48</v>
      </c>
      <c r="I3070" s="78">
        <f t="shared" ref="I3070:I3133" si="384">G3070*H3070</f>
        <v>1.1768703572231816E-46</v>
      </c>
      <c r="J3070" s="190"/>
    </row>
    <row r="3071" spans="1:10" x14ac:dyDescent="0.2">
      <c r="A3071" s="76">
        <v>31200</v>
      </c>
      <c r="B3071" s="76">
        <f t="shared" si="377"/>
        <v>31.2</v>
      </c>
      <c r="C3071" s="78">
        <f t="shared" si="378"/>
        <v>9.2914577663517906E-49</v>
      </c>
      <c r="D3071" s="78">
        <f t="shared" si="379"/>
        <v>1</v>
      </c>
      <c r="E3071" s="78">
        <f t="shared" si="380"/>
        <v>9.2914577663517906E-49</v>
      </c>
      <c r="F3071" s="78">
        <f t="shared" si="381"/>
        <v>-960.63832285636965</v>
      </c>
      <c r="G3071" s="78">
        <f t="shared" si="382"/>
        <v>100</v>
      </c>
      <c r="H3071" s="78">
        <f t="shared" si="383"/>
        <v>1.2376819260303211E-48</v>
      </c>
      <c r="I3071" s="78">
        <f t="shared" si="384"/>
        <v>1.237681926030321E-46</v>
      </c>
      <c r="J3071" s="190"/>
    </row>
    <row r="3072" spans="1:10" x14ac:dyDescent="0.2">
      <c r="A3072" s="76">
        <v>31300</v>
      </c>
      <c r="B3072" s="76">
        <f t="shared" si="377"/>
        <v>31.3</v>
      </c>
      <c r="C3072" s="78">
        <f t="shared" si="378"/>
        <v>4.1709363398994252E-48</v>
      </c>
      <c r="D3072" s="78">
        <f t="shared" si="379"/>
        <v>1</v>
      </c>
      <c r="E3072" s="78">
        <f t="shared" si="380"/>
        <v>4.1709363398994252E-48</v>
      </c>
      <c r="F3072" s="78">
        <f t="shared" si="381"/>
        <v>-947.59532877292941</v>
      </c>
      <c r="G3072" s="78">
        <f t="shared" si="382"/>
        <v>100</v>
      </c>
      <c r="H3072" s="78">
        <f t="shared" si="383"/>
        <v>2.5500410582673023E-48</v>
      </c>
      <c r="I3072" s="78">
        <f t="shared" si="384"/>
        <v>2.5500410582673021E-46</v>
      </c>
      <c r="J3072" s="190"/>
    </row>
    <row r="3073" spans="1:10" x14ac:dyDescent="0.2">
      <c r="A3073" s="76">
        <v>31400</v>
      </c>
      <c r="B3073" s="76">
        <f t="shared" si="377"/>
        <v>31.4</v>
      </c>
      <c r="C3073" s="78">
        <f t="shared" si="378"/>
        <v>1.4964307432130291E-49</v>
      </c>
      <c r="D3073" s="78">
        <f t="shared" si="379"/>
        <v>1</v>
      </c>
      <c r="E3073" s="78">
        <f t="shared" si="380"/>
        <v>1.4964307432130291E-49</v>
      </c>
      <c r="F3073" s="78">
        <f t="shared" si="381"/>
        <v>-976.49886756159344</v>
      </c>
      <c r="G3073" s="78">
        <f t="shared" si="382"/>
        <v>100</v>
      </c>
      <c r="H3073" s="78">
        <f t="shared" si="383"/>
        <v>2.1602897071103641E-48</v>
      </c>
      <c r="I3073" s="78">
        <f t="shared" si="384"/>
        <v>2.1602897071103642E-46</v>
      </c>
      <c r="J3073" s="190"/>
    </row>
    <row r="3074" spans="1:10" x14ac:dyDescent="0.2">
      <c r="A3074" s="76">
        <v>31500</v>
      </c>
      <c r="B3074" s="76">
        <f t="shared" si="377"/>
        <v>31.5</v>
      </c>
      <c r="C3074" s="78">
        <f t="shared" si="378"/>
        <v>8.8359105448783866E-48</v>
      </c>
      <c r="D3074" s="78">
        <f t="shared" si="379"/>
        <v>1</v>
      </c>
      <c r="E3074" s="78">
        <f t="shared" si="380"/>
        <v>8.8359105448783866E-48</v>
      </c>
      <c r="F3074" s="78">
        <f t="shared" si="381"/>
        <v>-941.07497379187066</v>
      </c>
      <c r="G3074" s="78">
        <f t="shared" si="382"/>
        <v>100</v>
      </c>
      <c r="H3074" s="78">
        <f t="shared" si="383"/>
        <v>4.4927768095998448E-48</v>
      </c>
      <c r="I3074" s="78">
        <f t="shared" si="384"/>
        <v>4.4927768095998445E-46</v>
      </c>
      <c r="J3074" s="190"/>
    </row>
    <row r="3075" spans="1:10" x14ac:dyDescent="0.2">
      <c r="A3075" s="76">
        <v>31600</v>
      </c>
      <c r="B3075" s="76">
        <f t="shared" si="377"/>
        <v>31.6</v>
      </c>
      <c r="C3075" s="78">
        <f t="shared" si="378"/>
        <v>5.5170420497476756E-52</v>
      </c>
      <c r="D3075" s="78">
        <f t="shared" si="379"/>
        <v>1</v>
      </c>
      <c r="E3075" s="78">
        <f t="shared" si="380"/>
        <v>5.5170420497476756E-52</v>
      </c>
      <c r="F3075" s="78">
        <f t="shared" si="381"/>
        <v>-1025.1658741185477</v>
      </c>
      <c r="G3075" s="78">
        <f t="shared" si="382"/>
        <v>100</v>
      </c>
      <c r="H3075" s="78">
        <f t="shared" si="383"/>
        <v>4.4182311245416809E-48</v>
      </c>
      <c r="I3075" s="78">
        <f t="shared" si="384"/>
        <v>4.4182311245416806E-46</v>
      </c>
      <c r="J3075" s="190"/>
    </row>
    <row r="3076" spans="1:10" x14ac:dyDescent="0.2">
      <c r="A3076" s="76">
        <v>31700</v>
      </c>
      <c r="B3076" s="76">
        <f t="shared" si="377"/>
        <v>31.7</v>
      </c>
      <c r="C3076" s="78">
        <f t="shared" si="378"/>
        <v>2.9865378536597199E-51</v>
      </c>
      <c r="D3076" s="78">
        <f t="shared" si="379"/>
        <v>1</v>
      </c>
      <c r="E3076" s="78">
        <f t="shared" si="380"/>
        <v>2.9865378536597199E-51</v>
      </c>
      <c r="F3076" s="78">
        <f t="shared" si="381"/>
        <v>-1010.4966395260471</v>
      </c>
      <c r="G3076" s="78">
        <f t="shared" si="382"/>
        <v>100</v>
      </c>
      <c r="H3076" s="78">
        <f t="shared" si="383"/>
        <v>1.7691210293172438E-51</v>
      </c>
      <c r="I3076" s="78">
        <f t="shared" si="384"/>
        <v>1.7691210293172437E-49</v>
      </c>
      <c r="J3076" s="190"/>
    </row>
    <row r="3077" spans="1:10" x14ac:dyDescent="0.2">
      <c r="A3077" s="76">
        <v>31800</v>
      </c>
      <c r="B3077" s="76">
        <f t="shared" si="377"/>
        <v>31.8</v>
      </c>
      <c r="C3077" s="78">
        <f t="shared" si="378"/>
        <v>2.1082904264769275E-47</v>
      </c>
      <c r="D3077" s="78">
        <f t="shared" si="379"/>
        <v>1</v>
      </c>
      <c r="E3077" s="78">
        <f t="shared" si="380"/>
        <v>2.1082904264769275E-47</v>
      </c>
      <c r="F3077" s="78">
        <f t="shared" si="381"/>
        <v>-933.52139126645352</v>
      </c>
      <c r="G3077" s="78">
        <f t="shared" si="382"/>
        <v>100</v>
      </c>
      <c r="H3077" s="78">
        <f t="shared" si="383"/>
        <v>1.0542945401311467E-47</v>
      </c>
      <c r="I3077" s="78">
        <f t="shared" si="384"/>
        <v>1.0542945401311466E-45</v>
      </c>
      <c r="J3077" s="190"/>
    </row>
    <row r="3078" spans="1:10" x14ac:dyDescent="0.2">
      <c r="A3078" s="76">
        <v>31900</v>
      </c>
      <c r="B3078" s="76">
        <f t="shared" si="377"/>
        <v>31.9</v>
      </c>
      <c r="C3078" s="78">
        <f t="shared" si="378"/>
        <v>2.1533831116703748E-49</v>
      </c>
      <c r="D3078" s="78">
        <f t="shared" si="379"/>
        <v>1</v>
      </c>
      <c r="E3078" s="78">
        <f t="shared" si="380"/>
        <v>2.1533831116703748E-49</v>
      </c>
      <c r="F3078" s="78">
        <f t="shared" si="381"/>
        <v>-973.3375739461892</v>
      </c>
      <c r="G3078" s="78">
        <f t="shared" si="382"/>
        <v>100</v>
      </c>
      <c r="H3078" s="78">
        <f t="shared" si="383"/>
        <v>1.0649121287968156E-47</v>
      </c>
      <c r="I3078" s="78">
        <f t="shared" si="384"/>
        <v>1.0649121287968156E-45</v>
      </c>
      <c r="J3078" s="190"/>
    </row>
    <row r="3079" spans="1:10" x14ac:dyDescent="0.2">
      <c r="A3079" s="76">
        <v>32000</v>
      </c>
      <c r="B3079" s="76">
        <f t="shared" si="377"/>
        <v>32</v>
      </c>
      <c r="C3079" s="78">
        <f t="shared" si="378"/>
        <v>5.6932488124350818E-49</v>
      </c>
      <c r="D3079" s="78">
        <f t="shared" si="379"/>
        <v>1</v>
      </c>
      <c r="E3079" s="78">
        <f t="shared" si="380"/>
        <v>5.6932488124350818E-49</v>
      </c>
      <c r="F3079" s="78">
        <f t="shared" si="381"/>
        <v>-964.89279671545603</v>
      </c>
      <c r="G3079" s="78">
        <f t="shared" si="382"/>
        <v>100</v>
      </c>
      <c r="H3079" s="78">
        <f t="shared" si="383"/>
        <v>3.9233159620527283E-49</v>
      </c>
      <c r="I3079" s="78">
        <f t="shared" si="384"/>
        <v>3.9233159620527281E-47</v>
      </c>
      <c r="J3079" s="190"/>
    </row>
    <row r="3080" spans="1:10" x14ac:dyDescent="0.2">
      <c r="A3080" s="76">
        <v>32100</v>
      </c>
      <c r="B3080" s="76">
        <f t="shared" si="377"/>
        <v>32.1</v>
      </c>
      <c r="C3080" s="78">
        <f t="shared" si="378"/>
        <v>1.1890878239625211E-48</v>
      </c>
      <c r="D3080" s="78">
        <f t="shared" si="379"/>
        <v>1</v>
      </c>
      <c r="E3080" s="78">
        <f t="shared" si="380"/>
        <v>1.1890878239625211E-48</v>
      </c>
      <c r="F3080" s="78">
        <f t="shared" si="381"/>
        <v>-958.49572135920334</v>
      </c>
      <c r="G3080" s="78">
        <f t="shared" si="382"/>
        <v>100</v>
      </c>
      <c r="H3080" s="78">
        <f t="shared" si="383"/>
        <v>8.7920635260301461E-49</v>
      </c>
      <c r="I3080" s="78">
        <f t="shared" si="384"/>
        <v>8.7920635260301457E-47</v>
      </c>
      <c r="J3080" s="190"/>
    </row>
    <row r="3081" spans="1:10" x14ac:dyDescent="0.2">
      <c r="A3081" s="76">
        <v>32200</v>
      </c>
      <c r="B3081" s="76">
        <f t="shared" si="377"/>
        <v>32.200000000000003</v>
      </c>
      <c r="C3081" s="78">
        <f t="shared" si="378"/>
        <v>2.1531062784517447E-48</v>
      </c>
      <c r="D3081" s="78">
        <f t="shared" si="379"/>
        <v>1</v>
      </c>
      <c r="E3081" s="78">
        <f t="shared" si="380"/>
        <v>2.1531062784517447E-48</v>
      </c>
      <c r="F3081" s="78">
        <f t="shared" si="381"/>
        <v>-953.33869065289423</v>
      </c>
      <c r="G3081" s="78">
        <f t="shared" si="382"/>
        <v>100</v>
      </c>
      <c r="H3081" s="78">
        <f t="shared" si="383"/>
        <v>1.6710970512071329E-48</v>
      </c>
      <c r="I3081" s="78">
        <f t="shared" si="384"/>
        <v>1.6710970512071329E-46</v>
      </c>
      <c r="J3081" s="190"/>
    </row>
    <row r="3082" spans="1:10" x14ac:dyDescent="0.2">
      <c r="A3082" s="76">
        <v>32300</v>
      </c>
      <c r="B3082" s="76">
        <f t="shared" si="377"/>
        <v>32.299999999999997</v>
      </c>
      <c r="C3082" s="78">
        <f t="shared" si="378"/>
        <v>7.238114918876883E-49</v>
      </c>
      <c r="D3082" s="78">
        <f t="shared" si="379"/>
        <v>1</v>
      </c>
      <c r="E3082" s="78">
        <f t="shared" si="380"/>
        <v>7.238114918876883E-49</v>
      </c>
      <c r="F3082" s="78">
        <f t="shared" si="381"/>
        <v>-962.8074905184003</v>
      </c>
      <c r="G3082" s="78">
        <f t="shared" si="382"/>
        <v>100</v>
      </c>
      <c r="H3082" s="78">
        <f t="shared" si="383"/>
        <v>1.4384588851697166E-48</v>
      </c>
      <c r="I3082" s="78">
        <f t="shared" si="384"/>
        <v>1.4384588851697166E-46</v>
      </c>
      <c r="J3082" s="190"/>
    </row>
    <row r="3083" spans="1:10" x14ac:dyDescent="0.2">
      <c r="A3083" s="76">
        <v>32400</v>
      </c>
      <c r="B3083" s="76">
        <f t="shared" si="377"/>
        <v>32.4</v>
      </c>
      <c r="C3083" s="78">
        <f t="shared" si="378"/>
        <v>5.4410830264056949E-48</v>
      </c>
      <c r="D3083" s="78">
        <f t="shared" si="379"/>
        <v>1</v>
      </c>
      <c r="E3083" s="78">
        <f t="shared" si="380"/>
        <v>5.4410830264056949E-48</v>
      </c>
      <c r="F3083" s="78">
        <f t="shared" si="381"/>
        <v>-945.2862929414124</v>
      </c>
      <c r="G3083" s="78">
        <f t="shared" si="382"/>
        <v>100</v>
      </c>
      <c r="H3083" s="78">
        <f t="shared" si="383"/>
        <v>3.0824472591466918E-48</v>
      </c>
      <c r="I3083" s="78">
        <f t="shared" si="384"/>
        <v>3.0824472591466919E-46</v>
      </c>
      <c r="J3083" s="190"/>
    </row>
    <row r="3084" spans="1:10" x14ac:dyDescent="0.2">
      <c r="A3084" s="76">
        <v>32500</v>
      </c>
      <c r="B3084" s="76">
        <f t="shared" si="377"/>
        <v>32.5</v>
      </c>
      <c r="C3084" s="78">
        <f t="shared" si="378"/>
        <v>8.5681342516812085E-50</v>
      </c>
      <c r="D3084" s="78">
        <f t="shared" si="379"/>
        <v>1</v>
      </c>
      <c r="E3084" s="78">
        <f t="shared" si="380"/>
        <v>8.5681342516812085E-50</v>
      </c>
      <c r="F3084" s="78">
        <f t="shared" si="381"/>
        <v>-981.34227474570048</v>
      </c>
      <c r="G3084" s="78">
        <f t="shared" si="382"/>
        <v>100</v>
      </c>
      <c r="H3084" s="78">
        <f t="shared" si="383"/>
        <v>2.7633821844612533E-48</v>
      </c>
      <c r="I3084" s="78">
        <f t="shared" si="384"/>
        <v>2.7633821844612532E-46</v>
      </c>
      <c r="J3084" s="190"/>
    </row>
    <row r="3085" spans="1:10" x14ac:dyDescent="0.2">
      <c r="A3085" s="76">
        <v>32600</v>
      </c>
      <c r="B3085" s="76">
        <f t="shared" si="377"/>
        <v>32.6</v>
      </c>
      <c r="C3085" s="78">
        <f t="shared" si="378"/>
        <v>1.1116356725167741E-47</v>
      </c>
      <c r="D3085" s="78">
        <f t="shared" si="379"/>
        <v>1</v>
      </c>
      <c r="E3085" s="78">
        <f t="shared" si="380"/>
        <v>1.1116356725167741E-47</v>
      </c>
      <c r="F3085" s="78">
        <f t="shared" si="381"/>
        <v>-939.08075050222192</v>
      </c>
      <c r="G3085" s="78">
        <f t="shared" si="382"/>
        <v>100</v>
      </c>
      <c r="H3085" s="78">
        <f t="shared" si="383"/>
        <v>5.6010190338422763E-48</v>
      </c>
      <c r="I3085" s="78">
        <f t="shared" si="384"/>
        <v>5.601019033842276E-46</v>
      </c>
      <c r="J3085" s="190"/>
    </row>
    <row r="3086" spans="1:10" x14ac:dyDescent="0.2">
      <c r="A3086" s="76">
        <v>32700</v>
      </c>
      <c r="B3086" s="76">
        <f t="shared" si="377"/>
        <v>32.700000000000003</v>
      </c>
      <c r="C3086" s="78">
        <f t="shared" si="378"/>
        <v>9.4831394961176484E-54</v>
      </c>
      <c r="D3086" s="78">
        <f t="shared" si="379"/>
        <v>1</v>
      </c>
      <c r="E3086" s="78">
        <f t="shared" si="380"/>
        <v>9.4831394961176484E-54</v>
      </c>
      <c r="F3086" s="78">
        <f t="shared" si="381"/>
        <v>-1060.4609572192305</v>
      </c>
      <c r="G3086" s="78">
        <f t="shared" si="382"/>
        <v>100</v>
      </c>
      <c r="H3086" s="78">
        <f t="shared" si="383"/>
        <v>5.5581831041536192E-48</v>
      </c>
      <c r="I3086" s="78">
        <f t="shared" si="384"/>
        <v>5.5581831041536189E-46</v>
      </c>
      <c r="J3086" s="190"/>
    </row>
    <row r="3087" spans="1:10" x14ac:dyDescent="0.2">
      <c r="A3087" s="76">
        <v>32800</v>
      </c>
      <c r="B3087" s="76">
        <f t="shared" si="377"/>
        <v>32.799999999999997</v>
      </c>
      <c r="C3087" s="78">
        <f t="shared" si="378"/>
        <v>1.0678875326076309E-47</v>
      </c>
      <c r="D3087" s="78">
        <f t="shared" si="379"/>
        <v>1</v>
      </c>
      <c r="E3087" s="78">
        <f t="shared" si="380"/>
        <v>1.0678875326076309E-47</v>
      </c>
      <c r="F3087" s="78">
        <f t="shared" si="381"/>
        <v>-939.4294896753604</v>
      </c>
      <c r="G3087" s="78">
        <f t="shared" si="382"/>
        <v>100</v>
      </c>
      <c r="H3087" s="78">
        <f t="shared" si="383"/>
        <v>5.3394424046079022E-48</v>
      </c>
      <c r="I3087" s="78">
        <f t="shared" si="384"/>
        <v>5.3394424046079021E-46</v>
      </c>
      <c r="J3087" s="190"/>
    </row>
    <row r="3088" spans="1:10" x14ac:dyDescent="0.2">
      <c r="A3088" s="76">
        <v>32900</v>
      </c>
      <c r="B3088" s="76">
        <f t="shared" si="377"/>
        <v>32.9</v>
      </c>
      <c r="C3088" s="78">
        <f t="shared" si="378"/>
        <v>1.1657184620194257E-49</v>
      </c>
      <c r="D3088" s="78">
        <f t="shared" si="379"/>
        <v>1</v>
      </c>
      <c r="E3088" s="78">
        <f t="shared" si="380"/>
        <v>1.1657184620194257E-49</v>
      </c>
      <c r="F3088" s="78">
        <f t="shared" si="381"/>
        <v>-978.66812650706777</v>
      </c>
      <c r="G3088" s="78">
        <f t="shared" si="382"/>
        <v>100</v>
      </c>
      <c r="H3088" s="78">
        <f t="shared" si="383"/>
        <v>5.3977235861391258E-48</v>
      </c>
      <c r="I3088" s="78">
        <f t="shared" si="384"/>
        <v>5.3977235861391256E-46</v>
      </c>
      <c r="J3088" s="190"/>
    </row>
    <row r="3089" spans="1:10" x14ac:dyDescent="0.2">
      <c r="A3089" s="76">
        <v>33000</v>
      </c>
      <c r="B3089" s="76">
        <f t="shared" si="377"/>
        <v>33</v>
      </c>
      <c r="C3089" s="78">
        <f t="shared" si="378"/>
        <v>3.2616334153786561E-47</v>
      </c>
      <c r="D3089" s="78">
        <f t="shared" si="379"/>
        <v>1</v>
      </c>
      <c r="E3089" s="78">
        <f t="shared" si="380"/>
        <v>3.2616334153786561E-47</v>
      </c>
      <c r="F3089" s="78">
        <f t="shared" si="381"/>
        <v>-929.73129704387111</v>
      </c>
      <c r="G3089" s="78">
        <f t="shared" si="382"/>
        <v>100</v>
      </c>
      <c r="H3089" s="78">
        <f t="shared" si="383"/>
        <v>1.6366452999994251E-47</v>
      </c>
      <c r="I3089" s="78">
        <f t="shared" si="384"/>
        <v>1.636645299999425E-45</v>
      </c>
      <c r="J3089" s="190"/>
    </row>
    <row r="3090" spans="1:10" x14ac:dyDescent="0.2">
      <c r="A3090" s="76">
        <v>33100</v>
      </c>
      <c r="B3090" s="76">
        <f t="shared" si="377"/>
        <v>33.1</v>
      </c>
      <c r="C3090" s="78">
        <f t="shared" si="378"/>
        <v>8.8875572712342254E-49</v>
      </c>
      <c r="D3090" s="78">
        <f t="shared" si="379"/>
        <v>1</v>
      </c>
      <c r="E3090" s="78">
        <f t="shared" si="380"/>
        <v>8.8875572712342254E-49</v>
      </c>
      <c r="F3090" s="78">
        <f t="shared" si="381"/>
        <v>-961.02435175337109</v>
      </c>
      <c r="G3090" s="78">
        <f t="shared" si="382"/>
        <v>100</v>
      </c>
      <c r="H3090" s="78">
        <f t="shared" si="383"/>
        <v>1.6752544940454991E-47</v>
      </c>
      <c r="I3090" s="78">
        <f t="shared" si="384"/>
        <v>1.675254494045499E-45</v>
      </c>
      <c r="J3090" s="190"/>
    </row>
    <row r="3091" spans="1:10" x14ac:dyDescent="0.2">
      <c r="A3091" s="76">
        <v>33200</v>
      </c>
      <c r="B3091" s="76">
        <f t="shared" si="377"/>
        <v>33.200000000000003</v>
      </c>
      <c r="C3091" s="78">
        <f t="shared" si="378"/>
        <v>5.0080614153241556E-47</v>
      </c>
      <c r="D3091" s="78">
        <f t="shared" si="379"/>
        <v>1</v>
      </c>
      <c r="E3091" s="78">
        <f t="shared" si="380"/>
        <v>5.0080614153241556E-47</v>
      </c>
      <c r="F3091" s="78">
        <f t="shared" si="381"/>
        <v>-926.00660707769043</v>
      </c>
      <c r="G3091" s="78">
        <f t="shared" si="382"/>
        <v>100</v>
      </c>
      <c r="H3091" s="78">
        <f t="shared" si="383"/>
        <v>2.5484684940182488E-47</v>
      </c>
      <c r="I3091" s="78">
        <f t="shared" si="384"/>
        <v>2.5484684940182488E-45</v>
      </c>
      <c r="J3091" s="190"/>
    </row>
    <row r="3092" spans="1:10" x14ac:dyDescent="0.2">
      <c r="A3092" s="76">
        <v>33300</v>
      </c>
      <c r="B3092" s="76">
        <f t="shared" si="377"/>
        <v>33.299999999999997</v>
      </c>
      <c r="C3092" s="78">
        <f t="shared" si="378"/>
        <v>2.988090684653359E-48</v>
      </c>
      <c r="D3092" s="78">
        <f t="shared" si="379"/>
        <v>1</v>
      </c>
      <c r="E3092" s="78">
        <f t="shared" si="380"/>
        <v>2.988090684653359E-48</v>
      </c>
      <c r="F3092" s="78">
        <f t="shared" si="381"/>
        <v>-950.49212452771576</v>
      </c>
      <c r="G3092" s="78">
        <f t="shared" si="382"/>
        <v>100</v>
      </c>
      <c r="H3092" s="78">
        <f t="shared" si="383"/>
        <v>2.6534352418947457E-47</v>
      </c>
      <c r="I3092" s="78">
        <f t="shared" si="384"/>
        <v>2.6534352418947457E-45</v>
      </c>
      <c r="J3092" s="190"/>
    </row>
    <row r="3093" spans="1:10" x14ac:dyDescent="0.2">
      <c r="A3093" s="76">
        <v>33400</v>
      </c>
      <c r="B3093" s="76">
        <f t="shared" si="377"/>
        <v>33.4</v>
      </c>
      <c r="C3093" s="78">
        <f t="shared" si="378"/>
        <v>7.3224931638399607E-47</v>
      </c>
      <c r="D3093" s="78">
        <f t="shared" si="379"/>
        <v>1</v>
      </c>
      <c r="E3093" s="78">
        <f t="shared" si="380"/>
        <v>7.3224931638399607E-47</v>
      </c>
      <c r="F3093" s="78">
        <f t="shared" si="381"/>
        <v>-922.70682050192818</v>
      </c>
      <c r="G3093" s="78">
        <f t="shared" si="382"/>
        <v>100</v>
      </c>
      <c r="H3093" s="78">
        <f t="shared" si="383"/>
        <v>3.8106511161526483E-47</v>
      </c>
      <c r="I3093" s="78">
        <f t="shared" si="384"/>
        <v>3.8106511161526483E-45</v>
      </c>
      <c r="J3093" s="190"/>
    </row>
    <row r="3094" spans="1:10" x14ac:dyDescent="0.2">
      <c r="A3094" s="76">
        <v>33500</v>
      </c>
      <c r="B3094" s="76">
        <f t="shared" si="377"/>
        <v>33.5</v>
      </c>
      <c r="C3094" s="78">
        <f t="shared" si="378"/>
        <v>7.1387648119706202E-48</v>
      </c>
      <c r="D3094" s="78">
        <f t="shared" si="379"/>
        <v>1</v>
      </c>
      <c r="E3094" s="78">
        <f t="shared" si="380"/>
        <v>7.1387648119706202E-48</v>
      </c>
      <c r="F3094" s="78">
        <f t="shared" si="381"/>
        <v>-942.92753851447958</v>
      </c>
      <c r="G3094" s="78">
        <f t="shared" si="382"/>
        <v>100</v>
      </c>
      <c r="H3094" s="78">
        <f t="shared" si="383"/>
        <v>4.0181848225185114E-47</v>
      </c>
      <c r="I3094" s="78">
        <f t="shared" si="384"/>
        <v>4.0181848225185116E-45</v>
      </c>
      <c r="J3094" s="190"/>
    </row>
    <row r="3095" spans="1:10" x14ac:dyDescent="0.2">
      <c r="A3095" s="76">
        <v>33600</v>
      </c>
      <c r="B3095" s="76">
        <f t="shared" si="377"/>
        <v>33.6</v>
      </c>
      <c r="C3095" s="78">
        <f t="shared" si="378"/>
        <v>4.186088955883675E-50</v>
      </c>
      <c r="D3095" s="78">
        <f t="shared" si="379"/>
        <v>1</v>
      </c>
      <c r="E3095" s="78">
        <f t="shared" si="380"/>
        <v>4.186088955883675E-50</v>
      </c>
      <c r="F3095" s="78">
        <f t="shared" si="381"/>
        <v>-987.56383093973204</v>
      </c>
      <c r="G3095" s="78">
        <f t="shared" si="382"/>
        <v>100</v>
      </c>
      <c r="H3095" s="78">
        <f t="shared" si="383"/>
        <v>3.5903128507647286E-48</v>
      </c>
      <c r="I3095" s="78">
        <f t="shared" si="384"/>
        <v>3.5903128507647283E-46</v>
      </c>
      <c r="J3095" s="190"/>
    </row>
    <row r="3096" spans="1:10" x14ac:dyDescent="0.2">
      <c r="A3096" s="76">
        <v>33700</v>
      </c>
      <c r="B3096" s="76">
        <f t="shared" si="377"/>
        <v>33.700000000000003</v>
      </c>
      <c r="C3096" s="78">
        <f t="shared" si="378"/>
        <v>1.4124109506841903E-47</v>
      </c>
      <c r="D3096" s="78">
        <f t="shared" si="379"/>
        <v>1</v>
      </c>
      <c r="E3096" s="78">
        <f t="shared" si="380"/>
        <v>1.4124109506841903E-47</v>
      </c>
      <c r="F3096" s="78">
        <f t="shared" si="381"/>
        <v>-937.00077847860359</v>
      </c>
      <c r="G3096" s="78">
        <f t="shared" si="382"/>
        <v>100</v>
      </c>
      <c r="H3096" s="78">
        <f t="shared" si="383"/>
        <v>7.0829851982003696E-48</v>
      </c>
      <c r="I3096" s="78">
        <f t="shared" si="384"/>
        <v>7.082985198200369E-46</v>
      </c>
      <c r="J3096" s="190"/>
    </row>
    <row r="3097" spans="1:10" x14ac:dyDescent="0.2">
      <c r="A3097" s="76">
        <v>33800</v>
      </c>
      <c r="B3097" s="76">
        <f t="shared" si="377"/>
        <v>33.799999999999997</v>
      </c>
      <c r="C3097" s="78">
        <f t="shared" si="378"/>
        <v>2.2560241210041534E-51</v>
      </c>
      <c r="D3097" s="78">
        <f t="shared" si="379"/>
        <v>1</v>
      </c>
      <c r="E3097" s="78">
        <f t="shared" si="380"/>
        <v>2.2560241210041534E-51</v>
      </c>
      <c r="F3097" s="78">
        <f t="shared" si="381"/>
        <v>-1012.9331252253075</v>
      </c>
      <c r="G3097" s="78">
        <f t="shared" si="382"/>
        <v>100</v>
      </c>
      <c r="H3097" s="78">
        <f t="shared" si="383"/>
        <v>7.0631827654814541E-48</v>
      </c>
      <c r="I3097" s="78">
        <f t="shared" si="384"/>
        <v>7.0631827654814546E-46</v>
      </c>
      <c r="J3097" s="190"/>
    </row>
    <row r="3098" spans="1:10" x14ac:dyDescent="0.2">
      <c r="A3098" s="76">
        <v>33900</v>
      </c>
      <c r="B3098" s="76">
        <f t="shared" si="377"/>
        <v>33.9</v>
      </c>
      <c r="C3098" s="78">
        <f t="shared" si="378"/>
        <v>1.0224304689585744E-47</v>
      </c>
      <c r="D3098" s="78">
        <f t="shared" si="379"/>
        <v>1</v>
      </c>
      <c r="E3098" s="78">
        <f t="shared" si="380"/>
        <v>1.0224304689585744E-47</v>
      </c>
      <c r="F3098" s="78">
        <f t="shared" si="381"/>
        <v>-939.80732433583762</v>
      </c>
      <c r="G3098" s="78">
        <f t="shared" si="382"/>
        <v>100</v>
      </c>
      <c r="H3098" s="78">
        <f t="shared" si="383"/>
        <v>5.1132803568533736E-48</v>
      </c>
      <c r="I3098" s="78">
        <f t="shared" si="384"/>
        <v>5.1132803568533739E-46</v>
      </c>
      <c r="J3098" s="190"/>
    </row>
    <row r="3099" spans="1:10" x14ac:dyDescent="0.2">
      <c r="A3099" s="76">
        <v>34000</v>
      </c>
      <c r="B3099" s="76">
        <f t="shared" si="377"/>
        <v>34</v>
      </c>
      <c r="C3099" s="78">
        <f t="shared" si="378"/>
        <v>2.3380482714072604E-49</v>
      </c>
      <c r="D3099" s="78">
        <f t="shared" si="379"/>
        <v>1</v>
      </c>
      <c r="E3099" s="78">
        <f t="shared" si="380"/>
        <v>2.3380482714072604E-49</v>
      </c>
      <c r="F3099" s="78">
        <f t="shared" si="381"/>
        <v>-972.6229305325221</v>
      </c>
      <c r="G3099" s="78">
        <f t="shared" si="382"/>
        <v>100</v>
      </c>
      <c r="H3099" s="78">
        <f t="shared" si="383"/>
        <v>5.229054758363235E-48</v>
      </c>
      <c r="I3099" s="78">
        <f t="shared" si="384"/>
        <v>5.229054758363235E-46</v>
      </c>
      <c r="J3099" s="190"/>
    </row>
    <row r="3100" spans="1:10" x14ac:dyDescent="0.2">
      <c r="A3100" s="76">
        <v>34100</v>
      </c>
      <c r="B3100" s="76">
        <f t="shared" si="377"/>
        <v>34.1</v>
      </c>
      <c r="C3100" s="78">
        <f t="shared" si="378"/>
        <v>4.9118837140911396E-48</v>
      </c>
      <c r="D3100" s="78">
        <f t="shared" si="379"/>
        <v>1</v>
      </c>
      <c r="E3100" s="78">
        <f t="shared" si="380"/>
        <v>4.9118837140911396E-48</v>
      </c>
      <c r="F3100" s="78">
        <f t="shared" si="381"/>
        <v>-946.17503846814532</v>
      </c>
      <c r="G3100" s="78">
        <f t="shared" si="382"/>
        <v>100</v>
      </c>
      <c r="H3100" s="78">
        <f t="shared" si="383"/>
        <v>2.572844270615933E-48</v>
      </c>
      <c r="I3100" s="78">
        <f t="shared" si="384"/>
        <v>2.572844270615933E-46</v>
      </c>
      <c r="J3100" s="190"/>
    </row>
    <row r="3101" spans="1:10" x14ac:dyDescent="0.2">
      <c r="A3101" s="76">
        <v>34200</v>
      </c>
      <c r="B3101" s="76">
        <f t="shared" si="377"/>
        <v>34.200000000000003</v>
      </c>
      <c r="C3101" s="78">
        <f t="shared" si="378"/>
        <v>1.3596415135342056E-48</v>
      </c>
      <c r="D3101" s="78">
        <f t="shared" si="379"/>
        <v>1</v>
      </c>
      <c r="E3101" s="78">
        <f t="shared" si="380"/>
        <v>1.3596415135342056E-48</v>
      </c>
      <c r="F3101" s="78">
        <f t="shared" si="381"/>
        <v>-957.33151167401854</v>
      </c>
      <c r="G3101" s="78">
        <f t="shared" si="382"/>
        <v>100</v>
      </c>
      <c r="H3101" s="78">
        <f t="shared" si="383"/>
        <v>3.1357626138126727E-48</v>
      </c>
      <c r="I3101" s="78">
        <f t="shared" si="384"/>
        <v>3.1357626138126727E-46</v>
      </c>
      <c r="J3101" s="190"/>
    </row>
    <row r="3102" spans="1:10" x14ac:dyDescent="0.2">
      <c r="A3102" s="76">
        <v>34300</v>
      </c>
      <c r="B3102" s="76">
        <f t="shared" si="377"/>
        <v>34.299999999999997</v>
      </c>
      <c r="C3102" s="78">
        <f t="shared" si="378"/>
        <v>6.0964593565664942E-47</v>
      </c>
      <c r="D3102" s="78">
        <f t="shared" si="379"/>
        <v>1</v>
      </c>
      <c r="E3102" s="78">
        <f t="shared" si="380"/>
        <v>6.0964593565664942E-47</v>
      </c>
      <c r="F3102" s="78">
        <f t="shared" si="381"/>
        <v>-924.29844634351991</v>
      </c>
      <c r="G3102" s="78">
        <f t="shared" si="382"/>
        <v>100</v>
      </c>
      <c r="H3102" s="78">
        <f t="shared" si="383"/>
        <v>3.1162117539599572E-47</v>
      </c>
      <c r="I3102" s="78">
        <f t="shared" si="384"/>
        <v>3.1162117539599569E-45</v>
      </c>
      <c r="J3102" s="190"/>
    </row>
    <row r="3103" spans="1:10" x14ac:dyDescent="0.2">
      <c r="A3103" s="76">
        <v>34400</v>
      </c>
      <c r="B3103" s="76">
        <f t="shared" si="377"/>
        <v>34.4</v>
      </c>
      <c r="C3103" s="78">
        <f t="shared" si="378"/>
        <v>4.1489862920326458E-48</v>
      </c>
      <c r="D3103" s="78">
        <f t="shared" si="379"/>
        <v>1</v>
      </c>
      <c r="E3103" s="78">
        <f t="shared" si="380"/>
        <v>4.1489862920326458E-48</v>
      </c>
      <c r="F3103" s="78">
        <f t="shared" si="381"/>
        <v>-947.64116000095919</v>
      </c>
      <c r="G3103" s="78">
        <f t="shared" si="382"/>
        <v>100</v>
      </c>
      <c r="H3103" s="78">
        <f t="shared" si="383"/>
        <v>3.2556789928848793E-47</v>
      </c>
      <c r="I3103" s="78">
        <f t="shared" si="384"/>
        <v>3.2556789928848793E-45</v>
      </c>
      <c r="J3103" s="190"/>
    </row>
    <row r="3104" spans="1:10" x14ac:dyDescent="0.2">
      <c r="A3104" s="76">
        <v>34500</v>
      </c>
      <c r="B3104" s="76">
        <f t="shared" si="377"/>
        <v>34.5</v>
      </c>
      <c r="C3104" s="78">
        <f t="shared" si="378"/>
        <v>8.8572429228008581E-47</v>
      </c>
      <c r="D3104" s="78">
        <f t="shared" si="379"/>
        <v>1</v>
      </c>
      <c r="E3104" s="78">
        <f t="shared" si="380"/>
        <v>8.8572429228008581E-47</v>
      </c>
      <c r="F3104" s="78">
        <f t="shared" si="381"/>
        <v>-921.05402887998991</v>
      </c>
      <c r="G3104" s="78">
        <f t="shared" si="382"/>
        <v>100</v>
      </c>
      <c r="H3104" s="78">
        <f t="shared" si="383"/>
        <v>4.6360707760020618E-47</v>
      </c>
      <c r="I3104" s="78">
        <f t="shared" si="384"/>
        <v>4.6360707760020614E-45</v>
      </c>
      <c r="J3104" s="190"/>
    </row>
    <row r="3105" spans="1:10" x14ac:dyDescent="0.2">
      <c r="A3105" s="76">
        <v>34600</v>
      </c>
      <c r="B3105" s="76">
        <f t="shared" si="377"/>
        <v>34.6</v>
      </c>
      <c r="C3105" s="78">
        <f t="shared" si="378"/>
        <v>9.4413585077725425E-48</v>
      </c>
      <c r="D3105" s="78">
        <f t="shared" si="379"/>
        <v>1</v>
      </c>
      <c r="E3105" s="78">
        <f t="shared" si="380"/>
        <v>9.4413585077725425E-48</v>
      </c>
      <c r="F3105" s="78">
        <f t="shared" si="381"/>
        <v>-940.49931022001215</v>
      </c>
      <c r="G3105" s="78">
        <f t="shared" si="382"/>
        <v>100</v>
      </c>
      <c r="H3105" s="78">
        <f t="shared" si="383"/>
        <v>4.9006893867890566E-47</v>
      </c>
      <c r="I3105" s="78">
        <f t="shared" si="384"/>
        <v>4.9006893867890566E-45</v>
      </c>
      <c r="J3105" s="190"/>
    </row>
    <row r="3106" spans="1:10" x14ac:dyDescent="0.2">
      <c r="A3106" s="76">
        <v>34700</v>
      </c>
      <c r="B3106" s="76">
        <f t="shared" si="377"/>
        <v>34.700000000000003</v>
      </c>
      <c r="C3106" s="78">
        <f t="shared" si="378"/>
        <v>1.5291099498767711E-50</v>
      </c>
      <c r="D3106" s="78">
        <f t="shared" si="379"/>
        <v>1</v>
      </c>
      <c r="E3106" s="78">
        <f t="shared" si="380"/>
        <v>1.5291099498767711E-50</v>
      </c>
      <c r="F3106" s="78">
        <f t="shared" si="381"/>
        <v>-996.31122571480148</v>
      </c>
      <c r="G3106" s="78">
        <f t="shared" si="382"/>
        <v>100</v>
      </c>
      <c r="H3106" s="78">
        <f t="shared" si="383"/>
        <v>4.728324803635655E-48</v>
      </c>
      <c r="I3106" s="78">
        <f t="shared" si="384"/>
        <v>4.728324803635655E-46</v>
      </c>
      <c r="J3106" s="190"/>
    </row>
    <row r="3107" spans="1:10" x14ac:dyDescent="0.2">
      <c r="A3107" s="76">
        <v>34800</v>
      </c>
      <c r="B3107" s="76">
        <f t="shared" si="377"/>
        <v>34.799999999999997</v>
      </c>
      <c r="C3107" s="78">
        <f t="shared" si="378"/>
        <v>1.8155414698994428E-47</v>
      </c>
      <c r="D3107" s="78">
        <f t="shared" si="379"/>
        <v>1</v>
      </c>
      <c r="E3107" s="78">
        <f t="shared" si="380"/>
        <v>1.8155414698994428E-47</v>
      </c>
      <c r="F3107" s="78">
        <f t="shared" si="381"/>
        <v>-934.81987653300803</v>
      </c>
      <c r="G3107" s="78">
        <f t="shared" si="382"/>
        <v>100</v>
      </c>
      <c r="H3107" s="78">
        <f t="shared" si="383"/>
        <v>9.0853528992465985E-48</v>
      </c>
      <c r="I3107" s="78">
        <f t="shared" si="384"/>
        <v>9.0853528992465978E-46</v>
      </c>
      <c r="J3107" s="190"/>
    </row>
    <row r="3108" spans="1:10" x14ac:dyDescent="0.2">
      <c r="A3108" s="76">
        <v>34900</v>
      </c>
      <c r="B3108" s="76">
        <f t="shared" si="377"/>
        <v>34.9</v>
      </c>
      <c r="C3108" s="78">
        <f t="shared" si="378"/>
        <v>1.5674461261597481E-50</v>
      </c>
      <c r="D3108" s="78">
        <f t="shared" si="379"/>
        <v>1</v>
      </c>
      <c r="E3108" s="78">
        <f t="shared" si="380"/>
        <v>1.5674461261597481E-50</v>
      </c>
      <c r="F3108" s="78">
        <f t="shared" si="381"/>
        <v>-996.09614754281415</v>
      </c>
      <c r="G3108" s="78">
        <f t="shared" si="382"/>
        <v>100</v>
      </c>
      <c r="H3108" s="78">
        <f t="shared" si="383"/>
        <v>9.0855445801280125E-48</v>
      </c>
      <c r="I3108" s="78">
        <f t="shared" si="384"/>
        <v>9.0855445801280126E-46</v>
      </c>
      <c r="J3108" s="190"/>
    </row>
    <row r="3109" spans="1:10" x14ac:dyDescent="0.2">
      <c r="A3109" s="76">
        <v>35000</v>
      </c>
      <c r="B3109" s="76">
        <f t="shared" si="377"/>
        <v>35</v>
      </c>
      <c r="C3109" s="78">
        <f t="shared" si="378"/>
        <v>9.8903551485758469E-48</v>
      </c>
      <c r="D3109" s="78">
        <f t="shared" si="379"/>
        <v>1</v>
      </c>
      <c r="E3109" s="78">
        <f t="shared" si="380"/>
        <v>9.8903551485758469E-48</v>
      </c>
      <c r="F3109" s="78">
        <f t="shared" si="381"/>
        <v>-940.0957622645227</v>
      </c>
      <c r="G3109" s="78">
        <f t="shared" si="382"/>
        <v>100</v>
      </c>
      <c r="H3109" s="78">
        <f t="shared" si="383"/>
        <v>4.9530148049187224E-48</v>
      </c>
      <c r="I3109" s="78">
        <f t="shared" si="384"/>
        <v>4.9530148049187225E-46</v>
      </c>
      <c r="J3109" s="190"/>
    </row>
    <row r="3110" spans="1:10" x14ac:dyDescent="0.2">
      <c r="A3110" s="76">
        <v>35100</v>
      </c>
      <c r="B3110" s="76">
        <f t="shared" si="377"/>
        <v>35.1</v>
      </c>
      <c r="C3110" s="78">
        <f t="shared" si="378"/>
        <v>4.3326020860238665E-49</v>
      </c>
      <c r="D3110" s="78">
        <f t="shared" si="379"/>
        <v>1</v>
      </c>
      <c r="E3110" s="78">
        <f t="shared" si="380"/>
        <v>4.3326020860238665E-49</v>
      </c>
      <c r="F3110" s="78">
        <f t="shared" si="381"/>
        <v>-967.26502391042504</v>
      </c>
      <c r="G3110" s="78">
        <f t="shared" si="382"/>
        <v>100</v>
      </c>
      <c r="H3110" s="78">
        <f t="shared" si="383"/>
        <v>5.1618076785891169E-48</v>
      </c>
      <c r="I3110" s="78">
        <f t="shared" si="384"/>
        <v>5.1618076785891166E-46</v>
      </c>
      <c r="J3110" s="190"/>
    </row>
    <row r="3111" spans="1:10" x14ac:dyDescent="0.2">
      <c r="A3111" s="76">
        <v>35200</v>
      </c>
      <c r="B3111" s="76">
        <f t="shared" si="377"/>
        <v>35.200000000000003</v>
      </c>
      <c r="C3111" s="78">
        <f t="shared" si="378"/>
        <v>4.5536165353718506E-48</v>
      </c>
      <c r="D3111" s="78">
        <f t="shared" si="379"/>
        <v>1</v>
      </c>
      <c r="E3111" s="78">
        <f t="shared" si="380"/>
        <v>4.5536165353718506E-48</v>
      </c>
      <c r="F3111" s="78">
        <f t="shared" si="381"/>
        <v>-946.83287089112343</v>
      </c>
      <c r="G3111" s="78">
        <f t="shared" si="382"/>
        <v>100</v>
      </c>
      <c r="H3111" s="78">
        <f t="shared" si="383"/>
        <v>2.4934383719871187E-48</v>
      </c>
      <c r="I3111" s="78">
        <f t="shared" si="384"/>
        <v>2.4934383719871187E-46</v>
      </c>
      <c r="J3111" s="190"/>
    </row>
    <row r="3112" spans="1:10" x14ac:dyDescent="0.2">
      <c r="A3112" s="76">
        <v>35300</v>
      </c>
      <c r="B3112" s="76">
        <f t="shared" si="377"/>
        <v>35.299999999999997</v>
      </c>
      <c r="C3112" s="78">
        <f t="shared" si="378"/>
        <v>2.055590894342555E-48</v>
      </c>
      <c r="D3112" s="78">
        <f t="shared" si="379"/>
        <v>1</v>
      </c>
      <c r="E3112" s="78">
        <f t="shared" si="380"/>
        <v>2.055590894342555E-48</v>
      </c>
      <c r="F3112" s="78">
        <f t="shared" si="381"/>
        <v>-953.74126629556474</v>
      </c>
      <c r="G3112" s="78">
        <f t="shared" si="382"/>
        <v>100</v>
      </c>
      <c r="H3112" s="78">
        <f t="shared" si="383"/>
        <v>3.3046037148572025E-48</v>
      </c>
      <c r="I3112" s="78">
        <f t="shared" si="384"/>
        <v>3.3046037148572025E-46</v>
      </c>
      <c r="J3112" s="190"/>
    </row>
    <row r="3113" spans="1:10" x14ac:dyDescent="0.2">
      <c r="A3113" s="76">
        <v>35400</v>
      </c>
      <c r="B3113" s="76">
        <f t="shared" si="377"/>
        <v>35.4</v>
      </c>
      <c r="C3113" s="78">
        <f t="shared" si="378"/>
        <v>1.5634113253428394E-48</v>
      </c>
      <c r="D3113" s="78">
        <f t="shared" si="379"/>
        <v>1</v>
      </c>
      <c r="E3113" s="78">
        <f t="shared" si="380"/>
        <v>1.5634113253428394E-48</v>
      </c>
      <c r="F3113" s="78">
        <f t="shared" si="381"/>
        <v>-956.1185349268145</v>
      </c>
      <c r="G3113" s="78">
        <f t="shared" si="382"/>
        <v>100</v>
      </c>
      <c r="H3113" s="78">
        <f t="shared" si="383"/>
        <v>1.8095011098426972E-48</v>
      </c>
      <c r="I3113" s="78">
        <f t="shared" si="384"/>
        <v>1.8095011098426972E-46</v>
      </c>
      <c r="J3113" s="190"/>
    </row>
    <row r="3114" spans="1:10" x14ac:dyDescent="0.2">
      <c r="A3114" s="76">
        <v>35500</v>
      </c>
      <c r="B3114" s="76">
        <f t="shared" si="377"/>
        <v>35.5</v>
      </c>
      <c r="C3114" s="78">
        <f t="shared" si="378"/>
        <v>5.7845897626105564E-48</v>
      </c>
      <c r="D3114" s="78">
        <f t="shared" si="379"/>
        <v>1</v>
      </c>
      <c r="E3114" s="78">
        <f t="shared" si="380"/>
        <v>5.7845897626105564E-48</v>
      </c>
      <c r="F3114" s="78">
        <f t="shared" si="381"/>
        <v>-944.75454870711224</v>
      </c>
      <c r="G3114" s="78">
        <f t="shared" si="382"/>
        <v>100</v>
      </c>
      <c r="H3114" s="78">
        <f t="shared" si="383"/>
        <v>3.6740005439766976E-48</v>
      </c>
      <c r="I3114" s="78">
        <f t="shared" si="384"/>
        <v>3.6740005439766979E-46</v>
      </c>
      <c r="J3114" s="190"/>
    </row>
    <row r="3115" spans="1:10" x14ac:dyDescent="0.2">
      <c r="A3115" s="76">
        <v>35600</v>
      </c>
      <c r="B3115" s="76">
        <f t="shared" si="377"/>
        <v>35.6</v>
      </c>
      <c r="C3115" s="78">
        <f t="shared" si="378"/>
        <v>1.0895724420616011E-46</v>
      </c>
      <c r="D3115" s="78">
        <f t="shared" si="379"/>
        <v>1</v>
      </c>
      <c r="E3115" s="78">
        <f t="shared" si="380"/>
        <v>1.0895724420616011E-46</v>
      </c>
      <c r="F3115" s="78">
        <f t="shared" si="381"/>
        <v>-919.25487779313255</v>
      </c>
      <c r="G3115" s="78">
        <f t="shared" si="382"/>
        <v>100</v>
      </c>
      <c r="H3115" s="78">
        <f t="shared" si="383"/>
        <v>5.7370916984385338E-47</v>
      </c>
      <c r="I3115" s="78">
        <f t="shared" si="384"/>
        <v>5.7370916984385336E-45</v>
      </c>
      <c r="J3115" s="190"/>
    </row>
    <row r="3116" spans="1:10" x14ac:dyDescent="0.2">
      <c r="A3116" s="76">
        <v>35700</v>
      </c>
      <c r="B3116" s="76">
        <f t="shared" si="377"/>
        <v>35.700000000000003</v>
      </c>
      <c r="C3116" s="78">
        <f t="shared" si="378"/>
        <v>1.2617019508484634E-47</v>
      </c>
      <c r="D3116" s="78">
        <f t="shared" si="379"/>
        <v>1</v>
      </c>
      <c r="E3116" s="78">
        <f t="shared" si="380"/>
        <v>1.2617019508484634E-47</v>
      </c>
      <c r="F3116" s="78">
        <f t="shared" si="381"/>
        <v>-937.98086450864344</v>
      </c>
      <c r="G3116" s="78">
        <f t="shared" si="382"/>
        <v>100</v>
      </c>
      <c r="H3116" s="78">
        <f t="shared" si="383"/>
        <v>6.0787131857322368E-47</v>
      </c>
      <c r="I3116" s="78">
        <f t="shared" si="384"/>
        <v>6.0787131857322362E-45</v>
      </c>
      <c r="J3116" s="190"/>
    </row>
    <row r="3117" spans="1:10" x14ac:dyDescent="0.2">
      <c r="A3117" s="76">
        <v>35800</v>
      </c>
      <c r="B3117" s="76">
        <f t="shared" si="377"/>
        <v>35.799999999999997</v>
      </c>
      <c r="C3117" s="78">
        <f t="shared" si="378"/>
        <v>2.8419535401576421E-51</v>
      </c>
      <c r="D3117" s="78">
        <f t="shared" si="379"/>
        <v>1</v>
      </c>
      <c r="E3117" s="78">
        <f t="shared" si="380"/>
        <v>2.8419535401576421E-51</v>
      </c>
      <c r="F3117" s="78">
        <f t="shared" si="381"/>
        <v>-1010.9276605226685</v>
      </c>
      <c r="G3117" s="78">
        <f t="shared" si="382"/>
        <v>100</v>
      </c>
      <c r="H3117" s="78">
        <f t="shared" si="383"/>
        <v>6.3099307310123956E-48</v>
      </c>
      <c r="I3117" s="78">
        <f t="shared" si="384"/>
        <v>6.3099307310123957E-46</v>
      </c>
      <c r="J3117" s="190"/>
    </row>
    <row r="3118" spans="1:10" x14ac:dyDescent="0.2">
      <c r="A3118" s="76">
        <v>35900</v>
      </c>
      <c r="B3118" s="76">
        <f t="shared" si="377"/>
        <v>35.9</v>
      </c>
      <c r="C3118" s="78">
        <f t="shared" si="378"/>
        <v>2.3656900969006221E-47</v>
      </c>
      <c r="D3118" s="78">
        <f t="shared" si="379"/>
        <v>1</v>
      </c>
      <c r="E3118" s="78">
        <f t="shared" si="380"/>
        <v>2.3656900969006221E-47</v>
      </c>
      <c r="F3118" s="78">
        <f t="shared" si="381"/>
        <v>-932.52084296272585</v>
      </c>
      <c r="G3118" s="78">
        <f t="shared" si="382"/>
        <v>100</v>
      </c>
      <c r="H3118" s="78">
        <f t="shared" si="383"/>
        <v>1.1829871461273189E-47</v>
      </c>
      <c r="I3118" s="78">
        <f t="shared" si="384"/>
        <v>1.1829871461273189E-45</v>
      </c>
      <c r="J3118" s="190"/>
    </row>
    <row r="3119" spans="1:10" x14ac:dyDescent="0.2">
      <c r="A3119" s="76">
        <v>36000</v>
      </c>
      <c r="B3119" s="76">
        <f t="shared" si="377"/>
        <v>36</v>
      </c>
      <c r="C3119" s="78">
        <f t="shared" si="378"/>
        <v>5.5468570797698536E-50</v>
      </c>
      <c r="D3119" s="78">
        <f t="shared" si="379"/>
        <v>1</v>
      </c>
      <c r="E3119" s="78">
        <f t="shared" si="380"/>
        <v>5.5468570797698536E-50</v>
      </c>
      <c r="F3119" s="78">
        <f t="shared" si="381"/>
        <v>-985.11906048003254</v>
      </c>
      <c r="G3119" s="78">
        <f t="shared" si="382"/>
        <v>100</v>
      </c>
      <c r="H3119" s="78">
        <f t="shared" si="383"/>
        <v>1.1856184769901959E-47</v>
      </c>
      <c r="I3119" s="78">
        <f t="shared" si="384"/>
        <v>1.1856184769901959E-45</v>
      </c>
      <c r="J3119" s="190"/>
    </row>
    <row r="3120" spans="1:10" x14ac:dyDescent="0.2">
      <c r="A3120" s="76">
        <v>36100</v>
      </c>
      <c r="B3120" s="76">
        <f t="shared" si="377"/>
        <v>36.1</v>
      </c>
      <c r="C3120" s="78">
        <f t="shared" si="378"/>
        <v>9.6729795884513497E-48</v>
      </c>
      <c r="D3120" s="78">
        <f t="shared" si="379"/>
        <v>1</v>
      </c>
      <c r="E3120" s="78">
        <f t="shared" si="380"/>
        <v>9.6729795884513497E-48</v>
      </c>
      <c r="F3120" s="78">
        <f t="shared" si="381"/>
        <v>-940.28879457314315</v>
      </c>
      <c r="G3120" s="78">
        <f t="shared" si="382"/>
        <v>100</v>
      </c>
      <c r="H3120" s="78">
        <f t="shared" si="383"/>
        <v>4.8642240796245238E-48</v>
      </c>
      <c r="I3120" s="78">
        <f t="shared" si="384"/>
        <v>4.8642240796245235E-46</v>
      </c>
      <c r="J3120" s="190"/>
    </row>
    <row r="3121" spans="1:10" x14ac:dyDescent="0.2">
      <c r="A3121" s="76">
        <v>36200</v>
      </c>
      <c r="B3121" s="76">
        <f t="shared" si="377"/>
        <v>36.200000000000003</v>
      </c>
      <c r="C3121" s="78">
        <f t="shared" si="378"/>
        <v>7.6369503212357408E-49</v>
      </c>
      <c r="D3121" s="78">
        <f t="shared" si="379"/>
        <v>1</v>
      </c>
      <c r="E3121" s="78">
        <f t="shared" si="380"/>
        <v>7.6369503212357408E-49</v>
      </c>
      <c r="F3121" s="78">
        <f t="shared" si="381"/>
        <v>-962.34160068993401</v>
      </c>
      <c r="G3121" s="78">
        <f t="shared" si="382"/>
        <v>100</v>
      </c>
      <c r="H3121" s="78">
        <f t="shared" si="383"/>
        <v>5.2183373102874619E-48</v>
      </c>
      <c r="I3121" s="78">
        <f t="shared" si="384"/>
        <v>5.2183373102874619E-46</v>
      </c>
      <c r="J3121" s="190"/>
    </row>
    <row r="3122" spans="1:10" x14ac:dyDescent="0.2">
      <c r="A3122" s="76">
        <v>36300</v>
      </c>
      <c r="B3122" s="76">
        <f t="shared" si="377"/>
        <v>36.299999999999997</v>
      </c>
      <c r="C3122" s="78">
        <f t="shared" si="378"/>
        <v>4.2439123136750133E-48</v>
      </c>
      <c r="D3122" s="78">
        <f t="shared" si="379"/>
        <v>1</v>
      </c>
      <c r="E3122" s="78">
        <f t="shared" si="380"/>
        <v>4.2439123136750133E-48</v>
      </c>
      <c r="F3122" s="78">
        <f t="shared" si="381"/>
        <v>-947.4446719585643</v>
      </c>
      <c r="G3122" s="78">
        <f t="shared" si="382"/>
        <v>100</v>
      </c>
      <c r="H3122" s="78">
        <f t="shared" si="383"/>
        <v>2.5038036728992937E-48</v>
      </c>
      <c r="I3122" s="78">
        <f t="shared" si="384"/>
        <v>2.5038036728992936E-46</v>
      </c>
      <c r="J3122" s="190"/>
    </row>
    <row r="3123" spans="1:10" x14ac:dyDescent="0.2">
      <c r="A3123" s="76">
        <v>36400</v>
      </c>
      <c r="B3123" s="76">
        <f t="shared" si="377"/>
        <v>36.4</v>
      </c>
      <c r="C3123" s="78">
        <f t="shared" si="378"/>
        <v>3.0924981645631297E-48</v>
      </c>
      <c r="D3123" s="78">
        <f t="shared" si="379"/>
        <v>1</v>
      </c>
      <c r="E3123" s="78">
        <f t="shared" si="380"/>
        <v>3.0924981645631297E-48</v>
      </c>
      <c r="F3123" s="78">
        <f t="shared" si="381"/>
        <v>-950.19381098916097</v>
      </c>
      <c r="G3123" s="78">
        <f t="shared" si="382"/>
        <v>100</v>
      </c>
      <c r="H3123" s="78">
        <f t="shared" si="383"/>
        <v>3.6682052391190712E-48</v>
      </c>
      <c r="I3123" s="78">
        <f t="shared" si="384"/>
        <v>3.6682052391190715E-46</v>
      </c>
      <c r="J3123" s="190"/>
    </row>
    <row r="3124" spans="1:10" x14ac:dyDescent="0.2">
      <c r="A3124" s="76">
        <v>36500</v>
      </c>
      <c r="B3124" s="76">
        <f t="shared" si="377"/>
        <v>36.5</v>
      </c>
      <c r="C3124" s="78">
        <f t="shared" si="378"/>
        <v>1.3232161275764258E-48</v>
      </c>
      <c r="D3124" s="78">
        <f t="shared" si="379"/>
        <v>1</v>
      </c>
      <c r="E3124" s="78">
        <f t="shared" si="380"/>
        <v>1.3232161275764258E-48</v>
      </c>
      <c r="F3124" s="78">
        <f t="shared" si="381"/>
        <v>-957.56738429012989</v>
      </c>
      <c r="G3124" s="78">
        <f t="shared" si="382"/>
        <v>100</v>
      </c>
      <c r="H3124" s="78">
        <f t="shared" si="383"/>
        <v>2.2078571460697778E-48</v>
      </c>
      <c r="I3124" s="78">
        <f t="shared" si="384"/>
        <v>2.2078571460697777E-46</v>
      </c>
      <c r="J3124" s="190"/>
    </row>
    <row r="3125" spans="1:10" x14ac:dyDescent="0.2">
      <c r="A3125" s="76">
        <v>36600</v>
      </c>
      <c r="B3125" s="76">
        <f t="shared" si="377"/>
        <v>36.6</v>
      </c>
      <c r="C3125" s="78">
        <f t="shared" si="378"/>
        <v>8.1267699549332177E-48</v>
      </c>
      <c r="D3125" s="78">
        <f t="shared" si="379"/>
        <v>1</v>
      </c>
      <c r="E3125" s="78">
        <f t="shared" si="380"/>
        <v>8.1267699549332177E-48</v>
      </c>
      <c r="F3125" s="78">
        <f t="shared" si="381"/>
        <v>-941.80164067357168</v>
      </c>
      <c r="G3125" s="78">
        <f t="shared" si="382"/>
        <v>100</v>
      </c>
      <c r="H3125" s="78">
        <f t="shared" si="383"/>
        <v>4.7249930412548214E-48</v>
      </c>
      <c r="I3125" s="78">
        <f t="shared" si="384"/>
        <v>4.7249930412548214E-46</v>
      </c>
      <c r="J3125" s="190"/>
    </row>
    <row r="3126" spans="1:10" x14ac:dyDescent="0.2">
      <c r="A3126" s="76">
        <v>36700</v>
      </c>
      <c r="B3126" s="76">
        <f t="shared" si="377"/>
        <v>36.700000000000003</v>
      </c>
      <c r="C3126" s="78">
        <f t="shared" si="378"/>
        <v>1.3656109830397314E-46</v>
      </c>
      <c r="D3126" s="78">
        <f t="shared" si="379"/>
        <v>1</v>
      </c>
      <c r="E3126" s="78">
        <f t="shared" si="380"/>
        <v>1.3656109830397314E-46</v>
      </c>
      <c r="F3126" s="78">
        <f t="shared" si="381"/>
        <v>-917.29345998059682</v>
      </c>
      <c r="G3126" s="78">
        <f t="shared" si="382"/>
        <v>100</v>
      </c>
      <c r="H3126" s="78">
        <f t="shared" si="383"/>
        <v>7.2343934129453175E-47</v>
      </c>
      <c r="I3126" s="78">
        <f t="shared" si="384"/>
        <v>7.2343934129453173E-45</v>
      </c>
      <c r="J3126" s="190"/>
    </row>
    <row r="3127" spans="1:10" x14ac:dyDescent="0.2">
      <c r="A3127" s="76">
        <v>36800</v>
      </c>
      <c r="B3127" s="76">
        <f t="shared" si="377"/>
        <v>36.799999999999997</v>
      </c>
      <c r="C3127" s="78">
        <f t="shared" si="378"/>
        <v>1.7081491868303E-47</v>
      </c>
      <c r="D3127" s="78">
        <f t="shared" si="379"/>
        <v>1</v>
      </c>
      <c r="E3127" s="78">
        <f t="shared" si="380"/>
        <v>1.7081491868303E-47</v>
      </c>
      <c r="F3127" s="78">
        <f t="shared" si="381"/>
        <v>-935.34948402905593</v>
      </c>
      <c r="G3127" s="78">
        <f t="shared" si="382"/>
        <v>100</v>
      </c>
      <c r="H3127" s="78">
        <f t="shared" si="383"/>
        <v>7.6821295086138066E-47</v>
      </c>
      <c r="I3127" s="78">
        <f t="shared" si="384"/>
        <v>7.6821295086138064E-45</v>
      </c>
      <c r="J3127" s="190"/>
    </row>
    <row r="3128" spans="1:10" x14ac:dyDescent="0.2">
      <c r="A3128" s="76">
        <v>36900</v>
      </c>
      <c r="B3128" s="76">
        <f t="shared" si="377"/>
        <v>36.9</v>
      </c>
      <c r="C3128" s="78">
        <f t="shared" si="378"/>
        <v>1.5286902992335364E-53</v>
      </c>
      <c r="D3128" s="78">
        <f t="shared" si="379"/>
        <v>1</v>
      </c>
      <c r="E3128" s="78">
        <f t="shared" si="380"/>
        <v>1.5286902992335364E-53</v>
      </c>
      <c r="F3128" s="78">
        <f t="shared" si="381"/>
        <v>-1056.3136098072207</v>
      </c>
      <c r="G3128" s="78">
        <f t="shared" si="382"/>
        <v>100</v>
      </c>
      <c r="H3128" s="78">
        <f t="shared" si="383"/>
        <v>8.5407535776029956E-48</v>
      </c>
      <c r="I3128" s="78">
        <f t="shared" si="384"/>
        <v>8.5407535776029959E-46</v>
      </c>
      <c r="J3128" s="190"/>
    </row>
    <row r="3129" spans="1:10" x14ac:dyDescent="0.2">
      <c r="A3129" s="76">
        <v>37000</v>
      </c>
      <c r="B3129" s="76">
        <f t="shared" si="377"/>
        <v>37</v>
      </c>
      <c r="C3129" s="78">
        <f t="shared" si="378"/>
        <v>3.1319757173992123E-47</v>
      </c>
      <c r="D3129" s="78">
        <f t="shared" si="379"/>
        <v>1</v>
      </c>
      <c r="E3129" s="78">
        <f t="shared" si="380"/>
        <v>3.1319757173992123E-47</v>
      </c>
      <c r="F3129" s="78">
        <f t="shared" si="381"/>
        <v>-930.08363227481323</v>
      </c>
      <c r="G3129" s="78">
        <f t="shared" si="382"/>
        <v>100</v>
      </c>
      <c r="H3129" s="78">
        <f t="shared" si="383"/>
        <v>1.5659886230447559E-47</v>
      </c>
      <c r="I3129" s="78">
        <f t="shared" si="384"/>
        <v>1.5659886230447558E-45</v>
      </c>
      <c r="J3129" s="190"/>
    </row>
    <row r="3130" spans="1:10" x14ac:dyDescent="0.2">
      <c r="A3130" s="76">
        <v>37100</v>
      </c>
      <c r="B3130" s="76">
        <f t="shared" si="377"/>
        <v>37.1</v>
      </c>
      <c r="C3130" s="78">
        <f t="shared" si="378"/>
        <v>1.473261261990681E-49</v>
      </c>
      <c r="D3130" s="78">
        <f t="shared" si="379"/>
        <v>1</v>
      </c>
      <c r="E3130" s="78">
        <f t="shared" si="380"/>
        <v>1.473261261990681E-49</v>
      </c>
      <c r="F3130" s="78">
        <f t="shared" si="381"/>
        <v>-976.63440460721233</v>
      </c>
      <c r="G3130" s="78">
        <f t="shared" si="382"/>
        <v>100</v>
      </c>
      <c r="H3130" s="78">
        <f t="shared" si="383"/>
        <v>1.5733541650095596E-47</v>
      </c>
      <c r="I3130" s="78">
        <f t="shared" si="384"/>
        <v>1.5733541650095597E-45</v>
      </c>
      <c r="J3130" s="190"/>
    </row>
    <row r="3131" spans="1:10" x14ac:dyDescent="0.2">
      <c r="A3131" s="76">
        <v>37200</v>
      </c>
      <c r="B3131" s="76">
        <f t="shared" si="377"/>
        <v>37.200000000000003</v>
      </c>
      <c r="C3131" s="78">
        <f t="shared" si="378"/>
        <v>9.574001862433485E-48</v>
      </c>
      <c r="D3131" s="78">
        <f t="shared" si="379"/>
        <v>1</v>
      </c>
      <c r="E3131" s="78">
        <f t="shared" si="380"/>
        <v>9.574001862433485E-48</v>
      </c>
      <c r="F3131" s="78">
        <f t="shared" si="381"/>
        <v>-940.37812984741254</v>
      </c>
      <c r="G3131" s="78">
        <f t="shared" si="382"/>
        <v>100</v>
      </c>
      <c r="H3131" s="78">
        <f t="shared" si="383"/>
        <v>4.8606639943162767E-48</v>
      </c>
      <c r="I3131" s="78">
        <f t="shared" si="384"/>
        <v>4.860663994316277E-46</v>
      </c>
      <c r="J3131" s="190"/>
    </row>
    <row r="3132" spans="1:10" x14ac:dyDescent="0.2">
      <c r="A3132" s="76">
        <v>37300</v>
      </c>
      <c r="B3132" s="76">
        <f t="shared" si="377"/>
        <v>37.299999999999997</v>
      </c>
      <c r="C3132" s="78">
        <f t="shared" si="378"/>
        <v>1.3053596958306894E-48</v>
      </c>
      <c r="D3132" s="78">
        <f t="shared" si="379"/>
        <v>1</v>
      </c>
      <c r="E3132" s="78">
        <f t="shared" si="380"/>
        <v>1.3053596958306894E-48</v>
      </c>
      <c r="F3132" s="78">
        <f t="shared" si="381"/>
        <v>-957.68539601341286</v>
      </c>
      <c r="G3132" s="78">
        <f t="shared" si="382"/>
        <v>100</v>
      </c>
      <c r="H3132" s="78">
        <f t="shared" si="383"/>
        <v>5.439680779132087E-48</v>
      </c>
      <c r="I3132" s="78">
        <f t="shared" si="384"/>
        <v>5.439680779132087E-46</v>
      </c>
      <c r="J3132" s="190"/>
    </row>
    <row r="3133" spans="1:10" x14ac:dyDescent="0.2">
      <c r="A3133" s="76">
        <v>37400</v>
      </c>
      <c r="B3133" s="76">
        <f t="shared" ref="B3133:B3196" si="385">A3133/1000</f>
        <v>37.4</v>
      </c>
      <c r="C3133" s="78">
        <f t="shared" ref="C3133:C3196" si="386">ABS(SIN(((144*PI()*$A3133*VLOOKUP($D$8,$C$13:$D$16,2,FALSE))/($D$11*1000000)))/(VLOOKUP($D$8,$C$13:$D$16,2,FALSE)*SIN(((144*PI()*$A3133)/($D$11*1000000)))))^3</f>
        <v>8.1965794287756817E-47</v>
      </c>
      <c r="D3133" s="78">
        <f t="shared" ref="D3133:D3196" si="387">ABS(SIN(((144*VLOOKUP($D$8,$C$13:$D$16,2,FALSE)*PI()*$A3133*VLOOKUP($D$8,$C$13:$E$16,3,FALSE))/($D$11*1000000)))/(VLOOKUP($D$8,$C$13:$E$16,3,FALSE)*SIN(((144*VLOOKUP($D$8,$C$13:$D$16,2,FALSE)*PI()*$A3133)/($D$11*1000000)))))^1</f>
        <v>1</v>
      </c>
      <c r="E3133" s="78">
        <f t="shared" ref="E3133:E3196" si="388">C3133*D3133</f>
        <v>8.1965794287756817E-47</v>
      </c>
      <c r="F3133" s="78">
        <f t="shared" ref="F3133:F3196" si="389">20*LOG10(E3133)</f>
        <v>-921.72734696484781</v>
      </c>
      <c r="G3133" s="78">
        <f t="shared" ref="G3133:G3196" si="390">A3133-A3132</f>
        <v>100</v>
      </c>
      <c r="H3133" s="78">
        <f t="shared" ref="H3133:H3196" si="391">((C3133+C3132)/2)</f>
        <v>4.1635576991793751E-47</v>
      </c>
      <c r="I3133" s="78">
        <f t="shared" si="384"/>
        <v>4.1635576991793749E-45</v>
      </c>
      <c r="J3133" s="190"/>
    </row>
    <row r="3134" spans="1:10" x14ac:dyDescent="0.2">
      <c r="A3134" s="76">
        <v>37500</v>
      </c>
      <c r="B3134" s="76">
        <f t="shared" si="385"/>
        <v>37.5</v>
      </c>
      <c r="C3134" s="78">
        <f t="shared" si="386"/>
        <v>4.6577293936844425E-48</v>
      </c>
      <c r="D3134" s="78">
        <f t="shared" si="387"/>
        <v>1</v>
      </c>
      <c r="E3134" s="78">
        <f t="shared" si="388"/>
        <v>4.6577293936844425E-48</v>
      </c>
      <c r="F3134" s="78">
        <f t="shared" si="389"/>
        <v>-946.63651493708085</v>
      </c>
      <c r="G3134" s="78">
        <f t="shared" si="390"/>
        <v>100</v>
      </c>
      <c r="H3134" s="78">
        <f t="shared" si="391"/>
        <v>4.331176184072063E-47</v>
      </c>
      <c r="I3134" s="78">
        <f t="shared" ref="I3134:I3197" si="392">G3134*H3134</f>
        <v>4.3311761840720628E-45</v>
      </c>
      <c r="J3134" s="190"/>
    </row>
    <row r="3135" spans="1:10" x14ac:dyDescent="0.2">
      <c r="A3135" s="76">
        <v>37600</v>
      </c>
      <c r="B3135" s="76">
        <f t="shared" si="385"/>
        <v>37.6</v>
      </c>
      <c r="C3135" s="78">
        <f t="shared" si="386"/>
        <v>1.1032261702976851E-48</v>
      </c>
      <c r="D3135" s="78">
        <f t="shared" si="387"/>
        <v>1</v>
      </c>
      <c r="E3135" s="78">
        <f t="shared" si="388"/>
        <v>1.1032261702976851E-48</v>
      </c>
      <c r="F3135" s="78">
        <f t="shared" si="389"/>
        <v>-959.14670889093952</v>
      </c>
      <c r="G3135" s="78">
        <f t="shared" si="390"/>
        <v>100</v>
      </c>
      <c r="H3135" s="78">
        <f t="shared" si="391"/>
        <v>2.8804777819910639E-48</v>
      </c>
      <c r="I3135" s="78">
        <f t="shared" si="392"/>
        <v>2.8804777819910639E-46</v>
      </c>
      <c r="J3135" s="190"/>
    </row>
    <row r="3136" spans="1:10" x14ac:dyDescent="0.2">
      <c r="A3136" s="76">
        <v>37700</v>
      </c>
      <c r="B3136" s="76">
        <f t="shared" si="385"/>
        <v>37.700000000000003</v>
      </c>
      <c r="C3136" s="78">
        <f t="shared" si="386"/>
        <v>1.1547005964638993E-47</v>
      </c>
      <c r="D3136" s="78">
        <f t="shared" si="387"/>
        <v>1</v>
      </c>
      <c r="E3136" s="78">
        <f t="shared" si="388"/>
        <v>1.1547005964638993E-47</v>
      </c>
      <c r="F3136" s="78">
        <f t="shared" si="389"/>
        <v>-938.75061219699262</v>
      </c>
      <c r="G3136" s="78">
        <f t="shared" si="390"/>
        <v>100</v>
      </c>
      <c r="H3136" s="78">
        <f t="shared" si="391"/>
        <v>6.3251160674683385E-48</v>
      </c>
      <c r="I3136" s="78">
        <f t="shared" si="392"/>
        <v>6.3251160674683385E-46</v>
      </c>
      <c r="J3136" s="190"/>
    </row>
    <row r="3137" spans="1:10" x14ac:dyDescent="0.2">
      <c r="A3137" s="76">
        <v>37800</v>
      </c>
      <c r="B3137" s="76">
        <f t="shared" si="385"/>
        <v>37.799999999999997</v>
      </c>
      <c r="C3137" s="78">
        <f t="shared" si="386"/>
        <v>1.0395806916885939E-49</v>
      </c>
      <c r="D3137" s="78">
        <f t="shared" si="387"/>
        <v>1</v>
      </c>
      <c r="E3137" s="78">
        <f t="shared" si="388"/>
        <v>1.0395806916885939E-49</v>
      </c>
      <c r="F3137" s="78">
        <f t="shared" si="389"/>
        <v>-979.66283590644809</v>
      </c>
      <c r="G3137" s="78">
        <f t="shared" si="390"/>
        <v>100</v>
      </c>
      <c r="H3137" s="78">
        <f t="shared" si="391"/>
        <v>5.8254820169039264E-48</v>
      </c>
      <c r="I3137" s="78">
        <f t="shared" si="392"/>
        <v>5.8254820169039265E-46</v>
      </c>
      <c r="J3137" s="190"/>
    </row>
    <row r="3138" spans="1:10" x14ac:dyDescent="0.2">
      <c r="A3138" s="76">
        <v>37900</v>
      </c>
      <c r="B3138" s="76">
        <f t="shared" si="385"/>
        <v>37.9</v>
      </c>
      <c r="C3138" s="78">
        <f t="shared" si="386"/>
        <v>2.3498264278366349E-47</v>
      </c>
      <c r="D3138" s="78">
        <f t="shared" si="387"/>
        <v>1</v>
      </c>
      <c r="E3138" s="78">
        <f t="shared" si="388"/>
        <v>2.3498264278366349E-47</v>
      </c>
      <c r="F3138" s="78">
        <f t="shared" si="389"/>
        <v>-932.57928432236736</v>
      </c>
      <c r="G3138" s="78">
        <f t="shared" si="390"/>
        <v>100</v>
      </c>
      <c r="H3138" s="78">
        <f t="shared" si="391"/>
        <v>1.1801111173767604E-47</v>
      </c>
      <c r="I3138" s="78">
        <f t="shared" si="392"/>
        <v>1.1801111173767604E-45</v>
      </c>
      <c r="J3138" s="190"/>
    </row>
    <row r="3139" spans="1:10" x14ac:dyDescent="0.2">
      <c r="A3139" s="76">
        <v>38000</v>
      </c>
      <c r="B3139" s="76">
        <f t="shared" si="385"/>
        <v>38</v>
      </c>
      <c r="C3139" s="78">
        <f t="shared" si="386"/>
        <v>2.4268249931173787E-46</v>
      </c>
      <c r="D3139" s="78">
        <f t="shared" si="387"/>
        <v>1</v>
      </c>
      <c r="E3139" s="78">
        <f t="shared" si="388"/>
        <v>2.4268249931173787E-46</v>
      </c>
      <c r="F3139" s="78">
        <f t="shared" si="389"/>
        <v>-912.29923082081768</v>
      </c>
      <c r="G3139" s="78">
        <f t="shared" si="390"/>
        <v>100</v>
      </c>
      <c r="H3139" s="78">
        <f t="shared" si="391"/>
        <v>1.3309038179505212E-46</v>
      </c>
      <c r="I3139" s="78">
        <f t="shared" si="392"/>
        <v>1.3309038179505211E-44</v>
      </c>
      <c r="J3139" s="190"/>
    </row>
    <row r="3140" spans="1:10" x14ac:dyDescent="0.2">
      <c r="A3140" s="76">
        <v>38100</v>
      </c>
      <c r="B3140" s="76">
        <f t="shared" si="385"/>
        <v>38.1</v>
      </c>
      <c r="C3140" s="78">
        <f t="shared" si="386"/>
        <v>4.2246183185896628E-47</v>
      </c>
      <c r="D3140" s="78">
        <f t="shared" si="387"/>
        <v>1</v>
      </c>
      <c r="E3140" s="78">
        <f t="shared" si="388"/>
        <v>4.2246183185896628E-47</v>
      </c>
      <c r="F3140" s="78">
        <f t="shared" si="389"/>
        <v>-927.48425044253747</v>
      </c>
      <c r="G3140" s="78">
        <f t="shared" si="390"/>
        <v>100</v>
      </c>
      <c r="H3140" s="78">
        <f t="shared" si="391"/>
        <v>1.4246434124881725E-46</v>
      </c>
      <c r="I3140" s="78">
        <f t="shared" si="392"/>
        <v>1.4246434124881726E-44</v>
      </c>
      <c r="J3140" s="190"/>
    </row>
    <row r="3141" spans="1:10" x14ac:dyDescent="0.2">
      <c r="A3141" s="76">
        <v>38200</v>
      </c>
      <c r="B3141" s="76">
        <f t="shared" si="385"/>
        <v>38.200000000000003</v>
      </c>
      <c r="C3141" s="78">
        <f t="shared" si="386"/>
        <v>3.3632846357615592E-49</v>
      </c>
      <c r="D3141" s="78">
        <f t="shared" si="387"/>
        <v>1</v>
      </c>
      <c r="E3141" s="78">
        <f t="shared" si="388"/>
        <v>3.3632846357615592E-49</v>
      </c>
      <c r="F3141" s="78">
        <f t="shared" si="389"/>
        <v>-969.46472753322178</v>
      </c>
      <c r="G3141" s="78">
        <f t="shared" si="390"/>
        <v>100</v>
      </c>
      <c r="H3141" s="78">
        <f t="shared" si="391"/>
        <v>2.1291255824736391E-47</v>
      </c>
      <c r="I3141" s="78">
        <f t="shared" si="392"/>
        <v>2.129125582473639E-45</v>
      </c>
      <c r="J3141" s="190"/>
    </row>
    <row r="3142" spans="1:10" x14ac:dyDescent="0.2">
      <c r="A3142" s="76">
        <v>38300</v>
      </c>
      <c r="B3142" s="76">
        <f t="shared" si="385"/>
        <v>38.299999999999997</v>
      </c>
      <c r="C3142" s="78">
        <f t="shared" si="386"/>
        <v>9.6023878795111553E-48</v>
      </c>
      <c r="D3142" s="78">
        <f t="shared" si="387"/>
        <v>1</v>
      </c>
      <c r="E3142" s="78">
        <f t="shared" si="388"/>
        <v>9.6023878795111553E-48</v>
      </c>
      <c r="F3142" s="78">
        <f t="shared" si="389"/>
        <v>-940.35241510183198</v>
      </c>
      <c r="G3142" s="78">
        <f t="shared" si="390"/>
        <v>100</v>
      </c>
      <c r="H3142" s="78">
        <f t="shared" si="391"/>
        <v>4.9693581715436557E-48</v>
      </c>
      <c r="I3142" s="78">
        <f t="shared" si="392"/>
        <v>4.9693581715436555E-46</v>
      </c>
      <c r="J3142" s="190"/>
    </row>
    <row r="3143" spans="1:10" x14ac:dyDescent="0.2">
      <c r="A3143" s="76">
        <v>38400</v>
      </c>
      <c r="B3143" s="76">
        <f t="shared" si="385"/>
        <v>38.4</v>
      </c>
      <c r="C3143" s="78">
        <f t="shared" si="386"/>
        <v>2.1942945963861787E-48</v>
      </c>
      <c r="D3143" s="78">
        <f t="shared" si="387"/>
        <v>1</v>
      </c>
      <c r="E3143" s="78">
        <f t="shared" si="388"/>
        <v>2.1942945963861787E-48</v>
      </c>
      <c r="F3143" s="78">
        <f t="shared" si="389"/>
        <v>-953.17410132742225</v>
      </c>
      <c r="G3143" s="78">
        <f t="shared" si="390"/>
        <v>100</v>
      </c>
      <c r="H3143" s="78">
        <f t="shared" si="391"/>
        <v>5.8983412379486672E-48</v>
      </c>
      <c r="I3143" s="78">
        <f t="shared" si="392"/>
        <v>5.898341237948667E-46</v>
      </c>
      <c r="J3143" s="190"/>
    </row>
    <row r="3144" spans="1:10" x14ac:dyDescent="0.2">
      <c r="A3144" s="76">
        <v>38500</v>
      </c>
      <c r="B3144" s="76">
        <f t="shared" si="385"/>
        <v>38.5</v>
      </c>
      <c r="C3144" s="78">
        <f t="shared" si="386"/>
        <v>1.0831070037622608E-46</v>
      </c>
      <c r="D3144" s="78">
        <f t="shared" si="387"/>
        <v>1</v>
      </c>
      <c r="E3144" s="78">
        <f t="shared" si="388"/>
        <v>1.0831070037622608E-46</v>
      </c>
      <c r="F3144" s="78">
        <f t="shared" si="389"/>
        <v>-919.30657271702455</v>
      </c>
      <c r="G3144" s="78">
        <f t="shared" si="390"/>
        <v>100</v>
      </c>
      <c r="H3144" s="78">
        <f t="shared" si="391"/>
        <v>5.5252497486306129E-47</v>
      </c>
      <c r="I3144" s="78">
        <f t="shared" si="392"/>
        <v>5.5252497486306131E-45</v>
      </c>
      <c r="J3144" s="190"/>
    </row>
    <row r="3145" spans="1:10" x14ac:dyDescent="0.2">
      <c r="A3145" s="76">
        <v>38600</v>
      </c>
      <c r="B3145" s="76">
        <f t="shared" si="385"/>
        <v>38.6</v>
      </c>
      <c r="C3145" s="78">
        <f t="shared" si="386"/>
        <v>7.0636188492981019E-48</v>
      </c>
      <c r="D3145" s="78">
        <f t="shared" si="387"/>
        <v>1</v>
      </c>
      <c r="E3145" s="78">
        <f t="shared" si="388"/>
        <v>7.0636188492981019E-48</v>
      </c>
      <c r="F3145" s="78">
        <f t="shared" si="389"/>
        <v>-943.01945486390014</v>
      </c>
      <c r="G3145" s="78">
        <f t="shared" si="390"/>
        <v>100</v>
      </c>
      <c r="H3145" s="78">
        <f t="shared" si="391"/>
        <v>5.7687159612762091E-47</v>
      </c>
      <c r="I3145" s="78">
        <f t="shared" si="392"/>
        <v>5.7687159612762088E-45</v>
      </c>
      <c r="J3145" s="190"/>
    </row>
    <row r="3146" spans="1:10" x14ac:dyDescent="0.2">
      <c r="A3146" s="76">
        <v>38700</v>
      </c>
      <c r="B3146" s="76">
        <f t="shared" si="385"/>
        <v>38.700000000000003</v>
      </c>
      <c r="C3146" s="78">
        <f t="shared" si="386"/>
        <v>8.9953091669457284E-49</v>
      </c>
      <c r="D3146" s="78">
        <f t="shared" si="387"/>
        <v>1</v>
      </c>
      <c r="E3146" s="78">
        <f t="shared" si="388"/>
        <v>8.9953091669457284E-49</v>
      </c>
      <c r="F3146" s="78">
        <f t="shared" si="389"/>
        <v>-960.9196781089787</v>
      </c>
      <c r="G3146" s="78">
        <f t="shared" si="390"/>
        <v>100</v>
      </c>
      <c r="H3146" s="78">
        <f t="shared" si="391"/>
        <v>3.9815748829963375E-48</v>
      </c>
      <c r="I3146" s="78">
        <f t="shared" si="392"/>
        <v>3.9815748829963374E-46</v>
      </c>
      <c r="J3146" s="190"/>
    </row>
    <row r="3147" spans="1:10" x14ac:dyDescent="0.2">
      <c r="A3147" s="76">
        <v>38800</v>
      </c>
      <c r="B3147" s="76">
        <f t="shared" si="385"/>
        <v>38.799999999999997</v>
      </c>
      <c r="C3147" s="78">
        <f t="shared" si="386"/>
        <v>1.665991146000061E-47</v>
      </c>
      <c r="D3147" s="78">
        <f t="shared" si="387"/>
        <v>1</v>
      </c>
      <c r="E3147" s="78">
        <f t="shared" si="388"/>
        <v>1.665991146000061E-47</v>
      </c>
      <c r="F3147" s="78">
        <f t="shared" si="389"/>
        <v>-935.5665462200916</v>
      </c>
      <c r="G3147" s="78">
        <f t="shared" si="390"/>
        <v>100</v>
      </c>
      <c r="H3147" s="78">
        <f t="shared" si="391"/>
        <v>8.7797211883475911E-48</v>
      </c>
      <c r="I3147" s="78">
        <f t="shared" si="392"/>
        <v>8.7797211883475905E-46</v>
      </c>
      <c r="J3147" s="190"/>
    </row>
    <row r="3148" spans="1:10" x14ac:dyDescent="0.2">
      <c r="A3148" s="76">
        <v>38900</v>
      </c>
      <c r="B3148" s="76">
        <f t="shared" si="385"/>
        <v>38.9</v>
      </c>
      <c r="C3148" s="78">
        <f t="shared" si="386"/>
        <v>4.7890398126662131E-50</v>
      </c>
      <c r="D3148" s="78">
        <f t="shared" si="387"/>
        <v>1</v>
      </c>
      <c r="E3148" s="78">
        <f t="shared" si="388"/>
        <v>4.7890398126662131E-50</v>
      </c>
      <c r="F3148" s="78">
        <f t="shared" si="389"/>
        <v>-986.39503105054746</v>
      </c>
      <c r="G3148" s="78">
        <f t="shared" si="390"/>
        <v>100</v>
      </c>
      <c r="H3148" s="78">
        <f t="shared" si="391"/>
        <v>8.3539009290636359E-48</v>
      </c>
      <c r="I3148" s="78">
        <f t="shared" si="392"/>
        <v>8.3539009290636353E-46</v>
      </c>
      <c r="J3148" s="190"/>
    </row>
    <row r="3149" spans="1:10" x14ac:dyDescent="0.2">
      <c r="A3149" s="76">
        <v>39000</v>
      </c>
      <c r="B3149" s="76">
        <f t="shared" si="385"/>
        <v>39</v>
      </c>
      <c r="C3149" s="78">
        <f t="shared" si="386"/>
        <v>3.2962301230058261E-47</v>
      </c>
      <c r="D3149" s="78">
        <f t="shared" si="387"/>
        <v>1</v>
      </c>
      <c r="E3149" s="78">
        <f t="shared" si="388"/>
        <v>3.2962301230058261E-47</v>
      </c>
      <c r="F3149" s="78">
        <f t="shared" si="389"/>
        <v>-929.63964952164133</v>
      </c>
      <c r="G3149" s="78">
        <f t="shared" si="390"/>
        <v>100</v>
      </c>
      <c r="H3149" s="78">
        <f t="shared" si="391"/>
        <v>1.6505095814092462E-47</v>
      </c>
      <c r="I3149" s="78">
        <f t="shared" si="392"/>
        <v>1.6505095814092463E-45</v>
      </c>
      <c r="J3149" s="190"/>
    </row>
    <row r="3150" spans="1:10" x14ac:dyDescent="0.2">
      <c r="A3150" s="76">
        <v>39100</v>
      </c>
      <c r="B3150" s="76">
        <f t="shared" si="385"/>
        <v>39.1</v>
      </c>
      <c r="C3150" s="78">
        <f t="shared" si="386"/>
        <v>1.6561027006300258E-50</v>
      </c>
      <c r="D3150" s="78">
        <f t="shared" si="387"/>
        <v>1</v>
      </c>
      <c r="E3150" s="78">
        <f t="shared" si="388"/>
        <v>1.6561027006300258E-50</v>
      </c>
      <c r="F3150" s="78">
        <f t="shared" si="389"/>
        <v>-995.61825469240057</v>
      </c>
      <c r="G3150" s="78">
        <f t="shared" si="390"/>
        <v>100</v>
      </c>
      <c r="H3150" s="78">
        <f t="shared" si="391"/>
        <v>1.648943112853228E-47</v>
      </c>
      <c r="I3150" s="78">
        <f t="shared" si="392"/>
        <v>1.6489431128532279E-45</v>
      </c>
      <c r="J3150" s="190"/>
    </row>
    <row r="3151" spans="1:10" x14ac:dyDescent="0.2">
      <c r="A3151" s="76">
        <v>39200</v>
      </c>
      <c r="B3151" s="76">
        <f t="shared" si="385"/>
        <v>39.200000000000003</v>
      </c>
      <c r="C3151" s="78">
        <f t="shared" si="386"/>
        <v>5.8255864454794973E-47</v>
      </c>
      <c r="D3151" s="78">
        <f t="shared" si="387"/>
        <v>1</v>
      </c>
      <c r="E3151" s="78">
        <f t="shared" si="388"/>
        <v>5.8255864454794973E-47</v>
      </c>
      <c r="F3151" s="78">
        <f t="shared" si="389"/>
        <v>-924.69320697783019</v>
      </c>
      <c r="G3151" s="78">
        <f t="shared" si="390"/>
        <v>100</v>
      </c>
      <c r="H3151" s="78">
        <f t="shared" si="391"/>
        <v>2.9136212740900636E-47</v>
      </c>
      <c r="I3151" s="78">
        <f t="shared" si="392"/>
        <v>2.9136212740900634E-45</v>
      </c>
      <c r="J3151" s="190"/>
    </row>
    <row r="3152" spans="1:10" x14ac:dyDescent="0.2">
      <c r="A3152" s="76">
        <v>39300</v>
      </c>
      <c r="B3152" s="76">
        <f t="shared" si="385"/>
        <v>39.299999999999997</v>
      </c>
      <c r="C3152" s="78">
        <f t="shared" si="386"/>
        <v>7.0433691435755211E-49</v>
      </c>
      <c r="D3152" s="78">
        <f t="shared" si="387"/>
        <v>1</v>
      </c>
      <c r="E3152" s="78">
        <f t="shared" si="388"/>
        <v>7.0433691435755211E-49</v>
      </c>
      <c r="F3152" s="78">
        <f t="shared" si="389"/>
        <v>-963.04439099200954</v>
      </c>
      <c r="G3152" s="78">
        <f t="shared" si="390"/>
        <v>100</v>
      </c>
      <c r="H3152" s="78">
        <f t="shared" si="391"/>
        <v>2.9480100684576264E-47</v>
      </c>
      <c r="I3152" s="78">
        <f t="shared" si="392"/>
        <v>2.9480100684576263E-45</v>
      </c>
      <c r="J3152" s="190"/>
    </row>
    <row r="3153" spans="1:10" x14ac:dyDescent="0.2">
      <c r="A3153" s="76">
        <v>39400</v>
      </c>
      <c r="B3153" s="76">
        <f t="shared" si="385"/>
        <v>39.4</v>
      </c>
      <c r="C3153" s="78">
        <f t="shared" si="386"/>
        <v>9.7768046540869308E-48</v>
      </c>
      <c r="D3153" s="78">
        <f t="shared" si="387"/>
        <v>1</v>
      </c>
      <c r="E3153" s="78">
        <f t="shared" si="388"/>
        <v>9.7768046540869308E-48</v>
      </c>
      <c r="F3153" s="78">
        <f t="shared" si="389"/>
        <v>-940.19606124340362</v>
      </c>
      <c r="G3153" s="78">
        <f t="shared" si="390"/>
        <v>100</v>
      </c>
      <c r="H3153" s="78">
        <f t="shared" si="391"/>
        <v>5.2405707842222414E-48</v>
      </c>
      <c r="I3153" s="78">
        <f t="shared" si="392"/>
        <v>5.2405707842222412E-46</v>
      </c>
      <c r="J3153" s="190"/>
    </row>
    <row r="3154" spans="1:10" x14ac:dyDescent="0.2">
      <c r="A3154" s="76">
        <v>39500</v>
      </c>
      <c r="B3154" s="76">
        <f t="shared" si="385"/>
        <v>39.5</v>
      </c>
      <c r="C3154" s="78">
        <f t="shared" si="386"/>
        <v>1.4131524045250827E-46</v>
      </c>
      <c r="D3154" s="78">
        <f t="shared" si="387"/>
        <v>1</v>
      </c>
      <c r="E3154" s="78">
        <f t="shared" si="388"/>
        <v>1.4131524045250827E-46</v>
      </c>
      <c r="F3154" s="78">
        <f t="shared" si="389"/>
        <v>-916.99621996366557</v>
      </c>
      <c r="G3154" s="78">
        <f t="shared" si="390"/>
        <v>100</v>
      </c>
      <c r="H3154" s="78">
        <f t="shared" si="391"/>
        <v>7.5546022553297605E-47</v>
      </c>
      <c r="I3154" s="78">
        <f t="shared" si="392"/>
        <v>7.5546022553297602E-45</v>
      </c>
      <c r="J3154" s="190"/>
    </row>
    <row r="3155" spans="1:10" x14ac:dyDescent="0.2">
      <c r="A3155" s="76">
        <v>39600</v>
      </c>
      <c r="B3155" s="76">
        <f t="shared" si="385"/>
        <v>39.6</v>
      </c>
      <c r="C3155" s="78">
        <f t="shared" si="386"/>
        <v>1.4679177877581952E-46</v>
      </c>
      <c r="D3155" s="78">
        <f t="shared" si="387"/>
        <v>1</v>
      </c>
      <c r="E3155" s="78">
        <f t="shared" si="388"/>
        <v>1.4679177877581952E-46</v>
      </c>
      <c r="F3155" s="78">
        <f t="shared" si="389"/>
        <v>-916.66596533693803</v>
      </c>
      <c r="G3155" s="78">
        <f t="shared" si="390"/>
        <v>100</v>
      </c>
      <c r="H3155" s="78">
        <f t="shared" si="391"/>
        <v>1.440535096141639E-46</v>
      </c>
      <c r="I3155" s="78">
        <f t="shared" si="392"/>
        <v>1.4405350961416391E-44</v>
      </c>
      <c r="J3155" s="190"/>
    </row>
    <row r="3156" spans="1:10" x14ac:dyDescent="0.2">
      <c r="A3156" s="76">
        <v>39700</v>
      </c>
      <c r="B3156" s="76">
        <f t="shared" si="385"/>
        <v>39.700000000000003</v>
      </c>
      <c r="C3156" s="78">
        <f t="shared" si="386"/>
        <v>1.0849862666203818E-47</v>
      </c>
      <c r="D3156" s="78">
        <f t="shared" si="387"/>
        <v>1</v>
      </c>
      <c r="E3156" s="78">
        <f t="shared" si="388"/>
        <v>1.0849862666203818E-47</v>
      </c>
      <c r="F3156" s="78">
        <f t="shared" si="389"/>
        <v>-939.29151517858986</v>
      </c>
      <c r="G3156" s="78">
        <f t="shared" si="390"/>
        <v>100</v>
      </c>
      <c r="H3156" s="78">
        <f t="shared" si="391"/>
        <v>7.8820820721011667E-47</v>
      </c>
      <c r="I3156" s="78">
        <f t="shared" si="392"/>
        <v>7.8820820721011665E-45</v>
      </c>
      <c r="J3156" s="190"/>
    </row>
    <row r="3157" spans="1:10" x14ac:dyDescent="0.2">
      <c r="A3157" s="76">
        <v>39800</v>
      </c>
      <c r="B3157" s="76">
        <f t="shared" si="385"/>
        <v>39.799999999999997</v>
      </c>
      <c r="C3157" s="78">
        <f t="shared" si="386"/>
        <v>7.0935207368956732E-49</v>
      </c>
      <c r="D3157" s="78">
        <f t="shared" si="387"/>
        <v>1</v>
      </c>
      <c r="E3157" s="78">
        <f t="shared" si="388"/>
        <v>7.0935207368956732E-49</v>
      </c>
      <c r="F3157" s="78">
        <f t="shared" si="389"/>
        <v>-962.98276314658187</v>
      </c>
      <c r="G3157" s="78">
        <f t="shared" si="390"/>
        <v>100</v>
      </c>
      <c r="H3157" s="78">
        <f t="shared" si="391"/>
        <v>5.7796073699466924E-48</v>
      </c>
      <c r="I3157" s="78">
        <f t="shared" si="392"/>
        <v>5.7796073699466928E-46</v>
      </c>
      <c r="J3157" s="190"/>
    </row>
    <row r="3158" spans="1:10" x14ac:dyDescent="0.2">
      <c r="A3158" s="76">
        <v>39900</v>
      </c>
      <c r="B3158" s="76">
        <f t="shared" si="385"/>
        <v>39.9</v>
      </c>
      <c r="C3158" s="78">
        <f t="shared" si="386"/>
        <v>2.4521470675747339E-47</v>
      </c>
      <c r="D3158" s="78">
        <f t="shared" si="387"/>
        <v>1</v>
      </c>
      <c r="E3158" s="78">
        <f t="shared" si="388"/>
        <v>2.4521470675747339E-47</v>
      </c>
      <c r="F3158" s="78">
        <f t="shared" si="389"/>
        <v>-932.20906973102672</v>
      </c>
      <c r="G3158" s="78">
        <f t="shared" si="390"/>
        <v>100</v>
      </c>
      <c r="H3158" s="78">
        <f t="shared" si="391"/>
        <v>1.2615411374718453E-47</v>
      </c>
      <c r="I3158" s="78">
        <f t="shared" si="392"/>
        <v>1.2615411374718454E-45</v>
      </c>
      <c r="J3158" s="190"/>
    </row>
    <row r="3159" spans="1:10" x14ac:dyDescent="0.2">
      <c r="A3159" s="76">
        <v>40000</v>
      </c>
      <c r="B3159" s="76">
        <f t="shared" si="385"/>
        <v>40</v>
      </c>
      <c r="C3159" s="78">
        <f t="shared" si="386"/>
        <v>1.4048948934830486E-50</v>
      </c>
      <c r="D3159" s="78">
        <f t="shared" si="387"/>
        <v>1</v>
      </c>
      <c r="E3159" s="78">
        <f t="shared" si="388"/>
        <v>1.4048948934830486E-50</v>
      </c>
      <c r="F3159" s="78">
        <f t="shared" si="389"/>
        <v>-997.04712332141025</v>
      </c>
      <c r="G3159" s="78">
        <f t="shared" si="390"/>
        <v>100</v>
      </c>
      <c r="H3159" s="78">
        <f t="shared" si="391"/>
        <v>1.2267759812341086E-47</v>
      </c>
      <c r="I3159" s="78">
        <f t="shared" si="392"/>
        <v>1.2267759812341086E-45</v>
      </c>
      <c r="J3159" s="190"/>
    </row>
    <row r="3160" spans="1:10" x14ac:dyDescent="0.2">
      <c r="A3160" s="76">
        <v>40100</v>
      </c>
      <c r="B3160" s="76">
        <f t="shared" si="385"/>
        <v>40.1</v>
      </c>
      <c r="C3160" s="78">
        <f t="shared" si="386"/>
        <v>4.7353033081303302E-47</v>
      </c>
      <c r="D3160" s="78">
        <f t="shared" si="387"/>
        <v>1</v>
      </c>
      <c r="E3160" s="78">
        <f t="shared" si="388"/>
        <v>4.7353033081303302E-47</v>
      </c>
      <c r="F3160" s="78">
        <f t="shared" si="389"/>
        <v>-926.49304396223806</v>
      </c>
      <c r="G3160" s="78">
        <f t="shared" si="390"/>
        <v>100</v>
      </c>
      <c r="H3160" s="78">
        <f t="shared" si="391"/>
        <v>2.3683541015119068E-47</v>
      </c>
      <c r="I3160" s="78">
        <f t="shared" si="392"/>
        <v>2.3683541015119067E-45</v>
      </c>
      <c r="J3160" s="190"/>
    </row>
    <row r="3161" spans="1:10" x14ac:dyDescent="0.2">
      <c r="A3161" s="76">
        <v>40200</v>
      </c>
      <c r="B3161" s="76">
        <f t="shared" si="385"/>
        <v>40.200000000000003</v>
      </c>
      <c r="C3161" s="78">
        <f t="shared" si="386"/>
        <v>7.8934907506611411E-50</v>
      </c>
      <c r="D3161" s="78">
        <f t="shared" si="387"/>
        <v>1</v>
      </c>
      <c r="E3161" s="78">
        <f t="shared" si="388"/>
        <v>7.8934907506611411E-50</v>
      </c>
      <c r="F3161" s="78">
        <f t="shared" si="389"/>
        <v>-982.05461791176629</v>
      </c>
      <c r="G3161" s="78">
        <f t="shared" si="390"/>
        <v>100</v>
      </c>
      <c r="H3161" s="78">
        <f t="shared" si="391"/>
        <v>2.3715983994404957E-47</v>
      </c>
      <c r="I3161" s="78">
        <f t="shared" si="392"/>
        <v>2.3715983994404955E-45</v>
      </c>
      <c r="J3161" s="190"/>
    </row>
    <row r="3162" spans="1:10" x14ac:dyDescent="0.2">
      <c r="A3162" s="76">
        <v>40300</v>
      </c>
      <c r="B3162" s="76">
        <f t="shared" si="385"/>
        <v>40.299999999999997</v>
      </c>
      <c r="C3162" s="78">
        <f t="shared" si="386"/>
        <v>8.2477818947859861E-47</v>
      </c>
      <c r="D3162" s="78">
        <f t="shared" si="387"/>
        <v>1</v>
      </c>
      <c r="E3162" s="78">
        <f t="shared" si="388"/>
        <v>8.2477818947859861E-47</v>
      </c>
      <c r="F3162" s="78">
        <f t="shared" si="389"/>
        <v>-921.6732566420352</v>
      </c>
      <c r="G3162" s="78">
        <f t="shared" si="390"/>
        <v>100</v>
      </c>
      <c r="H3162" s="78">
        <f t="shared" si="391"/>
        <v>4.1278376927683236E-47</v>
      </c>
      <c r="I3162" s="78">
        <f t="shared" si="392"/>
        <v>4.1278376927683238E-45</v>
      </c>
      <c r="J3162" s="190"/>
    </row>
    <row r="3163" spans="1:10" x14ac:dyDescent="0.2">
      <c r="A3163" s="76">
        <v>40400</v>
      </c>
      <c r="B3163" s="76">
        <f t="shared" si="385"/>
        <v>40.4</v>
      </c>
      <c r="C3163" s="78">
        <f t="shared" si="386"/>
        <v>1.4055615740077067E-48</v>
      </c>
      <c r="D3163" s="78">
        <f t="shared" si="387"/>
        <v>1</v>
      </c>
      <c r="E3163" s="78">
        <f t="shared" si="388"/>
        <v>1.4055615740077067E-48</v>
      </c>
      <c r="F3163" s="78">
        <f t="shared" si="389"/>
        <v>-957.04300248649486</v>
      </c>
      <c r="G3163" s="78">
        <f t="shared" si="390"/>
        <v>100</v>
      </c>
      <c r="H3163" s="78">
        <f t="shared" si="391"/>
        <v>4.1941690260933783E-47</v>
      </c>
      <c r="I3163" s="78">
        <f t="shared" si="392"/>
        <v>4.1941690260933781E-45</v>
      </c>
      <c r="J3163" s="190"/>
    </row>
    <row r="3164" spans="1:10" x14ac:dyDescent="0.2">
      <c r="A3164" s="76">
        <v>40500</v>
      </c>
      <c r="B3164" s="76">
        <f t="shared" si="385"/>
        <v>40.5</v>
      </c>
      <c r="C3164" s="78">
        <f t="shared" si="386"/>
        <v>1.013045053154395E-47</v>
      </c>
      <c r="D3164" s="78">
        <f t="shared" si="387"/>
        <v>1</v>
      </c>
      <c r="E3164" s="78">
        <f t="shared" si="388"/>
        <v>1.013045053154395E-47</v>
      </c>
      <c r="F3164" s="78">
        <f t="shared" si="389"/>
        <v>-939.8874247966196</v>
      </c>
      <c r="G3164" s="78">
        <f t="shared" si="390"/>
        <v>100</v>
      </c>
      <c r="H3164" s="78">
        <f t="shared" si="391"/>
        <v>5.7680060527758281E-48</v>
      </c>
      <c r="I3164" s="78">
        <f t="shared" si="392"/>
        <v>5.7680060527758281E-46</v>
      </c>
      <c r="J3164" s="190"/>
    </row>
    <row r="3165" spans="1:10" x14ac:dyDescent="0.2">
      <c r="A3165" s="76">
        <v>40600</v>
      </c>
      <c r="B3165" s="76">
        <f t="shared" si="385"/>
        <v>40.6</v>
      </c>
      <c r="C3165" s="78">
        <f t="shared" si="386"/>
        <v>1.6641982424219122E-46</v>
      </c>
      <c r="D3165" s="78">
        <f t="shared" si="387"/>
        <v>1</v>
      </c>
      <c r="E3165" s="78">
        <f t="shared" si="388"/>
        <v>1.6641982424219122E-46</v>
      </c>
      <c r="F3165" s="78">
        <f t="shared" si="389"/>
        <v>-915.57589881977879</v>
      </c>
      <c r="G3165" s="78">
        <f t="shared" si="390"/>
        <v>100</v>
      </c>
      <c r="H3165" s="78">
        <f t="shared" si="391"/>
        <v>8.8275137386867576E-47</v>
      </c>
      <c r="I3165" s="78">
        <f t="shared" si="392"/>
        <v>8.8275137386867578E-45</v>
      </c>
      <c r="J3165" s="190"/>
    </row>
    <row r="3166" spans="1:10" x14ac:dyDescent="0.2">
      <c r="A3166" s="76">
        <v>40700</v>
      </c>
      <c r="B3166" s="76">
        <f t="shared" si="385"/>
        <v>40.700000000000003</v>
      </c>
      <c r="C3166" s="78">
        <f t="shared" si="386"/>
        <v>2.0497081613418569E-46</v>
      </c>
      <c r="D3166" s="78">
        <f t="shared" si="387"/>
        <v>1</v>
      </c>
      <c r="E3166" s="78">
        <f t="shared" si="388"/>
        <v>2.0497081613418569E-46</v>
      </c>
      <c r="F3166" s="78">
        <f t="shared" si="389"/>
        <v>-913.76615939294675</v>
      </c>
      <c r="G3166" s="78">
        <f t="shared" si="390"/>
        <v>100</v>
      </c>
      <c r="H3166" s="78">
        <f t="shared" si="391"/>
        <v>1.8569532018818846E-46</v>
      </c>
      <c r="I3166" s="78">
        <f t="shared" si="392"/>
        <v>1.8569532018818846E-44</v>
      </c>
      <c r="J3166" s="190"/>
    </row>
    <row r="3167" spans="1:10" x14ac:dyDescent="0.2">
      <c r="A3167" s="76">
        <v>40800</v>
      </c>
      <c r="B3167" s="76">
        <f t="shared" si="385"/>
        <v>40.799999999999997</v>
      </c>
      <c r="C3167" s="78">
        <f t="shared" si="386"/>
        <v>1.698971464738595E-47</v>
      </c>
      <c r="D3167" s="78">
        <f t="shared" si="387"/>
        <v>1</v>
      </c>
      <c r="E3167" s="78">
        <f t="shared" si="388"/>
        <v>1.698971464738595E-47</v>
      </c>
      <c r="F3167" s="78">
        <f t="shared" si="389"/>
        <v>-935.3962783062052</v>
      </c>
      <c r="G3167" s="78">
        <f t="shared" si="390"/>
        <v>100</v>
      </c>
      <c r="H3167" s="78">
        <f t="shared" si="391"/>
        <v>1.1098026539078581E-46</v>
      </c>
      <c r="I3167" s="78">
        <f t="shared" si="392"/>
        <v>1.1098026539078581E-44</v>
      </c>
      <c r="J3167" s="190"/>
    </row>
    <row r="3168" spans="1:10" x14ac:dyDescent="0.2">
      <c r="A3168" s="76">
        <v>40900</v>
      </c>
      <c r="B3168" s="76">
        <f t="shared" si="385"/>
        <v>40.9</v>
      </c>
      <c r="C3168" s="78">
        <f t="shared" si="386"/>
        <v>5.3133878069043895E-49</v>
      </c>
      <c r="D3168" s="78">
        <f t="shared" si="387"/>
        <v>1</v>
      </c>
      <c r="E3168" s="78">
        <f t="shared" si="388"/>
        <v>5.3133878069043895E-49</v>
      </c>
      <c r="F3168" s="78">
        <f t="shared" si="389"/>
        <v>-965.49256970381862</v>
      </c>
      <c r="G3168" s="78">
        <f t="shared" si="390"/>
        <v>100</v>
      </c>
      <c r="H3168" s="78">
        <f t="shared" si="391"/>
        <v>8.7605267140381951E-48</v>
      </c>
      <c r="I3168" s="78">
        <f t="shared" si="392"/>
        <v>8.7605267140381946E-46</v>
      </c>
      <c r="J3168" s="190"/>
    </row>
    <row r="3169" spans="1:10" x14ac:dyDescent="0.2">
      <c r="A3169" s="76">
        <v>41000</v>
      </c>
      <c r="B3169" s="76">
        <f t="shared" si="385"/>
        <v>41</v>
      </c>
      <c r="C3169" s="78">
        <f t="shared" si="386"/>
        <v>3.7029158475631872E-47</v>
      </c>
      <c r="D3169" s="78">
        <f t="shared" si="387"/>
        <v>1</v>
      </c>
      <c r="E3169" s="78">
        <f t="shared" si="388"/>
        <v>3.7029158475631872E-47</v>
      </c>
      <c r="F3169" s="78">
        <f t="shared" si="389"/>
        <v>-928.62912315222866</v>
      </c>
      <c r="G3169" s="78">
        <f t="shared" si="390"/>
        <v>100</v>
      </c>
      <c r="H3169" s="78">
        <f t="shared" si="391"/>
        <v>1.8780248628161155E-47</v>
      </c>
      <c r="I3169" s="78">
        <f t="shared" si="392"/>
        <v>1.8780248628161154E-45</v>
      </c>
      <c r="J3169" s="190"/>
    </row>
    <row r="3170" spans="1:10" x14ac:dyDescent="0.2">
      <c r="A3170" s="76">
        <v>41100</v>
      </c>
      <c r="B3170" s="76">
        <f t="shared" si="385"/>
        <v>41.1</v>
      </c>
      <c r="C3170" s="78">
        <f t="shared" si="386"/>
        <v>9.6346694075493082E-52</v>
      </c>
      <c r="D3170" s="78">
        <f t="shared" si="387"/>
        <v>1</v>
      </c>
      <c r="E3170" s="78">
        <f t="shared" si="388"/>
        <v>9.6346694075493082E-52</v>
      </c>
      <c r="F3170" s="78">
        <f t="shared" si="389"/>
        <v>-1020.323263652221</v>
      </c>
      <c r="G3170" s="78">
        <f t="shared" si="390"/>
        <v>100</v>
      </c>
      <c r="H3170" s="78">
        <f t="shared" si="391"/>
        <v>1.8515060971286313E-47</v>
      </c>
      <c r="I3170" s="78">
        <f t="shared" si="392"/>
        <v>1.8515060971286314E-45</v>
      </c>
      <c r="J3170" s="190"/>
    </row>
    <row r="3171" spans="1:10" x14ac:dyDescent="0.2">
      <c r="A3171" s="76">
        <v>41200</v>
      </c>
      <c r="B3171" s="76">
        <f t="shared" si="385"/>
        <v>41.2</v>
      </c>
      <c r="C3171" s="78">
        <f t="shared" si="386"/>
        <v>7.0050505637429205E-47</v>
      </c>
      <c r="D3171" s="78">
        <f t="shared" si="387"/>
        <v>1</v>
      </c>
      <c r="E3171" s="78">
        <f t="shared" si="388"/>
        <v>7.0050505637429205E-47</v>
      </c>
      <c r="F3171" s="78">
        <f t="shared" si="389"/>
        <v>-923.09177451098947</v>
      </c>
      <c r="G3171" s="78">
        <f t="shared" si="390"/>
        <v>100</v>
      </c>
      <c r="H3171" s="78">
        <f t="shared" si="391"/>
        <v>3.502573455218498E-47</v>
      </c>
      <c r="I3171" s="78">
        <f t="shared" si="392"/>
        <v>3.5025734552184979E-45</v>
      </c>
      <c r="J3171" s="190"/>
    </row>
    <row r="3172" spans="1:10" x14ac:dyDescent="0.2">
      <c r="A3172" s="76">
        <v>41300</v>
      </c>
      <c r="B3172" s="76">
        <f t="shared" si="385"/>
        <v>41.3</v>
      </c>
      <c r="C3172" s="78">
        <f t="shared" si="386"/>
        <v>2.5883059966439471E-49</v>
      </c>
      <c r="D3172" s="78">
        <f t="shared" si="387"/>
        <v>1</v>
      </c>
      <c r="E3172" s="78">
        <f t="shared" si="388"/>
        <v>2.5883059966439471E-49</v>
      </c>
      <c r="F3172" s="78">
        <f t="shared" si="389"/>
        <v>-971.73968762963273</v>
      </c>
      <c r="G3172" s="78">
        <f t="shared" si="390"/>
        <v>100</v>
      </c>
      <c r="H3172" s="78">
        <f t="shared" si="391"/>
        <v>3.5154668118546798E-47</v>
      </c>
      <c r="I3172" s="78">
        <f t="shared" si="392"/>
        <v>3.5154668118546799E-45</v>
      </c>
      <c r="J3172" s="190"/>
    </row>
    <row r="3173" spans="1:10" x14ac:dyDescent="0.2">
      <c r="A3173" s="76">
        <v>41400</v>
      </c>
      <c r="B3173" s="76">
        <f t="shared" si="385"/>
        <v>41.4</v>
      </c>
      <c r="C3173" s="78">
        <f t="shared" si="386"/>
        <v>1.2055956262003082E-46</v>
      </c>
      <c r="D3173" s="78">
        <f t="shared" si="387"/>
        <v>1</v>
      </c>
      <c r="E3173" s="78">
        <f t="shared" si="388"/>
        <v>1.2055956262003082E-46</v>
      </c>
      <c r="F3173" s="78">
        <f t="shared" si="389"/>
        <v>-918.37596672548955</v>
      </c>
      <c r="G3173" s="78">
        <f t="shared" si="390"/>
        <v>100</v>
      </c>
      <c r="H3173" s="78">
        <f t="shared" si="391"/>
        <v>6.040919660984761E-47</v>
      </c>
      <c r="I3173" s="78">
        <f t="shared" si="392"/>
        <v>6.0409196609847607E-45</v>
      </c>
      <c r="J3173" s="190"/>
    </row>
    <row r="3174" spans="1:10" x14ac:dyDescent="0.2">
      <c r="A3174" s="76">
        <v>41500</v>
      </c>
      <c r="B3174" s="76">
        <f t="shared" si="385"/>
        <v>41.5</v>
      </c>
      <c r="C3174" s="78">
        <f t="shared" si="386"/>
        <v>2.7434465823625698E-48</v>
      </c>
      <c r="D3174" s="78">
        <f t="shared" si="387"/>
        <v>1</v>
      </c>
      <c r="E3174" s="78">
        <f t="shared" si="388"/>
        <v>2.7434465823625698E-48</v>
      </c>
      <c r="F3174" s="78">
        <f t="shared" si="389"/>
        <v>-951.23406983063387</v>
      </c>
      <c r="G3174" s="78">
        <f t="shared" si="390"/>
        <v>100</v>
      </c>
      <c r="H3174" s="78">
        <f t="shared" si="391"/>
        <v>6.1651504601196694E-47</v>
      </c>
      <c r="I3174" s="78">
        <f t="shared" si="392"/>
        <v>6.1651504601196697E-45</v>
      </c>
      <c r="J3174" s="190"/>
    </row>
    <row r="3175" spans="1:10" x14ac:dyDescent="0.2">
      <c r="A3175" s="76">
        <v>41600</v>
      </c>
      <c r="B3175" s="76">
        <f t="shared" si="385"/>
        <v>41.6</v>
      </c>
      <c r="C3175" s="78">
        <f t="shared" si="386"/>
        <v>1.072025490367364E-47</v>
      </c>
      <c r="D3175" s="78">
        <f t="shared" si="387"/>
        <v>1</v>
      </c>
      <c r="E3175" s="78">
        <f t="shared" si="388"/>
        <v>1.072025490367364E-47</v>
      </c>
      <c r="F3175" s="78">
        <f t="shared" si="389"/>
        <v>-939.39589775938975</v>
      </c>
      <c r="G3175" s="78">
        <f t="shared" si="390"/>
        <v>100</v>
      </c>
      <c r="H3175" s="78">
        <f t="shared" si="391"/>
        <v>6.7318507430181057E-48</v>
      </c>
      <c r="I3175" s="78">
        <f t="shared" si="392"/>
        <v>6.7318507430181055E-46</v>
      </c>
      <c r="J3175" s="190"/>
    </row>
    <row r="3176" spans="1:10" x14ac:dyDescent="0.2">
      <c r="A3176" s="76">
        <v>41700</v>
      </c>
      <c r="B3176" s="76">
        <f t="shared" si="385"/>
        <v>41.7</v>
      </c>
      <c r="C3176" s="78">
        <f t="shared" si="386"/>
        <v>2.0295969229913916E-46</v>
      </c>
      <c r="D3176" s="78">
        <f t="shared" si="387"/>
        <v>1</v>
      </c>
      <c r="E3176" s="78">
        <f t="shared" si="388"/>
        <v>2.0295969229913916E-46</v>
      </c>
      <c r="F3176" s="78">
        <f t="shared" si="389"/>
        <v>-913.85180408412293</v>
      </c>
      <c r="G3176" s="78">
        <f t="shared" si="390"/>
        <v>100</v>
      </c>
      <c r="H3176" s="78">
        <f t="shared" si="391"/>
        <v>1.068399736014064E-46</v>
      </c>
      <c r="I3176" s="78">
        <f t="shared" si="392"/>
        <v>1.0683997360140641E-44</v>
      </c>
      <c r="J3176" s="190"/>
    </row>
    <row r="3177" spans="1:10" x14ac:dyDescent="0.2">
      <c r="A3177" s="76">
        <v>41800</v>
      </c>
      <c r="B3177" s="76">
        <f t="shared" si="385"/>
        <v>41.8</v>
      </c>
      <c r="C3177" s="78">
        <f t="shared" si="386"/>
        <v>2.9666286285357827E-46</v>
      </c>
      <c r="D3177" s="78">
        <f t="shared" si="387"/>
        <v>1</v>
      </c>
      <c r="E3177" s="78">
        <f t="shared" si="388"/>
        <v>2.9666286285357827E-46</v>
      </c>
      <c r="F3177" s="78">
        <f t="shared" si="389"/>
        <v>-910.55473633131237</v>
      </c>
      <c r="G3177" s="78">
        <f t="shared" si="390"/>
        <v>100</v>
      </c>
      <c r="H3177" s="78">
        <f t="shared" si="391"/>
        <v>2.4981127757635871E-46</v>
      </c>
      <c r="I3177" s="78">
        <f t="shared" si="392"/>
        <v>2.498112775763587E-44</v>
      </c>
      <c r="J3177" s="190"/>
    </row>
    <row r="3178" spans="1:10" x14ac:dyDescent="0.2">
      <c r="A3178" s="76">
        <v>41900</v>
      </c>
      <c r="B3178" s="76">
        <f t="shared" si="385"/>
        <v>41.9</v>
      </c>
      <c r="C3178" s="78">
        <f t="shared" si="386"/>
        <v>2.7331127630263906E-47</v>
      </c>
      <c r="D3178" s="78">
        <f t="shared" si="387"/>
        <v>1</v>
      </c>
      <c r="E3178" s="78">
        <f t="shared" si="388"/>
        <v>2.7331127630263906E-47</v>
      </c>
      <c r="F3178" s="78">
        <f t="shared" si="389"/>
        <v>-931.26684899549286</v>
      </c>
      <c r="G3178" s="78">
        <f t="shared" si="390"/>
        <v>100</v>
      </c>
      <c r="H3178" s="78">
        <f t="shared" si="391"/>
        <v>1.6199699524192109E-46</v>
      </c>
      <c r="I3178" s="78">
        <f t="shared" si="392"/>
        <v>1.619969952419211E-44</v>
      </c>
      <c r="J3178" s="190"/>
    </row>
    <row r="3179" spans="1:10" x14ac:dyDescent="0.2">
      <c r="A3179" s="76">
        <v>42000</v>
      </c>
      <c r="B3179" s="76">
        <f t="shared" si="385"/>
        <v>42</v>
      </c>
      <c r="C3179" s="78">
        <f t="shared" si="386"/>
        <v>3.6624557378858262E-49</v>
      </c>
      <c r="D3179" s="78">
        <f t="shared" si="387"/>
        <v>1</v>
      </c>
      <c r="E3179" s="78">
        <f t="shared" si="388"/>
        <v>3.6624557378858262E-49</v>
      </c>
      <c r="F3179" s="78">
        <f t="shared" si="389"/>
        <v>-968.72455230426851</v>
      </c>
      <c r="G3179" s="78">
        <f t="shared" si="390"/>
        <v>100</v>
      </c>
      <c r="H3179" s="78">
        <f t="shared" si="391"/>
        <v>1.3848686602026244E-47</v>
      </c>
      <c r="I3179" s="78">
        <f t="shared" si="392"/>
        <v>1.3848686602026245E-45</v>
      </c>
      <c r="J3179" s="190"/>
    </row>
    <row r="3180" spans="1:10" x14ac:dyDescent="0.2">
      <c r="A3180" s="76">
        <v>42100</v>
      </c>
      <c r="B3180" s="76">
        <f t="shared" si="385"/>
        <v>42.1</v>
      </c>
      <c r="C3180" s="78">
        <f t="shared" si="386"/>
        <v>5.7781974207692602E-47</v>
      </c>
      <c r="D3180" s="78">
        <f t="shared" si="387"/>
        <v>1</v>
      </c>
      <c r="E3180" s="78">
        <f t="shared" si="388"/>
        <v>5.7781974207692602E-47</v>
      </c>
      <c r="F3180" s="78">
        <f t="shared" si="389"/>
        <v>-924.76415247833768</v>
      </c>
      <c r="G3180" s="78">
        <f t="shared" si="390"/>
        <v>100</v>
      </c>
      <c r="H3180" s="78">
        <f t="shared" si="391"/>
        <v>2.9074109890740594E-47</v>
      </c>
      <c r="I3180" s="78">
        <f t="shared" si="392"/>
        <v>2.9074109890740597E-45</v>
      </c>
      <c r="J3180" s="190"/>
    </row>
    <row r="3181" spans="1:10" x14ac:dyDescent="0.2">
      <c r="A3181" s="76">
        <v>42200</v>
      </c>
      <c r="B3181" s="76">
        <f t="shared" si="385"/>
        <v>42.2</v>
      </c>
      <c r="C3181" s="78">
        <f t="shared" si="386"/>
        <v>3.9054686805387048E-52</v>
      </c>
      <c r="D3181" s="78">
        <f t="shared" si="387"/>
        <v>1</v>
      </c>
      <c r="E3181" s="78">
        <f t="shared" si="388"/>
        <v>3.9054686805387048E-52</v>
      </c>
      <c r="F3181" s="78">
        <f t="shared" si="389"/>
        <v>-1028.1665368123897</v>
      </c>
      <c r="G3181" s="78">
        <f t="shared" si="390"/>
        <v>100</v>
      </c>
      <c r="H3181" s="78">
        <f t="shared" si="391"/>
        <v>2.8891182377280328E-47</v>
      </c>
      <c r="I3181" s="78">
        <f t="shared" si="392"/>
        <v>2.8891182377280331E-45</v>
      </c>
      <c r="J3181" s="190"/>
    </row>
    <row r="3182" spans="1:10" x14ac:dyDescent="0.2">
      <c r="A3182" s="76">
        <v>42300</v>
      </c>
      <c r="B3182" s="76">
        <f t="shared" si="385"/>
        <v>42.3</v>
      </c>
      <c r="C3182" s="78">
        <f t="shared" si="386"/>
        <v>1.0748627159990454E-46</v>
      </c>
      <c r="D3182" s="78">
        <f t="shared" si="387"/>
        <v>1</v>
      </c>
      <c r="E3182" s="78">
        <f t="shared" si="388"/>
        <v>1.0748627159990454E-46</v>
      </c>
      <c r="F3182" s="78">
        <f t="shared" si="389"/>
        <v>-919.37294002643569</v>
      </c>
      <c r="G3182" s="78">
        <f t="shared" si="390"/>
        <v>100</v>
      </c>
      <c r="H3182" s="78">
        <f t="shared" si="391"/>
        <v>5.3743331073386297E-47</v>
      </c>
      <c r="I3182" s="78">
        <f t="shared" si="392"/>
        <v>5.3743331073386299E-45</v>
      </c>
      <c r="J3182" s="190"/>
    </row>
    <row r="3183" spans="1:10" x14ac:dyDescent="0.2">
      <c r="A3183" s="76">
        <v>42400</v>
      </c>
      <c r="B3183" s="76">
        <f t="shared" si="385"/>
        <v>42.4</v>
      </c>
      <c r="C3183" s="78">
        <f t="shared" si="386"/>
        <v>7.138488533610785E-49</v>
      </c>
      <c r="D3183" s="78">
        <f t="shared" si="387"/>
        <v>1</v>
      </c>
      <c r="E3183" s="78">
        <f t="shared" si="388"/>
        <v>7.138488533610785E-49</v>
      </c>
      <c r="F3183" s="78">
        <f t="shared" si="389"/>
        <v>-962.92787467484391</v>
      </c>
      <c r="G3183" s="78">
        <f t="shared" si="390"/>
        <v>100</v>
      </c>
      <c r="H3183" s="78">
        <f t="shared" si="391"/>
        <v>5.4100060226632805E-47</v>
      </c>
      <c r="I3183" s="78">
        <f t="shared" si="392"/>
        <v>5.4100060226632808E-45</v>
      </c>
      <c r="J3183" s="190"/>
    </row>
    <row r="3184" spans="1:10" x14ac:dyDescent="0.2">
      <c r="A3184" s="76">
        <v>42500</v>
      </c>
      <c r="B3184" s="76">
        <f t="shared" si="385"/>
        <v>42.5</v>
      </c>
      <c r="C3184" s="78">
        <f t="shared" si="386"/>
        <v>1.8331037089586792E-46</v>
      </c>
      <c r="D3184" s="78">
        <f t="shared" si="387"/>
        <v>1</v>
      </c>
      <c r="E3184" s="78">
        <f t="shared" si="388"/>
        <v>1.8331037089586792E-46</v>
      </c>
      <c r="F3184" s="78">
        <f t="shared" si="389"/>
        <v>-914.73625927735839</v>
      </c>
      <c r="G3184" s="78">
        <f t="shared" si="390"/>
        <v>100</v>
      </c>
      <c r="H3184" s="78">
        <f t="shared" si="391"/>
        <v>9.2012109874614495E-47</v>
      </c>
      <c r="I3184" s="78">
        <f t="shared" si="392"/>
        <v>9.2012109874614493E-45</v>
      </c>
      <c r="J3184" s="190"/>
    </row>
    <row r="3185" spans="1:10" x14ac:dyDescent="0.2">
      <c r="A3185" s="76">
        <v>42600</v>
      </c>
      <c r="B3185" s="76">
        <f t="shared" si="385"/>
        <v>42.6</v>
      </c>
      <c r="C3185" s="78">
        <f t="shared" si="386"/>
        <v>5.3482846174885195E-48</v>
      </c>
      <c r="D3185" s="78">
        <f t="shared" si="387"/>
        <v>1</v>
      </c>
      <c r="E3185" s="78">
        <f t="shared" si="388"/>
        <v>5.3482846174885195E-48</v>
      </c>
      <c r="F3185" s="78">
        <f t="shared" si="389"/>
        <v>-945.43570978244315</v>
      </c>
      <c r="G3185" s="78">
        <f t="shared" si="390"/>
        <v>100</v>
      </c>
      <c r="H3185" s="78">
        <f t="shared" si="391"/>
        <v>9.4329327756678217E-47</v>
      </c>
      <c r="I3185" s="78">
        <f t="shared" si="392"/>
        <v>9.4329327756678217E-45</v>
      </c>
      <c r="J3185" s="190"/>
    </row>
    <row r="3186" spans="1:10" x14ac:dyDescent="0.2">
      <c r="A3186" s="76">
        <v>42700</v>
      </c>
      <c r="B3186" s="76">
        <f t="shared" si="385"/>
        <v>42.7</v>
      </c>
      <c r="C3186" s="78">
        <f t="shared" si="386"/>
        <v>1.1645208796221961E-47</v>
      </c>
      <c r="D3186" s="78">
        <f t="shared" si="387"/>
        <v>1</v>
      </c>
      <c r="E3186" s="78">
        <f t="shared" si="388"/>
        <v>1.1645208796221961E-47</v>
      </c>
      <c r="F3186" s="78">
        <f t="shared" si="389"/>
        <v>-938.67705440495774</v>
      </c>
      <c r="G3186" s="78">
        <f t="shared" si="390"/>
        <v>100</v>
      </c>
      <c r="H3186" s="78">
        <f t="shared" si="391"/>
        <v>8.4967467068552406E-48</v>
      </c>
      <c r="I3186" s="78">
        <f t="shared" si="392"/>
        <v>8.4967467068552412E-46</v>
      </c>
      <c r="J3186" s="190"/>
    </row>
    <row r="3187" spans="1:10" x14ac:dyDescent="0.2">
      <c r="A3187" s="76">
        <v>42800</v>
      </c>
      <c r="B3187" s="76">
        <f t="shared" si="385"/>
        <v>42.8</v>
      </c>
      <c r="C3187" s="78">
        <f t="shared" si="386"/>
        <v>2.583334447665129E-46</v>
      </c>
      <c r="D3187" s="78">
        <f t="shared" si="387"/>
        <v>1</v>
      </c>
      <c r="E3187" s="78">
        <f t="shared" si="388"/>
        <v>2.583334447665129E-46</v>
      </c>
      <c r="F3187" s="78">
        <f t="shared" si="389"/>
        <v>-911.75638729757247</v>
      </c>
      <c r="G3187" s="78">
        <f t="shared" si="390"/>
        <v>100</v>
      </c>
      <c r="H3187" s="78">
        <f t="shared" si="391"/>
        <v>1.3498932678136743E-46</v>
      </c>
      <c r="I3187" s="78">
        <f t="shared" si="392"/>
        <v>1.3498932678136743E-44</v>
      </c>
      <c r="J3187" s="190"/>
    </row>
    <row r="3188" spans="1:10" x14ac:dyDescent="0.2">
      <c r="A3188" s="76">
        <v>42900</v>
      </c>
      <c r="B3188" s="76">
        <f t="shared" si="385"/>
        <v>42.9</v>
      </c>
      <c r="C3188" s="78">
        <f t="shared" si="386"/>
        <v>4.4876037350976772E-46</v>
      </c>
      <c r="D3188" s="78">
        <f t="shared" si="387"/>
        <v>1</v>
      </c>
      <c r="E3188" s="78">
        <f t="shared" si="388"/>
        <v>4.4876037350976772E-46</v>
      </c>
      <c r="F3188" s="78">
        <f t="shared" si="389"/>
        <v>-906.95970998360497</v>
      </c>
      <c r="G3188" s="78">
        <f t="shared" si="390"/>
        <v>100</v>
      </c>
      <c r="H3188" s="78">
        <f t="shared" si="391"/>
        <v>3.5354690913814031E-46</v>
      </c>
      <c r="I3188" s="78">
        <f t="shared" si="392"/>
        <v>3.5354690913814033E-44</v>
      </c>
      <c r="J3188" s="190"/>
    </row>
    <row r="3189" spans="1:10" x14ac:dyDescent="0.2">
      <c r="A3189" s="76">
        <v>43000</v>
      </c>
      <c r="B3189" s="76">
        <f t="shared" si="385"/>
        <v>43</v>
      </c>
      <c r="C3189" s="78">
        <f t="shared" si="386"/>
        <v>4.561250857980159E-47</v>
      </c>
      <c r="D3189" s="78">
        <f t="shared" si="387"/>
        <v>1</v>
      </c>
      <c r="E3189" s="78">
        <f t="shared" si="388"/>
        <v>4.561250857980159E-47</v>
      </c>
      <c r="F3189" s="78">
        <f t="shared" si="389"/>
        <v>-926.81832083871302</v>
      </c>
      <c r="G3189" s="78">
        <f t="shared" si="390"/>
        <v>100</v>
      </c>
      <c r="H3189" s="78">
        <f t="shared" si="391"/>
        <v>2.4718644104478464E-46</v>
      </c>
      <c r="I3189" s="78">
        <f t="shared" si="392"/>
        <v>2.4718644104478462E-44</v>
      </c>
      <c r="J3189" s="190"/>
    </row>
    <row r="3190" spans="1:10" x14ac:dyDescent="0.2">
      <c r="A3190" s="76">
        <v>43100</v>
      </c>
      <c r="B3190" s="76">
        <f t="shared" si="385"/>
        <v>43.1</v>
      </c>
      <c r="C3190" s="78">
        <f t="shared" si="386"/>
        <v>2.1823690949699269E-49</v>
      </c>
      <c r="D3190" s="78">
        <f t="shared" si="387"/>
        <v>1</v>
      </c>
      <c r="E3190" s="78">
        <f t="shared" si="388"/>
        <v>2.1823690949699269E-49</v>
      </c>
      <c r="F3190" s="78">
        <f t="shared" si="389"/>
        <v>-973.22143594247973</v>
      </c>
      <c r="G3190" s="78">
        <f t="shared" si="390"/>
        <v>100</v>
      </c>
      <c r="H3190" s="78">
        <f t="shared" si="391"/>
        <v>2.291537274464929E-47</v>
      </c>
      <c r="I3190" s="78">
        <f t="shared" si="392"/>
        <v>2.291537274464929E-45</v>
      </c>
      <c r="J3190" s="190"/>
    </row>
    <row r="3191" spans="1:10" x14ac:dyDescent="0.2">
      <c r="A3191" s="76">
        <v>43200</v>
      </c>
      <c r="B3191" s="76">
        <f t="shared" si="385"/>
        <v>43.2</v>
      </c>
      <c r="C3191" s="78">
        <f t="shared" si="386"/>
        <v>1.156897669057087E-46</v>
      </c>
      <c r="D3191" s="78">
        <f t="shared" si="387"/>
        <v>1</v>
      </c>
      <c r="E3191" s="78">
        <f t="shared" si="388"/>
        <v>1.156897669057087E-46</v>
      </c>
      <c r="F3191" s="78">
        <f t="shared" si="389"/>
        <v>-918.73410107903385</v>
      </c>
      <c r="G3191" s="78">
        <f t="shared" si="390"/>
        <v>100</v>
      </c>
      <c r="H3191" s="78">
        <f t="shared" si="391"/>
        <v>5.7954001907602846E-47</v>
      </c>
      <c r="I3191" s="78">
        <f t="shared" si="392"/>
        <v>5.795400190760284E-45</v>
      </c>
      <c r="J3191" s="190"/>
    </row>
    <row r="3192" spans="1:10" x14ac:dyDescent="0.2">
      <c r="A3192" s="76">
        <v>43300</v>
      </c>
      <c r="B3192" s="76">
        <f t="shared" si="385"/>
        <v>43.3</v>
      </c>
      <c r="C3192" s="78">
        <f t="shared" si="386"/>
        <v>2.3810226328076991E-50</v>
      </c>
      <c r="D3192" s="78">
        <f t="shared" si="387"/>
        <v>1</v>
      </c>
      <c r="E3192" s="78">
        <f t="shared" si="388"/>
        <v>2.3810226328076991E-50</v>
      </c>
      <c r="F3192" s="78">
        <f t="shared" si="389"/>
        <v>-992.46472952779664</v>
      </c>
      <c r="G3192" s="78">
        <f t="shared" si="390"/>
        <v>100</v>
      </c>
      <c r="H3192" s="78">
        <f t="shared" si="391"/>
        <v>5.7856788566018389E-47</v>
      </c>
      <c r="I3192" s="78">
        <f t="shared" si="392"/>
        <v>5.7856788566018389E-45</v>
      </c>
      <c r="J3192" s="190"/>
    </row>
    <row r="3193" spans="1:10" x14ac:dyDescent="0.2">
      <c r="A3193" s="76">
        <v>43400</v>
      </c>
      <c r="B3193" s="76">
        <f t="shared" si="385"/>
        <v>43.4</v>
      </c>
      <c r="C3193" s="78">
        <f t="shared" si="386"/>
        <v>1.7278055898601355E-46</v>
      </c>
      <c r="D3193" s="78">
        <f t="shared" si="387"/>
        <v>1</v>
      </c>
      <c r="E3193" s="78">
        <f t="shared" si="388"/>
        <v>1.7278055898601355E-46</v>
      </c>
      <c r="F3193" s="78">
        <f t="shared" si="389"/>
        <v>-915.25010250567061</v>
      </c>
      <c r="G3193" s="78">
        <f t="shared" si="390"/>
        <v>100</v>
      </c>
      <c r="H3193" s="78">
        <f t="shared" si="391"/>
        <v>8.6402184606170811E-47</v>
      </c>
      <c r="I3193" s="78">
        <f t="shared" si="392"/>
        <v>8.6402184606170812E-45</v>
      </c>
      <c r="J3193" s="190"/>
    </row>
    <row r="3194" spans="1:10" x14ac:dyDescent="0.2">
      <c r="A3194" s="76">
        <v>43500</v>
      </c>
      <c r="B3194" s="76">
        <f t="shared" si="385"/>
        <v>43.5</v>
      </c>
      <c r="C3194" s="78">
        <f t="shared" si="386"/>
        <v>1.8155837165258601E-48</v>
      </c>
      <c r="D3194" s="78">
        <f t="shared" si="387"/>
        <v>1</v>
      </c>
      <c r="E3194" s="78">
        <f t="shared" si="388"/>
        <v>1.8155837165258601E-48</v>
      </c>
      <c r="F3194" s="78">
        <f t="shared" si="389"/>
        <v>-954.81967441960467</v>
      </c>
      <c r="G3194" s="78">
        <f t="shared" si="390"/>
        <v>100</v>
      </c>
      <c r="H3194" s="78">
        <f t="shared" si="391"/>
        <v>8.7298071351269703E-47</v>
      </c>
      <c r="I3194" s="78">
        <f t="shared" si="392"/>
        <v>8.72980713512697E-45</v>
      </c>
      <c r="J3194" s="190"/>
    </row>
    <row r="3195" spans="1:10" x14ac:dyDescent="0.2">
      <c r="A3195" s="76">
        <v>43600</v>
      </c>
      <c r="B3195" s="76">
        <f t="shared" si="385"/>
        <v>43.6</v>
      </c>
      <c r="C3195" s="78">
        <f t="shared" si="386"/>
        <v>2.9297903617903903E-46</v>
      </c>
      <c r="D3195" s="78">
        <f t="shared" si="387"/>
        <v>1</v>
      </c>
      <c r="E3195" s="78">
        <f t="shared" si="388"/>
        <v>2.9297903617903903E-46</v>
      </c>
      <c r="F3195" s="78">
        <f t="shared" si="389"/>
        <v>-910.66326908080089</v>
      </c>
      <c r="G3195" s="78">
        <f t="shared" si="390"/>
        <v>100</v>
      </c>
      <c r="H3195" s="78">
        <f t="shared" si="391"/>
        <v>1.4739730994778245E-46</v>
      </c>
      <c r="I3195" s="78">
        <f t="shared" si="392"/>
        <v>1.4739730994778246E-44</v>
      </c>
      <c r="J3195" s="190"/>
    </row>
    <row r="3196" spans="1:10" x14ac:dyDescent="0.2">
      <c r="A3196" s="76">
        <v>43700</v>
      </c>
      <c r="B3196" s="76">
        <f t="shared" si="385"/>
        <v>43.7</v>
      </c>
      <c r="C3196" s="78">
        <f t="shared" si="386"/>
        <v>1.0622705059945889E-47</v>
      </c>
      <c r="D3196" s="78">
        <f t="shared" si="387"/>
        <v>1</v>
      </c>
      <c r="E3196" s="78">
        <f t="shared" si="388"/>
        <v>1.0622705059945889E-47</v>
      </c>
      <c r="F3196" s="78">
        <f t="shared" si="389"/>
        <v>-939.47529753135245</v>
      </c>
      <c r="G3196" s="78">
        <f t="shared" si="390"/>
        <v>100</v>
      </c>
      <c r="H3196" s="78">
        <f t="shared" si="391"/>
        <v>1.5180087061949245E-46</v>
      </c>
      <c r="I3196" s="78">
        <f t="shared" si="392"/>
        <v>1.5180087061949244E-44</v>
      </c>
      <c r="J3196" s="190"/>
    </row>
    <row r="3197" spans="1:10" x14ac:dyDescent="0.2">
      <c r="A3197" s="76">
        <v>43800</v>
      </c>
      <c r="B3197" s="76">
        <f t="shared" ref="B3197:B3260" si="393">A3197/1000</f>
        <v>43.8</v>
      </c>
      <c r="C3197" s="78">
        <f t="shared" ref="C3197:C3260" si="394">ABS(SIN(((144*PI()*$A3197*VLOOKUP($D$8,$C$13:$D$16,2,FALSE))/($D$11*1000000)))/(VLOOKUP($D$8,$C$13:$D$16,2,FALSE)*SIN(((144*PI()*$A3197)/($D$11*1000000)))))^3</f>
        <v>1.3085587958187523E-47</v>
      </c>
      <c r="D3197" s="78">
        <f t="shared" ref="D3197:D3260" si="395">ABS(SIN(((144*VLOOKUP($D$8,$C$13:$D$16,2,FALSE)*PI()*$A3197*VLOOKUP($D$8,$C$13:$E$16,3,FALSE))/($D$11*1000000)))/(VLOOKUP($D$8,$C$13:$E$16,3,FALSE)*SIN(((144*VLOOKUP($D$8,$C$13:$D$16,2,FALSE)*PI()*$A3197)/($D$11*1000000)))))^1</f>
        <v>1</v>
      </c>
      <c r="E3197" s="78">
        <f t="shared" ref="E3197:E3260" si="396">C3197*D3197</f>
        <v>1.3085587958187523E-47</v>
      </c>
      <c r="F3197" s="78">
        <f t="shared" ref="F3197:F3260" si="397">20*LOG10(E3197)</f>
        <v>-937.66413517961109</v>
      </c>
      <c r="G3197" s="78">
        <f t="shared" ref="G3197:G3260" si="398">A3197-A3196</f>
        <v>100</v>
      </c>
      <c r="H3197" s="78">
        <f t="shared" ref="H3197:H3260" si="399">((C3197+C3196)/2)</f>
        <v>1.1854146509066705E-47</v>
      </c>
      <c r="I3197" s="78">
        <f t="shared" si="392"/>
        <v>1.1854146509066705E-45</v>
      </c>
      <c r="J3197" s="190"/>
    </row>
    <row r="3198" spans="1:10" x14ac:dyDescent="0.2">
      <c r="A3198" s="76">
        <v>43900</v>
      </c>
      <c r="B3198" s="76">
        <f t="shared" si="393"/>
        <v>43.9</v>
      </c>
      <c r="C3198" s="78">
        <f t="shared" si="394"/>
        <v>3.3591477674918297E-47</v>
      </c>
      <c r="D3198" s="78">
        <f t="shared" si="395"/>
        <v>1</v>
      </c>
      <c r="E3198" s="78">
        <f t="shared" si="396"/>
        <v>3.3591477674918297E-47</v>
      </c>
      <c r="F3198" s="78">
        <f t="shared" si="397"/>
        <v>-929.47541782614508</v>
      </c>
      <c r="G3198" s="78">
        <f t="shared" si="398"/>
        <v>100</v>
      </c>
      <c r="H3198" s="78">
        <f t="shared" si="399"/>
        <v>2.333853281655291E-47</v>
      </c>
      <c r="I3198" s="78">
        <f t="shared" ref="I3198:I3261" si="400">G3198*H3198</f>
        <v>2.3338532816552909E-45</v>
      </c>
      <c r="J3198" s="190"/>
    </row>
    <row r="3199" spans="1:10" x14ac:dyDescent="0.2">
      <c r="A3199" s="76">
        <v>44000</v>
      </c>
      <c r="B3199" s="76">
        <f t="shared" si="393"/>
        <v>44</v>
      </c>
      <c r="C3199" s="78">
        <f t="shared" si="394"/>
        <v>7.1793034544848872E-46</v>
      </c>
      <c r="D3199" s="78">
        <f t="shared" si="395"/>
        <v>1</v>
      </c>
      <c r="E3199" s="78">
        <f t="shared" si="396"/>
        <v>7.1793034544848872E-46</v>
      </c>
      <c r="F3199" s="78">
        <f t="shared" si="397"/>
        <v>-902.8783537907749</v>
      </c>
      <c r="G3199" s="78">
        <f t="shared" si="398"/>
        <v>100</v>
      </c>
      <c r="H3199" s="78">
        <f t="shared" si="399"/>
        <v>3.7576091156170351E-46</v>
      </c>
      <c r="I3199" s="78">
        <f t="shared" si="400"/>
        <v>3.7576091156170353E-44</v>
      </c>
      <c r="J3199" s="190"/>
    </row>
    <row r="3200" spans="1:10" x14ac:dyDescent="0.2">
      <c r="A3200" s="76">
        <v>44100</v>
      </c>
      <c r="B3200" s="76">
        <f t="shared" si="393"/>
        <v>44.1</v>
      </c>
      <c r="C3200" s="78">
        <f t="shared" si="394"/>
        <v>8.0024962323225796E-47</v>
      </c>
      <c r="D3200" s="78">
        <f t="shared" si="395"/>
        <v>1</v>
      </c>
      <c r="E3200" s="78">
        <f t="shared" si="396"/>
        <v>8.0024962323225796E-47</v>
      </c>
      <c r="F3200" s="78">
        <f t="shared" si="397"/>
        <v>-921.93549043310338</v>
      </c>
      <c r="G3200" s="78">
        <f t="shared" si="398"/>
        <v>100</v>
      </c>
      <c r="H3200" s="78">
        <f t="shared" si="399"/>
        <v>3.9897765388585723E-46</v>
      </c>
      <c r="I3200" s="78">
        <f t="shared" si="400"/>
        <v>3.9897765388585724E-44</v>
      </c>
      <c r="J3200" s="190"/>
    </row>
    <row r="3201" spans="1:10" x14ac:dyDescent="0.2">
      <c r="A3201" s="76">
        <v>44200</v>
      </c>
      <c r="B3201" s="76">
        <f t="shared" si="393"/>
        <v>44.2</v>
      </c>
      <c r="C3201" s="78">
        <f t="shared" si="394"/>
        <v>9.7024771089602181E-50</v>
      </c>
      <c r="D3201" s="78">
        <f t="shared" si="395"/>
        <v>1</v>
      </c>
      <c r="E3201" s="78">
        <f t="shared" si="396"/>
        <v>9.7024771089602181E-50</v>
      </c>
      <c r="F3201" s="78">
        <f t="shared" si="397"/>
        <v>-980.26234746434125</v>
      </c>
      <c r="G3201" s="78">
        <f t="shared" si="398"/>
        <v>100</v>
      </c>
      <c r="H3201" s="78">
        <f t="shared" si="399"/>
        <v>4.0060993547157701E-47</v>
      </c>
      <c r="I3201" s="78">
        <f t="shared" si="400"/>
        <v>4.0060993547157698E-45</v>
      </c>
      <c r="J3201" s="190"/>
    </row>
    <row r="3202" spans="1:10" x14ac:dyDescent="0.2">
      <c r="A3202" s="76">
        <v>44300</v>
      </c>
      <c r="B3202" s="76">
        <f t="shared" si="393"/>
        <v>44.3</v>
      </c>
      <c r="C3202" s="78">
        <f t="shared" si="394"/>
        <v>1.5380615661772625E-46</v>
      </c>
      <c r="D3202" s="78">
        <f t="shared" si="395"/>
        <v>1</v>
      </c>
      <c r="E3202" s="78">
        <f t="shared" si="396"/>
        <v>1.5380615661772625E-46</v>
      </c>
      <c r="F3202" s="78">
        <f t="shared" si="397"/>
        <v>-916.260525601278</v>
      </c>
      <c r="G3202" s="78">
        <f t="shared" si="398"/>
        <v>100</v>
      </c>
      <c r="H3202" s="78">
        <f t="shared" si="399"/>
        <v>7.6951590694407926E-47</v>
      </c>
      <c r="I3202" s="78">
        <f t="shared" si="400"/>
        <v>7.6951590694407921E-45</v>
      </c>
      <c r="J3202" s="190"/>
    </row>
    <row r="3203" spans="1:10" x14ac:dyDescent="0.2">
      <c r="A3203" s="76">
        <v>44400</v>
      </c>
      <c r="B3203" s="76">
        <f t="shared" si="393"/>
        <v>44.4</v>
      </c>
      <c r="C3203" s="78">
        <f t="shared" si="394"/>
        <v>1.8227077414588141E-49</v>
      </c>
      <c r="D3203" s="78">
        <f t="shared" si="395"/>
        <v>1</v>
      </c>
      <c r="E3203" s="78">
        <f t="shared" si="396"/>
        <v>1.8227077414588141E-49</v>
      </c>
      <c r="F3203" s="78">
        <f t="shared" si="397"/>
        <v>-974.78565923740018</v>
      </c>
      <c r="G3203" s="78">
        <f t="shared" si="398"/>
        <v>100</v>
      </c>
      <c r="H3203" s="78">
        <f t="shared" si="399"/>
        <v>7.6994213695936066E-47</v>
      </c>
      <c r="I3203" s="78">
        <f t="shared" si="400"/>
        <v>7.6994213695936063E-45</v>
      </c>
      <c r="J3203" s="190"/>
    </row>
    <row r="3204" spans="1:10" x14ac:dyDescent="0.2">
      <c r="A3204" s="76">
        <v>44500</v>
      </c>
      <c r="B3204" s="76">
        <f t="shared" si="393"/>
        <v>44.5</v>
      </c>
      <c r="C3204" s="78">
        <f t="shared" si="394"/>
        <v>2.9516685843876328E-46</v>
      </c>
      <c r="D3204" s="78">
        <f t="shared" si="395"/>
        <v>1</v>
      </c>
      <c r="E3204" s="78">
        <f t="shared" si="396"/>
        <v>2.9516685843876328E-46</v>
      </c>
      <c r="F3204" s="78">
        <f t="shared" si="397"/>
        <v>-910.59864814058255</v>
      </c>
      <c r="G3204" s="78">
        <f t="shared" si="398"/>
        <v>100</v>
      </c>
      <c r="H3204" s="78">
        <f t="shared" si="399"/>
        <v>1.4767456460645458E-46</v>
      </c>
      <c r="I3204" s="78">
        <f t="shared" si="400"/>
        <v>1.4767456460645459E-44</v>
      </c>
      <c r="J3204" s="190"/>
    </row>
    <row r="3205" spans="1:10" x14ac:dyDescent="0.2">
      <c r="A3205" s="76">
        <v>44600</v>
      </c>
      <c r="B3205" s="76">
        <f t="shared" si="393"/>
        <v>44.6</v>
      </c>
      <c r="C3205" s="78">
        <f t="shared" si="394"/>
        <v>4.5087016938938862E-48</v>
      </c>
      <c r="D3205" s="78">
        <f t="shared" si="395"/>
        <v>1</v>
      </c>
      <c r="E3205" s="78">
        <f t="shared" si="396"/>
        <v>4.5087016938938862E-48</v>
      </c>
      <c r="F3205" s="78">
        <f t="shared" si="397"/>
        <v>-946.91896995335605</v>
      </c>
      <c r="G3205" s="78">
        <f t="shared" si="398"/>
        <v>100</v>
      </c>
      <c r="H3205" s="78">
        <f t="shared" si="399"/>
        <v>1.4983778006632859E-46</v>
      </c>
      <c r="I3205" s="78">
        <f t="shared" si="400"/>
        <v>1.498377800663286E-44</v>
      </c>
      <c r="J3205" s="190"/>
    </row>
    <row r="3206" spans="1:10" x14ac:dyDescent="0.2">
      <c r="A3206" s="76">
        <v>44700</v>
      </c>
      <c r="B3206" s="76">
        <f t="shared" si="393"/>
        <v>44.7</v>
      </c>
      <c r="C3206" s="78">
        <f t="shared" si="394"/>
        <v>4.9980273012318075E-46</v>
      </c>
      <c r="D3206" s="78">
        <f t="shared" si="395"/>
        <v>1</v>
      </c>
      <c r="E3206" s="78">
        <f t="shared" si="396"/>
        <v>4.9980273012318075E-46</v>
      </c>
      <c r="F3206" s="78">
        <f t="shared" si="397"/>
        <v>-906.02402751824525</v>
      </c>
      <c r="G3206" s="78">
        <f t="shared" si="398"/>
        <v>100</v>
      </c>
      <c r="H3206" s="78">
        <f t="shared" si="399"/>
        <v>2.5215571590853731E-46</v>
      </c>
      <c r="I3206" s="78">
        <f t="shared" si="400"/>
        <v>2.5215571590853729E-44</v>
      </c>
      <c r="J3206" s="190"/>
    </row>
    <row r="3207" spans="1:10" x14ac:dyDescent="0.2">
      <c r="A3207" s="76">
        <v>44800</v>
      </c>
      <c r="B3207" s="76">
        <f t="shared" si="393"/>
        <v>44.8</v>
      </c>
      <c r="C3207" s="78">
        <f t="shared" si="394"/>
        <v>2.1982208726073291E-47</v>
      </c>
      <c r="D3207" s="78">
        <f t="shared" si="395"/>
        <v>1</v>
      </c>
      <c r="E3207" s="78">
        <f t="shared" si="396"/>
        <v>2.1982208726073291E-47</v>
      </c>
      <c r="F3207" s="78">
        <f t="shared" si="397"/>
        <v>-933.1585734544899</v>
      </c>
      <c r="G3207" s="78">
        <f t="shared" si="398"/>
        <v>100</v>
      </c>
      <c r="H3207" s="78">
        <f t="shared" si="399"/>
        <v>2.6089246942462702E-46</v>
      </c>
      <c r="I3207" s="78">
        <f t="shared" si="400"/>
        <v>2.6089246942462702E-44</v>
      </c>
      <c r="J3207" s="190"/>
    </row>
    <row r="3208" spans="1:10" x14ac:dyDescent="0.2">
      <c r="A3208" s="76">
        <v>44900</v>
      </c>
      <c r="B3208" s="76">
        <f t="shared" si="393"/>
        <v>44.9</v>
      </c>
      <c r="C3208" s="78">
        <f t="shared" si="394"/>
        <v>1.5395514295675349E-47</v>
      </c>
      <c r="D3208" s="78">
        <f t="shared" si="395"/>
        <v>1</v>
      </c>
      <c r="E3208" s="78">
        <f t="shared" si="396"/>
        <v>1.5395514295675349E-47</v>
      </c>
      <c r="F3208" s="78">
        <f t="shared" si="397"/>
        <v>-936.25211597341877</v>
      </c>
      <c r="G3208" s="78">
        <f t="shared" si="398"/>
        <v>100</v>
      </c>
      <c r="H3208" s="78">
        <f t="shared" si="399"/>
        <v>1.8688861510874321E-47</v>
      </c>
      <c r="I3208" s="78">
        <f t="shared" si="400"/>
        <v>1.8688861510874321E-45</v>
      </c>
      <c r="J3208" s="190"/>
    </row>
    <row r="3209" spans="1:10" x14ac:dyDescent="0.2">
      <c r="A3209" s="76">
        <v>45000</v>
      </c>
      <c r="B3209" s="76">
        <f t="shared" si="393"/>
        <v>45</v>
      </c>
      <c r="C3209" s="78">
        <f t="shared" si="394"/>
        <v>6.5020856113741777E-47</v>
      </c>
      <c r="D3209" s="78">
        <f t="shared" si="395"/>
        <v>1</v>
      </c>
      <c r="E3209" s="78">
        <f t="shared" si="396"/>
        <v>6.5020856113741777E-47</v>
      </c>
      <c r="F3209" s="78">
        <f t="shared" si="397"/>
        <v>-923.73894633105624</v>
      </c>
      <c r="G3209" s="78">
        <f t="shared" si="398"/>
        <v>100</v>
      </c>
      <c r="H3209" s="78">
        <f t="shared" si="399"/>
        <v>4.0208185204708564E-47</v>
      </c>
      <c r="I3209" s="78">
        <f t="shared" si="400"/>
        <v>4.0208185204708565E-45</v>
      </c>
      <c r="J3209" s="190"/>
    </row>
    <row r="3210" spans="1:10" x14ac:dyDescent="0.2">
      <c r="A3210" s="76">
        <v>45100</v>
      </c>
      <c r="B3210" s="76">
        <f t="shared" si="393"/>
        <v>45.1</v>
      </c>
      <c r="C3210" s="78">
        <f t="shared" si="394"/>
        <v>1.2364178882870082E-45</v>
      </c>
      <c r="D3210" s="78">
        <f t="shared" si="395"/>
        <v>1</v>
      </c>
      <c r="E3210" s="78">
        <f t="shared" si="396"/>
        <v>1.2364178882870082E-45</v>
      </c>
      <c r="F3210" s="78">
        <f t="shared" si="397"/>
        <v>-898.15669440526847</v>
      </c>
      <c r="G3210" s="78">
        <f t="shared" si="398"/>
        <v>100</v>
      </c>
      <c r="H3210" s="78">
        <f t="shared" si="399"/>
        <v>6.5071937220037504E-46</v>
      </c>
      <c r="I3210" s="78">
        <f t="shared" si="400"/>
        <v>6.5071937220037504E-44</v>
      </c>
      <c r="J3210" s="190"/>
    </row>
    <row r="3211" spans="1:10" x14ac:dyDescent="0.2">
      <c r="A3211" s="76">
        <v>45200</v>
      </c>
      <c r="B3211" s="76">
        <f t="shared" si="393"/>
        <v>45.2</v>
      </c>
      <c r="C3211" s="78">
        <f t="shared" si="394"/>
        <v>1.5047490099621431E-46</v>
      </c>
      <c r="D3211" s="78">
        <f t="shared" si="395"/>
        <v>1</v>
      </c>
      <c r="E3211" s="78">
        <f t="shared" si="396"/>
        <v>1.5047490099621431E-46</v>
      </c>
      <c r="F3211" s="78">
        <f t="shared" si="397"/>
        <v>-916.45071867487491</v>
      </c>
      <c r="G3211" s="78">
        <f t="shared" si="398"/>
        <v>100</v>
      </c>
      <c r="H3211" s="78">
        <f t="shared" si="399"/>
        <v>6.9344639464161126E-46</v>
      </c>
      <c r="I3211" s="78">
        <f t="shared" si="400"/>
        <v>6.9344639464161124E-44</v>
      </c>
      <c r="J3211" s="190"/>
    </row>
    <row r="3212" spans="1:10" x14ac:dyDescent="0.2">
      <c r="A3212" s="76">
        <v>45300</v>
      </c>
      <c r="B3212" s="76">
        <f t="shared" si="393"/>
        <v>45.3</v>
      </c>
      <c r="C3212" s="78">
        <f t="shared" si="394"/>
        <v>1.9694471498323601E-50</v>
      </c>
      <c r="D3212" s="78">
        <f t="shared" si="395"/>
        <v>1</v>
      </c>
      <c r="E3212" s="78">
        <f t="shared" si="396"/>
        <v>1.9694471498323601E-50</v>
      </c>
      <c r="F3212" s="78">
        <f t="shared" si="397"/>
        <v>-994.11311338005316</v>
      </c>
      <c r="G3212" s="78">
        <f t="shared" si="398"/>
        <v>100</v>
      </c>
      <c r="H3212" s="78">
        <f t="shared" si="399"/>
        <v>7.5247297733856314E-47</v>
      </c>
      <c r="I3212" s="78">
        <f t="shared" si="400"/>
        <v>7.5247297733856316E-45</v>
      </c>
      <c r="J3212" s="190"/>
    </row>
    <row r="3213" spans="1:10" x14ac:dyDescent="0.2">
      <c r="A3213" s="76">
        <v>45400</v>
      </c>
      <c r="B3213" s="76">
        <f t="shared" si="393"/>
        <v>45.4</v>
      </c>
      <c r="C3213" s="78">
        <f t="shared" si="394"/>
        <v>2.2068836819658582E-46</v>
      </c>
      <c r="D3213" s="78">
        <f t="shared" si="395"/>
        <v>1</v>
      </c>
      <c r="E3213" s="78">
        <f t="shared" si="396"/>
        <v>2.2068836819658582E-46</v>
      </c>
      <c r="F3213" s="78">
        <f t="shared" si="397"/>
        <v>-913.12441113116324</v>
      </c>
      <c r="G3213" s="78">
        <f t="shared" si="398"/>
        <v>100</v>
      </c>
      <c r="H3213" s="78">
        <f t="shared" si="399"/>
        <v>1.1035403133404208E-46</v>
      </c>
      <c r="I3213" s="78">
        <f t="shared" si="400"/>
        <v>1.1035403133404207E-44</v>
      </c>
      <c r="J3213" s="190"/>
    </row>
    <row r="3214" spans="1:10" x14ac:dyDescent="0.2">
      <c r="A3214" s="76">
        <v>45500</v>
      </c>
      <c r="B3214" s="76">
        <f t="shared" si="393"/>
        <v>45.5</v>
      </c>
      <c r="C3214" s="78">
        <f t="shared" si="394"/>
        <v>8.5697180491458051E-49</v>
      </c>
      <c r="D3214" s="78">
        <f t="shared" si="395"/>
        <v>1</v>
      </c>
      <c r="E3214" s="78">
        <f t="shared" si="396"/>
        <v>8.5697180491458051E-49</v>
      </c>
      <c r="F3214" s="78">
        <f t="shared" si="397"/>
        <v>-961.34066932983114</v>
      </c>
      <c r="G3214" s="78">
        <f t="shared" si="398"/>
        <v>100</v>
      </c>
      <c r="H3214" s="78">
        <f t="shared" si="399"/>
        <v>1.1077267000075021E-46</v>
      </c>
      <c r="I3214" s="78">
        <f t="shared" si="400"/>
        <v>1.1077267000075021E-44</v>
      </c>
      <c r="J3214" s="190"/>
    </row>
    <row r="3215" spans="1:10" x14ac:dyDescent="0.2">
      <c r="A3215" s="76">
        <v>45600</v>
      </c>
      <c r="B3215" s="76">
        <f t="shared" si="393"/>
        <v>45.6</v>
      </c>
      <c r="C3215" s="78">
        <f t="shared" si="394"/>
        <v>5.4777457340181294E-46</v>
      </c>
      <c r="D3215" s="78">
        <f t="shared" si="395"/>
        <v>1</v>
      </c>
      <c r="E3215" s="78">
        <f t="shared" si="396"/>
        <v>5.4777457340181294E-46</v>
      </c>
      <c r="F3215" s="78">
        <f t="shared" si="397"/>
        <v>-905.22796261387816</v>
      </c>
      <c r="G3215" s="78">
        <f t="shared" si="398"/>
        <v>100</v>
      </c>
      <c r="H3215" s="78">
        <f t="shared" si="399"/>
        <v>2.7431577260336375E-46</v>
      </c>
      <c r="I3215" s="78">
        <f t="shared" si="400"/>
        <v>2.7431577260336377E-44</v>
      </c>
      <c r="J3215" s="190"/>
    </row>
    <row r="3216" spans="1:10" x14ac:dyDescent="0.2">
      <c r="A3216" s="76">
        <v>45700</v>
      </c>
      <c r="B3216" s="76">
        <f t="shared" si="393"/>
        <v>45.7</v>
      </c>
      <c r="C3216" s="78">
        <f t="shared" si="394"/>
        <v>1.1464487581970819E-47</v>
      </c>
      <c r="D3216" s="78">
        <f t="shared" si="395"/>
        <v>1</v>
      </c>
      <c r="E3216" s="78">
        <f t="shared" si="396"/>
        <v>1.1464487581970819E-47</v>
      </c>
      <c r="F3216" s="78">
        <f t="shared" si="397"/>
        <v>-938.81290703550735</v>
      </c>
      <c r="G3216" s="78">
        <f t="shared" si="398"/>
        <v>100</v>
      </c>
      <c r="H3216" s="78">
        <f t="shared" si="399"/>
        <v>2.7961953049189187E-46</v>
      </c>
      <c r="I3216" s="78">
        <f t="shared" si="400"/>
        <v>2.7961953049189188E-44</v>
      </c>
      <c r="J3216" s="190"/>
    </row>
    <row r="3217" spans="1:10" x14ac:dyDescent="0.2">
      <c r="A3217" s="76">
        <v>45800</v>
      </c>
      <c r="B3217" s="76">
        <f t="shared" si="393"/>
        <v>45.8</v>
      </c>
      <c r="C3217" s="78">
        <f t="shared" si="394"/>
        <v>9.3197655410118406E-46</v>
      </c>
      <c r="D3217" s="78">
        <f t="shared" si="395"/>
        <v>1</v>
      </c>
      <c r="E3217" s="78">
        <f t="shared" si="396"/>
        <v>9.3197655410118406E-46</v>
      </c>
      <c r="F3217" s="78">
        <f t="shared" si="397"/>
        <v>-900.61190026263193</v>
      </c>
      <c r="G3217" s="78">
        <f t="shared" si="398"/>
        <v>100</v>
      </c>
      <c r="H3217" s="78">
        <f t="shared" si="399"/>
        <v>4.7172052084157746E-46</v>
      </c>
      <c r="I3217" s="78">
        <f t="shared" si="400"/>
        <v>4.7172052084157749E-44</v>
      </c>
      <c r="J3217" s="190"/>
    </row>
    <row r="3218" spans="1:10" x14ac:dyDescent="0.2">
      <c r="A3218" s="76">
        <v>45900</v>
      </c>
      <c r="B3218" s="76">
        <f t="shared" si="393"/>
        <v>45.9</v>
      </c>
      <c r="C3218" s="78">
        <f t="shared" si="394"/>
        <v>4.881914159161273E-47</v>
      </c>
      <c r="D3218" s="78">
        <f t="shared" si="395"/>
        <v>1</v>
      </c>
      <c r="E3218" s="78">
        <f t="shared" si="396"/>
        <v>4.881914159161273E-47</v>
      </c>
      <c r="F3218" s="78">
        <f t="shared" si="397"/>
        <v>-926.22819722484246</v>
      </c>
      <c r="G3218" s="78">
        <f t="shared" si="398"/>
        <v>100</v>
      </c>
      <c r="H3218" s="78">
        <f t="shared" si="399"/>
        <v>4.9039784784639843E-46</v>
      </c>
      <c r="I3218" s="78">
        <f t="shared" si="400"/>
        <v>4.9039784784639847E-44</v>
      </c>
      <c r="J3218" s="190"/>
    </row>
    <row r="3219" spans="1:10" x14ac:dyDescent="0.2">
      <c r="A3219" s="76">
        <v>46000</v>
      </c>
      <c r="B3219" s="76">
        <f t="shared" si="393"/>
        <v>46</v>
      </c>
      <c r="C3219" s="78">
        <f t="shared" si="394"/>
        <v>1.9352322686722867E-47</v>
      </c>
      <c r="D3219" s="78">
        <f t="shared" si="395"/>
        <v>1</v>
      </c>
      <c r="E3219" s="78">
        <f t="shared" si="396"/>
        <v>1.9352322686722867E-47</v>
      </c>
      <c r="F3219" s="78">
        <f t="shared" si="397"/>
        <v>-934.26533806045677</v>
      </c>
      <c r="G3219" s="78">
        <f t="shared" si="398"/>
        <v>100</v>
      </c>
      <c r="H3219" s="78">
        <f t="shared" si="399"/>
        <v>3.4085732139167797E-47</v>
      </c>
      <c r="I3219" s="78">
        <f t="shared" si="400"/>
        <v>3.4085732139167798E-45</v>
      </c>
      <c r="J3219" s="190"/>
    </row>
    <row r="3220" spans="1:10" x14ac:dyDescent="0.2">
      <c r="A3220" s="76">
        <v>46100</v>
      </c>
      <c r="B3220" s="76">
        <f t="shared" si="393"/>
        <v>46.1</v>
      </c>
      <c r="C3220" s="78">
        <f t="shared" si="394"/>
        <v>1.3747389717386891E-46</v>
      </c>
      <c r="D3220" s="78">
        <f t="shared" si="395"/>
        <v>1</v>
      </c>
      <c r="E3220" s="78">
        <f t="shared" si="396"/>
        <v>1.3747389717386891E-46</v>
      </c>
      <c r="F3220" s="78">
        <f t="shared" si="397"/>
        <v>-917.23559511151404</v>
      </c>
      <c r="G3220" s="78">
        <f t="shared" si="398"/>
        <v>100</v>
      </c>
      <c r="H3220" s="78">
        <f t="shared" si="399"/>
        <v>7.8413109930295892E-47</v>
      </c>
      <c r="I3220" s="78">
        <f t="shared" si="400"/>
        <v>7.8413109930295898E-45</v>
      </c>
      <c r="J3220" s="190"/>
    </row>
    <row r="3221" spans="1:10" x14ac:dyDescent="0.2">
      <c r="A3221" s="76">
        <v>46200</v>
      </c>
      <c r="B3221" s="76">
        <f t="shared" si="393"/>
        <v>46.2</v>
      </c>
      <c r="C3221" s="78">
        <f t="shared" si="394"/>
        <v>2.3581963680000012E-45</v>
      </c>
      <c r="D3221" s="78">
        <f t="shared" si="395"/>
        <v>1</v>
      </c>
      <c r="E3221" s="78">
        <f t="shared" si="396"/>
        <v>2.3581963680000012E-45</v>
      </c>
      <c r="F3221" s="78">
        <f t="shared" si="397"/>
        <v>-892.5484006770323</v>
      </c>
      <c r="G3221" s="78">
        <f t="shared" si="398"/>
        <v>100</v>
      </c>
      <c r="H3221" s="78">
        <f t="shared" si="399"/>
        <v>1.2478351325869351E-45</v>
      </c>
      <c r="I3221" s="78">
        <f t="shared" si="400"/>
        <v>1.247835132586935E-43</v>
      </c>
      <c r="J3221" s="190"/>
    </row>
    <row r="3222" spans="1:10" x14ac:dyDescent="0.2">
      <c r="A3222" s="76">
        <v>46300</v>
      </c>
      <c r="B3222" s="76">
        <f t="shared" si="393"/>
        <v>46.3</v>
      </c>
      <c r="C3222" s="78">
        <f t="shared" si="394"/>
        <v>3.1262184234490374E-46</v>
      </c>
      <c r="D3222" s="78">
        <f t="shared" si="395"/>
        <v>1</v>
      </c>
      <c r="E3222" s="78">
        <f t="shared" si="396"/>
        <v>3.1262184234490374E-46</v>
      </c>
      <c r="F3222" s="78">
        <f t="shared" si="397"/>
        <v>-910.09961363711909</v>
      </c>
      <c r="G3222" s="78">
        <f t="shared" si="398"/>
        <v>100</v>
      </c>
      <c r="H3222" s="78">
        <f t="shared" si="399"/>
        <v>1.3354091051724525E-45</v>
      </c>
      <c r="I3222" s="78">
        <f t="shared" si="400"/>
        <v>1.3354091051724525E-43</v>
      </c>
      <c r="J3222" s="190"/>
    </row>
    <row r="3223" spans="1:10" x14ac:dyDescent="0.2">
      <c r="A3223" s="76">
        <v>46400</v>
      </c>
      <c r="B3223" s="76">
        <f t="shared" si="393"/>
        <v>46.4</v>
      </c>
      <c r="C3223" s="78">
        <f t="shared" si="394"/>
        <v>1.2720334598514213E-59</v>
      </c>
      <c r="D3223" s="78">
        <f t="shared" si="395"/>
        <v>1</v>
      </c>
      <c r="E3223" s="78">
        <f t="shared" si="396"/>
        <v>1.2720334598514213E-59</v>
      </c>
      <c r="F3223" s="78">
        <f t="shared" si="397"/>
        <v>-1177.9100292951716</v>
      </c>
      <c r="G3223" s="78">
        <f t="shared" si="398"/>
        <v>100</v>
      </c>
      <c r="H3223" s="78">
        <f t="shared" si="399"/>
        <v>1.5631092117245823E-46</v>
      </c>
      <c r="I3223" s="78">
        <f t="shared" si="400"/>
        <v>1.5631092117245822E-44</v>
      </c>
      <c r="J3223" s="190"/>
    </row>
    <row r="3224" spans="1:10" x14ac:dyDescent="0.2">
      <c r="A3224" s="76">
        <v>46500</v>
      </c>
      <c r="B3224" s="76">
        <f t="shared" si="393"/>
        <v>46.5</v>
      </c>
      <c r="C3224" s="78">
        <f t="shared" si="394"/>
        <v>3.5289644170300072E-46</v>
      </c>
      <c r="D3224" s="78">
        <f t="shared" si="395"/>
        <v>1</v>
      </c>
      <c r="E3224" s="78">
        <f t="shared" si="396"/>
        <v>3.5289644170300072E-46</v>
      </c>
      <c r="F3224" s="78">
        <f t="shared" si="397"/>
        <v>-909.04705441322233</v>
      </c>
      <c r="G3224" s="78">
        <f t="shared" si="398"/>
        <v>100</v>
      </c>
      <c r="H3224" s="78">
        <f t="shared" si="399"/>
        <v>1.7644822085150674E-46</v>
      </c>
      <c r="I3224" s="78">
        <f t="shared" si="400"/>
        <v>1.7644822085150675E-44</v>
      </c>
      <c r="J3224" s="190"/>
    </row>
    <row r="3225" spans="1:10" x14ac:dyDescent="0.2">
      <c r="A3225" s="76">
        <v>46600</v>
      </c>
      <c r="B3225" s="76">
        <f t="shared" si="393"/>
        <v>46.6</v>
      </c>
      <c r="C3225" s="78">
        <f t="shared" si="394"/>
        <v>3.4582595065568118E-48</v>
      </c>
      <c r="D3225" s="78">
        <f t="shared" si="395"/>
        <v>1</v>
      </c>
      <c r="E3225" s="78">
        <f t="shared" si="396"/>
        <v>3.4582595065568118E-48</v>
      </c>
      <c r="F3225" s="78">
        <f t="shared" si="397"/>
        <v>-949.22284841073315</v>
      </c>
      <c r="G3225" s="78">
        <f t="shared" si="398"/>
        <v>100</v>
      </c>
      <c r="H3225" s="78">
        <f t="shared" si="399"/>
        <v>1.7817735060477878E-46</v>
      </c>
      <c r="I3225" s="78">
        <f t="shared" si="400"/>
        <v>1.7817735060477879E-44</v>
      </c>
      <c r="J3225" s="190"/>
    </row>
    <row r="3226" spans="1:10" x14ac:dyDescent="0.2">
      <c r="A3226" s="76">
        <v>46700</v>
      </c>
      <c r="B3226" s="76">
        <f t="shared" si="393"/>
        <v>46.7</v>
      </c>
      <c r="C3226" s="78">
        <f t="shared" si="394"/>
        <v>1.145135953420604E-45</v>
      </c>
      <c r="D3226" s="78">
        <f t="shared" si="395"/>
        <v>1</v>
      </c>
      <c r="E3226" s="78">
        <f t="shared" si="396"/>
        <v>1.145135953420604E-45</v>
      </c>
      <c r="F3226" s="78">
        <f t="shared" si="397"/>
        <v>-898.82285899459873</v>
      </c>
      <c r="G3226" s="78">
        <f t="shared" si="398"/>
        <v>100</v>
      </c>
      <c r="H3226" s="78">
        <f t="shared" si="399"/>
        <v>5.7429710646358039E-46</v>
      </c>
      <c r="I3226" s="78">
        <f t="shared" si="400"/>
        <v>5.7429710646358042E-44</v>
      </c>
      <c r="J3226" s="190"/>
    </row>
    <row r="3227" spans="1:10" x14ac:dyDescent="0.2">
      <c r="A3227" s="76">
        <v>46800</v>
      </c>
      <c r="B3227" s="76">
        <f t="shared" si="393"/>
        <v>46.8</v>
      </c>
      <c r="C3227" s="78">
        <f t="shared" si="394"/>
        <v>3.1497718200386197E-47</v>
      </c>
      <c r="D3227" s="78">
        <f t="shared" si="395"/>
        <v>1</v>
      </c>
      <c r="E3227" s="78">
        <f t="shared" si="396"/>
        <v>3.1497718200386197E-47</v>
      </c>
      <c r="F3227" s="78">
        <f t="shared" si="397"/>
        <v>-930.03441813619202</v>
      </c>
      <c r="G3227" s="78">
        <f t="shared" si="398"/>
        <v>100</v>
      </c>
      <c r="H3227" s="78">
        <f t="shared" si="399"/>
        <v>5.8831683581049511E-46</v>
      </c>
      <c r="I3227" s="78">
        <f t="shared" si="400"/>
        <v>5.8831683581049514E-44</v>
      </c>
      <c r="J3227" s="190"/>
    </row>
    <row r="3228" spans="1:10" x14ac:dyDescent="0.2">
      <c r="A3228" s="76">
        <v>46900</v>
      </c>
      <c r="B3228" s="76">
        <f t="shared" si="393"/>
        <v>46.9</v>
      </c>
      <c r="C3228" s="78">
        <f t="shared" si="394"/>
        <v>8.9735938734226654E-47</v>
      </c>
      <c r="D3228" s="78">
        <f t="shared" si="395"/>
        <v>1</v>
      </c>
      <c r="E3228" s="78">
        <f t="shared" si="396"/>
        <v>8.9735938734226654E-47</v>
      </c>
      <c r="F3228" s="78">
        <f t="shared" si="397"/>
        <v>-920.94067179283331</v>
      </c>
      <c r="G3228" s="78">
        <f t="shared" si="398"/>
        <v>100</v>
      </c>
      <c r="H3228" s="78">
        <f t="shared" si="399"/>
        <v>6.0616828467306428E-47</v>
      </c>
      <c r="I3228" s="78">
        <f t="shared" si="400"/>
        <v>6.0616828467306429E-45</v>
      </c>
      <c r="J3228" s="190"/>
    </row>
    <row r="3229" spans="1:10" x14ac:dyDescent="0.2">
      <c r="A3229" s="76">
        <v>47000</v>
      </c>
      <c r="B3229" s="76">
        <f t="shared" si="393"/>
        <v>47</v>
      </c>
      <c r="C3229" s="78">
        <f t="shared" si="394"/>
        <v>1.2181908441319758E-46</v>
      </c>
      <c r="D3229" s="78">
        <f t="shared" si="395"/>
        <v>1</v>
      </c>
      <c r="E3229" s="78">
        <f t="shared" si="396"/>
        <v>1.2181908441319758E-46</v>
      </c>
      <c r="F3229" s="78">
        <f t="shared" si="397"/>
        <v>-918.28569337920555</v>
      </c>
      <c r="G3229" s="78">
        <f t="shared" si="398"/>
        <v>100</v>
      </c>
      <c r="H3229" s="78">
        <f t="shared" si="399"/>
        <v>1.0577751157371212E-46</v>
      </c>
      <c r="I3229" s="78">
        <f t="shared" si="400"/>
        <v>1.0577751157371212E-44</v>
      </c>
      <c r="J3229" s="190"/>
    </row>
    <row r="3230" spans="1:10" x14ac:dyDescent="0.2">
      <c r="A3230" s="76">
        <v>47100</v>
      </c>
      <c r="B3230" s="76">
        <f t="shared" si="393"/>
        <v>47.1</v>
      </c>
      <c r="C3230" s="78">
        <f t="shared" si="394"/>
        <v>2.6965053805420309E-47</v>
      </c>
      <c r="D3230" s="78">
        <f t="shared" si="395"/>
        <v>1</v>
      </c>
      <c r="E3230" s="78">
        <f t="shared" si="396"/>
        <v>2.6965053805420309E-47</v>
      </c>
      <c r="F3230" s="78">
        <f t="shared" si="397"/>
        <v>-931.38397417588362</v>
      </c>
      <c r="G3230" s="78">
        <f t="shared" si="398"/>
        <v>100</v>
      </c>
      <c r="H3230" s="78">
        <f t="shared" si="399"/>
        <v>7.4392069109308946E-47</v>
      </c>
      <c r="I3230" s="78">
        <f t="shared" si="400"/>
        <v>7.4392069109308945E-45</v>
      </c>
      <c r="J3230" s="190"/>
    </row>
    <row r="3231" spans="1:10" x14ac:dyDescent="0.2">
      <c r="A3231" s="76">
        <v>47200</v>
      </c>
      <c r="B3231" s="76">
        <f t="shared" si="393"/>
        <v>47.2</v>
      </c>
      <c r="C3231" s="78">
        <f t="shared" si="394"/>
        <v>3.332234004661601E-46</v>
      </c>
      <c r="D3231" s="78">
        <f t="shared" si="395"/>
        <v>1</v>
      </c>
      <c r="E3231" s="78">
        <f t="shared" si="396"/>
        <v>3.332234004661601E-46</v>
      </c>
      <c r="F3231" s="78">
        <f t="shared" si="397"/>
        <v>-909.54529016112235</v>
      </c>
      <c r="G3231" s="78">
        <f t="shared" si="398"/>
        <v>100</v>
      </c>
      <c r="H3231" s="78">
        <f t="shared" si="399"/>
        <v>1.8009422713579019E-46</v>
      </c>
      <c r="I3231" s="78">
        <f t="shared" si="400"/>
        <v>1.800942271357902E-44</v>
      </c>
      <c r="J3231" s="190"/>
    </row>
    <row r="3232" spans="1:10" x14ac:dyDescent="0.2">
      <c r="A3232" s="76">
        <v>47300</v>
      </c>
      <c r="B3232" s="76">
        <f t="shared" si="393"/>
        <v>47.3</v>
      </c>
      <c r="C3232" s="78">
        <f t="shared" si="394"/>
        <v>5.2349092053101043E-45</v>
      </c>
      <c r="D3232" s="78">
        <f t="shared" si="395"/>
        <v>1</v>
      </c>
      <c r="E3232" s="78">
        <f t="shared" si="396"/>
        <v>5.2349092053101043E-45</v>
      </c>
      <c r="F3232" s="78">
        <f t="shared" si="397"/>
        <v>-885.62181692717081</v>
      </c>
      <c r="G3232" s="78">
        <f t="shared" si="398"/>
        <v>100</v>
      </c>
      <c r="H3232" s="78">
        <f t="shared" si="399"/>
        <v>2.7840663028881323E-45</v>
      </c>
      <c r="I3232" s="78">
        <f t="shared" si="400"/>
        <v>2.7840663028881322E-43</v>
      </c>
      <c r="J3232" s="190"/>
    </row>
    <row r="3233" spans="1:10" x14ac:dyDescent="0.2">
      <c r="A3233" s="76">
        <v>47400</v>
      </c>
      <c r="B3233" s="76">
        <f t="shared" si="393"/>
        <v>47.4</v>
      </c>
      <c r="C3233" s="78">
        <f t="shared" si="394"/>
        <v>7.5683979026923804E-46</v>
      </c>
      <c r="D3233" s="78">
        <f t="shared" si="395"/>
        <v>1</v>
      </c>
      <c r="E3233" s="78">
        <f t="shared" si="396"/>
        <v>7.5683979026923804E-46</v>
      </c>
      <c r="F3233" s="78">
        <f t="shared" si="397"/>
        <v>-902.41992086616074</v>
      </c>
      <c r="G3233" s="78">
        <f t="shared" si="398"/>
        <v>100</v>
      </c>
      <c r="H3233" s="78">
        <f t="shared" si="399"/>
        <v>2.9958744977896712E-45</v>
      </c>
      <c r="I3233" s="78">
        <f t="shared" si="400"/>
        <v>2.9958744977896711E-43</v>
      </c>
      <c r="J3233" s="190"/>
    </row>
    <row r="3234" spans="1:10" x14ac:dyDescent="0.2">
      <c r="A3234" s="76">
        <v>47500</v>
      </c>
      <c r="B3234" s="76">
        <f t="shared" si="393"/>
        <v>47.5</v>
      </c>
      <c r="C3234" s="78">
        <f t="shared" si="394"/>
        <v>7.7049059084557821E-50</v>
      </c>
      <c r="D3234" s="78">
        <f t="shared" si="395"/>
        <v>1</v>
      </c>
      <c r="E3234" s="78">
        <f t="shared" si="396"/>
        <v>7.7049059084557821E-50</v>
      </c>
      <c r="F3234" s="78">
        <f t="shared" si="397"/>
        <v>-982.26465320948353</v>
      </c>
      <c r="G3234" s="78">
        <f t="shared" si="398"/>
        <v>100</v>
      </c>
      <c r="H3234" s="78">
        <f t="shared" si="399"/>
        <v>3.7845841966416127E-46</v>
      </c>
      <c r="I3234" s="78">
        <f t="shared" si="400"/>
        <v>3.7845841966416128E-44</v>
      </c>
      <c r="J3234" s="190"/>
    </row>
    <row r="3235" spans="1:10" x14ac:dyDescent="0.2">
      <c r="A3235" s="76">
        <v>47600</v>
      </c>
      <c r="B3235" s="76">
        <f t="shared" si="393"/>
        <v>47.6</v>
      </c>
      <c r="C3235" s="78">
        <f t="shared" si="394"/>
        <v>6.6675285683467123E-46</v>
      </c>
      <c r="D3235" s="78">
        <f t="shared" si="395"/>
        <v>1</v>
      </c>
      <c r="E3235" s="78">
        <f t="shared" si="396"/>
        <v>6.6675285683467123E-46</v>
      </c>
      <c r="F3235" s="78">
        <f t="shared" si="397"/>
        <v>-903.52070229626747</v>
      </c>
      <c r="G3235" s="78">
        <f t="shared" si="398"/>
        <v>100</v>
      </c>
      <c r="H3235" s="78">
        <f t="shared" si="399"/>
        <v>3.3341495294687791E-46</v>
      </c>
      <c r="I3235" s="78">
        <f t="shared" si="400"/>
        <v>3.3341495294687793E-44</v>
      </c>
      <c r="J3235" s="190"/>
    </row>
    <row r="3236" spans="1:10" x14ac:dyDescent="0.2">
      <c r="A3236" s="76">
        <v>47700</v>
      </c>
      <c r="B3236" s="76">
        <f t="shared" si="393"/>
        <v>47.7</v>
      </c>
      <c r="C3236" s="78">
        <f t="shared" si="394"/>
        <v>1.4269217464032543E-47</v>
      </c>
      <c r="D3236" s="78">
        <f t="shared" si="395"/>
        <v>1</v>
      </c>
      <c r="E3236" s="78">
        <f t="shared" si="396"/>
        <v>1.4269217464032543E-47</v>
      </c>
      <c r="F3236" s="78">
        <f t="shared" si="397"/>
        <v>-936.91199686618813</v>
      </c>
      <c r="G3236" s="78">
        <f t="shared" si="398"/>
        <v>100</v>
      </c>
      <c r="H3236" s="78">
        <f t="shared" si="399"/>
        <v>3.4051103714935187E-46</v>
      </c>
      <c r="I3236" s="78">
        <f t="shared" si="400"/>
        <v>3.4051103714935185E-44</v>
      </c>
      <c r="J3236" s="190"/>
    </row>
    <row r="3237" spans="1:10" x14ac:dyDescent="0.2">
      <c r="A3237" s="76">
        <v>47800</v>
      </c>
      <c r="B3237" s="76">
        <f t="shared" si="393"/>
        <v>47.8</v>
      </c>
      <c r="C3237" s="78">
        <f t="shared" si="394"/>
        <v>2.8835524872668743E-45</v>
      </c>
      <c r="D3237" s="78">
        <f t="shared" si="395"/>
        <v>1</v>
      </c>
      <c r="E3237" s="78">
        <f t="shared" si="396"/>
        <v>2.8835524872668743E-45</v>
      </c>
      <c r="F3237" s="78">
        <f t="shared" si="397"/>
        <v>-890.8014427805158</v>
      </c>
      <c r="G3237" s="78">
        <f t="shared" si="398"/>
        <v>100</v>
      </c>
      <c r="H3237" s="78">
        <f t="shared" si="399"/>
        <v>1.4489108523654535E-45</v>
      </c>
      <c r="I3237" s="78">
        <f t="shared" si="400"/>
        <v>1.4489108523654536E-43</v>
      </c>
      <c r="J3237" s="190"/>
    </row>
    <row r="3238" spans="1:10" x14ac:dyDescent="0.2">
      <c r="A3238" s="76">
        <v>47900</v>
      </c>
      <c r="B3238" s="76">
        <f t="shared" si="393"/>
        <v>47.9</v>
      </c>
      <c r="C3238" s="78">
        <f t="shared" si="394"/>
        <v>1.0147659266653968E-46</v>
      </c>
      <c r="D3238" s="78">
        <f t="shared" si="395"/>
        <v>1</v>
      </c>
      <c r="E3238" s="78">
        <f t="shared" si="396"/>
        <v>1.0147659266653968E-46</v>
      </c>
      <c r="F3238" s="78">
        <f t="shared" si="397"/>
        <v>-919.87268247484042</v>
      </c>
      <c r="G3238" s="78">
        <f t="shared" si="398"/>
        <v>100</v>
      </c>
      <c r="H3238" s="78">
        <f t="shared" si="399"/>
        <v>1.4925145399667069E-45</v>
      </c>
      <c r="I3238" s="78">
        <f t="shared" si="400"/>
        <v>1.4925145399667068E-43</v>
      </c>
      <c r="J3238" s="190"/>
    </row>
    <row r="3239" spans="1:10" x14ac:dyDescent="0.2">
      <c r="A3239" s="76">
        <v>48000</v>
      </c>
      <c r="B3239" s="76">
        <f t="shared" si="393"/>
        <v>48</v>
      </c>
      <c r="C3239" s="78">
        <f t="shared" si="394"/>
        <v>1.6585111990663082E-46</v>
      </c>
      <c r="D3239" s="78">
        <f t="shared" si="395"/>
        <v>1</v>
      </c>
      <c r="E3239" s="78">
        <f t="shared" si="396"/>
        <v>1.6585111990663082E-46</v>
      </c>
      <c r="F3239" s="78">
        <f t="shared" si="397"/>
        <v>-915.60563183138231</v>
      </c>
      <c r="G3239" s="78">
        <f t="shared" si="398"/>
        <v>100</v>
      </c>
      <c r="H3239" s="78">
        <f t="shared" si="399"/>
        <v>1.3366385628658526E-46</v>
      </c>
      <c r="I3239" s="78">
        <f t="shared" si="400"/>
        <v>1.3366385628658527E-44</v>
      </c>
      <c r="J3239" s="190"/>
    </row>
    <row r="3240" spans="1:10" x14ac:dyDescent="0.2">
      <c r="A3240" s="76">
        <v>48100</v>
      </c>
      <c r="B3240" s="76">
        <f t="shared" si="393"/>
        <v>48.1</v>
      </c>
      <c r="C3240" s="78">
        <f t="shared" si="394"/>
        <v>3.7147571507720541E-46</v>
      </c>
      <c r="D3240" s="78">
        <f t="shared" si="395"/>
        <v>1</v>
      </c>
      <c r="E3240" s="78">
        <f t="shared" si="396"/>
        <v>3.7147571507720541E-46</v>
      </c>
      <c r="F3240" s="78">
        <f t="shared" si="397"/>
        <v>-908.60139145248002</v>
      </c>
      <c r="G3240" s="78">
        <f t="shared" si="398"/>
        <v>100</v>
      </c>
      <c r="H3240" s="78">
        <f t="shared" si="399"/>
        <v>2.6866341749191812E-46</v>
      </c>
      <c r="I3240" s="78">
        <f t="shared" si="400"/>
        <v>2.6866341749191813E-44</v>
      </c>
      <c r="J3240" s="190"/>
    </row>
    <row r="3241" spans="1:10" x14ac:dyDescent="0.2">
      <c r="A3241" s="76">
        <v>48200</v>
      </c>
      <c r="B3241" s="76">
        <f t="shared" si="393"/>
        <v>48.2</v>
      </c>
      <c r="C3241" s="78">
        <f t="shared" si="394"/>
        <v>4.4937127872894492E-47</v>
      </c>
      <c r="D3241" s="78">
        <f t="shared" si="395"/>
        <v>1</v>
      </c>
      <c r="E3241" s="78">
        <f t="shared" si="396"/>
        <v>4.4937127872894492E-47</v>
      </c>
      <c r="F3241" s="78">
        <f t="shared" si="397"/>
        <v>-926.94789377354653</v>
      </c>
      <c r="G3241" s="78">
        <f t="shared" si="398"/>
        <v>100</v>
      </c>
      <c r="H3241" s="78">
        <f t="shared" si="399"/>
        <v>2.0820642147504996E-46</v>
      </c>
      <c r="I3241" s="78">
        <f t="shared" si="400"/>
        <v>2.0820642147504995E-44</v>
      </c>
      <c r="J3241" s="190"/>
    </row>
    <row r="3242" spans="1:10" x14ac:dyDescent="0.2">
      <c r="A3242" s="76">
        <v>48300</v>
      </c>
      <c r="B3242" s="76">
        <f t="shared" si="393"/>
        <v>48.3</v>
      </c>
      <c r="C3242" s="78">
        <f t="shared" si="394"/>
        <v>1.0174107298796537E-45</v>
      </c>
      <c r="D3242" s="78">
        <f t="shared" si="395"/>
        <v>1</v>
      </c>
      <c r="E3242" s="78">
        <f t="shared" si="396"/>
        <v>1.0174107298796537E-45</v>
      </c>
      <c r="F3242" s="78">
        <f t="shared" si="397"/>
        <v>-899.85007372994642</v>
      </c>
      <c r="G3242" s="78">
        <f t="shared" si="398"/>
        <v>100</v>
      </c>
      <c r="H3242" s="78">
        <f t="shared" si="399"/>
        <v>5.3117392887627408E-46</v>
      </c>
      <c r="I3242" s="78">
        <f t="shared" si="400"/>
        <v>5.3117392887627406E-44</v>
      </c>
      <c r="J3242" s="190"/>
    </row>
    <row r="3243" spans="1:10" x14ac:dyDescent="0.2">
      <c r="A3243" s="76">
        <v>48400</v>
      </c>
      <c r="B3243" s="76">
        <f t="shared" si="393"/>
        <v>48.4</v>
      </c>
      <c r="C3243" s="78">
        <f t="shared" si="394"/>
        <v>1.4946472172373514E-44</v>
      </c>
      <c r="D3243" s="78">
        <f t="shared" si="395"/>
        <v>1</v>
      </c>
      <c r="E3243" s="78">
        <f t="shared" si="396"/>
        <v>1.4946472172373514E-44</v>
      </c>
      <c r="F3243" s="78">
        <f t="shared" si="397"/>
        <v>-876.5092260422698</v>
      </c>
      <c r="G3243" s="78">
        <f t="shared" si="398"/>
        <v>100</v>
      </c>
      <c r="H3243" s="78">
        <f t="shared" si="399"/>
        <v>7.9819414511265842E-45</v>
      </c>
      <c r="I3243" s="78">
        <f t="shared" si="400"/>
        <v>7.9819414511265838E-43</v>
      </c>
      <c r="J3243" s="190"/>
    </row>
    <row r="3244" spans="1:10" x14ac:dyDescent="0.2">
      <c r="A3244" s="76">
        <v>48500</v>
      </c>
      <c r="B3244" s="76">
        <f t="shared" si="393"/>
        <v>48.5</v>
      </c>
      <c r="C3244" s="78">
        <f t="shared" si="394"/>
        <v>2.3785732062448368E-45</v>
      </c>
      <c r="D3244" s="78">
        <f t="shared" si="395"/>
        <v>1</v>
      </c>
      <c r="E3244" s="78">
        <f t="shared" si="396"/>
        <v>2.3785732062448368E-45</v>
      </c>
      <c r="F3244" s="78">
        <f t="shared" si="397"/>
        <v>-892.47366955186567</v>
      </c>
      <c r="G3244" s="78">
        <f t="shared" si="398"/>
        <v>100</v>
      </c>
      <c r="H3244" s="78">
        <f t="shared" si="399"/>
        <v>8.6625226893091759E-45</v>
      </c>
      <c r="I3244" s="78">
        <f t="shared" si="400"/>
        <v>8.6625226893091751E-43</v>
      </c>
      <c r="J3244" s="190"/>
    </row>
    <row r="3245" spans="1:10" x14ac:dyDescent="0.2">
      <c r="A3245" s="76">
        <v>48600</v>
      </c>
      <c r="B3245" s="76">
        <f t="shared" si="393"/>
        <v>48.6</v>
      </c>
      <c r="C3245" s="78">
        <f t="shared" si="394"/>
        <v>1.751464206296869E-48</v>
      </c>
      <c r="D3245" s="78">
        <f t="shared" si="395"/>
        <v>1</v>
      </c>
      <c r="E3245" s="78">
        <f t="shared" si="396"/>
        <v>1.751464206296869E-48</v>
      </c>
      <c r="F3245" s="78">
        <f t="shared" si="397"/>
        <v>-955.13197467382383</v>
      </c>
      <c r="G3245" s="78">
        <f t="shared" si="398"/>
        <v>100</v>
      </c>
      <c r="H3245" s="78">
        <f t="shared" si="399"/>
        <v>1.1901623352255669E-45</v>
      </c>
      <c r="I3245" s="78">
        <f t="shared" si="400"/>
        <v>1.1901623352255668E-43</v>
      </c>
      <c r="J3245" s="190"/>
    </row>
    <row r="3246" spans="1:10" x14ac:dyDescent="0.2">
      <c r="A3246" s="76">
        <v>48700</v>
      </c>
      <c r="B3246" s="76">
        <f t="shared" si="393"/>
        <v>48.7</v>
      </c>
      <c r="C3246" s="78">
        <f t="shared" si="394"/>
        <v>1.6854679746720709E-45</v>
      </c>
      <c r="D3246" s="78">
        <f t="shared" si="395"/>
        <v>1</v>
      </c>
      <c r="E3246" s="78">
        <f t="shared" si="396"/>
        <v>1.6854679746720709E-45</v>
      </c>
      <c r="F3246" s="78">
        <f t="shared" si="397"/>
        <v>-895.46558990059782</v>
      </c>
      <c r="G3246" s="78">
        <f t="shared" si="398"/>
        <v>100</v>
      </c>
      <c r="H3246" s="78">
        <f t="shared" si="399"/>
        <v>8.4360971943918395E-46</v>
      </c>
      <c r="I3246" s="78">
        <f t="shared" si="400"/>
        <v>8.4360971943918396E-44</v>
      </c>
      <c r="J3246" s="190"/>
    </row>
    <row r="3247" spans="1:10" x14ac:dyDescent="0.2">
      <c r="A3247" s="76">
        <v>48800</v>
      </c>
      <c r="B3247" s="76">
        <f t="shared" si="393"/>
        <v>48.8</v>
      </c>
      <c r="C3247" s="78">
        <f t="shared" si="394"/>
        <v>4.0852242198782471E-44</v>
      </c>
      <c r="D3247" s="78">
        <f t="shared" si="395"/>
        <v>1</v>
      </c>
      <c r="E3247" s="78">
        <f t="shared" si="396"/>
        <v>4.0852242198782471E-44</v>
      </c>
      <c r="F3247" s="78">
        <f t="shared" si="397"/>
        <v>-867.77568203950523</v>
      </c>
      <c r="G3247" s="78">
        <f t="shared" si="398"/>
        <v>100</v>
      </c>
      <c r="H3247" s="78">
        <f t="shared" si="399"/>
        <v>2.126885508672727E-44</v>
      </c>
      <c r="I3247" s="78">
        <f t="shared" si="400"/>
        <v>2.126885508672727E-42</v>
      </c>
      <c r="J3247" s="190"/>
    </row>
    <row r="3248" spans="1:10" x14ac:dyDescent="0.2">
      <c r="A3248" s="76">
        <v>48900</v>
      </c>
      <c r="B3248" s="76">
        <f t="shared" si="393"/>
        <v>48.9</v>
      </c>
      <c r="C3248" s="78">
        <f t="shared" si="394"/>
        <v>1.0131485366364178E-44</v>
      </c>
      <c r="D3248" s="78">
        <f t="shared" si="395"/>
        <v>1</v>
      </c>
      <c r="E3248" s="78">
        <f t="shared" si="396"/>
        <v>1.0131485366364178E-44</v>
      </c>
      <c r="F3248" s="78">
        <f t="shared" si="397"/>
        <v>-879.88653757033535</v>
      </c>
      <c r="G3248" s="78">
        <f t="shared" si="398"/>
        <v>100</v>
      </c>
      <c r="H3248" s="78">
        <f t="shared" si="399"/>
        <v>2.5491863782573322E-44</v>
      </c>
      <c r="I3248" s="78">
        <f t="shared" si="400"/>
        <v>2.5491863782573323E-42</v>
      </c>
      <c r="J3248" s="190"/>
    </row>
    <row r="3249" spans="1:10" x14ac:dyDescent="0.2">
      <c r="A3249" s="76">
        <v>49000</v>
      </c>
      <c r="B3249" s="76">
        <f t="shared" si="393"/>
        <v>49</v>
      </c>
      <c r="C3249" s="78">
        <f t="shared" si="394"/>
        <v>4.531789744712189E-46</v>
      </c>
      <c r="D3249" s="78">
        <f t="shared" si="395"/>
        <v>1</v>
      </c>
      <c r="E3249" s="78">
        <f t="shared" si="396"/>
        <v>4.531789744712189E-46</v>
      </c>
      <c r="F3249" s="78">
        <f t="shared" si="397"/>
        <v>-906.87460495423784</v>
      </c>
      <c r="G3249" s="78">
        <f t="shared" si="398"/>
        <v>100</v>
      </c>
      <c r="H3249" s="78">
        <f t="shared" si="399"/>
        <v>5.2923321704176987E-45</v>
      </c>
      <c r="I3249" s="78">
        <f t="shared" si="400"/>
        <v>5.2923321704176987E-43</v>
      </c>
      <c r="J3249" s="190"/>
    </row>
    <row r="3250" spans="1:10" x14ac:dyDescent="0.2">
      <c r="A3250" s="76">
        <v>49100</v>
      </c>
      <c r="B3250" s="76">
        <f t="shared" si="393"/>
        <v>49.1</v>
      </c>
      <c r="C3250" s="78">
        <f t="shared" si="394"/>
        <v>4.3840076845906292E-46</v>
      </c>
      <c r="D3250" s="78">
        <f t="shared" si="395"/>
        <v>1</v>
      </c>
      <c r="E3250" s="78">
        <f t="shared" si="396"/>
        <v>4.3840076845906292E-46</v>
      </c>
      <c r="F3250" s="78">
        <f t="shared" si="397"/>
        <v>-907.16257386523478</v>
      </c>
      <c r="G3250" s="78">
        <f t="shared" si="398"/>
        <v>100</v>
      </c>
      <c r="H3250" s="78">
        <f t="shared" si="399"/>
        <v>4.4578987146514095E-46</v>
      </c>
      <c r="I3250" s="78">
        <f t="shared" si="400"/>
        <v>4.4578987146514094E-44</v>
      </c>
      <c r="J3250" s="190"/>
    </row>
    <row r="3251" spans="1:10" x14ac:dyDescent="0.2">
      <c r="A3251" s="76">
        <v>49200</v>
      </c>
      <c r="B3251" s="76">
        <f t="shared" si="393"/>
        <v>49.2</v>
      </c>
      <c r="C3251" s="78">
        <f t="shared" si="394"/>
        <v>1.6787806447869702E-45</v>
      </c>
      <c r="D3251" s="78">
        <f t="shared" si="395"/>
        <v>1</v>
      </c>
      <c r="E3251" s="78">
        <f t="shared" si="396"/>
        <v>1.6787806447869702E-45</v>
      </c>
      <c r="F3251" s="78">
        <f t="shared" si="397"/>
        <v>-895.50012093110593</v>
      </c>
      <c r="G3251" s="78">
        <f t="shared" si="398"/>
        <v>100</v>
      </c>
      <c r="H3251" s="78">
        <f t="shared" si="399"/>
        <v>1.0585907066230165E-45</v>
      </c>
      <c r="I3251" s="78">
        <f t="shared" si="400"/>
        <v>1.0585907066230166E-43</v>
      </c>
      <c r="J3251" s="190"/>
    </row>
    <row r="3252" spans="1:10" x14ac:dyDescent="0.2">
      <c r="A3252" s="76">
        <v>49300</v>
      </c>
      <c r="B3252" s="76">
        <f t="shared" si="393"/>
        <v>49.3</v>
      </c>
      <c r="C3252" s="78">
        <f t="shared" si="394"/>
        <v>1.0864853190793544E-46</v>
      </c>
      <c r="D3252" s="78">
        <f t="shared" si="395"/>
        <v>1</v>
      </c>
      <c r="E3252" s="78">
        <f t="shared" si="396"/>
        <v>1.0864853190793544E-46</v>
      </c>
      <c r="F3252" s="78">
        <f t="shared" si="397"/>
        <v>-919.27952275246321</v>
      </c>
      <c r="G3252" s="78">
        <f t="shared" si="398"/>
        <v>100</v>
      </c>
      <c r="H3252" s="78">
        <f t="shared" si="399"/>
        <v>8.9371458834745287E-46</v>
      </c>
      <c r="I3252" s="78">
        <f t="shared" si="400"/>
        <v>8.9371458834745286E-44</v>
      </c>
      <c r="J3252" s="190"/>
    </row>
    <row r="3253" spans="1:10" x14ac:dyDescent="0.2">
      <c r="A3253" s="76">
        <v>49400</v>
      </c>
      <c r="B3253" s="76">
        <f t="shared" si="393"/>
        <v>49.4</v>
      </c>
      <c r="C3253" s="78">
        <f t="shared" si="394"/>
        <v>4.9302362431049269E-45</v>
      </c>
      <c r="D3253" s="78">
        <f t="shared" si="395"/>
        <v>1</v>
      </c>
      <c r="E3253" s="78">
        <f t="shared" si="396"/>
        <v>4.9302362431049269E-45</v>
      </c>
      <c r="F3253" s="78">
        <f t="shared" si="397"/>
        <v>-886.14264540099214</v>
      </c>
      <c r="G3253" s="78">
        <f t="shared" si="398"/>
        <v>100</v>
      </c>
      <c r="H3253" s="78">
        <f t="shared" si="399"/>
        <v>2.5194423875064311E-45</v>
      </c>
      <c r="I3253" s="78">
        <f t="shared" si="400"/>
        <v>2.519442387506431E-43</v>
      </c>
      <c r="J3253" s="190"/>
    </row>
    <row r="3254" spans="1:10" x14ac:dyDescent="0.2">
      <c r="A3254" s="76">
        <v>49500</v>
      </c>
      <c r="B3254" s="76">
        <f t="shared" si="393"/>
        <v>49.5</v>
      </c>
      <c r="C3254" s="78">
        <f t="shared" si="394"/>
        <v>7.0777172372120896E-44</v>
      </c>
      <c r="D3254" s="78">
        <f t="shared" si="395"/>
        <v>1</v>
      </c>
      <c r="E3254" s="78">
        <f t="shared" si="396"/>
        <v>7.0777172372120896E-44</v>
      </c>
      <c r="F3254" s="78">
        <f t="shared" si="397"/>
        <v>-863.00213583812808</v>
      </c>
      <c r="G3254" s="78">
        <f t="shared" si="398"/>
        <v>100</v>
      </c>
      <c r="H3254" s="78">
        <f t="shared" si="399"/>
        <v>3.7853704307612912E-44</v>
      </c>
      <c r="I3254" s="78">
        <f t="shared" si="400"/>
        <v>3.7853704307612912E-42</v>
      </c>
      <c r="J3254" s="190"/>
    </row>
    <row r="3255" spans="1:10" x14ac:dyDescent="0.2">
      <c r="A3255" s="76">
        <v>49600</v>
      </c>
      <c r="B3255" s="76">
        <f t="shared" si="393"/>
        <v>49.6</v>
      </c>
      <c r="C3255" s="78">
        <f t="shared" si="394"/>
        <v>1.2871389991929207E-44</v>
      </c>
      <c r="D3255" s="78">
        <f t="shared" si="395"/>
        <v>1</v>
      </c>
      <c r="E3255" s="78">
        <f t="shared" si="396"/>
        <v>1.2871389991929207E-44</v>
      </c>
      <c r="F3255" s="78">
        <f t="shared" si="397"/>
        <v>-877.80749101493723</v>
      </c>
      <c r="G3255" s="78">
        <f t="shared" si="398"/>
        <v>100</v>
      </c>
      <c r="H3255" s="78">
        <f t="shared" si="399"/>
        <v>4.182428118202505E-44</v>
      </c>
      <c r="I3255" s="78">
        <f t="shared" si="400"/>
        <v>4.1824281182025047E-42</v>
      </c>
      <c r="J3255" s="190"/>
    </row>
    <row r="3256" spans="1:10" x14ac:dyDescent="0.2">
      <c r="A3256" s="76">
        <v>49700</v>
      </c>
      <c r="B3256" s="76">
        <f t="shared" si="393"/>
        <v>49.7</v>
      </c>
      <c r="C3256" s="78">
        <f t="shared" si="394"/>
        <v>3.0512394494941531E-47</v>
      </c>
      <c r="D3256" s="78">
        <f t="shared" si="395"/>
        <v>1</v>
      </c>
      <c r="E3256" s="78">
        <f t="shared" si="396"/>
        <v>3.0512394494941531E-47</v>
      </c>
      <c r="F3256" s="78">
        <f t="shared" si="397"/>
        <v>-930.3104741853133</v>
      </c>
      <c r="G3256" s="78">
        <f t="shared" si="398"/>
        <v>100</v>
      </c>
      <c r="H3256" s="78">
        <f t="shared" si="399"/>
        <v>6.4509511932120741E-45</v>
      </c>
      <c r="I3256" s="78">
        <f t="shared" si="400"/>
        <v>6.4509511932120742E-43</v>
      </c>
      <c r="J3256" s="190"/>
    </row>
    <row r="3257" spans="1:10" x14ac:dyDescent="0.2">
      <c r="A3257" s="76">
        <v>49800</v>
      </c>
      <c r="B3257" s="76">
        <f t="shared" si="393"/>
        <v>49.8</v>
      </c>
      <c r="C3257" s="78">
        <f t="shared" si="394"/>
        <v>8.094652005108223E-45</v>
      </c>
      <c r="D3257" s="78">
        <f t="shared" si="395"/>
        <v>1</v>
      </c>
      <c r="E3257" s="78">
        <f t="shared" si="396"/>
        <v>8.094652005108223E-45</v>
      </c>
      <c r="F3257" s="78">
        <f t="shared" si="397"/>
        <v>-881.83603634280712</v>
      </c>
      <c r="G3257" s="78">
        <f t="shared" si="398"/>
        <v>100</v>
      </c>
      <c r="H3257" s="78">
        <f t="shared" si="399"/>
        <v>4.0625821998015822E-45</v>
      </c>
      <c r="I3257" s="78">
        <f t="shared" si="400"/>
        <v>4.0625821998015821E-43</v>
      </c>
      <c r="J3257" s="190"/>
    </row>
    <row r="3258" spans="1:10" x14ac:dyDescent="0.2">
      <c r="A3258" s="76">
        <v>49900</v>
      </c>
      <c r="B3258" s="76">
        <f t="shared" si="393"/>
        <v>49.9</v>
      </c>
      <c r="C3258" s="78">
        <f t="shared" si="394"/>
        <v>2.6985728576137143E-43</v>
      </c>
      <c r="D3258" s="78">
        <f t="shared" si="395"/>
        <v>1</v>
      </c>
      <c r="E3258" s="78">
        <f t="shared" si="396"/>
        <v>2.6985728576137143E-43</v>
      </c>
      <c r="F3258" s="78">
        <f t="shared" si="397"/>
        <v>-851.37731704219254</v>
      </c>
      <c r="G3258" s="78">
        <f t="shared" si="398"/>
        <v>100</v>
      </c>
      <c r="H3258" s="78">
        <f t="shared" si="399"/>
        <v>1.3897596888323982E-43</v>
      </c>
      <c r="I3258" s="78">
        <f t="shared" si="400"/>
        <v>1.3897596888323983E-41</v>
      </c>
      <c r="J3258" s="190"/>
    </row>
    <row r="3259" spans="1:10" x14ac:dyDescent="0.2">
      <c r="A3259" s="76">
        <v>50000</v>
      </c>
      <c r="B3259" s="76">
        <f t="shared" si="393"/>
        <v>50</v>
      </c>
      <c r="C3259" s="78">
        <f t="shared" si="394"/>
        <v>7.7714591601343697E-44</v>
      </c>
      <c r="D3259" s="78">
        <f t="shared" si="395"/>
        <v>1</v>
      </c>
      <c r="E3259" s="78">
        <f t="shared" si="396"/>
        <v>7.7714591601343697E-44</v>
      </c>
      <c r="F3259" s="78">
        <f t="shared" si="397"/>
        <v>-862.18994861832152</v>
      </c>
      <c r="G3259" s="78">
        <f t="shared" si="398"/>
        <v>100</v>
      </c>
      <c r="H3259" s="78">
        <f t="shared" si="399"/>
        <v>1.7378593868135757E-43</v>
      </c>
      <c r="I3259" s="78">
        <f t="shared" si="400"/>
        <v>1.7378593868135755E-41</v>
      </c>
      <c r="J3259" s="190"/>
    </row>
    <row r="3260" spans="1:10" x14ac:dyDescent="0.2">
      <c r="A3260" s="76">
        <v>50100</v>
      </c>
      <c r="B3260" s="76">
        <f t="shared" si="393"/>
        <v>50.1</v>
      </c>
      <c r="C3260" s="78">
        <f t="shared" si="394"/>
        <v>4.6963314819970525E-45</v>
      </c>
      <c r="D3260" s="78">
        <f t="shared" si="395"/>
        <v>1</v>
      </c>
      <c r="E3260" s="78">
        <f t="shared" si="396"/>
        <v>4.6963314819970525E-45</v>
      </c>
      <c r="F3260" s="78">
        <f t="shared" si="397"/>
        <v>-886.56482513588412</v>
      </c>
      <c r="G3260" s="78">
        <f t="shared" si="398"/>
        <v>100</v>
      </c>
      <c r="H3260" s="78">
        <f t="shared" si="399"/>
        <v>4.1205461541670376E-44</v>
      </c>
      <c r="I3260" s="78">
        <f t="shared" si="400"/>
        <v>4.1205461541670374E-42</v>
      </c>
      <c r="J3260" s="190"/>
    </row>
    <row r="3261" spans="1:10" x14ac:dyDescent="0.2">
      <c r="A3261" s="76">
        <v>50200</v>
      </c>
      <c r="B3261" s="76">
        <f t="shared" ref="B3261:B3324" si="401">A3261/1000</f>
        <v>50.2</v>
      </c>
      <c r="C3261" s="78">
        <f t="shared" ref="C3261:C3324" si="402">ABS(SIN(((144*PI()*$A3261*VLOOKUP($D$8,$C$13:$D$16,2,FALSE))/($D$11*1000000)))/(VLOOKUP($D$8,$C$13:$D$16,2,FALSE)*SIN(((144*PI()*$A3261)/($D$11*1000000)))))^3</f>
        <v>2.9599858737004527E-45</v>
      </c>
      <c r="D3261" s="78">
        <f t="shared" ref="D3261:D3324" si="403">ABS(SIN(((144*VLOOKUP($D$8,$C$13:$D$16,2,FALSE)*PI()*$A3261*VLOOKUP($D$8,$C$13:$E$16,3,FALSE))/($D$11*1000000)))/(VLOOKUP($D$8,$C$13:$E$16,3,FALSE)*SIN(((144*VLOOKUP($D$8,$C$13:$D$16,2,FALSE)*PI()*$A3261)/($D$11*1000000)))))^1</f>
        <v>1</v>
      </c>
      <c r="E3261" s="78">
        <f t="shared" ref="E3261:E3324" si="404">C3261*D3261</f>
        <v>2.9599858737004527E-45</v>
      </c>
      <c r="F3261" s="78">
        <f t="shared" ref="F3261:F3324" si="405">20*LOG10(E3261)</f>
        <v>-890.57420723144674</v>
      </c>
      <c r="G3261" s="78">
        <f t="shared" ref="G3261:G3324" si="406">A3261-A3260</f>
        <v>100</v>
      </c>
      <c r="H3261" s="78">
        <f t="shared" ref="H3261:H3324" si="407">((C3261+C3260)/2)</f>
        <v>3.8281586778487523E-45</v>
      </c>
      <c r="I3261" s="78">
        <f t="shared" si="400"/>
        <v>3.8281586778487524E-43</v>
      </c>
      <c r="J3261" s="190"/>
    </row>
    <row r="3262" spans="1:10" x14ac:dyDescent="0.2">
      <c r="A3262" s="76">
        <v>50300</v>
      </c>
      <c r="B3262" s="76">
        <f t="shared" si="401"/>
        <v>50.3</v>
      </c>
      <c r="C3262" s="78">
        <f t="shared" si="402"/>
        <v>2.2169633341506541E-44</v>
      </c>
      <c r="D3262" s="78">
        <f t="shared" si="403"/>
        <v>1</v>
      </c>
      <c r="E3262" s="78">
        <f t="shared" si="404"/>
        <v>2.2169633341506541E-44</v>
      </c>
      <c r="F3262" s="78">
        <f t="shared" si="405"/>
        <v>-873.0848297904638</v>
      </c>
      <c r="G3262" s="78">
        <f t="shared" si="406"/>
        <v>100</v>
      </c>
      <c r="H3262" s="78">
        <f t="shared" si="407"/>
        <v>1.2564809607603498E-44</v>
      </c>
      <c r="I3262" s="78">
        <f t="shared" ref="I3262:I3325" si="408">G3262*H3262</f>
        <v>1.2564809607603499E-42</v>
      </c>
      <c r="J3262" s="190"/>
    </row>
    <row r="3263" spans="1:10" x14ac:dyDescent="0.2">
      <c r="A3263" s="76">
        <v>50400</v>
      </c>
      <c r="B3263" s="76">
        <f t="shared" si="401"/>
        <v>50.4</v>
      </c>
      <c r="C3263" s="78">
        <f t="shared" si="402"/>
        <v>8.2032368381476918E-46</v>
      </c>
      <c r="D3263" s="78">
        <f t="shared" si="403"/>
        <v>1</v>
      </c>
      <c r="E3263" s="78">
        <f t="shared" si="404"/>
        <v>8.2032368381476918E-46</v>
      </c>
      <c r="F3263" s="78">
        <f t="shared" si="405"/>
        <v>-901.72029499239682</v>
      </c>
      <c r="G3263" s="78">
        <f t="shared" si="406"/>
        <v>100</v>
      </c>
      <c r="H3263" s="78">
        <f t="shared" si="407"/>
        <v>1.1494978512660654E-44</v>
      </c>
      <c r="I3263" s="78">
        <f t="shared" si="408"/>
        <v>1.1494978512660654E-42</v>
      </c>
      <c r="J3263" s="190"/>
    </row>
    <row r="3264" spans="1:10" x14ac:dyDescent="0.2">
      <c r="A3264" s="76">
        <v>50500</v>
      </c>
      <c r="B3264" s="76">
        <f t="shared" si="401"/>
        <v>50.5</v>
      </c>
      <c r="C3264" s="78">
        <f t="shared" si="402"/>
        <v>9.6821963731389493E-44</v>
      </c>
      <c r="D3264" s="78">
        <f t="shared" si="403"/>
        <v>1</v>
      </c>
      <c r="E3264" s="78">
        <f t="shared" si="404"/>
        <v>9.6821963731389493E-44</v>
      </c>
      <c r="F3264" s="78">
        <f t="shared" si="405"/>
        <v>-860.28052226595014</v>
      </c>
      <c r="G3264" s="78">
        <f t="shared" si="406"/>
        <v>100</v>
      </c>
      <c r="H3264" s="78">
        <f t="shared" si="407"/>
        <v>4.8821143707602132E-44</v>
      </c>
      <c r="I3264" s="78">
        <f t="shared" si="408"/>
        <v>4.8821143707602133E-42</v>
      </c>
      <c r="J3264" s="190"/>
    </row>
    <row r="3265" spans="1:10" x14ac:dyDescent="0.2">
      <c r="A3265" s="76">
        <v>50600</v>
      </c>
      <c r="B3265" s="76">
        <f t="shared" si="401"/>
        <v>50.6</v>
      </c>
      <c r="C3265" s="78">
        <f t="shared" si="402"/>
        <v>1.7114055259270818E-42</v>
      </c>
      <c r="D3265" s="78">
        <f t="shared" si="403"/>
        <v>1</v>
      </c>
      <c r="E3265" s="78">
        <f t="shared" si="404"/>
        <v>1.7114055259270818E-42</v>
      </c>
      <c r="F3265" s="78">
        <f t="shared" si="405"/>
        <v>-835.33294140117368</v>
      </c>
      <c r="G3265" s="78">
        <f t="shared" si="406"/>
        <v>100</v>
      </c>
      <c r="H3265" s="78">
        <f t="shared" si="407"/>
        <v>9.0411374482923569E-43</v>
      </c>
      <c r="I3265" s="78">
        <f t="shared" si="408"/>
        <v>9.0411374482923567E-41</v>
      </c>
      <c r="J3265" s="190"/>
    </row>
    <row r="3266" spans="1:10" x14ac:dyDescent="0.2">
      <c r="A3266" s="76">
        <v>50700</v>
      </c>
      <c r="B3266" s="76">
        <f t="shared" si="401"/>
        <v>50.7</v>
      </c>
      <c r="C3266" s="78">
        <f t="shared" si="402"/>
        <v>4.7464806016770664E-43</v>
      </c>
      <c r="D3266" s="78">
        <f t="shared" si="403"/>
        <v>1</v>
      </c>
      <c r="E3266" s="78">
        <f t="shared" si="404"/>
        <v>4.7464806016770664E-43</v>
      </c>
      <c r="F3266" s="78">
        <f t="shared" si="405"/>
        <v>-846.47256579397526</v>
      </c>
      <c r="G3266" s="78">
        <f t="shared" si="406"/>
        <v>100</v>
      </c>
      <c r="H3266" s="78">
        <f t="shared" si="407"/>
        <v>1.0930267930473941E-42</v>
      </c>
      <c r="I3266" s="78">
        <f t="shared" si="408"/>
        <v>1.0930267930473942E-40</v>
      </c>
      <c r="J3266" s="190"/>
    </row>
    <row r="3267" spans="1:10" x14ac:dyDescent="0.2">
      <c r="A3267" s="76">
        <v>50800</v>
      </c>
      <c r="B3267" s="76">
        <f t="shared" si="401"/>
        <v>50.8</v>
      </c>
      <c r="C3267" s="78">
        <f t="shared" si="402"/>
        <v>3.7983961237846649E-45</v>
      </c>
      <c r="D3267" s="78">
        <f t="shared" si="403"/>
        <v>1</v>
      </c>
      <c r="E3267" s="78">
        <f t="shared" si="404"/>
        <v>3.7983961237846649E-45</v>
      </c>
      <c r="F3267" s="78">
        <f t="shared" si="405"/>
        <v>-888.40799491834628</v>
      </c>
      <c r="G3267" s="78">
        <f t="shared" si="406"/>
        <v>100</v>
      </c>
      <c r="H3267" s="78">
        <f t="shared" si="407"/>
        <v>2.3922322814574567E-43</v>
      </c>
      <c r="I3267" s="78">
        <f t="shared" si="408"/>
        <v>2.3922322814574567E-41</v>
      </c>
      <c r="J3267" s="190"/>
    </row>
    <row r="3268" spans="1:10" x14ac:dyDescent="0.2">
      <c r="A3268" s="76">
        <v>50900</v>
      </c>
      <c r="B3268" s="76">
        <f t="shared" si="401"/>
        <v>50.9</v>
      </c>
      <c r="C3268" s="78">
        <f t="shared" si="402"/>
        <v>6.9058007101115344E-43</v>
      </c>
      <c r="D3268" s="78">
        <f t="shared" si="403"/>
        <v>1</v>
      </c>
      <c r="E3268" s="78">
        <f t="shared" si="404"/>
        <v>6.9058007101115344E-43</v>
      </c>
      <c r="F3268" s="78">
        <f t="shared" si="405"/>
        <v>-843.21571917639994</v>
      </c>
      <c r="G3268" s="78">
        <f t="shared" si="406"/>
        <v>100</v>
      </c>
      <c r="H3268" s="78">
        <f t="shared" si="407"/>
        <v>3.4718923356746907E-43</v>
      </c>
      <c r="I3268" s="78">
        <f t="shared" si="408"/>
        <v>3.4718923356746909E-41</v>
      </c>
      <c r="J3268" s="190"/>
    </row>
    <row r="3269" spans="1:10" x14ac:dyDescent="0.2">
      <c r="A3269" s="76">
        <v>51000</v>
      </c>
      <c r="B3269" s="76">
        <f t="shared" si="401"/>
        <v>51</v>
      </c>
      <c r="C3269" s="78">
        <f t="shared" si="402"/>
        <v>7.8076417717435463E-41</v>
      </c>
      <c r="D3269" s="78">
        <f t="shared" si="403"/>
        <v>1</v>
      </c>
      <c r="E3269" s="78">
        <f t="shared" si="404"/>
        <v>7.8076417717435463E-41</v>
      </c>
      <c r="F3269" s="78">
        <f t="shared" si="405"/>
        <v>-802.14960242148936</v>
      </c>
      <c r="G3269" s="78">
        <f t="shared" si="406"/>
        <v>100</v>
      </c>
      <c r="H3269" s="78">
        <f t="shared" si="407"/>
        <v>3.9383498894223307E-41</v>
      </c>
      <c r="I3269" s="78">
        <f t="shared" si="408"/>
        <v>3.9383498894223305E-39</v>
      </c>
      <c r="J3269" s="190"/>
    </row>
    <row r="3270" spans="1:10" x14ac:dyDescent="0.2">
      <c r="A3270" s="76">
        <v>51100</v>
      </c>
      <c r="B3270" s="76">
        <f t="shared" si="401"/>
        <v>51.1</v>
      </c>
      <c r="C3270" s="78">
        <f t="shared" si="402"/>
        <v>1.465565788572709E-40</v>
      </c>
      <c r="D3270" s="78">
        <f t="shared" si="403"/>
        <v>1</v>
      </c>
      <c r="E3270" s="78">
        <f t="shared" si="404"/>
        <v>1.465565788572709E-40</v>
      </c>
      <c r="F3270" s="78">
        <f t="shared" si="405"/>
        <v>-796.67989363017705</v>
      </c>
      <c r="G3270" s="78">
        <f t="shared" si="406"/>
        <v>100</v>
      </c>
      <c r="H3270" s="78">
        <f t="shared" si="407"/>
        <v>1.1231649828735319E-40</v>
      </c>
      <c r="I3270" s="78">
        <f t="shared" si="408"/>
        <v>1.1231649828735319E-38</v>
      </c>
      <c r="J3270" s="190"/>
    </row>
    <row r="3271" spans="1:10" x14ac:dyDescent="0.2">
      <c r="A3271" s="76">
        <v>51200</v>
      </c>
      <c r="B3271" s="76">
        <f t="shared" si="401"/>
        <v>51.2</v>
      </c>
      <c r="C3271" s="78">
        <f t="shared" si="402"/>
        <v>1</v>
      </c>
      <c r="D3271" s="78">
        <f t="shared" si="403"/>
        <v>1</v>
      </c>
      <c r="E3271" s="78">
        <f t="shared" si="404"/>
        <v>1</v>
      </c>
      <c r="F3271" s="78">
        <f t="shared" si="405"/>
        <v>0</v>
      </c>
      <c r="G3271" s="78">
        <f t="shared" si="406"/>
        <v>100</v>
      </c>
      <c r="H3271" s="78">
        <f t="shared" si="407"/>
        <v>0.5</v>
      </c>
      <c r="I3271" s="78">
        <f t="shared" si="408"/>
        <v>50</v>
      </c>
      <c r="J3271" s="190"/>
    </row>
    <row r="3272" spans="1:10" x14ac:dyDescent="0.2">
      <c r="A3272" s="76">
        <v>51300</v>
      </c>
      <c r="B3272" s="76">
        <f t="shared" si="401"/>
        <v>51.3</v>
      </c>
      <c r="C3272" s="78">
        <f t="shared" si="402"/>
        <v>2.0919068375132553E-42</v>
      </c>
      <c r="D3272" s="78">
        <f t="shared" si="403"/>
        <v>1</v>
      </c>
      <c r="E3272" s="78">
        <f t="shared" si="404"/>
        <v>2.0919068375132553E-42</v>
      </c>
      <c r="F3272" s="78">
        <f t="shared" si="405"/>
        <v>-833.58915321115103</v>
      </c>
      <c r="G3272" s="78">
        <f t="shared" si="406"/>
        <v>100</v>
      </c>
      <c r="H3272" s="78">
        <f t="shared" si="407"/>
        <v>0.5</v>
      </c>
      <c r="I3272" s="78">
        <f t="shared" si="408"/>
        <v>50</v>
      </c>
      <c r="J3272" s="190"/>
    </row>
    <row r="3273" spans="1:10" x14ac:dyDescent="0.2">
      <c r="A3273" s="76">
        <v>51400</v>
      </c>
      <c r="B3273" s="76">
        <f t="shared" si="401"/>
        <v>51.4</v>
      </c>
      <c r="C3273" s="78">
        <f t="shared" si="402"/>
        <v>2.4143734752629489E-42</v>
      </c>
      <c r="D3273" s="78">
        <f t="shared" si="403"/>
        <v>1</v>
      </c>
      <c r="E3273" s="78">
        <f t="shared" si="404"/>
        <v>2.4143734752629489E-42</v>
      </c>
      <c r="F3273" s="78">
        <f t="shared" si="405"/>
        <v>-832.34391097557614</v>
      </c>
      <c r="G3273" s="78">
        <f t="shared" si="406"/>
        <v>100</v>
      </c>
      <c r="H3273" s="78">
        <f t="shared" si="407"/>
        <v>2.2531401563881019E-42</v>
      </c>
      <c r="I3273" s="78">
        <f t="shared" si="408"/>
        <v>2.2531401563881018E-40</v>
      </c>
      <c r="J3273" s="190"/>
    </row>
    <row r="3274" spans="1:10" x14ac:dyDescent="0.2">
      <c r="A3274" s="76">
        <v>51500</v>
      </c>
      <c r="B3274" s="76">
        <f t="shared" si="401"/>
        <v>51.5</v>
      </c>
      <c r="C3274" s="78">
        <f t="shared" si="402"/>
        <v>7.7091790525142098E-45</v>
      </c>
      <c r="D3274" s="78">
        <f t="shared" si="403"/>
        <v>1</v>
      </c>
      <c r="E3274" s="78">
        <f t="shared" si="404"/>
        <v>7.7091790525142098E-45</v>
      </c>
      <c r="F3274" s="78">
        <f t="shared" si="405"/>
        <v>-882.25983734675219</v>
      </c>
      <c r="G3274" s="78">
        <f t="shared" si="406"/>
        <v>100</v>
      </c>
      <c r="H3274" s="78">
        <f t="shared" si="407"/>
        <v>1.2110413271577316E-42</v>
      </c>
      <c r="I3274" s="78">
        <f t="shared" si="408"/>
        <v>1.2110413271577317E-40</v>
      </c>
      <c r="J3274" s="190"/>
    </row>
    <row r="3275" spans="1:10" x14ac:dyDescent="0.2">
      <c r="A3275" s="76">
        <v>51600</v>
      </c>
      <c r="B3275" s="76">
        <f t="shared" si="401"/>
        <v>51.6</v>
      </c>
      <c r="C3275" s="78">
        <f t="shared" si="402"/>
        <v>5.9782843499048893E-43</v>
      </c>
      <c r="D3275" s="78">
        <f t="shared" si="403"/>
        <v>1</v>
      </c>
      <c r="E3275" s="78">
        <f t="shared" si="404"/>
        <v>5.9782843499048893E-43</v>
      </c>
      <c r="F3275" s="78">
        <f t="shared" si="405"/>
        <v>-844.46846864221538</v>
      </c>
      <c r="G3275" s="78">
        <f t="shared" si="406"/>
        <v>100</v>
      </c>
      <c r="H3275" s="78">
        <f t="shared" si="407"/>
        <v>3.0276880702150156E-43</v>
      </c>
      <c r="I3275" s="78">
        <f t="shared" si="408"/>
        <v>3.0276880702150154E-41</v>
      </c>
      <c r="J3275" s="190"/>
    </row>
    <row r="3276" spans="1:10" x14ac:dyDescent="0.2">
      <c r="A3276" s="76">
        <v>51700</v>
      </c>
      <c r="B3276" s="76">
        <f t="shared" si="401"/>
        <v>51.7</v>
      </c>
      <c r="C3276" s="78">
        <f t="shared" si="402"/>
        <v>6.5868386207012793E-48</v>
      </c>
      <c r="D3276" s="78">
        <f t="shared" si="403"/>
        <v>1</v>
      </c>
      <c r="E3276" s="78">
        <f t="shared" si="404"/>
        <v>6.5868386207012793E-48</v>
      </c>
      <c r="F3276" s="78">
        <f t="shared" si="405"/>
        <v>-943.62645953517006</v>
      </c>
      <c r="G3276" s="78">
        <f t="shared" si="406"/>
        <v>100</v>
      </c>
      <c r="H3276" s="78">
        <f t="shared" si="407"/>
        <v>2.989175109145548E-43</v>
      </c>
      <c r="I3276" s="78">
        <f t="shared" si="408"/>
        <v>2.9891751091455478E-41</v>
      </c>
      <c r="J3276" s="190"/>
    </row>
    <row r="3277" spans="1:10" x14ac:dyDescent="0.2">
      <c r="A3277" s="76">
        <v>51800</v>
      </c>
      <c r="B3277" s="76">
        <f t="shared" si="401"/>
        <v>51.8</v>
      </c>
      <c r="C3277" s="78">
        <f t="shared" si="402"/>
        <v>3.0904179514181432E-43</v>
      </c>
      <c r="D3277" s="78">
        <f t="shared" si="403"/>
        <v>1</v>
      </c>
      <c r="E3277" s="78">
        <f t="shared" si="404"/>
        <v>3.0904179514181432E-43</v>
      </c>
      <c r="F3277" s="78">
        <f t="shared" si="405"/>
        <v>-850.19965564308916</v>
      </c>
      <c r="G3277" s="78">
        <f t="shared" si="406"/>
        <v>100</v>
      </c>
      <c r="H3277" s="78">
        <f t="shared" si="407"/>
        <v>1.5452419099021751E-43</v>
      </c>
      <c r="I3277" s="78">
        <f t="shared" si="408"/>
        <v>1.5452419099021752E-41</v>
      </c>
      <c r="J3277" s="190"/>
    </row>
    <row r="3278" spans="1:10" x14ac:dyDescent="0.2">
      <c r="A3278" s="76">
        <v>51900</v>
      </c>
      <c r="B3278" s="76">
        <f t="shared" si="401"/>
        <v>51.9</v>
      </c>
      <c r="C3278" s="78">
        <f t="shared" si="402"/>
        <v>1.3849683410258696E-45</v>
      </c>
      <c r="D3278" s="78">
        <f t="shared" si="403"/>
        <v>1</v>
      </c>
      <c r="E3278" s="78">
        <f t="shared" si="404"/>
        <v>1.3849683410258696E-45</v>
      </c>
      <c r="F3278" s="78">
        <f t="shared" si="405"/>
        <v>-897.17120308036488</v>
      </c>
      <c r="G3278" s="78">
        <f t="shared" si="406"/>
        <v>100</v>
      </c>
      <c r="H3278" s="78">
        <f t="shared" si="407"/>
        <v>1.5521338174142009E-43</v>
      </c>
      <c r="I3278" s="78">
        <f t="shared" si="408"/>
        <v>1.5521338174142008E-41</v>
      </c>
      <c r="J3278" s="190"/>
    </row>
    <row r="3279" spans="1:10" x14ac:dyDescent="0.2">
      <c r="A3279" s="76">
        <v>52000</v>
      </c>
      <c r="B3279" s="76">
        <f t="shared" si="401"/>
        <v>52</v>
      </c>
      <c r="C3279" s="78">
        <f t="shared" si="402"/>
        <v>3.0392444647991741E-44</v>
      </c>
      <c r="D3279" s="78">
        <f t="shared" si="403"/>
        <v>1</v>
      </c>
      <c r="E3279" s="78">
        <f t="shared" si="404"/>
        <v>3.0392444647991741E-44</v>
      </c>
      <c r="F3279" s="78">
        <f t="shared" si="405"/>
        <v>-870.34468731170648</v>
      </c>
      <c r="G3279" s="78">
        <f t="shared" si="406"/>
        <v>100</v>
      </c>
      <c r="H3279" s="78">
        <f t="shared" si="407"/>
        <v>1.5888706494508805E-44</v>
      </c>
      <c r="I3279" s="78">
        <f t="shared" si="408"/>
        <v>1.5888706494508804E-42</v>
      </c>
      <c r="J3279" s="190"/>
    </row>
    <row r="3280" spans="1:10" x14ac:dyDescent="0.2">
      <c r="A3280" s="76">
        <v>52100</v>
      </c>
      <c r="B3280" s="76">
        <f t="shared" si="401"/>
        <v>52.1</v>
      </c>
      <c r="C3280" s="78">
        <f t="shared" si="402"/>
        <v>9.058846478880849E-43</v>
      </c>
      <c r="D3280" s="78">
        <f t="shared" si="403"/>
        <v>1</v>
      </c>
      <c r="E3280" s="78">
        <f t="shared" si="404"/>
        <v>9.058846478880849E-43</v>
      </c>
      <c r="F3280" s="78">
        <f t="shared" si="405"/>
        <v>-840.85854200617928</v>
      </c>
      <c r="G3280" s="78">
        <f t="shared" si="406"/>
        <v>100</v>
      </c>
      <c r="H3280" s="78">
        <f t="shared" si="407"/>
        <v>4.6813854626803835E-43</v>
      </c>
      <c r="I3280" s="78">
        <f t="shared" si="408"/>
        <v>4.681385462680384E-41</v>
      </c>
      <c r="J3280" s="190"/>
    </row>
    <row r="3281" spans="1:10" x14ac:dyDescent="0.2">
      <c r="A3281" s="76">
        <v>52200</v>
      </c>
      <c r="B3281" s="76">
        <f t="shared" si="401"/>
        <v>52.2</v>
      </c>
      <c r="C3281" s="78">
        <f t="shared" si="402"/>
        <v>1.6025153235119101E-43</v>
      </c>
      <c r="D3281" s="78">
        <f t="shared" si="403"/>
        <v>1</v>
      </c>
      <c r="E3281" s="78">
        <f t="shared" si="404"/>
        <v>1.6025153235119101E-43</v>
      </c>
      <c r="F3281" s="78">
        <f t="shared" si="405"/>
        <v>-855.9039561798977</v>
      </c>
      <c r="G3281" s="78">
        <f t="shared" si="406"/>
        <v>100</v>
      </c>
      <c r="H3281" s="78">
        <f t="shared" si="407"/>
        <v>5.3306809011963796E-43</v>
      </c>
      <c r="I3281" s="78">
        <f t="shared" si="408"/>
        <v>5.3306809011963795E-41</v>
      </c>
      <c r="J3281" s="190"/>
    </row>
    <row r="3282" spans="1:10" x14ac:dyDescent="0.2">
      <c r="A3282" s="76">
        <v>52300</v>
      </c>
      <c r="B3282" s="76">
        <f t="shared" si="401"/>
        <v>52.3</v>
      </c>
      <c r="C3282" s="78">
        <f t="shared" si="402"/>
        <v>7.5117463980086968E-45</v>
      </c>
      <c r="D3282" s="78">
        <f t="shared" si="403"/>
        <v>1</v>
      </c>
      <c r="E3282" s="78">
        <f t="shared" si="404"/>
        <v>7.5117463980086968E-45</v>
      </c>
      <c r="F3282" s="78">
        <f t="shared" si="405"/>
        <v>-882.48518165180531</v>
      </c>
      <c r="G3282" s="78">
        <f t="shared" si="406"/>
        <v>100</v>
      </c>
      <c r="H3282" s="78">
        <f t="shared" si="407"/>
        <v>8.3881639374599848E-44</v>
      </c>
      <c r="I3282" s="78">
        <f t="shared" si="408"/>
        <v>8.3881639374599842E-42</v>
      </c>
      <c r="J3282" s="190"/>
    </row>
    <row r="3283" spans="1:10" x14ac:dyDescent="0.2">
      <c r="A3283" s="76">
        <v>52400</v>
      </c>
      <c r="B3283" s="76">
        <f t="shared" si="401"/>
        <v>52.4</v>
      </c>
      <c r="C3283" s="78">
        <f t="shared" si="402"/>
        <v>8.2168153727968664E-46</v>
      </c>
      <c r="D3283" s="78">
        <f t="shared" si="403"/>
        <v>1</v>
      </c>
      <c r="E3283" s="78">
        <f t="shared" si="404"/>
        <v>8.2168153727968664E-46</v>
      </c>
      <c r="F3283" s="78">
        <f t="shared" si="405"/>
        <v>-901.70592942537201</v>
      </c>
      <c r="G3283" s="78">
        <f t="shared" si="406"/>
        <v>100</v>
      </c>
      <c r="H3283" s="78">
        <f t="shared" si="407"/>
        <v>4.1667139676441916E-45</v>
      </c>
      <c r="I3283" s="78">
        <f t="shared" si="408"/>
        <v>4.1667139676441913E-43</v>
      </c>
      <c r="J3283" s="190"/>
    </row>
    <row r="3284" spans="1:10" x14ac:dyDescent="0.2">
      <c r="A3284" s="76">
        <v>52500</v>
      </c>
      <c r="B3284" s="76">
        <f t="shared" si="401"/>
        <v>52.5</v>
      </c>
      <c r="C3284" s="78">
        <f t="shared" si="402"/>
        <v>1.0448173885563916E-44</v>
      </c>
      <c r="D3284" s="78">
        <f t="shared" si="403"/>
        <v>1</v>
      </c>
      <c r="E3284" s="78">
        <f t="shared" si="404"/>
        <v>1.0448173885563916E-44</v>
      </c>
      <c r="F3284" s="78">
        <f t="shared" si="405"/>
        <v>-879.61919216373747</v>
      </c>
      <c r="G3284" s="78">
        <f t="shared" si="406"/>
        <v>100</v>
      </c>
      <c r="H3284" s="78">
        <f t="shared" si="407"/>
        <v>5.6349277114218017E-45</v>
      </c>
      <c r="I3284" s="78">
        <f t="shared" si="408"/>
        <v>5.6349277114218019E-43</v>
      </c>
      <c r="J3284" s="190"/>
    </row>
    <row r="3285" spans="1:10" x14ac:dyDescent="0.2">
      <c r="A3285" s="76">
        <v>52600</v>
      </c>
      <c r="B3285" s="76">
        <f t="shared" si="401"/>
        <v>52.6</v>
      </c>
      <c r="C3285" s="78">
        <f t="shared" si="402"/>
        <v>3.0446420679275769E-47</v>
      </c>
      <c r="D3285" s="78">
        <f t="shared" si="403"/>
        <v>1</v>
      </c>
      <c r="E3285" s="78">
        <f t="shared" si="404"/>
        <v>3.0446420679275769E-47</v>
      </c>
      <c r="F3285" s="78">
        <f t="shared" si="405"/>
        <v>-930.3292751250616</v>
      </c>
      <c r="G3285" s="78">
        <f t="shared" si="406"/>
        <v>100</v>
      </c>
      <c r="H3285" s="78">
        <f t="shared" si="407"/>
        <v>5.2393101531215958E-45</v>
      </c>
      <c r="I3285" s="78">
        <f t="shared" si="408"/>
        <v>5.2393101531215958E-43</v>
      </c>
      <c r="J3285" s="190"/>
    </row>
    <row r="3286" spans="1:10" x14ac:dyDescent="0.2">
      <c r="A3286" s="76">
        <v>52700</v>
      </c>
      <c r="B3286" s="76">
        <f t="shared" si="401"/>
        <v>52.7</v>
      </c>
      <c r="C3286" s="78">
        <f t="shared" si="402"/>
        <v>1.3036316347774337E-44</v>
      </c>
      <c r="D3286" s="78">
        <f t="shared" si="403"/>
        <v>1</v>
      </c>
      <c r="E3286" s="78">
        <f t="shared" si="404"/>
        <v>1.3036316347774337E-44</v>
      </c>
      <c r="F3286" s="78">
        <f t="shared" si="405"/>
        <v>-877.69690218410449</v>
      </c>
      <c r="G3286" s="78">
        <f t="shared" si="406"/>
        <v>100</v>
      </c>
      <c r="H3286" s="78">
        <f t="shared" si="407"/>
        <v>6.5333813842268058E-45</v>
      </c>
      <c r="I3286" s="78">
        <f t="shared" si="408"/>
        <v>6.5333813842268054E-43</v>
      </c>
      <c r="J3286" s="190"/>
    </row>
    <row r="3287" spans="1:10" x14ac:dyDescent="0.2">
      <c r="A3287" s="76">
        <v>52800</v>
      </c>
      <c r="B3287" s="76">
        <f t="shared" si="401"/>
        <v>52.8</v>
      </c>
      <c r="C3287" s="78">
        <f t="shared" si="402"/>
        <v>3.8191478844903008E-48</v>
      </c>
      <c r="D3287" s="78">
        <f t="shared" si="403"/>
        <v>1</v>
      </c>
      <c r="E3287" s="78">
        <f t="shared" si="404"/>
        <v>3.8191478844903008E-48</v>
      </c>
      <c r="F3287" s="78">
        <f t="shared" si="405"/>
        <v>-948.36067049226335</v>
      </c>
      <c r="G3287" s="78">
        <f t="shared" si="406"/>
        <v>100</v>
      </c>
      <c r="H3287" s="78">
        <f t="shared" si="407"/>
        <v>6.520067747829414E-45</v>
      </c>
      <c r="I3287" s="78">
        <f t="shared" si="408"/>
        <v>6.5200677478294137E-43</v>
      </c>
      <c r="J3287" s="190"/>
    </row>
    <row r="3288" spans="1:10" x14ac:dyDescent="0.2">
      <c r="A3288" s="76">
        <v>52900</v>
      </c>
      <c r="B3288" s="76">
        <f t="shared" si="401"/>
        <v>52.9</v>
      </c>
      <c r="C3288" s="78">
        <f t="shared" si="402"/>
        <v>1.5288470559661258E-44</v>
      </c>
      <c r="D3288" s="78">
        <f t="shared" si="403"/>
        <v>1</v>
      </c>
      <c r="E3288" s="78">
        <f t="shared" si="404"/>
        <v>1.5288470559661258E-44</v>
      </c>
      <c r="F3288" s="78">
        <f t="shared" si="405"/>
        <v>-876.31271917432082</v>
      </c>
      <c r="G3288" s="78">
        <f t="shared" si="406"/>
        <v>100</v>
      </c>
      <c r="H3288" s="78">
        <f t="shared" si="407"/>
        <v>7.6461448537728744E-45</v>
      </c>
      <c r="I3288" s="78">
        <f t="shared" si="408"/>
        <v>7.6461448537728747E-43</v>
      </c>
      <c r="J3288" s="190"/>
    </row>
    <row r="3289" spans="1:10" x14ac:dyDescent="0.2">
      <c r="A3289" s="76">
        <v>53000</v>
      </c>
      <c r="B3289" s="76">
        <f t="shared" si="401"/>
        <v>53</v>
      </c>
      <c r="C3289" s="78">
        <f t="shared" si="402"/>
        <v>1.4147469286934007E-46</v>
      </c>
      <c r="D3289" s="78">
        <f t="shared" si="403"/>
        <v>1</v>
      </c>
      <c r="E3289" s="78">
        <f t="shared" si="404"/>
        <v>1.4147469286934007E-46</v>
      </c>
      <c r="F3289" s="78">
        <f t="shared" si="405"/>
        <v>-916.9864248042295</v>
      </c>
      <c r="G3289" s="78">
        <f t="shared" si="406"/>
        <v>100</v>
      </c>
      <c r="H3289" s="78">
        <f t="shared" si="407"/>
        <v>7.7149726262652993E-45</v>
      </c>
      <c r="I3289" s="78">
        <f t="shared" si="408"/>
        <v>7.7149726262652996E-43</v>
      </c>
      <c r="J3289" s="190"/>
    </row>
    <row r="3290" spans="1:10" x14ac:dyDescent="0.2">
      <c r="A3290" s="76">
        <v>53100</v>
      </c>
      <c r="B3290" s="76">
        <f t="shared" si="401"/>
        <v>53.1</v>
      </c>
      <c r="C3290" s="78">
        <f t="shared" si="402"/>
        <v>1.8798027249451136E-45</v>
      </c>
      <c r="D3290" s="78">
        <f t="shared" si="403"/>
        <v>1</v>
      </c>
      <c r="E3290" s="78">
        <f t="shared" si="404"/>
        <v>1.8798027249451136E-45</v>
      </c>
      <c r="F3290" s="78">
        <f t="shared" si="405"/>
        <v>-894.51775450369632</v>
      </c>
      <c r="G3290" s="78">
        <f t="shared" si="406"/>
        <v>100</v>
      </c>
      <c r="H3290" s="78">
        <f t="shared" si="407"/>
        <v>1.0106387089072268E-45</v>
      </c>
      <c r="I3290" s="78">
        <f t="shared" si="408"/>
        <v>1.0106387089072267E-43</v>
      </c>
      <c r="J3290" s="190"/>
    </row>
    <row r="3291" spans="1:10" x14ac:dyDescent="0.2">
      <c r="A3291" s="76">
        <v>53200</v>
      </c>
      <c r="B3291" s="76">
        <f t="shared" si="401"/>
        <v>53.2</v>
      </c>
      <c r="C3291" s="78">
        <f t="shared" si="402"/>
        <v>8.7591601877491189E-44</v>
      </c>
      <c r="D3291" s="78">
        <f t="shared" si="403"/>
        <v>1</v>
      </c>
      <c r="E3291" s="78">
        <f t="shared" si="404"/>
        <v>8.7591601877491189E-44</v>
      </c>
      <c r="F3291" s="78">
        <f t="shared" si="405"/>
        <v>-861.15075062392248</v>
      </c>
      <c r="G3291" s="78">
        <f t="shared" si="406"/>
        <v>100</v>
      </c>
      <c r="H3291" s="78">
        <f t="shared" si="407"/>
        <v>4.473570230121815E-44</v>
      </c>
      <c r="I3291" s="78">
        <f t="shared" si="408"/>
        <v>4.4735702301218147E-42</v>
      </c>
      <c r="J3291" s="190"/>
    </row>
    <row r="3292" spans="1:10" x14ac:dyDescent="0.2">
      <c r="A3292" s="76">
        <v>53300</v>
      </c>
      <c r="B3292" s="76">
        <f t="shared" si="401"/>
        <v>53.3</v>
      </c>
      <c r="C3292" s="78">
        <f t="shared" si="402"/>
        <v>1.8960298571387303E-44</v>
      </c>
      <c r="D3292" s="78">
        <f t="shared" si="403"/>
        <v>1</v>
      </c>
      <c r="E3292" s="78">
        <f t="shared" si="404"/>
        <v>1.8960298571387303E-44</v>
      </c>
      <c r="F3292" s="78">
        <f t="shared" si="405"/>
        <v>-874.4430965605444</v>
      </c>
      <c r="G3292" s="78">
        <f t="shared" si="406"/>
        <v>100</v>
      </c>
      <c r="H3292" s="78">
        <f t="shared" si="407"/>
        <v>5.3275950224439244E-44</v>
      </c>
      <c r="I3292" s="78">
        <f t="shared" si="408"/>
        <v>5.3275950224439244E-42</v>
      </c>
      <c r="J3292" s="190"/>
    </row>
    <row r="3293" spans="1:10" x14ac:dyDescent="0.2">
      <c r="A3293" s="76">
        <v>53400</v>
      </c>
      <c r="B3293" s="76">
        <f t="shared" si="401"/>
        <v>53.4</v>
      </c>
      <c r="C3293" s="78">
        <f t="shared" si="402"/>
        <v>1.1661788632501558E-45</v>
      </c>
      <c r="D3293" s="78">
        <f t="shared" si="403"/>
        <v>1</v>
      </c>
      <c r="E3293" s="78">
        <f t="shared" si="404"/>
        <v>1.1661788632501558E-45</v>
      </c>
      <c r="F3293" s="78">
        <f t="shared" si="405"/>
        <v>-898.66469668681975</v>
      </c>
      <c r="G3293" s="78">
        <f t="shared" si="406"/>
        <v>100</v>
      </c>
      <c r="H3293" s="78">
        <f t="shared" si="407"/>
        <v>1.0063238717318729E-44</v>
      </c>
      <c r="I3293" s="78">
        <f t="shared" si="408"/>
        <v>1.0063238717318729E-42</v>
      </c>
      <c r="J3293" s="190"/>
    </row>
    <row r="3294" spans="1:10" x14ac:dyDescent="0.2">
      <c r="A3294" s="76">
        <v>53500</v>
      </c>
      <c r="B3294" s="76">
        <f t="shared" si="401"/>
        <v>53.5</v>
      </c>
      <c r="C3294" s="78">
        <f t="shared" si="402"/>
        <v>7.5052419858009733E-47</v>
      </c>
      <c r="D3294" s="78">
        <f t="shared" si="403"/>
        <v>1</v>
      </c>
      <c r="E3294" s="78">
        <f t="shared" si="404"/>
        <v>7.5052419858009733E-47</v>
      </c>
      <c r="F3294" s="78">
        <f t="shared" si="405"/>
        <v>-922.49270601137539</v>
      </c>
      <c r="G3294" s="78">
        <f t="shared" si="406"/>
        <v>100</v>
      </c>
      <c r="H3294" s="78">
        <f t="shared" si="407"/>
        <v>6.2061564155408274E-46</v>
      </c>
      <c r="I3294" s="78">
        <f t="shared" si="408"/>
        <v>6.2061564155408278E-44</v>
      </c>
      <c r="J3294" s="190"/>
    </row>
    <row r="3295" spans="1:10" x14ac:dyDescent="0.2">
      <c r="A3295" s="76">
        <v>53600</v>
      </c>
      <c r="B3295" s="76">
        <f t="shared" si="401"/>
        <v>53.6</v>
      </c>
      <c r="C3295" s="78">
        <f t="shared" si="402"/>
        <v>1.964513151997055E-45</v>
      </c>
      <c r="D3295" s="78">
        <f t="shared" si="403"/>
        <v>1</v>
      </c>
      <c r="E3295" s="78">
        <f t="shared" si="404"/>
        <v>1.964513151997055E-45</v>
      </c>
      <c r="F3295" s="78">
        <f t="shared" si="405"/>
        <v>-894.134901186668</v>
      </c>
      <c r="G3295" s="78">
        <f t="shared" si="406"/>
        <v>100</v>
      </c>
      <c r="H3295" s="78">
        <f t="shared" si="407"/>
        <v>1.0197827859275324E-45</v>
      </c>
      <c r="I3295" s="78">
        <f t="shared" si="408"/>
        <v>1.0197827859275324E-43</v>
      </c>
      <c r="J3295" s="190"/>
    </row>
    <row r="3296" spans="1:10" x14ac:dyDescent="0.2">
      <c r="A3296" s="76">
        <v>53700</v>
      </c>
      <c r="B3296" s="76">
        <f t="shared" si="401"/>
        <v>53.7</v>
      </c>
      <c r="C3296" s="78">
        <f t="shared" si="402"/>
        <v>1.4313140708914897E-48</v>
      </c>
      <c r="D3296" s="78">
        <f t="shared" si="403"/>
        <v>1</v>
      </c>
      <c r="E3296" s="78">
        <f t="shared" si="404"/>
        <v>1.4313140708914897E-48</v>
      </c>
      <c r="F3296" s="78">
        <f t="shared" si="405"/>
        <v>-956.88530118519475</v>
      </c>
      <c r="G3296" s="78">
        <f t="shared" si="406"/>
        <v>100</v>
      </c>
      <c r="H3296" s="78">
        <f t="shared" si="407"/>
        <v>9.8297223303397315E-46</v>
      </c>
      <c r="I3296" s="78">
        <f t="shared" si="408"/>
        <v>9.8297223303397317E-44</v>
      </c>
      <c r="J3296" s="190"/>
    </row>
    <row r="3297" spans="1:10" x14ac:dyDescent="0.2">
      <c r="A3297" s="76">
        <v>53800</v>
      </c>
      <c r="B3297" s="76">
        <f t="shared" si="401"/>
        <v>53.8</v>
      </c>
      <c r="C3297" s="78">
        <f t="shared" si="402"/>
        <v>2.8748130213687538E-45</v>
      </c>
      <c r="D3297" s="78">
        <f t="shared" si="403"/>
        <v>1</v>
      </c>
      <c r="E3297" s="78">
        <f t="shared" si="404"/>
        <v>2.8748130213687538E-45</v>
      </c>
      <c r="F3297" s="78">
        <f t="shared" si="405"/>
        <v>-890.82780793377208</v>
      </c>
      <c r="G3297" s="78">
        <f t="shared" si="406"/>
        <v>100</v>
      </c>
      <c r="H3297" s="78">
        <f t="shared" si="407"/>
        <v>1.4381221677198227E-45</v>
      </c>
      <c r="I3297" s="78">
        <f t="shared" si="408"/>
        <v>1.4381221677198226E-43</v>
      </c>
      <c r="J3297" s="190"/>
    </row>
    <row r="3298" spans="1:10" x14ac:dyDescent="0.2">
      <c r="A3298" s="76">
        <v>53900</v>
      </c>
      <c r="B3298" s="76">
        <f t="shared" si="401"/>
        <v>53.9</v>
      </c>
      <c r="C3298" s="78">
        <f t="shared" si="402"/>
        <v>3.438928992043776E-48</v>
      </c>
      <c r="D3298" s="78">
        <f t="shared" si="403"/>
        <v>1</v>
      </c>
      <c r="E3298" s="78">
        <f t="shared" si="404"/>
        <v>3.438928992043776E-48</v>
      </c>
      <c r="F3298" s="78">
        <f t="shared" si="405"/>
        <v>-949.27153583035783</v>
      </c>
      <c r="G3298" s="78">
        <f t="shared" si="406"/>
        <v>100</v>
      </c>
      <c r="H3298" s="78">
        <f t="shared" si="407"/>
        <v>1.4391259751803987E-45</v>
      </c>
      <c r="I3298" s="78">
        <f t="shared" si="408"/>
        <v>1.4391259751803987E-43</v>
      </c>
      <c r="J3298" s="190"/>
    </row>
    <row r="3299" spans="1:10" x14ac:dyDescent="0.2">
      <c r="A3299" s="76">
        <v>54000</v>
      </c>
      <c r="B3299" s="76">
        <f t="shared" si="401"/>
        <v>54</v>
      </c>
      <c r="C3299" s="78">
        <f t="shared" si="402"/>
        <v>3.8518665684404047E-45</v>
      </c>
      <c r="D3299" s="78">
        <f t="shared" si="403"/>
        <v>1</v>
      </c>
      <c r="E3299" s="78">
        <f t="shared" si="404"/>
        <v>3.8518665684404047E-45</v>
      </c>
      <c r="F3299" s="78">
        <f t="shared" si="405"/>
        <v>-888.28657531149906</v>
      </c>
      <c r="G3299" s="78">
        <f t="shared" si="406"/>
        <v>100</v>
      </c>
      <c r="H3299" s="78">
        <f t="shared" si="407"/>
        <v>1.9276527487162241E-45</v>
      </c>
      <c r="I3299" s="78">
        <f t="shared" si="408"/>
        <v>1.927652748716224E-43</v>
      </c>
      <c r="J3299" s="190"/>
    </row>
    <row r="3300" spans="1:10" x14ac:dyDescent="0.2">
      <c r="A3300" s="76">
        <v>54100</v>
      </c>
      <c r="B3300" s="76">
        <f t="shared" si="401"/>
        <v>54.1</v>
      </c>
      <c r="C3300" s="78">
        <f t="shared" si="402"/>
        <v>5.4244238295448211E-47</v>
      </c>
      <c r="D3300" s="78">
        <f t="shared" si="403"/>
        <v>1</v>
      </c>
      <c r="E3300" s="78">
        <f t="shared" si="404"/>
        <v>5.4244238295448211E-47</v>
      </c>
      <c r="F3300" s="78">
        <f t="shared" si="405"/>
        <v>-925.31292769682614</v>
      </c>
      <c r="G3300" s="78">
        <f t="shared" si="406"/>
        <v>100</v>
      </c>
      <c r="H3300" s="78">
        <f t="shared" si="407"/>
        <v>1.9530554033679264E-45</v>
      </c>
      <c r="I3300" s="78">
        <f t="shared" si="408"/>
        <v>1.9530554033679265E-43</v>
      </c>
      <c r="J3300" s="190"/>
    </row>
    <row r="3301" spans="1:10" x14ac:dyDescent="0.2">
      <c r="A3301" s="76">
        <v>54200</v>
      </c>
      <c r="B3301" s="76">
        <f t="shared" si="401"/>
        <v>54.2</v>
      </c>
      <c r="C3301" s="78">
        <f t="shared" si="402"/>
        <v>3.9221720188925758E-46</v>
      </c>
      <c r="D3301" s="78">
        <f t="shared" si="403"/>
        <v>1</v>
      </c>
      <c r="E3301" s="78">
        <f t="shared" si="404"/>
        <v>3.9221720188925758E-46</v>
      </c>
      <c r="F3301" s="78">
        <f t="shared" si="405"/>
        <v>-908.12946725866016</v>
      </c>
      <c r="G3301" s="78">
        <f t="shared" si="406"/>
        <v>100</v>
      </c>
      <c r="H3301" s="78">
        <f t="shared" si="407"/>
        <v>2.2323072009235288E-46</v>
      </c>
      <c r="I3301" s="78">
        <f t="shared" si="408"/>
        <v>2.2323072009235289E-44</v>
      </c>
      <c r="J3301" s="190"/>
    </row>
    <row r="3302" spans="1:10" x14ac:dyDescent="0.2">
      <c r="A3302" s="76">
        <v>54300</v>
      </c>
      <c r="B3302" s="76">
        <f t="shared" si="401"/>
        <v>54.3</v>
      </c>
      <c r="C3302" s="78">
        <f t="shared" si="402"/>
        <v>2.5049568331203309E-44</v>
      </c>
      <c r="D3302" s="78">
        <f t="shared" si="403"/>
        <v>1</v>
      </c>
      <c r="E3302" s="78">
        <f t="shared" si="404"/>
        <v>2.5049568331203309E-44</v>
      </c>
      <c r="F3302" s="78">
        <f t="shared" si="405"/>
        <v>-872.02399507497012</v>
      </c>
      <c r="G3302" s="78">
        <f t="shared" si="406"/>
        <v>100</v>
      </c>
      <c r="H3302" s="78">
        <f t="shared" si="407"/>
        <v>1.2720892766546283E-44</v>
      </c>
      <c r="I3302" s="78">
        <f t="shared" si="408"/>
        <v>1.2720892766546283E-42</v>
      </c>
      <c r="J3302" s="190"/>
    </row>
    <row r="3303" spans="1:10" x14ac:dyDescent="0.2">
      <c r="A3303" s="76">
        <v>54400</v>
      </c>
      <c r="B3303" s="76">
        <f t="shared" si="401"/>
        <v>54.4</v>
      </c>
      <c r="C3303" s="78">
        <f t="shared" si="402"/>
        <v>5.8846737347550213E-45</v>
      </c>
      <c r="D3303" s="78">
        <f t="shared" si="403"/>
        <v>1</v>
      </c>
      <c r="E3303" s="78">
        <f t="shared" si="404"/>
        <v>5.8846737347550213E-45</v>
      </c>
      <c r="F3303" s="78">
        <f t="shared" si="405"/>
        <v>-884.6055522167286</v>
      </c>
      <c r="G3303" s="78">
        <f t="shared" si="406"/>
        <v>100</v>
      </c>
      <c r="H3303" s="78">
        <f t="shared" si="407"/>
        <v>1.5467121032979164E-44</v>
      </c>
      <c r="I3303" s="78">
        <f t="shared" si="408"/>
        <v>1.5467121032979164E-42</v>
      </c>
      <c r="J3303" s="190"/>
    </row>
    <row r="3304" spans="1:10" x14ac:dyDescent="0.2">
      <c r="A3304" s="76">
        <v>54500</v>
      </c>
      <c r="B3304" s="76">
        <f t="shared" si="401"/>
        <v>54.5</v>
      </c>
      <c r="C3304" s="78">
        <f t="shared" si="402"/>
        <v>4.2523628572443048E-46</v>
      </c>
      <c r="D3304" s="78">
        <f t="shared" si="403"/>
        <v>1</v>
      </c>
      <c r="E3304" s="78">
        <f t="shared" si="404"/>
        <v>4.2523628572443048E-46</v>
      </c>
      <c r="F3304" s="78">
        <f t="shared" si="405"/>
        <v>-907.42739367801141</v>
      </c>
      <c r="G3304" s="78">
        <f t="shared" si="406"/>
        <v>100</v>
      </c>
      <c r="H3304" s="78">
        <f t="shared" si="407"/>
        <v>3.154955010239726E-45</v>
      </c>
      <c r="I3304" s="78">
        <f t="shared" si="408"/>
        <v>3.154955010239726E-43</v>
      </c>
      <c r="J3304" s="190"/>
    </row>
    <row r="3305" spans="1:10" x14ac:dyDescent="0.2">
      <c r="A3305" s="76">
        <v>54600</v>
      </c>
      <c r="B3305" s="76">
        <f t="shared" si="401"/>
        <v>54.6</v>
      </c>
      <c r="C3305" s="78">
        <f t="shared" si="402"/>
        <v>1.3869031296774845E-47</v>
      </c>
      <c r="D3305" s="78">
        <f t="shared" si="403"/>
        <v>1</v>
      </c>
      <c r="E3305" s="78">
        <f t="shared" si="404"/>
        <v>1.3869031296774845E-47</v>
      </c>
      <c r="F3305" s="78">
        <f t="shared" si="405"/>
        <v>-937.15907743629532</v>
      </c>
      <c r="G3305" s="78">
        <f t="shared" si="406"/>
        <v>100</v>
      </c>
      <c r="H3305" s="78">
        <f t="shared" si="407"/>
        <v>2.1955265851060267E-46</v>
      </c>
      <c r="I3305" s="78">
        <f t="shared" si="408"/>
        <v>2.1955265851060266E-44</v>
      </c>
      <c r="J3305" s="190"/>
    </row>
    <row r="3306" spans="1:10" x14ac:dyDescent="0.2">
      <c r="A3306" s="76">
        <v>54700</v>
      </c>
      <c r="B3306" s="76">
        <f t="shared" si="401"/>
        <v>54.7</v>
      </c>
      <c r="C3306" s="78">
        <f t="shared" si="402"/>
        <v>1.6289420928154604E-45</v>
      </c>
      <c r="D3306" s="78">
        <f t="shared" si="403"/>
        <v>1</v>
      </c>
      <c r="E3306" s="78">
        <f t="shared" si="404"/>
        <v>1.6289420928154604E-45</v>
      </c>
      <c r="F3306" s="78">
        <f t="shared" si="405"/>
        <v>-895.76188708261702</v>
      </c>
      <c r="G3306" s="78">
        <f t="shared" si="406"/>
        <v>100</v>
      </c>
      <c r="H3306" s="78">
        <f t="shared" si="407"/>
        <v>8.2140556205611758E-46</v>
      </c>
      <c r="I3306" s="78">
        <f t="shared" si="408"/>
        <v>8.2140556205611757E-44</v>
      </c>
      <c r="J3306" s="190"/>
    </row>
    <row r="3307" spans="1:10" x14ac:dyDescent="0.2">
      <c r="A3307" s="76">
        <v>54800</v>
      </c>
      <c r="B3307" s="76">
        <f t="shared" si="401"/>
        <v>54.8</v>
      </c>
      <c r="C3307" s="78">
        <f t="shared" si="402"/>
        <v>7.9038853803316493E-45</v>
      </c>
      <c r="D3307" s="78">
        <f t="shared" si="403"/>
        <v>1</v>
      </c>
      <c r="E3307" s="78">
        <f t="shared" si="404"/>
        <v>7.9038853803316493E-45</v>
      </c>
      <c r="F3307" s="78">
        <f t="shared" si="405"/>
        <v>-882.04318732754427</v>
      </c>
      <c r="G3307" s="78">
        <f t="shared" si="406"/>
        <v>100</v>
      </c>
      <c r="H3307" s="78">
        <f t="shared" si="407"/>
        <v>4.7664137365735547E-45</v>
      </c>
      <c r="I3307" s="78">
        <f t="shared" si="408"/>
        <v>4.7664137365735549E-43</v>
      </c>
      <c r="J3307" s="190"/>
    </row>
    <row r="3308" spans="1:10" x14ac:dyDescent="0.2">
      <c r="A3308" s="76">
        <v>54900</v>
      </c>
      <c r="B3308" s="76">
        <f t="shared" si="401"/>
        <v>54.9</v>
      </c>
      <c r="C3308" s="78">
        <f t="shared" si="402"/>
        <v>1.1446508873876719E-45</v>
      </c>
      <c r="D3308" s="78">
        <f t="shared" si="403"/>
        <v>1</v>
      </c>
      <c r="E3308" s="78">
        <f t="shared" si="404"/>
        <v>1.1446508873876719E-45</v>
      </c>
      <c r="F3308" s="78">
        <f t="shared" si="405"/>
        <v>-898.82653901408105</v>
      </c>
      <c r="G3308" s="78">
        <f t="shared" si="406"/>
        <v>100</v>
      </c>
      <c r="H3308" s="78">
        <f t="shared" si="407"/>
        <v>4.5242681338596608E-45</v>
      </c>
      <c r="I3308" s="78">
        <f t="shared" si="408"/>
        <v>4.5242681338596606E-43</v>
      </c>
      <c r="J3308" s="190"/>
    </row>
    <row r="3309" spans="1:10" x14ac:dyDescent="0.2">
      <c r="A3309" s="76">
        <v>55000</v>
      </c>
      <c r="B3309" s="76">
        <f t="shared" si="401"/>
        <v>55</v>
      </c>
      <c r="C3309" s="78">
        <f t="shared" si="402"/>
        <v>3.3182131283237017E-48</v>
      </c>
      <c r="D3309" s="78">
        <f t="shared" si="403"/>
        <v>1</v>
      </c>
      <c r="E3309" s="78">
        <f t="shared" si="404"/>
        <v>3.3182131283237017E-48</v>
      </c>
      <c r="F3309" s="78">
        <f t="shared" si="405"/>
        <v>-949.58191445494754</v>
      </c>
      <c r="G3309" s="78">
        <f t="shared" si="406"/>
        <v>100</v>
      </c>
      <c r="H3309" s="78">
        <f t="shared" si="407"/>
        <v>5.7398455025799782E-46</v>
      </c>
      <c r="I3309" s="78">
        <f t="shared" si="408"/>
        <v>5.7398455025799786E-44</v>
      </c>
      <c r="J3309" s="190"/>
    </row>
    <row r="3310" spans="1:10" x14ac:dyDescent="0.2">
      <c r="A3310" s="76">
        <v>55100</v>
      </c>
      <c r="B3310" s="76">
        <f t="shared" si="401"/>
        <v>55.1</v>
      </c>
      <c r="C3310" s="78">
        <f t="shared" si="402"/>
        <v>1.6058822010109259E-45</v>
      </c>
      <c r="D3310" s="78">
        <f t="shared" si="403"/>
        <v>1</v>
      </c>
      <c r="E3310" s="78">
        <f t="shared" si="404"/>
        <v>1.6058822010109259E-45</v>
      </c>
      <c r="F3310" s="78">
        <f t="shared" si="405"/>
        <v>-895.88572630851002</v>
      </c>
      <c r="G3310" s="78">
        <f t="shared" si="406"/>
        <v>100</v>
      </c>
      <c r="H3310" s="78">
        <f t="shared" si="407"/>
        <v>8.0460020706962481E-46</v>
      </c>
      <c r="I3310" s="78">
        <f t="shared" si="408"/>
        <v>8.0460020706962478E-44</v>
      </c>
      <c r="J3310" s="190"/>
    </row>
    <row r="3311" spans="1:10" x14ac:dyDescent="0.2">
      <c r="A3311" s="76">
        <v>55200</v>
      </c>
      <c r="B3311" s="76">
        <f t="shared" si="401"/>
        <v>55.2</v>
      </c>
      <c r="C3311" s="78">
        <f t="shared" si="402"/>
        <v>3.1300501981004603E-47</v>
      </c>
      <c r="D3311" s="78">
        <f t="shared" si="403"/>
        <v>1</v>
      </c>
      <c r="E3311" s="78">
        <f t="shared" si="404"/>
        <v>3.1300501981004603E-47</v>
      </c>
      <c r="F3311" s="78">
        <f t="shared" si="405"/>
        <v>-930.08897394821986</v>
      </c>
      <c r="G3311" s="78">
        <f t="shared" si="406"/>
        <v>100</v>
      </c>
      <c r="H3311" s="78">
        <f t="shared" si="407"/>
        <v>8.185913514959652E-46</v>
      </c>
      <c r="I3311" s="78">
        <f t="shared" si="408"/>
        <v>8.1859135149596516E-44</v>
      </c>
      <c r="J3311" s="190"/>
    </row>
    <row r="3312" spans="1:10" x14ac:dyDescent="0.2">
      <c r="A3312" s="76">
        <v>55300</v>
      </c>
      <c r="B3312" s="76">
        <f t="shared" si="401"/>
        <v>55.3</v>
      </c>
      <c r="C3312" s="78">
        <f t="shared" si="402"/>
        <v>1.2484841171383107E-46</v>
      </c>
      <c r="D3312" s="78">
        <f t="shared" si="403"/>
        <v>1</v>
      </c>
      <c r="E3312" s="78">
        <f t="shared" si="404"/>
        <v>1.2484841171383107E-46</v>
      </c>
      <c r="F3312" s="78">
        <f t="shared" si="405"/>
        <v>-918.07233956498021</v>
      </c>
      <c r="G3312" s="78">
        <f t="shared" si="406"/>
        <v>100</v>
      </c>
      <c r="H3312" s="78">
        <f t="shared" si="407"/>
        <v>7.8074456847417835E-47</v>
      </c>
      <c r="I3312" s="78">
        <f t="shared" si="408"/>
        <v>7.807445684741783E-45</v>
      </c>
      <c r="J3312" s="190"/>
    </row>
    <row r="3313" spans="1:10" x14ac:dyDescent="0.2">
      <c r="A3313" s="76">
        <v>55400</v>
      </c>
      <c r="B3313" s="76">
        <f t="shared" si="401"/>
        <v>55.4</v>
      </c>
      <c r="C3313" s="78">
        <f t="shared" si="402"/>
        <v>1.009895939543938E-46</v>
      </c>
      <c r="D3313" s="78">
        <f t="shared" si="403"/>
        <v>1</v>
      </c>
      <c r="E3313" s="78">
        <f t="shared" si="404"/>
        <v>1.009895939543938E-46</v>
      </c>
      <c r="F3313" s="78">
        <f t="shared" si="405"/>
        <v>-919.91446747900318</v>
      </c>
      <c r="G3313" s="78">
        <f t="shared" si="406"/>
        <v>100</v>
      </c>
      <c r="H3313" s="78">
        <f t="shared" si="407"/>
        <v>1.1291900283411242E-46</v>
      </c>
      <c r="I3313" s="78">
        <f t="shared" si="408"/>
        <v>1.1291900283411242E-44</v>
      </c>
      <c r="J3313" s="190"/>
    </row>
    <row r="3314" spans="1:10" x14ac:dyDescent="0.2">
      <c r="A3314" s="76">
        <v>55500</v>
      </c>
      <c r="B3314" s="76">
        <f t="shared" si="401"/>
        <v>55.5</v>
      </c>
      <c r="C3314" s="78">
        <f t="shared" si="402"/>
        <v>2.669733646016683E-45</v>
      </c>
      <c r="D3314" s="78">
        <f t="shared" si="403"/>
        <v>1</v>
      </c>
      <c r="E3314" s="78">
        <f t="shared" si="404"/>
        <v>2.669733646016683E-45</v>
      </c>
      <c r="F3314" s="78">
        <f t="shared" si="405"/>
        <v>-891.47064130331057</v>
      </c>
      <c r="G3314" s="78">
        <f t="shared" si="406"/>
        <v>100</v>
      </c>
      <c r="H3314" s="78">
        <f t="shared" si="407"/>
        <v>1.3853616199855384E-45</v>
      </c>
      <c r="I3314" s="78">
        <f t="shared" si="408"/>
        <v>1.3853616199855384E-43</v>
      </c>
      <c r="J3314" s="190"/>
    </row>
    <row r="3315" spans="1:10" x14ac:dyDescent="0.2">
      <c r="A3315" s="76">
        <v>55600</v>
      </c>
      <c r="B3315" s="76">
        <f t="shared" si="401"/>
        <v>55.6</v>
      </c>
      <c r="C3315" s="78">
        <f t="shared" si="402"/>
        <v>2.1913865490270531E-46</v>
      </c>
      <c r="D3315" s="78">
        <f t="shared" si="403"/>
        <v>1</v>
      </c>
      <c r="E3315" s="78">
        <f t="shared" si="404"/>
        <v>2.1913865490270531E-46</v>
      </c>
      <c r="F3315" s="78">
        <f t="shared" si="405"/>
        <v>-913.18562016852729</v>
      </c>
      <c r="G3315" s="78">
        <f t="shared" si="406"/>
        <v>100</v>
      </c>
      <c r="H3315" s="78">
        <f t="shared" si="407"/>
        <v>1.4444361504596941E-45</v>
      </c>
      <c r="I3315" s="78">
        <f t="shared" si="408"/>
        <v>1.4444361504596941E-43</v>
      </c>
      <c r="J3315" s="190"/>
    </row>
    <row r="3316" spans="1:10" x14ac:dyDescent="0.2">
      <c r="A3316" s="76">
        <v>55700</v>
      </c>
      <c r="B3316" s="76">
        <f t="shared" si="401"/>
        <v>55.7</v>
      </c>
      <c r="C3316" s="78">
        <f t="shared" si="402"/>
        <v>3.2037697447779616E-48</v>
      </c>
      <c r="D3316" s="78">
        <f t="shared" si="403"/>
        <v>1</v>
      </c>
      <c r="E3316" s="78">
        <f t="shared" si="404"/>
        <v>3.2037697447779616E-48</v>
      </c>
      <c r="F3316" s="78">
        <f t="shared" si="405"/>
        <v>-949.8867740850003</v>
      </c>
      <c r="G3316" s="78">
        <f t="shared" si="406"/>
        <v>100</v>
      </c>
      <c r="H3316" s="78">
        <f t="shared" si="407"/>
        <v>1.1117121232374164E-46</v>
      </c>
      <c r="I3316" s="78">
        <f t="shared" si="408"/>
        <v>1.1117121232374163E-44</v>
      </c>
      <c r="J3316" s="190"/>
    </row>
    <row r="3317" spans="1:10" x14ac:dyDescent="0.2">
      <c r="A3317" s="76">
        <v>55800</v>
      </c>
      <c r="B3317" s="76">
        <f t="shared" si="401"/>
        <v>55.8</v>
      </c>
      <c r="C3317" s="78">
        <f t="shared" si="402"/>
        <v>6.4930181358979133E-46</v>
      </c>
      <c r="D3317" s="78">
        <f t="shared" si="403"/>
        <v>1</v>
      </c>
      <c r="E3317" s="78">
        <f t="shared" si="404"/>
        <v>6.4930181358979133E-46</v>
      </c>
      <c r="F3317" s="78">
        <f t="shared" si="405"/>
        <v>-903.75106768161959</v>
      </c>
      <c r="G3317" s="78">
        <f t="shared" si="406"/>
        <v>100</v>
      </c>
      <c r="H3317" s="78">
        <f t="shared" si="407"/>
        <v>3.2625279166728465E-46</v>
      </c>
      <c r="I3317" s="78">
        <f t="shared" si="408"/>
        <v>3.2625279166728463E-44</v>
      </c>
      <c r="J3317" s="190"/>
    </row>
    <row r="3318" spans="1:10" x14ac:dyDescent="0.2">
      <c r="A3318" s="76">
        <v>55900</v>
      </c>
      <c r="B3318" s="76">
        <f t="shared" si="401"/>
        <v>55.9</v>
      </c>
      <c r="C3318" s="78">
        <f t="shared" si="402"/>
        <v>3.8566925121176079E-45</v>
      </c>
      <c r="D3318" s="78">
        <f t="shared" si="403"/>
        <v>1</v>
      </c>
      <c r="E3318" s="78">
        <f t="shared" si="404"/>
        <v>3.8566925121176079E-45</v>
      </c>
      <c r="F3318" s="78">
        <f t="shared" si="405"/>
        <v>-888.27569970706554</v>
      </c>
      <c r="G3318" s="78">
        <f t="shared" si="406"/>
        <v>100</v>
      </c>
      <c r="H3318" s="78">
        <f t="shared" si="407"/>
        <v>2.2529971628536997E-45</v>
      </c>
      <c r="I3318" s="78">
        <f t="shared" si="408"/>
        <v>2.2529971628536998E-43</v>
      </c>
      <c r="J3318" s="190"/>
    </row>
    <row r="3319" spans="1:10" x14ac:dyDescent="0.2">
      <c r="A3319" s="76">
        <v>56000</v>
      </c>
      <c r="B3319" s="76">
        <f t="shared" si="401"/>
        <v>56</v>
      </c>
      <c r="C3319" s="78">
        <f t="shared" si="402"/>
        <v>6.0137832218619787E-46</v>
      </c>
      <c r="D3319" s="78">
        <f t="shared" si="403"/>
        <v>1</v>
      </c>
      <c r="E3319" s="78">
        <f t="shared" si="404"/>
        <v>6.0137832218619787E-46</v>
      </c>
      <c r="F3319" s="78">
        <f t="shared" si="405"/>
        <v>-904.41704461831148</v>
      </c>
      <c r="G3319" s="78">
        <f t="shared" si="406"/>
        <v>100</v>
      </c>
      <c r="H3319" s="78">
        <f t="shared" si="407"/>
        <v>2.229035417151903E-45</v>
      </c>
      <c r="I3319" s="78">
        <f t="shared" si="408"/>
        <v>2.2290354171519031E-43</v>
      </c>
      <c r="J3319" s="190"/>
    </row>
    <row r="3320" spans="1:10" x14ac:dyDescent="0.2">
      <c r="A3320" s="76">
        <v>56100</v>
      </c>
      <c r="B3320" s="76">
        <f t="shared" si="401"/>
        <v>56.1</v>
      </c>
      <c r="C3320" s="78">
        <f t="shared" si="402"/>
        <v>3.2872560269860441E-48</v>
      </c>
      <c r="D3320" s="78">
        <f t="shared" si="403"/>
        <v>1</v>
      </c>
      <c r="E3320" s="78">
        <f t="shared" si="404"/>
        <v>3.2872560269860441E-48</v>
      </c>
      <c r="F3320" s="78">
        <f t="shared" si="405"/>
        <v>-949.66332939401639</v>
      </c>
      <c r="G3320" s="78">
        <f t="shared" si="406"/>
        <v>100</v>
      </c>
      <c r="H3320" s="78">
        <f t="shared" si="407"/>
        <v>3.0233278910659195E-46</v>
      </c>
      <c r="I3320" s="78">
        <f t="shared" si="408"/>
        <v>3.0233278910659196E-44</v>
      </c>
      <c r="J3320" s="190"/>
    </row>
    <row r="3321" spans="1:10" x14ac:dyDescent="0.2">
      <c r="A3321" s="76">
        <v>56200</v>
      </c>
      <c r="B3321" s="76">
        <f t="shared" si="401"/>
        <v>56.2</v>
      </c>
      <c r="C3321" s="78">
        <f t="shared" si="402"/>
        <v>8.5943143172612765E-46</v>
      </c>
      <c r="D3321" s="78">
        <f t="shared" si="403"/>
        <v>1</v>
      </c>
      <c r="E3321" s="78">
        <f t="shared" si="404"/>
        <v>8.5943143172612765E-46</v>
      </c>
      <c r="F3321" s="78">
        <f t="shared" si="405"/>
        <v>-901.31577534081543</v>
      </c>
      <c r="G3321" s="78">
        <f t="shared" si="406"/>
        <v>100</v>
      </c>
      <c r="H3321" s="78">
        <f t="shared" si="407"/>
        <v>4.3135934387655684E-46</v>
      </c>
      <c r="I3321" s="78">
        <f t="shared" si="408"/>
        <v>4.3135934387655685E-44</v>
      </c>
      <c r="J3321" s="190"/>
    </row>
    <row r="3322" spans="1:10" x14ac:dyDescent="0.2">
      <c r="A3322" s="76">
        <v>56300</v>
      </c>
      <c r="B3322" s="76">
        <f t="shared" si="401"/>
        <v>56.3</v>
      </c>
      <c r="C3322" s="78">
        <f t="shared" si="402"/>
        <v>2.1912536719323913E-47</v>
      </c>
      <c r="D3322" s="78">
        <f t="shared" si="403"/>
        <v>1</v>
      </c>
      <c r="E3322" s="78">
        <f t="shared" si="404"/>
        <v>2.1912536719323913E-47</v>
      </c>
      <c r="F3322" s="78">
        <f t="shared" si="405"/>
        <v>-933.18614686281285</v>
      </c>
      <c r="G3322" s="78">
        <f t="shared" si="406"/>
        <v>100</v>
      </c>
      <c r="H3322" s="78">
        <f t="shared" si="407"/>
        <v>4.4067198422272581E-46</v>
      </c>
      <c r="I3322" s="78">
        <f t="shared" si="408"/>
        <v>4.4067198422272579E-44</v>
      </c>
      <c r="J3322" s="190"/>
    </row>
    <row r="3323" spans="1:10" x14ac:dyDescent="0.2">
      <c r="A3323" s="76">
        <v>56400</v>
      </c>
      <c r="B3323" s="76">
        <f t="shared" si="401"/>
        <v>56.4</v>
      </c>
      <c r="C3323" s="78">
        <f t="shared" si="402"/>
        <v>4.9072626347202421E-47</v>
      </c>
      <c r="D3323" s="78">
        <f t="shared" si="403"/>
        <v>1</v>
      </c>
      <c r="E3323" s="78">
        <f t="shared" si="404"/>
        <v>4.9072626347202421E-47</v>
      </c>
      <c r="F3323" s="78">
        <f t="shared" si="405"/>
        <v>-926.18321396262559</v>
      </c>
      <c r="G3323" s="78">
        <f t="shared" si="406"/>
        <v>100</v>
      </c>
      <c r="H3323" s="78">
        <f t="shared" si="407"/>
        <v>3.5492581533263169E-47</v>
      </c>
      <c r="I3323" s="78">
        <f t="shared" si="408"/>
        <v>3.5492581533263168E-45</v>
      </c>
      <c r="J3323" s="190"/>
    </row>
    <row r="3324" spans="1:10" x14ac:dyDescent="0.2">
      <c r="A3324" s="76">
        <v>56500</v>
      </c>
      <c r="B3324" s="76">
        <f t="shared" si="401"/>
        <v>56.5</v>
      </c>
      <c r="C3324" s="78">
        <f t="shared" si="402"/>
        <v>6.468954096822576E-47</v>
      </c>
      <c r="D3324" s="78">
        <f t="shared" si="403"/>
        <v>1</v>
      </c>
      <c r="E3324" s="78">
        <f t="shared" si="404"/>
        <v>6.468954096822576E-47</v>
      </c>
      <c r="F3324" s="78">
        <f t="shared" si="405"/>
        <v>-923.78331861134507</v>
      </c>
      <c r="G3324" s="78">
        <f t="shared" si="406"/>
        <v>100</v>
      </c>
      <c r="H3324" s="78">
        <f t="shared" si="407"/>
        <v>5.6881083657714091E-47</v>
      </c>
      <c r="I3324" s="78">
        <f t="shared" si="408"/>
        <v>5.6881083657714094E-45</v>
      </c>
      <c r="J3324" s="190"/>
    </row>
    <row r="3325" spans="1:10" x14ac:dyDescent="0.2">
      <c r="A3325" s="76">
        <v>56600</v>
      </c>
      <c r="B3325" s="76">
        <f t="shared" ref="B3325:B3388" si="409">A3325/1000</f>
        <v>56.6</v>
      </c>
      <c r="C3325" s="78">
        <f t="shared" ref="C3325:C3388" si="410">ABS(SIN(((144*PI()*$A3325*VLOOKUP($D$8,$C$13:$D$16,2,FALSE))/($D$11*1000000)))/(VLOOKUP($D$8,$C$13:$D$16,2,FALSE)*SIN(((144*PI()*$A3325)/($D$11*1000000)))))^3</f>
        <v>1.4876045154024074E-45</v>
      </c>
      <c r="D3325" s="78">
        <f t="shared" ref="D3325:D3388" si="411">ABS(SIN(((144*VLOOKUP($D$8,$C$13:$D$16,2,FALSE)*PI()*$A3325*VLOOKUP($D$8,$C$13:$E$16,3,FALSE))/($D$11*1000000)))/(VLOOKUP($D$8,$C$13:$E$16,3,FALSE)*SIN(((144*VLOOKUP($D$8,$C$13:$D$16,2,FALSE)*PI()*$A3325)/($D$11*1000000)))))^1</f>
        <v>1</v>
      </c>
      <c r="E3325" s="78">
        <f t="shared" ref="E3325:E3388" si="412">C3325*D3325</f>
        <v>1.4876045154024074E-45</v>
      </c>
      <c r="F3325" s="78">
        <f t="shared" ref="F3325:F3388" si="413">20*LOG10(E3325)</f>
        <v>-896.55025024149427</v>
      </c>
      <c r="G3325" s="78">
        <f t="shared" ref="G3325:G3388" si="414">A3325-A3324</f>
        <v>100</v>
      </c>
      <c r="H3325" s="78">
        <f t="shared" ref="H3325:H3388" si="415">((C3325+C3324)/2)</f>
        <v>7.7614702818531656E-46</v>
      </c>
      <c r="I3325" s="78">
        <f t="shared" si="408"/>
        <v>7.7614702818531656E-44</v>
      </c>
      <c r="J3325" s="190"/>
    </row>
    <row r="3326" spans="1:10" x14ac:dyDescent="0.2">
      <c r="A3326" s="76">
        <v>56700</v>
      </c>
      <c r="B3326" s="76">
        <f t="shared" si="409"/>
        <v>56.7</v>
      </c>
      <c r="C3326" s="78">
        <f t="shared" si="410"/>
        <v>1.3623155028439802E-46</v>
      </c>
      <c r="D3326" s="78">
        <f t="shared" si="411"/>
        <v>1</v>
      </c>
      <c r="E3326" s="78">
        <f t="shared" si="412"/>
        <v>1.3623155028439802E-46</v>
      </c>
      <c r="F3326" s="78">
        <f t="shared" si="413"/>
        <v>-917.31444602355486</v>
      </c>
      <c r="G3326" s="78">
        <f t="shared" si="414"/>
        <v>100</v>
      </c>
      <c r="H3326" s="78">
        <f t="shared" si="415"/>
        <v>8.1191803284340275E-46</v>
      </c>
      <c r="I3326" s="78">
        <f t="shared" ref="I3326:I3389" si="416">G3326*H3326</f>
        <v>8.1191803284340279E-44</v>
      </c>
      <c r="J3326" s="190"/>
    </row>
    <row r="3327" spans="1:10" x14ac:dyDescent="0.2">
      <c r="A3327" s="76">
        <v>56800</v>
      </c>
      <c r="B3327" s="76">
        <f t="shared" si="409"/>
        <v>56.8</v>
      </c>
      <c r="C3327" s="78">
        <f t="shared" si="410"/>
        <v>7.507406615355893E-49</v>
      </c>
      <c r="D3327" s="78">
        <f t="shared" si="411"/>
        <v>1</v>
      </c>
      <c r="E3327" s="78">
        <f t="shared" si="412"/>
        <v>7.507406615355893E-49</v>
      </c>
      <c r="F3327" s="78">
        <f t="shared" si="413"/>
        <v>-962.49020122570414</v>
      </c>
      <c r="G3327" s="78">
        <f t="shared" si="414"/>
        <v>100</v>
      </c>
      <c r="H3327" s="78">
        <f t="shared" si="415"/>
        <v>6.84911454729668E-47</v>
      </c>
      <c r="I3327" s="78">
        <f t="shared" si="416"/>
        <v>6.8491145472966797E-45</v>
      </c>
      <c r="J3327" s="190"/>
    </row>
    <row r="3328" spans="1:10" x14ac:dyDescent="0.2">
      <c r="A3328" s="76">
        <v>56900</v>
      </c>
      <c r="B3328" s="76">
        <f t="shared" si="409"/>
        <v>56.9</v>
      </c>
      <c r="C3328" s="78">
        <f t="shared" si="410"/>
        <v>3.0878992083660801E-46</v>
      </c>
      <c r="D3328" s="78">
        <f t="shared" si="411"/>
        <v>1</v>
      </c>
      <c r="E3328" s="78">
        <f t="shared" si="412"/>
        <v>3.0878992083660801E-46</v>
      </c>
      <c r="F3328" s="78">
        <f t="shared" si="413"/>
        <v>-910.20673767686094</v>
      </c>
      <c r="G3328" s="78">
        <f t="shared" si="414"/>
        <v>100</v>
      </c>
      <c r="H3328" s="78">
        <f t="shared" si="415"/>
        <v>1.547703307490718E-46</v>
      </c>
      <c r="I3328" s="78">
        <f t="shared" si="416"/>
        <v>1.5477033074907179E-44</v>
      </c>
      <c r="J3328" s="190"/>
    </row>
    <row r="3329" spans="1:10" x14ac:dyDescent="0.2">
      <c r="A3329" s="76">
        <v>57000</v>
      </c>
      <c r="B3329" s="76">
        <f t="shared" si="409"/>
        <v>57</v>
      </c>
      <c r="C3329" s="78">
        <f t="shared" si="410"/>
        <v>2.2356153965791844E-45</v>
      </c>
      <c r="D3329" s="78">
        <f t="shared" si="411"/>
        <v>1</v>
      </c>
      <c r="E3329" s="78">
        <f t="shared" si="412"/>
        <v>2.2356153965791844E-45</v>
      </c>
      <c r="F3329" s="78">
        <f t="shared" si="413"/>
        <v>-893.01205816159893</v>
      </c>
      <c r="G3329" s="78">
        <f t="shared" si="414"/>
        <v>100</v>
      </c>
      <c r="H3329" s="78">
        <f t="shared" si="415"/>
        <v>1.2722026587078963E-45</v>
      </c>
      <c r="I3329" s="78">
        <f t="shared" si="416"/>
        <v>1.2722026587078963E-43</v>
      </c>
      <c r="J3329" s="190"/>
    </row>
    <row r="3330" spans="1:10" x14ac:dyDescent="0.2">
      <c r="A3330" s="76">
        <v>57100</v>
      </c>
      <c r="B3330" s="76">
        <f t="shared" si="409"/>
        <v>57.1</v>
      </c>
      <c r="C3330" s="78">
        <f t="shared" si="410"/>
        <v>3.714777534349641E-46</v>
      </c>
      <c r="D3330" s="78">
        <f t="shared" si="411"/>
        <v>1</v>
      </c>
      <c r="E3330" s="78">
        <f t="shared" si="412"/>
        <v>3.714777534349641E-46</v>
      </c>
      <c r="F3330" s="78">
        <f t="shared" si="413"/>
        <v>-908.60134379148565</v>
      </c>
      <c r="G3330" s="78">
        <f t="shared" si="414"/>
        <v>100</v>
      </c>
      <c r="H3330" s="78">
        <f t="shared" si="415"/>
        <v>1.3035465750070742E-45</v>
      </c>
      <c r="I3330" s="78">
        <f t="shared" si="416"/>
        <v>1.3035465750070743E-43</v>
      </c>
      <c r="J3330" s="190"/>
    </row>
    <row r="3331" spans="1:10" x14ac:dyDescent="0.2">
      <c r="A3331" s="76">
        <v>57200</v>
      </c>
      <c r="B3331" s="76">
        <f t="shared" si="409"/>
        <v>57.2</v>
      </c>
      <c r="C3331" s="78">
        <f t="shared" si="410"/>
        <v>3.3044278958648984E-48</v>
      </c>
      <c r="D3331" s="78">
        <f t="shared" si="411"/>
        <v>1</v>
      </c>
      <c r="E3331" s="78">
        <f t="shared" si="412"/>
        <v>3.3044278958648984E-48</v>
      </c>
      <c r="F3331" s="78">
        <f t="shared" si="413"/>
        <v>-949.61807440390646</v>
      </c>
      <c r="G3331" s="78">
        <f t="shared" si="414"/>
        <v>100</v>
      </c>
      <c r="H3331" s="78">
        <f t="shared" si="415"/>
        <v>1.873910906654145E-46</v>
      </c>
      <c r="I3331" s="78">
        <f t="shared" si="416"/>
        <v>1.8739109066541451E-44</v>
      </c>
      <c r="J3331" s="190"/>
    </row>
    <row r="3332" spans="1:10" x14ac:dyDescent="0.2">
      <c r="A3332" s="76">
        <v>57300</v>
      </c>
      <c r="B3332" s="76">
        <f t="shared" si="409"/>
        <v>57.3</v>
      </c>
      <c r="C3332" s="78">
        <f t="shared" si="410"/>
        <v>5.3445810686080622E-46</v>
      </c>
      <c r="D3332" s="78">
        <f t="shared" si="411"/>
        <v>1</v>
      </c>
      <c r="E3332" s="78">
        <f t="shared" si="412"/>
        <v>5.3445810686080622E-46</v>
      </c>
      <c r="F3332" s="78">
        <f t="shared" si="413"/>
        <v>-905.44172662003859</v>
      </c>
      <c r="G3332" s="78">
        <f t="shared" si="414"/>
        <v>100</v>
      </c>
      <c r="H3332" s="78">
        <f t="shared" si="415"/>
        <v>2.6888126737833556E-46</v>
      </c>
      <c r="I3332" s="78">
        <f t="shared" si="416"/>
        <v>2.6888126737833557E-44</v>
      </c>
      <c r="J3332" s="190"/>
    </row>
    <row r="3333" spans="1:10" x14ac:dyDescent="0.2">
      <c r="A3333" s="76">
        <v>57400</v>
      </c>
      <c r="B3333" s="76">
        <f t="shared" si="409"/>
        <v>57.4</v>
      </c>
      <c r="C3333" s="78">
        <f t="shared" si="410"/>
        <v>1.7129143626455863E-47</v>
      </c>
      <c r="D3333" s="78">
        <f t="shared" si="411"/>
        <v>1</v>
      </c>
      <c r="E3333" s="78">
        <f t="shared" si="412"/>
        <v>1.7129143626455863E-47</v>
      </c>
      <c r="F3333" s="78">
        <f t="shared" si="413"/>
        <v>-935.32528698190595</v>
      </c>
      <c r="G3333" s="78">
        <f t="shared" si="414"/>
        <v>100</v>
      </c>
      <c r="H3333" s="78">
        <f t="shared" si="415"/>
        <v>2.7579362524363105E-46</v>
      </c>
      <c r="I3333" s="78">
        <f t="shared" si="416"/>
        <v>2.7579362524363104E-44</v>
      </c>
      <c r="J3333" s="190"/>
    </row>
    <row r="3334" spans="1:10" x14ac:dyDescent="0.2">
      <c r="A3334" s="76">
        <v>57500</v>
      </c>
      <c r="B3334" s="76">
        <f t="shared" si="409"/>
        <v>57.5</v>
      </c>
      <c r="C3334" s="78">
        <f t="shared" si="410"/>
        <v>2.1771141133582578E-47</v>
      </c>
      <c r="D3334" s="78">
        <f t="shared" si="411"/>
        <v>1</v>
      </c>
      <c r="E3334" s="78">
        <f t="shared" si="412"/>
        <v>2.1771141133582578E-47</v>
      </c>
      <c r="F3334" s="78">
        <f t="shared" si="413"/>
        <v>-933.24237613665207</v>
      </c>
      <c r="G3334" s="78">
        <f t="shared" si="414"/>
        <v>100</v>
      </c>
      <c r="H3334" s="78">
        <f t="shared" si="415"/>
        <v>1.945014238001922E-47</v>
      </c>
      <c r="I3334" s="78">
        <f t="shared" si="416"/>
        <v>1.9450142380019221E-45</v>
      </c>
      <c r="J3334" s="190"/>
    </row>
    <row r="3335" spans="1:10" x14ac:dyDescent="0.2">
      <c r="A3335" s="76">
        <v>57600</v>
      </c>
      <c r="B3335" s="76">
        <f t="shared" si="409"/>
        <v>57.6</v>
      </c>
      <c r="C3335" s="78">
        <f t="shared" si="410"/>
        <v>4.6720204551916799E-47</v>
      </c>
      <c r="D3335" s="78">
        <f t="shared" si="411"/>
        <v>1</v>
      </c>
      <c r="E3335" s="78">
        <f t="shared" si="412"/>
        <v>4.6720204551916799E-47</v>
      </c>
      <c r="F3335" s="78">
        <f t="shared" si="413"/>
        <v>-926.60990528898583</v>
      </c>
      <c r="G3335" s="78">
        <f t="shared" si="414"/>
        <v>100</v>
      </c>
      <c r="H3335" s="78">
        <f t="shared" si="415"/>
        <v>3.4245672842749687E-47</v>
      </c>
      <c r="I3335" s="78">
        <f t="shared" si="416"/>
        <v>3.4245672842749688E-45</v>
      </c>
      <c r="J3335" s="190"/>
    </row>
    <row r="3336" spans="1:10" x14ac:dyDescent="0.2">
      <c r="A3336" s="76">
        <v>57700</v>
      </c>
      <c r="B3336" s="76">
        <f t="shared" si="409"/>
        <v>57.7</v>
      </c>
      <c r="C3336" s="78">
        <f t="shared" si="410"/>
        <v>9.4380320724437877E-46</v>
      </c>
      <c r="D3336" s="78">
        <f t="shared" si="411"/>
        <v>1</v>
      </c>
      <c r="E3336" s="78">
        <f t="shared" si="412"/>
        <v>9.4380320724437877E-46</v>
      </c>
      <c r="F3336" s="78">
        <f t="shared" si="413"/>
        <v>-900.50237102330766</v>
      </c>
      <c r="G3336" s="78">
        <f t="shared" si="414"/>
        <v>100</v>
      </c>
      <c r="H3336" s="78">
        <f t="shared" si="415"/>
        <v>4.9526170589814781E-46</v>
      </c>
      <c r="I3336" s="78">
        <f t="shared" si="416"/>
        <v>4.9526170589814777E-44</v>
      </c>
      <c r="J3336" s="190"/>
    </row>
    <row r="3337" spans="1:10" x14ac:dyDescent="0.2">
      <c r="A3337" s="76">
        <v>57800</v>
      </c>
      <c r="B3337" s="76">
        <f t="shared" si="409"/>
        <v>57.8</v>
      </c>
      <c r="C3337" s="78">
        <f t="shared" si="410"/>
        <v>9.5264051255497237E-47</v>
      </c>
      <c r="D3337" s="78">
        <f t="shared" si="411"/>
        <v>1</v>
      </c>
      <c r="E3337" s="78">
        <f t="shared" si="412"/>
        <v>9.5264051255497237E-47</v>
      </c>
      <c r="F3337" s="78">
        <f t="shared" si="413"/>
        <v>-920.421419067344</v>
      </c>
      <c r="G3337" s="78">
        <f t="shared" si="414"/>
        <v>100</v>
      </c>
      <c r="H3337" s="78">
        <f t="shared" si="415"/>
        <v>5.1953362924993802E-46</v>
      </c>
      <c r="I3337" s="78">
        <f t="shared" si="416"/>
        <v>5.19533629249938E-44</v>
      </c>
      <c r="J3337" s="190"/>
    </row>
    <row r="3338" spans="1:10" x14ac:dyDescent="0.2">
      <c r="A3338" s="76">
        <v>57900</v>
      </c>
      <c r="B3338" s="76">
        <f t="shared" si="409"/>
        <v>57.9</v>
      </c>
      <c r="C3338" s="78">
        <f t="shared" si="410"/>
        <v>1.4609861651876357E-49</v>
      </c>
      <c r="D3338" s="78">
        <f t="shared" si="411"/>
        <v>1</v>
      </c>
      <c r="E3338" s="78">
        <f t="shared" si="412"/>
        <v>1.4609861651876357E-49</v>
      </c>
      <c r="F3338" s="78">
        <f t="shared" si="413"/>
        <v>-976.7070779319796</v>
      </c>
      <c r="G3338" s="78">
        <f t="shared" si="414"/>
        <v>100</v>
      </c>
      <c r="H3338" s="78">
        <f t="shared" si="415"/>
        <v>4.7705074936007997E-47</v>
      </c>
      <c r="I3338" s="78">
        <f t="shared" si="416"/>
        <v>4.7705074936007999E-45</v>
      </c>
      <c r="J3338" s="190"/>
    </row>
    <row r="3339" spans="1:10" x14ac:dyDescent="0.2">
      <c r="A3339" s="76">
        <v>58000</v>
      </c>
      <c r="B3339" s="76">
        <f t="shared" si="409"/>
        <v>58</v>
      </c>
      <c r="C3339" s="78">
        <f t="shared" si="410"/>
        <v>1.6448633717381181E-46</v>
      </c>
      <c r="D3339" s="78">
        <f t="shared" si="411"/>
        <v>1</v>
      </c>
      <c r="E3339" s="78">
        <f t="shared" si="412"/>
        <v>1.6448633717381181E-46</v>
      </c>
      <c r="F3339" s="78">
        <f t="shared" si="413"/>
        <v>-915.67740340552041</v>
      </c>
      <c r="G3339" s="78">
        <f t="shared" si="414"/>
        <v>100</v>
      </c>
      <c r="H3339" s="78">
        <f t="shared" si="415"/>
        <v>8.2316217895165283E-47</v>
      </c>
      <c r="I3339" s="78">
        <f t="shared" si="416"/>
        <v>8.2316217895165285E-45</v>
      </c>
      <c r="J3339" s="190"/>
    </row>
    <row r="3340" spans="1:10" x14ac:dyDescent="0.2">
      <c r="A3340" s="76">
        <v>58100</v>
      </c>
      <c r="B3340" s="76">
        <f t="shared" si="409"/>
        <v>58.1</v>
      </c>
      <c r="C3340" s="78">
        <f t="shared" si="410"/>
        <v>1.45131297501811E-45</v>
      </c>
      <c r="D3340" s="78">
        <f t="shared" si="411"/>
        <v>1</v>
      </c>
      <c r="E3340" s="78">
        <f t="shared" si="412"/>
        <v>1.45131297501811E-45</v>
      </c>
      <c r="F3340" s="78">
        <f t="shared" si="413"/>
        <v>-896.76477844088845</v>
      </c>
      <c r="G3340" s="78">
        <f t="shared" si="414"/>
        <v>100</v>
      </c>
      <c r="H3340" s="78">
        <f t="shared" si="415"/>
        <v>8.0789965609596091E-46</v>
      </c>
      <c r="I3340" s="78">
        <f t="shared" si="416"/>
        <v>8.078996560959609E-44</v>
      </c>
      <c r="J3340" s="190"/>
    </row>
    <row r="3341" spans="1:10" x14ac:dyDescent="0.2">
      <c r="A3341" s="76">
        <v>58200</v>
      </c>
      <c r="B3341" s="76">
        <f t="shared" si="409"/>
        <v>58.2</v>
      </c>
      <c r="C3341" s="78">
        <f t="shared" si="410"/>
        <v>2.552708582546577E-46</v>
      </c>
      <c r="D3341" s="78">
        <f t="shared" si="411"/>
        <v>1</v>
      </c>
      <c r="E3341" s="78">
        <f t="shared" si="412"/>
        <v>2.552708582546577E-46</v>
      </c>
      <c r="F3341" s="78">
        <f t="shared" si="413"/>
        <v>-911.85997522930302</v>
      </c>
      <c r="G3341" s="78">
        <f t="shared" si="414"/>
        <v>100</v>
      </c>
      <c r="H3341" s="78">
        <f t="shared" si="415"/>
        <v>8.5329191663638383E-46</v>
      </c>
      <c r="I3341" s="78">
        <f t="shared" si="416"/>
        <v>8.5329191663638383E-44</v>
      </c>
      <c r="J3341" s="190"/>
    </row>
    <row r="3342" spans="1:10" x14ac:dyDescent="0.2">
      <c r="A3342" s="76">
        <v>58300</v>
      </c>
      <c r="B3342" s="76">
        <f t="shared" si="409"/>
        <v>58.3</v>
      </c>
      <c r="C3342" s="78">
        <f t="shared" si="410"/>
        <v>3.3552581349173163E-48</v>
      </c>
      <c r="D3342" s="78">
        <f t="shared" si="411"/>
        <v>1</v>
      </c>
      <c r="E3342" s="78">
        <f t="shared" si="412"/>
        <v>3.3552581349173163E-48</v>
      </c>
      <c r="F3342" s="78">
        <f t="shared" si="413"/>
        <v>-949.48548124010756</v>
      </c>
      <c r="G3342" s="78">
        <f t="shared" si="414"/>
        <v>100</v>
      </c>
      <c r="H3342" s="78">
        <f t="shared" si="415"/>
        <v>1.2931305819478751E-46</v>
      </c>
      <c r="I3342" s="78">
        <f t="shared" si="416"/>
        <v>1.2931305819478751E-44</v>
      </c>
      <c r="J3342" s="190"/>
    </row>
    <row r="3343" spans="1:10" x14ac:dyDescent="0.2">
      <c r="A3343" s="76">
        <v>58400</v>
      </c>
      <c r="B3343" s="76">
        <f t="shared" si="409"/>
        <v>58.4</v>
      </c>
      <c r="C3343" s="78">
        <f t="shared" si="410"/>
        <v>3.3487853865600137E-47</v>
      </c>
      <c r="D3343" s="78">
        <f t="shared" si="411"/>
        <v>1</v>
      </c>
      <c r="E3343" s="78">
        <f t="shared" si="412"/>
        <v>3.3487853865600137E-47</v>
      </c>
      <c r="F3343" s="78">
        <f t="shared" si="413"/>
        <v>-929.50225368353699</v>
      </c>
      <c r="G3343" s="78">
        <f t="shared" si="414"/>
        <v>100</v>
      </c>
      <c r="H3343" s="78">
        <f t="shared" si="415"/>
        <v>1.8421556000258727E-47</v>
      </c>
      <c r="I3343" s="78">
        <f t="shared" si="416"/>
        <v>1.8421556000258726E-45</v>
      </c>
      <c r="J3343" s="190"/>
    </row>
    <row r="3344" spans="1:10" x14ac:dyDescent="0.2">
      <c r="A3344" s="76">
        <v>58500</v>
      </c>
      <c r="B3344" s="76">
        <f t="shared" si="409"/>
        <v>58.5</v>
      </c>
      <c r="C3344" s="78">
        <f t="shared" si="410"/>
        <v>1.4367941271602953E-47</v>
      </c>
      <c r="D3344" s="78">
        <f t="shared" si="411"/>
        <v>1</v>
      </c>
      <c r="E3344" s="78">
        <f t="shared" si="412"/>
        <v>1.4367941271602953E-47</v>
      </c>
      <c r="F3344" s="78">
        <f t="shared" si="413"/>
        <v>-936.8521091166964</v>
      </c>
      <c r="G3344" s="78">
        <f t="shared" si="414"/>
        <v>100</v>
      </c>
      <c r="H3344" s="78">
        <f t="shared" si="415"/>
        <v>2.3927897568601545E-47</v>
      </c>
      <c r="I3344" s="78">
        <f t="shared" si="416"/>
        <v>2.3927897568601545E-45</v>
      </c>
      <c r="J3344" s="190"/>
    </row>
    <row r="3345" spans="1:10" x14ac:dyDescent="0.2">
      <c r="A3345" s="76">
        <v>58600</v>
      </c>
      <c r="B3345" s="76">
        <f t="shared" si="409"/>
        <v>58.6</v>
      </c>
      <c r="C3345" s="78">
        <f t="shared" si="410"/>
        <v>1.0386903545863671E-47</v>
      </c>
      <c r="D3345" s="78">
        <f t="shared" si="411"/>
        <v>1</v>
      </c>
      <c r="E3345" s="78">
        <f t="shared" si="412"/>
        <v>1.0386903545863671E-47</v>
      </c>
      <c r="F3345" s="78">
        <f t="shared" si="413"/>
        <v>-939.67027802550899</v>
      </c>
      <c r="G3345" s="78">
        <f t="shared" si="414"/>
        <v>100</v>
      </c>
      <c r="H3345" s="78">
        <f t="shared" si="415"/>
        <v>1.2377422408733312E-47</v>
      </c>
      <c r="I3345" s="78">
        <f t="shared" si="416"/>
        <v>1.2377422408733311E-45</v>
      </c>
      <c r="J3345" s="190"/>
    </row>
    <row r="3346" spans="1:10" x14ac:dyDescent="0.2">
      <c r="A3346" s="76">
        <v>58700</v>
      </c>
      <c r="B3346" s="76">
        <f t="shared" si="409"/>
        <v>58.7</v>
      </c>
      <c r="C3346" s="78">
        <f t="shared" si="410"/>
        <v>3.6558416408145432E-47</v>
      </c>
      <c r="D3346" s="78">
        <f t="shared" si="411"/>
        <v>1</v>
      </c>
      <c r="E3346" s="78">
        <f t="shared" si="412"/>
        <v>3.6558416408145432E-47</v>
      </c>
      <c r="F3346" s="78">
        <f t="shared" si="413"/>
        <v>-928.74025249514239</v>
      </c>
      <c r="G3346" s="78">
        <f t="shared" si="414"/>
        <v>100</v>
      </c>
      <c r="H3346" s="78">
        <f t="shared" si="415"/>
        <v>2.3472659977004551E-47</v>
      </c>
      <c r="I3346" s="78">
        <f t="shared" si="416"/>
        <v>2.3472659977004552E-45</v>
      </c>
      <c r="J3346" s="190"/>
    </row>
    <row r="3347" spans="1:10" x14ac:dyDescent="0.2">
      <c r="A3347" s="76">
        <v>58800</v>
      </c>
      <c r="B3347" s="76">
        <f t="shared" si="409"/>
        <v>58.8</v>
      </c>
      <c r="C3347" s="78">
        <f t="shared" si="410"/>
        <v>6.5517018060467966E-46</v>
      </c>
      <c r="D3347" s="78">
        <f t="shared" si="411"/>
        <v>1</v>
      </c>
      <c r="E3347" s="78">
        <f t="shared" si="412"/>
        <v>6.5517018060467966E-46</v>
      </c>
      <c r="F3347" s="78">
        <f t="shared" si="413"/>
        <v>-903.67291754526855</v>
      </c>
      <c r="G3347" s="78">
        <f t="shared" si="414"/>
        <v>100</v>
      </c>
      <c r="H3347" s="78">
        <f t="shared" si="415"/>
        <v>3.4586429850641255E-46</v>
      </c>
      <c r="I3347" s="78">
        <f t="shared" si="416"/>
        <v>3.4586429850641253E-44</v>
      </c>
      <c r="J3347" s="190"/>
    </row>
    <row r="3348" spans="1:10" x14ac:dyDescent="0.2">
      <c r="A3348" s="76">
        <v>58900</v>
      </c>
      <c r="B3348" s="76">
        <f t="shared" si="409"/>
        <v>58.9</v>
      </c>
      <c r="C3348" s="78">
        <f t="shared" si="410"/>
        <v>7.2216745438641214E-47</v>
      </c>
      <c r="D3348" s="78">
        <f t="shared" si="411"/>
        <v>1</v>
      </c>
      <c r="E3348" s="78">
        <f t="shared" si="412"/>
        <v>7.2216745438641214E-47</v>
      </c>
      <c r="F3348" s="78">
        <f t="shared" si="413"/>
        <v>-922.82724175265855</v>
      </c>
      <c r="G3348" s="78">
        <f t="shared" si="414"/>
        <v>100</v>
      </c>
      <c r="H3348" s="78">
        <f t="shared" si="415"/>
        <v>3.6369346302166041E-46</v>
      </c>
      <c r="I3348" s="78">
        <f t="shared" si="416"/>
        <v>3.6369346302166042E-44</v>
      </c>
      <c r="J3348" s="190"/>
    </row>
    <row r="3349" spans="1:10" x14ac:dyDescent="0.2">
      <c r="A3349" s="76">
        <v>59000</v>
      </c>
      <c r="B3349" s="76">
        <f t="shared" si="409"/>
        <v>59</v>
      </c>
      <c r="C3349" s="78">
        <f t="shared" si="410"/>
        <v>1.5474770459216892E-50</v>
      </c>
      <c r="D3349" s="78">
        <f t="shared" si="411"/>
        <v>1</v>
      </c>
      <c r="E3349" s="78">
        <f t="shared" si="412"/>
        <v>1.5474770459216892E-50</v>
      </c>
      <c r="F3349" s="78">
        <f t="shared" si="413"/>
        <v>-996.20751568497417</v>
      </c>
      <c r="G3349" s="78">
        <f t="shared" si="414"/>
        <v>100</v>
      </c>
      <c r="H3349" s="78">
        <f t="shared" si="415"/>
        <v>3.6116110104550216E-47</v>
      </c>
      <c r="I3349" s="78">
        <f t="shared" si="416"/>
        <v>3.6116110104550215E-45</v>
      </c>
      <c r="J3349" s="190"/>
    </row>
    <row r="3350" spans="1:10" x14ac:dyDescent="0.2">
      <c r="A3350" s="76">
        <v>59100</v>
      </c>
      <c r="B3350" s="76">
        <f t="shared" si="409"/>
        <v>59.1</v>
      </c>
      <c r="C3350" s="78">
        <f t="shared" si="410"/>
        <v>9.4791781605404788E-47</v>
      </c>
      <c r="D3350" s="78">
        <f t="shared" si="411"/>
        <v>1</v>
      </c>
      <c r="E3350" s="78">
        <f t="shared" si="412"/>
        <v>9.4791781605404788E-47</v>
      </c>
      <c r="F3350" s="78">
        <f t="shared" si="413"/>
        <v>-920.46458628238258</v>
      </c>
      <c r="G3350" s="78">
        <f t="shared" si="414"/>
        <v>100</v>
      </c>
      <c r="H3350" s="78">
        <f t="shared" si="415"/>
        <v>4.7403628187932004E-47</v>
      </c>
      <c r="I3350" s="78">
        <f t="shared" si="416"/>
        <v>4.7403628187932005E-45</v>
      </c>
      <c r="J3350" s="190"/>
    </row>
    <row r="3351" spans="1:10" x14ac:dyDescent="0.2">
      <c r="A3351" s="76">
        <v>59200</v>
      </c>
      <c r="B3351" s="76">
        <f t="shared" si="409"/>
        <v>59.2</v>
      </c>
      <c r="C3351" s="78">
        <f t="shared" si="410"/>
        <v>1.0213292353247483E-45</v>
      </c>
      <c r="D3351" s="78">
        <f t="shared" si="411"/>
        <v>1</v>
      </c>
      <c r="E3351" s="78">
        <f t="shared" si="412"/>
        <v>1.0213292353247483E-45</v>
      </c>
      <c r="F3351" s="78">
        <f t="shared" si="413"/>
        <v>-899.81668472660658</v>
      </c>
      <c r="G3351" s="78">
        <f t="shared" si="414"/>
        <v>100</v>
      </c>
      <c r="H3351" s="78">
        <f t="shared" si="415"/>
        <v>5.5806050846507652E-46</v>
      </c>
      <c r="I3351" s="78">
        <f t="shared" si="416"/>
        <v>5.5806050846507648E-44</v>
      </c>
      <c r="J3351" s="190"/>
    </row>
    <row r="3352" spans="1:10" x14ac:dyDescent="0.2">
      <c r="A3352" s="76">
        <v>59300</v>
      </c>
      <c r="B3352" s="76">
        <f t="shared" si="409"/>
        <v>59.3</v>
      </c>
      <c r="C3352" s="78">
        <f t="shared" si="410"/>
        <v>1.8922974528510262E-46</v>
      </c>
      <c r="D3352" s="78">
        <f t="shared" si="411"/>
        <v>1</v>
      </c>
      <c r="E3352" s="78">
        <f t="shared" si="412"/>
        <v>1.8922974528510262E-46</v>
      </c>
      <c r="F3352" s="78">
        <f t="shared" si="413"/>
        <v>-914.46021190437023</v>
      </c>
      <c r="G3352" s="78">
        <f t="shared" si="414"/>
        <v>100</v>
      </c>
      <c r="H3352" s="78">
        <f t="shared" si="415"/>
        <v>6.0527949030492545E-46</v>
      </c>
      <c r="I3352" s="78">
        <f t="shared" si="416"/>
        <v>6.0527949030492544E-44</v>
      </c>
      <c r="J3352" s="190"/>
    </row>
    <row r="3353" spans="1:10" x14ac:dyDescent="0.2">
      <c r="A3353" s="76">
        <v>59400</v>
      </c>
      <c r="B3353" s="76">
        <f t="shared" si="409"/>
        <v>59.4</v>
      </c>
      <c r="C3353" s="78">
        <f t="shared" si="410"/>
        <v>3.4341171015062979E-48</v>
      </c>
      <c r="D3353" s="78">
        <f t="shared" si="411"/>
        <v>1</v>
      </c>
      <c r="E3353" s="78">
        <f t="shared" si="412"/>
        <v>3.4341171015062979E-48</v>
      </c>
      <c r="F3353" s="78">
        <f t="shared" si="413"/>
        <v>-949.28369799438781</v>
      </c>
      <c r="G3353" s="78">
        <f t="shared" si="414"/>
        <v>100</v>
      </c>
      <c r="H3353" s="78">
        <f t="shared" si="415"/>
        <v>9.6331931193304456E-47</v>
      </c>
      <c r="I3353" s="78">
        <f t="shared" si="416"/>
        <v>9.6331931193304455E-45</v>
      </c>
      <c r="J3353" s="190"/>
    </row>
    <row r="3354" spans="1:10" x14ac:dyDescent="0.2">
      <c r="A3354" s="76">
        <v>59500</v>
      </c>
      <c r="B3354" s="76">
        <f t="shared" si="409"/>
        <v>59.5</v>
      </c>
      <c r="C3354" s="78">
        <f t="shared" si="410"/>
        <v>1.8198053126161696E-47</v>
      </c>
      <c r="D3354" s="78">
        <f t="shared" si="411"/>
        <v>1</v>
      </c>
      <c r="E3354" s="78">
        <f t="shared" si="412"/>
        <v>1.8198053126161696E-47</v>
      </c>
      <c r="F3354" s="78">
        <f t="shared" si="413"/>
        <v>-934.79950142908001</v>
      </c>
      <c r="G3354" s="78">
        <f t="shared" si="414"/>
        <v>100</v>
      </c>
      <c r="H3354" s="78">
        <f t="shared" si="415"/>
        <v>1.0816085113833997E-47</v>
      </c>
      <c r="I3354" s="78">
        <f t="shared" si="416"/>
        <v>1.0816085113833998E-45</v>
      </c>
      <c r="J3354" s="190"/>
    </row>
    <row r="3355" spans="1:10" x14ac:dyDescent="0.2">
      <c r="A3355" s="76">
        <v>59600</v>
      </c>
      <c r="B3355" s="76">
        <f t="shared" si="409"/>
        <v>59.6</v>
      </c>
      <c r="C3355" s="78">
        <f t="shared" si="410"/>
        <v>1.2653990952673052E-47</v>
      </c>
      <c r="D3355" s="78">
        <f t="shared" si="411"/>
        <v>1</v>
      </c>
      <c r="E3355" s="78">
        <f t="shared" si="412"/>
        <v>1.2653990952673052E-47</v>
      </c>
      <c r="F3355" s="78">
        <f t="shared" si="413"/>
        <v>-937.95544960775646</v>
      </c>
      <c r="G3355" s="78">
        <f t="shared" si="414"/>
        <v>100</v>
      </c>
      <c r="H3355" s="78">
        <f t="shared" si="415"/>
        <v>1.5426022039417375E-47</v>
      </c>
      <c r="I3355" s="78">
        <f t="shared" si="416"/>
        <v>1.5426022039417377E-45</v>
      </c>
      <c r="J3355" s="190"/>
    </row>
    <row r="3356" spans="1:10" x14ac:dyDescent="0.2">
      <c r="A3356" s="76">
        <v>59700</v>
      </c>
      <c r="B3356" s="76">
        <f t="shared" si="409"/>
        <v>59.7</v>
      </c>
      <c r="C3356" s="78">
        <f t="shared" si="410"/>
        <v>5.1661718441443322E-48</v>
      </c>
      <c r="D3356" s="78">
        <f t="shared" si="411"/>
        <v>1</v>
      </c>
      <c r="E3356" s="78">
        <f t="shared" si="412"/>
        <v>5.1661718441443322E-48</v>
      </c>
      <c r="F3356" s="78">
        <f t="shared" si="413"/>
        <v>-945.73662303672518</v>
      </c>
      <c r="G3356" s="78">
        <f t="shared" si="414"/>
        <v>100</v>
      </c>
      <c r="H3356" s="78">
        <f t="shared" si="415"/>
        <v>8.9100813984086925E-48</v>
      </c>
      <c r="I3356" s="78">
        <f t="shared" si="416"/>
        <v>8.9100813984086919E-46</v>
      </c>
      <c r="J3356" s="190"/>
    </row>
    <row r="3357" spans="1:10" x14ac:dyDescent="0.2">
      <c r="A3357" s="76">
        <v>59800</v>
      </c>
      <c r="B3357" s="76">
        <f t="shared" si="409"/>
        <v>59.8</v>
      </c>
      <c r="C3357" s="78">
        <f t="shared" si="410"/>
        <v>3.0294445661258347E-47</v>
      </c>
      <c r="D3357" s="78">
        <f t="shared" si="411"/>
        <v>1</v>
      </c>
      <c r="E3357" s="78">
        <f t="shared" si="412"/>
        <v>3.0294445661258347E-47</v>
      </c>
      <c r="F3357" s="78">
        <f t="shared" si="413"/>
        <v>-930.37273979945007</v>
      </c>
      <c r="G3357" s="78">
        <f t="shared" si="414"/>
        <v>100</v>
      </c>
      <c r="H3357" s="78">
        <f t="shared" si="415"/>
        <v>1.773030875270134E-47</v>
      </c>
      <c r="I3357" s="78">
        <f t="shared" si="416"/>
        <v>1.7730308752701341E-45</v>
      </c>
      <c r="J3357" s="190"/>
    </row>
    <row r="3358" spans="1:10" x14ac:dyDescent="0.2">
      <c r="A3358" s="76">
        <v>59900</v>
      </c>
      <c r="B3358" s="76">
        <f t="shared" si="409"/>
        <v>59.9</v>
      </c>
      <c r="C3358" s="78">
        <f t="shared" si="410"/>
        <v>4.8606635878338951E-46</v>
      </c>
      <c r="D3358" s="78">
        <f t="shared" si="411"/>
        <v>1</v>
      </c>
      <c r="E3358" s="78">
        <f t="shared" si="412"/>
        <v>4.8606635878338951E-46</v>
      </c>
      <c r="F3358" s="78">
        <f t="shared" si="413"/>
        <v>-906.26608871820554</v>
      </c>
      <c r="G3358" s="78">
        <f t="shared" si="414"/>
        <v>100</v>
      </c>
      <c r="H3358" s="78">
        <f t="shared" si="415"/>
        <v>2.5818040222232393E-46</v>
      </c>
      <c r="I3358" s="78">
        <f t="shared" si="416"/>
        <v>2.5818040222232395E-44</v>
      </c>
      <c r="J3358" s="190"/>
    </row>
    <row r="3359" spans="1:10" x14ac:dyDescent="0.2">
      <c r="A3359" s="76">
        <v>60000</v>
      </c>
      <c r="B3359" s="76">
        <f t="shared" si="409"/>
        <v>60</v>
      </c>
      <c r="C3359" s="78">
        <f t="shared" si="410"/>
        <v>5.8070331674670586E-47</v>
      </c>
      <c r="D3359" s="78">
        <f t="shared" si="411"/>
        <v>1</v>
      </c>
      <c r="E3359" s="78">
        <f t="shared" si="412"/>
        <v>5.8070331674670586E-47</v>
      </c>
      <c r="F3359" s="78">
        <f t="shared" si="413"/>
        <v>-924.72091386884006</v>
      </c>
      <c r="G3359" s="78">
        <f t="shared" si="414"/>
        <v>100</v>
      </c>
      <c r="H3359" s="78">
        <f t="shared" si="415"/>
        <v>2.7206834522903004E-46</v>
      </c>
      <c r="I3359" s="78">
        <f t="shared" si="416"/>
        <v>2.7206834522903001E-44</v>
      </c>
      <c r="J3359" s="190"/>
    </row>
    <row r="3360" spans="1:10" x14ac:dyDescent="0.2">
      <c r="A3360" s="76">
        <v>60100</v>
      </c>
      <c r="B3360" s="76">
        <f t="shared" si="409"/>
        <v>60.1</v>
      </c>
      <c r="C3360" s="78">
        <f t="shared" si="410"/>
        <v>4.9381407905155434E-53</v>
      </c>
      <c r="D3360" s="78">
        <f t="shared" si="411"/>
        <v>1</v>
      </c>
      <c r="E3360" s="78">
        <f t="shared" si="412"/>
        <v>4.9381407905155434E-53</v>
      </c>
      <c r="F3360" s="78">
        <f t="shared" si="413"/>
        <v>-1046.1287306425882</v>
      </c>
      <c r="G3360" s="78">
        <f t="shared" si="414"/>
        <v>100</v>
      </c>
      <c r="H3360" s="78">
        <f t="shared" si="415"/>
        <v>2.9035190528039247E-47</v>
      </c>
      <c r="I3360" s="78">
        <f t="shared" si="416"/>
        <v>2.9035190528039249E-45</v>
      </c>
      <c r="J3360" s="190"/>
    </row>
    <row r="3361" spans="1:10" x14ac:dyDescent="0.2">
      <c r="A3361" s="76">
        <v>60200</v>
      </c>
      <c r="B3361" s="76">
        <f t="shared" si="409"/>
        <v>60.2</v>
      </c>
      <c r="C3361" s="78">
        <f t="shared" si="410"/>
        <v>5.7856028146356059E-47</v>
      </c>
      <c r="D3361" s="78">
        <f t="shared" si="411"/>
        <v>1</v>
      </c>
      <c r="E3361" s="78">
        <f t="shared" si="412"/>
        <v>5.7856028146356059E-47</v>
      </c>
      <c r="F3361" s="78">
        <f t="shared" si="413"/>
        <v>-924.75302768521897</v>
      </c>
      <c r="G3361" s="78">
        <f t="shared" si="414"/>
        <v>100</v>
      </c>
      <c r="H3361" s="78">
        <f t="shared" si="415"/>
        <v>2.8928038763881984E-47</v>
      </c>
      <c r="I3361" s="78">
        <f t="shared" si="416"/>
        <v>2.8928038763881982E-45</v>
      </c>
      <c r="J3361" s="190"/>
    </row>
    <row r="3362" spans="1:10" x14ac:dyDescent="0.2">
      <c r="A3362" s="76">
        <v>60300</v>
      </c>
      <c r="B3362" s="76">
        <f t="shared" si="409"/>
        <v>60.3</v>
      </c>
      <c r="C3362" s="78">
        <f t="shared" si="410"/>
        <v>7.638132499694861E-46</v>
      </c>
      <c r="D3362" s="78">
        <f t="shared" si="411"/>
        <v>1</v>
      </c>
      <c r="E3362" s="78">
        <f t="shared" si="412"/>
        <v>7.638132499694861E-46</v>
      </c>
      <c r="F3362" s="78">
        <f t="shared" si="413"/>
        <v>-902.34025624267065</v>
      </c>
      <c r="G3362" s="78">
        <f t="shared" si="414"/>
        <v>100</v>
      </c>
      <c r="H3362" s="78">
        <f t="shared" si="415"/>
        <v>4.1083463905792108E-46</v>
      </c>
      <c r="I3362" s="78">
        <f t="shared" si="416"/>
        <v>4.1083463905792106E-44</v>
      </c>
      <c r="J3362" s="190"/>
    </row>
    <row r="3363" spans="1:10" x14ac:dyDescent="0.2">
      <c r="A3363" s="76">
        <v>60400</v>
      </c>
      <c r="B3363" s="76">
        <f t="shared" si="409"/>
        <v>60.4</v>
      </c>
      <c r="C3363" s="78">
        <f t="shared" si="410"/>
        <v>1.4849672351546654E-46</v>
      </c>
      <c r="D3363" s="78">
        <f t="shared" si="411"/>
        <v>1</v>
      </c>
      <c r="E3363" s="78">
        <f t="shared" si="412"/>
        <v>1.4849672351546654E-46</v>
      </c>
      <c r="F3363" s="78">
        <f t="shared" si="413"/>
        <v>-916.56566257338</v>
      </c>
      <c r="G3363" s="78">
        <f t="shared" si="414"/>
        <v>100</v>
      </c>
      <c r="H3363" s="78">
        <f t="shared" si="415"/>
        <v>4.561549867424763E-46</v>
      </c>
      <c r="I3363" s="78">
        <f t="shared" si="416"/>
        <v>4.5615498674247629E-44</v>
      </c>
      <c r="J3363" s="190"/>
    </row>
    <row r="3364" spans="1:10" x14ac:dyDescent="0.2">
      <c r="A3364" s="76">
        <v>60500</v>
      </c>
      <c r="B3364" s="76">
        <f t="shared" si="409"/>
        <v>60.5</v>
      </c>
      <c r="C3364" s="78">
        <f t="shared" si="410"/>
        <v>3.5391338691360262E-48</v>
      </c>
      <c r="D3364" s="78">
        <f t="shared" si="411"/>
        <v>1</v>
      </c>
      <c r="E3364" s="78">
        <f t="shared" si="412"/>
        <v>3.5391338691360262E-48</v>
      </c>
      <c r="F3364" s="78">
        <f t="shared" si="413"/>
        <v>-949.02206019383061</v>
      </c>
      <c r="G3364" s="78">
        <f t="shared" si="414"/>
        <v>100</v>
      </c>
      <c r="H3364" s="78">
        <f t="shared" si="415"/>
        <v>7.6017928692301279E-47</v>
      </c>
      <c r="I3364" s="78">
        <f t="shared" si="416"/>
        <v>7.6017928692301279E-45</v>
      </c>
      <c r="J3364" s="190"/>
    </row>
    <row r="3365" spans="1:10" x14ac:dyDescent="0.2">
      <c r="A3365" s="76">
        <v>60600</v>
      </c>
      <c r="B3365" s="76">
        <f t="shared" si="409"/>
        <v>60.6</v>
      </c>
      <c r="C3365" s="78">
        <f t="shared" si="410"/>
        <v>1.0305247333128354E-47</v>
      </c>
      <c r="D3365" s="78">
        <f t="shared" si="411"/>
        <v>1</v>
      </c>
      <c r="E3365" s="78">
        <f t="shared" si="412"/>
        <v>1.0305247333128354E-47</v>
      </c>
      <c r="F3365" s="78">
        <f t="shared" si="413"/>
        <v>-939.73883160778018</v>
      </c>
      <c r="G3365" s="78">
        <f t="shared" si="414"/>
        <v>100</v>
      </c>
      <c r="H3365" s="78">
        <f t="shared" si="415"/>
        <v>6.9221906011321903E-48</v>
      </c>
      <c r="I3365" s="78">
        <f t="shared" si="416"/>
        <v>6.9221906011321904E-46</v>
      </c>
      <c r="J3365" s="190"/>
    </row>
    <row r="3366" spans="1:10" x14ac:dyDescent="0.2">
      <c r="A3366" s="76">
        <v>60700</v>
      </c>
      <c r="B3366" s="76">
        <f t="shared" si="409"/>
        <v>60.7</v>
      </c>
      <c r="C3366" s="78">
        <f t="shared" si="410"/>
        <v>1.1550668026162859E-47</v>
      </c>
      <c r="D3366" s="78">
        <f t="shared" si="411"/>
        <v>1</v>
      </c>
      <c r="E3366" s="78">
        <f t="shared" si="412"/>
        <v>1.1550668026162859E-47</v>
      </c>
      <c r="F3366" s="78">
        <f t="shared" si="413"/>
        <v>-938.7478579575378</v>
      </c>
      <c r="G3366" s="78">
        <f t="shared" si="414"/>
        <v>100</v>
      </c>
      <c r="H3366" s="78">
        <f t="shared" si="415"/>
        <v>1.0927957679645607E-47</v>
      </c>
      <c r="I3366" s="78">
        <f t="shared" si="416"/>
        <v>1.0927957679645607E-45</v>
      </c>
      <c r="J3366" s="190"/>
    </row>
    <row r="3367" spans="1:10" x14ac:dyDescent="0.2">
      <c r="A3367" s="76">
        <v>60800</v>
      </c>
      <c r="B3367" s="76">
        <f t="shared" si="409"/>
        <v>60.8</v>
      </c>
      <c r="C3367" s="78">
        <f t="shared" si="410"/>
        <v>2.8951093112823524E-46</v>
      </c>
      <c r="D3367" s="78">
        <f t="shared" si="411"/>
        <v>1</v>
      </c>
      <c r="E3367" s="78">
        <f t="shared" si="412"/>
        <v>2.8951093112823524E-46</v>
      </c>
      <c r="F3367" s="78">
        <f t="shared" si="413"/>
        <v>-910.76670067748398</v>
      </c>
      <c r="G3367" s="78">
        <f t="shared" si="414"/>
        <v>100</v>
      </c>
      <c r="H3367" s="78">
        <f t="shared" si="415"/>
        <v>1.5053079957719905E-46</v>
      </c>
      <c r="I3367" s="78">
        <f t="shared" si="416"/>
        <v>1.5053079957719905E-44</v>
      </c>
      <c r="J3367" s="190"/>
    </row>
    <row r="3368" spans="1:10" x14ac:dyDescent="0.2">
      <c r="A3368" s="76">
        <v>60900</v>
      </c>
      <c r="B3368" s="76">
        <f t="shared" si="409"/>
        <v>60.9</v>
      </c>
      <c r="C3368" s="78">
        <f t="shared" si="410"/>
        <v>2.6210280293862714E-47</v>
      </c>
      <c r="D3368" s="78">
        <f t="shared" si="411"/>
        <v>1</v>
      </c>
      <c r="E3368" s="78">
        <f t="shared" si="412"/>
        <v>2.6210280293862714E-47</v>
      </c>
      <c r="F3368" s="78">
        <f t="shared" si="413"/>
        <v>-931.63056669329467</v>
      </c>
      <c r="G3368" s="78">
        <f t="shared" si="414"/>
        <v>100</v>
      </c>
      <c r="H3368" s="78">
        <f t="shared" si="415"/>
        <v>1.5786060571104897E-46</v>
      </c>
      <c r="I3368" s="78">
        <f t="shared" si="416"/>
        <v>1.5786060571104898E-44</v>
      </c>
      <c r="J3368" s="190"/>
    </row>
    <row r="3369" spans="1:10" x14ac:dyDescent="0.2">
      <c r="A3369" s="76">
        <v>61000</v>
      </c>
      <c r="B3369" s="76">
        <f t="shared" si="409"/>
        <v>61</v>
      </c>
      <c r="C3369" s="78">
        <f t="shared" si="410"/>
        <v>3.796510138915084E-46</v>
      </c>
      <c r="D3369" s="78">
        <f t="shared" si="411"/>
        <v>1</v>
      </c>
      <c r="E3369" s="78">
        <f t="shared" si="412"/>
        <v>3.796510138915084E-46</v>
      </c>
      <c r="F3369" s="78">
        <f t="shared" si="413"/>
        <v>-908.4123087192562</v>
      </c>
      <c r="G3369" s="78">
        <f t="shared" si="414"/>
        <v>100</v>
      </c>
      <c r="H3369" s="78">
        <f t="shared" si="415"/>
        <v>2.0293064709268557E-46</v>
      </c>
      <c r="I3369" s="78">
        <f t="shared" si="416"/>
        <v>2.0293064709268558E-44</v>
      </c>
      <c r="J3369" s="190"/>
    </row>
    <row r="3370" spans="1:10" x14ac:dyDescent="0.2">
      <c r="A3370" s="76">
        <v>61100</v>
      </c>
      <c r="B3370" s="76">
        <f t="shared" si="409"/>
        <v>61.1</v>
      </c>
      <c r="C3370" s="78">
        <f t="shared" si="410"/>
        <v>4.8851058374585488E-47</v>
      </c>
      <c r="D3370" s="78">
        <f t="shared" si="411"/>
        <v>1</v>
      </c>
      <c r="E3370" s="78">
        <f t="shared" si="412"/>
        <v>4.8851058374585488E-47</v>
      </c>
      <c r="F3370" s="78">
        <f t="shared" si="413"/>
        <v>-926.2225204541495</v>
      </c>
      <c r="G3370" s="78">
        <f t="shared" si="414"/>
        <v>100</v>
      </c>
      <c r="H3370" s="78">
        <f t="shared" si="415"/>
        <v>2.1425103613304693E-46</v>
      </c>
      <c r="I3370" s="78">
        <f t="shared" si="416"/>
        <v>2.1425103613304692E-44</v>
      </c>
      <c r="J3370" s="190"/>
    </row>
    <row r="3371" spans="1:10" x14ac:dyDescent="0.2">
      <c r="A3371" s="76">
        <v>61200</v>
      </c>
      <c r="B3371" s="76">
        <f t="shared" si="409"/>
        <v>61.2</v>
      </c>
      <c r="C3371" s="78">
        <f t="shared" si="410"/>
        <v>2.3594627845315476E-51</v>
      </c>
      <c r="D3371" s="78">
        <f t="shared" si="411"/>
        <v>1</v>
      </c>
      <c r="E3371" s="78">
        <f t="shared" si="412"/>
        <v>2.3594627845315476E-51</v>
      </c>
      <c r="F3371" s="78">
        <f t="shared" si="413"/>
        <v>-1012.543737366633</v>
      </c>
      <c r="G3371" s="78">
        <f t="shared" si="414"/>
        <v>100</v>
      </c>
      <c r="H3371" s="78">
        <f t="shared" si="415"/>
        <v>2.4426708918685012E-47</v>
      </c>
      <c r="I3371" s="78">
        <f t="shared" si="416"/>
        <v>2.4426708918685013E-45</v>
      </c>
      <c r="J3371" s="190"/>
    </row>
    <row r="3372" spans="1:10" x14ac:dyDescent="0.2">
      <c r="A3372" s="76">
        <v>61300</v>
      </c>
      <c r="B3372" s="76">
        <f t="shared" si="409"/>
        <v>61.3</v>
      </c>
      <c r="C3372" s="78">
        <f t="shared" si="410"/>
        <v>3.6875622822485006E-47</v>
      </c>
      <c r="D3372" s="78">
        <f t="shared" si="411"/>
        <v>1</v>
      </c>
      <c r="E3372" s="78">
        <f t="shared" si="412"/>
        <v>3.6875622822485006E-47</v>
      </c>
      <c r="F3372" s="78">
        <f t="shared" si="413"/>
        <v>-928.66521271595866</v>
      </c>
      <c r="G3372" s="78">
        <f t="shared" si="414"/>
        <v>100</v>
      </c>
      <c r="H3372" s="78">
        <f t="shared" si="415"/>
        <v>1.8438991142634769E-47</v>
      </c>
      <c r="I3372" s="78">
        <f t="shared" si="416"/>
        <v>1.8438991142634769E-45</v>
      </c>
      <c r="J3372" s="190"/>
    </row>
    <row r="3373" spans="1:10" x14ac:dyDescent="0.2">
      <c r="A3373" s="76">
        <v>61400</v>
      </c>
      <c r="B3373" s="76">
        <f t="shared" si="409"/>
        <v>61.4</v>
      </c>
      <c r="C3373" s="78">
        <f t="shared" si="410"/>
        <v>5.9921978688310308E-46</v>
      </c>
      <c r="D3373" s="78">
        <f t="shared" si="411"/>
        <v>1</v>
      </c>
      <c r="E3373" s="78">
        <f t="shared" si="412"/>
        <v>5.9921978688310308E-46</v>
      </c>
      <c r="F3373" s="78">
        <f t="shared" si="413"/>
        <v>-904.4482770840001</v>
      </c>
      <c r="G3373" s="78">
        <f t="shared" si="414"/>
        <v>100</v>
      </c>
      <c r="H3373" s="78">
        <f t="shared" si="415"/>
        <v>3.1804770485279405E-46</v>
      </c>
      <c r="I3373" s="78">
        <f t="shared" si="416"/>
        <v>3.1804770485279405E-44</v>
      </c>
      <c r="J3373" s="190"/>
    </row>
    <row r="3374" spans="1:10" x14ac:dyDescent="0.2">
      <c r="A3374" s="76">
        <v>61500</v>
      </c>
      <c r="B3374" s="76">
        <f t="shared" si="409"/>
        <v>61.5</v>
      </c>
      <c r="C3374" s="78">
        <f t="shared" si="410"/>
        <v>1.2185079538521573E-46</v>
      </c>
      <c r="D3374" s="78">
        <f t="shared" si="411"/>
        <v>1</v>
      </c>
      <c r="E3374" s="78">
        <f t="shared" si="412"/>
        <v>1.2185079538521573E-46</v>
      </c>
      <c r="F3374" s="78">
        <f t="shared" si="413"/>
        <v>-918.28343263195973</v>
      </c>
      <c r="G3374" s="78">
        <f t="shared" si="414"/>
        <v>100</v>
      </c>
      <c r="H3374" s="78">
        <f t="shared" si="415"/>
        <v>3.6053529113415938E-46</v>
      </c>
      <c r="I3374" s="78">
        <f t="shared" si="416"/>
        <v>3.6053529113415939E-44</v>
      </c>
      <c r="J3374" s="190"/>
    </row>
    <row r="3375" spans="1:10" x14ac:dyDescent="0.2">
      <c r="A3375" s="76">
        <v>61600</v>
      </c>
      <c r="B3375" s="76">
        <f t="shared" si="409"/>
        <v>61.6</v>
      </c>
      <c r="C3375" s="78">
        <f t="shared" si="410"/>
        <v>3.6704279348221576E-48</v>
      </c>
      <c r="D3375" s="78">
        <f t="shared" si="411"/>
        <v>1</v>
      </c>
      <c r="E3375" s="78">
        <f t="shared" si="412"/>
        <v>3.6704279348221576E-48</v>
      </c>
      <c r="F3375" s="78">
        <f t="shared" si="413"/>
        <v>-948.70566596892354</v>
      </c>
      <c r="G3375" s="78">
        <f t="shared" si="414"/>
        <v>100</v>
      </c>
      <c r="H3375" s="78">
        <f t="shared" si="415"/>
        <v>6.2760611660018947E-47</v>
      </c>
      <c r="I3375" s="78">
        <f t="shared" si="416"/>
        <v>6.2760611660018942E-45</v>
      </c>
      <c r="J3375" s="190"/>
    </row>
    <row r="3376" spans="1:10" x14ac:dyDescent="0.2">
      <c r="A3376" s="76">
        <v>61700</v>
      </c>
      <c r="B3376" s="76">
        <f t="shared" si="409"/>
        <v>61.7</v>
      </c>
      <c r="C3376" s="78">
        <f t="shared" si="410"/>
        <v>5.9933817489670286E-48</v>
      </c>
      <c r="D3376" s="78">
        <f t="shared" si="411"/>
        <v>1</v>
      </c>
      <c r="E3376" s="78">
        <f t="shared" si="412"/>
        <v>5.9933817489670286E-48</v>
      </c>
      <c r="F3376" s="78">
        <f t="shared" si="413"/>
        <v>-944.4465611799609</v>
      </c>
      <c r="G3376" s="78">
        <f t="shared" si="414"/>
        <v>100</v>
      </c>
      <c r="H3376" s="78">
        <f t="shared" si="415"/>
        <v>4.8319048418945928E-48</v>
      </c>
      <c r="I3376" s="78">
        <f t="shared" si="416"/>
        <v>4.8319048418945928E-46</v>
      </c>
      <c r="J3376" s="190"/>
    </row>
    <row r="3377" spans="1:10" x14ac:dyDescent="0.2">
      <c r="A3377" s="76">
        <v>61800</v>
      </c>
      <c r="B3377" s="76">
        <f t="shared" si="409"/>
        <v>61.8</v>
      </c>
      <c r="C3377" s="78">
        <f t="shared" si="410"/>
        <v>1.0838330326878232E-47</v>
      </c>
      <c r="D3377" s="78">
        <f t="shared" si="411"/>
        <v>1</v>
      </c>
      <c r="E3377" s="78">
        <f t="shared" si="412"/>
        <v>1.0838330326878232E-47</v>
      </c>
      <c r="F3377" s="78">
        <f t="shared" si="413"/>
        <v>-939.30075233690206</v>
      </c>
      <c r="G3377" s="78">
        <f t="shared" si="414"/>
        <v>100</v>
      </c>
      <c r="H3377" s="78">
        <f t="shared" si="415"/>
        <v>8.4158560379226298E-48</v>
      </c>
      <c r="I3377" s="78">
        <f t="shared" si="416"/>
        <v>8.4158560379226295E-46</v>
      </c>
      <c r="J3377" s="190"/>
    </row>
    <row r="3378" spans="1:10" x14ac:dyDescent="0.2">
      <c r="A3378" s="76">
        <v>61900</v>
      </c>
      <c r="B3378" s="76">
        <f t="shared" si="409"/>
        <v>61.9</v>
      </c>
      <c r="C3378" s="78">
        <f t="shared" si="410"/>
        <v>2.3581408713547278E-46</v>
      </c>
      <c r="D3378" s="78">
        <f t="shared" si="411"/>
        <v>1</v>
      </c>
      <c r="E3378" s="78">
        <f t="shared" si="412"/>
        <v>2.3581408713547278E-46</v>
      </c>
      <c r="F3378" s="78">
        <f t="shared" si="413"/>
        <v>-912.54860508893569</v>
      </c>
      <c r="G3378" s="78">
        <f t="shared" si="414"/>
        <v>100</v>
      </c>
      <c r="H3378" s="78">
        <f t="shared" si="415"/>
        <v>1.2332620873117551E-46</v>
      </c>
      <c r="I3378" s="78">
        <f t="shared" si="416"/>
        <v>1.2332620873117552E-44</v>
      </c>
      <c r="J3378" s="190"/>
    </row>
    <row r="3379" spans="1:10" x14ac:dyDescent="0.2">
      <c r="A3379" s="76">
        <v>62000</v>
      </c>
      <c r="B3379" s="76">
        <f t="shared" si="409"/>
        <v>62</v>
      </c>
      <c r="C3379" s="78">
        <f t="shared" si="410"/>
        <v>2.3456396574121531E-47</v>
      </c>
      <c r="D3379" s="78">
        <f t="shared" si="411"/>
        <v>1</v>
      </c>
      <c r="E3379" s="78">
        <f t="shared" si="412"/>
        <v>2.3456396574121531E-47</v>
      </c>
      <c r="F3379" s="78">
        <f t="shared" si="413"/>
        <v>-932.59477408837768</v>
      </c>
      <c r="G3379" s="78">
        <f t="shared" si="414"/>
        <v>100</v>
      </c>
      <c r="H3379" s="78">
        <f t="shared" si="415"/>
        <v>1.2963524185479715E-46</v>
      </c>
      <c r="I3379" s="78">
        <f t="shared" si="416"/>
        <v>1.2963524185479714E-44</v>
      </c>
      <c r="J3379" s="190"/>
    </row>
    <row r="3380" spans="1:10" x14ac:dyDescent="0.2">
      <c r="A3380" s="76">
        <v>62100</v>
      </c>
      <c r="B3380" s="76">
        <f t="shared" si="409"/>
        <v>62.1</v>
      </c>
      <c r="C3380" s="78">
        <f t="shared" si="410"/>
        <v>3.0903804688289516E-46</v>
      </c>
      <c r="D3380" s="78">
        <f t="shared" si="411"/>
        <v>1</v>
      </c>
      <c r="E3380" s="78">
        <f t="shared" si="412"/>
        <v>3.0903804688289516E-46</v>
      </c>
      <c r="F3380" s="78">
        <f t="shared" si="413"/>
        <v>-910.19976099181963</v>
      </c>
      <c r="G3380" s="78">
        <f t="shared" si="414"/>
        <v>100</v>
      </c>
      <c r="H3380" s="78">
        <f t="shared" si="415"/>
        <v>1.6624722172850834E-46</v>
      </c>
      <c r="I3380" s="78">
        <f t="shared" si="416"/>
        <v>1.6624722172850835E-44</v>
      </c>
      <c r="J3380" s="190"/>
    </row>
    <row r="3381" spans="1:10" x14ac:dyDescent="0.2">
      <c r="A3381" s="76">
        <v>62200</v>
      </c>
      <c r="B3381" s="76">
        <f t="shared" si="409"/>
        <v>62.2</v>
      </c>
      <c r="C3381" s="78">
        <f t="shared" si="410"/>
        <v>4.2595958047108339E-47</v>
      </c>
      <c r="D3381" s="78">
        <f t="shared" si="411"/>
        <v>1</v>
      </c>
      <c r="E3381" s="78">
        <f t="shared" si="412"/>
        <v>4.2595958047108339E-47</v>
      </c>
      <c r="F3381" s="78">
        <f t="shared" si="413"/>
        <v>-927.41263218748543</v>
      </c>
      <c r="G3381" s="78">
        <f t="shared" si="414"/>
        <v>100</v>
      </c>
      <c r="H3381" s="78">
        <f t="shared" si="415"/>
        <v>1.7581700246500176E-46</v>
      </c>
      <c r="I3381" s="78">
        <f t="shared" si="416"/>
        <v>1.7581700246500176E-44</v>
      </c>
      <c r="J3381" s="190"/>
    </row>
    <row r="3382" spans="1:10" x14ac:dyDescent="0.2">
      <c r="A3382" s="76">
        <v>62300</v>
      </c>
      <c r="B3382" s="76">
        <f t="shared" si="409"/>
        <v>62.3</v>
      </c>
      <c r="C3382" s="78">
        <f t="shared" si="410"/>
        <v>2.0515818693241264E-50</v>
      </c>
      <c r="D3382" s="78">
        <f t="shared" si="411"/>
        <v>1</v>
      </c>
      <c r="E3382" s="78">
        <f t="shared" si="412"/>
        <v>2.0515818693241264E-50</v>
      </c>
      <c r="F3382" s="78">
        <f t="shared" si="413"/>
        <v>-993.75822295257876</v>
      </c>
      <c r="G3382" s="78">
        <f t="shared" si="414"/>
        <v>100</v>
      </c>
      <c r="H3382" s="78">
        <f t="shared" si="415"/>
        <v>2.130823693290079E-47</v>
      </c>
      <c r="I3382" s="78">
        <f t="shared" si="416"/>
        <v>2.1308236932900789E-45</v>
      </c>
      <c r="J3382" s="190"/>
    </row>
    <row r="3383" spans="1:10" x14ac:dyDescent="0.2">
      <c r="A3383" s="76">
        <v>62400</v>
      </c>
      <c r="B3383" s="76">
        <f t="shared" si="409"/>
        <v>62.4</v>
      </c>
      <c r="C3383" s="78">
        <f t="shared" si="410"/>
        <v>2.4300771652421072E-47</v>
      </c>
      <c r="D3383" s="78">
        <f t="shared" si="411"/>
        <v>1</v>
      </c>
      <c r="E3383" s="78">
        <f t="shared" si="412"/>
        <v>2.4300771652421072E-47</v>
      </c>
      <c r="F3383" s="78">
        <f t="shared" si="413"/>
        <v>-932.28759870987119</v>
      </c>
      <c r="G3383" s="78">
        <f t="shared" si="414"/>
        <v>100</v>
      </c>
      <c r="H3383" s="78">
        <f t="shared" si="415"/>
        <v>1.2160643735557156E-47</v>
      </c>
      <c r="I3383" s="78">
        <f t="shared" si="416"/>
        <v>1.2160643735557156E-45</v>
      </c>
      <c r="J3383" s="190"/>
    </row>
    <row r="3384" spans="1:10" x14ac:dyDescent="0.2">
      <c r="A3384" s="76">
        <v>62500</v>
      </c>
      <c r="B3384" s="76">
        <f t="shared" si="409"/>
        <v>62.5</v>
      </c>
      <c r="C3384" s="78">
        <f t="shared" si="410"/>
        <v>4.8874383317039694E-46</v>
      </c>
      <c r="D3384" s="78">
        <f t="shared" si="411"/>
        <v>1</v>
      </c>
      <c r="E3384" s="78">
        <f t="shared" si="412"/>
        <v>4.8874383317039694E-46</v>
      </c>
      <c r="F3384" s="78">
        <f t="shared" si="413"/>
        <v>-906.21837418729592</v>
      </c>
      <c r="G3384" s="78">
        <f t="shared" si="414"/>
        <v>100</v>
      </c>
      <c r="H3384" s="78">
        <f t="shared" si="415"/>
        <v>2.5652230241140902E-46</v>
      </c>
      <c r="I3384" s="78">
        <f t="shared" si="416"/>
        <v>2.5652230241140902E-44</v>
      </c>
      <c r="J3384" s="190"/>
    </row>
    <row r="3385" spans="1:10" x14ac:dyDescent="0.2">
      <c r="A3385" s="76">
        <v>62600</v>
      </c>
      <c r="B3385" s="76">
        <f t="shared" si="409"/>
        <v>62.6</v>
      </c>
      <c r="C3385" s="78">
        <f t="shared" si="410"/>
        <v>1.0366701707962823E-46</v>
      </c>
      <c r="D3385" s="78">
        <f t="shared" si="411"/>
        <v>1</v>
      </c>
      <c r="E3385" s="78">
        <f t="shared" si="412"/>
        <v>1.0366701707962823E-46</v>
      </c>
      <c r="F3385" s="78">
        <f t="shared" si="413"/>
        <v>-919.68718795395466</v>
      </c>
      <c r="G3385" s="78">
        <f t="shared" si="414"/>
        <v>100</v>
      </c>
      <c r="H3385" s="78">
        <f t="shared" si="415"/>
        <v>2.9620542512501258E-46</v>
      </c>
      <c r="I3385" s="78">
        <f t="shared" si="416"/>
        <v>2.9620542512501257E-44</v>
      </c>
      <c r="J3385" s="190"/>
    </row>
    <row r="3386" spans="1:10" x14ac:dyDescent="0.2">
      <c r="A3386" s="76">
        <v>62700</v>
      </c>
      <c r="B3386" s="76">
        <f t="shared" si="409"/>
        <v>62.7</v>
      </c>
      <c r="C3386" s="78">
        <f t="shared" si="410"/>
        <v>3.8294202823824414E-48</v>
      </c>
      <c r="D3386" s="78">
        <f t="shared" si="411"/>
        <v>1</v>
      </c>
      <c r="E3386" s="78">
        <f t="shared" si="412"/>
        <v>3.8294202823824414E-48</v>
      </c>
      <c r="F3386" s="78">
        <f t="shared" si="413"/>
        <v>-948.33733933638939</v>
      </c>
      <c r="G3386" s="78">
        <f t="shared" si="414"/>
        <v>100</v>
      </c>
      <c r="H3386" s="78">
        <f t="shared" si="415"/>
        <v>5.3748218681005332E-47</v>
      </c>
      <c r="I3386" s="78">
        <f t="shared" si="416"/>
        <v>5.3748218681005329E-45</v>
      </c>
      <c r="J3386" s="190"/>
    </row>
    <row r="3387" spans="1:10" x14ac:dyDescent="0.2">
      <c r="A3387" s="76">
        <v>62800</v>
      </c>
      <c r="B3387" s="76">
        <f t="shared" si="409"/>
        <v>62.8</v>
      </c>
      <c r="C3387" s="78">
        <f t="shared" si="410"/>
        <v>3.5379551876553997E-48</v>
      </c>
      <c r="D3387" s="78">
        <f t="shared" si="411"/>
        <v>1</v>
      </c>
      <c r="E3387" s="78">
        <f t="shared" si="412"/>
        <v>3.5379551876553997E-48</v>
      </c>
      <c r="F3387" s="78">
        <f t="shared" si="413"/>
        <v>-949.02495344479064</v>
      </c>
      <c r="G3387" s="78">
        <f t="shared" si="414"/>
        <v>100</v>
      </c>
      <c r="H3387" s="78">
        <f t="shared" si="415"/>
        <v>3.6836877350189205E-48</v>
      </c>
      <c r="I3387" s="78">
        <f t="shared" si="416"/>
        <v>3.6836877350189205E-46</v>
      </c>
      <c r="J3387" s="190"/>
    </row>
    <row r="3388" spans="1:10" x14ac:dyDescent="0.2">
      <c r="A3388" s="76">
        <v>62900</v>
      </c>
      <c r="B3388" s="76">
        <f t="shared" si="409"/>
        <v>62.9</v>
      </c>
      <c r="C3388" s="78">
        <f t="shared" si="410"/>
        <v>1.0397262216568633E-47</v>
      </c>
      <c r="D3388" s="78">
        <f t="shared" si="411"/>
        <v>1</v>
      </c>
      <c r="E3388" s="78">
        <f t="shared" si="412"/>
        <v>1.0397262216568633E-47</v>
      </c>
      <c r="F3388" s="78">
        <f t="shared" si="413"/>
        <v>-939.66162006165155</v>
      </c>
      <c r="G3388" s="78">
        <f t="shared" si="414"/>
        <v>100</v>
      </c>
      <c r="H3388" s="78">
        <f t="shared" si="415"/>
        <v>6.9676087021120161E-48</v>
      </c>
      <c r="I3388" s="78">
        <f t="shared" si="416"/>
        <v>6.9676087021120163E-46</v>
      </c>
      <c r="J3388" s="190"/>
    </row>
    <row r="3389" spans="1:10" x14ac:dyDescent="0.2">
      <c r="A3389" s="76">
        <v>63000</v>
      </c>
      <c r="B3389" s="76">
        <f t="shared" ref="B3389:B3452" si="417">A3389/1000</f>
        <v>63</v>
      </c>
      <c r="C3389" s="78">
        <f t="shared" ref="C3389:C3452" si="418">ABS(SIN(((144*PI()*$A3389*VLOOKUP($D$8,$C$13:$D$16,2,FALSE))/($D$11*1000000)))/(VLOOKUP($D$8,$C$13:$D$16,2,FALSE)*SIN(((144*PI()*$A3389)/($D$11*1000000)))))^3</f>
        <v>1.9890230418710646E-46</v>
      </c>
      <c r="D3389" s="78">
        <f t="shared" ref="D3389:D3452" si="419">ABS(SIN(((144*VLOOKUP($D$8,$C$13:$D$16,2,FALSE)*PI()*$A3389*VLOOKUP($D$8,$C$13:$E$16,3,FALSE))/($D$11*1000000)))/(VLOOKUP($D$8,$C$13:$E$16,3,FALSE)*SIN(((144*VLOOKUP($D$8,$C$13:$D$16,2,FALSE)*PI()*$A3389)/($D$11*1000000)))))^1</f>
        <v>1</v>
      </c>
      <c r="E3389" s="78">
        <f t="shared" ref="E3389:E3452" si="420">C3389*D3389</f>
        <v>1.9890230418710646E-46</v>
      </c>
      <c r="F3389" s="78">
        <f t="shared" ref="F3389:F3452" si="421">20*LOG10(E3389)</f>
        <v>-914.02720371509304</v>
      </c>
      <c r="G3389" s="78">
        <f t="shared" ref="G3389:G3452" si="422">A3389-A3388</f>
        <v>100</v>
      </c>
      <c r="H3389" s="78">
        <f t="shared" ref="H3389:H3452" si="423">((C3389+C3388)/2)</f>
        <v>1.0464978320183754E-46</v>
      </c>
      <c r="I3389" s="78">
        <f t="shared" si="416"/>
        <v>1.0464978320183755E-44</v>
      </c>
      <c r="J3389" s="190"/>
    </row>
    <row r="3390" spans="1:10" x14ac:dyDescent="0.2">
      <c r="A3390" s="76">
        <v>63100</v>
      </c>
      <c r="B3390" s="76">
        <f t="shared" si="417"/>
        <v>63.1</v>
      </c>
      <c r="C3390" s="78">
        <f t="shared" si="418"/>
        <v>2.1574921417990855E-47</v>
      </c>
      <c r="D3390" s="78">
        <f t="shared" si="419"/>
        <v>1</v>
      </c>
      <c r="E3390" s="78">
        <f t="shared" si="420"/>
        <v>2.1574921417990855E-47</v>
      </c>
      <c r="F3390" s="78">
        <f t="shared" si="421"/>
        <v>-933.32101554868154</v>
      </c>
      <c r="G3390" s="78">
        <f t="shared" si="422"/>
        <v>100</v>
      </c>
      <c r="H3390" s="78">
        <f t="shared" si="423"/>
        <v>1.1023861280254866E-46</v>
      </c>
      <c r="I3390" s="78">
        <f t="shared" ref="I3390:I3453" si="424">G3390*H3390</f>
        <v>1.1023861280254865E-44</v>
      </c>
      <c r="J3390" s="190"/>
    </row>
    <row r="3391" spans="1:10" x14ac:dyDescent="0.2">
      <c r="A3391" s="76">
        <v>63200</v>
      </c>
      <c r="B3391" s="76">
        <f t="shared" si="417"/>
        <v>63.2</v>
      </c>
      <c r="C3391" s="78">
        <f t="shared" si="418"/>
        <v>1.1835285059223395E-50</v>
      </c>
      <c r="D3391" s="78">
        <f t="shared" si="419"/>
        <v>1</v>
      </c>
      <c r="E3391" s="78">
        <f t="shared" si="420"/>
        <v>1.1835285059223395E-50</v>
      </c>
      <c r="F3391" s="78">
        <f t="shared" si="421"/>
        <v>-998.53642554784233</v>
      </c>
      <c r="G3391" s="78">
        <f t="shared" si="422"/>
        <v>100</v>
      </c>
      <c r="H3391" s="78">
        <f t="shared" si="423"/>
        <v>1.0793378351525039E-47</v>
      </c>
      <c r="I3391" s="78">
        <f t="shared" si="424"/>
        <v>1.0793378351525039E-45</v>
      </c>
      <c r="J3391" s="190"/>
    </row>
    <row r="3392" spans="1:10" x14ac:dyDescent="0.2">
      <c r="A3392" s="76">
        <v>63300</v>
      </c>
      <c r="B3392" s="76">
        <f t="shared" si="417"/>
        <v>63.3</v>
      </c>
      <c r="C3392" s="78">
        <f t="shared" si="418"/>
        <v>3.8249143974952232E-47</v>
      </c>
      <c r="D3392" s="78">
        <f t="shared" si="419"/>
        <v>1</v>
      </c>
      <c r="E3392" s="78">
        <f t="shared" si="420"/>
        <v>3.8249143974952232E-47</v>
      </c>
      <c r="F3392" s="78">
        <f t="shared" si="421"/>
        <v>-928.34756560033259</v>
      </c>
      <c r="G3392" s="78">
        <f t="shared" si="422"/>
        <v>100</v>
      </c>
      <c r="H3392" s="78">
        <f t="shared" si="423"/>
        <v>1.9130489630005727E-47</v>
      </c>
      <c r="I3392" s="78">
        <f t="shared" si="424"/>
        <v>1.9130489630005725E-45</v>
      </c>
      <c r="J3392" s="190"/>
    </row>
    <row r="3393" spans="1:10" x14ac:dyDescent="0.2">
      <c r="A3393" s="76">
        <v>63400</v>
      </c>
      <c r="B3393" s="76">
        <f t="shared" si="417"/>
        <v>63.4</v>
      </c>
      <c r="C3393" s="78">
        <f t="shared" si="418"/>
        <v>6.1108713848587381E-50</v>
      </c>
      <c r="D3393" s="78">
        <f t="shared" si="419"/>
        <v>1</v>
      </c>
      <c r="E3393" s="78">
        <f t="shared" si="420"/>
        <v>6.1108713848587381E-50</v>
      </c>
      <c r="F3393" s="78">
        <f t="shared" si="421"/>
        <v>-984.27793713507469</v>
      </c>
      <c r="G3393" s="78">
        <f t="shared" si="422"/>
        <v>100</v>
      </c>
      <c r="H3393" s="78">
        <f t="shared" si="423"/>
        <v>1.915512634440041E-47</v>
      </c>
      <c r="I3393" s="78">
        <f t="shared" si="424"/>
        <v>1.9155126344400409E-45</v>
      </c>
      <c r="J3393" s="190"/>
    </row>
    <row r="3394" spans="1:10" x14ac:dyDescent="0.2">
      <c r="A3394" s="76">
        <v>63500</v>
      </c>
      <c r="B3394" s="76">
        <f t="shared" si="417"/>
        <v>63.5</v>
      </c>
      <c r="C3394" s="78">
        <f t="shared" si="418"/>
        <v>1.6435036704537337E-47</v>
      </c>
      <c r="D3394" s="78">
        <f t="shared" si="419"/>
        <v>1</v>
      </c>
      <c r="E3394" s="78">
        <f t="shared" si="420"/>
        <v>1.6435036704537337E-47</v>
      </c>
      <c r="F3394" s="78">
        <f t="shared" si="421"/>
        <v>-935.68458643333838</v>
      </c>
      <c r="G3394" s="78">
        <f t="shared" si="422"/>
        <v>100</v>
      </c>
      <c r="H3394" s="78">
        <f t="shared" si="423"/>
        <v>8.2480727091929623E-48</v>
      </c>
      <c r="I3394" s="78">
        <f t="shared" si="424"/>
        <v>8.2480727091929621E-46</v>
      </c>
      <c r="J3394" s="190"/>
    </row>
    <row r="3395" spans="1:10" x14ac:dyDescent="0.2">
      <c r="A3395" s="76">
        <v>63600</v>
      </c>
      <c r="B3395" s="76">
        <f t="shared" si="417"/>
        <v>63.6</v>
      </c>
      <c r="C3395" s="78">
        <f t="shared" si="418"/>
        <v>4.1180845325340853E-46</v>
      </c>
      <c r="D3395" s="78">
        <f t="shared" si="419"/>
        <v>1</v>
      </c>
      <c r="E3395" s="78">
        <f t="shared" si="420"/>
        <v>4.1180845325340853E-46</v>
      </c>
      <c r="F3395" s="78">
        <f t="shared" si="421"/>
        <v>-907.70609485598038</v>
      </c>
      <c r="G3395" s="78">
        <f t="shared" si="422"/>
        <v>100</v>
      </c>
      <c r="H3395" s="78">
        <f t="shared" si="423"/>
        <v>2.1412174497897295E-46</v>
      </c>
      <c r="I3395" s="78">
        <f t="shared" si="424"/>
        <v>2.1412174497897296E-44</v>
      </c>
      <c r="J3395" s="190"/>
    </row>
    <row r="3396" spans="1:10" x14ac:dyDescent="0.2">
      <c r="A3396" s="76">
        <v>63700</v>
      </c>
      <c r="B3396" s="76">
        <f t="shared" si="417"/>
        <v>63.7</v>
      </c>
      <c r="C3396" s="78">
        <f t="shared" si="418"/>
        <v>9.0891555353387334E-47</v>
      </c>
      <c r="D3396" s="78">
        <f t="shared" si="419"/>
        <v>1</v>
      </c>
      <c r="E3396" s="78">
        <f t="shared" si="420"/>
        <v>9.0891555353387334E-47</v>
      </c>
      <c r="F3396" s="78">
        <f t="shared" si="421"/>
        <v>-920.82952929569058</v>
      </c>
      <c r="G3396" s="78">
        <f t="shared" si="422"/>
        <v>100</v>
      </c>
      <c r="H3396" s="78">
        <f t="shared" si="423"/>
        <v>2.5135000430339793E-46</v>
      </c>
      <c r="I3396" s="78">
        <f t="shared" si="424"/>
        <v>2.5135000430339792E-44</v>
      </c>
      <c r="J3396" s="190"/>
    </row>
    <row r="3397" spans="1:10" x14ac:dyDescent="0.2">
      <c r="A3397" s="76">
        <v>63800</v>
      </c>
      <c r="B3397" s="76">
        <f t="shared" si="417"/>
        <v>63.8</v>
      </c>
      <c r="C3397" s="78">
        <f t="shared" si="418"/>
        <v>4.0185709754212286E-48</v>
      </c>
      <c r="D3397" s="78">
        <f t="shared" si="419"/>
        <v>1</v>
      </c>
      <c r="E3397" s="78">
        <f t="shared" si="420"/>
        <v>4.0185709754212286E-48</v>
      </c>
      <c r="F3397" s="78">
        <f t="shared" si="421"/>
        <v>-947.91856713643688</v>
      </c>
      <c r="G3397" s="78">
        <f t="shared" si="422"/>
        <v>100</v>
      </c>
      <c r="H3397" s="78">
        <f t="shared" si="423"/>
        <v>4.7455063164404285E-47</v>
      </c>
      <c r="I3397" s="78">
        <f t="shared" si="424"/>
        <v>4.7455063164404284E-45</v>
      </c>
      <c r="J3397" s="190"/>
    </row>
    <row r="3398" spans="1:10" x14ac:dyDescent="0.2">
      <c r="A3398" s="76">
        <v>63900</v>
      </c>
      <c r="B3398" s="76">
        <f t="shared" si="417"/>
        <v>63.9</v>
      </c>
      <c r="C3398" s="78">
        <f t="shared" si="418"/>
        <v>2.0974604092418886E-48</v>
      </c>
      <c r="D3398" s="78">
        <f t="shared" si="419"/>
        <v>1</v>
      </c>
      <c r="E3398" s="78">
        <f t="shared" si="420"/>
        <v>2.0974604092418886E-48</v>
      </c>
      <c r="F3398" s="78">
        <f t="shared" si="421"/>
        <v>-953.56612455954473</v>
      </c>
      <c r="G3398" s="78">
        <f t="shared" si="422"/>
        <v>100</v>
      </c>
      <c r="H3398" s="78">
        <f t="shared" si="423"/>
        <v>3.0580156923315588E-48</v>
      </c>
      <c r="I3398" s="78">
        <f t="shared" si="424"/>
        <v>3.0580156923315586E-46</v>
      </c>
      <c r="J3398" s="190"/>
    </row>
    <row r="3399" spans="1:10" x14ac:dyDescent="0.2">
      <c r="A3399" s="76">
        <v>64000</v>
      </c>
      <c r="B3399" s="76">
        <f t="shared" si="417"/>
        <v>64</v>
      </c>
      <c r="C3399" s="78">
        <f t="shared" si="418"/>
        <v>1.0158771279565645E-47</v>
      </c>
      <c r="D3399" s="78">
        <f t="shared" si="419"/>
        <v>1</v>
      </c>
      <c r="E3399" s="78">
        <f t="shared" si="420"/>
        <v>1.0158771279565645E-47</v>
      </c>
      <c r="F3399" s="78">
        <f t="shared" si="421"/>
        <v>-939.86317635044088</v>
      </c>
      <c r="G3399" s="78">
        <f t="shared" si="422"/>
        <v>100</v>
      </c>
      <c r="H3399" s="78">
        <f t="shared" si="423"/>
        <v>6.1281158444037662E-48</v>
      </c>
      <c r="I3399" s="78">
        <f t="shared" si="424"/>
        <v>6.1281158444037662E-46</v>
      </c>
      <c r="J3399" s="190"/>
    </row>
    <row r="3400" spans="1:10" x14ac:dyDescent="0.2">
      <c r="A3400" s="76">
        <v>64100</v>
      </c>
      <c r="B3400" s="76">
        <f t="shared" si="417"/>
        <v>64.099999999999994</v>
      </c>
      <c r="C3400" s="78">
        <f t="shared" si="418"/>
        <v>1.7277781605274426E-46</v>
      </c>
      <c r="D3400" s="78">
        <f t="shared" si="419"/>
        <v>1</v>
      </c>
      <c r="E3400" s="78">
        <f t="shared" si="420"/>
        <v>1.7277781605274426E-46</v>
      </c>
      <c r="F3400" s="78">
        <f t="shared" si="421"/>
        <v>-915.25024039736934</v>
      </c>
      <c r="G3400" s="78">
        <f t="shared" si="422"/>
        <v>100</v>
      </c>
      <c r="H3400" s="78">
        <f t="shared" si="423"/>
        <v>9.1468293666154955E-47</v>
      </c>
      <c r="I3400" s="78">
        <f t="shared" si="424"/>
        <v>9.1468293666154961E-45</v>
      </c>
      <c r="J3400" s="190"/>
    </row>
    <row r="3401" spans="1:10" x14ac:dyDescent="0.2">
      <c r="A3401" s="76">
        <v>64200</v>
      </c>
      <c r="B3401" s="76">
        <f t="shared" si="417"/>
        <v>64.2</v>
      </c>
      <c r="C3401" s="78">
        <f t="shared" si="418"/>
        <v>2.0303019026305247E-47</v>
      </c>
      <c r="D3401" s="78">
        <f t="shared" si="419"/>
        <v>1</v>
      </c>
      <c r="E3401" s="78">
        <f t="shared" si="420"/>
        <v>2.0303019026305247E-47</v>
      </c>
      <c r="F3401" s="78">
        <f t="shared" si="421"/>
        <v>-933.84878756786622</v>
      </c>
      <c r="G3401" s="78">
        <f t="shared" si="422"/>
        <v>100</v>
      </c>
      <c r="H3401" s="78">
        <f t="shared" si="423"/>
        <v>9.6540417539524747E-47</v>
      </c>
      <c r="I3401" s="78">
        <f t="shared" si="424"/>
        <v>9.6540417539524748E-45</v>
      </c>
      <c r="J3401" s="190"/>
    </row>
    <row r="3402" spans="1:10" x14ac:dyDescent="0.2">
      <c r="A3402" s="76">
        <v>64300</v>
      </c>
      <c r="B3402" s="76">
        <f t="shared" si="417"/>
        <v>64.3</v>
      </c>
      <c r="C3402" s="78">
        <f t="shared" si="418"/>
        <v>5.0486606792094345E-52</v>
      </c>
      <c r="D3402" s="78">
        <f t="shared" si="419"/>
        <v>1</v>
      </c>
      <c r="E3402" s="78">
        <f t="shared" si="420"/>
        <v>5.0486606792094345E-52</v>
      </c>
      <c r="F3402" s="78">
        <f t="shared" si="421"/>
        <v>-1025.9364763456429</v>
      </c>
      <c r="G3402" s="78">
        <f t="shared" si="422"/>
        <v>100</v>
      </c>
      <c r="H3402" s="78">
        <f t="shared" si="423"/>
        <v>1.0151761946186584E-47</v>
      </c>
      <c r="I3402" s="78">
        <f t="shared" si="424"/>
        <v>1.0151761946186584E-45</v>
      </c>
      <c r="J3402" s="190"/>
    </row>
    <row r="3403" spans="1:10" x14ac:dyDescent="0.2">
      <c r="A3403" s="76">
        <v>64400</v>
      </c>
      <c r="B3403" s="76">
        <f t="shared" si="417"/>
        <v>64.400000000000006</v>
      </c>
      <c r="C3403" s="78">
        <f t="shared" si="418"/>
        <v>3.5204900739268133E-47</v>
      </c>
      <c r="D3403" s="78">
        <f t="shared" si="419"/>
        <v>1</v>
      </c>
      <c r="E3403" s="78">
        <f t="shared" si="420"/>
        <v>3.5204900739268133E-47</v>
      </c>
      <c r="F3403" s="78">
        <f t="shared" si="421"/>
        <v>-929.06793751687269</v>
      </c>
      <c r="G3403" s="78">
        <f t="shared" si="422"/>
        <v>100</v>
      </c>
      <c r="H3403" s="78">
        <f t="shared" si="423"/>
        <v>1.7602702802668027E-47</v>
      </c>
      <c r="I3403" s="78">
        <f t="shared" si="424"/>
        <v>1.7602702802668026E-45</v>
      </c>
      <c r="J3403" s="190"/>
    </row>
    <row r="3404" spans="1:10" x14ac:dyDescent="0.2">
      <c r="A3404" s="76">
        <v>64500</v>
      </c>
      <c r="B3404" s="76">
        <f t="shared" si="417"/>
        <v>64.5</v>
      </c>
      <c r="C3404" s="78">
        <f t="shared" si="418"/>
        <v>1.2454317439652471E-49</v>
      </c>
      <c r="D3404" s="78">
        <f t="shared" si="419"/>
        <v>1</v>
      </c>
      <c r="E3404" s="78">
        <f t="shared" si="420"/>
        <v>1.2454317439652471E-49</v>
      </c>
      <c r="F3404" s="78">
        <f t="shared" si="421"/>
        <v>-978.09360138071952</v>
      </c>
      <c r="G3404" s="78">
        <f t="shared" si="422"/>
        <v>100</v>
      </c>
      <c r="H3404" s="78">
        <f t="shared" si="423"/>
        <v>1.7664721956832328E-47</v>
      </c>
      <c r="I3404" s="78">
        <f t="shared" si="424"/>
        <v>1.7664721956832328E-45</v>
      </c>
      <c r="J3404" s="190"/>
    </row>
    <row r="3405" spans="1:10" x14ac:dyDescent="0.2">
      <c r="A3405" s="76">
        <v>64600</v>
      </c>
      <c r="B3405" s="76">
        <f t="shared" si="417"/>
        <v>64.599999999999994</v>
      </c>
      <c r="C3405" s="78">
        <f t="shared" si="418"/>
        <v>1.1341490542299802E-47</v>
      </c>
      <c r="D3405" s="78">
        <f t="shared" si="419"/>
        <v>1</v>
      </c>
      <c r="E3405" s="78">
        <f t="shared" si="420"/>
        <v>1.1341490542299802E-47</v>
      </c>
      <c r="F3405" s="78">
        <f t="shared" si="421"/>
        <v>-938.90659730082632</v>
      </c>
      <c r="G3405" s="78">
        <f t="shared" si="422"/>
        <v>100</v>
      </c>
      <c r="H3405" s="78">
        <f t="shared" si="423"/>
        <v>5.7330168583481634E-48</v>
      </c>
      <c r="I3405" s="78">
        <f t="shared" si="424"/>
        <v>5.7330168583481636E-46</v>
      </c>
      <c r="J3405" s="190"/>
    </row>
    <row r="3406" spans="1:10" x14ac:dyDescent="0.2">
      <c r="A3406" s="76">
        <v>64700</v>
      </c>
      <c r="B3406" s="76">
        <f t="shared" si="417"/>
        <v>64.7</v>
      </c>
      <c r="C3406" s="78">
        <f t="shared" si="418"/>
        <v>3.5676320567879058E-46</v>
      </c>
      <c r="D3406" s="78">
        <f t="shared" si="419"/>
        <v>1</v>
      </c>
      <c r="E3406" s="78">
        <f t="shared" si="420"/>
        <v>3.5676320567879058E-46</v>
      </c>
      <c r="F3406" s="78">
        <f t="shared" si="421"/>
        <v>-908.95239884795046</v>
      </c>
      <c r="G3406" s="78">
        <f t="shared" si="422"/>
        <v>100</v>
      </c>
      <c r="H3406" s="78">
        <f t="shared" si="423"/>
        <v>1.840523481105452E-46</v>
      </c>
      <c r="I3406" s="78">
        <f t="shared" si="424"/>
        <v>1.840523481105452E-44</v>
      </c>
      <c r="J3406" s="190"/>
    </row>
    <row r="3407" spans="1:10" x14ac:dyDescent="0.2">
      <c r="A3407" s="76">
        <v>64800</v>
      </c>
      <c r="B3407" s="76">
        <f t="shared" si="417"/>
        <v>64.8</v>
      </c>
      <c r="C3407" s="78">
        <f t="shared" si="418"/>
        <v>8.1760626049658601E-47</v>
      </c>
      <c r="D3407" s="78">
        <f t="shared" si="419"/>
        <v>1</v>
      </c>
      <c r="E3407" s="78">
        <f t="shared" si="420"/>
        <v>8.1760626049658601E-47</v>
      </c>
      <c r="F3407" s="78">
        <f t="shared" si="421"/>
        <v>-921.74911583516791</v>
      </c>
      <c r="G3407" s="78">
        <f t="shared" si="422"/>
        <v>100</v>
      </c>
      <c r="H3407" s="78">
        <f t="shared" si="423"/>
        <v>2.1926191586422458E-46</v>
      </c>
      <c r="I3407" s="78">
        <f t="shared" si="424"/>
        <v>2.1926191586422458E-44</v>
      </c>
      <c r="J3407" s="190"/>
    </row>
    <row r="3408" spans="1:10" x14ac:dyDescent="0.2">
      <c r="A3408" s="76">
        <v>64900</v>
      </c>
      <c r="B3408" s="76">
        <f t="shared" si="417"/>
        <v>64.900000000000006</v>
      </c>
      <c r="C3408" s="78">
        <f t="shared" si="418"/>
        <v>4.2413184468494382E-48</v>
      </c>
      <c r="D3408" s="78">
        <f t="shared" si="419"/>
        <v>1</v>
      </c>
      <c r="E3408" s="78">
        <f t="shared" si="420"/>
        <v>4.2413184468494382E-48</v>
      </c>
      <c r="F3408" s="78">
        <f t="shared" si="421"/>
        <v>-947.44998237199206</v>
      </c>
      <c r="G3408" s="78">
        <f t="shared" si="422"/>
        <v>100</v>
      </c>
      <c r="H3408" s="78">
        <f t="shared" si="423"/>
        <v>4.3000972248254019E-47</v>
      </c>
      <c r="I3408" s="78">
        <f t="shared" si="424"/>
        <v>4.3000972248254019E-45</v>
      </c>
      <c r="J3408" s="190"/>
    </row>
    <row r="3409" spans="1:10" x14ac:dyDescent="0.2">
      <c r="A3409" s="76">
        <v>65000</v>
      </c>
      <c r="B3409" s="76">
        <f t="shared" si="417"/>
        <v>65</v>
      </c>
      <c r="C3409" s="78">
        <f t="shared" si="418"/>
        <v>1.2355435129418034E-48</v>
      </c>
      <c r="D3409" s="78">
        <f t="shared" si="419"/>
        <v>1</v>
      </c>
      <c r="E3409" s="78">
        <f t="shared" si="420"/>
        <v>1.2355435129418034E-48</v>
      </c>
      <c r="F3409" s="78">
        <f t="shared" si="421"/>
        <v>-958.16283910321044</v>
      </c>
      <c r="G3409" s="78">
        <f t="shared" si="422"/>
        <v>100</v>
      </c>
      <c r="H3409" s="78">
        <f t="shared" si="423"/>
        <v>2.7384309798956208E-48</v>
      </c>
      <c r="I3409" s="78">
        <f t="shared" si="424"/>
        <v>2.7384309798956209E-46</v>
      </c>
      <c r="J3409" s="190"/>
    </row>
    <row r="3410" spans="1:10" x14ac:dyDescent="0.2">
      <c r="A3410" s="76">
        <v>65100</v>
      </c>
      <c r="B3410" s="76">
        <f t="shared" si="417"/>
        <v>65.099999999999994</v>
      </c>
      <c r="C3410" s="78">
        <f t="shared" si="418"/>
        <v>1.008257625152935E-47</v>
      </c>
      <c r="D3410" s="78">
        <f t="shared" si="419"/>
        <v>1</v>
      </c>
      <c r="E3410" s="78">
        <f t="shared" si="420"/>
        <v>1.008257625152935E-47</v>
      </c>
      <c r="F3410" s="78">
        <f t="shared" si="421"/>
        <v>-939.9285696973551</v>
      </c>
      <c r="G3410" s="78">
        <f t="shared" si="422"/>
        <v>100</v>
      </c>
      <c r="H3410" s="78">
        <f t="shared" si="423"/>
        <v>5.6590598822355761E-48</v>
      </c>
      <c r="I3410" s="78">
        <f t="shared" si="424"/>
        <v>5.6590598822355763E-46</v>
      </c>
      <c r="J3410" s="190"/>
    </row>
    <row r="3411" spans="1:10" x14ac:dyDescent="0.2">
      <c r="A3411" s="76">
        <v>65200</v>
      </c>
      <c r="B3411" s="76">
        <f t="shared" si="417"/>
        <v>65.2</v>
      </c>
      <c r="C3411" s="78">
        <f t="shared" si="418"/>
        <v>1.5393515892234675E-46</v>
      </c>
      <c r="D3411" s="78">
        <f t="shared" si="419"/>
        <v>1</v>
      </c>
      <c r="E3411" s="78">
        <f t="shared" si="420"/>
        <v>1.5393515892234675E-46</v>
      </c>
      <c r="F3411" s="78">
        <f t="shared" si="421"/>
        <v>-916.25324351213351</v>
      </c>
      <c r="G3411" s="78">
        <f t="shared" si="422"/>
        <v>100</v>
      </c>
      <c r="H3411" s="78">
        <f t="shared" si="423"/>
        <v>8.2008867586938053E-47</v>
      </c>
      <c r="I3411" s="78">
        <f t="shared" si="424"/>
        <v>8.2008867586938057E-45</v>
      </c>
      <c r="J3411" s="190"/>
    </row>
    <row r="3412" spans="1:10" x14ac:dyDescent="0.2">
      <c r="A3412" s="76">
        <v>65300</v>
      </c>
      <c r="B3412" s="76">
        <f t="shared" si="417"/>
        <v>65.3</v>
      </c>
      <c r="C3412" s="78">
        <f t="shared" si="418"/>
        <v>6.1953312021910018E-46</v>
      </c>
      <c r="D3412" s="78">
        <f t="shared" si="419"/>
        <v>1</v>
      </c>
      <c r="E3412" s="78">
        <f t="shared" si="420"/>
        <v>6.1953312021910018E-46</v>
      </c>
      <c r="F3412" s="78">
        <f t="shared" si="421"/>
        <v>-904.15870942598747</v>
      </c>
      <c r="G3412" s="78">
        <f t="shared" si="422"/>
        <v>100</v>
      </c>
      <c r="H3412" s="78">
        <f t="shared" si="423"/>
        <v>3.8673413957072347E-46</v>
      </c>
      <c r="I3412" s="78">
        <f t="shared" si="424"/>
        <v>3.8673413957072347E-44</v>
      </c>
      <c r="J3412" s="190"/>
    </row>
    <row r="3413" spans="1:10" x14ac:dyDescent="0.2">
      <c r="A3413" s="76">
        <v>65400</v>
      </c>
      <c r="B3413" s="76">
        <f t="shared" si="417"/>
        <v>65.400000000000006</v>
      </c>
      <c r="C3413" s="78">
        <f t="shared" si="418"/>
        <v>1.2618680667320553E-52</v>
      </c>
      <c r="D3413" s="78">
        <f t="shared" si="419"/>
        <v>1</v>
      </c>
      <c r="E3413" s="78">
        <f t="shared" si="420"/>
        <v>1.2618680667320553E-52</v>
      </c>
      <c r="F3413" s="78">
        <f t="shared" si="421"/>
        <v>-1037.9797209982798</v>
      </c>
      <c r="G3413" s="78">
        <f t="shared" si="422"/>
        <v>100</v>
      </c>
      <c r="H3413" s="78">
        <f t="shared" si="423"/>
        <v>3.0976662320295344E-46</v>
      </c>
      <c r="I3413" s="78">
        <f t="shared" si="424"/>
        <v>3.0976662320295347E-44</v>
      </c>
      <c r="J3413" s="190"/>
    </row>
    <row r="3414" spans="1:10" x14ac:dyDescent="0.2">
      <c r="A3414" s="76">
        <v>65500</v>
      </c>
      <c r="B3414" s="76">
        <f t="shared" si="417"/>
        <v>65.5</v>
      </c>
      <c r="C3414" s="78">
        <f t="shared" si="418"/>
        <v>3.3098797976959006E-47</v>
      </c>
      <c r="D3414" s="78">
        <f t="shared" si="419"/>
        <v>1</v>
      </c>
      <c r="E3414" s="78">
        <f t="shared" si="420"/>
        <v>3.3098797976959006E-47</v>
      </c>
      <c r="F3414" s="78">
        <f t="shared" si="421"/>
        <v>-929.60375555738767</v>
      </c>
      <c r="G3414" s="78">
        <f t="shared" si="422"/>
        <v>100</v>
      </c>
      <c r="H3414" s="78">
        <f t="shared" si="423"/>
        <v>1.654946208188284E-47</v>
      </c>
      <c r="I3414" s="78">
        <f t="shared" si="424"/>
        <v>1.6549462081882841E-45</v>
      </c>
      <c r="J3414" s="190"/>
    </row>
    <row r="3415" spans="1:10" x14ac:dyDescent="0.2">
      <c r="A3415" s="76">
        <v>65600</v>
      </c>
      <c r="B3415" s="76">
        <f t="shared" si="417"/>
        <v>65.599999999999994</v>
      </c>
      <c r="C3415" s="78">
        <f t="shared" si="418"/>
        <v>1.3663100495182917E-46</v>
      </c>
      <c r="D3415" s="78">
        <f t="shared" si="419"/>
        <v>1</v>
      </c>
      <c r="E3415" s="78">
        <f t="shared" si="420"/>
        <v>1.3663100495182917E-46</v>
      </c>
      <c r="F3415" s="78">
        <f t="shared" si="421"/>
        <v>-917.28901474638792</v>
      </c>
      <c r="G3415" s="78">
        <f t="shared" si="422"/>
        <v>100</v>
      </c>
      <c r="H3415" s="78">
        <f t="shared" si="423"/>
        <v>8.486490146439409E-47</v>
      </c>
      <c r="I3415" s="78">
        <f t="shared" si="424"/>
        <v>8.4864901464394091E-45</v>
      </c>
      <c r="J3415" s="190"/>
    </row>
    <row r="3416" spans="1:10" x14ac:dyDescent="0.2">
      <c r="A3416" s="76">
        <v>65700</v>
      </c>
      <c r="B3416" s="76">
        <f t="shared" si="417"/>
        <v>65.7</v>
      </c>
      <c r="C3416" s="78">
        <f t="shared" si="418"/>
        <v>8.4039616364653699E-46</v>
      </c>
      <c r="D3416" s="78">
        <f t="shared" si="419"/>
        <v>1</v>
      </c>
      <c r="E3416" s="78">
        <f t="shared" si="420"/>
        <v>8.4039616364653699E-46</v>
      </c>
      <c r="F3416" s="78">
        <f t="shared" si="421"/>
        <v>-901.5103187757486</v>
      </c>
      <c r="G3416" s="78">
        <f t="shared" si="422"/>
        <v>100</v>
      </c>
      <c r="H3416" s="78">
        <f t="shared" si="423"/>
        <v>4.8851358429918307E-46</v>
      </c>
      <c r="I3416" s="78">
        <f t="shared" si="424"/>
        <v>4.8851358429918303E-44</v>
      </c>
      <c r="J3416" s="190"/>
    </row>
    <row r="3417" spans="1:10" x14ac:dyDescent="0.2">
      <c r="A3417" s="76">
        <v>65800</v>
      </c>
      <c r="B3417" s="76">
        <f t="shared" si="417"/>
        <v>65.8</v>
      </c>
      <c r="C3417" s="78">
        <f t="shared" si="418"/>
        <v>1.4349861788973795E-48</v>
      </c>
      <c r="D3417" s="78">
        <f t="shared" si="419"/>
        <v>1</v>
      </c>
      <c r="E3417" s="78">
        <f t="shared" si="420"/>
        <v>1.4349861788973795E-48</v>
      </c>
      <c r="F3417" s="78">
        <f t="shared" si="421"/>
        <v>-956.86304563654414</v>
      </c>
      <c r="G3417" s="78">
        <f t="shared" si="422"/>
        <v>100</v>
      </c>
      <c r="H3417" s="78">
        <f t="shared" si="423"/>
        <v>4.2091557491271718E-46</v>
      </c>
      <c r="I3417" s="78">
        <f t="shared" si="424"/>
        <v>4.2091557491271717E-44</v>
      </c>
      <c r="J3417" s="190"/>
    </row>
    <row r="3418" spans="1:10" x14ac:dyDescent="0.2">
      <c r="A3418" s="76">
        <v>65900</v>
      </c>
      <c r="B3418" s="76">
        <f t="shared" si="417"/>
        <v>65.900000000000006</v>
      </c>
      <c r="C3418" s="78">
        <f t="shared" si="418"/>
        <v>7.5205576783938225E-47</v>
      </c>
      <c r="D3418" s="78">
        <f t="shared" si="419"/>
        <v>1</v>
      </c>
      <c r="E3418" s="78">
        <f t="shared" si="420"/>
        <v>7.5205576783938225E-47</v>
      </c>
      <c r="F3418" s="78">
        <f t="shared" si="421"/>
        <v>-922.47499907202621</v>
      </c>
      <c r="G3418" s="78">
        <f t="shared" si="422"/>
        <v>100</v>
      </c>
      <c r="H3418" s="78">
        <f t="shared" si="423"/>
        <v>3.8320281481417801E-47</v>
      </c>
      <c r="I3418" s="78">
        <f t="shared" si="424"/>
        <v>3.8320281481417799E-45</v>
      </c>
      <c r="J3418" s="190"/>
    </row>
    <row r="3419" spans="1:10" x14ac:dyDescent="0.2">
      <c r="A3419" s="76">
        <v>66000</v>
      </c>
      <c r="B3419" s="76">
        <f t="shared" si="417"/>
        <v>66</v>
      </c>
      <c r="C3419" s="78">
        <f t="shared" si="418"/>
        <v>3.865280620244696E-46</v>
      </c>
      <c r="D3419" s="78">
        <f t="shared" si="419"/>
        <v>1</v>
      </c>
      <c r="E3419" s="78">
        <f t="shared" si="420"/>
        <v>3.865280620244696E-46</v>
      </c>
      <c r="F3419" s="78">
        <f t="shared" si="421"/>
        <v>-908.25637941447485</v>
      </c>
      <c r="G3419" s="78">
        <f t="shared" si="422"/>
        <v>100</v>
      </c>
      <c r="H3419" s="78">
        <f t="shared" si="423"/>
        <v>2.3086681940420391E-46</v>
      </c>
      <c r="I3419" s="78">
        <f t="shared" si="424"/>
        <v>2.3086681940420392E-44</v>
      </c>
      <c r="J3419" s="190"/>
    </row>
    <row r="3420" spans="1:10" x14ac:dyDescent="0.2">
      <c r="A3420" s="76">
        <v>66100</v>
      </c>
      <c r="B3420" s="76">
        <f t="shared" si="417"/>
        <v>66.099999999999994</v>
      </c>
      <c r="C3420" s="78">
        <f t="shared" si="418"/>
        <v>7.1453487358243903E-49</v>
      </c>
      <c r="D3420" s="78">
        <f t="shared" si="419"/>
        <v>1</v>
      </c>
      <c r="E3420" s="78">
        <f t="shared" si="420"/>
        <v>7.1453487358243903E-49</v>
      </c>
      <c r="F3420" s="78">
        <f t="shared" si="421"/>
        <v>-962.91953140366547</v>
      </c>
      <c r="G3420" s="78">
        <f t="shared" si="422"/>
        <v>100</v>
      </c>
      <c r="H3420" s="78">
        <f t="shared" si="423"/>
        <v>1.9362129844902601E-46</v>
      </c>
      <c r="I3420" s="78">
        <f t="shared" si="424"/>
        <v>1.9362129844902601E-44</v>
      </c>
      <c r="J3420" s="190"/>
    </row>
    <row r="3421" spans="1:10" x14ac:dyDescent="0.2">
      <c r="A3421" s="76">
        <v>66200</v>
      </c>
      <c r="B3421" s="76">
        <f t="shared" si="417"/>
        <v>66.2</v>
      </c>
      <c r="C3421" s="78">
        <f t="shared" si="418"/>
        <v>1.0145539067427581E-47</v>
      </c>
      <c r="D3421" s="78">
        <f t="shared" si="419"/>
        <v>1</v>
      </c>
      <c r="E3421" s="78">
        <f t="shared" si="420"/>
        <v>1.0145539067427581E-47</v>
      </c>
      <c r="F3421" s="78">
        <f t="shared" si="421"/>
        <v>-939.87449744912442</v>
      </c>
      <c r="G3421" s="78">
        <f t="shared" si="422"/>
        <v>100</v>
      </c>
      <c r="H3421" s="78">
        <f t="shared" si="423"/>
        <v>5.4300369705050105E-48</v>
      </c>
      <c r="I3421" s="78">
        <f t="shared" si="424"/>
        <v>5.4300369705050103E-46</v>
      </c>
      <c r="J3421" s="190"/>
    </row>
    <row r="3422" spans="1:10" x14ac:dyDescent="0.2">
      <c r="A3422" s="76">
        <v>66300</v>
      </c>
      <c r="B3422" s="76">
        <f t="shared" si="417"/>
        <v>66.3</v>
      </c>
      <c r="C3422" s="78">
        <f t="shared" si="418"/>
        <v>1.402297445282735E-46</v>
      </c>
      <c r="D3422" s="78">
        <f t="shared" si="419"/>
        <v>1</v>
      </c>
      <c r="E3422" s="78">
        <f t="shared" si="420"/>
        <v>1.402297445282735E-46</v>
      </c>
      <c r="F3422" s="78">
        <f t="shared" si="421"/>
        <v>-917.06319714331084</v>
      </c>
      <c r="G3422" s="78">
        <f t="shared" si="422"/>
        <v>100</v>
      </c>
      <c r="H3422" s="78">
        <f t="shared" si="423"/>
        <v>7.5187641797850537E-47</v>
      </c>
      <c r="I3422" s="78">
        <f t="shared" si="424"/>
        <v>7.5187641797850541E-45</v>
      </c>
      <c r="J3422" s="190"/>
    </row>
    <row r="3423" spans="1:10" x14ac:dyDescent="0.2">
      <c r="A3423" s="76">
        <v>66400</v>
      </c>
      <c r="B3423" s="76">
        <f t="shared" si="417"/>
        <v>66.400000000000006</v>
      </c>
      <c r="C3423" s="78">
        <f t="shared" si="418"/>
        <v>5.5100800329917474E-46</v>
      </c>
      <c r="D3423" s="78">
        <f t="shared" si="419"/>
        <v>1</v>
      </c>
      <c r="E3423" s="78">
        <f t="shared" si="420"/>
        <v>5.5100800329917474E-46</v>
      </c>
      <c r="F3423" s="78">
        <f t="shared" si="421"/>
        <v>-905.17684186095255</v>
      </c>
      <c r="G3423" s="78">
        <f t="shared" si="422"/>
        <v>100</v>
      </c>
      <c r="H3423" s="78">
        <f t="shared" si="423"/>
        <v>3.4561887391372411E-46</v>
      </c>
      <c r="I3423" s="78">
        <f t="shared" si="424"/>
        <v>3.4561887391372413E-44</v>
      </c>
      <c r="J3423" s="190"/>
    </row>
    <row r="3424" spans="1:10" x14ac:dyDescent="0.2">
      <c r="A3424" s="76">
        <v>66500</v>
      </c>
      <c r="B3424" s="76">
        <f t="shared" si="417"/>
        <v>66.5</v>
      </c>
      <c r="C3424" s="78">
        <f t="shared" si="418"/>
        <v>4.5899752878580974E-51</v>
      </c>
      <c r="D3424" s="78">
        <f t="shared" si="419"/>
        <v>1</v>
      </c>
      <c r="E3424" s="78">
        <f t="shared" si="420"/>
        <v>4.5899752878580974E-51</v>
      </c>
      <c r="F3424" s="78">
        <f t="shared" si="421"/>
        <v>-1006.7637930534192</v>
      </c>
      <c r="G3424" s="78">
        <f t="shared" si="422"/>
        <v>100</v>
      </c>
      <c r="H3424" s="78">
        <f t="shared" si="423"/>
        <v>2.755062966372313E-46</v>
      </c>
      <c r="I3424" s="78">
        <f t="shared" si="424"/>
        <v>2.7550629663723129E-44</v>
      </c>
      <c r="J3424" s="190"/>
    </row>
    <row r="3425" spans="1:10" x14ac:dyDescent="0.2">
      <c r="A3425" s="76">
        <v>66600</v>
      </c>
      <c r="B3425" s="76">
        <f t="shared" si="417"/>
        <v>66.599999999999994</v>
      </c>
      <c r="C3425" s="78">
        <f t="shared" si="418"/>
        <v>3.170445233492591E-47</v>
      </c>
      <c r="D3425" s="78">
        <f t="shared" si="419"/>
        <v>1</v>
      </c>
      <c r="E3425" s="78">
        <f t="shared" si="420"/>
        <v>3.170445233492591E-47</v>
      </c>
      <c r="F3425" s="78">
        <f t="shared" si="421"/>
        <v>-929.97759488894985</v>
      </c>
      <c r="G3425" s="78">
        <f t="shared" si="422"/>
        <v>100</v>
      </c>
      <c r="H3425" s="78">
        <f t="shared" si="423"/>
        <v>1.5854521155106883E-47</v>
      </c>
      <c r="I3425" s="78">
        <f t="shared" si="424"/>
        <v>1.5854521155106882E-45</v>
      </c>
      <c r="J3425" s="190"/>
    </row>
    <row r="3426" spans="1:10" x14ac:dyDescent="0.2">
      <c r="A3426" s="76">
        <v>66700</v>
      </c>
      <c r="B3426" s="76">
        <f t="shared" si="417"/>
        <v>66.7</v>
      </c>
      <c r="C3426" s="78">
        <f t="shared" si="418"/>
        <v>1.0876040068255429E-46</v>
      </c>
      <c r="D3426" s="78">
        <f t="shared" si="419"/>
        <v>1</v>
      </c>
      <c r="E3426" s="78">
        <f t="shared" si="420"/>
        <v>1.0876040068255429E-46</v>
      </c>
      <c r="F3426" s="78">
        <f t="shared" si="421"/>
        <v>-919.2705840220766</v>
      </c>
      <c r="G3426" s="78">
        <f t="shared" si="422"/>
        <v>100</v>
      </c>
      <c r="H3426" s="78">
        <f t="shared" si="423"/>
        <v>7.0232426508740098E-47</v>
      </c>
      <c r="I3426" s="78">
        <f t="shared" si="424"/>
        <v>7.02324265087401E-45</v>
      </c>
      <c r="J3426" s="190"/>
    </row>
    <row r="3427" spans="1:10" x14ac:dyDescent="0.2">
      <c r="A3427" s="76">
        <v>66800</v>
      </c>
      <c r="B3427" s="76">
        <f t="shared" si="417"/>
        <v>66.8</v>
      </c>
      <c r="C3427" s="78">
        <f t="shared" si="418"/>
        <v>7.4965346338815882E-46</v>
      </c>
      <c r="D3427" s="78">
        <f t="shared" si="419"/>
        <v>1</v>
      </c>
      <c r="E3427" s="78">
        <f t="shared" si="420"/>
        <v>7.4965346338815882E-46</v>
      </c>
      <c r="F3427" s="78">
        <f t="shared" si="421"/>
        <v>-902.50278896464454</v>
      </c>
      <c r="G3427" s="78">
        <f t="shared" si="422"/>
        <v>100</v>
      </c>
      <c r="H3427" s="78">
        <f t="shared" si="423"/>
        <v>4.2920693203535657E-46</v>
      </c>
      <c r="I3427" s="78">
        <f t="shared" si="424"/>
        <v>4.2920693203535659E-44</v>
      </c>
      <c r="J3427" s="190"/>
    </row>
    <row r="3428" spans="1:10" x14ac:dyDescent="0.2">
      <c r="A3428" s="76">
        <v>66900</v>
      </c>
      <c r="B3428" s="76">
        <f t="shared" si="417"/>
        <v>66.900000000000006</v>
      </c>
      <c r="C3428" s="78">
        <f t="shared" si="418"/>
        <v>1.6811074610860422E-48</v>
      </c>
      <c r="D3428" s="78">
        <f t="shared" si="419"/>
        <v>1</v>
      </c>
      <c r="E3428" s="78">
        <f t="shared" si="420"/>
        <v>1.6811074610860422E-48</v>
      </c>
      <c r="F3428" s="78">
        <f t="shared" si="421"/>
        <v>-955.4880904871294</v>
      </c>
      <c r="G3428" s="78">
        <f t="shared" si="422"/>
        <v>100</v>
      </c>
      <c r="H3428" s="78">
        <f t="shared" si="423"/>
        <v>3.7566728542462241E-46</v>
      </c>
      <c r="I3428" s="78">
        <f t="shared" si="424"/>
        <v>3.7566728542462242E-44</v>
      </c>
      <c r="J3428" s="190"/>
    </row>
    <row r="3429" spans="1:10" x14ac:dyDescent="0.2">
      <c r="A3429" s="76">
        <v>67000</v>
      </c>
      <c r="B3429" s="76">
        <f t="shared" si="417"/>
        <v>67</v>
      </c>
      <c r="C3429" s="78">
        <f t="shared" si="418"/>
        <v>7.0555527156341936E-47</v>
      </c>
      <c r="D3429" s="78">
        <f t="shared" si="419"/>
        <v>1</v>
      </c>
      <c r="E3429" s="78">
        <f t="shared" si="420"/>
        <v>7.0555527156341936E-47</v>
      </c>
      <c r="F3429" s="78">
        <f t="shared" si="421"/>
        <v>-923.02937917909253</v>
      </c>
      <c r="G3429" s="78">
        <f t="shared" si="422"/>
        <v>100</v>
      </c>
      <c r="H3429" s="78">
        <f t="shared" si="423"/>
        <v>3.6118317308713988E-47</v>
      </c>
      <c r="I3429" s="78">
        <f t="shared" si="424"/>
        <v>3.6118317308713986E-45</v>
      </c>
      <c r="J3429" s="190"/>
    </row>
    <row r="3430" spans="1:10" x14ac:dyDescent="0.2">
      <c r="A3430" s="76">
        <v>67100</v>
      </c>
      <c r="B3430" s="76">
        <f t="shared" si="417"/>
        <v>67.099999999999994</v>
      </c>
      <c r="C3430" s="78">
        <f t="shared" si="418"/>
        <v>4.9651713819413439E-47</v>
      </c>
      <c r="D3430" s="78">
        <f t="shared" si="419"/>
        <v>1</v>
      </c>
      <c r="E3430" s="78">
        <f t="shared" si="420"/>
        <v>4.9651713819413439E-47</v>
      </c>
      <c r="F3430" s="78">
        <f t="shared" si="421"/>
        <v>-926.08131512888326</v>
      </c>
      <c r="G3430" s="78">
        <f t="shared" si="422"/>
        <v>100</v>
      </c>
      <c r="H3430" s="78">
        <f t="shared" si="423"/>
        <v>6.0103620487877687E-47</v>
      </c>
      <c r="I3430" s="78">
        <f t="shared" si="424"/>
        <v>6.0103620487877694E-45</v>
      </c>
      <c r="J3430" s="190"/>
    </row>
    <row r="3431" spans="1:10" x14ac:dyDescent="0.2">
      <c r="A3431" s="76">
        <v>67200</v>
      </c>
      <c r="B3431" s="76">
        <f t="shared" si="417"/>
        <v>67.2</v>
      </c>
      <c r="C3431" s="78">
        <f t="shared" si="418"/>
        <v>3.9962140045153932E-49</v>
      </c>
      <c r="D3431" s="78">
        <f t="shared" si="419"/>
        <v>1</v>
      </c>
      <c r="E3431" s="78">
        <f t="shared" si="420"/>
        <v>3.9962140045153932E-49</v>
      </c>
      <c r="F3431" s="78">
        <f t="shared" si="421"/>
        <v>-967.96702525130604</v>
      </c>
      <c r="G3431" s="78">
        <f t="shared" si="422"/>
        <v>100</v>
      </c>
      <c r="H3431" s="78">
        <f t="shared" si="423"/>
        <v>2.5025667609932491E-47</v>
      </c>
      <c r="I3431" s="78">
        <f t="shared" si="424"/>
        <v>2.502566760993249E-45</v>
      </c>
      <c r="J3431" s="190"/>
    </row>
    <row r="3432" spans="1:10" x14ac:dyDescent="0.2">
      <c r="A3432" s="76">
        <v>67300</v>
      </c>
      <c r="B3432" s="76">
        <f t="shared" si="417"/>
        <v>67.3</v>
      </c>
      <c r="C3432" s="78">
        <f t="shared" si="418"/>
        <v>1.0335761847923153E-47</v>
      </c>
      <c r="D3432" s="78">
        <f t="shared" si="419"/>
        <v>1</v>
      </c>
      <c r="E3432" s="78">
        <f t="shared" si="420"/>
        <v>1.0335761847923153E-47</v>
      </c>
      <c r="F3432" s="78">
        <f t="shared" si="421"/>
        <v>-939.71315012112143</v>
      </c>
      <c r="G3432" s="78">
        <f t="shared" si="422"/>
        <v>100</v>
      </c>
      <c r="H3432" s="78">
        <f t="shared" si="423"/>
        <v>5.3676916241873458E-48</v>
      </c>
      <c r="I3432" s="78">
        <f t="shared" si="424"/>
        <v>5.3676916241873457E-46</v>
      </c>
      <c r="J3432" s="190"/>
    </row>
    <row r="3433" spans="1:10" x14ac:dyDescent="0.2">
      <c r="A3433" s="76">
        <v>67400</v>
      </c>
      <c r="B3433" s="76">
        <f t="shared" si="417"/>
        <v>67.400000000000006</v>
      </c>
      <c r="C3433" s="78">
        <f t="shared" si="418"/>
        <v>1.3030300752133601E-46</v>
      </c>
      <c r="D3433" s="78">
        <f t="shared" si="419"/>
        <v>1</v>
      </c>
      <c r="E3433" s="78">
        <f t="shared" si="420"/>
        <v>1.3030300752133601E-46</v>
      </c>
      <c r="F3433" s="78">
        <f t="shared" si="421"/>
        <v>-917.7009112045746</v>
      </c>
      <c r="G3433" s="78">
        <f t="shared" si="422"/>
        <v>100</v>
      </c>
      <c r="H3433" s="78">
        <f t="shared" si="423"/>
        <v>7.0319384684629579E-47</v>
      </c>
      <c r="I3433" s="78">
        <f t="shared" si="424"/>
        <v>7.0319384684629573E-45</v>
      </c>
      <c r="J3433" s="190"/>
    </row>
    <row r="3434" spans="1:10" x14ac:dyDescent="0.2">
      <c r="A3434" s="76">
        <v>67500</v>
      </c>
      <c r="B3434" s="76">
        <f t="shared" si="417"/>
        <v>67.5</v>
      </c>
      <c r="C3434" s="78">
        <f t="shared" si="418"/>
        <v>5.002587986249053E-46</v>
      </c>
      <c r="D3434" s="78">
        <f t="shared" si="419"/>
        <v>1</v>
      </c>
      <c r="E3434" s="78">
        <f t="shared" si="420"/>
        <v>5.002587986249053E-46</v>
      </c>
      <c r="F3434" s="78">
        <f t="shared" si="421"/>
        <v>-906.01610528379433</v>
      </c>
      <c r="G3434" s="78">
        <f t="shared" si="422"/>
        <v>100</v>
      </c>
      <c r="H3434" s="78">
        <f t="shared" si="423"/>
        <v>3.1528090307312063E-46</v>
      </c>
      <c r="I3434" s="78">
        <f t="shared" si="424"/>
        <v>3.1528090307312062E-44</v>
      </c>
      <c r="J3434" s="190"/>
    </row>
    <row r="3435" spans="1:10" x14ac:dyDescent="0.2">
      <c r="A3435" s="76">
        <v>67600</v>
      </c>
      <c r="B3435" s="76">
        <f t="shared" si="417"/>
        <v>67.599999999999994</v>
      </c>
      <c r="C3435" s="78">
        <f t="shared" si="418"/>
        <v>2.0123613543465803E-50</v>
      </c>
      <c r="D3435" s="78">
        <f t="shared" si="419"/>
        <v>1</v>
      </c>
      <c r="E3435" s="78">
        <f t="shared" si="420"/>
        <v>2.0123613543465803E-50</v>
      </c>
      <c r="F3435" s="78">
        <f t="shared" si="421"/>
        <v>-993.92588063029677</v>
      </c>
      <c r="G3435" s="78">
        <f t="shared" si="422"/>
        <v>100</v>
      </c>
      <c r="H3435" s="78">
        <f t="shared" si="423"/>
        <v>2.5013946111922439E-46</v>
      </c>
      <c r="I3435" s="78">
        <f t="shared" si="424"/>
        <v>2.5013946111922438E-44</v>
      </c>
      <c r="J3435" s="190"/>
    </row>
    <row r="3436" spans="1:10" x14ac:dyDescent="0.2">
      <c r="A3436" s="76">
        <v>67700</v>
      </c>
      <c r="B3436" s="76">
        <f t="shared" si="417"/>
        <v>67.7</v>
      </c>
      <c r="C3436" s="78">
        <f t="shared" si="418"/>
        <v>3.0879273829571241E-47</v>
      </c>
      <c r="D3436" s="78">
        <f t="shared" si="419"/>
        <v>1</v>
      </c>
      <c r="E3436" s="78">
        <f t="shared" si="420"/>
        <v>3.0879273829571241E-47</v>
      </c>
      <c r="F3436" s="78">
        <f t="shared" si="421"/>
        <v>-930.20665842548146</v>
      </c>
      <c r="G3436" s="78">
        <f t="shared" si="422"/>
        <v>100</v>
      </c>
      <c r="H3436" s="78">
        <f t="shared" si="423"/>
        <v>1.5449698721557354E-47</v>
      </c>
      <c r="I3436" s="78">
        <f t="shared" si="424"/>
        <v>1.5449698721557353E-45</v>
      </c>
      <c r="J3436" s="190"/>
    </row>
    <row r="3437" spans="1:10" x14ac:dyDescent="0.2">
      <c r="A3437" s="76">
        <v>67800</v>
      </c>
      <c r="B3437" s="76">
        <f t="shared" si="417"/>
        <v>67.8</v>
      </c>
      <c r="C3437" s="78">
        <f t="shared" si="418"/>
        <v>8.8221791554381546E-47</v>
      </c>
      <c r="D3437" s="78">
        <f t="shared" si="419"/>
        <v>1</v>
      </c>
      <c r="E3437" s="78">
        <f t="shared" si="420"/>
        <v>8.8221791554381546E-47</v>
      </c>
      <c r="F3437" s="78">
        <f t="shared" si="421"/>
        <v>-921.0884825416075</v>
      </c>
      <c r="G3437" s="78">
        <f t="shared" si="422"/>
        <v>100</v>
      </c>
      <c r="H3437" s="78">
        <f t="shared" si="423"/>
        <v>5.9550532691976394E-47</v>
      </c>
      <c r="I3437" s="78">
        <f t="shared" si="424"/>
        <v>5.9550532691976388E-45</v>
      </c>
      <c r="J3437" s="190"/>
    </row>
    <row r="3438" spans="1:10" x14ac:dyDescent="0.2">
      <c r="A3438" s="76">
        <v>67900</v>
      </c>
      <c r="B3438" s="76">
        <f t="shared" si="417"/>
        <v>67.900000000000006</v>
      </c>
      <c r="C3438" s="78">
        <f t="shared" si="418"/>
        <v>6.8220817438233797E-46</v>
      </c>
      <c r="D3438" s="78">
        <f t="shared" si="419"/>
        <v>1</v>
      </c>
      <c r="E3438" s="78">
        <f t="shared" si="420"/>
        <v>6.8220817438233797E-46</v>
      </c>
      <c r="F3438" s="78">
        <f t="shared" si="421"/>
        <v>-903.32166162153135</v>
      </c>
      <c r="G3438" s="78">
        <f t="shared" si="422"/>
        <v>100</v>
      </c>
      <c r="H3438" s="78">
        <f t="shared" si="423"/>
        <v>3.8521498296835974E-46</v>
      </c>
      <c r="I3438" s="78">
        <f t="shared" si="424"/>
        <v>3.8521498296835973E-44</v>
      </c>
      <c r="J3438" s="190"/>
    </row>
    <row r="3439" spans="1:10" x14ac:dyDescent="0.2">
      <c r="A3439" s="76">
        <v>68000</v>
      </c>
      <c r="B3439" s="76">
        <f t="shared" si="417"/>
        <v>68</v>
      </c>
      <c r="C3439" s="78">
        <f t="shared" si="418"/>
        <v>1.9524584361272845E-48</v>
      </c>
      <c r="D3439" s="78">
        <f t="shared" si="419"/>
        <v>1</v>
      </c>
      <c r="E3439" s="78">
        <f t="shared" si="420"/>
        <v>1.9524584361272845E-48</v>
      </c>
      <c r="F3439" s="78">
        <f t="shared" si="421"/>
        <v>-954.1883640519859</v>
      </c>
      <c r="G3439" s="78">
        <f t="shared" si="422"/>
        <v>100</v>
      </c>
      <c r="H3439" s="78">
        <f t="shared" si="423"/>
        <v>3.4208031640923264E-46</v>
      </c>
      <c r="I3439" s="78">
        <f t="shared" si="424"/>
        <v>3.4208031640923264E-44</v>
      </c>
      <c r="J3439" s="190"/>
    </row>
    <row r="3440" spans="1:10" x14ac:dyDescent="0.2">
      <c r="A3440" s="76">
        <v>68100</v>
      </c>
      <c r="B3440" s="76">
        <f t="shared" si="417"/>
        <v>68.099999999999994</v>
      </c>
      <c r="C3440" s="78">
        <f t="shared" si="418"/>
        <v>6.7379670133435428E-47</v>
      </c>
      <c r="D3440" s="78">
        <f t="shared" si="419"/>
        <v>1</v>
      </c>
      <c r="E3440" s="78">
        <f t="shared" si="420"/>
        <v>6.7379670133435428E-47</v>
      </c>
      <c r="F3440" s="78">
        <f t="shared" si="421"/>
        <v>-923.42942238997693</v>
      </c>
      <c r="G3440" s="78">
        <f t="shared" si="422"/>
        <v>100</v>
      </c>
      <c r="H3440" s="78">
        <f t="shared" si="423"/>
        <v>3.4666064284781356E-47</v>
      </c>
      <c r="I3440" s="78">
        <f t="shared" si="424"/>
        <v>3.4666064284781353E-45</v>
      </c>
      <c r="J3440" s="190"/>
    </row>
    <row r="3441" spans="1:10" x14ac:dyDescent="0.2">
      <c r="A3441" s="76">
        <v>68200</v>
      </c>
      <c r="B3441" s="76">
        <f t="shared" si="417"/>
        <v>68.2</v>
      </c>
      <c r="C3441" s="78">
        <f t="shared" si="418"/>
        <v>3.9715913380985351E-47</v>
      </c>
      <c r="D3441" s="78">
        <f t="shared" si="419"/>
        <v>1</v>
      </c>
      <c r="E3441" s="78">
        <f t="shared" si="420"/>
        <v>3.9715913380985351E-47</v>
      </c>
      <c r="F3441" s="78">
        <f t="shared" si="421"/>
        <v>-928.02070890312746</v>
      </c>
      <c r="G3441" s="78">
        <f t="shared" si="422"/>
        <v>100</v>
      </c>
      <c r="H3441" s="78">
        <f t="shared" si="423"/>
        <v>5.354779175721039E-47</v>
      </c>
      <c r="I3441" s="78">
        <f t="shared" si="424"/>
        <v>5.3547791757210387E-45</v>
      </c>
      <c r="J3441" s="190"/>
    </row>
    <row r="3442" spans="1:10" x14ac:dyDescent="0.2">
      <c r="A3442" s="76">
        <v>68300</v>
      </c>
      <c r="B3442" s="76">
        <f t="shared" si="417"/>
        <v>68.3</v>
      </c>
      <c r="C3442" s="78">
        <f t="shared" si="418"/>
        <v>2.1167020987972316E-49</v>
      </c>
      <c r="D3442" s="78">
        <f t="shared" si="419"/>
        <v>1</v>
      </c>
      <c r="E3442" s="78">
        <f t="shared" si="420"/>
        <v>2.1167020987972316E-49</v>
      </c>
      <c r="F3442" s="78">
        <f t="shared" si="421"/>
        <v>-973.48680519154595</v>
      </c>
      <c r="G3442" s="78">
        <f t="shared" si="422"/>
        <v>100</v>
      </c>
      <c r="H3442" s="78">
        <f t="shared" si="423"/>
        <v>1.9963791795432538E-47</v>
      </c>
      <c r="I3442" s="78">
        <f t="shared" si="424"/>
        <v>1.9963791795432539E-45</v>
      </c>
      <c r="J3442" s="190"/>
    </row>
    <row r="3443" spans="1:10" x14ac:dyDescent="0.2">
      <c r="A3443" s="76">
        <v>68400</v>
      </c>
      <c r="B3443" s="76">
        <f t="shared" si="417"/>
        <v>68.400000000000006</v>
      </c>
      <c r="C3443" s="78">
        <f t="shared" si="418"/>
        <v>1.0649437562787136E-47</v>
      </c>
      <c r="D3443" s="78">
        <f t="shared" si="419"/>
        <v>1</v>
      </c>
      <c r="E3443" s="78">
        <f t="shared" si="420"/>
        <v>1.0649437562787136E-47</v>
      </c>
      <c r="F3443" s="78">
        <f t="shared" si="421"/>
        <v>-939.45346656718675</v>
      </c>
      <c r="G3443" s="78">
        <f t="shared" si="422"/>
        <v>100</v>
      </c>
      <c r="H3443" s="78">
        <f t="shared" si="423"/>
        <v>5.4305538863334295E-48</v>
      </c>
      <c r="I3443" s="78">
        <f t="shared" si="424"/>
        <v>5.4305538863334294E-46</v>
      </c>
      <c r="J3443" s="190"/>
    </row>
    <row r="3444" spans="1:10" x14ac:dyDescent="0.2">
      <c r="A3444" s="76">
        <v>68500</v>
      </c>
      <c r="B3444" s="76">
        <f t="shared" si="417"/>
        <v>68.5</v>
      </c>
      <c r="C3444" s="78">
        <f t="shared" si="418"/>
        <v>1.2327352210349768E-46</v>
      </c>
      <c r="D3444" s="78">
        <f t="shared" si="419"/>
        <v>1</v>
      </c>
      <c r="E3444" s="78">
        <f t="shared" si="420"/>
        <v>1.2327352210349768E-46</v>
      </c>
      <c r="F3444" s="78">
        <f t="shared" si="421"/>
        <v>-918.18260390834666</v>
      </c>
      <c r="G3444" s="78">
        <f t="shared" si="422"/>
        <v>100</v>
      </c>
      <c r="H3444" s="78">
        <f t="shared" si="423"/>
        <v>6.6961479833142403E-47</v>
      </c>
      <c r="I3444" s="78">
        <f t="shared" si="424"/>
        <v>6.6961479833142408E-45</v>
      </c>
      <c r="J3444" s="190"/>
    </row>
    <row r="3445" spans="1:10" x14ac:dyDescent="0.2">
      <c r="A3445" s="76">
        <v>68600</v>
      </c>
      <c r="B3445" s="76">
        <f t="shared" si="417"/>
        <v>68.599999999999994</v>
      </c>
      <c r="C3445" s="78">
        <f t="shared" si="418"/>
        <v>4.6276360029619831E-46</v>
      </c>
      <c r="D3445" s="78">
        <f t="shared" si="419"/>
        <v>1</v>
      </c>
      <c r="E3445" s="78">
        <f t="shared" si="420"/>
        <v>4.6276360029619831E-46</v>
      </c>
      <c r="F3445" s="78">
        <f t="shared" si="421"/>
        <v>-906.6928161755726</v>
      </c>
      <c r="G3445" s="78">
        <f t="shared" si="422"/>
        <v>100</v>
      </c>
      <c r="H3445" s="78">
        <f t="shared" si="423"/>
        <v>2.93018561199848E-46</v>
      </c>
      <c r="I3445" s="78">
        <f t="shared" si="424"/>
        <v>2.9301856119984803E-44</v>
      </c>
      <c r="J3445" s="190"/>
    </row>
    <row r="3446" spans="1:10" x14ac:dyDescent="0.2">
      <c r="A3446" s="76">
        <v>68700</v>
      </c>
      <c r="B3446" s="76">
        <f t="shared" si="417"/>
        <v>68.7</v>
      </c>
      <c r="C3446" s="78">
        <f t="shared" si="418"/>
        <v>5.0782065924941742E-50</v>
      </c>
      <c r="D3446" s="78">
        <f t="shared" si="419"/>
        <v>1</v>
      </c>
      <c r="E3446" s="78">
        <f t="shared" si="420"/>
        <v>5.0782065924941742E-50</v>
      </c>
      <c r="F3446" s="78">
        <f t="shared" si="421"/>
        <v>-985.88579270116736</v>
      </c>
      <c r="G3446" s="78">
        <f t="shared" si="422"/>
        <v>100</v>
      </c>
      <c r="H3446" s="78">
        <f t="shared" si="423"/>
        <v>2.3140719118106163E-46</v>
      </c>
      <c r="I3446" s="78">
        <f t="shared" si="424"/>
        <v>2.3140719118106163E-44</v>
      </c>
      <c r="J3446" s="190"/>
    </row>
    <row r="3447" spans="1:10" x14ac:dyDescent="0.2">
      <c r="A3447" s="76">
        <v>68800</v>
      </c>
      <c r="B3447" s="76">
        <f t="shared" si="417"/>
        <v>68.8</v>
      </c>
      <c r="C3447" s="78">
        <f t="shared" si="418"/>
        <v>3.0534599901834889E-47</v>
      </c>
      <c r="D3447" s="78">
        <f t="shared" si="419"/>
        <v>1</v>
      </c>
      <c r="E3447" s="78">
        <f t="shared" si="420"/>
        <v>3.0534599901834889E-47</v>
      </c>
      <c r="F3447" s="78">
        <f t="shared" si="421"/>
        <v>-930.30415532476809</v>
      </c>
      <c r="G3447" s="78">
        <f t="shared" si="422"/>
        <v>100</v>
      </c>
      <c r="H3447" s="78">
        <f t="shared" si="423"/>
        <v>1.5292690983879916E-47</v>
      </c>
      <c r="I3447" s="78">
        <f t="shared" si="424"/>
        <v>1.5292690983879915E-45</v>
      </c>
      <c r="J3447" s="190"/>
    </row>
    <row r="3448" spans="1:10" x14ac:dyDescent="0.2">
      <c r="A3448" s="76">
        <v>68900</v>
      </c>
      <c r="B3448" s="76">
        <f t="shared" si="417"/>
        <v>68.900000000000006</v>
      </c>
      <c r="C3448" s="78">
        <f t="shared" si="418"/>
        <v>7.278670840834067E-47</v>
      </c>
      <c r="D3448" s="78">
        <f t="shared" si="419"/>
        <v>1</v>
      </c>
      <c r="E3448" s="78">
        <f t="shared" si="420"/>
        <v>7.278670840834067E-47</v>
      </c>
      <c r="F3448" s="78">
        <f t="shared" si="421"/>
        <v>-922.75895840053511</v>
      </c>
      <c r="G3448" s="78">
        <f t="shared" si="422"/>
        <v>100</v>
      </c>
      <c r="H3448" s="78">
        <f t="shared" si="423"/>
        <v>5.1660654155087784E-47</v>
      </c>
      <c r="I3448" s="78">
        <f t="shared" si="424"/>
        <v>5.1660654155087782E-45</v>
      </c>
      <c r="J3448" s="190"/>
    </row>
    <row r="3449" spans="1:10" x14ac:dyDescent="0.2">
      <c r="A3449" s="76">
        <v>69000</v>
      </c>
      <c r="B3449" s="76">
        <f t="shared" si="417"/>
        <v>69</v>
      </c>
      <c r="C3449" s="78">
        <f t="shared" si="418"/>
        <v>6.3227079335631149E-46</v>
      </c>
      <c r="D3449" s="78">
        <f t="shared" si="419"/>
        <v>1</v>
      </c>
      <c r="E3449" s="78">
        <f t="shared" si="420"/>
        <v>6.3227079335631149E-46</v>
      </c>
      <c r="F3449" s="78">
        <f t="shared" si="421"/>
        <v>-903.98193758395223</v>
      </c>
      <c r="G3449" s="78">
        <f t="shared" si="422"/>
        <v>100</v>
      </c>
      <c r="H3449" s="78">
        <f t="shared" si="423"/>
        <v>3.5252875088232609E-46</v>
      </c>
      <c r="I3449" s="78">
        <f t="shared" si="424"/>
        <v>3.5252875088232607E-44</v>
      </c>
      <c r="J3449" s="190"/>
    </row>
    <row r="3450" spans="1:10" x14ac:dyDescent="0.2">
      <c r="A3450" s="76">
        <v>69100</v>
      </c>
      <c r="B3450" s="76">
        <f t="shared" si="417"/>
        <v>69.099999999999994</v>
      </c>
      <c r="C3450" s="78">
        <f t="shared" si="418"/>
        <v>2.2553921457279956E-48</v>
      </c>
      <c r="D3450" s="78">
        <f t="shared" si="419"/>
        <v>1</v>
      </c>
      <c r="E3450" s="78">
        <f t="shared" si="420"/>
        <v>2.2553921457279956E-48</v>
      </c>
      <c r="F3450" s="78">
        <f t="shared" si="421"/>
        <v>-952.93555872610386</v>
      </c>
      <c r="G3450" s="78">
        <f t="shared" si="422"/>
        <v>100</v>
      </c>
      <c r="H3450" s="78">
        <f t="shared" si="423"/>
        <v>3.1726309275101975E-46</v>
      </c>
      <c r="I3450" s="78">
        <f t="shared" si="424"/>
        <v>3.1726309275101976E-44</v>
      </c>
      <c r="J3450" s="190"/>
    </row>
    <row r="3451" spans="1:10" x14ac:dyDescent="0.2">
      <c r="A3451" s="76">
        <v>69200</v>
      </c>
      <c r="B3451" s="76">
        <f t="shared" si="417"/>
        <v>69.2</v>
      </c>
      <c r="C3451" s="78">
        <f t="shared" si="418"/>
        <v>6.5399624432843299E-47</v>
      </c>
      <c r="D3451" s="78">
        <f t="shared" si="419"/>
        <v>1</v>
      </c>
      <c r="E3451" s="78">
        <f t="shared" si="420"/>
        <v>6.5399624432843299E-47</v>
      </c>
      <c r="F3451" s="78">
        <f t="shared" si="421"/>
        <v>-923.68849491339597</v>
      </c>
      <c r="G3451" s="78">
        <f t="shared" si="422"/>
        <v>100</v>
      </c>
      <c r="H3451" s="78">
        <f t="shared" si="423"/>
        <v>3.3827508289285648E-47</v>
      </c>
      <c r="I3451" s="78">
        <f t="shared" si="424"/>
        <v>3.3827508289285647E-45</v>
      </c>
      <c r="J3451" s="190"/>
    </row>
    <row r="3452" spans="1:10" x14ac:dyDescent="0.2">
      <c r="A3452" s="76">
        <v>69300</v>
      </c>
      <c r="B3452" s="76">
        <f t="shared" si="417"/>
        <v>69.3</v>
      </c>
      <c r="C3452" s="78">
        <f t="shared" si="418"/>
        <v>3.2254055558719609E-47</v>
      </c>
      <c r="D3452" s="78">
        <f t="shared" si="419"/>
        <v>1</v>
      </c>
      <c r="E3452" s="78">
        <f t="shared" si="420"/>
        <v>3.2254055558719609E-47</v>
      </c>
      <c r="F3452" s="78">
        <f t="shared" si="421"/>
        <v>-929.82831340597784</v>
      </c>
      <c r="G3452" s="78">
        <f t="shared" si="422"/>
        <v>100</v>
      </c>
      <c r="H3452" s="78">
        <f t="shared" si="423"/>
        <v>4.882683999578145E-47</v>
      </c>
      <c r="I3452" s="78">
        <f t="shared" si="424"/>
        <v>4.8826839995781451E-45</v>
      </c>
      <c r="J3452" s="190"/>
    </row>
    <row r="3453" spans="1:10" x14ac:dyDescent="0.2">
      <c r="A3453" s="76">
        <v>69400</v>
      </c>
      <c r="B3453" s="76">
        <f t="shared" ref="B3453:B3516" si="425">A3453/1000</f>
        <v>69.400000000000006</v>
      </c>
      <c r="C3453" s="78">
        <f t="shared" ref="C3453:C3516" si="426">ABS(SIN(((144*PI()*$A3453*VLOOKUP($D$8,$C$13:$D$16,2,FALSE))/($D$11*1000000)))/(VLOOKUP($D$8,$C$13:$D$16,2,FALSE)*SIN(((144*PI()*$A3453)/($D$11*1000000)))))^3</f>
        <v>1.0282386837275385E-49</v>
      </c>
      <c r="D3453" s="78">
        <f t="shared" ref="D3453:D3516" si="427">ABS(SIN(((144*VLOOKUP($D$8,$C$13:$D$16,2,FALSE)*PI()*$A3453*VLOOKUP($D$8,$C$13:$E$16,3,FALSE))/($D$11*1000000)))/(VLOOKUP($D$8,$C$13:$E$16,3,FALSE)*SIN(((144*VLOOKUP($D$8,$C$13:$D$16,2,FALSE)*PI()*$A3453)/($D$11*1000000)))))^1</f>
        <v>1</v>
      </c>
      <c r="E3453" s="78">
        <f t="shared" ref="E3453:E3516" si="428">C3453*D3453</f>
        <v>1.0282386837275385E-49</v>
      </c>
      <c r="F3453" s="78">
        <f t="shared" ref="F3453:F3516" si="429">20*LOG10(E3453)</f>
        <v>-979.75812122833747</v>
      </c>
      <c r="G3453" s="78">
        <f t="shared" ref="G3453:G3516" si="430">A3453-A3452</f>
        <v>100</v>
      </c>
      <c r="H3453" s="78">
        <f t="shared" ref="H3453:H3516" si="431">((C3453+C3452)/2)</f>
        <v>1.6178439713546181E-47</v>
      </c>
      <c r="I3453" s="78">
        <f t="shared" si="424"/>
        <v>1.6178439713546182E-45</v>
      </c>
      <c r="J3453" s="190"/>
    </row>
    <row r="3454" spans="1:10" x14ac:dyDescent="0.2">
      <c r="A3454" s="76">
        <v>69500</v>
      </c>
      <c r="B3454" s="76">
        <f t="shared" si="425"/>
        <v>69.5</v>
      </c>
      <c r="C3454" s="78">
        <f t="shared" si="426"/>
        <v>1.1089237281917983E-47</v>
      </c>
      <c r="D3454" s="78">
        <f t="shared" si="427"/>
        <v>1</v>
      </c>
      <c r="E3454" s="78">
        <f t="shared" si="428"/>
        <v>1.1089237281917983E-47</v>
      </c>
      <c r="F3454" s="78">
        <f t="shared" si="429"/>
        <v>-939.10196647222961</v>
      </c>
      <c r="G3454" s="78">
        <f t="shared" si="430"/>
        <v>100</v>
      </c>
      <c r="H3454" s="78">
        <f t="shared" si="431"/>
        <v>5.5960305751453687E-48</v>
      </c>
      <c r="I3454" s="78">
        <f t="shared" ref="I3454:I3517" si="432">G3454*H3454</f>
        <v>5.5960305751453687E-46</v>
      </c>
      <c r="J3454" s="190"/>
    </row>
    <row r="3455" spans="1:10" x14ac:dyDescent="0.2">
      <c r="A3455" s="76">
        <v>69600</v>
      </c>
      <c r="B3455" s="76">
        <f t="shared" si="425"/>
        <v>69.599999999999994</v>
      </c>
      <c r="C3455" s="78">
        <f t="shared" si="426"/>
        <v>1.1856339417360087E-46</v>
      </c>
      <c r="D3455" s="78">
        <f t="shared" si="427"/>
        <v>1</v>
      </c>
      <c r="E3455" s="78">
        <f t="shared" si="428"/>
        <v>1.1856339417360087E-46</v>
      </c>
      <c r="F3455" s="78">
        <f t="shared" si="429"/>
        <v>-918.52098752842744</v>
      </c>
      <c r="G3455" s="78">
        <f t="shared" si="430"/>
        <v>100</v>
      </c>
      <c r="H3455" s="78">
        <f t="shared" si="431"/>
        <v>6.4826315727759422E-47</v>
      </c>
      <c r="I3455" s="78">
        <f t="shared" si="432"/>
        <v>6.4826315727759417E-45</v>
      </c>
      <c r="J3455" s="190"/>
    </row>
    <row r="3456" spans="1:10" x14ac:dyDescent="0.2">
      <c r="A3456" s="76">
        <v>69700</v>
      </c>
      <c r="B3456" s="76">
        <f t="shared" si="425"/>
        <v>69.7</v>
      </c>
      <c r="C3456" s="78">
        <f t="shared" si="426"/>
        <v>4.3552027948522512E-46</v>
      </c>
      <c r="D3456" s="78">
        <f t="shared" si="427"/>
        <v>1</v>
      </c>
      <c r="E3456" s="78">
        <f t="shared" si="428"/>
        <v>4.3552027948522512E-46</v>
      </c>
      <c r="F3456" s="78">
        <f t="shared" si="429"/>
        <v>-907.21983235556138</v>
      </c>
      <c r="G3456" s="78">
        <f t="shared" si="430"/>
        <v>100</v>
      </c>
      <c r="H3456" s="78">
        <f t="shared" si="431"/>
        <v>2.7704183682941301E-46</v>
      </c>
      <c r="I3456" s="78">
        <f t="shared" si="432"/>
        <v>2.7704183682941303E-44</v>
      </c>
      <c r="J3456" s="190"/>
    </row>
    <row r="3457" spans="1:10" x14ac:dyDescent="0.2">
      <c r="A3457" s="76">
        <v>69800</v>
      </c>
      <c r="B3457" s="76">
        <f t="shared" si="425"/>
        <v>69.8</v>
      </c>
      <c r="C3457" s="78">
        <f t="shared" si="426"/>
        <v>9.9448374459676531E-50</v>
      </c>
      <c r="D3457" s="78">
        <f t="shared" si="427"/>
        <v>1</v>
      </c>
      <c r="E3457" s="78">
        <f t="shared" si="428"/>
        <v>9.9448374459676531E-50</v>
      </c>
      <c r="F3457" s="78">
        <f t="shared" si="429"/>
        <v>-980.04804622544395</v>
      </c>
      <c r="G3457" s="78">
        <f t="shared" si="430"/>
        <v>100</v>
      </c>
      <c r="H3457" s="78">
        <f t="shared" si="431"/>
        <v>2.1780986392984241E-46</v>
      </c>
      <c r="I3457" s="78">
        <f t="shared" si="432"/>
        <v>2.1780986392984241E-44</v>
      </c>
      <c r="J3457" s="190"/>
    </row>
    <row r="3458" spans="1:10" x14ac:dyDescent="0.2">
      <c r="A3458" s="76">
        <v>69900</v>
      </c>
      <c r="B3458" s="76">
        <f t="shared" si="425"/>
        <v>69.900000000000006</v>
      </c>
      <c r="C3458" s="78">
        <f t="shared" si="426"/>
        <v>3.0618764388007929E-47</v>
      </c>
      <c r="D3458" s="78">
        <f t="shared" si="427"/>
        <v>1</v>
      </c>
      <c r="E3458" s="78">
        <f t="shared" si="428"/>
        <v>3.0618764388007929E-47</v>
      </c>
      <c r="F3458" s="78">
        <f t="shared" si="429"/>
        <v>-930.28024678242036</v>
      </c>
      <c r="G3458" s="78">
        <f t="shared" si="430"/>
        <v>100</v>
      </c>
      <c r="H3458" s="78">
        <f t="shared" si="431"/>
        <v>1.5359106381233803E-47</v>
      </c>
      <c r="I3458" s="78">
        <f t="shared" si="432"/>
        <v>1.5359106381233803E-45</v>
      </c>
      <c r="J3458" s="190"/>
    </row>
    <row r="3459" spans="1:10" x14ac:dyDescent="0.2">
      <c r="A3459" s="76">
        <v>70000</v>
      </c>
      <c r="B3459" s="76">
        <f t="shared" si="425"/>
        <v>70</v>
      </c>
      <c r="C3459" s="78">
        <f t="shared" si="426"/>
        <v>6.0988182377197349E-47</v>
      </c>
      <c r="D3459" s="78">
        <f t="shared" si="427"/>
        <v>1</v>
      </c>
      <c r="E3459" s="78">
        <f t="shared" si="428"/>
        <v>6.0988182377197349E-47</v>
      </c>
      <c r="F3459" s="78">
        <f t="shared" si="429"/>
        <v>-924.29508619341857</v>
      </c>
      <c r="G3459" s="78">
        <f t="shared" si="430"/>
        <v>100</v>
      </c>
      <c r="H3459" s="78">
        <f t="shared" si="431"/>
        <v>4.5803473382602639E-47</v>
      </c>
      <c r="I3459" s="78">
        <f t="shared" si="432"/>
        <v>4.5803473382602637E-45</v>
      </c>
      <c r="J3459" s="190"/>
    </row>
    <row r="3460" spans="1:10" x14ac:dyDescent="0.2">
      <c r="A3460" s="76">
        <v>70100</v>
      </c>
      <c r="B3460" s="76">
        <f t="shared" si="425"/>
        <v>70.099999999999994</v>
      </c>
      <c r="C3460" s="78">
        <f t="shared" si="426"/>
        <v>5.9597385166979441E-46</v>
      </c>
      <c r="D3460" s="78">
        <f t="shared" si="427"/>
        <v>1</v>
      </c>
      <c r="E3460" s="78">
        <f t="shared" si="428"/>
        <v>5.9597385166979441E-46</v>
      </c>
      <c r="F3460" s="78">
        <f t="shared" si="429"/>
        <v>-904.49545588991464</v>
      </c>
      <c r="G3460" s="78">
        <f t="shared" si="430"/>
        <v>100</v>
      </c>
      <c r="H3460" s="78">
        <f t="shared" si="431"/>
        <v>3.2848101702349588E-46</v>
      </c>
      <c r="I3460" s="78">
        <f t="shared" si="432"/>
        <v>3.2848101702349588E-44</v>
      </c>
      <c r="J3460" s="190"/>
    </row>
    <row r="3461" spans="1:10" x14ac:dyDescent="0.2">
      <c r="A3461" s="76">
        <v>70200</v>
      </c>
      <c r="B3461" s="76">
        <f t="shared" si="425"/>
        <v>70.2</v>
      </c>
      <c r="C3461" s="78">
        <f t="shared" si="426"/>
        <v>2.597624100367591E-48</v>
      </c>
      <c r="D3461" s="78">
        <f t="shared" si="427"/>
        <v>1</v>
      </c>
      <c r="E3461" s="78">
        <f t="shared" si="428"/>
        <v>2.597624100367591E-48</v>
      </c>
      <c r="F3461" s="78">
        <f t="shared" si="429"/>
        <v>-951.70847390088329</v>
      </c>
      <c r="G3461" s="78">
        <f t="shared" si="430"/>
        <v>100</v>
      </c>
      <c r="H3461" s="78">
        <f t="shared" si="431"/>
        <v>2.9928573788508101E-46</v>
      </c>
      <c r="I3461" s="78">
        <f t="shared" si="432"/>
        <v>2.9928573788508102E-44</v>
      </c>
      <c r="J3461" s="190"/>
    </row>
    <row r="3462" spans="1:10" x14ac:dyDescent="0.2">
      <c r="A3462" s="76">
        <v>70300</v>
      </c>
      <c r="B3462" s="76">
        <f t="shared" si="425"/>
        <v>70.3</v>
      </c>
      <c r="C3462" s="78">
        <f t="shared" si="426"/>
        <v>6.4439026977890159E-47</v>
      </c>
      <c r="D3462" s="78">
        <f t="shared" si="427"/>
        <v>1</v>
      </c>
      <c r="E3462" s="78">
        <f t="shared" si="428"/>
        <v>6.4439026977890159E-47</v>
      </c>
      <c r="F3462" s="78">
        <f t="shared" si="429"/>
        <v>-923.81702052002947</v>
      </c>
      <c r="G3462" s="78">
        <f t="shared" si="430"/>
        <v>100</v>
      </c>
      <c r="H3462" s="78">
        <f t="shared" si="431"/>
        <v>3.3518325539128876E-47</v>
      </c>
      <c r="I3462" s="78">
        <f t="shared" si="432"/>
        <v>3.3518325539128875E-45</v>
      </c>
      <c r="J3462" s="190"/>
    </row>
    <row r="3463" spans="1:10" x14ac:dyDescent="0.2">
      <c r="A3463" s="76">
        <v>70400</v>
      </c>
      <c r="B3463" s="76">
        <f t="shared" si="425"/>
        <v>70.400000000000006</v>
      </c>
      <c r="C3463" s="78">
        <f t="shared" si="426"/>
        <v>2.6554586907113035E-47</v>
      </c>
      <c r="D3463" s="78">
        <f t="shared" si="427"/>
        <v>1</v>
      </c>
      <c r="E3463" s="78">
        <f t="shared" si="428"/>
        <v>2.6554586907113035E-47</v>
      </c>
      <c r="F3463" s="78">
        <f t="shared" si="429"/>
        <v>-931.51720900472867</v>
      </c>
      <c r="G3463" s="78">
        <f t="shared" si="430"/>
        <v>100</v>
      </c>
      <c r="H3463" s="78">
        <f t="shared" si="431"/>
        <v>4.5496806942501602E-47</v>
      </c>
      <c r="I3463" s="78">
        <f t="shared" si="432"/>
        <v>4.5496806942501605E-45</v>
      </c>
      <c r="J3463" s="190"/>
    </row>
    <row r="3464" spans="1:10" x14ac:dyDescent="0.2">
      <c r="A3464" s="76">
        <v>70500</v>
      </c>
      <c r="B3464" s="76">
        <f t="shared" si="425"/>
        <v>70.5</v>
      </c>
      <c r="C3464" s="78">
        <f t="shared" si="426"/>
        <v>4.3326383919915489E-50</v>
      </c>
      <c r="D3464" s="78">
        <f t="shared" si="427"/>
        <v>1</v>
      </c>
      <c r="E3464" s="78">
        <f t="shared" si="428"/>
        <v>4.3326383919915489E-50</v>
      </c>
      <c r="F3464" s="78">
        <f t="shared" si="429"/>
        <v>-987.26495112545638</v>
      </c>
      <c r="G3464" s="78">
        <f t="shared" si="430"/>
        <v>100</v>
      </c>
      <c r="H3464" s="78">
        <f t="shared" si="431"/>
        <v>1.3298956645516476E-47</v>
      </c>
      <c r="I3464" s="78">
        <f t="shared" si="432"/>
        <v>1.3298956645516476E-45</v>
      </c>
      <c r="J3464" s="190"/>
    </row>
    <row r="3465" spans="1:10" x14ac:dyDescent="0.2">
      <c r="A3465" s="76">
        <v>70600</v>
      </c>
      <c r="B3465" s="76">
        <f t="shared" si="425"/>
        <v>70.599999999999994</v>
      </c>
      <c r="C3465" s="78">
        <f t="shared" si="426"/>
        <v>1.1663645310119944E-47</v>
      </c>
      <c r="D3465" s="78">
        <f t="shared" si="427"/>
        <v>1</v>
      </c>
      <c r="E3465" s="78">
        <f t="shared" si="428"/>
        <v>1.1663645310119944E-47</v>
      </c>
      <c r="F3465" s="78">
        <f t="shared" si="429"/>
        <v>-938.66331391323786</v>
      </c>
      <c r="G3465" s="78">
        <f t="shared" si="430"/>
        <v>100</v>
      </c>
      <c r="H3465" s="78">
        <f t="shared" si="431"/>
        <v>5.8534858470199296E-48</v>
      </c>
      <c r="I3465" s="78">
        <f t="shared" si="432"/>
        <v>5.8534858470199297E-46</v>
      </c>
      <c r="J3465" s="190"/>
    </row>
    <row r="3466" spans="1:10" x14ac:dyDescent="0.2">
      <c r="A3466" s="76">
        <v>70700</v>
      </c>
      <c r="B3466" s="76">
        <f t="shared" si="425"/>
        <v>70.7</v>
      </c>
      <c r="C3466" s="78">
        <f t="shared" si="426"/>
        <v>1.1579732376571576E-46</v>
      </c>
      <c r="D3466" s="78">
        <f t="shared" si="427"/>
        <v>1</v>
      </c>
      <c r="E3466" s="78">
        <f t="shared" si="428"/>
        <v>1.1579732376571576E-46</v>
      </c>
      <c r="F3466" s="78">
        <f t="shared" si="429"/>
        <v>-918.726029552623</v>
      </c>
      <c r="G3466" s="78">
        <f t="shared" si="430"/>
        <v>100</v>
      </c>
      <c r="H3466" s="78">
        <f t="shared" si="431"/>
        <v>6.3730484537917851E-47</v>
      </c>
      <c r="I3466" s="78">
        <f t="shared" si="432"/>
        <v>6.3730484537917857E-45</v>
      </c>
      <c r="J3466" s="190"/>
    </row>
    <row r="3467" spans="1:10" x14ac:dyDescent="0.2">
      <c r="A3467" s="76">
        <v>70800</v>
      </c>
      <c r="B3467" s="76">
        <f t="shared" si="425"/>
        <v>70.8</v>
      </c>
      <c r="C3467" s="78">
        <f t="shared" si="426"/>
        <v>8.6345847188024392E-48</v>
      </c>
      <c r="D3467" s="78">
        <f t="shared" si="427"/>
        <v>1</v>
      </c>
      <c r="E3467" s="78">
        <f t="shared" si="428"/>
        <v>8.6345847188024392E-48</v>
      </c>
      <c r="F3467" s="78">
        <f t="shared" si="429"/>
        <v>-941.27517090059757</v>
      </c>
      <c r="G3467" s="78">
        <f t="shared" si="430"/>
        <v>100</v>
      </c>
      <c r="H3467" s="78">
        <f t="shared" si="431"/>
        <v>6.2215954242259103E-47</v>
      </c>
      <c r="I3467" s="78">
        <f t="shared" si="432"/>
        <v>6.2215954242259108E-45</v>
      </c>
      <c r="J3467" s="190"/>
    </row>
    <row r="3468" spans="1:10" x14ac:dyDescent="0.2">
      <c r="A3468" s="76">
        <v>70900</v>
      </c>
      <c r="B3468" s="76">
        <f t="shared" si="425"/>
        <v>70.900000000000006</v>
      </c>
      <c r="C3468" s="78">
        <f t="shared" si="426"/>
        <v>1.6889176593478201E-49</v>
      </c>
      <c r="D3468" s="78">
        <f t="shared" si="427"/>
        <v>1</v>
      </c>
      <c r="E3468" s="78">
        <f t="shared" si="428"/>
        <v>1.6889176593478201E-49</v>
      </c>
      <c r="F3468" s="78">
        <f t="shared" si="429"/>
        <v>-975.44783046580392</v>
      </c>
      <c r="G3468" s="78">
        <f t="shared" si="430"/>
        <v>100</v>
      </c>
      <c r="H3468" s="78">
        <f t="shared" si="431"/>
        <v>4.4017382423686105E-48</v>
      </c>
      <c r="I3468" s="78">
        <f t="shared" si="432"/>
        <v>4.4017382423686103E-46</v>
      </c>
      <c r="J3468" s="190"/>
    </row>
    <row r="3469" spans="1:10" x14ac:dyDescent="0.2">
      <c r="A3469" s="76">
        <v>71000</v>
      </c>
      <c r="B3469" s="76">
        <f t="shared" si="425"/>
        <v>71</v>
      </c>
      <c r="C3469" s="78">
        <f t="shared" si="426"/>
        <v>3.1107464964712154E-47</v>
      </c>
      <c r="D3469" s="78">
        <f t="shared" si="427"/>
        <v>1</v>
      </c>
      <c r="E3469" s="78">
        <f t="shared" si="428"/>
        <v>3.1107464964712154E-47</v>
      </c>
      <c r="F3469" s="78">
        <f t="shared" si="429"/>
        <v>-930.14270758669477</v>
      </c>
      <c r="G3469" s="78">
        <f t="shared" si="430"/>
        <v>100</v>
      </c>
      <c r="H3469" s="78">
        <f t="shared" si="431"/>
        <v>1.5638178365323469E-47</v>
      </c>
      <c r="I3469" s="78">
        <f t="shared" si="432"/>
        <v>1.563817836532347E-45</v>
      </c>
      <c r="J3469" s="190"/>
    </row>
    <row r="3470" spans="1:10" x14ac:dyDescent="0.2">
      <c r="A3470" s="76">
        <v>71100</v>
      </c>
      <c r="B3470" s="76">
        <f t="shared" si="425"/>
        <v>71.099999999999994</v>
      </c>
      <c r="C3470" s="78">
        <f t="shared" si="426"/>
        <v>5.1835531164445359E-47</v>
      </c>
      <c r="D3470" s="78">
        <f t="shared" si="427"/>
        <v>1</v>
      </c>
      <c r="E3470" s="78">
        <f t="shared" si="428"/>
        <v>5.1835531164445359E-47</v>
      </c>
      <c r="F3470" s="78">
        <f t="shared" si="429"/>
        <v>-925.70744893683832</v>
      </c>
      <c r="G3470" s="78">
        <f t="shared" si="430"/>
        <v>100</v>
      </c>
      <c r="H3470" s="78">
        <f t="shared" si="431"/>
        <v>4.1471498064578757E-47</v>
      </c>
      <c r="I3470" s="78">
        <f t="shared" si="432"/>
        <v>4.1471498064578758E-45</v>
      </c>
      <c r="J3470" s="190"/>
    </row>
    <row r="3471" spans="1:10" x14ac:dyDescent="0.2">
      <c r="A3471" s="76">
        <v>71200</v>
      </c>
      <c r="B3471" s="76">
        <f t="shared" si="425"/>
        <v>71.2</v>
      </c>
      <c r="C3471" s="78">
        <f t="shared" si="426"/>
        <v>5.7071934534991202E-46</v>
      </c>
      <c r="D3471" s="78">
        <f t="shared" si="427"/>
        <v>1</v>
      </c>
      <c r="E3471" s="78">
        <f t="shared" si="428"/>
        <v>5.7071934534991202E-46</v>
      </c>
      <c r="F3471" s="78">
        <f t="shared" si="429"/>
        <v>-904.87154812335677</v>
      </c>
      <c r="G3471" s="78">
        <f t="shared" si="430"/>
        <v>100</v>
      </c>
      <c r="H3471" s="78">
        <f t="shared" si="431"/>
        <v>3.1127743825717868E-46</v>
      </c>
      <c r="I3471" s="78">
        <f t="shared" si="432"/>
        <v>3.1127743825717866E-44</v>
      </c>
      <c r="J3471" s="190"/>
    </row>
    <row r="3472" spans="1:10" x14ac:dyDescent="0.2">
      <c r="A3472" s="76">
        <v>71300</v>
      </c>
      <c r="B3472" s="76">
        <f t="shared" si="425"/>
        <v>71.3</v>
      </c>
      <c r="C3472" s="78">
        <f t="shared" si="426"/>
        <v>2.9885932366579024E-48</v>
      </c>
      <c r="D3472" s="78">
        <f t="shared" si="427"/>
        <v>1</v>
      </c>
      <c r="E3472" s="78">
        <f t="shared" si="428"/>
        <v>2.9885932366579024E-48</v>
      </c>
      <c r="F3472" s="78">
        <f t="shared" si="429"/>
        <v>-950.4906638142777</v>
      </c>
      <c r="G3472" s="78">
        <f t="shared" si="430"/>
        <v>100</v>
      </c>
      <c r="H3472" s="78">
        <f t="shared" si="431"/>
        <v>2.8685396929328498E-46</v>
      </c>
      <c r="I3472" s="78">
        <f t="shared" si="432"/>
        <v>2.8685396929328499E-44</v>
      </c>
      <c r="J3472" s="190"/>
    </row>
    <row r="3473" spans="1:10" x14ac:dyDescent="0.2">
      <c r="A3473" s="76">
        <v>71400</v>
      </c>
      <c r="B3473" s="76">
        <f t="shared" si="425"/>
        <v>71.400000000000006</v>
      </c>
      <c r="C3473" s="78">
        <f t="shared" si="426"/>
        <v>6.4394035143776769E-47</v>
      </c>
      <c r="D3473" s="78">
        <f t="shared" si="427"/>
        <v>1</v>
      </c>
      <c r="E3473" s="78">
        <f t="shared" si="428"/>
        <v>6.4394035143776769E-47</v>
      </c>
      <c r="F3473" s="78">
        <f t="shared" si="429"/>
        <v>-923.82308719445575</v>
      </c>
      <c r="G3473" s="78">
        <f t="shared" si="430"/>
        <v>100</v>
      </c>
      <c r="H3473" s="78">
        <f t="shared" si="431"/>
        <v>3.3691314190217338E-47</v>
      </c>
      <c r="I3473" s="78">
        <f t="shared" si="432"/>
        <v>3.3691314190217341E-45</v>
      </c>
      <c r="J3473" s="190"/>
    </row>
    <row r="3474" spans="1:10" x14ac:dyDescent="0.2">
      <c r="A3474" s="76">
        <v>71500</v>
      </c>
      <c r="B3474" s="76">
        <f t="shared" si="425"/>
        <v>71.5</v>
      </c>
      <c r="C3474" s="78">
        <f t="shared" si="426"/>
        <v>2.213526025361085E-47</v>
      </c>
      <c r="D3474" s="78">
        <f t="shared" si="427"/>
        <v>1</v>
      </c>
      <c r="E3474" s="78">
        <f t="shared" si="428"/>
        <v>2.213526025361085E-47</v>
      </c>
      <c r="F3474" s="78">
        <f t="shared" si="429"/>
        <v>-933.09830734942648</v>
      </c>
      <c r="G3474" s="78">
        <f t="shared" si="430"/>
        <v>100</v>
      </c>
      <c r="H3474" s="78">
        <f t="shared" si="431"/>
        <v>4.3264647698693807E-47</v>
      </c>
      <c r="I3474" s="78">
        <f t="shared" si="432"/>
        <v>4.3264647698693807E-45</v>
      </c>
      <c r="J3474" s="190"/>
    </row>
    <row r="3475" spans="1:10" x14ac:dyDescent="0.2">
      <c r="A3475" s="76">
        <v>71600</v>
      </c>
      <c r="B3475" s="76">
        <f t="shared" si="425"/>
        <v>71.599999999999994</v>
      </c>
      <c r="C3475" s="78">
        <f t="shared" si="426"/>
        <v>1.4137533176446229E-50</v>
      </c>
      <c r="D3475" s="78">
        <f t="shared" si="427"/>
        <v>1</v>
      </c>
      <c r="E3475" s="78">
        <f t="shared" si="428"/>
        <v>1.4137533176446229E-50</v>
      </c>
      <c r="F3475" s="78">
        <f t="shared" si="429"/>
        <v>-996.99252725819179</v>
      </c>
      <c r="G3475" s="78">
        <f t="shared" si="430"/>
        <v>100</v>
      </c>
      <c r="H3475" s="78">
        <f t="shared" si="431"/>
        <v>1.1074698893393647E-47</v>
      </c>
      <c r="I3475" s="78">
        <f t="shared" si="432"/>
        <v>1.1074698893393648E-45</v>
      </c>
      <c r="J3475" s="190"/>
    </row>
    <row r="3476" spans="1:10" x14ac:dyDescent="0.2">
      <c r="A3476" s="76">
        <v>71700</v>
      </c>
      <c r="B3476" s="76">
        <f t="shared" si="425"/>
        <v>71.7</v>
      </c>
      <c r="C3476" s="78">
        <f t="shared" si="426"/>
        <v>1.2386961962128578E-47</v>
      </c>
      <c r="D3476" s="78">
        <f t="shared" si="427"/>
        <v>1</v>
      </c>
      <c r="E3476" s="78">
        <f t="shared" si="428"/>
        <v>1.2386961962128578E-47</v>
      </c>
      <c r="F3476" s="78">
        <f t="shared" si="429"/>
        <v>-938.14070392069368</v>
      </c>
      <c r="G3476" s="78">
        <f t="shared" si="430"/>
        <v>100</v>
      </c>
      <c r="H3476" s="78">
        <f t="shared" si="431"/>
        <v>6.2005497476525129E-48</v>
      </c>
      <c r="I3476" s="78">
        <f t="shared" si="432"/>
        <v>6.2005497476525131E-46</v>
      </c>
      <c r="J3476" s="190"/>
    </row>
    <row r="3477" spans="1:10" x14ac:dyDescent="0.2">
      <c r="A3477" s="76">
        <v>71800</v>
      </c>
      <c r="B3477" s="76">
        <f t="shared" si="425"/>
        <v>71.8</v>
      </c>
      <c r="C3477" s="78">
        <f t="shared" si="426"/>
        <v>1.147427525565544E-46</v>
      </c>
      <c r="D3477" s="78">
        <f t="shared" si="427"/>
        <v>1</v>
      </c>
      <c r="E3477" s="78">
        <f t="shared" si="428"/>
        <v>1.147427525565544E-46</v>
      </c>
      <c r="F3477" s="78">
        <f t="shared" si="429"/>
        <v>-918.80549472132111</v>
      </c>
      <c r="G3477" s="78">
        <f t="shared" si="430"/>
        <v>100</v>
      </c>
      <c r="H3477" s="78">
        <f t="shared" si="431"/>
        <v>6.3564857259341489E-47</v>
      </c>
      <c r="I3477" s="78">
        <f t="shared" si="432"/>
        <v>6.3564857259341493E-45</v>
      </c>
      <c r="J3477" s="190"/>
    </row>
    <row r="3478" spans="1:10" x14ac:dyDescent="0.2">
      <c r="A3478" s="76">
        <v>71900</v>
      </c>
      <c r="B3478" s="76">
        <f t="shared" si="425"/>
        <v>71.900000000000006</v>
      </c>
      <c r="C3478" s="78">
        <f t="shared" si="426"/>
        <v>6.8998491777279355E-48</v>
      </c>
      <c r="D3478" s="78">
        <f t="shared" si="427"/>
        <v>1</v>
      </c>
      <c r="E3478" s="78">
        <f t="shared" si="428"/>
        <v>6.8998491777279355E-48</v>
      </c>
      <c r="F3478" s="78">
        <f t="shared" si="429"/>
        <v>-943.223208046114</v>
      </c>
      <c r="G3478" s="78">
        <f t="shared" si="430"/>
        <v>100</v>
      </c>
      <c r="H3478" s="78">
        <f t="shared" si="431"/>
        <v>6.0821300867141165E-47</v>
      </c>
      <c r="I3478" s="78">
        <f t="shared" si="432"/>
        <v>6.0821300867141169E-45</v>
      </c>
      <c r="J3478" s="190"/>
    </row>
    <row r="3479" spans="1:10" x14ac:dyDescent="0.2">
      <c r="A3479" s="76">
        <v>72000</v>
      </c>
      <c r="B3479" s="76">
        <f t="shared" si="425"/>
        <v>72</v>
      </c>
      <c r="C3479" s="78">
        <f t="shared" si="426"/>
        <v>2.6240112754306227E-49</v>
      </c>
      <c r="D3479" s="78">
        <f t="shared" si="427"/>
        <v>1</v>
      </c>
      <c r="E3479" s="78">
        <f t="shared" si="428"/>
        <v>2.6240112754306227E-49</v>
      </c>
      <c r="F3479" s="78">
        <f t="shared" si="429"/>
        <v>-971.6206860624003</v>
      </c>
      <c r="G3479" s="78">
        <f t="shared" si="430"/>
        <v>100</v>
      </c>
      <c r="H3479" s="78">
        <f t="shared" si="431"/>
        <v>3.5811251526354989E-48</v>
      </c>
      <c r="I3479" s="78">
        <f t="shared" si="432"/>
        <v>3.5811251526354987E-46</v>
      </c>
      <c r="J3479" s="190"/>
    </row>
    <row r="3480" spans="1:10" x14ac:dyDescent="0.2">
      <c r="A3480" s="76">
        <v>72100</v>
      </c>
      <c r="B3480" s="76">
        <f t="shared" si="425"/>
        <v>72.099999999999994</v>
      </c>
      <c r="C3480" s="78">
        <f t="shared" si="426"/>
        <v>3.1998546484463334E-47</v>
      </c>
      <c r="D3480" s="78">
        <f t="shared" si="427"/>
        <v>1</v>
      </c>
      <c r="E3480" s="78">
        <f t="shared" si="428"/>
        <v>3.1998546484463334E-47</v>
      </c>
      <c r="F3480" s="78">
        <f t="shared" si="429"/>
        <v>-929.89739497617302</v>
      </c>
      <c r="G3480" s="78">
        <f t="shared" si="430"/>
        <v>100</v>
      </c>
      <c r="H3480" s="78">
        <f t="shared" si="431"/>
        <v>1.6130473806003197E-47</v>
      </c>
      <c r="I3480" s="78">
        <f t="shared" si="432"/>
        <v>1.6130473806003198E-45</v>
      </c>
      <c r="J3480" s="190"/>
    </row>
    <row r="3481" spans="1:10" x14ac:dyDescent="0.2">
      <c r="A3481" s="76">
        <v>72200</v>
      </c>
      <c r="B3481" s="76">
        <f t="shared" si="425"/>
        <v>72.2</v>
      </c>
      <c r="C3481" s="78">
        <f t="shared" si="426"/>
        <v>4.4644559217414267E-47</v>
      </c>
      <c r="D3481" s="78">
        <f t="shared" si="427"/>
        <v>1</v>
      </c>
      <c r="E3481" s="78">
        <f t="shared" si="428"/>
        <v>4.4644559217414267E-47</v>
      </c>
      <c r="F3481" s="78">
        <f t="shared" si="429"/>
        <v>-927.00462921068481</v>
      </c>
      <c r="G3481" s="78">
        <f t="shared" si="430"/>
        <v>100</v>
      </c>
      <c r="H3481" s="78">
        <f t="shared" si="431"/>
        <v>3.8321552850938798E-47</v>
      </c>
      <c r="I3481" s="78">
        <f t="shared" si="432"/>
        <v>3.8321552850938795E-45</v>
      </c>
      <c r="J3481" s="190"/>
    </row>
    <row r="3482" spans="1:10" x14ac:dyDescent="0.2">
      <c r="A3482" s="76">
        <v>72300</v>
      </c>
      <c r="B3482" s="76">
        <f t="shared" si="425"/>
        <v>72.3</v>
      </c>
      <c r="C3482" s="78">
        <f t="shared" si="426"/>
        <v>5.547849044523795E-46</v>
      </c>
      <c r="D3482" s="78">
        <f t="shared" si="427"/>
        <v>1</v>
      </c>
      <c r="E3482" s="78">
        <f t="shared" si="428"/>
        <v>5.547849044523795E-46</v>
      </c>
      <c r="F3482" s="78">
        <f t="shared" si="429"/>
        <v>-905.11750728947413</v>
      </c>
      <c r="G3482" s="78">
        <f t="shared" si="430"/>
        <v>100</v>
      </c>
      <c r="H3482" s="78">
        <f t="shared" si="431"/>
        <v>2.9971473183489689E-46</v>
      </c>
      <c r="I3482" s="78">
        <f t="shared" si="432"/>
        <v>2.997147318348969E-44</v>
      </c>
      <c r="J3482" s="190"/>
    </row>
    <row r="3483" spans="1:10" x14ac:dyDescent="0.2">
      <c r="A3483" s="76">
        <v>72400</v>
      </c>
      <c r="B3483" s="76">
        <f t="shared" si="425"/>
        <v>72.400000000000006</v>
      </c>
      <c r="C3483" s="78">
        <f t="shared" si="426"/>
        <v>3.4399629493598049E-48</v>
      </c>
      <c r="D3483" s="78">
        <f t="shared" si="427"/>
        <v>1</v>
      </c>
      <c r="E3483" s="78">
        <f t="shared" si="428"/>
        <v>3.4399629493598049E-48</v>
      </c>
      <c r="F3483" s="78">
        <f t="shared" si="429"/>
        <v>-949.26892470075109</v>
      </c>
      <c r="G3483" s="78">
        <f t="shared" si="430"/>
        <v>100</v>
      </c>
      <c r="H3483" s="78">
        <f t="shared" si="431"/>
        <v>2.7911243370086965E-46</v>
      </c>
      <c r="I3483" s="78">
        <f t="shared" si="432"/>
        <v>2.7911243370086965E-44</v>
      </c>
      <c r="J3483" s="190"/>
    </row>
    <row r="3484" spans="1:10" x14ac:dyDescent="0.2">
      <c r="A3484" s="76">
        <v>72500</v>
      </c>
      <c r="B3484" s="76">
        <f t="shared" si="425"/>
        <v>72.5</v>
      </c>
      <c r="C3484" s="78">
        <f t="shared" si="426"/>
        <v>6.5216267700593603E-47</v>
      </c>
      <c r="D3484" s="78">
        <f t="shared" si="427"/>
        <v>1</v>
      </c>
      <c r="E3484" s="78">
        <f t="shared" si="428"/>
        <v>6.5216267700593603E-47</v>
      </c>
      <c r="F3484" s="78">
        <f t="shared" si="429"/>
        <v>-923.71288118616644</v>
      </c>
      <c r="G3484" s="78">
        <f t="shared" si="430"/>
        <v>100</v>
      </c>
      <c r="H3484" s="78">
        <f t="shared" si="431"/>
        <v>3.4328115324976706E-47</v>
      </c>
      <c r="I3484" s="78">
        <f t="shared" si="432"/>
        <v>3.4328115324976706E-45</v>
      </c>
      <c r="J3484" s="190"/>
    </row>
    <row r="3485" spans="1:10" x14ac:dyDescent="0.2">
      <c r="A3485" s="76">
        <v>72600</v>
      </c>
      <c r="B3485" s="76">
        <f t="shared" si="425"/>
        <v>72.599999999999994</v>
      </c>
      <c r="C3485" s="78">
        <f t="shared" si="426"/>
        <v>1.86620576767072E-47</v>
      </c>
      <c r="D3485" s="78">
        <f t="shared" si="427"/>
        <v>1</v>
      </c>
      <c r="E3485" s="78">
        <f t="shared" si="428"/>
        <v>1.86620576767072E-47</v>
      </c>
      <c r="F3485" s="78">
        <f t="shared" si="429"/>
        <v>-934.58080945362155</v>
      </c>
      <c r="G3485" s="78">
        <f t="shared" si="430"/>
        <v>100</v>
      </c>
      <c r="H3485" s="78">
        <f t="shared" si="431"/>
        <v>4.1939162688650401E-47</v>
      </c>
      <c r="I3485" s="78">
        <f t="shared" si="432"/>
        <v>4.19391626886504E-45</v>
      </c>
      <c r="J3485" s="190"/>
    </row>
    <row r="3486" spans="1:10" x14ac:dyDescent="0.2">
      <c r="A3486" s="76">
        <v>72700</v>
      </c>
      <c r="B3486" s="76">
        <f t="shared" si="425"/>
        <v>72.7</v>
      </c>
      <c r="C3486" s="78">
        <f t="shared" si="426"/>
        <v>2.6416754502822306E-51</v>
      </c>
      <c r="D3486" s="78">
        <f t="shared" si="427"/>
        <v>1</v>
      </c>
      <c r="E3486" s="78">
        <f t="shared" si="428"/>
        <v>2.6416754502822306E-51</v>
      </c>
      <c r="F3486" s="78">
        <f t="shared" si="429"/>
        <v>-1011.5624107958195</v>
      </c>
      <c r="G3486" s="78">
        <f t="shared" si="430"/>
        <v>100</v>
      </c>
      <c r="H3486" s="78">
        <f t="shared" si="431"/>
        <v>9.3323496760787414E-48</v>
      </c>
      <c r="I3486" s="78">
        <f t="shared" si="432"/>
        <v>9.332349676078742E-46</v>
      </c>
      <c r="J3486" s="190"/>
    </row>
    <row r="3487" spans="1:10" x14ac:dyDescent="0.2">
      <c r="A3487" s="76">
        <v>72800</v>
      </c>
      <c r="B3487" s="76">
        <f t="shared" si="425"/>
        <v>72.8</v>
      </c>
      <c r="C3487" s="78">
        <f t="shared" si="426"/>
        <v>1.3279862204185201E-47</v>
      </c>
      <c r="D3487" s="78">
        <f t="shared" si="427"/>
        <v>1</v>
      </c>
      <c r="E3487" s="78">
        <f t="shared" si="428"/>
        <v>1.3279862204185201E-47</v>
      </c>
      <c r="F3487" s="78">
        <f t="shared" si="429"/>
        <v>-937.53612862627631</v>
      </c>
      <c r="G3487" s="78">
        <f t="shared" si="430"/>
        <v>100</v>
      </c>
      <c r="H3487" s="78">
        <f t="shared" si="431"/>
        <v>6.6412519398177417E-48</v>
      </c>
      <c r="I3487" s="78">
        <f t="shared" si="432"/>
        <v>6.6412519398177419E-46</v>
      </c>
      <c r="J3487" s="190"/>
    </row>
    <row r="3488" spans="1:10" x14ac:dyDescent="0.2">
      <c r="A3488" s="76">
        <v>72900</v>
      </c>
      <c r="B3488" s="76">
        <f t="shared" si="425"/>
        <v>72.900000000000006</v>
      </c>
      <c r="C3488" s="78">
        <f t="shared" si="426"/>
        <v>1.1527450682796474E-46</v>
      </c>
      <c r="D3488" s="78">
        <f t="shared" si="427"/>
        <v>1</v>
      </c>
      <c r="E3488" s="78">
        <f t="shared" si="428"/>
        <v>1.1527450682796474E-46</v>
      </c>
      <c r="F3488" s="78">
        <f t="shared" si="429"/>
        <v>-918.76533454241428</v>
      </c>
      <c r="G3488" s="78">
        <f t="shared" si="430"/>
        <v>100</v>
      </c>
      <c r="H3488" s="78">
        <f t="shared" si="431"/>
        <v>6.4277184516074971E-47</v>
      </c>
      <c r="I3488" s="78">
        <f t="shared" si="432"/>
        <v>6.4277184516074967E-45</v>
      </c>
      <c r="J3488" s="190"/>
    </row>
    <row r="3489" spans="1:10" x14ac:dyDescent="0.2">
      <c r="A3489" s="76">
        <v>73000</v>
      </c>
      <c r="B3489" s="76">
        <f t="shared" si="425"/>
        <v>73</v>
      </c>
      <c r="C3489" s="78">
        <f t="shared" si="426"/>
        <v>5.5505433175146278E-48</v>
      </c>
      <c r="D3489" s="78">
        <f t="shared" si="427"/>
        <v>1</v>
      </c>
      <c r="E3489" s="78">
        <f t="shared" si="428"/>
        <v>5.5505433175146278E-48</v>
      </c>
      <c r="F3489" s="78">
        <f t="shared" si="429"/>
        <v>-945.11329007358381</v>
      </c>
      <c r="G3489" s="78">
        <f t="shared" si="430"/>
        <v>100</v>
      </c>
      <c r="H3489" s="78">
        <f t="shared" si="431"/>
        <v>6.041252507273968E-47</v>
      </c>
      <c r="I3489" s="78">
        <f t="shared" si="432"/>
        <v>6.0412525072739683E-45</v>
      </c>
      <c r="J3489" s="190"/>
    </row>
    <row r="3490" spans="1:10" x14ac:dyDescent="0.2">
      <c r="A3490" s="76">
        <v>73100</v>
      </c>
      <c r="B3490" s="76">
        <f t="shared" si="425"/>
        <v>73.099999999999994</v>
      </c>
      <c r="C3490" s="78">
        <f t="shared" si="426"/>
        <v>3.842531896641792E-49</v>
      </c>
      <c r="D3490" s="78">
        <f t="shared" si="427"/>
        <v>1</v>
      </c>
      <c r="E3490" s="78">
        <f t="shared" si="428"/>
        <v>3.842531896641792E-49</v>
      </c>
      <c r="F3490" s="78">
        <f t="shared" si="429"/>
        <v>-968.30765037518233</v>
      </c>
      <c r="G3490" s="78">
        <f t="shared" si="430"/>
        <v>100</v>
      </c>
      <c r="H3490" s="78">
        <f t="shared" si="431"/>
        <v>2.9673982535894033E-48</v>
      </c>
      <c r="I3490" s="78">
        <f t="shared" si="432"/>
        <v>2.9673982535894031E-46</v>
      </c>
      <c r="J3490" s="190"/>
    </row>
    <row r="3491" spans="1:10" x14ac:dyDescent="0.2">
      <c r="A3491" s="76">
        <v>73200</v>
      </c>
      <c r="B3491" s="76">
        <f t="shared" si="425"/>
        <v>73.2</v>
      </c>
      <c r="C3491" s="78">
        <f t="shared" si="426"/>
        <v>3.3309710649745726E-47</v>
      </c>
      <c r="D3491" s="78">
        <f t="shared" si="427"/>
        <v>1</v>
      </c>
      <c r="E3491" s="78">
        <f t="shared" si="428"/>
        <v>3.3309710649745726E-47</v>
      </c>
      <c r="F3491" s="78">
        <f t="shared" si="429"/>
        <v>-929.54858279725102</v>
      </c>
      <c r="G3491" s="78">
        <f t="shared" si="430"/>
        <v>100</v>
      </c>
      <c r="H3491" s="78">
        <f t="shared" si="431"/>
        <v>1.6846981919704953E-47</v>
      </c>
      <c r="I3491" s="78">
        <f t="shared" si="432"/>
        <v>1.6846981919704952E-45</v>
      </c>
      <c r="J3491" s="190"/>
    </row>
    <row r="3492" spans="1:10" x14ac:dyDescent="0.2">
      <c r="A3492" s="76">
        <v>73300</v>
      </c>
      <c r="B3492" s="76">
        <f t="shared" si="425"/>
        <v>73.3</v>
      </c>
      <c r="C3492" s="78">
        <f t="shared" si="426"/>
        <v>3.8933341613445374E-47</v>
      </c>
      <c r="D3492" s="78">
        <f t="shared" si="427"/>
        <v>1</v>
      </c>
      <c r="E3492" s="78">
        <f t="shared" si="428"/>
        <v>3.8933341613445374E-47</v>
      </c>
      <c r="F3492" s="78">
        <f t="shared" si="429"/>
        <v>-928.19356639160208</v>
      </c>
      <c r="G3492" s="78">
        <f t="shared" si="430"/>
        <v>100</v>
      </c>
      <c r="H3492" s="78">
        <f t="shared" si="431"/>
        <v>3.612152613159555E-47</v>
      </c>
      <c r="I3492" s="78">
        <f t="shared" si="432"/>
        <v>3.6121526131595548E-45</v>
      </c>
      <c r="J3492" s="190"/>
    </row>
    <row r="3493" spans="1:10" x14ac:dyDescent="0.2">
      <c r="A3493" s="76">
        <v>73400</v>
      </c>
      <c r="B3493" s="76">
        <f t="shared" si="425"/>
        <v>73.400000000000006</v>
      </c>
      <c r="C3493" s="78">
        <f t="shared" si="426"/>
        <v>5.4708362304968253E-46</v>
      </c>
      <c r="D3493" s="78">
        <f t="shared" si="427"/>
        <v>1</v>
      </c>
      <c r="E3493" s="78">
        <f t="shared" si="428"/>
        <v>5.4708362304968253E-46</v>
      </c>
      <c r="F3493" s="78">
        <f t="shared" si="429"/>
        <v>-905.23892571269801</v>
      </c>
      <c r="G3493" s="78">
        <f t="shared" si="430"/>
        <v>100</v>
      </c>
      <c r="H3493" s="78">
        <f t="shared" si="431"/>
        <v>2.9300848233156397E-46</v>
      </c>
      <c r="I3493" s="78">
        <f t="shared" si="432"/>
        <v>2.9300848233156397E-44</v>
      </c>
      <c r="J3493" s="190"/>
    </row>
    <row r="3494" spans="1:10" x14ac:dyDescent="0.2">
      <c r="A3494" s="76">
        <v>73500</v>
      </c>
      <c r="B3494" s="76">
        <f t="shared" si="425"/>
        <v>73.5</v>
      </c>
      <c r="C3494" s="78">
        <f t="shared" si="426"/>
        <v>3.9663025927770959E-48</v>
      </c>
      <c r="D3494" s="78">
        <f t="shared" si="427"/>
        <v>1</v>
      </c>
      <c r="E3494" s="78">
        <f t="shared" si="428"/>
        <v>3.9663025927770959E-48</v>
      </c>
      <c r="F3494" s="78">
        <f t="shared" si="429"/>
        <v>-948.032283123036</v>
      </c>
      <c r="G3494" s="78">
        <f t="shared" si="430"/>
        <v>100</v>
      </c>
      <c r="H3494" s="78">
        <f t="shared" si="431"/>
        <v>2.7552496282122982E-46</v>
      </c>
      <c r="I3494" s="78">
        <f t="shared" si="432"/>
        <v>2.7552496282122984E-44</v>
      </c>
      <c r="J3494" s="190"/>
    </row>
    <row r="3495" spans="1:10" x14ac:dyDescent="0.2">
      <c r="A3495" s="76">
        <v>73600</v>
      </c>
      <c r="B3495" s="76">
        <f t="shared" si="425"/>
        <v>73.599999999999994</v>
      </c>
      <c r="C3495" s="78">
        <f t="shared" si="426"/>
        <v>6.6903689493059932E-47</v>
      </c>
      <c r="D3495" s="78">
        <f t="shared" si="427"/>
        <v>1</v>
      </c>
      <c r="E3495" s="78">
        <f t="shared" si="428"/>
        <v>6.6903689493059932E-47</v>
      </c>
      <c r="F3495" s="78">
        <f t="shared" si="429"/>
        <v>-923.4909986364836</v>
      </c>
      <c r="G3495" s="78">
        <f t="shared" si="430"/>
        <v>100</v>
      </c>
      <c r="H3495" s="78">
        <f t="shared" si="431"/>
        <v>3.5434996042918516E-47</v>
      </c>
      <c r="I3495" s="78">
        <f t="shared" si="432"/>
        <v>3.5434996042918516E-45</v>
      </c>
      <c r="J3495" s="190"/>
    </row>
    <row r="3496" spans="1:10" x14ac:dyDescent="0.2">
      <c r="A3496" s="76">
        <v>73700</v>
      </c>
      <c r="B3496" s="76">
        <f t="shared" si="425"/>
        <v>73.7</v>
      </c>
      <c r="C3496" s="78">
        <f t="shared" si="426"/>
        <v>1.5899099341307784E-47</v>
      </c>
      <c r="D3496" s="78">
        <f t="shared" si="427"/>
        <v>1</v>
      </c>
      <c r="E3496" s="78">
        <f t="shared" si="428"/>
        <v>1.5899099341307784E-47</v>
      </c>
      <c r="F3496" s="78">
        <f t="shared" si="429"/>
        <v>-935.97254954148889</v>
      </c>
      <c r="G3496" s="78">
        <f t="shared" si="430"/>
        <v>100</v>
      </c>
      <c r="H3496" s="78">
        <f t="shared" si="431"/>
        <v>4.1401394417183858E-47</v>
      </c>
      <c r="I3496" s="78">
        <f t="shared" si="432"/>
        <v>4.140139441718386E-45</v>
      </c>
      <c r="J3496" s="190"/>
    </row>
    <row r="3497" spans="1:10" x14ac:dyDescent="0.2">
      <c r="A3497" s="76">
        <v>73800</v>
      </c>
      <c r="B3497" s="76">
        <f t="shared" si="425"/>
        <v>73.8</v>
      </c>
      <c r="C3497" s="78">
        <f t="shared" si="426"/>
        <v>5.8554897368005272E-53</v>
      </c>
      <c r="D3497" s="78">
        <f t="shared" si="427"/>
        <v>1</v>
      </c>
      <c r="E3497" s="78">
        <f t="shared" si="428"/>
        <v>5.8554897368005272E-53</v>
      </c>
      <c r="F3497" s="78">
        <f t="shared" si="429"/>
        <v>-1044.6487355179113</v>
      </c>
      <c r="G3497" s="78">
        <f t="shared" si="430"/>
        <v>100</v>
      </c>
      <c r="H3497" s="78">
        <f t="shared" si="431"/>
        <v>7.9495789481025759E-48</v>
      </c>
      <c r="I3497" s="78">
        <f t="shared" si="432"/>
        <v>7.9495789481025762E-46</v>
      </c>
      <c r="J3497" s="190"/>
    </row>
    <row r="3498" spans="1:10" x14ac:dyDescent="0.2">
      <c r="A3498" s="76">
        <v>73900</v>
      </c>
      <c r="B3498" s="76">
        <f t="shared" si="425"/>
        <v>73.900000000000006</v>
      </c>
      <c r="C3498" s="78">
        <f t="shared" si="426"/>
        <v>1.4370506340731252E-47</v>
      </c>
      <c r="D3498" s="78">
        <f t="shared" si="427"/>
        <v>1</v>
      </c>
      <c r="E3498" s="78">
        <f t="shared" si="428"/>
        <v>1.4370506340731252E-47</v>
      </c>
      <c r="F3498" s="78">
        <f t="shared" si="429"/>
        <v>-936.85055858705596</v>
      </c>
      <c r="G3498" s="78">
        <f t="shared" si="430"/>
        <v>100</v>
      </c>
      <c r="H3498" s="78">
        <f t="shared" si="431"/>
        <v>7.18528244781431E-48</v>
      </c>
      <c r="I3498" s="78">
        <f t="shared" si="432"/>
        <v>7.1852824478143099E-46</v>
      </c>
      <c r="J3498" s="190"/>
    </row>
    <row r="3499" spans="1:10" x14ac:dyDescent="0.2">
      <c r="A3499" s="76">
        <v>74000</v>
      </c>
      <c r="B3499" s="76">
        <f t="shared" si="425"/>
        <v>74</v>
      </c>
      <c r="C3499" s="78">
        <f t="shared" si="426"/>
        <v>1.1735501037788949E-46</v>
      </c>
      <c r="D3499" s="78">
        <f t="shared" si="427"/>
        <v>1</v>
      </c>
      <c r="E3499" s="78">
        <f t="shared" si="428"/>
        <v>1.1735501037788949E-46</v>
      </c>
      <c r="F3499" s="78">
        <f t="shared" si="429"/>
        <v>-918.60996727631107</v>
      </c>
      <c r="G3499" s="78">
        <f t="shared" si="430"/>
        <v>100</v>
      </c>
      <c r="H3499" s="78">
        <f t="shared" si="431"/>
        <v>6.5862758359310372E-47</v>
      </c>
      <c r="I3499" s="78">
        <f t="shared" si="432"/>
        <v>6.5862758359310377E-45</v>
      </c>
      <c r="J3499" s="190"/>
    </row>
    <row r="3500" spans="1:10" x14ac:dyDescent="0.2">
      <c r="A3500" s="76">
        <v>74100</v>
      </c>
      <c r="B3500" s="76">
        <f t="shared" si="425"/>
        <v>74.099999999999994</v>
      </c>
      <c r="C3500" s="78">
        <f t="shared" si="426"/>
        <v>4.4882705922195859E-48</v>
      </c>
      <c r="D3500" s="78">
        <f t="shared" si="427"/>
        <v>1</v>
      </c>
      <c r="E3500" s="78">
        <f t="shared" si="428"/>
        <v>4.4882705922195859E-48</v>
      </c>
      <c r="F3500" s="78">
        <f t="shared" si="429"/>
        <v>-946.95841935783073</v>
      </c>
      <c r="G3500" s="78">
        <f t="shared" si="430"/>
        <v>100</v>
      </c>
      <c r="H3500" s="78">
        <f t="shared" si="431"/>
        <v>6.0921640485054536E-47</v>
      </c>
      <c r="I3500" s="78">
        <f t="shared" si="432"/>
        <v>6.0921640485054536E-45</v>
      </c>
      <c r="J3500" s="190"/>
    </row>
    <row r="3501" spans="1:10" x14ac:dyDescent="0.2">
      <c r="A3501" s="76">
        <v>74200</v>
      </c>
      <c r="B3501" s="76">
        <f t="shared" si="425"/>
        <v>74.2</v>
      </c>
      <c r="C3501" s="78">
        <f t="shared" si="426"/>
        <v>5.4015810375378374E-49</v>
      </c>
      <c r="D3501" s="78">
        <f t="shared" si="427"/>
        <v>1</v>
      </c>
      <c r="E3501" s="78">
        <f t="shared" si="428"/>
        <v>5.4015810375378374E-49</v>
      </c>
      <c r="F3501" s="78">
        <f t="shared" si="429"/>
        <v>-965.3495820799119</v>
      </c>
      <c r="G3501" s="78">
        <f t="shared" si="430"/>
        <v>100</v>
      </c>
      <c r="H3501" s="78">
        <f t="shared" si="431"/>
        <v>2.5142143479866848E-48</v>
      </c>
      <c r="I3501" s="78">
        <f t="shared" si="432"/>
        <v>2.5142143479866848E-46</v>
      </c>
      <c r="J3501" s="190"/>
    </row>
    <row r="3502" spans="1:10" x14ac:dyDescent="0.2">
      <c r="A3502" s="76">
        <v>74300</v>
      </c>
      <c r="B3502" s="76">
        <f t="shared" si="425"/>
        <v>74.3</v>
      </c>
      <c r="C3502" s="78">
        <f t="shared" si="426"/>
        <v>3.5078424338144292E-47</v>
      </c>
      <c r="D3502" s="78">
        <f t="shared" si="427"/>
        <v>1</v>
      </c>
      <c r="E3502" s="78">
        <f t="shared" si="428"/>
        <v>3.5078424338144292E-47</v>
      </c>
      <c r="F3502" s="78">
        <f t="shared" si="429"/>
        <v>-929.09919845242428</v>
      </c>
      <c r="G3502" s="78">
        <f t="shared" si="430"/>
        <v>100</v>
      </c>
      <c r="H3502" s="78">
        <f t="shared" si="431"/>
        <v>1.7809291220949038E-47</v>
      </c>
      <c r="I3502" s="78">
        <f t="shared" si="432"/>
        <v>1.7809291220949037E-45</v>
      </c>
      <c r="J3502" s="190"/>
    </row>
    <row r="3503" spans="1:10" x14ac:dyDescent="0.2">
      <c r="A3503" s="76">
        <v>74400</v>
      </c>
      <c r="B3503" s="76">
        <f t="shared" si="425"/>
        <v>74.400000000000006</v>
      </c>
      <c r="C3503" s="78">
        <f t="shared" si="426"/>
        <v>3.4356518505480898E-47</v>
      </c>
      <c r="D3503" s="78">
        <f t="shared" si="427"/>
        <v>1</v>
      </c>
      <c r="E3503" s="78">
        <f t="shared" si="428"/>
        <v>3.4356518505480898E-47</v>
      </c>
      <c r="F3503" s="78">
        <f t="shared" si="429"/>
        <v>-929.27981703096282</v>
      </c>
      <c r="G3503" s="78">
        <f t="shared" si="430"/>
        <v>100</v>
      </c>
      <c r="H3503" s="78">
        <f t="shared" si="431"/>
        <v>3.4717471421812598E-47</v>
      </c>
      <c r="I3503" s="78">
        <f t="shared" si="432"/>
        <v>3.4717471421812596E-45</v>
      </c>
      <c r="J3503" s="190"/>
    </row>
    <row r="3504" spans="1:10" x14ac:dyDescent="0.2">
      <c r="A3504" s="76">
        <v>74500</v>
      </c>
      <c r="B3504" s="76">
        <f t="shared" si="425"/>
        <v>74.5</v>
      </c>
      <c r="C3504" s="78">
        <f t="shared" si="426"/>
        <v>4.9789235362336615E-49</v>
      </c>
      <c r="D3504" s="78">
        <f t="shared" si="427"/>
        <v>1</v>
      </c>
      <c r="E3504" s="78">
        <f t="shared" si="428"/>
        <v>4.9789235362336615E-49</v>
      </c>
      <c r="F3504" s="78">
        <f t="shared" si="429"/>
        <v>-966.05729086692622</v>
      </c>
      <c r="G3504" s="78">
        <f t="shared" si="430"/>
        <v>100</v>
      </c>
      <c r="H3504" s="78">
        <f t="shared" si="431"/>
        <v>1.7427205429552132E-47</v>
      </c>
      <c r="I3504" s="78">
        <f t="shared" si="432"/>
        <v>1.7427205429552132E-45</v>
      </c>
      <c r="J3504" s="190"/>
    </row>
    <row r="3505" spans="1:10" x14ac:dyDescent="0.2">
      <c r="A3505" s="76">
        <v>74600</v>
      </c>
      <c r="B3505" s="76">
        <f t="shared" si="425"/>
        <v>74.599999999999994</v>
      </c>
      <c r="C3505" s="78">
        <f t="shared" si="426"/>
        <v>4.5860135624534474E-48</v>
      </c>
      <c r="D3505" s="78">
        <f t="shared" si="427"/>
        <v>1</v>
      </c>
      <c r="E3505" s="78">
        <f t="shared" si="428"/>
        <v>4.5860135624534474E-48</v>
      </c>
      <c r="F3505" s="78">
        <f t="shared" si="429"/>
        <v>-946.77129330485616</v>
      </c>
      <c r="G3505" s="78">
        <f t="shared" si="430"/>
        <v>100</v>
      </c>
      <c r="H3505" s="78">
        <f t="shared" si="431"/>
        <v>2.5419529580384069E-48</v>
      </c>
      <c r="I3505" s="78">
        <f t="shared" si="432"/>
        <v>2.5419529580384067E-46</v>
      </c>
      <c r="J3505" s="190"/>
    </row>
    <row r="3506" spans="1:10" x14ac:dyDescent="0.2">
      <c r="A3506" s="76">
        <v>74700</v>
      </c>
      <c r="B3506" s="76">
        <f t="shared" si="425"/>
        <v>74.7</v>
      </c>
      <c r="C3506" s="78">
        <f t="shared" si="426"/>
        <v>6.9497090857831504E-47</v>
      </c>
      <c r="D3506" s="78">
        <f t="shared" si="427"/>
        <v>1</v>
      </c>
      <c r="E3506" s="78">
        <f t="shared" si="428"/>
        <v>6.9497090857831504E-47</v>
      </c>
      <c r="F3506" s="78">
        <f t="shared" si="429"/>
        <v>-923.16066749117158</v>
      </c>
      <c r="G3506" s="78">
        <f t="shared" si="430"/>
        <v>100</v>
      </c>
      <c r="H3506" s="78">
        <f t="shared" si="431"/>
        <v>3.7041552210142473E-47</v>
      </c>
      <c r="I3506" s="78">
        <f t="shared" si="432"/>
        <v>3.704155221014247E-45</v>
      </c>
      <c r="J3506" s="190"/>
    </row>
    <row r="3507" spans="1:10" x14ac:dyDescent="0.2">
      <c r="A3507" s="76">
        <v>74800</v>
      </c>
      <c r="B3507" s="76">
        <f t="shared" si="425"/>
        <v>74.8</v>
      </c>
      <c r="C3507" s="78">
        <f t="shared" si="426"/>
        <v>2.8199450629100229E-46</v>
      </c>
      <c r="D3507" s="78">
        <f t="shared" si="427"/>
        <v>1</v>
      </c>
      <c r="E3507" s="78">
        <f t="shared" si="428"/>
        <v>2.8199450629100229E-46</v>
      </c>
      <c r="F3507" s="78">
        <f t="shared" si="429"/>
        <v>-910.99518704714069</v>
      </c>
      <c r="G3507" s="78">
        <f t="shared" si="430"/>
        <v>100</v>
      </c>
      <c r="H3507" s="78">
        <f t="shared" si="431"/>
        <v>1.757457985744169E-46</v>
      </c>
      <c r="I3507" s="78">
        <f t="shared" si="432"/>
        <v>1.7574579857441689E-44</v>
      </c>
      <c r="J3507" s="190"/>
    </row>
    <row r="3508" spans="1:10" x14ac:dyDescent="0.2">
      <c r="A3508" s="76">
        <v>74900</v>
      </c>
      <c r="B3508" s="76">
        <f t="shared" si="425"/>
        <v>74.900000000000006</v>
      </c>
      <c r="C3508" s="78">
        <f t="shared" si="426"/>
        <v>7.29100649957103E-46</v>
      </c>
      <c r="D3508" s="78">
        <f t="shared" si="427"/>
        <v>1</v>
      </c>
      <c r="E3508" s="78">
        <f t="shared" si="428"/>
        <v>7.29100649957103E-46</v>
      </c>
      <c r="F3508" s="78">
        <f t="shared" si="429"/>
        <v>-902.74425029224949</v>
      </c>
      <c r="G3508" s="78">
        <f t="shared" si="430"/>
        <v>100</v>
      </c>
      <c r="H3508" s="78">
        <f t="shared" si="431"/>
        <v>5.0554757812405264E-46</v>
      </c>
      <c r="I3508" s="78">
        <f t="shared" si="432"/>
        <v>5.0554757812405264E-44</v>
      </c>
      <c r="J3508" s="190"/>
    </row>
    <row r="3509" spans="1:10" x14ac:dyDescent="0.2">
      <c r="A3509" s="76">
        <v>75000</v>
      </c>
      <c r="B3509" s="76">
        <f t="shared" si="425"/>
        <v>75</v>
      </c>
      <c r="C3509" s="78">
        <f t="shared" si="426"/>
        <v>1.5696285993955685E-47</v>
      </c>
      <c r="D3509" s="78">
        <f t="shared" si="427"/>
        <v>1</v>
      </c>
      <c r="E3509" s="78">
        <f t="shared" si="428"/>
        <v>1.5696285993955685E-47</v>
      </c>
      <c r="F3509" s="78">
        <f t="shared" si="429"/>
        <v>-936.08406193671215</v>
      </c>
      <c r="G3509" s="78">
        <f t="shared" si="430"/>
        <v>100</v>
      </c>
      <c r="H3509" s="78">
        <f t="shared" si="431"/>
        <v>3.7239846797552936E-46</v>
      </c>
      <c r="I3509" s="78">
        <f t="shared" si="432"/>
        <v>3.7239846797552935E-44</v>
      </c>
      <c r="J3509" s="190"/>
    </row>
    <row r="3510" spans="1:10" x14ac:dyDescent="0.2">
      <c r="A3510" s="76">
        <v>75100</v>
      </c>
      <c r="B3510" s="76">
        <f t="shared" si="425"/>
        <v>75.099999999999994</v>
      </c>
      <c r="C3510" s="78">
        <f t="shared" si="426"/>
        <v>1.2102530128032078E-46</v>
      </c>
      <c r="D3510" s="78">
        <f t="shared" si="427"/>
        <v>1</v>
      </c>
      <c r="E3510" s="78">
        <f t="shared" si="428"/>
        <v>1.2102530128032078E-46</v>
      </c>
      <c r="F3510" s="78">
        <f t="shared" si="429"/>
        <v>-918.34247655106549</v>
      </c>
      <c r="G3510" s="78">
        <f t="shared" si="430"/>
        <v>100</v>
      </c>
      <c r="H3510" s="78">
        <f t="shared" si="431"/>
        <v>6.8360793637138236E-47</v>
      </c>
      <c r="I3510" s="78">
        <f t="shared" si="432"/>
        <v>6.8360793637138234E-45</v>
      </c>
      <c r="J3510" s="190"/>
    </row>
    <row r="3511" spans="1:10" x14ac:dyDescent="0.2">
      <c r="A3511" s="76">
        <v>75200</v>
      </c>
      <c r="B3511" s="76">
        <f t="shared" si="425"/>
        <v>75.2</v>
      </c>
      <c r="C3511" s="78">
        <f t="shared" si="426"/>
        <v>3.6426053559629705E-48</v>
      </c>
      <c r="D3511" s="78">
        <f t="shared" si="427"/>
        <v>1</v>
      </c>
      <c r="E3511" s="78">
        <f t="shared" si="428"/>
        <v>3.6426053559629705E-48</v>
      </c>
      <c r="F3511" s="78">
        <f t="shared" si="429"/>
        <v>-948.77175756342228</v>
      </c>
      <c r="G3511" s="78">
        <f t="shared" si="430"/>
        <v>100</v>
      </c>
      <c r="H3511" s="78">
        <f t="shared" si="431"/>
        <v>6.233395331814188E-47</v>
      </c>
      <c r="I3511" s="78">
        <f t="shared" si="432"/>
        <v>6.2333953318141874E-45</v>
      </c>
      <c r="J3511" s="190"/>
    </row>
    <row r="3512" spans="1:10" x14ac:dyDescent="0.2">
      <c r="A3512" s="76">
        <v>75300</v>
      </c>
      <c r="B3512" s="76">
        <f t="shared" si="425"/>
        <v>75.3</v>
      </c>
      <c r="C3512" s="78">
        <f t="shared" si="426"/>
        <v>7.3777816316881078E-49</v>
      </c>
      <c r="D3512" s="78">
        <f t="shared" si="427"/>
        <v>1</v>
      </c>
      <c r="E3512" s="78">
        <f t="shared" si="428"/>
        <v>7.3777816316881078E-49</v>
      </c>
      <c r="F3512" s="78">
        <f t="shared" si="429"/>
        <v>-962.64148406420202</v>
      </c>
      <c r="G3512" s="78">
        <f t="shared" si="430"/>
        <v>100</v>
      </c>
      <c r="H3512" s="78">
        <f t="shared" si="431"/>
        <v>2.1901917595658905E-48</v>
      </c>
      <c r="I3512" s="78">
        <f t="shared" si="432"/>
        <v>2.1901917595658905E-46</v>
      </c>
      <c r="J3512" s="190"/>
    </row>
    <row r="3513" spans="1:10" x14ac:dyDescent="0.2">
      <c r="A3513" s="76">
        <v>75400</v>
      </c>
      <c r="B3513" s="76">
        <f t="shared" si="425"/>
        <v>75.400000000000006</v>
      </c>
      <c r="C3513" s="78">
        <f t="shared" si="426"/>
        <v>3.7363765957753144E-47</v>
      </c>
      <c r="D3513" s="78">
        <f t="shared" si="427"/>
        <v>1</v>
      </c>
      <c r="E3513" s="78">
        <f t="shared" si="428"/>
        <v>3.7363765957753144E-47</v>
      </c>
      <c r="F3513" s="78">
        <f t="shared" si="429"/>
        <v>-928.55098713907205</v>
      </c>
      <c r="G3513" s="78">
        <f t="shared" si="430"/>
        <v>100</v>
      </c>
      <c r="H3513" s="78">
        <f t="shared" si="431"/>
        <v>1.9050772060460977E-47</v>
      </c>
      <c r="I3513" s="78">
        <f t="shared" si="432"/>
        <v>1.9050772060460976E-45</v>
      </c>
      <c r="J3513" s="190"/>
    </row>
    <row r="3514" spans="1:10" x14ac:dyDescent="0.2">
      <c r="A3514" s="76">
        <v>75500</v>
      </c>
      <c r="B3514" s="76">
        <f t="shared" si="425"/>
        <v>75.5</v>
      </c>
      <c r="C3514" s="78">
        <f t="shared" si="426"/>
        <v>3.0662874032131957E-47</v>
      </c>
      <c r="D3514" s="78">
        <f t="shared" si="427"/>
        <v>1</v>
      </c>
      <c r="E3514" s="78">
        <f t="shared" si="428"/>
        <v>3.0662874032131957E-47</v>
      </c>
      <c r="F3514" s="78">
        <f t="shared" si="429"/>
        <v>-930.26774282277177</v>
      </c>
      <c r="G3514" s="78">
        <f t="shared" si="430"/>
        <v>100</v>
      </c>
      <c r="H3514" s="78">
        <f t="shared" si="431"/>
        <v>3.4013319994942548E-47</v>
      </c>
      <c r="I3514" s="78">
        <f t="shared" si="432"/>
        <v>3.401331999494255E-45</v>
      </c>
      <c r="J3514" s="190"/>
    </row>
    <row r="3515" spans="1:10" x14ac:dyDescent="0.2">
      <c r="A3515" s="76">
        <v>75600</v>
      </c>
      <c r="B3515" s="76">
        <f t="shared" si="425"/>
        <v>75.599999999999994</v>
      </c>
      <c r="C3515" s="78">
        <f t="shared" si="426"/>
        <v>3.2974670178020646E-49</v>
      </c>
      <c r="D3515" s="78">
        <f t="shared" si="427"/>
        <v>1</v>
      </c>
      <c r="E3515" s="78">
        <f t="shared" si="428"/>
        <v>3.2974670178020646E-49</v>
      </c>
      <c r="F3515" s="78">
        <f t="shared" si="429"/>
        <v>-969.63639079392283</v>
      </c>
      <c r="G3515" s="78">
        <f t="shared" si="430"/>
        <v>100</v>
      </c>
      <c r="H3515" s="78">
        <f t="shared" si="431"/>
        <v>1.5496310366956082E-47</v>
      </c>
      <c r="I3515" s="78">
        <f t="shared" si="432"/>
        <v>1.5496310366956084E-45</v>
      </c>
      <c r="J3515" s="190"/>
    </row>
    <row r="3516" spans="1:10" x14ac:dyDescent="0.2">
      <c r="A3516" s="76">
        <v>75700</v>
      </c>
      <c r="B3516" s="76">
        <f t="shared" si="425"/>
        <v>75.7</v>
      </c>
      <c r="C3516" s="78">
        <f t="shared" si="426"/>
        <v>5.3225963743298609E-48</v>
      </c>
      <c r="D3516" s="78">
        <f t="shared" si="427"/>
        <v>1</v>
      </c>
      <c r="E3516" s="78">
        <f t="shared" si="428"/>
        <v>5.3225963743298609E-48</v>
      </c>
      <c r="F3516" s="78">
        <f t="shared" si="429"/>
        <v>-945.47752932410287</v>
      </c>
      <c r="G3516" s="78">
        <f t="shared" si="430"/>
        <v>100</v>
      </c>
      <c r="H3516" s="78">
        <f t="shared" si="431"/>
        <v>2.8261715380550336E-48</v>
      </c>
      <c r="I3516" s="78">
        <f t="shared" si="432"/>
        <v>2.8261715380550336E-46</v>
      </c>
      <c r="J3516" s="190"/>
    </row>
    <row r="3517" spans="1:10" x14ac:dyDescent="0.2">
      <c r="A3517" s="76">
        <v>75800</v>
      </c>
      <c r="B3517" s="76">
        <f t="shared" ref="B3517:B3580" si="433">A3517/1000</f>
        <v>75.8</v>
      </c>
      <c r="C3517" s="78">
        <f t="shared" ref="C3517:C3580" si="434">ABS(SIN(((144*PI()*$A3517*VLOOKUP($D$8,$C$13:$D$16,2,FALSE))/($D$11*1000000)))/(VLOOKUP($D$8,$C$13:$D$16,2,FALSE)*SIN(((144*PI()*$A3517)/($D$11*1000000)))))^3</f>
        <v>7.3081077408259213E-47</v>
      </c>
      <c r="D3517" s="78">
        <f t="shared" ref="D3517:D3580" si="435">ABS(SIN(((144*VLOOKUP($D$8,$C$13:$D$16,2,FALSE)*PI()*$A3517*VLOOKUP($D$8,$C$13:$E$16,3,FALSE))/($D$11*1000000)))/(VLOOKUP($D$8,$C$13:$E$16,3,FALSE)*SIN(((144*VLOOKUP($D$8,$C$13:$D$16,2,FALSE)*PI()*$A3517)/($D$11*1000000)))))^1</f>
        <v>1</v>
      </c>
      <c r="E3517" s="78">
        <f t="shared" ref="E3517:E3580" si="436">C3517*D3517</f>
        <v>7.3081077408259213E-47</v>
      </c>
      <c r="F3517" s="78">
        <f t="shared" ref="F3517:F3580" si="437">20*LOG10(E3517)</f>
        <v>-922.72390117247301</v>
      </c>
      <c r="G3517" s="78">
        <f t="shared" ref="G3517:G3580" si="438">A3517-A3516</f>
        <v>100</v>
      </c>
      <c r="H3517" s="78">
        <f t="shared" ref="H3517:H3580" si="439">((C3517+C3516)/2)</f>
        <v>3.9201836891294539E-47</v>
      </c>
      <c r="I3517" s="78">
        <f t="shared" si="432"/>
        <v>3.9201836891294538E-45</v>
      </c>
      <c r="J3517" s="190"/>
    </row>
    <row r="3518" spans="1:10" x14ac:dyDescent="0.2">
      <c r="A3518" s="76">
        <v>75900</v>
      </c>
      <c r="B3518" s="76">
        <f t="shared" si="433"/>
        <v>75.900000000000006</v>
      </c>
      <c r="C3518" s="78">
        <f t="shared" si="434"/>
        <v>2.8934335871472085E-46</v>
      </c>
      <c r="D3518" s="78">
        <f t="shared" si="435"/>
        <v>1</v>
      </c>
      <c r="E3518" s="78">
        <f t="shared" si="436"/>
        <v>2.8934335871472085E-46</v>
      </c>
      <c r="F3518" s="78">
        <f t="shared" si="437"/>
        <v>-910.77172963056023</v>
      </c>
      <c r="G3518" s="78">
        <f t="shared" si="438"/>
        <v>100</v>
      </c>
      <c r="H3518" s="78">
        <f t="shared" si="439"/>
        <v>1.8121221806149005E-46</v>
      </c>
      <c r="I3518" s="78">
        <f t="shared" ref="I3518:I3581" si="440">G3518*H3518</f>
        <v>1.8121221806149004E-44</v>
      </c>
      <c r="J3518" s="190"/>
    </row>
    <row r="3519" spans="1:10" x14ac:dyDescent="0.2">
      <c r="A3519" s="76">
        <v>76000</v>
      </c>
      <c r="B3519" s="76">
        <f t="shared" si="433"/>
        <v>76</v>
      </c>
      <c r="C3519" s="78">
        <f t="shared" si="434"/>
        <v>7.4021696779849218E-46</v>
      </c>
      <c r="D3519" s="78">
        <f t="shared" si="435"/>
        <v>1</v>
      </c>
      <c r="E3519" s="78">
        <f t="shared" si="436"/>
        <v>7.4021696779849218E-46</v>
      </c>
      <c r="F3519" s="78">
        <f t="shared" si="437"/>
        <v>-902.61281927817674</v>
      </c>
      <c r="G3519" s="78">
        <f t="shared" si="438"/>
        <v>100</v>
      </c>
      <c r="H3519" s="78">
        <f t="shared" si="439"/>
        <v>5.1478016325660652E-46</v>
      </c>
      <c r="I3519" s="78">
        <f t="shared" si="440"/>
        <v>5.1478016325660654E-44</v>
      </c>
      <c r="J3519" s="190"/>
    </row>
    <row r="3520" spans="1:10" x14ac:dyDescent="0.2">
      <c r="A3520" s="76">
        <v>76100</v>
      </c>
      <c r="B3520" s="76">
        <f t="shared" si="433"/>
        <v>76.099999999999994</v>
      </c>
      <c r="C3520" s="78">
        <f t="shared" si="434"/>
        <v>1.7306379149969753E-47</v>
      </c>
      <c r="D3520" s="78">
        <f t="shared" si="435"/>
        <v>1</v>
      </c>
      <c r="E3520" s="78">
        <f t="shared" si="436"/>
        <v>1.7306379149969753E-47</v>
      </c>
      <c r="F3520" s="78">
        <f t="shared" si="437"/>
        <v>-935.23587571895393</v>
      </c>
      <c r="G3520" s="78">
        <f t="shared" si="438"/>
        <v>100</v>
      </c>
      <c r="H3520" s="78">
        <f t="shared" si="439"/>
        <v>3.7876167347423098E-46</v>
      </c>
      <c r="I3520" s="78">
        <f t="shared" si="440"/>
        <v>3.78761673474231E-44</v>
      </c>
      <c r="J3520" s="190"/>
    </row>
    <row r="3521" spans="1:10" x14ac:dyDescent="0.2">
      <c r="A3521" s="76">
        <v>76200</v>
      </c>
      <c r="B3521" s="76">
        <f t="shared" si="433"/>
        <v>76.2</v>
      </c>
      <c r="C3521" s="78">
        <f t="shared" si="434"/>
        <v>1.2640453216451464E-46</v>
      </c>
      <c r="D3521" s="78">
        <f t="shared" si="435"/>
        <v>1</v>
      </c>
      <c r="E3521" s="78">
        <f t="shared" si="436"/>
        <v>1.2640453216451464E-46</v>
      </c>
      <c r="F3521" s="78">
        <f t="shared" si="437"/>
        <v>-917.96474708772564</v>
      </c>
      <c r="G3521" s="78">
        <f t="shared" si="438"/>
        <v>100</v>
      </c>
      <c r="H3521" s="78">
        <f t="shared" si="439"/>
        <v>7.1855455657242197E-47</v>
      </c>
      <c r="I3521" s="78">
        <f t="shared" si="440"/>
        <v>7.18554556572422E-45</v>
      </c>
      <c r="J3521" s="190"/>
    </row>
    <row r="3522" spans="1:10" x14ac:dyDescent="0.2">
      <c r="A3522" s="76">
        <v>76300</v>
      </c>
      <c r="B3522" s="76">
        <f t="shared" si="433"/>
        <v>76.3</v>
      </c>
      <c r="C3522" s="78">
        <f t="shared" si="434"/>
        <v>2.9623926966564047E-48</v>
      </c>
      <c r="D3522" s="78">
        <f t="shared" si="435"/>
        <v>1</v>
      </c>
      <c r="E3522" s="78">
        <f t="shared" si="436"/>
        <v>2.9623926966564047E-48</v>
      </c>
      <c r="F3522" s="78">
        <f t="shared" si="437"/>
        <v>-950.56714743292957</v>
      </c>
      <c r="G3522" s="78">
        <f t="shared" si="438"/>
        <v>100</v>
      </c>
      <c r="H3522" s="78">
        <f t="shared" si="439"/>
        <v>6.468346243058552E-47</v>
      </c>
      <c r="I3522" s="78">
        <f t="shared" si="440"/>
        <v>6.4683462430585514E-45</v>
      </c>
      <c r="J3522" s="190"/>
    </row>
    <row r="3523" spans="1:10" x14ac:dyDescent="0.2">
      <c r="A3523" s="76">
        <v>76400</v>
      </c>
      <c r="B3523" s="76">
        <f t="shared" si="433"/>
        <v>76.400000000000006</v>
      </c>
      <c r="C3523" s="78">
        <f t="shared" si="434"/>
        <v>9.8740481194680542E-49</v>
      </c>
      <c r="D3523" s="78">
        <f t="shared" si="435"/>
        <v>1</v>
      </c>
      <c r="E3523" s="78">
        <f t="shared" si="436"/>
        <v>9.8740481194680542E-49</v>
      </c>
      <c r="F3523" s="78">
        <f t="shared" si="437"/>
        <v>-960.11009521304368</v>
      </c>
      <c r="G3523" s="78">
        <f t="shared" si="438"/>
        <v>100</v>
      </c>
      <c r="H3523" s="78">
        <f t="shared" si="439"/>
        <v>1.9748987543016051E-48</v>
      </c>
      <c r="I3523" s="78">
        <f t="shared" si="440"/>
        <v>1.9748987543016051E-46</v>
      </c>
      <c r="J3523" s="190"/>
    </row>
    <row r="3524" spans="1:10" x14ac:dyDescent="0.2">
      <c r="A3524" s="76">
        <v>76500</v>
      </c>
      <c r="B3524" s="76">
        <f t="shared" si="433"/>
        <v>76.5</v>
      </c>
      <c r="C3524" s="78">
        <f t="shared" si="434"/>
        <v>4.0250291853510633E-47</v>
      </c>
      <c r="D3524" s="78">
        <f t="shared" si="435"/>
        <v>1</v>
      </c>
      <c r="E3524" s="78">
        <f t="shared" si="436"/>
        <v>4.0250291853510633E-47</v>
      </c>
      <c r="F3524" s="78">
        <f t="shared" si="437"/>
        <v>-927.90461932460062</v>
      </c>
      <c r="G3524" s="78">
        <f t="shared" si="438"/>
        <v>100</v>
      </c>
      <c r="H3524" s="78">
        <f t="shared" si="439"/>
        <v>2.061884833272872E-47</v>
      </c>
      <c r="I3524" s="78">
        <f t="shared" si="440"/>
        <v>2.0618848332728719E-45</v>
      </c>
      <c r="J3524" s="190"/>
    </row>
    <row r="3525" spans="1:10" x14ac:dyDescent="0.2">
      <c r="A3525" s="76">
        <v>76600</v>
      </c>
      <c r="B3525" s="76">
        <f t="shared" si="433"/>
        <v>76.599999999999994</v>
      </c>
      <c r="C3525" s="78">
        <f t="shared" si="434"/>
        <v>2.7667370507310395E-47</v>
      </c>
      <c r="D3525" s="78">
        <f t="shared" si="435"/>
        <v>1</v>
      </c>
      <c r="E3525" s="78">
        <f t="shared" si="436"/>
        <v>2.7667370507310395E-47</v>
      </c>
      <c r="F3525" s="78">
        <f t="shared" si="437"/>
        <v>-931.16064228044797</v>
      </c>
      <c r="G3525" s="78">
        <f t="shared" si="438"/>
        <v>100</v>
      </c>
      <c r="H3525" s="78">
        <f t="shared" si="439"/>
        <v>3.3958831180410517E-47</v>
      </c>
      <c r="I3525" s="78">
        <f t="shared" si="440"/>
        <v>3.3958831180410514E-45</v>
      </c>
      <c r="J3525" s="190"/>
    </row>
    <row r="3526" spans="1:10" x14ac:dyDescent="0.2">
      <c r="A3526" s="76">
        <v>76700</v>
      </c>
      <c r="B3526" s="76">
        <f t="shared" si="433"/>
        <v>76.7</v>
      </c>
      <c r="C3526" s="78">
        <f t="shared" si="434"/>
        <v>2.0883839824619012E-49</v>
      </c>
      <c r="D3526" s="78">
        <f t="shared" si="435"/>
        <v>1</v>
      </c>
      <c r="E3526" s="78">
        <f t="shared" si="436"/>
        <v>2.0883839824619012E-49</v>
      </c>
      <c r="F3526" s="78">
        <f t="shared" si="437"/>
        <v>-973.6037929282179</v>
      </c>
      <c r="G3526" s="78">
        <f t="shared" si="438"/>
        <v>100</v>
      </c>
      <c r="H3526" s="78">
        <f t="shared" si="439"/>
        <v>1.3938104452778293E-47</v>
      </c>
      <c r="I3526" s="78">
        <f t="shared" si="440"/>
        <v>1.3938104452778294E-45</v>
      </c>
      <c r="J3526" s="190"/>
    </row>
    <row r="3527" spans="1:10" x14ac:dyDescent="0.2">
      <c r="A3527" s="76">
        <v>76800</v>
      </c>
      <c r="B3527" s="76">
        <f t="shared" si="433"/>
        <v>76.8</v>
      </c>
      <c r="C3527" s="78">
        <f t="shared" si="434"/>
        <v>6.2064023561026614E-48</v>
      </c>
      <c r="D3527" s="78">
        <f t="shared" si="435"/>
        <v>1</v>
      </c>
      <c r="E3527" s="78">
        <f t="shared" si="436"/>
        <v>6.2064023561026614E-48</v>
      </c>
      <c r="F3527" s="78">
        <f t="shared" si="437"/>
        <v>-944.14320145750276</v>
      </c>
      <c r="G3527" s="78">
        <f t="shared" si="438"/>
        <v>100</v>
      </c>
      <c r="H3527" s="78">
        <f t="shared" si="439"/>
        <v>3.2076203771744255E-48</v>
      </c>
      <c r="I3527" s="78">
        <f t="shared" si="440"/>
        <v>3.2076203771744256E-46</v>
      </c>
      <c r="J3527" s="190"/>
    </row>
    <row r="3528" spans="1:10" x14ac:dyDescent="0.2">
      <c r="A3528" s="76">
        <v>76900</v>
      </c>
      <c r="B3528" s="76">
        <f t="shared" si="433"/>
        <v>76.900000000000006</v>
      </c>
      <c r="C3528" s="78">
        <f t="shared" si="434"/>
        <v>7.7789342767593826E-47</v>
      </c>
      <c r="D3528" s="78">
        <f t="shared" si="435"/>
        <v>1</v>
      </c>
      <c r="E3528" s="78">
        <f t="shared" si="436"/>
        <v>7.7789342767593826E-47</v>
      </c>
      <c r="F3528" s="78">
        <f t="shared" si="437"/>
        <v>-922.18159795590259</v>
      </c>
      <c r="G3528" s="78">
        <f t="shared" si="438"/>
        <v>100</v>
      </c>
      <c r="H3528" s="78">
        <f t="shared" si="439"/>
        <v>4.1997872561848244E-47</v>
      </c>
      <c r="I3528" s="78">
        <f t="shared" si="440"/>
        <v>4.1997872561848246E-45</v>
      </c>
      <c r="J3528" s="190"/>
    </row>
    <row r="3529" spans="1:10" x14ac:dyDescent="0.2">
      <c r="A3529" s="76">
        <v>77000</v>
      </c>
      <c r="B3529" s="76">
        <f t="shared" si="433"/>
        <v>77</v>
      </c>
      <c r="C3529" s="78">
        <f t="shared" si="434"/>
        <v>3.0079514241622069E-46</v>
      </c>
      <c r="D3529" s="78">
        <f t="shared" si="435"/>
        <v>1</v>
      </c>
      <c r="E3529" s="78">
        <f t="shared" si="436"/>
        <v>3.0079514241622069E-46</v>
      </c>
      <c r="F3529" s="78">
        <f t="shared" si="437"/>
        <v>-910.43458363014952</v>
      </c>
      <c r="G3529" s="78">
        <f t="shared" si="438"/>
        <v>100</v>
      </c>
      <c r="H3529" s="78">
        <f t="shared" si="439"/>
        <v>1.8929224259190727E-46</v>
      </c>
      <c r="I3529" s="78">
        <f t="shared" si="440"/>
        <v>1.8929224259190726E-44</v>
      </c>
      <c r="J3529" s="190"/>
    </row>
    <row r="3530" spans="1:10" x14ac:dyDescent="0.2">
      <c r="A3530" s="76">
        <v>77100</v>
      </c>
      <c r="B3530" s="76">
        <f t="shared" si="433"/>
        <v>77.099999999999994</v>
      </c>
      <c r="C3530" s="78">
        <f t="shared" si="434"/>
        <v>7.6162056731656244E-46</v>
      </c>
      <c r="D3530" s="78">
        <f t="shared" si="435"/>
        <v>1</v>
      </c>
      <c r="E3530" s="78">
        <f t="shared" si="436"/>
        <v>7.6162056731656244E-46</v>
      </c>
      <c r="F3530" s="78">
        <f t="shared" si="437"/>
        <v>-902.3652267296701</v>
      </c>
      <c r="G3530" s="78">
        <f t="shared" si="438"/>
        <v>100</v>
      </c>
      <c r="H3530" s="78">
        <f t="shared" si="439"/>
        <v>5.3120785486639153E-46</v>
      </c>
      <c r="I3530" s="78">
        <f t="shared" si="440"/>
        <v>5.3120785486639156E-44</v>
      </c>
      <c r="J3530" s="190"/>
    </row>
    <row r="3531" spans="1:10" x14ac:dyDescent="0.2">
      <c r="A3531" s="76">
        <v>77200</v>
      </c>
      <c r="B3531" s="76">
        <f t="shared" si="433"/>
        <v>77.2</v>
      </c>
      <c r="C3531" s="78">
        <f t="shared" si="434"/>
        <v>1.9265402683673237E-47</v>
      </c>
      <c r="D3531" s="78">
        <f t="shared" si="435"/>
        <v>1</v>
      </c>
      <c r="E3531" s="78">
        <f t="shared" si="436"/>
        <v>1.9265402683673237E-47</v>
      </c>
      <c r="F3531" s="78">
        <f t="shared" si="437"/>
        <v>-934.30443817945661</v>
      </c>
      <c r="G3531" s="78">
        <f t="shared" si="438"/>
        <v>100</v>
      </c>
      <c r="H3531" s="78">
        <f t="shared" si="439"/>
        <v>3.9044298500011783E-46</v>
      </c>
      <c r="I3531" s="78">
        <f t="shared" si="440"/>
        <v>3.9044298500011782E-44</v>
      </c>
      <c r="J3531" s="190"/>
    </row>
    <row r="3532" spans="1:10" x14ac:dyDescent="0.2">
      <c r="A3532" s="76">
        <v>77300</v>
      </c>
      <c r="B3532" s="76">
        <f t="shared" si="433"/>
        <v>77.3</v>
      </c>
      <c r="C3532" s="78">
        <f t="shared" si="434"/>
        <v>1.3369726686158073E-46</v>
      </c>
      <c r="D3532" s="78">
        <f t="shared" si="435"/>
        <v>1</v>
      </c>
      <c r="E3532" s="78">
        <f t="shared" si="436"/>
        <v>1.3369726686158073E-46</v>
      </c>
      <c r="F3532" s="78">
        <f t="shared" si="437"/>
        <v>-917.47754941632593</v>
      </c>
      <c r="G3532" s="78">
        <f t="shared" si="438"/>
        <v>100</v>
      </c>
      <c r="H3532" s="78">
        <f t="shared" si="439"/>
        <v>7.6481334772626984E-47</v>
      </c>
      <c r="I3532" s="78">
        <f t="shared" si="440"/>
        <v>7.6481334772626989E-45</v>
      </c>
      <c r="J3532" s="190"/>
    </row>
    <row r="3533" spans="1:10" x14ac:dyDescent="0.2">
      <c r="A3533" s="76">
        <v>77400</v>
      </c>
      <c r="B3533" s="76">
        <f t="shared" si="433"/>
        <v>77.400000000000006</v>
      </c>
      <c r="C3533" s="78">
        <f t="shared" si="434"/>
        <v>2.409983487672329E-48</v>
      </c>
      <c r="D3533" s="78">
        <f t="shared" si="435"/>
        <v>1</v>
      </c>
      <c r="E3533" s="78">
        <f t="shared" si="436"/>
        <v>2.409983487672329E-48</v>
      </c>
      <c r="F3533" s="78">
        <f t="shared" si="437"/>
        <v>-952.35971866084583</v>
      </c>
      <c r="G3533" s="78">
        <f t="shared" si="438"/>
        <v>100</v>
      </c>
      <c r="H3533" s="78">
        <f t="shared" si="439"/>
        <v>6.8053625174626525E-47</v>
      </c>
      <c r="I3533" s="78">
        <f t="shared" si="440"/>
        <v>6.8053625174626529E-45</v>
      </c>
      <c r="J3533" s="190"/>
    </row>
    <row r="3534" spans="1:10" x14ac:dyDescent="0.2">
      <c r="A3534" s="76">
        <v>77500</v>
      </c>
      <c r="B3534" s="76">
        <f t="shared" si="433"/>
        <v>77.5</v>
      </c>
      <c r="C3534" s="78">
        <f t="shared" si="434"/>
        <v>1.3028925130037695E-48</v>
      </c>
      <c r="D3534" s="78">
        <f t="shared" si="435"/>
        <v>1</v>
      </c>
      <c r="E3534" s="78">
        <f t="shared" si="436"/>
        <v>1.3028925130037695E-48</v>
      </c>
      <c r="F3534" s="78">
        <f t="shared" si="437"/>
        <v>-957.70182823117966</v>
      </c>
      <c r="G3534" s="78">
        <f t="shared" si="438"/>
        <v>100</v>
      </c>
      <c r="H3534" s="78">
        <f t="shared" si="439"/>
        <v>1.8564380003380494E-48</v>
      </c>
      <c r="I3534" s="78">
        <f t="shared" si="440"/>
        <v>1.8564380003380493E-46</v>
      </c>
      <c r="J3534" s="190"/>
    </row>
    <row r="3535" spans="1:10" x14ac:dyDescent="0.2">
      <c r="A3535" s="76">
        <v>77600</v>
      </c>
      <c r="B3535" s="76">
        <f t="shared" si="433"/>
        <v>77.599999999999994</v>
      </c>
      <c r="C3535" s="78">
        <f t="shared" si="434"/>
        <v>4.3854324412928428E-47</v>
      </c>
      <c r="D3535" s="78">
        <f t="shared" si="435"/>
        <v>1</v>
      </c>
      <c r="E3535" s="78">
        <f t="shared" si="436"/>
        <v>4.3854324412928428E-47</v>
      </c>
      <c r="F3535" s="78">
        <f t="shared" si="437"/>
        <v>-927.15975150042982</v>
      </c>
      <c r="G3535" s="78">
        <f t="shared" si="438"/>
        <v>100</v>
      </c>
      <c r="H3535" s="78">
        <f t="shared" si="439"/>
        <v>2.2578608462966097E-47</v>
      </c>
      <c r="I3535" s="78">
        <f t="shared" si="440"/>
        <v>2.2578608462966096E-45</v>
      </c>
      <c r="J3535" s="190"/>
    </row>
    <row r="3536" spans="1:10" x14ac:dyDescent="0.2">
      <c r="A3536" s="76">
        <v>77700</v>
      </c>
      <c r="B3536" s="76">
        <f t="shared" si="433"/>
        <v>77.7</v>
      </c>
      <c r="C3536" s="78">
        <f t="shared" si="434"/>
        <v>2.5232377632188331E-47</v>
      </c>
      <c r="D3536" s="78">
        <f t="shared" si="435"/>
        <v>1</v>
      </c>
      <c r="E3536" s="78">
        <f t="shared" si="436"/>
        <v>2.5232377632188331E-47</v>
      </c>
      <c r="F3536" s="78">
        <f t="shared" si="437"/>
        <v>-931.96083648478316</v>
      </c>
      <c r="G3536" s="78">
        <f t="shared" si="438"/>
        <v>100</v>
      </c>
      <c r="H3536" s="78">
        <f t="shared" si="439"/>
        <v>3.4543351022558377E-47</v>
      </c>
      <c r="I3536" s="78">
        <f t="shared" si="440"/>
        <v>3.4543351022558377E-45</v>
      </c>
      <c r="J3536" s="190"/>
    </row>
    <row r="3537" spans="1:10" x14ac:dyDescent="0.2">
      <c r="A3537" s="76">
        <v>77800</v>
      </c>
      <c r="B3537" s="76">
        <f t="shared" si="433"/>
        <v>77.8</v>
      </c>
      <c r="C3537" s="78">
        <f t="shared" si="434"/>
        <v>1.2388635249877751E-49</v>
      </c>
      <c r="D3537" s="78">
        <f t="shared" si="435"/>
        <v>1</v>
      </c>
      <c r="E3537" s="78">
        <f t="shared" si="436"/>
        <v>1.2388635249877751E-49</v>
      </c>
      <c r="F3537" s="78">
        <f t="shared" si="437"/>
        <v>-978.13953067004547</v>
      </c>
      <c r="G3537" s="78">
        <f t="shared" si="438"/>
        <v>100</v>
      </c>
      <c r="H3537" s="78">
        <f t="shared" si="439"/>
        <v>1.2678131992343554E-47</v>
      </c>
      <c r="I3537" s="78">
        <f t="shared" si="440"/>
        <v>1.2678131992343555E-45</v>
      </c>
      <c r="J3537" s="190"/>
    </row>
    <row r="3538" spans="1:10" x14ac:dyDescent="0.2">
      <c r="A3538" s="76">
        <v>77900</v>
      </c>
      <c r="B3538" s="76">
        <f t="shared" si="433"/>
        <v>77.900000000000006</v>
      </c>
      <c r="C3538" s="78">
        <f t="shared" si="434"/>
        <v>3.377654419311056E-46</v>
      </c>
      <c r="D3538" s="78">
        <f t="shared" si="435"/>
        <v>1</v>
      </c>
      <c r="E3538" s="78">
        <f t="shared" si="436"/>
        <v>3.377654419311056E-46</v>
      </c>
      <c r="F3538" s="78">
        <f t="shared" si="437"/>
        <v>-909.4276957362938</v>
      </c>
      <c r="G3538" s="78">
        <f t="shared" si="438"/>
        <v>100</v>
      </c>
      <c r="H3538" s="78">
        <f t="shared" si="439"/>
        <v>1.6894466414180218E-46</v>
      </c>
      <c r="I3538" s="78">
        <f t="shared" si="440"/>
        <v>1.6894466414180218E-44</v>
      </c>
      <c r="J3538" s="190"/>
    </row>
    <row r="3539" spans="1:10" x14ac:dyDescent="0.2">
      <c r="A3539" s="76">
        <v>78000</v>
      </c>
      <c r="B3539" s="76">
        <f t="shared" si="433"/>
        <v>78</v>
      </c>
      <c r="C3539" s="78">
        <f t="shared" si="434"/>
        <v>8.3814713673110432E-47</v>
      </c>
      <c r="D3539" s="78">
        <f t="shared" si="435"/>
        <v>1</v>
      </c>
      <c r="E3539" s="78">
        <f t="shared" si="436"/>
        <v>8.3814713673110432E-47</v>
      </c>
      <c r="F3539" s="78">
        <f t="shared" si="437"/>
        <v>-921.53359468559984</v>
      </c>
      <c r="G3539" s="78">
        <f t="shared" si="438"/>
        <v>100</v>
      </c>
      <c r="H3539" s="78">
        <f t="shared" si="439"/>
        <v>2.1079007780210803E-46</v>
      </c>
      <c r="I3539" s="78">
        <f t="shared" si="440"/>
        <v>2.1079007780210803E-44</v>
      </c>
      <c r="J3539" s="190"/>
    </row>
    <row r="3540" spans="1:10" x14ac:dyDescent="0.2">
      <c r="A3540" s="76">
        <v>78100</v>
      </c>
      <c r="B3540" s="76">
        <f t="shared" si="433"/>
        <v>78.099999999999994</v>
      </c>
      <c r="C3540" s="78">
        <f t="shared" si="434"/>
        <v>3.1681301606113229E-46</v>
      </c>
      <c r="D3540" s="78">
        <f t="shared" si="435"/>
        <v>1</v>
      </c>
      <c r="E3540" s="78">
        <f t="shared" si="436"/>
        <v>3.1681301606113229E-46</v>
      </c>
      <c r="F3540" s="78">
        <f t="shared" si="437"/>
        <v>-909.98393968007235</v>
      </c>
      <c r="G3540" s="78">
        <f t="shared" si="438"/>
        <v>100</v>
      </c>
      <c r="H3540" s="78">
        <f t="shared" si="439"/>
        <v>2.0031386486712138E-46</v>
      </c>
      <c r="I3540" s="78">
        <f t="shared" si="440"/>
        <v>2.0031386486712137E-44</v>
      </c>
      <c r="J3540" s="190"/>
    </row>
    <row r="3541" spans="1:10" x14ac:dyDescent="0.2">
      <c r="A3541" s="76">
        <v>78200</v>
      </c>
      <c r="B3541" s="76">
        <f t="shared" si="433"/>
        <v>78.2</v>
      </c>
      <c r="C3541" s="78">
        <f t="shared" si="434"/>
        <v>4.1400836434070727E-50</v>
      </c>
      <c r="D3541" s="78">
        <f t="shared" si="435"/>
        <v>1</v>
      </c>
      <c r="E3541" s="78">
        <f t="shared" si="436"/>
        <v>4.1400836434070727E-50</v>
      </c>
      <c r="F3541" s="78">
        <f t="shared" si="437"/>
        <v>-987.65981769205939</v>
      </c>
      <c r="G3541" s="78">
        <f t="shared" si="438"/>
        <v>100</v>
      </c>
      <c r="H3541" s="78">
        <f t="shared" si="439"/>
        <v>1.5842720844878318E-46</v>
      </c>
      <c r="I3541" s="78">
        <f t="shared" si="440"/>
        <v>1.5842720844878319E-44</v>
      </c>
      <c r="J3541" s="190"/>
    </row>
    <row r="3542" spans="1:10" x14ac:dyDescent="0.2">
      <c r="A3542" s="76">
        <v>78300</v>
      </c>
      <c r="B3542" s="76">
        <f t="shared" si="433"/>
        <v>78.3</v>
      </c>
      <c r="C3542" s="78">
        <f t="shared" si="434"/>
        <v>2.165861396057794E-47</v>
      </c>
      <c r="D3542" s="78">
        <f t="shared" si="435"/>
        <v>1</v>
      </c>
      <c r="E3542" s="78">
        <f t="shared" si="436"/>
        <v>2.165861396057794E-47</v>
      </c>
      <c r="F3542" s="78">
        <f t="shared" si="437"/>
        <v>-933.28738678850129</v>
      </c>
      <c r="G3542" s="78">
        <f t="shared" si="438"/>
        <v>100</v>
      </c>
      <c r="H3542" s="78">
        <f t="shared" si="439"/>
        <v>1.0850007398506005E-47</v>
      </c>
      <c r="I3542" s="78">
        <f t="shared" si="440"/>
        <v>1.0850007398506005E-45</v>
      </c>
      <c r="J3542" s="190"/>
    </row>
    <row r="3543" spans="1:10" x14ac:dyDescent="0.2">
      <c r="A3543" s="76">
        <v>78400</v>
      </c>
      <c r="B3543" s="76">
        <f t="shared" si="433"/>
        <v>78.400000000000006</v>
      </c>
      <c r="C3543" s="78">
        <f t="shared" si="434"/>
        <v>1.4320921533508599E-46</v>
      </c>
      <c r="D3543" s="78">
        <f t="shared" si="435"/>
        <v>1</v>
      </c>
      <c r="E3543" s="78">
        <f t="shared" si="436"/>
        <v>1.4320921533508599E-46</v>
      </c>
      <c r="F3543" s="78">
        <f t="shared" si="437"/>
        <v>-916.88058069637236</v>
      </c>
      <c r="G3543" s="78">
        <f t="shared" si="438"/>
        <v>100</v>
      </c>
      <c r="H3543" s="78">
        <f t="shared" si="439"/>
        <v>8.2433914647831963E-47</v>
      </c>
      <c r="I3543" s="78">
        <f t="shared" si="440"/>
        <v>8.2433914647831959E-45</v>
      </c>
      <c r="J3543" s="190"/>
    </row>
    <row r="3544" spans="1:10" x14ac:dyDescent="0.2">
      <c r="A3544" s="76">
        <v>78500</v>
      </c>
      <c r="B3544" s="76">
        <f t="shared" si="433"/>
        <v>78.5</v>
      </c>
      <c r="C3544" s="78">
        <f t="shared" si="434"/>
        <v>1.9573467673290387E-48</v>
      </c>
      <c r="D3544" s="78">
        <f t="shared" si="435"/>
        <v>1</v>
      </c>
      <c r="E3544" s="78">
        <f t="shared" si="436"/>
        <v>1.9573467673290387E-48</v>
      </c>
      <c r="F3544" s="78">
        <f t="shared" si="437"/>
        <v>-954.16664454155125</v>
      </c>
      <c r="G3544" s="78">
        <f t="shared" si="438"/>
        <v>100</v>
      </c>
      <c r="H3544" s="78">
        <f t="shared" si="439"/>
        <v>7.2583281051207515E-47</v>
      </c>
      <c r="I3544" s="78">
        <f t="shared" si="440"/>
        <v>7.258328105120752E-45</v>
      </c>
      <c r="J3544" s="190"/>
    </row>
    <row r="3545" spans="1:10" x14ac:dyDescent="0.2">
      <c r="A3545" s="76">
        <v>78600</v>
      </c>
      <c r="B3545" s="76">
        <f t="shared" si="433"/>
        <v>78.599999999999994</v>
      </c>
      <c r="C3545" s="78">
        <f t="shared" si="434"/>
        <v>1.7029840435196958E-48</v>
      </c>
      <c r="D3545" s="78">
        <f t="shared" si="435"/>
        <v>1</v>
      </c>
      <c r="E3545" s="78">
        <f t="shared" si="436"/>
        <v>1.7029840435196958E-48</v>
      </c>
      <c r="F3545" s="78">
        <f t="shared" si="437"/>
        <v>-955.3757884247035</v>
      </c>
      <c r="G3545" s="78">
        <f t="shared" si="438"/>
        <v>100</v>
      </c>
      <c r="H3545" s="78">
        <f t="shared" si="439"/>
        <v>1.8301654054243672E-48</v>
      </c>
      <c r="I3545" s="78">
        <f t="shared" si="440"/>
        <v>1.8301654054243674E-46</v>
      </c>
      <c r="J3545" s="190"/>
    </row>
    <row r="3546" spans="1:10" x14ac:dyDescent="0.2">
      <c r="A3546" s="76">
        <v>78700</v>
      </c>
      <c r="B3546" s="76">
        <f t="shared" si="433"/>
        <v>78.7</v>
      </c>
      <c r="C3546" s="78">
        <f t="shared" si="434"/>
        <v>4.8333439809893572E-47</v>
      </c>
      <c r="D3546" s="78">
        <f t="shared" si="435"/>
        <v>1</v>
      </c>
      <c r="E3546" s="78">
        <f t="shared" si="436"/>
        <v>4.8333439809893572E-47</v>
      </c>
      <c r="F3546" s="78">
        <f t="shared" si="437"/>
        <v>-926.31504591501869</v>
      </c>
      <c r="G3546" s="78">
        <f t="shared" si="438"/>
        <v>100</v>
      </c>
      <c r="H3546" s="78">
        <f t="shared" si="439"/>
        <v>2.5018211926706636E-47</v>
      </c>
      <c r="I3546" s="78">
        <f t="shared" si="440"/>
        <v>2.5018211926706635E-45</v>
      </c>
      <c r="J3546" s="190"/>
    </row>
    <row r="3547" spans="1:10" x14ac:dyDescent="0.2">
      <c r="A3547" s="76">
        <v>78800</v>
      </c>
      <c r="B3547" s="76">
        <f t="shared" si="433"/>
        <v>78.8</v>
      </c>
      <c r="C3547" s="78">
        <f t="shared" si="434"/>
        <v>2.3254887797854949E-47</v>
      </c>
      <c r="D3547" s="78">
        <f t="shared" si="435"/>
        <v>1</v>
      </c>
      <c r="E3547" s="78">
        <f t="shared" si="436"/>
        <v>2.3254887797854949E-47</v>
      </c>
      <c r="F3547" s="78">
        <f t="shared" si="437"/>
        <v>-932.66971503136142</v>
      </c>
      <c r="G3547" s="78">
        <f t="shared" si="438"/>
        <v>100</v>
      </c>
      <c r="H3547" s="78">
        <f t="shared" si="439"/>
        <v>3.5794163803874258E-47</v>
      </c>
      <c r="I3547" s="78">
        <f t="shared" si="440"/>
        <v>3.5794163803874258E-45</v>
      </c>
      <c r="J3547" s="190"/>
    </row>
    <row r="3548" spans="1:10" x14ac:dyDescent="0.2">
      <c r="A3548" s="76">
        <v>78900</v>
      </c>
      <c r="B3548" s="76">
        <f t="shared" si="433"/>
        <v>78.900000000000006</v>
      </c>
      <c r="C3548" s="78">
        <f t="shared" si="434"/>
        <v>6.6539160549038706E-50</v>
      </c>
      <c r="D3548" s="78">
        <f t="shared" si="435"/>
        <v>1</v>
      </c>
      <c r="E3548" s="78">
        <f t="shared" si="436"/>
        <v>6.6539160549038706E-50</v>
      </c>
      <c r="F3548" s="78">
        <f t="shared" si="437"/>
        <v>-983.53845364891117</v>
      </c>
      <c r="G3548" s="78">
        <f t="shared" si="438"/>
        <v>100</v>
      </c>
      <c r="H3548" s="78">
        <f t="shared" si="439"/>
        <v>1.1660713479201993E-47</v>
      </c>
      <c r="I3548" s="78">
        <f t="shared" si="440"/>
        <v>1.1660713479201993E-45</v>
      </c>
      <c r="J3548" s="190"/>
    </row>
    <row r="3549" spans="1:10" x14ac:dyDescent="0.2">
      <c r="A3549" s="76">
        <v>79000</v>
      </c>
      <c r="B3549" s="76">
        <f t="shared" si="433"/>
        <v>79</v>
      </c>
      <c r="C3549" s="78">
        <f t="shared" si="434"/>
        <v>3.3073556845285529E-46</v>
      </c>
      <c r="D3549" s="78">
        <f t="shared" si="435"/>
        <v>1</v>
      </c>
      <c r="E3549" s="78">
        <f t="shared" si="436"/>
        <v>3.3073556845285529E-46</v>
      </c>
      <c r="F3549" s="78">
        <f t="shared" si="437"/>
        <v>-909.61038194072489</v>
      </c>
      <c r="G3549" s="78">
        <f t="shared" si="438"/>
        <v>100</v>
      </c>
      <c r="H3549" s="78">
        <f t="shared" si="439"/>
        <v>1.6540105380670217E-46</v>
      </c>
      <c r="I3549" s="78">
        <f t="shared" si="440"/>
        <v>1.6540105380670217E-44</v>
      </c>
      <c r="J3549" s="190"/>
    </row>
    <row r="3550" spans="1:10" x14ac:dyDescent="0.2">
      <c r="A3550" s="76">
        <v>79100</v>
      </c>
      <c r="B3550" s="76">
        <f t="shared" si="433"/>
        <v>79.099999999999994</v>
      </c>
      <c r="C3550" s="78">
        <f t="shared" si="434"/>
        <v>9.142522295440753E-47</v>
      </c>
      <c r="D3550" s="78">
        <f t="shared" si="435"/>
        <v>1</v>
      </c>
      <c r="E3550" s="78">
        <f t="shared" si="436"/>
        <v>9.142522295440753E-47</v>
      </c>
      <c r="F3550" s="78">
        <f t="shared" si="437"/>
        <v>-920.77867943790034</v>
      </c>
      <c r="G3550" s="78">
        <f t="shared" si="438"/>
        <v>100</v>
      </c>
      <c r="H3550" s="78">
        <f t="shared" si="439"/>
        <v>2.1108039570363142E-46</v>
      </c>
      <c r="I3550" s="78">
        <f t="shared" si="440"/>
        <v>2.1108039570363142E-44</v>
      </c>
      <c r="J3550" s="190"/>
    </row>
    <row r="3551" spans="1:10" x14ac:dyDescent="0.2">
      <c r="A3551" s="76">
        <v>79200</v>
      </c>
      <c r="B3551" s="76">
        <f t="shared" si="433"/>
        <v>79.2</v>
      </c>
      <c r="C3551" s="78">
        <f t="shared" si="434"/>
        <v>3.3810741515670573E-46</v>
      </c>
      <c r="D3551" s="78">
        <f t="shared" si="435"/>
        <v>1</v>
      </c>
      <c r="E3551" s="78">
        <f t="shared" si="436"/>
        <v>3.3810741515670573E-46</v>
      </c>
      <c r="F3551" s="78">
        <f t="shared" si="437"/>
        <v>-909.41890608919061</v>
      </c>
      <c r="G3551" s="78">
        <f t="shared" si="438"/>
        <v>100</v>
      </c>
      <c r="H3551" s="78">
        <f t="shared" si="439"/>
        <v>2.1476631905555664E-46</v>
      </c>
      <c r="I3551" s="78">
        <f t="shared" si="440"/>
        <v>2.1476631905555663E-44</v>
      </c>
      <c r="J3551" s="190"/>
    </row>
    <row r="3552" spans="1:10" x14ac:dyDescent="0.2">
      <c r="A3552" s="76">
        <v>79300</v>
      </c>
      <c r="B3552" s="76">
        <f t="shared" si="433"/>
        <v>79.3</v>
      </c>
      <c r="C3552" s="78">
        <f t="shared" si="434"/>
        <v>8.8483531343376142E-50</v>
      </c>
      <c r="D3552" s="78">
        <f t="shared" si="435"/>
        <v>1</v>
      </c>
      <c r="E3552" s="78">
        <f t="shared" si="436"/>
        <v>8.8483531343376142E-50</v>
      </c>
      <c r="F3552" s="78">
        <f t="shared" si="437"/>
        <v>-981.0627510633874</v>
      </c>
      <c r="G3552" s="78">
        <f t="shared" si="438"/>
        <v>100</v>
      </c>
      <c r="H3552" s="78">
        <f t="shared" si="439"/>
        <v>1.6909794934402455E-46</v>
      </c>
      <c r="I3552" s="78">
        <f t="shared" si="440"/>
        <v>1.6909794934402456E-44</v>
      </c>
      <c r="J3552" s="190"/>
    </row>
    <row r="3553" spans="1:10" x14ac:dyDescent="0.2">
      <c r="A3553" s="76">
        <v>79400</v>
      </c>
      <c r="B3553" s="76">
        <f t="shared" si="433"/>
        <v>79.400000000000006</v>
      </c>
      <c r="C3553" s="78">
        <f t="shared" si="434"/>
        <v>2.4599360620601376E-47</v>
      </c>
      <c r="D3553" s="78">
        <f t="shared" si="435"/>
        <v>1</v>
      </c>
      <c r="E3553" s="78">
        <f t="shared" si="436"/>
        <v>2.4599360620601376E-47</v>
      </c>
      <c r="F3553" s="78">
        <f t="shared" si="437"/>
        <v>-932.18152361610578</v>
      </c>
      <c r="G3553" s="78">
        <f t="shared" si="438"/>
        <v>100</v>
      </c>
      <c r="H3553" s="78">
        <f t="shared" si="439"/>
        <v>1.2343922075972376E-47</v>
      </c>
      <c r="I3553" s="78">
        <f t="shared" si="440"/>
        <v>1.2343922075972376E-45</v>
      </c>
      <c r="J3553" s="190"/>
    </row>
    <row r="3554" spans="1:10" x14ac:dyDescent="0.2">
      <c r="A3554" s="76">
        <v>79500</v>
      </c>
      <c r="B3554" s="76">
        <f t="shared" si="433"/>
        <v>79.5</v>
      </c>
      <c r="C3554" s="78">
        <f t="shared" si="434"/>
        <v>1.5537342838722261E-46</v>
      </c>
      <c r="D3554" s="78">
        <f t="shared" si="435"/>
        <v>1</v>
      </c>
      <c r="E3554" s="78">
        <f t="shared" si="436"/>
        <v>1.5537342838722261E-46</v>
      </c>
      <c r="F3554" s="78">
        <f t="shared" si="437"/>
        <v>-916.17246502492503</v>
      </c>
      <c r="G3554" s="78">
        <f t="shared" si="438"/>
        <v>100</v>
      </c>
      <c r="H3554" s="78">
        <f t="shared" si="439"/>
        <v>8.9986394503911988E-47</v>
      </c>
      <c r="I3554" s="78">
        <f t="shared" si="440"/>
        <v>8.9986394503911987E-45</v>
      </c>
      <c r="J3554" s="190"/>
    </row>
    <row r="3555" spans="1:10" x14ac:dyDescent="0.2">
      <c r="A3555" s="76">
        <v>79600</v>
      </c>
      <c r="B3555" s="76">
        <f t="shared" si="433"/>
        <v>79.599999999999994</v>
      </c>
      <c r="C3555" s="78">
        <f t="shared" si="434"/>
        <v>1.5834074925579765E-48</v>
      </c>
      <c r="D3555" s="78">
        <f t="shared" si="435"/>
        <v>1</v>
      </c>
      <c r="E3555" s="78">
        <f t="shared" si="436"/>
        <v>1.5834074925579765E-48</v>
      </c>
      <c r="F3555" s="78">
        <f t="shared" si="437"/>
        <v>-956.00814608689177</v>
      </c>
      <c r="G3555" s="78">
        <f t="shared" si="438"/>
        <v>100</v>
      </c>
      <c r="H3555" s="78">
        <f t="shared" si="439"/>
        <v>7.8478417939890296E-47</v>
      </c>
      <c r="I3555" s="78">
        <f t="shared" si="440"/>
        <v>7.847841793989029E-45</v>
      </c>
      <c r="J3555" s="190"/>
    </row>
    <row r="3556" spans="1:10" x14ac:dyDescent="0.2">
      <c r="A3556" s="76">
        <v>79700</v>
      </c>
      <c r="B3556" s="76">
        <f t="shared" si="433"/>
        <v>79.7</v>
      </c>
      <c r="C3556" s="78">
        <f t="shared" si="434"/>
        <v>2.2132267628618398E-48</v>
      </c>
      <c r="D3556" s="78">
        <f t="shared" si="435"/>
        <v>1</v>
      </c>
      <c r="E3556" s="78">
        <f t="shared" si="436"/>
        <v>2.2132267628618398E-48</v>
      </c>
      <c r="F3556" s="78">
        <f t="shared" si="437"/>
        <v>-953.09948173668943</v>
      </c>
      <c r="G3556" s="78">
        <f t="shared" si="438"/>
        <v>100</v>
      </c>
      <c r="H3556" s="78">
        <f t="shared" si="439"/>
        <v>1.8983171277099083E-48</v>
      </c>
      <c r="I3556" s="78">
        <f t="shared" si="440"/>
        <v>1.8983171277099082E-46</v>
      </c>
      <c r="J3556" s="190"/>
    </row>
    <row r="3557" spans="1:10" x14ac:dyDescent="0.2">
      <c r="A3557" s="76">
        <v>79800</v>
      </c>
      <c r="B3557" s="76">
        <f t="shared" si="433"/>
        <v>79.8</v>
      </c>
      <c r="C3557" s="78">
        <f t="shared" si="434"/>
        <v>5.3900454256477065E-47</v>
      </c>
      <c r="D3557" s="78">
        <f t="shared" si="435"/>
        <v>1</v>
      </c>
      <c r="E3557" s="78">
        <f t="shared" si="436"/>
        <v>5.3900454256477065E-47</v>
      </c>
      <c r="F3557" s="78">
        <f t="shared" si="437"/>
        <v>-925.36815149394613</v>
      </c>
      <c r="G3557" s="78">
        <f t="shared" si="438"/>
        <v>100</v>
      </c>
      <c r="H3557" s="78">
        <f t="shared" si="439"/>
        <v>2.8056840509669452E-47</v>
      </c>
      <c r="I3557" s="78">
        <f t="shared" si="440"/>
        <v>2.8056840509669451E-45</v>
      </c>
      <c r="J3557" s="190"/>
    </row>
    <row r="3558" spans="1:10" x14ac:dyDescent="0.2">
      <c r="A3558" s="76">
        <v>79900</v>
      </c>
      <c r="B3558" s="76">
        <f t="shared" si="433"/>
        <v>79.900000000000006</v>
      </c>
      <c r="C3558" s="78">
        <f t="shared" si="434"/>
        <v>2.1657720994392978E-47</v>
      </c>
      <c r="D3558" s="78">
        <f t="shared" si="435"/>
        <v>1</v>
      </c>
      <c r="E3558" s="78">
        <f t="shared" si="436"/>
        <v>2.1657720994392978E-47</v>
      </c>
      <c r="F3558" s="78">
        <f t="shared" si="437"/>
        <v>-933.28774490770695</v>
      </c>
      <c r="G3558" s="78">
        <f t="shared" si="438"/>
        <v>100</v>
      </c>
      <c r="H3558" s="78">
        <f t="shared" si="439"/>
        <v>3.7779087625435024E-47</v>
      </c>
      <c r="I3558" s="78">
        <f t="shared" si="440"/>
        <v>3.7779087625435025E-45</v>
      </c>
      <c r="J3558" s="190"/>
    </row>
    <row r="3559" spans="1:10" x14ac:dyDescent="0.2">
      <c r="A3559" s="76">
        <v>80000</v>
      </c>
      <c r="B3559" s="76">
        <f t="shared" si="433"/>
        <v>80</v>
      </c>
      <c r="C3559" s="78">
        <f t="shared" si="434"/>
        <v>3.0414993869351577E-50</v>
      </c>
      <c r="D3559" s="78">
        <f t="shared" si="435"/>
        <v>1</v>
      </c>
      <c r="E3559" s="78">
        <f t="shared" si="436"/>
        <v>3.0414993869351577E-50</v>
      </c>
      <c r="F3559" s="78">
        <f t="shared" si="437"/>
        <v>-990.33824533480674</v>
      </c>
      <c r="G3559" s="78">
        <f t="shared" si="438"/>
        <v>100</v>
      </c>
      <c r="H3559" s="78">
        <f t="shared" si="439"/>
        <v>1.0844067994131165E-47</v>
      </c>
      <c r="I3559" s="78">
        <f t="shared" si="440"/>
        <v>1.0844067994131166E-45</v>
      </c>
      <c r="J3559" s="190"/>
    </row>
    <row r="3560" spans="1:10" x14ac:dyDescent="0.2">
      <c r="A3560" s="76">
        <v>80100</v>
      </c>
      <c r="B3560" s="76">
        <f t="shared" si="433"/>
        <v>80.099999999999994</v>
      </c>
      <c r="C3560" s="78">
        <f t="shared" si="434"/>
        <v>3.282027022849887E-46</v>
      </c>
      <c r="D3560" s="78">
        <f t="shared" si="435"/>
        <v>1</v>
      </c>
      <c r="E3560" s="78">
        <f t="shared" si="436"/>
        <v>3.282027022849887E-46</v>
      </c>
      <c r="F3560" s="78">
        <f t="shared" si="437"/>
        <v>-909.67715694934964</v>
      </c>
      <c r="G3560" s="78">
        <f t="shared" si="438"/>
        <v>100</v>
      </c>
      <c r="H3560" s="78">
        <f t="shared" si="439"/>
        <v>1.6411655863942902E-46</v>
      </c>
      <c r="I3560" s="78">
        <f t="shared" si="440"/>
        <v>1.6411655863942902E-44</v>
      </c>
      <c r="J3560" s="190"/>
    </row>
    <row r="3561" spans="1:10" x14ac:dyDescent="0.2">
      <c r="A3561" s="76">
        <v>80200</v>
      </c>
      <c r="B3561" s="76">
        <f t="shared" si="433"/>
        <v>80.2</v>
      </c>
      <c r="C3561" s="78">
        <f t="shared" si="434"/>
        <v>1.0098846732576457E-46</v>
      </c>
      <c r="D3561" s="78">
        <f t="shared" si="435"/>
        <v>1</v>
      </c>
      <c r="E3561" s="78">
        <f t="shared" si="436"/>
        <v>1.0098846732576457E-46</v>
      </c>
      <c r="F3561" s="78">
        <f t="shared" si="437"/>
        <v>-919.91456437835825</v>
      </c>
      <c r="G3561" s="78">
        <f t="shared" si="438"/>
        <v>100</v>
      </c>
      <c r="H3561" s="78">
        <f t="shared" si="439"/>
        <v>2.1459558480537665E-46</v>
      </c>
      <c r="I3561" s="78">
        <f t="shared" si="440"/>
        <v>2.1459558480537665E-44</v>
      </c>
      <c r="J3561" s="190"/>
    </row>
    <row r="3562" spans="1:10" x14ac:dyDescent="0.2">
      <c r="A3562" s="76">
        <v>80300</v>
      </c>
      <c r="B3562" s="76">
        <f t="shared" si="433"/>
        <v>80.3</v>
      </c>
      <c r="C3562" s="78">
        <f t="shared" si="434"/>
        <v>3.6570083333955938E-46</v>
      </c>
      <c r="D3562" s="78">
        <f t="shared" si="435"/>
        <v>1</v>
      </c>
      <c r="E3562" s="78">
        <f t="shared" si="436"/>
        <v>3.6570083333955938E-46</v>
      </c>
      <c r="F3562" s="78">
        <f t="shared" si="437"/>
        <v>-908.73748100027444</v>
      </c>
      <c r="G3562" s="78">
        <f t="shared" si="438"/>
        <v>100</v>
      </c>
      <c r="H3562" s="78">
        <f t="shared" si="439"/>
        <v>2.3334465033266196E-46</v>
      </c>
      <c r="I3562" s="78">
        <f t="shared" si="440"/>
        <v>2.3334465033266196E-44</v>
      </c>
      <c r="J3562" s="190"/>
    </row>
    <row r="3563" spans="1:10" x14ac:dyDescent="0.2">
      <c r="A3563" s="76">
        <v>80400</v>
      </c>
      <c r="B3563" s="76">
        <f t="shared" si="433"/>
        <v>80.400000000000006</v>
      </c>
      <c r="C3563" s="78">
        <f t="shared" si="434"/>
        <v>1.6586487979604947E-49</v>
      </c>
      <c r="D3563" s="78">
        <f t="shared" si="435"/>
        <v>1</v>
      </c>
      <c r="E3563" s="78">
        <f t="shared" si="436"/>
        <v>1.6586487979604947E-49</v>
      </c>
      <c r="F3563" s="78">
        <f t="shared" si="437"/>
        <v>-975.60491123375596</v>
      </c>
      <c r="G3563" s="78">
        <f t="shared" si="438"/>
        <v>100</v>
      </c>
      <c r="H3563" s="78">
        <f t="shared" si="439"/>
        <v>1.8293334910967773E-46</v>
      </c>
      <c r="I3563" s="78">
        <f t="shared" si="440"/>
        <v>1.8293334910967774E-44</v>
      </c>
      <c r="J3563" s="190"/>
    </row>
    <row r="3564" spans="1:10" x14ac:dyDescent="0.2">
      <c r="A3564" s="76">
        <v>80500</v>
      </c>
      <c r="B3564" s="76">
        <f t="shared" si="433"/>
        <v>80.5</v>
      </c>
      <c r="C3564" s="78">
        <f t="shared" si="434"/>
        <v>2.823986758153632E-47</v>
      </c>
      <c r="D3564" s="78">
        <f t="shared" si="435"/>
        <v>1</v>
      </c>
      <c r="E3564" s="78">
        <f t="shared" si="436"/>
        <v>2.823986758153632E-47</v>
      </c>
      <c r="F3564" s="78">
        <f t="shared" si="437"/>
        <v>-930.98274688097615</v>
      </c>
      <c r="G3564" s="78">
        <f t="shared" si="438"/>
        <v>100</v>
      </c>
      <c r="H3564" s="78">
        <f t="shared" si="439"/>
        <v>1.4202866230666186E-47</v>
      </c>
      <c r="I3564" s="78">
        <f t="shared" si="440"/>
        <v>1.4202866230666184E-45</v>
      </c>
      <c r="J3564" s="190"/>
    </row>
    <row r="3565" spans="1:10" x14ac:dyDescent="0.2">
      <c r="A3565" s="76">
        <v>80600</v>
      </c>
      <c r="B3565" s="76">
        <f t="shared" si="433"/>
        <v>80.599999999999994</v>
      </c>
      <c r="C3565" s="78">
        <f t="shared" si="434"/>
        <v>1.7079074461843503E-46</v>
      </c>
      <c r="D3565" s="78">
        <f t="shared" si="435"/>
        <v>1</v>
      </c>
      <c r="E3565" s="78">
        <f t="shared" si="436"/>
        <v>1.7079074461843503E-46</v>
      </c>
      <c r="F3565" s="78">
        <f t="shared" si="437"/>
        <v>-915.35071336030001</v>
      </c>
      <c r="G3565" s="78">
        <f t="shared" si="438"/>
        <v>100</v>
      </c>
      <c r="H3565" s="78">
        <f t="shared" si="439"/>
        <v>9.9515306099985678E-47</v>
      </c>
      <c r="I3565" s="78">
        <f t="shared" si="440"/>
        <v>9.9515306099985684E-45</v>
      </c>
      <c r="J3565" s="190"/>
    </row>
    <row r="3566" spans="1:10" x14ac:dyDescent="0.2">
      <c r="A3566" s="76">
        <v>80700</v>
      </c>
      <c r="B3566" s="76">
        <f t="shared" si="433"/>
        <v>80.7</v>
      </c>
      <c r="C3566" s="78">
        <f t="shared" si="434"/>
        <v>1.2721996917773231E-48</v>
      </c>
      <c r="D3566" s="78">
        <f t="shared" si="435"/>
        <v>1</v>
      </c>
      <c r="E3566" s="78">
        <f t="shared" si="436"/>
        <v>1.2721996917773231E-48</v>
      </c>
      <c r="F3566" s="78">
        <f t="shared" si="437"/>
        <v>-957.90889427956677</v>
      </c>
      <c r="G3566" s="78">
        <f t="shared" si="438"/>
        <v>100</v>
      </c>
      <c r="H3566" s="78">
        <f t="shared" si="439"/>
        <v>8.6031472155106174E-47</v>
      </c>
      <c r="I3566" s="78">
        <f t="shared" si="440"/>
        <v>8.6031472155106177E-45</v>
      </c>
      <c r="J3566" s="190"/>
    </row>
    <row r="3567" spans="1:10" x14ac:dyDescent="0.2">
      <c r="A3567" s="76">
        <v>80800</v>
      </c>
      <c r="B3567" s="76">
        <f t="shared" si="433"/>
        <v>80.8</v>
      </c>
      <c r="C3567" s="78">
        <f t="shared" si="434"/>
        <v>2.8687887146136343E-48</v>
      </c>
      <c r="D3567" s="78">
        <f t="shared" si="435"/>
        <v>1</v>
      </c>
      <c r="E3567" s="78">
        <f t="shared" si="436"/>
        <v>2.8687887146136343E-48</v>
      </c>
      <c r="F3567" s="78">
        <f t="shared" si="437"/>
        <v>-950.84602872456333</v>
      </c>
      <c r="G3567" s="78">
        <f t="shared" si="438"/>
        <v>100</v>
      </c>
      <c r="H3567" s="78">
        <f t="shared" si="439"/>
        <v>2.0704942031954788E-48</v>
      </c>
      <c r="I3567" s="78">
        <f t="shared" si="440"/>
        <v>2.0704942031954786E-46</v>
      </c>
      <c r="J3567" s="190"/>
    </row>
    <row r="3568" spans="1:10" x14ac:dyDescent="0.2">
      <c r="A3568" s="76">
        <v>80900</v>
      </c>
      <c r="B3568" s="76">
        <f t="shared" si="433"/>
        <v>80.900000000000006</v>
      </c>
      <c r="C3568" s="78">
        <f t="shared" si="434"/>
        <v>6.0843998954241707E-47</v>
      </c>
      <c r="D3568" s="78">
        <f t="shared" si="435"/>
        <v>1</v>
      </c>
      <c r="E3568" s="78">
        <f t="shared" si="436"/>
        <v>6.0843998954241707E-47</v>
      </c>
      <c r="F3568" s="78">
        <f t="shared" si="437"/>
        <v>-924.31564499603405</v>
      </c>
      <c r="G3568" s="78">
        <f t="shared" si="438"/>
        <v>100</v>
      </c>
      <c r="H3568" s="78">
        <f t="shared" si="439"/>
        <v>3.1856393834427672E-47</v>
      </c>
      <c r="I3568" s="78">
        <f t="shared" si="440"/>
        <v>3.1856393834427672E-45</v>
      </c>
      <c r="J3568" s="190"/>
    </row>
    <row r="3569" spans="1:10" x14ac:dyDescent="0.2">
      <c r="A3569" s="76">
        <v>81000</v>
      </c>
      <c r="B3569" s="76">
        <f t="shared" si="433"/>
        <v>81</v>
      </c>
      <c r="C3569" s="78">
        <f t="shared" si="434"/>
        <v>2.0383459823615505E-47</v>
      </c>
      <c r="D3569" s="78">
        <f t="shared" si="435"/>
        <v>1</v>
      </c>
      <c r="E3569" s="78">
        <f t="shared" si="436"/>
        <v>2.0383459823615505E-47</v>
      </c>
      <c r="F3569" s="78">
        <f t="shared" si="437"/>
        <v>-933.81444196618406</v>
      </c>
      <c r="G3569" s="78">
        <f t="shared" si="438"/>
        <v>100</v>
      </c>
      <c r="H3569" s="78">
        <f t="shared" si="439"/>
        <v>4.0613729388928607E-47</v>
      </c>
      <c r="I3569" s="78">
        <f t="shared" si="440"/>
        <v>4.0613729388928606E-45</v>
      </c>
      <c r="J3569" s="190"/>
    </row>
    <row r="3570" spans="1:10" x14ac:dyDescent="0.2">
      <c r="A3570" s="76">
        <v>81100</v>
      </c>
      <c r="B3570" s="76">
        <f t="shared" si="433"/>
        <v>81.099999999999994</v>
      </c>
      <c r="C3570" s="78">
        <f t="shared" si="434"/>
        <v>1.0358033499283852E-50</v>
      </c>
      <c r="D3570" s="78">
        <f t="shared" si="435"/>
        <v>1</v>
      </c>
      <c r="E3570" s="78">
        <f t="shared" si="436"/>
        <v>1.0358033499283852E-50</v>
      </c>
      <c r="F3570" s="78">
        <f t="shared" si="437"/>
        <v>-999.69445377497311</v>
      </c>
      <c r="G3570" s="78">
        <f t="shared" si="438"/>
        <v>100</v>
      </c>
      <c r="H3570" s="78">
        <f t="shared" si="439"/>
        <v>1.0196908928557394E-47</v>
      </c>
      <c r="I3570" s="78">
        <f t="shared" si="440"/>
        <v>1.0196908928557394E-45</v>
      </c>
      <c r="J3570" s="190"/>
    </row>
    <row r="3571" spans="1:10" x14ac:dyDescent="0.2">
      <c r="A3571" s="76">
        <v>81200</v>
      </c>
      <c r="B3571" s="76">
        <f t="shared" si="433"/>
        <v>81.2</v>
      </c>
      <c r="C3571" s="78">
        <f t="shared" si="434"/>
        <v>3.3016637064188989E-46</v>
      </c>
      <c r="D3571" s="78">
        <f t="shared" si="435"/>
        <v>1</v>
      </c>
      <c r="E3571" s="78">
        <f t="shared" si="436"/>
        <v>3.3016637064188989E-46</v>
      </c>
      <c r="F3571" s="78">
        <f t="shared" si="437"/>
        <v>-909.62534328460424</v>
      </c>
      <c r="G3571" s="78">
        <f t="shared" si="438"/>
        <v>100</v>
      </c>
      <c r="H3571" s="78">
        <f t="shared" si="439"/>
        <v>1.6508836433769458E-46</v>
      </c>
      <c r="I3571" s="78">
        <f t="shared" si="440"/>
        <v>1.6508836433769458E-44</v>
      </c>
      <c r="J3571" s="190"/>
    </row>
    <row r="3572" spans="1:10" x14ac:dyDescent="0.2">
      <c r="A3572" s="76">
        <v>81300</v>
      </c>
      <c r="B3572" s="76">
        <f t="shared" si="433"/>
        <v>81.3</v>
      </c>
      <c r="C3572" s="78">
        <f t="shared" si="434"/>
        <v>1.1300799154498627E-46</v>
      </c>
      <c r="D3572" s="78">
        <f t="shared" si="435"/>
        <v>1</v>
      </c>
      <c r="E3572" s="78">
        <f t="shared" si="436"/>
        <v>1.1300799154498627E-46</v>
      </c>
      <c r="F3572" s="78">
        <f t="shared" si="437"/>
        <v>-918.9378168717177</v>
      </c>
      <c r="G3572" s="78">
        <f t="shared" si="438"/>
        <v>100</v>
      </c>
      <c r="H3572" s="78">
        <f t="shared" si="439"/>
        <v>2.215871810934381E-46</v>
      </c>
      <c r="I3572" s="78">
        <f t="shared" si="440"/>
        <v>2.215871810934381E-44</v>
      </c>
      <c r="J3572" s="190"/>
    </row>
    <row r="3573" spans="1:10" x14ac:dyDescent="0.2">
      <c r="A3573" s="76">
        <v>81400</v>
      </c>
      <c r="B3573" s="76">
        <f t="shared" si="433"/>
        <v>81.400000000000006</v>
      </c>
      <c r="C3573" s="78">
        <f t="shared" si="434"/>
        <v>4.0102910491504082E-46</v>
      </c>
      <c r="D3573" s="78">
        <f t="shared" si="435"/>
        <v>1</v>
      </c>
      <c r="E3573" s="78">
        <f t="shared" si="436"/>
        <v>4.0102910491504082E-46</v>
      </c>
      <c r="F3573" s="78">
        <f t="shared" si="437"/>
        <v>-907.93648214134669</v>
      </c>
      <c r="G3573" s="78">
        <f t="shared" si="438"/>
        <v>100</v>
      </c>
      <c r="H3573" s="78">
        <f t="shared" si="439"/>
        <v>2.5701854823001355E-46</v>
      </c>
      <c r="I3573" s="78">
        <f t="shared" si="440"/>
        <v>2.5701854823001356E-44</v>
      </c>
      <c r="J3573" s="190"/>
    </row>
    <row r="3574" spans="1:10" x14ac:dyDescent="0.2">
      <c r="A3574" s="76">
        <v>81500</v>
      </c>
      <c r="B3574" s="76">
        <f t="shared" si="433"/>
        <v>81.5</v>
      </c>
      <c r="C3574" s="78">
        <f t="shared" si="434"/>
        <v>2.8620755514267935E-49</v>
      </c>
      <c r="D3574" s="78">
        <f t="shared" si="435"/>
        <v>1</v>
      </c>
      <c r="E3574" s="78">
        <f t="shared" si="436"/>
        <v>2.8620755514267935E-49</v>
      </c>
      <c r="F3574" s="78">
        <f t="shared" si="437"/>
        <v>-970.86637812337187</v>
      </c>
      <c r="G3574" s="78">
        <f t="shared" si="438"/>
        <v>100</v>
      </c>
      <c r="H3574" s="78">
        <f t="shared" si="439"/>
        <v>2.0065765623509175E-46</v>
      </c>
      <c r="I3574" s="78">
        <f t="shared" si="440"/>
        <v>2.0065765623509175E-44</v>
      </c>
      <c r="J3574" s="190"/>
    </row>
    <row r="3575" spans="1:10" x14ac:dyDescent="0.2">
      <c r="A3575" s="76">
        <v>81600</v>
      </c>
      <c r="B3575" s="76">
        <f t="shared" si="433"/>
        <v>81.599999999999994</v>
      </c>
      <c r="C3575" s="78">
        <f t="shared" si="434"/>
        <v>3.2787082118038405E-47</v>
      </c>
      <c r="D3575" s="78">
        <f t="shared" si="435"/>
        <v>1</v>
      </c>
      <c r="E3575" s="78">
        <f t="shared" si="436"/>
        <v>3.2787082118038405E-47</v>
      </c>
      <c r="F3575" s="78">
        <f t="shared" si="437"/>
        <v>-929.68594463179784</v>
      </c>
      <c r="G3575" s="78">
        <f t="shared" si="438"/>
        <v>100</v>
      </c>
      <c r="H3575" s="78">
        <f t="shared" si="439"/>
        <v>1.6536644836590542E-47</v>
      </c>
      <c r="I3575" s="78">
        <f t="shared" si="440"/>
        <v>1.6536644836590542E-45</v>
      </c>
      <c r="J3575" s="190"/>
    </row>
    <row r="3576" spans="1:10" x14ac:dyDescent="0.2">
      <c r="A3576" s="76">
        <v>81700</v>
      </c>
      <c r="B3576" s="76">
        <f t="shared" si="433"/>
        <v>81.7</v>
      </c>
      <c r="C3576" s="78">
        <f t="shared" si="434"/>
        <v>1.9029089217539091E-46</v>
      </c>
      <c r="D3576" s="78">
        <f t="shared" si="435"/>
        <v>1</v>
      </c>
      <c r="E3576" s="78">
        <f t="shared" si="436"/>
        <v>1.9029089217539091E-46</v>
      </c>
      <c r="F3576" s="78">
        <f t="shared" si="437"/>
        <v>-914.41163995392628</v>
      </c>
      <c r="G3576" s="78">
        <f t="shared" si="438"/>
        <v>100</v>
      </c>
      <c r="H3576" s="78">
        <f t="shared" si="439"/>
        <v>1.1153898714671466E-46</v>
      </c>
      <c r="I3576" s="78">
        <f t="shared" si="440"/>
        <v>1.1153898714671467E-44</v>
      </c>
      <c r="J3576" s="190"/>
    </row>
    <row r="3577" spans="1:10" x14ac:dyDescent="0.2">
      <c r="A3577" s="76">
        <v>81800</v>
      </c>
      <c r="B3577" s="76">
        <f t="shared" si="433"/>
        <v>81.8</v>
      </c>
      <c r="C3577" s="78">
        <f t="shared" si="434"/>
        <v>1.0115725953136419E-48</v>
      </c>
      <c r="D3577" s="78">
        <f t="shared" si="435"/>
        <v>1</v>
      </c>
      <c r="E3577" s="78">
        <f t="shared" si="436"/>
        <v>1.0115725953136419E-48</v>
      </c>
      <c r="F3577" s="78">
        <f t="shared" si="437"/>
        <v>-959.90005889428846</v>
      </c>
      <c r="G3577" s="78">
        <f t="shared" si="438"/>
        <v>100</v>
      </c>
      <c r="H3577" s="78">
        <f t="shared" si="439"/>
        <v>9.5651232385352281E-47</v>
      </c>
      <c r="I3577" s="78">
        <f t="shared" si="440"/>
        <v>9.5651232385352276E-45</v>
      </c>
      <c r="J3577" s="190"/>
    </row>
    <row r="3578" spans="1:10" x14ac:dyDescent="0.2">
      <c r="A3578" s="76">
        <v>81900</v>
      </c>
      <c r="B3578" s="76">
        <f t="shared" si="433"/>
        <v>81.900000000000006</v>
      </c>
      <c r="C3578" s="78">
        <f t="shared" si="434"/>
        <v>3.7186663017287402E-48</v>
      </c>
      <c r="D3578" s="78">
        <f t="shared" si="435"/>
        <v>1</v>
      </c>
      <c r="E3578" s="78">
        <f t="shared" si="436"/>
        <v>3.7186663017287402E-48</v>
      </c>
      <c r="F3578" s="78">
        <f t="shared" si="437"/>
        <v>-948.59225583491821</v>
      </c>
      <c r="G3578" s="78">
        <f t="shared" si="438"/>
        <v>100</v>
      </c>
      <c r="H3578" s="78">
        <f t="shared" si="439"/>
        <v>2.3651194485211911E-48</v>
      </c>
      <c r="I3578" s="78">
        <f t="shared" si="440"/>
        <v>2.365119448521191E-46</v>
      </c>
      <c r="J3578" s="190"/>
    </row>
    <row r="3579" spans="1:10" x14ac:dyDescent="0.2">
      <c r="A3579" s="76">
        <v>82000</v>
      </c>
      <c r="B3579" s="76">
        <f t="shared" si="433"/>
        <v>82</v>
      </c>
      <c r="C3579" s="78">
        <f t="shared" si="434"/>
        <v>6.9559041783085585E-47</v>
      </c>
      <c r="D3579" s="78">
        <f t="shared" si="435"/>
        <v>1</v>
      </c>
      <c r="E3579" s="78">
        <f t="shared" si="436"/>
        <v>6.9559041783085585E-47</v>
      </c>
      <c r="F3579" s="78">
        <f t="shared" si="437"/>
        <v>-923.15292818582611</v>
      </c>
      <c r="G3579" s="78">
        <f t="shared" si="438"/>
        <v>100</v>
      </c>
      <c r="H3579" s="78">
        <f t="shared" si="439"/>
        <v>3.6638854042407163E-47</v>
      </c>
      <c r="I3579" s="78">
        <f t="shared" si="440"/>
        <v>3.6638854042407165E-45</v>
      </c>
      <c r="J3579" s="190"/>
    </row>
    <row r="3580" spans="1:10" x14ac:dyDescent="0.2">
      <c r="A3580" s="76">
        <v>82100</v>
      </c>
      <c r="B3580" s="76">
        <f t="shared" si="433"/>
        <v>82.1</v>
      </c>
      <c r="C3580" s="78">
        <f t="shared" si="434"/>
        <v>1.9390317720375658E-47</v>
      </c>
      <c r="D3580" s="78">
        <f t="shared" si="435"/>
        <v>1</v>
      </c>
      <c r="E3580" s="78">
        <f t="shared" si="436"/>
        <v>1.9390317720375658E-47</v>
      </c>
      <c r="F3580" s="78">
        <f t="shared" si="437"/>
        <v>-934.24830149446973</v>
      </c>
      <c r="G3580" s="78">
        <f t="shared" si="438"/>
        <v>100</v>
      </c>
      <c r="H3580" s="78">
        <f t="shared" si="439"/>
        <v>4.4474679751730623E-47</v>
      </c>
      <c r="I3580" s="78">
        <f t="shared" si="440"/>
        <v>4.4474679751730621E-45</v>
      </c>
      <c r="J3580" s="190"/>
    </row>
    <row r="3581" spans="1:10" x14ac:dyDescent="0.2">
      <c r="A3581" s="76">
        <v>82200</v>
      </c>
      <c r="B3581" s="76">
        <f t="shared" ref="B3581:B3644" si="441">A3581/1000</f>
        <v>82.2</v>
      </c>
      <c r="C3581" s="78">
        <f t="shared" ref="C3581:C3644" si="442">ABS(SIN(((144*PI()*$A3581*VLOOKUP($D$8,$C$13:$D$16,2,FALSE))/($D$11*1000000)))/(VLOOKUP($D$8,$C$13:$D$16,2,FALSE)*SIN(((144*PI()*$A3581)/($D$11*1000000)))))^3</f>
        <v>1.7860987022159138E-51</v>
      </c>
      <c r="D3581" s="78">
        <f t="shared" ref="D3581:D3644" si="443">ABS(SIN(((144*VLOOKUP($D$8,$C$13:$D$16,2,FALSE)*PI()*$A3581*VLOOKUP($D$8,$C$13:$E$16,3,FALSE))/($D$11*1000000)))/(VLOOKUP($D$8,$C$13:$E$16,3,FALSE)*SIN(((144*VLOOKUP($D$8,$C$13:$D$16,2,FALSE)*PI()*$A3581)/($D$11*1000000)))))^1</f>
        <v>1</v>
      </c>
      <c r="E3581" s="78">
        <f t="shared" ref="E3581:E3644" si="444">C3581*D3581</f>
        <v>1.7860987022159138E-51</v>
      </c>
      <c r="F3581" s="78">
        <f t="shared" ref="F3581:F3644" si="445">20*LOG10(E3581)</f>
        <v>-1014.9618909017458</v>
      </c>
      <c r="G3581" s="78">
        <f t="shared" ref="G3581:G3644" si="446">A3581-A3580</f>
        <v>100</v>
      </c>
      <c r="H3581" s="78">
        <f t="shared" ref="H3581:H3644" si="447">((C3581+C3580)/2)</f>
        <v>9.6960519095389364E-48</v>
      </c>
      <c r="I3581" s="78">
        <f t="shared" si="440"/>
        <v>9.696051909538937E-46</v>
      </c>
      <c r="J3581" s="190"/>
    </row>
    <row r="3582" spans="1:10" x14ac:dyDescent="0.2">
      <c r="A3582" s="76">
        <v>82300</v>
      </c>
      <c r="B3582" s="76">
        <f t="shared" si="441"/>
        <v>82.3</v>
      </c>
      <c r="C3582" s="78">
        <f t="shared" si="442"/>
        <v>3.3686078318161921E-46</v>
      </c>
      <c r="D3582" s="78">
        <f t="shared" si="443"/>
        <v>1</v>
      </c>
      <c r="E3582" s="78">
        <f t="shared" si="444"/>
        <v>3.3686078318161921E-46</v>
      </c>
      <c r="F3582" s="78">
        <f t="shared" si="445"/>
        <v>-909.45099091953944</v>
      </c>
      <c r="G3582" s="78">
        <f t="shared" si="446"/>
        <v>100</v>
      </c>
      <c r="H3582" s="78">
        <f t="shared" si="447"/>
        <v>1.6843128464016071E-46</v>
      </c>
      <c r="I3582" s="78">
        <f t="shared" ref="I3582:I3645" si="448">G3582*H3582</f>
        <v>1.6843128464016071E-44</v>
      </c>
      <c r="J3582" s="190"/>
    </row>
    <row r="3583" spans="1:10" x14ac:dyDescent="0.2">
      <c r="A3583" s="76">
        <v>82400</v>
      </c>
      <c r="B3583" s="76">
        <f t="shared" si="441"/>
        <v>82.4</v>
      </c>
      <c r="C3583" s="78">
        <f t="shared" si="442"/>
        <v>1.2817780413772519E-46</v>
      </c>
      <c r="D3583" s="78">
        <f t="shared" si="443"/>
        <v>1</v>
      </c>
      <c r="E3583" s="78">
        <f t="shared" si="444"/>
        <v>1.2817780413772519E-46</v>
      </c>
      <c r="F3583" s="78">
        <f t="shared" si="445"/>
        <v>-917.84374345501374</v>
      </c>
      <c r="G3583" s="78">
        <f t="shared" si="446"/>
        <v>100</v>
      </c>
      <c r="H3583" s="78">
        <f t="shared" si="447"/>
        <v>2.3251929365967221E-46</v>
      </c>
      <c r="I3583" s="78">
        <f t="shared" si="448"/>
        <v>2.3251929365967222E-44</v>
      </c>
      <c r="J3583" s="190"/>
    </row>
    <row r="3584" spans="1:10" x14ac:dyDescent="0.2">
      <c r="A3584" s="76">
        <v>82500</v>
      </c>
      <c r="B3584" s="76">
        <f t="shared" si="441"/>
        <v>82.5</v>
      </c>
      <c r="C3584" s="78">
        <f t="shared" si="442"/>
        <v>4.4609625380721634E-46</v>
      </c>
      <c r="D3584" s="78">
        <f t="shared" si="443"/>
        <v>1</v>
      </c>
      <c r="E3584" s="78">
        <f t="shared" si="444"/>
        <v>4.4609625380721634E-46</v>
      </c>
      <c r="F3584" s="78">
        <f t="shared" si="445"/>
        <v>-907.01142847655683</v>
      </c>
      <c r="G3584" s="78">
        <f t="shared" si="446"/>
        <v>100</v>
      </c>
      <c r="H3584" s="78">
        <f t="shared" si="447"/>
        <v>2.8713702897247076E-46</v>
      </c>
      <c r="I3584" s="78">
        <f t="shared" si="448"/>
        <v>2.8713702897247077E-44</v>
      </c>
      <c r="J3584" s="190"/>
    </row>
    <row r="3585" spans="1:10" x14ac:dyDescent="0.2">
      <c r="A3585" s="76">
        <v>82600</v>
      </c>
      <c r="B3585" s="76">
        <f t="shared" si="441"/>
        <v>82.6</v>
      </c>
      <c r="C3585" s="78">
        <f t="shared" si="442"/>
        <v>4.6754505869426966E-49</v>
      </c>
      <c r="D3585" s="78">
        <f t="shared" si="443"/>
        <v>1</v>
      </c>
      <c r="E3585" s="78">
        <f t="shared" si="444"/>
        <v>4.6754505869426966E-49</v>
      </c>
      <c r="F3585" s="78">
        <f t="shared" si="445"/>
        <v>-966.60353057072541</v>
      </c>
      <c r="G3585" s="78">
        <f t="shared" si="446"/>
        <v>100</v>
      </c>
      <c r="H3585" s="78">
        <f t="shared" si="447"/>
        <v>2.2328189943295531E-46</v>
      </c>
      <c r="I3585" s="78">
        <f t="shared" si="448"/>
        <v>2.2328189943295531E-44</v>
      </c>
      <c r="J3585" s="190"/>
    </row>
    <row r="3586" spans="1:10" x14ac:dyDescent="0.2">
      <c r="A3586" s="76">
        <v>82700</v>
      </c>
      <c r="B3586" s="76">
        <f t="shared" si="441"/>
        <v>82.7</v>
      </c>
      <c r="C3586" s="78">
        <f t="shared" si="442"/>
        <v>3.852634780557208E-47</v>
      </c>
      <c r="D3586" s="78">
        <f t="shared" si="443"/>
        <v>1</v>
      </c>
      <c r="E3586" s="78">
        <f t="shared" si="444"/>
        <v>3.852634780557208E-47</v>
      </c>
      <c r="F3586" s="78">
        <f t="shared" si="445"/>
        <v>-928.28484317975278</v>
      </c>
      <c r="G3586" s="78">
        <f t="shared" si="446"/>
        <v>100</v>
      </c>
      <c r="H3586" s="78">
        <f t="shared" si="447"/>
        <v>1.9496946432133175E-47</v>
      </c>
      <c r="I3586" s="78">
        <f t="shared" si="448"/>
        <v>1.9496946432133177E-45</v>
      </c>
      <c r="J3586" s="190"/>
    </row>
    <row r="3587" spans="1:10" x14ac:dyDescent="0.2">
      <c r="A3587" s="76">
        <v>82800</v>
      </c>
      <c r="B3587" s="76">
        <f t="shared" si="441"/>
        <v>82.8</v>
      </c>
      <c r="C3587" s="78">
        <f t="shared" si="442"/>
        <v>2.1502481081775486E-46</v>
      </c>
      <c r="D3587" s="78">
        <f t="shared" si="443"/>
        <v>1</v>
      </c>
      <c r="E3587" s="78">
        <f t="shared" si="444"/>
        <v>2.1502481081775486E-46</v>
      </c>
      <c r="F3587" s="78">
        <f t="shared" si="445"/>
        <v>-913.35022851521671</v>
      </c>
      <c r="G3587" s="78">
        <f t="shared" si="446"/>
        <v>100</v>
      </c>
      <c r="H3587" s="78">
        <f t="shared" si="447"/>
        <v>1.2677557931166347E-46</v>
      </c>
      <c r="I3587" s="78">
        <f t="shared" si="448"/>
        <v>1.2677557931166347E-44</v>
      </c>
      <c r="J3587" s="190"/>
    </row>
    <row r="3588" spans="1:10" x14ac:dyDescent="0.2">
      <c r="A3588" s="76">
        <v>82900</v>
      </c>
      <c r="B3588" s="76">
        <f t="shared" si="441"/>
        <v>82.9</v>
      </c>
      <c r="C3588" s="78">
        <f t="shared" si="442"/>
        <v>7.9227917280055481E-49</v>
      </c>
      <c r="D3588" s="78">
        <f t="shared" si="443"/>
        <v>1</v>
      </c>
      <c r="E3588" s="78">
        <f t="shared" si="444"/>
        <v>7.9227917280055481E-49</v>
      </c>
      <c r="F3588" s="78">
        <f t="shared" si="445"/>
        <v>-962.02243521055266</v>
      </c>
      <c r="G3588" s="78">
        <f t="shared" si="446"/>
        <v>100</v>
      </c>
      <c r="H3588" s="78">
        <f t="shared" si="447"/>
        <v>1.0790854499527771E-46</v>
      </c>
      <c r="I3588" s="78">
        <f t="shared" si="448"/>
        <v>1.0790854499527771E-44</v>
      </c>
      <c r="J3588" s="190"/>
    </row>
    <row r="3589" spans="1:10" x14ac:dyDescent="0.2">
      <c r="A3589" s="76">
        <v>83000</v>
      </c>
      <c r="B3589" s="76">
        <f t="shared" si="441"/>
        <v>83</v>
      </c>
      <c r="C3589" s="78">
        <f t="shared" si="442"/>
        <v>4.8320856085882726E-48</v>
      </c>
      <c r="D3589" s="78">
        <f t="shared" si="443"/>
        <v>1</v>
      </c>
      <c r="E3589" s="78">
        <f t="shared" si="444"/>
        <v>4.8320856085882726E-48</v>
      </c>
      <c r="F3589" s="78">
        <f t="shared" si="445"/>
        <v>-946.31730760111532</v>
      </c>
      <c r="G3589" s="78">
        <f t="shared" si="446"/>
        <v>100</v>
      </c>
      <c r="H3589" s="78">
        <f t="shared" si="447"/>
        <v>2.8121823906944136E-48</v>
      </c>
      <c r="I3589" s="78">
        <f t="shared" si="448"/>
        <v>2.8121823906944135E-46</v>
      </c>
      <c r="J3589" s="190"/>
    </row>
    <row r="3590" spans="1:10" x14ac:dyDescent="0.2">
      <c r="A3590" s="76">
        <v>83100</v>
      </c>
      <c r="B3590" s="76">
        <f t="shared" si="441"/>
        <v>83.1</v>
      </c>
      <c r="C3590" s="78">
        <f t="shared" si="442"/>
        <v>8.0592819947671797E-47</v>
      </c>
      <c r="D3590" s="78">
        <f t="shared" si="443"/>
        <v>1</v>
      </c>
      <c r="E3590" s="78">
        <f t="shared" si="444"/>
        <v>8.0592819947671797E-47</v>
      </c>
      <c r="F3590" s="78">
        <f t="shared" si="445"/>
        <v>-921.87407295943308</v>
      </c>
      <c r="G3590" s="78">
        <f t="shared" si="446"/>
        <v>100</v>
      </c>
      <c r="H3590" s="78">
        <f t="shared" si="447"/>
        <v>4.2712452778130032E-47</v>
      </c>
      <c r="I3590" s="78">
        <f t="shared" si="448"/>
        <v>4.2712452778130032E-45</v>
      </c>
      <c r="J3590" s="190"/>
    </row>
    <row r="3591" spans="1:10" x14ac:dyDescent="0.2">
      <c r="A3591" s="76">
        <v>83200</v>
      </c>
      <c r="B3591" s="76">
        <f t="shared" si="441"/>
        <v>83.2</v>
      </c>
      <c r="C3591" s="78">
        <f t="shared" si="442"/>
        <v>1.8649447363197481E-47</v>
      </c>
      <c r="D3591" s="78">
        <f t="shared" si="443"/>
        <v>1</v>
      </c>
      <c r="E3591" s="78">
        <f t="shared" si="444"/>
        <v>1.8649447363197481E-47</v>
      </c>
      <c r="F3591" s="78">
        <f t="shared" si="445"/>
        <v>-934.58668066120231</v>
      </c>
      <c r="G3591" s="78">
        <f t="shared" si="446"/>
        <v>100</v>
      </c>
      <c r="H3591" s="78">
        <f t="shared" si="447"/>
        <v>4.9621133655434635E-47</v>
      </c>
      <c r="I3591" s="78">
        <f t="shared" si="448"/>
        <v>4.9621133655434633E-45</v>
      </c>
      <c r="J3591" s="190"/>
    </row>
    <row r="3592" spans="1:10" x14ac:dyDescent="0.2">
      <c r="A3592" s="76">
        <v>83300</v>
      </c>
      <c r="B3592" s="76">
        <f t="shared" si="441"/>
        <v>83.3</v>
      </c>
      <c r="C3592" s="78">
        <f t="shared" si="442"/>
        <v>8.792942241599955E-54</v>
      </c>
      <c r="D3592" s="78">
        <f t="shared" si="443"/>
        <v>1</v>
      </c>
      <c r="E3592" s="78">
        <f t="shared" si="444"/>
        <v>8.792942241599955E-54</v>
      </c>
      <c r="F3592" s="78">
        <f t="shared" si="445"/>
        <v>-1061.1173155918518</v>
      </c>
      <c r="G3592" s="78">
        <f t="shared" si="446"/>
        <v>100</v>
      </c>
      <c r="H3592" s="78">
        <f t="shared" si="447"/>
        <v>9.3247280780698616E-48</v>
      </c>
      <c r="I3592" s="78">
        <f t="shared" si="448"/>
        <v>9.3247280780698622E-46</v>
      </c>
      <c r="J3592" s="190"/>
    </row>
    <row r="3593" spans="1:10" x14ac:dyDescent="0.2">
      <c r="A3593" s="76">
        <v>83400</v>
      </c>
      <c r="B3593" s="76">
        <f t="shared" si="441"/>
        <v>83.4</v>
      </c>
      <c r="C3593" s="78">
        <f t="shared" si="442"/>
        <v>3.4879025981210824E-46</v>
      </c>
      <c r="D3593" s="78">
        <f t="shared" si="443"/>
        <v>1</v>
      </c>
      <c r="E3593" s="78">
        <f t="shared" si="444"/>
        <v>3.4879025981210824E-46</v>
      </c>
      <c r="F3593" s="78">
        <f t="shared" si="445"/>
        <v>-909.14871303034658</v>
      </c>
      <c r="G3593" s="78">
        <f t="shared" si="446"/>
        <v>100</v>
      </c>
      <c r="H3593" s="78">
        <f t="shared" si="447"/>
        <v>1.7439513430252525E-46</v>
      </c>
      <c r="I3593" s="78">
        <f t="shared" si="448"/>
        <v>1.7439513430252525E-44</v>
      </c>
      <c r="J3593" s="190"/>
    </row>
    <row r="3594" spans="1:10" x14ac:dyDescent="0.2">
      <c r="A3594" s="76">
        <v>83500</v>
      </c>
      <c r="B3594" s="76">
        <f t="shared" si="441"/>
        <v>83.5</v>
      </c>
      <c r="C3594" s="78">
        <f t="shared" si="442"/>
        <v>1.4746506493507783E-46</v>
      </c>
      <c r="D3594" s="78">
        <f t="shared" si="443"/>
        <v>1</v>
      </c>
      <c r="E3594" s="78">
        <f t="shared" si="444"/>
        <v>1.4746506493507783E-46</v>
      </c>
      <c r="F3594" s="78">
        <f t="shared" si="445"/>
        <v>-916.62621707208177</v>
      </c>
      <c r="G3594" s="78">
        <f t="shared" si="446"/>
        <v>100</v>
      </c>
      <c r="H3594" s="78">
        <f t="shared" si="447"/>
        <v>2.4812766237359303E-46</v>
      </c>
      <c r="I3594" s="78">
        <f t="shared" si="448"/>
        <v>2.4812766237359303E-44</v>
      </c>
      <c r="J3594" s="190"/>
    </row>
    <row r="3595" spans="1:10" x14ac:dyDescent="0.2">
      <c r="A3595" s="76">
        <v>83600</v>
      </c>
      <c r="B3595" s="76">
        <f t="shared" si="441"/>
        <v>83.6</v>
      </c>
      <c r="C3595" s="78">
        <f t="shared" si="442"/>
        <v>5.0371143792552932E-46</v>
      </c>
      <c r="D3595" s="78">
        <f t="shared" si="443"/>
        <v>1</v>
      </c>
      <c r="E3595" s="78">
        <f t="shared" si="444"/>
        <v>5.0371143792552932E-46</v>
      </c>
      <c r="F3595" s="78">
        <f t="shared" si="445"/>
        <v>-905.95636374752542</v>
      </c>
      <c r="G3595" s="78">
        <f t="shared" si="446"/>
        <v>100</v>
      </c>
      <c r="H3595" s="78">
        <f t="shared" si="447"/>
        <v>3.2558825143030359E-46</v>
      </c>
      <c r="I3595" s="78">
        <f t="shared" si="448"/>
        <v>3.2558825143030356E-44</v>
      </c>
      <c r="J3595" s="190"/>
    </row>
    <row r="3596" spans="1:10" x14ac:dyDescent="0.2">
      <c r="A3596" s="76">
        <v>83700</v>
      </c>
      <c r="B3596" s="76">
        <f t="shared" si="441"/>
        <v>83.7</v>
      </c>
      <c r="C3596" s="78">
        <f t="shared" si="442"/>
        <v>7.3617499820793653E-49</v>
      </c>
      <c r="D3596" s="78">
        <f t="shared" si="443"/>
        <v>1</v>
      </c>
      <c r="E3596" s="78">
        <f t="shared" si="444"/>
        <v>7.3617499820793653E-49</v>
      </c>
      <c r="F3596" s="78">
        <f t="shared" si="445"/>
        <v>-962.66037872080005</v>
      </c>
      <c r="G3596" s="78">
        <f t="shared" si="446"/>
        <v>100</v>
      </c>
      <c r="H3596" s="78">
        <f t="shared" si="447"/>
        <v>2.5222380646186863E-46</v>
      </c>
      <c r="I3596" s="78">
        <f t="shared" si="448"/>
        <v>2.5222380646186865E-44</v>
      </c>
      <c r="J3596" s="190"/>
    </row>
    <row r="3597" spans="1:10" x14ac:dyDescent="0.2">
      <c r="A3597" s="76">
        <v>83800</v>
      </c>
      <c r="B3597" s="76">
        <f t="shared" si="441"/>
        <v>83.8</v>
      </c>
      <c r="C3597" s="78">
        <f t="shared" si="442"/>
        <v>4.5857467952197366E-47</v>
      </c>
      <c r="D3597" s="78">
        <f t="shared" si="443"/>
        <v>1</v>
      </c>
      <c r="E3597" s="78">
        <f t="shared" si="444"/>
        <v>4.5857467952197366E-47</v>
      </c>
      <c r="F3597" s="78">
        <f t="shared" si="445"/>
        <v>-926.7717985755263</v>
      </c>
      <c r="G3597" s="78">
        <f t="shared" si="446"/>
        <v>100</v>
      </c>
      <c r="H3597" s="78">
        <f t="shared" si="447"/>
        <v>2.3296821475202651E-47</v>
      </c>
      <c r="I3597" s="78">
        <f t="shared" si="448"/>
        <v>2.3296821475202649E-45</v>
      </c>
      <c r="J3597" s="190"/>
    </row>
    <row r="3598" spans="1:10" x14ac:dyDescent="0.2">
      <c r="A3598" s="76">
        <v>83900</v>
      </c>
      <c r="B3598" s="76">
        <f t="shared" si="441"/>
        <v>83.9</v>
      </c>
      <c r="C3598" s="78">
        <f t="shared" si="442"/>
        <v>2.4660573122910764E-46</v>
      </c>
      <c r="D3598" s="78">
        <f t="shared" si="443"/>
        <v>1</v>
      </c>
      <c r="E3598" s="78">
        <f t="shared" si="444"/>
        <v>2.4660573122910764E-46</v>
      </c>
      <c r="F3598" s="78">
        <f t="shared" si="445"/>
        <v>-912.15993668844305</v>
      </c>
      <c r="G3598" s="78">
        <f t="shared" si="446"/>
        <v>100</v>
      </c>
      <c r="H3598" s="78">
        <f t="shared" si="447"/>
        <v>1.4623159959065251E-46</v>
      </c>
      <c r="I3598" s="78">
        <f t="shared" si="448"/>
        <v>1.4623159959065252E-44</v>
      </c>
      <c r="J3598" s="190"/>
    </row>
    <row r="3599" spans="1:10" x14ac:dyDescent="0.2">
      <c r="A3599" s="76">
        <v>84000</v>
      </c>
      <c r="B3599" s="76">
        <f t="shared" si="441"/>
        <v>84</v>
      </c>
      <c r="C3599" s="78">
        <f t="shared" si="442"/>
        <v>6.0733465276772191E-49</v>
      </c>
      <c r="D3599" s="78">
        <f t="shared" si="443"/>
        <v>1</v>
      </c>
      <c r="E3599" s="78">
        <f t="shared" si="444"/>
        <v>6.0733465276772191E-49</v>
      </c>
      <c r="F3599" s="78">
        <f t="shared" si="445"/>
        <v>-964.33143877153998</v>
      </c>
      <c r="G3599" s="78">
        <f t="shared" si="446"/>
        <v>100</v>
      </c>
      <c r="H3599" s="78">
        <f t="shared" si="447"/>
        <v>1.2360653294093767E-46</v>
      </c>
      <c r="I3599" s="78">
        <f t="shared" si="448"/>
        <v>1.2360653294093767E-44</v>
      </c>
      <c r="J3599" s="190"/>
    </row>
    <row r="3600" spans="1:10" x14ac:dyDescent="0.2">
      <c r="A3600" s="76">
        <v>84100</v>
      </c>
      <c r="B3600" s="76">
        <f t="shared" si="441"/>
        <v>84.1</v>
      </c>
      <c r="C3600" s="78">
        <f t="shared" si="442"/>
        <v>6.3084378548516494E-48</v>
      </c>
      <c r="D3600" s="78">
        <f t="shared" si="443"/>
        <v>1</v>
      </c>
      <c r="E3600" s="78">
        <f t="shared" si="444"/>
        <v>6.3084378548516494E-48</v>
      </c>
      <c r="F3600" s="78">
        <f t="shared" si="445"/>
        <v>-944.00156341736817</v>
      </c>
      <c r="G3600" s="78">
        <f t="shared" si="446"/>
        <v>100</v>
      </c>
      <c r="H3600" s="78">
        <f t="shared" si="447"/>
        <v>3.4578862538096855E-48</v>
      </c>
      <c r="I3600" s="78">
        <f t="shared" si="448"/>
        <v>3.4578862538096855E-46</v>
      </c>
      <c r="J3600" s="190"/>
    </row>
    <row r="3601" spans="1:10" x14ac:dyDescent="0.2">
      <c r="A3601" s="76">
        <v>84200</v>
      </c>
      <c r="B3601" s="76">
        <f t="shared" si="441"/>
        <v>84.2</v>
      </c>
      <c r="C3601" s="78">
        <f t="shared" si="442"/>
        <v>9.4715254896642161E-47</v>
      </c>
      <c r="D3601" s="78">
        <f t="shared" si="443"/>
        <v>1</v>
      </c>
      <c r="E3601" s="78">
        <f t="shared" si="444"/>
        <v>9.4715254896642161E-47</v>
      </c>
      <c r="F3601" s="78">
        <f t="shared" si="445"/>
        <v>-920.47160135258878</v>
      </c>
      <c r="G3601" s="78">
        <f t="shared" si="446"/>
        <v>100</v>
      </c>
      <c r="H3601" s="78">
        <f t="shared" si="447"/>
        <v>5.0511846375746905E-47</v>
      </c>
      <c r="I3601" s="78">
        <f t="shared" si="448"/>
        <v>5.0511846375746907E-45</v>
      </c>
      <c r="J3601" s="190"/>
    </row>
    <row r="3602" spans="1:10" x14ac:dyDescent="0.2">
      <c r="A3602" s="76">
        <v>84300</v>
      </c>
      <c r="B3602" s="76">
        <f t="shared" si="441"/>
        <v>84.3</v>
      </c>
      <c r="C3602" s="78">
        <f t="shared" si="442"/>
        <v>1.8143412015426514E-47</v>
      </c>
      <c r="D3602" s="78">
        <f t="shared" si="443"/>
        <v>1</v>
      </c>
      <c r="E3602" s="78">
        <f t="shared" si="444"/>
        <v>1.8143412015426514E-47</v>
      </c>
      <c r="F3602" s="78">
        <f t="shared" si="445"/>
        <v>-934.82562074008399</v>
      </c>
      <c r="G3602" s="78">
        <f t="shared" si="446"/>
        <v>100</v>
      </c>
      <c r="H3602" s="78">
        <f t="shared" si="447"/>
        <v>5.6429333456034332E-47</v>
      </c>
      <c r="I3602" s="78">
        <f t="shared" si="448"/>
        <v>5.6429333456034333E-45</v>
      </c>
      <c r="J3602" s="190"/>
    </row>
    <row r="3603" spans="1:10" x14ac:dyDescent="0.2">
      <c r="A3603" s="76">
        <v>84400</v>
      </c>
      <c r="B3603" s="76">
        <f t="shared" si="441"/>
        <v>84.4</v>
      </c>
      <c r="C3603" s="78">
        <f t="shared" si="442"/>
        <v>6.3290829976610936E-52</v>
      </c>
      <c r="D3603" s="78">
        <f t="shared" si="443"/>
        <v>1</v>
      </c>
      <c r="E3603" s="78">
        <f t="shared" si="444"/>
        <v>6.3290829976610936E-52</v>
      </c>
      <c r="F3603" s="78">
        <f t="shared" si="445"/>
        <v>-1023.9731841816588</v>
      </c>
      <c r="G3603" s="78">
        <f t="shared" si="446"/>
        <v>100</v>
      </c>
      <c r="H3603" s="78">
        <f t="shared" si="447"/>
        <v>9.07202246186314E-48</v>
      </c>
      <c r="I3603" s="78">
        <f t="shared" si="448"/>
        <v>9.0720224618631404E-46</v>
      </c>
      <c r="J3603" s="190"/>
    </row>
    <row r="3604" spans="1:10" x14ac:dyDescent="0.2">
      <c r="A3604" s="76">
        <v>84500</v>
      </c>
      <c r="B3604" s="76">
        <f t="shared" si="441"/>
        <v>84.5</v>
      </c>
      <c r="C3604" s="78">
        <f t="shared" si="442"/>
        <v>3.6679840519128854E-46</v>
      </c>
      <c r="D3604" s="78">
        <f t="shared" si="443"/>
        <v>1</v>
      </c>
      <c r="E3604" s="78">
        <f t="shared" si="444"/>
        <v>3.6679840519128854E-46</v>
      </c>
      <c r="F3604" s="78">
        <f t="shared" si="445"/>
        <v>-908.71145122547819</v>
      </c>
      <c r="G3604" s="78">
        <f t="shared" si="446"/>
        <v>100</v>
      </c>
      <c r="H3604" s="78">
        <f t="shared" si="447"/>
        <v>1.8339951904979414E-46</v>
      </c>
      <c r="I3604" s="78">
        <f t="shared" si="448"/>
        <v>1.8339951904979415E-44</v>
      </c>
      <c r="J3604" s="190"/>
    </row>
    <row r="3605" spans="1:10" x14ac:dyDescent="0.2">
      <c r="A3605" s="76">
        <v>84600</v>
      </c>
      <c r="B3605" s="76">
        <f t="shared" si="441"/>
        <v>84.6</v>
      </c>
      <c r="C3605" s="78">
        <f t="shared" si="442"/>
        <v>1.7223776597396696E-46</v>
      </c>
      <c r="D3605" s="78">
        <f t="shared" si="443"/>
        <v>1</v>
      </c>
      <c r="E3605" s="78">
        <f t="shared" si="444"/>
        <v>1.7223776597396696E-46</v>
      </c>
      <c r="F3605" s="78">
        <f t="shared" si="445"/>
        <v>-915.27743232410376</v>
      </c>
      <c r="G3605" s="78">
        <f t="shared" si="446"/>
        <v>100</v>
      </c>
      <c r="H3605" s="78">
        <f t="shared" si="447"/>
        <v>2.6951808558262775E-46</v>
      </c>
      <c r="I3605" s="78">
        <f t="shared" si="448"/>
        <v>2.6951808558262777E-44</v>
      </c>
      <c r="J3605" s="190"/>
    </row>
    <row r="3606" spans="1:10" x14ac:dyDescent="0.2">
      <c r="A3606" s="76">
        <v>84700</v>
      </c>
      <c r="B3606" s="76">
        <f t="shared" si="441"/>
        <v>84.7</v>
      </c>
      <c r="C3606" s="78">
        <f t="shared" si="442"/>
        <v>5.7785609217511275E-46</v>
      </c>
      <c r="D3606" s="78">
        <f t="shared" si="443"/>
        <v>1</v>
      </c>
      <c r="E3606" s="78">
        <f t="shared" si="444"/>
        <v>5.7785609217511275E-46</v>
      </c>
      <c r="F3606" s="78">
        <f t="shared" si="445"/>
        <v>-904.76360607435151</v>
      </c>
      <c r="G3606" s="78">
        <f t="shared" si="446"/>
        <v>100</v>
      </c>
      <c r="H3606" s="78">
        <f t="shared" si="447"/>
        <v>3.7504692907453982E-46</v>
      </c>
      <c r="I3606" s="78">
        <f t="shared" si="448"/>
        <v>3.7504692907453983E-44</v>
      </c>
      <c r="J3606" s="190"/>
    </row>
    <row r="3607" spans="1:10" x14ac:dyDescent="0.2">
      <c r="A3607" s="76">
        <v>84800</v>
      </c>
      <c r="B3607" s="76">
        <f t="shared" si="441"/>
        <v>84.8</v>
      </c>
      <c r="C3607" s="78">
        <f t="shared" si="442"/>
        <v>1.1312447505780633E-48</v>
      </c>
      <c r="D3607" s="78">
        <f t="shared" si="443"/>
        <v>1</v>
      </c>
      <c r="E3607" s="78">
        <f t="shared" si="444"/>
        <v>1.1312447505780633E-48</v>
      </c>
      <c r="F3607" s="78">
        <f t="shared" si="445"/>
        <v>-958.92886846159604</v>
      </c>
      <c r="G3607" s="78">
        <f t="shared" si="446"/>
        <v>100</v>
      </c>
      <c r="H3607" s="78">
        <f t="shared" si="447"/>
        <v>2.894936684628454E-46</v>
      </c>
      <c r="I3607" s="78">
        <f t="shared" si="448"/>
        <v>2.8949366846284538E-44</v>
      </c>
      <c r="J3607" s="190"/>
    </row>
    <row r="3608" spans="1:10" x14ac:dyDescent="0.2">
      <c r="A3608" s="76">
        <v>84900</v>
      </c>
      <c r="B3608" s="76">
        <f t="shared" si="441"/>
        <v>84.9</v>
      </c>
      <c r="C3608" s="78">
        <f t="shared" si="442"/>
        <v>5.5350854596656636E-47</v>
      </c>
      <c r="D3608" s="78">
        <f t="shared" si="443"/>
        <v>1</v>
      </c>
      <c r="E3608" s="78">
        <f t="shared" si="444"/>
        <v>5.5350854596656636E-47</v>
      </c>
      <c r="F3608" s="78">
        <f t="shared" si="445"/>
        <v>-925.13751338775683</v>
      </c>
      <c r="G3608" s="78">
        <f t="shared" si="446"/>
        <v>100</v>
      </c>
      <c r="H3608" s="78">
        <f t="shared" si="447"/>
        <v>2.8241049673617348E-47</v>
      </c>
      <c r="I3608" s="78">
        <f t="shared" si="448"/>
        <v>2.824104967361735E-45</v>
      </c>
      <c r="J3608" s="190"/>
    </row>
    <row r="3609" spans="1:10" x14ac:dyDescent="0.2">
      <c r="A3609" s="76">
        <v>85000</v>
      </c>
      <c r="B3609" s="76">
        <f t="shared" si="441"/>
        <v>85</v>
      </c>
      <c r="C3609" s="78">
        <f t="shared" si="442"/>
        <v>2.8732866075421584E-46</v>
      </c>
      <c r="D3609" s="78">
        <f t="shared" si="443"/>
        <v>1</v>
      </c>
      <c r="E3609" s="78">
        <f t="shared" si="444"/>
        <v>2.8732866075421584E-46</v>
      </c>
      <c r="F3609" s="78">
        <f t="shared" si="445"/>
        <v>-910.83242102791019</v>
      </c>
      <c r="G3609" s="78">
        <f t="shared" si="446"/>
        <v>100</v>
      </c>
      <c r="H3609" s="78">
        <f t="shared" si="447"/>
        <v>1.7133975767543623E-46</v>
      </c>
      <c r="I3609" s="78">
        <f t="shared" si="448"/>
        <v>1.7133975767543622E-44</v>
      </c>
      <c r="J3609" s="190"/>
    </row>
    <row r="3610" spans="1:10" x14ac:dyDescent="0.2">
      <c r="A3610" s="76">
        <v>85100</v>
      </c>
      <c r="B3610" s="76">
        <f t="shared" si="441"/>
        <v>85.1</v>
      </c>
      <c r="C3610" s="78">
        <f t="shared" si="442"/>
        <v>4.5156956030624411E-49</v>
      </c>
      <c r="D3610" s="78">
        <f t="shared" si="443"/>
        <v>1</v>
      </c>
      <c r="E3610" s="78">
        <f t="shared" si="444"/>
        <v>4.5156956030624411E-49</v>
      </c>
      <c r="F3610" s="78">
        <f t="shared" si="445"/>
        <v>-966.90550681928971</v>
      </c>
      <c r="G3610" s="78">
        <f t="shared" si="446"/>
        <v>100</v>
      </c>
      <c r="H3610" s="78">
        <f t="shared" si="447"/>
        <v>1.4389011515726105E-46</v>
      </c>
      <c r="I3610" s="78">
        <f t="shared" si="448"/>
        <v>1.4389011515726105E-44</v>
      </c>
      <c r="J3610" s="190"/>
    </row>
    <row r="3611" spans="1:10" x14ac:dyDescent="0.2">
      <c r="A3611" s="76">
        <v>85200</v>
      </c>
      <c r="B3611" s="76">
        <f t="shared" si="441"/>
        <v>85.2</v>
      </c>
      <c r="C3611" s="78">
        <f t="shared" si="442"/>
        <v>8.2930487080236707E-48</v>
      </c>
      <c r="D3611" s="78">
        <f t="shared" si="443"/>
        <v>1</v>
      </c>
      <c r="E3611" s="78">
        <f t="shared" si="444"/>
        <v>8.2930487080236707E-48</v>
      </c>
      <c r="F3611" s="78">
        <f t="shared" si="445"/>
        <v>-941.62571567688565</v>
      </c>
      <c r="G3611" s="78">
        <f t="shared" si="446"/>
        <v>100</v>
      </c>
      <c r="H3611" s="78">
        <f t="shared" si="447"/>
        <v>4.3723091341649575E-48</v>
      </c>
      <c r="I3611" s="78">
        <f t="shared" si="448"/>
        <v>4.3723091341649577E-46</v>
      </c>
      <c r="J3611" s="190"/>
    </row>
    <row r="3612" spans="1:10" x14ac:dyDescent="0.2">
      <c r="A3612" s="76">
        <v>85300</v>
      </c>
      <c r="B3612" s="76">
        <f t="shared" si="441"/>
        <v>85.3</v>
      </c>
      <c r="C3612" s="78">
        <f t="shared" si="442"/>
        <v>1.1302928584541106E-46</v>
      </c>
      <c r="D3612" s="78">
        <f t="shared" si="443"/>
        <v>1</v>
      </c>
      <c r="E3612" s="78">
        <f t="shared" si="444"/>
        <v>1.1302928584541106E-46</v>
      </c>
      <c r="F3612" s="78">
        <f t="shared" si="445"/>
        <v>-918.9361803279927</v>
      </c>
      <c r="G3612" s="78">
        <f t="shared" si="446"/>
        <v>100</v>
      </c>
      <c r="H3612" s="78">
        <f t="shared" si="447"/>
        <v>6.0661167276717362E-47</v>
      </c>
      <c r="I3612" s="78">
        <f t="shared" si="448"/>
        <v>6.0661167276717364E-45</v>
      </c>
      <c r="J3612" s="190"/>
    </row>
    <row r="3613" spans="1:10" x14ac:dyDescent="0.2">
      <c r="A3613" s="76">
        <v>85400</v>
      </c>
      <c r="B3613" s="76">
        <f t="shared" si="441"/>
        <v>85.4</v>
      </c>
      <c r="C3613" s="78">
        <f t="shared" si="442"/>
        <v>1.7865718787810812E-47</v>
      </c>
      <c r="D3613" s="78">
        <f t="shared" si="443"/>
        <v>1</v>
      </c>
      <c r="E3613" s="78">
        <f t="shared" si="444"/>
        <v>1.7865718787810812E-47</v>
      </c>
      <c r="F3613" s="78">
        <f t="shared" si="445"/>
        <v>-934.95959012457899</v>
      </c>
      <c r="G3613" s="78">
        <f t="shared" si="446"/>
        <v>100</v>
      </c>
      <c r="H3613" s="78">
        <f t="shared" si="447"/>
        <v>6.5447502316610938E-47</v>
      </c>
      <c r="I3613" s="78">
        <f t="shared" si="448"/>
        <v>6.544750231661094E-45</v>
      </c>
      <c r="J3613" s="190"/>
    </row>
    <row r="3614" spans="1:10" x14ac:dyDescent="0.2">
      <c r="A3614" s="76">
        <v>85500</v>
      </c>
      <c r="B3614" s="76">
        <f t="shared" si="441"/>
        <v>85.5</v>
      </c>
      <c r="C3614" s="78">
        <f t="shared" si="442"/>
        <v>8.0317489947074921E-51</v>
      </c>
      <c r="D3614" s="78">
        <f t="shared" si="443"/>
        <v>1</v>
      </c>
      <c r="E3614" s="78">
        <f t="shared" si="444"/>
        <v>8.0317489947074921E-51</v>
      </c>
      <c r="F3614" s="78">
        <f t="shared" si="445"/>
        <v>-1001.9037974479971</v>
      </c>
      <c r="G3614" s="78">
        <f t="shared" si="446"/>
        <v>100</v>
      </c>
      <c r="H3614" s="78">
        <f t="shared" si="447"/>
        <v>8.93687526840276E-48</v>
      </c>
      <c r="I3614" s="78">
        <f t="shared" si="448"/>
        <v>8.93687526840276E-46</v>
      </c>
      <c r="J3614" s="190"/>
    </row>
    <row r="3615" spans="1:10" x14ac:dyDescent="0.2">
      <c r="A3615" s="76">
        <v>85600</v>
      </c>
      <c r="B3615" s="76">
        <f t="shared" si="441"/>
        <v>85.6</v>
      </c>
      <c r="C3615" s="78">
        <f t="shared" si="442"/>
        <v>3.921864716603318E-46</v>
      </c>
      <c r="D3615" s="78">
        <f t="shared" si="443"/>
        <v>1</v>
      </c>
      <c r="E3615" s="78">
        <f t="shared" si="444"/>
        <v>3.921864716603318E-46</v>
      </c>
      <c r="F3615" s="78">
        <f t="shared" si="445"/>
        <v>-908.13014782502194</v>
      </c>
      <c r="G3615" s="78">
        <f t="shared" si="446"/>
        <v>100</v>
      </c>
      <c r="H3615" s="78">
        <f t="shared" si="447"/>
        <v>1.9609725170466324E-46</v>
      </c>
      <c r="I3615" s="78">
        <f t="shared" si="448"/>
        <v>1.9609725170466323E-44</v>
      </c>
      <c r="J3615" s="190"/>
    </row>
    <row r="3616" spans="1:10" x14ac:dyDescent="0.2">
      <c r="A3616" s="76">
        <v>85700</v>
      </c>
      <c r="B3616" s="76">
        <f t="shared" si="441"/>
        <v>85.7</v>
      </c>
      <c r="C3616" s="78">
        <f t="shared" si="442"/>
        <v>2.044662960154621E-46</v>
      </c>
      <c r="D3616" s="78">
        <f t="shared" si="443"/>
        <v>1</v>
      </c>
      <c r="E3616" s="78">
        <f t="shared" si="444"/>
        <v>2.044662960154621E-46</v>
      </c>
      <c r="F3616" s="78">
        <f t="shared" si="445"/>
        <v>-913.78756540700533</v>
      </c>
      <c r="G3616" s="78">
        <f t="shared" si="446"/>
        <v>100</v>
      </c>
      <c r="H3616" s="78">
        <f t="shared" si="447"/>
        <v>2.9832638383789697E-46</v>
      </c>
      <c r="I3616" s="78">
        <f t="shared" si="448"/>
        <v>2.9832638383789699E-44</v>
      </c>
      <c r="J3616" s="190"/>
    </row>
    <row r="3617" spans="1:10" x14ac:dyDescent="0.2">
      <c r="A3617" s="76">
        <v>85800</v>
      </c>
      <c r="B3617" s="76">
        <f t="shared" si="441"/>
        <v>85.8</v>
      </c>
      <c r="C3617" s="78">
        <f t="shared" si="442"/>
        <v>6.7426408849010176E-46</v>
      </c>
      <c r="D3617" s="78">
        <f t="shared" si="443"/>
        <v>1</v>
      </c>
      <c r="E3617" s="78">
        <f t="shared" si="444"/>
        <v>6.7426408849010176E-46</v>
      </c>
      <c r="F3617" s="78">
        <f t="shared" si="445"/>
        <v>-903.42339940726538</v>
      </c>
      <c r="G3617" s="78">
        <f t="shared" si="446"/>
        <v>100</v>
      </c>
      <c r="H3617" s="78">
        <f t="shared" si="447"/>
        <v>4.3936519225278191E-46</v>
      </c>
      <c r="I3617" s="78">
        <f t="shared" si="448"/>
        <v>4.3936519225278192E-44</v>
      </c>
      <c r="J3617" s="190"/>
    </row>
    <row r="3618" spans="1:10" x14ac:dyDescent="0.2">
      <c r="A3618" s="76">
        <v>85900</v>
      </c>
      <c r="B3618" s="76">
        <f t="shared" si="441"/>
        <v>85.9</v>
      </c>
      <c r="C3618" s="78">
        <f t="shared" si="442"/>
        <v>1.7122334231699887E-48</v>
      </c>
      <c r="D3618" s="78">
        <f t="shared" si="443"/>
        <v>1</v>
      </c>
      <c r="E3618" s="78">
        <f t="shared" si="444"/>
        <v>1.7122334231699887E-48</v>
      </c>
      <c r="F3618" s="78">
        <f t="shared" si="445"/>
        <v>-955.32874059359392</v>
      </c>
      <c r="G3618" s="78">
        <f t="shared" si="446"/>
        <v>100</v>
      </c>
      <c r="H3618" s="78">
        <f t="shared" si="447"/>
        <v>3.3798816095663586E-46</v>
      </c>
      <c r="I3618" s="78">
        <f t="shared" si="448"/>
        <v>3.3798816095663588E-44</v>
      </c>
      <c r="J3618" s="190"/>
    </row>
    <row r="3619" spans="1:10" x14ac:dyDescent="0.2">
      <c r="A3619" s="76">
        <v>86000</v>
      </c>
      <c r="B3619" s="76">
        <f t="shared" si="441"/>
        <v>86</v>
      </c>
      <c r="C3619" s="78">
        <f t="shared" si="442"/>
        <v>6.7837118455920326E-47</v>
      </c>
      <c r="D3619" s="78">
        <f t="shared" si="443"/>
        <v>1</v>
      </c>
      <c r="E3619" s="78">
        <f t="shared" si="444"/>
        <v>6.7837118455920326E-47</v>
      </c>
      <c r="F3619" s="78">
        <f t="shared" si="445"/>
        <v>-923.3706521611565</v>
      </c>
      <c r="G3619" s="78">
        <f t="shared" si="446"/>
        <v>100</v>
      </c>
      <c r="H3619" s="78">
        <f t="shared" si="447"/>
        <v>3.4774675939545157E-47</v>
      </c>
      <c r="I3619" s="78">
        <f t="shared" si="448"/>
        <v>3.4774675939545157E-45</v>
      </c>
      <c r="J3619" s="190"/>
    </row>
    <row r="3620" spans="1:10" x14ac:dyDescent="0.2">
      <c r="A3620" s="76">
        <v>86100</v>
      </c>
      <c r="B3620" s="76">
        <f t="shared" si="441"/>
        <v>86.1</v>
      </c>
      <c r="C3620" s="78">
        <f t="shared" si="442"/>
        <v>3.4051969348321984E-46</v>
      </c>
      <c r="D3620" s="78">
        <f t="shared" si="443"/>
        <v>1</v>
      </c>
      <c r="E3620" s="78">
        <f t="shared" si="444"/>
        <v>3.4051969348321984E-46</v>
      </c>
      <c r="F3620" s="78">
        <f t="shared" si="445"/>
        <v>-909.35715532414179</v>
      </c>
      <c r="G3620" s="78">
        <f t="shared" si="446"/>
        <v>100</v>
      </c>
      <c r="H3620" s="78">
        <f t="shared" si="447"/>
        <v>2.041784059695701E-46</v>
      </c>
      <c r="I3620" s="78">
        <f t="shared" si="448"/>
        <v>2.041784059695701E-44</v>
      </c>
      <c r="J3620" s="190"/>
    </row>
    <row r="3621" spans="1:10" x14ac:dyDescent="0.2">
      <c r="A3621" s="76">
        <v>86200</v>
      </c>
      <c r="B3621" s="76">
        <f t="shared" si="441"/>
        <v>86.2</v>
      </c>
      <c r="C3621" s="78">
        <f t="shared" si="442"/>
        <v>3.2132421509561754E-49</v>
      </c>
      <c r="D3621" s="78">
        <f t="shared" si="443"/>
        <v>1</v>
      </c>
      <c r="E3621" s="78">
        <f t="shared" si="444"/>
        <v>3.2132421509561754E-49</v>
      </c>
      <c r="F3621" s="78">
        <f t="shared" si="445"/>
        <v>-969.86113089288301</v>
      </c>
      <c r="G3621" s="78">
        <f t="shared" si="446"/>
        <v>100</v>
      </c>
      <c r="H3621" s="78">
        <f t="shared" si="447"/>
        <v>1.7042050884915773E-46</v>
      </c>
      <c r="I3621" s="78">
        <f t="shared" si="448"/>
        <v>1.7042050884915774E-44</v>
      </c>
      <c r="J3621" s="190"/>
    </row>
    <row r="3622" spans="1:10" x14ac:dyDescent="0.2">
      <c r="A3622" s="76">
        <v>86300</v>
      </c>
      <c r="B3622" s="76">
        <f t="shared" si="441"/>
        <v>86.3</v>
      </c>
      <c r="C3622" s="78">
        <f t="shared" si="442"/>
        <v>1.1002842552288757E-47</v>
      </c>
      <c r="D3622" s="78">
        <f t="shared" si="443"/>
        <v>1</v>
      </c>
      <c r="E3622" s="78">
        <f t="shared" si="444"/>
        <v>1.1002842552288757E-47</v>
      </c>
      <c r="F3622" s="78">
        <f t="shared" si="445"/>
        <v>-939.1699020326638</v>
      </c>
      <c r="G3622" s="78">
        <f t="shared" si="446"/>
        <v>100</v>
      </c>
      <c r="H3622" s="78">
        <f t="shared" si="447"/>
        <v>5.6620833836921879E-48</v>
      </c>
      <c r="I3622" s="78">
        <f t="shared" si="448"/>
        <v>5.6620833836921876E-46</v>
      </c>
      <c r="J3622" s="190"/>
    </row>
    <row r="3623" spans="1:10" x14ac:dyDescent="0.2">
      <c r="A3623" s="76">
        <v>86400</v>
      </c>
      <c r="B3623" s="76">
        <f t="shared" si="441"/>
        <v>86.4</v>
      </c>
      <c r="C3623" s="78">
        <f t="shared" si="442"/>
        <v>1.6865743981013767E-46</v>
      </c>
      <c r="D3623" s="78">
        <f t="shared" si="443"/>
        <v>1</v>
      </c>
      <c r="E3623" s="78">
        <f t="shared" si="444"/>
        <v>1.6865743981013767E-46</v>
      </c>
      <c r="F3623" s="78">
        <f t="shared" si="445"/>
        <v>-915.45988992943353</v>
      </c>
      <c r="G3623" s="78">
        <f t="shared" si="446"/>
        <v>100</v>
      </c>
      <c r="H3623" s="78">
        <f t="shared" si="447"/>
        <v>8.9830141181213217E-47</v>
      </c>
      <c r="I3623" s="78">
        <f t="shared" si="448"/>
        <v>8.9830141181213224E-45</v>
      </c>
      <c r="J3623" s="190"/>
    </row>
    <row r="3624" spans="1:10" x14ac:dyDescent="0.2">
      <c r="A3624" s="76">
        <v>86500</v>
      </c>
      <c r="B3624" s="76">
        <f t="shared" si="441"/>
        <v>86.5</v>
      </c>
      <c r="C3624" s="78">
        <f t="shared" si="442"/>
        <v>1.782149189562254E-47</v>
      </c>
      <c r="D3624" s="78">
        <f t="shared" si="443"/>
        <v>1</v>
      </c>
      <c r="E3624" s="78">
        <f t="shared" si="444"/>
        <v>1.782149189562254E-47</v>
      </c>
      <c r="F3624" s="78">
        <f t="shared" si="445"/>
        <v>-934.98111885119511</v>
      </c>
      <c r="G3624" s="78">
        <f t="shared" si="446"/>
        <v>100</v>
      </c>
      <c r="H3624" s="78">
        <f t="shared" si="447"/>
        <v>9.3239465852880105E-47</v>
      </c>
      <c r="I3624" s="78">
        <f t="shared" si="448"/>
        <v>9.3239465852880103E-45</v>
      </c>
      <c r="J3624" s="190"/>
    </row>
    <row r="3625" spans="1:10" x14ac:dyDescent="0.2">
      <c r="A3625" s="76">
        <v>86600</v>
      </c>
      <c r="B3625" s="76">
        <f t="shared" si="441"/>
        <v>86.6</v>
      </c>
      <c r="C3625" s="78">
        <f t="shared" si="442"/>
        <v>3.4374188510872978E-50</v>
      </c>
      <c r="D3625" s="78">
        <f t="shared" si="443"/>
        <v>1</v>
      </c>
      <c r="E3625" s="78">
        <f t="shared" si="444"/>
        <v>3.4374188510872978E-50</v>
      </c>
      <c r="F3625" s="78">
        <f t="shared" si="445"/>
        <v>-989.27535091307209</v>
      </c>
      <c r="G3625" s="78">
        <f t="shared" si="446"/>
        <v>100</v>
      </c>
      <c r="H3625" s="78">
        <f t="shared" si="447"/>
        <v>8.9279330420667063E-48</v>
      </c>
      <c r="I3625" s="78">
        <f t="shared" si="448"/>
        <v>8.9279330420667059E-46</v>
      </c>
      <c r="J3625" s="190"/>
    </row>
    <row r="3626" spans="1:10" x14ac:dyDescent="0.2">
      <c r="A3626" s="76">
        <v>86700</v>
      </c>
      <c r="B3626" s="76">
        <f t="shared" si="441"/>
        <v>86.7</v>
      </c>
      <c r="C3626" s="78">
        <f t="shared" si="442"/>
        <v>3.5520005139348266E-47</v>
      </c>
      <c r="D3626" s="78">
        <f t="shared" si="443"/>
        <v>1</v>
      </c>
      <c r="E3626" s="78">
        <f t="shared" si="444"/>
        <v>3.5520005139348266E-47</v>
      </c>
      <c r="F3626" s="78">
        <f t="shared" si="445"/>
        <v>-928.99053960111746</v>
      </c>
      <c r="G3626" s="78">
        <f t="shared" si="446"/>
        <v>100</v>
      </c>
      <c r="H3626" s="78">
        <f t="shared" si="447"/>
        <v>1.7777189663929568E-47</v>
      </c>
      <c r="I3626" s="78">
        <f t="shared" si="448"/>
        <v>1.7777189663929567E-45</v>
      </c>
      <c r="J3626" s="190"/>
    </row>
    <row r="3627" spans="1:10" x14ac:dyDescent="0.2">
      <c r="A3627" s="76">
        <v>86800</v>
      </c>
      <c r="B3627" s="76">
        <f t="shared" si="441"/>
        <v>86.8</v>
      </c>
      <c r="C3627" s="78">
        <f t="shared" si="442"/>
        <v>2.4704998829161336E-46</v>
      </c>
      <c r="D3627" s="78">
        <f t="shared" si="443"/>
        <v>1</v>
      </c>
      <c r="E3627" s="78">
        <f t="shared" si="444"/>
        <v>2.4704998829161336E-46</v>
      </c>
      <c r="F3627" s="78">
        <f t="shared" si="445"/>
        <v>-912.14430324713976</v>
      </c>
      <c r="G3627" s="78">
        <f t="shared" si="446"/>
        <v>100</v>
      </c>
      <c r="H3627" s="78">
        <f t="shared" si="447"/>
        <v>1.4128499671548081E-46</v>
      </c>
      <c r="I3627" s="78">
        <f t="shared" si="448"/>
        <v>1.4128499671548081E-44</v>
      </c>
      <c r="J3627" s="190"/>
    </row>
    <row r="3628" spans="1:10" x14ac:dyDescent="0.2">
      <c r="A3628" s="76">
        <v>86900</v>
      </c>
      <c r="B3628" s="76">
        <f t="shared" si="441"/>
        <v>86.9</v>
      </c>
      <c r="C3628" s="78">
        <f t="shared" si="442"/>
        <v>8.0136155118303142E-46</v>
      </c>
      <c r="D3628" s="78">
        <f t="shared" si="443"/>
        <v>1</v>
      </c>
      <c r="E3628" s="78">
        <f t="shared" si="444"/>
        <v>8.0136155118303142E-46</v>
      </c>
      <c r="F3628" s="78">
        <f t="shared" si="445"/>
        <v>-901.92342997152332</v>
      </c>
      <c r="G3628" s="78">
        <f t="shared" si="446"/>
        <v>100</v>
      </c>
      <c r="H3628" s="78">
        <f t="shared" si="447"/>
        <v>5.2420576973732243E-46</v>
      </c>
      <c r="I3628" s="78">
        <f t="shared" si="448"/>
        <v>5.2420576973732244E-44</v>
      </c>
      <c r="J3628" s="190"/>
    </row>
    <row r="3629" spans="1:10" x14ac:dyDescent="0.2">
      <c r="A3629" s="76">
        <v>87000</v>
      </c>
      <c r="B3629" s="76">
        <f t="shared" si="441"/>
        <v>87</v>
      </c>
      <c r="C3629" s="78">
        <f t="shared" si="442"/>
        <v>2.5715177854780571E-48</v>
      </c>
      <c r="D3629" s="78">
        <f t="shared" si="443"/>
        <v>1</v>
      </c>
      <c r="E3629" s="78">
        <f t="shared" si="444"/>
        <v>2.5715177854780571E-48</v>
      </c>
      <c r="F3629" s="78">
        <f t="shared" si="445"/>
        <v>-951.79620935212893</v>
      </c>
      <c r="G3629" s="78">
        <f t="shared" si="446"/>
        <v>100</v>
      </c>
      <c r="H3629" s="78">
        <f t="shared" si="447"/>
        <v>4.0196653448425472E-46</v>
      </c>
      <c r="I3629" s="78">
        <f t="shared" si="448"/>
        <v>4.0196653448425471E-44</v>
      </c>
      <c r="J3629" s="190"/>
    </row>
    <row r="3630" spans="1:10" x14ac:dyDescent="0.2">
      <c r="A3630" s="76">
        <v>87100</v>
      </c>
      <c r="B3630" s="76">
        <f t="shared" si="441"/>
        <v>87.1</v>
      </c>
      <c r="C3630" s="78">
        <f t="shared" si="442"/>
        <v>8.4554014712198631E-47</v>
      </c>
      <c r="D3630" s="78">
        <f t="shared" si="443"/>
        <v>1</v>
      </c>
      <c r="E3630" s="78">
        <f t="shared" si="444"/>
        <v>8.4554014712198631E-47</v>
      </c>
      <c r="F3630" s="78">
        <f t="shared" si="445"/>
        <v>-921.45731533649678</v>
      </c>
      <c r="G3630" s="78">
        <f t="shared" si="446"/>
        <v>100</v>
      </c>
      <c r="H3630" s="78">
        <f t="shared" si="447"/>
        <v>4.3562766248838342E-47</v>
      </c>
      <c r="I3630" s="78">
        <f t="shared" si="448"/>
        <v>4.3562766248838345E-45</v>
      </c>
      <c r="J3630" s="190"/>
    </row>
    <row r="3631" spans="1:10" x14ac:dyDescent="0.2">
      <c r="A3631" s="76">
        <v>87200</v>
      </c>
      <c r="B3631" s="76">
        <f t="shared" si="441"/>
        <v>87.2</v>
      </c>
      <c r="C3631" s="78">
        <f t="shared" si="442"/>
        <v>4.1110707968008466E-46</v>
      </c>
      <c r="D3631" s="78">
        <f t="shared" si="443"/>
        <v>1</v>
      </c>
      <c r="E3631" s="78">
        <f t="shared" si="444"/>
        <v>4.1110707968008466E-46</v>
      </c>
      <c r="F3631" s="78">
        <f t="shared" si="445"/>
        <v>-907.72090088329253</v>
      </c>
      <c r="G3631" s="78">
        <f t="shared" si="446"/>
        <v>100</v>
      </c>
      <c r="H3631" s="78">
        <f t="shared" si="447"/>
        <v>2.4783054719614165E-46</v>
      </c>
      <c r="I3631" s="78">
        <f t="shared" si="448"/>
        <v>2.4783054719614167E-44</v>
      </c>
      <c r="J3631" s="190"/>
    </row>
    <row r="3632" spans="1:10" x14ac:dyDescent="0.2">
      <c r="A3632" s="76">
        <v>87300</v>
      </c>
      <c r="B3632" s="76">
        <f t="shared" si="441"/>
        <v>87.3</v>
      </c>
      <c r="C3632" s="78">
        <f t="shared" si="442"/>
        <v>2.1424142034185794E-49</v>
      </c>
      <c r="D3632" s="78">
        <f t="shared" si="443"/>
        <v>1</v>
      </c>
      <c r="E3632" s="78">
        <f t="shared" si="444"/>
        <v>2.1424142034185794E-49</v>
      </c>
      <c r="F3632" s="78">
        <f t="shared" si="445"/>
        <v>-973.38193122219525</v>
      </c>
      <c r="G3632" s="78">
        <f t="shared" si="446"/>
        <v>100</v>
      </c>
      <c r="H3632" s="78">
        <f t="shared" si="447"/>
        <v>2.0566066055021325E-46</v>
      </c>
      <c r="I3632" s="78">
        <f t="shared" si="448"/>
        <v>2.0566066055021325E-44</v>
      </c>
      <c r="J3632" s="190"/>
    </row>
    <row r="3633" spans="1:10" x14ac:dyDescent="0.2">
      <c r="A3633" s="76">
        <v>87400</v>
      </c>
      <c r="B3633" s="76">
        <f t="shared" si="441"/>
        <v>87.4</v>
      </c>
      <c r="C3633" s="78">
        <f t="shared" si="442"/>
        <v>1.4769308835965136E-47</v>
      </c>
      <c r="D3633" s="78">
        <f t="shared" si="443"/>
        <v>1</v>
      </c>
      <c r="E3633" s="78">
        <f t="shared" si="444"/>
        <v>1.4769308835965136E-47</v>
      </c>
      <c r="F3633" s="78">
        <f t="shared" si="445"/>
        <v>-936.61279656058559</v>
      </c>
      <c r="G3633" s="78">
        <f t="shared" si="446"/>
        <v>100</v>
      </c>
      <c r="H3633" s="78">
        <f t="shared" si="447"/>
        <v>7.4917751281534972E-48</v>
      </c>
      <c r="I3633" s="78">
        <f t="shared" si="448"/>
        <v>7.4917751281534975E-46</v>
      </c>
      <c r="J3633" s="190"/>
    </row>
    <row r="3634" spans="1:10" x14ac:dyDescent="0.2">
      <c r="A3634" s="76">
        <v>87500</v>
      </c>
      <c r="B3634" s="76">
        <f t="shared" si="441"/>
        <v>87.5</v>
      </c>
      <c r="C3634" s="78">
        <f t="shared" si="442"/>
        <v>1.8313123538469153E-46</v>
      </c>
      <c r="D3634" s="78">
        <f t="shared" si="443"/>
        <v>1</v>
      </c>
      <c r="E3634" s="78">
        <f t="shared" si="444"/>
        <v>1.8313123538469153E-46</v>
      </c>
      <c r="F3634" s="78">
        <f t="shared" si="445"/>
        <v>-914.74475149755176</v>
      </c>
      <c r="G3634" s="78">
        <f t="shared" si="446"/>
        <v>100</v>
      </c>
      <c r="H3634" s="78">
        <f t="shared" si="447"/>
        <v>9.8950272110328323E-47</v>
      </c>
      <c r="I3634" s="78">
        <f t="shared" si="448"/>
        <v>9.8950272110328319E-45</v>
      </c>
      <c r="J3634" s="190"/>
    </row>
    <row r="3635" spans="1:10" x14ac:dyDescent="0.2">
      <c r="A3635" s="76">
        <v>87600</v>
      </c>
      <c r="B3635" s="76">
        <f t="shared" si="441"/>
        <v>87.6</v>
      </c>
      <c r="C3635" s="78">
        <f t="shared" si="442"/>
        <v>1.8029597631707513E-47</v>
      </c>
      <c r="D3635" s="78">
        <f t="shared" si="443"/>
        <v>1</v>
      </c>
      <c r="E3635" s="78">
        <f t="shared" si="444"/>
        <v>1.8029597631707513E-47</v>
      </c>
      <c r="F3635" s="78">
        <f t="shared" si="445"/>
        <v>-934.88027930723683</v>
      </c>
      <c r="G3635" s="78">
        <f t="shared" si="446"/>
        <v>100</v>
      </c>
      <c r="H3635" s="78">
        <f t="shared" si="447"/>
        <v>1.0058041650819953E-46</v>
      </c>
      <c r="I3635" s="78">
        <f t="shared" si="448"/>
        <v>1.0058041650819953E-44</v>
      </c>
      <c r="J3635" s="190"/>
    </row>
    <row r="3636" spans="1:10" x14ac:dyDescent="0.2">
      <c r="A3636" s="76">
        <v>87700</v>
      </c>
      <c r="B3636" s="76">
        <f t="shared" si="441"/>
        <v>87.7</v>
      </c>
      <c r="C3636" s="78">
        <f t="shared" si="442"/>
        <v>9.9722558925562132E-50</v>
      </c>
      <c r="D3636" s="78">
        <f t="shared" si="443"/>
        <v>1</v>
      </c>
      <c r="E3636" s="78">
        <f t="shared" si="444"/>
        <v>9.9722558925562132E-50</v>
      </c>
      <c r="F3636" s="78">
        <f t="shared" si="445"/>
        <v>-980.02413171668411</v>
      </c>
      <c r="G3636" s="78">
        <f t="shared" si="446"/>
        <v>100</v>
      </c>
      <c r="H3636" s="78">
        <f t="shared" si="447"/>
        <v>9.0646600953165373E-48</v>
      </c>
      <c r="I3636" s="78">
        <f t="shared" si="448"/>
        <v>9.064660095316538E-46</v>
      </c>
      <c r="J3636" s="190"/>
    </row>
    <row r="3637" spans="1:10" x14ac:dyDescent="0.2">
      <c r="A3637" s="76">
        <v>87800</v>
      </c>
      <c r="B3637" s="76">
        <f t="shared" si="441"/>
        <v>87.8</v>
      </c>
      <c r="C3637" s="78">
        <f t="shared" si="442"/>
        <v>4.5872286290660321E-47</v>
      </c>
      <c r="D3637" s="78">
        <f t="shared" si="443"/>
        <v>1</v>
      </c>
      <c r="E3637" s="78">
        <f t="shared" si="444"/>
        <v>4.5872286290660321E-47</v>
      </c>
      <c r="F3637" s="78">
        <f t="shared" si="445"/>
        <v>-926.7689922788195</v>
      </c>
      <c r="G3637" s="78">
        <f t="shared" si="446"/>
        <v>100</v>
      </c>
      <c r="H3637" s="78">
        <f t="shared" si="447"/>
        <v>2.2986004424792941E-47</v>
      </c>
      <c r="I3637" s="78">
        <f t="shared" si="448"/>
        <v>2.2986004424792941E-45</v>
      </c>
      <c r="J3637" s="190"/>
    </row>
    <row r="3638" spans="1:10" x14ac:dyDescent="0.2">
      <c r="A3638" s="76">
        <v>87900</v>
      </c>
      <c r="B3638" s="76">
        <f t="shared" si="441"/>
        <v>87.9</v>
      </c>
      <c r="C3638" s="78">
        <f t="shared" si="442"/>
        <v>3.0436214347083139E-46</v>
      </c>
      <c r="D3638" s="78">
        <f t="shared" si="443"/>
        <v>1</v>
      </c>
      <c r="E3638" s="78">
        <f t="shared" si="444"/>
        <v>3.0436214347083139E-46</v>
      </c>
      <c r="F3638" s="78">
        <f t="shared" si="445"/>
        <v>-910.33218732082423</v>
      </c>
      <c r="G3638" s="78">
        <f t="shared" si="446"/>
        <v>100</v>
      </c>
      <c r="H3638" s="78">
        <f t="shared" si="447"/>
        <v>1.7511721488074586E-46</v>
      </c>
      <c r="I3638" s="78">
        <f t="shared" si="448"/>
        <v>1.7511721488074585E-44</v>
      </c>
      <c r="J3638" s="190"/>
    </row>
    <row r="3639" spans="1:10" x14ac:dyDescent="0.2">
      <c r="A3639" s="76">
        <v>88000</v>
      </c>
      <c r="B3639" s="76">
        <f t="shared" si="441"/>
        <v>88</v>
      </c>
      <c r="C3639" s="78">
        <f t="shared" si="442"/>
        <v>9.7183480866323695E-46</v>
      </c>
      <c r="D3639" s="78">
        <f t="shared" si="443"/>
        <v>1</v>
      </c>
      <c r="E3639" s="78">
        <f t="shared" si="444"/>
        <v>9.7183480866323695E-46</v>
      </c>
      <c r="F3639" s="78">
        <f t="shared" si="445"/>
        <v>-900.24815099330476</v>
      </c>
      <c r="G3639" s="78">
        <f t="shared" si="446"/>
        <v>100</v>
      </c>
      <c r="H3639" s="78">
        <f t="shared" si="447"/>
        <v>6.3809847606703417E-46</v>
      </c>
      <c r="I3639" s="78">
        <f t="shared" si="448"/>
        <v>6.3809847606703412E-44</v>
      </c>
      <c r="J3639" s="190"/>
    </row>
    <row r="3640" spans="1:10" x14ac:dyDescent="0.2">
      <c r="A3640" s="76">
        <v>88100</v>
      </c>
      <c r="B3640" s="76">
        <f t="shared" si="441"/>
        <v>88.1</v>
      </c>
      <c r="C3640" s="78">
        <f t="shared" si="442"/>
        <v>3.8561442071376775E-48</v>
      </c>
      <c r="D3640" s="78">
        <f t="shared" si="443"/>
        <v>1</v>
      </c>
      <c r="E3640" s="78">
        <f t="shared" si="444"/>
        <v>3.8561442071376775E-48</v>
      </c>
      <c r="F3640" s="78">
        <f t="shared" si="445"/>
        <v>-948.27693466554456</v>
      </c>
      <c r="G3640" s="78">
        <f t="shared" si="446"/>
        <v>100</v>
      </c>
      <c r="H3640" s="78">
        <f t="shared" si="447"/>
        <v>4.8784547643518733E-46</v>
      </c>
      <c r="I3640" s="78">
        <f t="shared" si="448"/>
        <v>4.878454764351873E-44</v>
      </c>
      <c r="J3640" s="190"/>
    </row>
    <row r="3641" spans="1:10" x14ac:dyDescent="0.2">
      <c r="A3641" s="76">
        <v>88200</v>
      </c>
      <c r="B3641" s="76">
        <f t="shared" si="441"/>
        <v>88.2</v>
      </c>
      <c r="C3641" s="78">
        <f t="shared" si="442"/>
        <v>1.0739511002560533E-46</v>
      </c>
      <c r="D3641" s="78">
        <f t="shared" si="443"/>
        <v>1</v>
      </c>
      <c r="E3641" s="78">
        <f t="shared" si="444"/>
        <v>1.0739511002560533E-46</v>
      </c>
      <c r="F3641" s="78">
        <f t="shared" si="445"/>
        <v>-919.38030985452519</v>
      </c>
      <c r="G3641" s="78">
        <f t="shared" si="446"/>
        <v>100</v>
      </c>
      <c r="H3641" s="78">
        <f t="shared" si="447"/>
        <v>5.562562711637151E-47</v>
      </c>
      <c r="I3641" s="78">
        <f t="shared" si="448"/>
        <v>5.5625627116371509E-45</v>
      </c>
      <c r="J3641" s="190"/>
    </row>
    <row r="3642" spans="1:10" x14ac:dyDescent="0.2">
      <c r="A3642" s="76">
        <v>88300</v>
      </c>
      <c r="B3642" s="76">
        <f t="shared" si="441"/>
        <v>88.3</v>
      </c>
      <c r="C3642" s="78">
        <f t="shared" si="442"/>
        <v>5.0658434142223047E-46</v>
      </c>
      <c r="D3642" s="78">
        <f t="shared" si="443"/>
        <v>1</v>
      </c>
      <c r="E3642" s="78">
        <f t="shared" si="444"/>
        <v>5.0658434142223047E-46</v>
      </c>
      <c r="F3642" s="78">
        <f t="shared" si="445"/>
        <v>-905.90696476856522</v>
      </c>
      <c r="G3642" s="78">
        <f t="shared" si="446"/>
        <v>100</v>
      </c>
      <c r="H3642" s="78">
        <f t="shared" si="447"/>
        <v>3.0698972572391792E-46</v>
      </c>
      <c r="I3642" s="78">
        <f t="shared" si="448"/>
        <v>3.0698972572391791E-44</v>
      </c>
      <c r="J3642" s="190"/>
    </row>
    <row r="3643" spans="1:10" x14ac:dyDescent="0.2">
      <c r="A3643" s="76">
        <v>88400</v>
      </c>
      <c r="B3643" s="76">
        <f t="shared" si="441"/>
        <v>88.4</v>
      </c>
      <c r="C3643" s="78">
        <f t="shared" si="442"/>
        <v>1.2910712988665937E-49</v>
      </c>
      <c r="D3643" s="78">
        <f t="shared" si="443"/>
        <v>1</v>
      </c>
      <c r="E3643" s="78">
        <f t="shared" si="444"/>
        <v>1.2910712988665937E-49</v>
      </c>
      <c r="F3643" s="78">
        <f t="shared" si="445"/>
        <v>-977.78099546684348</v>
      </c>
      <c r="G3643" s="78">
        <f t="shared" si="446"/>
        <v>100</v>
      </c>
      <c r="H3643" s="78">
        <f t="shared" si="447"/>
        <v>2.5335672427605858E-46</v>
      </c>
      <c r="I3643" s="78">
        <f t="shared" si="448"/>
        <v>2.5335672427605859E-44</v>
      </c>
      <c r="J3643" s="190"/>
    </row>
    <row r="3644" spans="1:10" x14ac:dyDescent="0.2">
      <c r="A3644" s="76">
        <v>88500</v>
      </c>
      <c r="B3644" s="76">
        <f t="shared" si="441"/>
        <v>88.5</v>
      </c>
      <c r="C3644" s="78">
        <f t="shared" si="442"/>
        <v>2.0112782451695142E-47</v>
      </c>
      <c r="D3644" s="78">
        <f t="shared" si="443"/>
        <v>1</v>
      </c>
      <c r="E3644" s="78">
        <f t="shared" si="444"/>
        <v>2.0112782451695142E-47</v>
      </c>
      <c r="F3644" s="78">
        <f t="shared" si="445"/>
        <v>-933.9305568776457</v>
      </c>
      <c r="G3644" s="78">
        <f t="shared" si="446"/>
        <v>100</v>
      </c>
      <c r="H3644" s="78">
        <f t="shared" si="447"/>
        <v>1.0120944790790901E-47</v>
      </c>
      <c r="I3644" s="78">
        <f t="shared" si="448"/>
        <v>1.01209447907909E-45</v>
      </c>
      <c r="J3644" s="190"/>
    </row>
    <row r="3645" spans="1:10" x14ac:dyDescent="0.2">
      <c r="A3645" s="76">
        <v>88600</v>
      </c>
      <c r="B3645" s="76">
        <f t="shared" ref="B3645:B3708" si="449">A3645/1000</f>
        <v>88.6</v>
      </c>
      <c r="C3645" s="78">
        <f t="shared" ref="C3645:C3708" si="450">ABS(SIN(((144*PI()*$A3645*VLOOKUP($D$8,$C$13:$D$16,2,FALSE))/($D$11*1000000)))/(VLOOKUP($D$8,$C$13:$D$16,2,FALSE)*SIN(((144*PI()*$A3645)/($D$11*1000000)))))^3</f>
        <v>2.0295943041198387E-46</v>
      </c>
      <c r="D3645" s="78">
        <f t="shared" ref="D3645:D3708" si="451">ABS(SIN(((144*VLOOKUP($D$8,$C$13:$D$16,2,FALSE)*PI()*$A3645*VLOOKUP($D$8,$C$13:$E$16,3,FALSE))/($D$11*1000000)))/(VLOOKUP($D$8,$C$13:$E$16,3,FALSE)*SIN(((144*VLOOKUP($D$8,$C$13:$D$16,2,FALSE)*PI()*$A3645)/($D$11*1000000)))))^1</f>
        <v>1</v>
      </c>
      <c r="E3645" s="78">
        <f t="shared" ref="E3645:E3708" si="452">C3645*D3645</f>
        <v>2.0295943041198387E-46</v>
      </c>
      <c r="F3645" s="78">
        <f t="shared" ref="F3645:F3708" si="453">20*LOG10(E3645)</f>
        <v>-913.85181529188731</v>
      </c>
      <c r="G3645" s="78">
        <f t="shared" ref="G3645:G3708" si="454">A3645-A3644</f>
        <v>100</v>
      </c>
      <c r="H3645" s="78">
        <f t="shared" ref="H3645:H3708" si="455">((C3645+C3644)/2)</f>
        <v>1.115361064318395E-46</v>
      </c>
      <c r="I3645" s="78">
        <f t="shared" si="448"/>
        <v>1.115361064318395E-44</v>
      </c>
      <c r="J3645" s="190"/>
    </row>
    <row r="3646" spans="1:10" x14ac:dyDescent="0.2">
      <c r="A3646" s="76">
        <v>88700</v>
      </c>
      <c r="B3646" s="76">
        <f t="shared" si="449"/>
        <v>88.7</v>
      </c>
      <c r="C3646" s="78">
        <f t="shared" si="450"/>
        <v>1.8526906372757837E-47</v>
      </c>
      <c r="D3646" s="78">
        <f t="shared" si="451"/>
        <v>1</v>
      </c>
      <c r="E3646" s="78">
        <f t="shared" si="452"/>
        <v>1.8526906372757837E-47</v>
      </c>
      <c r="F3646" s="78">
        <f t="shared" si="453"/>
        <v>-934.643941864466</v>
      </c>
      <c r="G3646" s="78">
        <f t="shared" si="454"/>
        <v>100</v>
      </c>
      <c r="H3646" s="78">
        <f t="shared" si="455"/>
        <v>1.1074316839237085E-46</v>
      </c>
      <c r="I3646" s="78">
        <f t="shared" ref="I3646:I3709" si="456">G3646*H3646</f>
        <v>1.1074316839237085E-44</v>
      </c>
      <c r="J3646" s="190"/>
    </row>
    <row r="3647" spans="1:10" x14ac:dyDescent="0.2">
      <c r="A3647" s="76">
        <v>88800</v>
      </c>
      <c r="B3647" s="76">
        <f t="shared" si="449"/>
        <v>88.8</v>
      </c>
      <c r="C3647" s="78">
        <f t="shared" si="450"/>
        <v>2.3855003459796414E-49</v>
      </c>
      <c r="D3647" s="78">
        <f t="shared" si="451"/>
        <v>1</v>
      </c>
      <c r="E3647" s="78">
        <f t="shared" si="452"/>
        <v>2.3855003459796414E-49</v>
      </c>
      <c r="F3647" s="78">
        <f t="shared" si="453"/>
        <v>-972.4484103223482</v>
      </c>
      <c r="G3647" s="78">
        <f t="shared" si="454"/>
        <v>100</v>
      </c>
      <c r="H3647" s="78">
        <f t="shared" si="455"/>
        <v>9.3827282036779002E-48</v>
      </c>
      <c r="I3647" s="78">
        <f t="shared" si="456"/>
        <v>9.3827282036779009E-46</v>
      </c>
      <c r="J3647" s="190"/>
    </row>
    <row r="3648" spans="1:10" x14ac:dyDescent="0.2">
      <c r="A3648" s="76">
        <v>88900</v>
      </c>
      <c r="B3648" s="76">
        <f t="shared" si="449"/>
        <v>88.9</v>
      </c>
      <c r="C3648" s="78">
        <f t="shared" si="450"/>
        <v>6.0375108119736917E-47</v>
      </c>
      <c r="D3648" s="78">
        <f t="shared" si="451"/>
        <v>1</v>
      </c>
      <c r="E3648" s="78">
        <f t="shared" si="452"/>
        <v>6.0375108119736917E-47</v>
      </c>
      <c r="F3648" s="78">
        <f t="shared" si="453"/>
        <v>-924.38284157010446</v>
      </c>
      <c r="G3648" s="78">
        <f t="shared" si="454"/>
        <v>100</v>
      </c>
      <c r="H3648" s="78">
        <f t="shared" si="455"/>
        <v>3.030682907716744E-47</v>
      </c>
      <c r="I3648" s="78">
        <f t="shared" si="456"/>
        <v>3.0306829077167443E-45</v>
      </c>
      <c r="J3648" s="190"/>
    </row>
    <row r="3649" spans="1:10" x14ac:dyDescent="0.2">
      <c r="A3649" s="76">
        <v>89000</v>
      </c>
      <c r="B3649" s="76">
        <f t="shared" si="449"/>
        <v>89</v>
      </c>
      <c r="C3649" s="78">
        <f t="shared" si="450"/>
        <v>3.8319131819161064E-46</v>
      </c>
      <c r="D3649" s="78">
        <f t="shared" si="451"/>
        <v>1</v>
      </c>
      <c r="E3649" s="78">
        <f t="shared" si="452"/>
        <v>3.8319131819161064E-46</v>
      </c>
      <c r="F3649" s="78">
        <f t="shared" si="453"/>
        <v>-908.33168678227639</v>
      </c>
      <c r="G3649" s="78">
        <f t="shared" si="454"/>
        <v>100</v>
      </c>
      <c r="H3649" s="78">
        <f t="shared" si="455"/>
        <v>2.2178321315567378E-46</v>
      </c>
      <c r="I3649" s="78">
        <f t="shared" si="456"/>
        <v>2.2178321315567379E-44</v>
      </c>
      <c r="J3649" s="190"/>
    </row>
    <row r="3650" spans="1:10" x14ac:dyDescent="0.2">
      <c r="A3650" s="76">
        <v>89100</v>
      </c>
      <c r="B3650" s="76">
        <f t="shared" si="449"/>
        <v>89.1</v>
      </c>
      <c r="C3650" s="78">
        <f t="shared" si="450"/>
        <v>1.2053374925458293E-45</v>
      </c>
      <c r="D3650" s="78">
        <f t="shared" si="451"/>
        <v>1</v>
      </c>
      <c r="E3650" s="78">
        <f t="shared" si="452"/>
        <v>1.2053374925458293E-45</v>
      </c>
      <c r="F3650" s="78">
        <f t="shared" si="453"/>
        <v>-898.37782668620423</v>
      </c>
      <c r="G3650" s="78">
        <f t="shared" si="454"/>
        <v>100</v>
      </c>
      <c r="H3650" s="78">
        <f t="shared" si="455"/>
        <v>7.9426440536871999E-46</v>
      </c>
      <c r="I3650" s="78">
        <f t="shared" si="456"/>
        <v>7.9426440536872002E-44</v>
      </c>
      <c r="J3650" s="190"/>
    </row>
    <row r="3651" spans="1:10" x14ac:dyDescent="0.2">
      <c r="A3651" s="76">
        <v>89200</v>
      </c>
      <c r="B3651" s="76">
        <f t="shared" si="449"/>
        <v>89.2</v>
      </c>
      <c r="C3651" s="78">
        <f t="shared" si="450"/>
        <v>5.8068895887320888E-48</v>
      </c>
      <c r="D3651" s="78">
        <f t="shared" si="451"/>
        <v>1</v>
      </c>
      <c r="E3651" s="78">
        <f t="shared" si="452"/>
        <v>5.8068895887320888E-48</v>
      </c>
      <c r="F3651" s="78">
        <f t="shared" si="453"/>
        <v>-944.72112862987683</v>
      </c>
      <c r="G3651" s="78">
        <f t="shared" si="454"/>
        <v>100</v>
      </c>
      <c r="H3651" s="78">
        <f t="shared" si="455"/>
        <v>6.055721910672807E-46</v>
      </c>
      <c r="I3651" s="78">
        <f t="shared" si="456"/>
        <v>6.0557219106728073E-44</v>
      </c>
      <c r="J3651" s="190"/>
    </row>
    <row r="3652" spans="1:10" x14ac:dyDescent="0.2">
      <c r="A3652" s="76">
        <v>89300</v>
      </c>
      <c r="B3652" s="76">
        <f t="shared" si="449"/>
        <v>89.3</v>
      </c>
      <c r="C3652" s="78">
        <f t="shared" si="450"/>
        <v>1.3934584885521227E-46</v>
      </c>
      <c r="D3652" s="78">
        <f t="shared" si="451"/>
        <v>1</v>
      </c>
      <c r="E3652" s="78">
        <f t="shared" si="452"/>
        <v>1.3934584885521227E-46</v>
      </c>
      <c r="F3652" s="78">
        <f t="shared" si="453"/>
        <v>-917.11811928980342</v>
      </c>
      <c r="G3652" s="78">
        <f t="shared" si="454"/>
        <v>100</v>
      </c>
      <c r="H3652" s="78">
        <f t="shared" si="455"/>
        <v>7.2576369221972176E-47</v>
      </c>
      <c r="I3652" s="78">
        <f t="shared" si="456"/>
        <v>7.2576369221972173E-45</v>
      </c>
      <c r="J3652" s="190"/>
    </row>
    <row r="3653" spans="1:10" x14ac:dyDescent="0.2">
      <c r="A3653" s="76">
        <v>89400</v>
      </c>
      <c r="B3653" s="76">
        <f t="shared" si="449"/>
        <v>89.4</v>
      </c>
      <c r="C3653" s="78">
        <f t="shared" si="450"/>
        <v>6.386938814570642E-46</v>
      </c>
      <c r="D3653" s="78">
        <f t="shared" si="451"/>
        <v>1</v>
      </c>
      <c r="E3653" s="78">
        <f t="shared" si="452"/>
        <v>6.386938814570642E-46</v>
      </c>
      <c r="F3653" s="78">
        <f t="shared" si="453"/>
        <v>-903.89414488530008</v>
      </c>
      <c r="G3653" s="78">
        <f t="shared" si="454"/>
        <v>100</v>
      </c>
      <c r="H3653" s="78">
        <f t="shared" si="455"/>
        <v>3.8901986515613822E-46</v>
      </c>
      <c r="I3653" s="78">
        <f t="shared" si="456"/>
        <v>3.8901986515613823E-44</v>
      </c>
      <c r="J3653" s="190"/>
    </row>
    <row r="3654" spans="1:10" x14ac:dyDescent="0.2">
      <c r="A3654" s="76">
        <v>89500</v>
      </c>
      <c r="B3654" s="76">
        <f t="shared" si="449"/>
        <v>89.5</v>
      </c>
      <c r="C3654" s="78">
        <f t="shared" si="450"/>
        <v>6.5648786987080204E-50</v>
      </c>
      <c r="D3654" s="78">
        <f t="shared" si="451"/>
        <v>1</v>
      </c>
      <c r="E3654" s="78">
        <f t="shared" si="452"/>
        <v>6.5648786987080204E-50</v>
      </c>
      <c r="F3654" s="78">
        <f t="shared" si="453"/>
        <v>-983.65546588187374</v>
      </c>
      <c r="G3654" s="78">
        <f t="shared" si="454"/>
        <v>100</v>
      </c>
      <c r="H3654" s="78">
        <f t="shared" si="455"/>
        <v>3.1937976512202564E-46</v>
      </c>
      <c r="I3654" s="78">
        <f t="shared" si="456"/>
        <v>3.1937976512202567E-44</v>
      </c>
      <c r="J3654" s="190"/>
    </row>
    <row r="3655" spans="1:10" x14ac:dyDescent="0.2">
      <c r="A3655" s="76">
        <v>89600</v>
      </c>
      <c r="B3655" s="76">
        <f t="shared" si="449"/>
        <v>89.6</v>
      </c>
      <c r="C3655" s="78">
        <f t="shared" si="450"/>
        <v>2.7875668391128102E-47</v>
      </c>
      <c r="D3655" s="78">
        <f t="shared" si="451"/>
        <v>1</v>
      </c>
      <c r="E3655" s="78">
        <f t="shared" si="452"/>
        <v>2.7875668391128102E-47</v>
      </c>
      <c r="F3655" s="78">
        <f t="shared" si="453"/>
        <v>-931.09549420974656</v>
      </c>
      <c r="G3655" s="78">
        <f t="shared" si="454"/>
        <v>100</v>
      </c>
      <c r="H3655" s="78">
        <f t="shared" si="455"/>
        <v>1.3970658589057591E-47</v>
      </c>
      <c r="I3655" s="78">
        <f t="shared" si="456"/>
        <v>1.3970658589057591E-45</v>
      </c>
      <c r="J3655" s="190"/>
    </row>
    <row r="3656" spans="1:10" x14ac:dyDescent="0.2">
      <c r="A3656" s="76">
        <v>89700</v>
      </c>
      <c r="B3656" s="76">
        <f t="shared" si="449"/>
        <v>89.7</v>
      </c>
      <c r="C3656" s="78">
        <f t="shared" si="450"/>
        <v>2.3016711557603976E-46</v>
      </c>
      <c r="D3656" s="78">
        <f t="shared" si="451"/>
        <v>1</v>
      </c>
      <c r="E3656" s="78">
        <f t="shared" si="452"/>
        <v>2.3016711557603976E-46</v>
      </c>
      <c r="F3656" s="78">
        <f t="shared" si="453"/>
        <v>-912.75913449544805</v>
      </c>
      <c r="G3656" s="78">
        <f t="shared" si="454"/>
        <v>100</v>
      </c>
      <c r="H3656" s="78">
        <f t="shared" si="455"/>
        <v>1.2902139198358394E-46</v>
      </c>
      <c r="I3656" s="78">
        <f t="shared" si="456"/>
        <v>1.2902139198358393E-44</v>
      </c>
      <c r="J3656" s="190"/>
    </row>
    <row r="3657" spans="1:10" x14ac:dyDescent="0.2">
      <c r="A3657" s="76">
        <v>89800</v>
      </c>
      <c r="B3657" s="76">
        <f t="shared" si="449"/>
        <v>89.8</v>
      </c>
      <c r="C3657" s="78">
        <f t="shared" si="450"/>
        <v>1.9376059696745783E-47</v>
      </c>
      <c r="D3657" s="78">
        <f t="shared" si="451"/>
        <v>1</v>
      </c>
      <c r="E3657" s="78">
        <f t="shared" si="452"/>
        <v>1.9376059696745783E-47</v>
      </c>
      <c r="F3657" s="78">
        <f t="shared" si="453"/>
        <v>-934.25469072315411</v>
      </c>
      <c r="G3657" s="78">
        <f t="shared" si="454"/>
        <v>100</v>
      </c>
      <c r="H3657" s="78">
        <f t="shared" si="455"/>
        <v>1.2477158763639278E-46</v>
      </c>
      <c r="I3657" s="78">
        <f t="shared" si="456"/>
        <v>1.2477158763639276E-44</v>
      </c>
      <c r="J3657" s="190"/>
    </row>
    <row r="3658" spans="1:10" x14ac:dyDescent="0.2">
      <c r="A3658" s="76">
        <v>89900</v>
      </c>
      <c r="B3658" s="76">
        <f t="shared" si="449"/>
        <v>89.9</v>
      </c>
      <c r="C3658" s="78">
        <f t="shared" si="450"/>
        <v>5.1218160922210989E-49</v>
      </c>
      <c r="D3658" s="78">
        <f t="shared" si="451"/>
        <v>1</v>
      </c>
      <c r="E3658" s="78">
        <f t="shared" si="452"/>
        <v>5.1218160922210989E-49</v>
      </c>
      <c r="F3658" s="78">
        <f t="shared" si="453"/>
        <v>-965.81152039383551</v>
      </c>
      <c r="G3658" s="78">
        <f t="shared" si="454"/>
        <v>100</v>
      </c>
      <c r="H3658" s="78">
        <f t="shared" si="455"/>
        <v>9.944120652983947E-48</v>
      </c>
      <c r="I3658" s="78">
        <f t="shared" si="456"/>
        <v>9.9441206529839472E-46</v>
      </c>
      <c r="J3658" s="190"/>
    </row>
    <row r="3659" spans="1:10" x14ac:dyDescent="0.2">
      <c r="A3659" s="76">
        <v>90000</v>
      </c>
      <c r="B3659" s="76">
        <f t="shared" si="449"/>
        <v>90</v>
      </c>
      <c r="C3659" s="78">
        <f t="shared" si="450"/>
        <v>8.1226628470246579E-47</v>
      </c>
      <c r="D3659" s="78">
        <f t="shared" si="451"/>
        <v>1</v>
      </c>
      <c r="E3659" s="78">
        <f t="shared" si="452"/>
        <v>8.1226628470246579E-47</v>
      </c>
      <c r="F3659" s="78">
        <f t="shared" si="453"/>
        <v>-921.80603145904956</v>
      </c>
      <c r="G3659" s="78">
        <f t="shared" si="454"/>
        <v>100</v>
      </c>
      <c r="H3659" s="78">
        <f t="shared" si="455"/>
        <v>4.0869405039734343E-47</v>
      </c>
      <c r="I3659" s="78">
        <f t="shared" si="456"/>
        <v>4.0869405039734346E-45</v>
      </c>
      <c r="J3659" s="190"/>
    </row>
    <row r="3660" spans="1:10" x14ac:dyDescent="0.2">
      <c r="A3660" s="76">
        <v>90100</v>
      </c>
      <c r="B3660" s="76">
        <f t="shared" si="449"/>
        <v>90.1</v>
      </c>
      <c r="C3660" s="78">
        <f t="shared" si="450"/>
        <v>4.9443228311596575E-46</v>
      </c>
      <c r="D3660" s="78">
        <f t="shared" si="451"/>
        <v>1</v>
      </c>
      <c r="E3660" s="78">
        <f t="shared" si="452"/>
        <v>4.9443228311596575E-46</v>
      </c>
      <c r="F3660" s="78">
        <f t="shared" si="453"/>
        <v>-906.1178636094611</v>
      </c>
      <c r="G3660" s="78">
        <f t="shared" si="454"/>
        <v>100</v>
      </c>
      <c r="H3660" s="78">
        <f t="shared" si="455"/>
        <v>2.8782945579310615E-46</v>
      </c>
      <c r="I3660" s="78">
        <f t="shared" si="456"/>
        <v>2.8782945579310617E-44</v>
      </c>
      <c r="J3660" s="190"/>
    </row>
    <row r="3661" spans="1:10" x14ac:dyDescent="0.2">
      <c r="A3661" s="76">
        <v>90200</v>
      </c>
      <c r="B3661" s="76">
        <f t="shared" si="449"/>
        <v>90.2</v>
      </c>
      <c r="C3661" s="78">
        <f t="shared" si="450"/>
        <v>1.5333539023745437E-45</v>
      </c>
      <c r="D3661" s="78">
        <f t="shared" si="451"/>
        <v>1</v>
      </c>
      <c r="E3661" s="78">
        <f t="shared" si="452"/>
        <v>1.5333539023745437E-45</v>
      </c>
      <c r="F3661" s="78">
        <f t="shared" si="453"/>
        <v>-896.28715194387678</v>
      </c>
      <c r="G3661" s="78">
        <f t="shared" si="454"/>
        <v>100</v>
      </c>
      <c r="H3661" s="78">
        <f t="shared" si="455"/>
        <v>1.0138930927452548E-45</v>
      </c>
      <c r="I3661" s="78">
        <f t="shared" si="456"/>
        <v>1.0138930927452548E-43</v>
      </c>
      <c r="J3661" s="190"/>
    </row>
    <row r="3662" spans="1:10" x14ac:dyDescent="0.2">
      <c r="A3662" s="76">
        <v>90300</v>
      </c>
      <c r="B3662" s="76">
        <f t="shared" si="449"/>
        <v>90.3</v>
      </c>
      <c r="C3662" s="78">
        <f t="shared" si="450"/>
        <v>8.8311954230401652E-48</v>
      </c>
      <c r="D3662" s="78">
        <f t="shared" si="451"/>
        <v>1</v>
      </c>
      <c r="E3662" s="78">
        <f t="shared" si="452"/>
        <v>8.8311954230401652E-48</v>
      </c>
      <c r="F3662" s="78">
        <f t="shared" si="453"/>
        <v>-941.07961009494875</v>
      </c>
      <c r="G3662" s="78">
        <f t="shared" si="454"/>
        <v>100</v>
      </c>
      <c r="H3662" s="78">
        <f t="shared" si="455"/>
        <v>7.7109254889879191E-46</v>
      </c>
      <c r="I3662" s="78">
        <f t="shared" si="456"/>
        <v>7.710925488987919E-44</v>
      </c>
      <c r="J3662" s="190"/>
    </row>
    <row r="3663" spans="1:10" x14ac:dyDescent="0.2">
      <c r="A3663" s="76">
        <v>90400</v>
      </c>
      <c r="B3663" s="76">
        <f t="shared" si="449"/>
        <v>90.4</v>
      </c>
      <c r="C3663" s="78">
        <f t="shared" si="450"/>
        <v>1.8528027689619996E-46</v>
      </c>
      <c r="D3663" s="78">
        <f t="shared" si="451"/>
        <v>1</v>
      </c>
      <c r="E3663" s="78">
        <f t="shared" si="452"/>
        <v>1.8528027689619996E-46</v>
      </c>
      <c r="F3663" s="78">
        <f t="shared" si="453"/>
        <v>-914.64341617822402</v>
      </c>
      <c r="G3663" s="78">
        <f t="shared" si="454"/>
        <v>100</v>
      </c>
      <c r="H3663" s="78">
        <f t="shared" si="455"/>
        <v>9.7055736159620069E-47</v>
      </c>
      <c r="I3663" s="78">
        <f t="shared" si="456"/>
        <v>9.7055736159620071E-45</v>
      </c>
      <c r="J3663" s="190"/>
    </row>
    <row r="3664" spans="1:10" x14ac:dyDescent="0.2">
      <c r="A3664" s="76">
        <v>90500</v>
      </c>
      <c r="B3664" s="76">
        <f t="shared" si="449"/>
        <v>90.5</v>
      </c>
      <c r="C3664" s="78">
        <f t="shared" si="450"/>
        <v>8.2649480251898958E-46</v>
      </c>
      <c r="D3664" s="78">
        <f t="shared" si="451"/>
        <v>1</v>
      </c>
      <c r="E3664" s="78">
        <f t="shared" si="452"/>
        <v>8.2649480251898958E-46</v>
      </c>
      <c r="F3664" s="78">
        <f t="shared" si="453"/>
        <v>-901.6551974636152</v>
      </c>
      <c r="G3664" s="78">
        <f t="shared" si="454"/>
        <v>100</v>
      </c>
      <c r="H3664" s="78">
        <f t="shared" si="455"/>
        <v>5.0588753970759477E-46</v>
      </c>
      <c r="I3664" s="78">
        <f t="shared" si="456"/>
        <v>5.0588753970759473E-44</v>
      </c>
      <c r="J3664" s="190"/>
    </row>
    <row r="3665" spans="1:10" x14ac:dyDescent="0.2">
      <c r="A3665" s="76">
        <v>90600</v>
      </c>
      <c r="B3665" s="76">
        <f t="shared" si="449"/>
        <v>90.6</v>
      </c>
      <c r="C3665" s="78">
        <f t="shared" si="450"/>
        <v>2.4079851817581202E-50</v>
      </c>
      <c r="D3665" s="78">
        <f t="shared" si="451"/>
        <v>1</v>
      </c>
      <c r="E3665" s="78">
        <f t="shared" si="452"/>
        <v>2.4079851817581202E-50</v>
      </c>
      <c r="F3665" s="78">
        <f t="shared" si="453"/>
        <v>-992.36692379928502</v>
      </c>
      <c r="G3665" s="78">
        <f t="shared" si="454"/>
        <v>100</v>
      </c>
      <c r="H3665" s="78">
        <f t="shared" si="455"/>
        <v>4.1325944118540357E-46</v>
      </c>
      <c r="I3665" s="78">
        <f t="shared" si="456"/>
        <v>4.1325944118540355E-44</v>
      </c>
      <c r="J3665" s="190"/>
    </row>
    <row r="3666" spans="1:10" x14ac:dyDescent="0.2">
      <c r="A3666" s="76">
        <v>90700</v>
      </c>
      <c r="B3666" s="76">
        <f t="shared" si="449"/>
        <v>90.7</v>
      </c>
      <c r="C3666" s="78">
        <f t="shared" si="450"/>
        <v>3.947175940858073E-47</v>
      </c>
      <c r="D3666" s="78">
        <f t="shared" si="451"/>
        <v>1</v>
      </c>
      <c r="E3666" s="78">
        <f t="shared" si="452"/>
        <v>3.947175940858073E-47</v>
      </c>
      <c r="F3666" s="78">
        <f t="shared" si="453"/>
        <v>-928.07427029985342</v>
      </c>
      <c r="G3666" s="78">
        <f t="shared" si="454"/>
        <v>100</v>
      </c>
      <c r="H3666" s="78">
        <f t="shared" si="455"/>
        <v>1.9747919630199155E-47</v>
      </c>
      <c r="I3666" s="78">
        <f t="shared" si="456"/>
        <v>1.9747919630199156E-45</v>
      </c>
      <c r="J3666" s="190"/>
    </row>
    <row r="3667" spans="1:10" x14ac:dyDescent="0.2">
      <c r="A3667" s="76">
        <v>90800</v>
      </c>
      <c r="B3667" s="76">
        <f t="shared" si="449"/>
        <v>90.8</v>
      </c>
      <c r="C3667" s="78">
        <f t="shared" si="450"/>
        <v>2.6797196779614878E-46</v>
      </c>
      <c r="D3667" s="78">
        <f t="shared" si="451"/>
        <v>1</v>
      </c>
      <c r="E3667" s="78">
        <f t="shared" si="452"/>
        <v>2.6797196779614878E-46</v>
      </c>
      <c r="F3667" s="78">
        <f t="shared" si="453"/>
        <v>-911.43821269167734</v>
      </c>
      <c r="G3667" s="78">
        <f t="shared" si="454"/>
        <v>100</v>
      </c>
      <c r="H3667" s="78">
        <f t="shared" si="455"/>
        <v>1.5372186360236476E-46</v>
      </c>
      <c r="I3667" s="78">
        <f t="shared" si="456"/>
        <v>1.5372186360236475E-44</v>
      </c>
      <c r="J3667" s="190"/>
    </row>
    <row r="3668" spans="1:10" x14ac:dyDescent="0.2">
      <c r="A3668" s="76">
        <v>90900</v>
      </c>
      <c r="B3668" s="76">
        <f t="shared" si="449"/>
        <v>90.9</v>
      </c>
      <c r="C3668" s="78">
        <f t="shared" si="450"/>
        <v>2.0679475508234329E-47</v>
      </c>
      <c r="D3668" s="78">
        <f t="shared" si="451"/>
        <v>1</v>
      </c>
      <c r="E3668" s="78">
        <f t="shared" si="452"/>
        <v>2.0679475508234329E-47</v>
      </c>
      <c r="F3668" s="78">
        <f t="shared" si="453"/>
        <v>-933.689209608243</v>
      </c>
      <c r="G3668" s="78">
        <f t="shared" si="454"/>
        <v>100</v>
      </c>
      <c r="H3668" s="78">
        <f t="shared" si="455"/>
        <v>1.4432572165219155E-46</v>
      </c>
      <c r="I3668" s="78">
        <f t="shared" si="456"/>
        <v>1.4432572165219154E-44</v>
      </c>
      <c r="J3668" s="190"/>
    </row>
    <row r="3669" spans="1:10" x14ac:dyDescent="0.2">
      <c r="A3669" s="76">
        <v>91000</v>
      </c>
      <c r="B3669" s="76">
        <f t="shared" si="449"/>
        <v>91</v>
      </c>
      <c r="C3669" s="78">
        <f t="shared" si="450"/>
        <v>1.0335529466262876E-48</v>
      </c>
      <c r="D3669" s="78">
        <f t="shared" si="451"/>
        <v>1</v>
      </c>
      <c r="E3669" s="78">
        <f t="shared" si="452"/>
        <v>1.0335529466262876E-48</v>
      </c>
      <c r="F3669" s="78">
        <f t="shared" si="453"/>
        <v>-959.71334541046508</v>
      </c>
      <c r="G3669" s="78">
        <f t="shared" si="454"/>
        <v>100</v>
      </c>
      <c r="H3669" s="78">
        <f t="shared" si="455"/>
        <v>1.0856514227430308E-47</v>
      </c>
      <c r="I3669" s="78">
        <f t="shared" si="456"/>
        <v>1.0856514227430308E-45</v>
      </c>
      <c r="J3669" s="190"/>
    </row>
    <row r="3670" spans="1:10" x14ac:dyDescent="0.2">
      <c r="A3670" s="76">
        <v>91100</v>
      </c>
      <c r="B3670" s="76">
        <f t="shared" si="449"/>
        <v>91.1</v>
      </c>
      <c r="C3670" s="78">
        <f t="shared" si="450"/>
        <v>1.1213063862661221E-46</v>
      </c>
      <c r="D3670" s="78">
        <f t="shared" si="451"/>
        <v>1</v>
      </c>
      <c r="E3670" s="78">
        <f t="shared" si="452"/>
        <v>1.1213063862661221E-46</v>
      </c>
      <c r="F3670" s="78">
        <f t="shared" si="453"/>
        <v>-919.00551408736703</v>
      </c>
      <c r="G3670" s="78">
        <f t="shared" si="454"/>
        <v>100</v>
      </c>
      <c r="H3670" s="78">
        <f t="shared" si="455"/>
        <v>5.6582095786619244E-47</v>
      </c>
      <c r="I3670" s="78">
        <f t="shared" si="456"/>
        <v>5.6582095786619243E-45</v>
      </c>
      <c r="J3670" s="190"/>
    </row>
    <row r="3671" spans="1:10" x14ac:dyDescent="0.2">
      <c r="A3671" s="76">
        <v>91200</v>
      </c>
      <c r="B3671" s="76">
        <f t="shared" si="449"/>
        <v>91.2</v>
      </c>
      <c r="C3671" s="78">
        <f t="shared" si="450"/>
        <v>6.5626602085890141E-46</v>
      </c>
      <c r="D3671" s="78">
        <f t="shared" si="451"/>
        <v>1</v>
      </c>
      <c r="E3671" s="78">
        <f t="shared" si="452"/>
        <v>6.5626602085890141E-46</v>
      </c>
      <c r="F3671" s="78">
        <f t="shared" si="453"/>
        <v>-903.65840162796542</v>
      </c>
      <c r="G3671" s="78">
        <f t="shared" si="454"/>
        <v>100</v>
      </c>
      <c r="H3671" s="78">
        <f t="shared" si="455"/>
        <v>3.8419832974275679E-46</v>
      </c>
      <c r="I3671" s="78">
        <f t="shared" si="456"/>
        <v>3.8419832974275678E-44</v>
      </c>
      <c r="J3671" s="190"/>
    </row>
    <row r="3672" spans="1:10" x14ac:dyDescent="0.2">
      <c r="A3672" s="76">
        <v>91300</v>
      </c>
      <c r="B3672" s="76">
        <f t="shared" si="449"/>
        <v>91.3</v>
      </c>
      <c r="C3672" s="78">
        <f t="shared" si="450"/>
        <v>2.0083508320957971E-45</v>
      </c>
      <c r="D3672" s="78">
        <f t="shared" si="451"/>
        <v>1</v>
      </c>
      <c r="E3672" s="78">
        <f t="shared" si="452"/>
        <v>2.0083508320957971E-45</v>
      </c>
      <c r="F3672" s="78">
        <f t="shared" si="453"/>
        <v>-893.94320838896181</v>
      </c>
      <c r="G3672" s="78">
        <f t="shared" si="454"/>
        <v>100</v>
      </c>
      <c r="H3672" s="78">
        <f t="shared" si="455"/>
        <v>1.3323084264773493E-45</v>
      </c>
      <c r="I3672" s="78">
        <f t="shared" si="456"/>
        <v>1.3323084264773493E-43</v>
      </c>
      <c r="J3672" s="190"/>
    </row>
    <row r="3673" spans="1:10" x14ac:dyDescent="0.2">
      <c r="A3673" s="76">
        <v>91400</v>
      </c>
      <c r="B3673" s="76">
        <f t="shared" si="449"/>
        <v>91.4</v>
      </c>
      <c r="C3673" s="78">
        <f t="shared" si="450"/>
        <v>1.3645827730888338E-47</v>
      </c>
      <c r="D3673" s="78">
        <f t="shared" si="451"/>
        <v>1</v>
      </c>
      <c r="E3673" s="78">
        <f t="shared" si="452"/>
        <v>1.3645827730888338E-47</v>
      </c>
      <c r="F3673" s="78">
        <f t="shared" si="453"/>
        <v>-937.30000231376312</v>
      </c>
      <c r="G3673" s="78">
        <f t="shared" si="454"/>
        <v>100</v>
      </c>
      <c r="H3673" s="78">
        <f t="shared" si="455"/>
        <v>1.0109983299133428E-45</v>
      </c>
      <c r="I3673" s="78">
        <f t="shared" si="456"/>
        <v>1.0109983299133428E-43</v>
      </c>
      <c r="J3673" s="190"/>
    </row>
    <row r="3674" spans="1:10" x14ac:dyDescent="0.2">
      <c r="A3674" s="76">
        <v>91500</v>
      </c>
      <c r="B3674" s="76">
        <f t="shared" si="449"/>
        <v>91.5</v>
      </c>
      <c r="C3674" s="78">
        <f t="shared" si="450"/>
        <v>2.5348797922120501E-46</v>
      </c>
      <c r="D3674" s="78">
        <f t="shared" si="451"/>
        <v>1</v>
      </c>
      <c r="E3674" s="78">
        <f t="shared" si="452"/>
        <v>2.5348797922120501E-46</v>
      </c>
      <c r="F3674" s="78">
        <f t="shared" si="453"/>
        <v>-911.92085261471391</v>
      </c>
      <c r="G3674" s="78">
        <f t="shared" si="454"/>
        <v>100</v>
      </c>
      <c r="H3674" s="78">
        <f t="shared" si="455"/>
        <v>1.3356690347604668E-46</v>
      </c>
      <c r="I3674" s="78">
        <f t="shared" si="456"/>
        <v>1.3356690347604669E-44</v>
      </c>
      <c r="J3674" s="190"/>
    </row>
    <row r="3675" spans="1:10" x14ac:dyDescent="0.2">
      <c r="A3675" s="76">
        <v>91600</v>
      </c>
      <c r="B3675" s="76">
        <f t="shared" si="449"/>
        <v>91.6</v>
      </c>
      <c r="C3675" s="78">
        <f t="shared" si="450"/>
        <v>1.1022307000446208E-45</v>
      </c>
      <c r="D3675" s="78">
        <f t="shared" si="451"/>
        <v>1</v>
      </c>
      <c r="E3675" s="78">
        <f t="shared" si="452"/>
        <v>1.1022307000446208E-45</v>
      </c>
      <c r="F3675" s="78">
        <f t="shared" si="453"/>
        <v>-899.15454993780781</v>
      </c>
      <c r="G3675" s="78">
        <f t="shared" si="454"/>
        <v>100</v>
      </c>
      <c r="H3675" s="78">
        <f t="shared" si="455"/>
        <v>6.7785933963291292E-46</v>
      </c>
      <c r="I3675" s="78">
        <f t="shared" si="456"/>
        <v>6.7785933963291288E-44</v>
      </c>
      <c r="J3675" s="190"/>
    </row>
    <row r="3676" spans="1:10" x14ac:dyDescent="0.2">
      <c r="A3676" s="76">
        <v>91700</v>
      </c>
      <c r="B3676" s="76">
        <f t="shared" si="449"/>
        <v>91.7</v>
      </c>
      <c r="C3676" s="78">
        <f t="shared" si="450"/>
        <v>3.8390656207235259E-51</v>
      </c>
      <c r="D3676" s="78">
        <f t="shared" si="451"/>
        <v>1</v>
      </c>
      <c r="E3676" s="78">
        <f t="shared" si="452"/>
        <v>3.8390656207235259E-51</v>
      </c>
      <c r="F3676" s="78">
        <f t="shared" si="453"/>
        <v>-1008.3154892894333</v>
      </c>
      <c r="G3676" s="78">
        <f t="shared" si="454"/>
        <v>100</v>
      </c>
      <c r="H3676" s="78">
        <f t="shared" si="455"/>
        <v>5.5111726955512075E-46</v>
      </c>
      <c r="I3676" s="78">
        <f t="shared" si="456"/>
        <v>5.5111726955512074E-44</v>
      </c>
      <c r="J3676" s="190"/>
    </row>
    <row r="3677" spans="1:10" x14ac:dyDescent="0.2">
      <c r="A3677" s="76">
        <v>91800</v>
      </c>
      <c r="B3677" s="76">
        <f t="shared" si="449"/>
        <v>91.8</v>
      </c>
      <c r="C3677" s="78">
        <f t="shared" si="450"/>
        <v>5.737659797522436E-47</v>
      </c>
      <c r="D3677" s="78">
        <f t="shared" si="451"/>
        <v>1</v>
      </c>
      <c r="E3677" s="78">
        <f t="shared" si="452"/>
        <v>5.737659797522436E-47</v>
      </c>
      <c r="F3677" s="78">
        <f t="shared" si="453"/>
        <v>-924.82530411810171</v>
      </c>
      <c r="G3677" s="78">
        <f t="shared" si="454"/>
        <v>100</v>
      </c>
      <c r="H3677" s="78">
        <f t="shared" si="455"/>
        <v>2.8690218520422541E-47</v>
      </c>
      <c r="I3677" s="78">
        <f t="shared" si="456"/>
        <v>2.8690218520422541E-45</v>
      </c>
      <c r="J3677" s="190"/>
    </row>
    <row r="3678" spans="1:10" x14ac:dyDescent="0.2">
      <c r="A3678" s="76">
        <v>91900</v>
      </c>
      <c r="B3678" s="76">
        <f t="shared" si="449"/>
        <v>91.9</v>
      </c>
      <c r="C3678" s="78">
        <f t="shared" si="450"/>
        <v>3.2168281998398558E-46</v>
      </c>
      <c r="D3678" s="78">
        <f t="shared" si="451"/>
        <v>1</v>
      </c>
      <c r="E3678" s="78">
        <f t="shared" si="452"/>
        <v>3.2168281998398558E-46</v>
      </c>
      <c r="F3678" s="78">
        <f t="shared" si="453"/>
        <v>-909.85144265422605</v>
      </c>
      <c r="G3678" s="78">
        <f t="shared" si="454"/>
        <v>100</v>
      </c>
      <c r="H3678" s="78">
        <f t="shared" si="455"/>
        <v>1.8952970897960497E-46</v>
      </c>
      <c r="I3678" s="78">
        <f t="shared" si="456"/>
        <v>1.8952970897960497E-44</v>
      </c>
      <c r="J3678" s="190"/>
    </row>
    <row r="3679" spans="1:10" x14ac:dyDescent="0.2">
      <c r="A3679" s="76">
        <v>92000</v>
      </c>
      <c r="B3679" s="76">
        <f t="shared" si="449"/>
        <v>92</v>
      </c>
      <c r="C3679" s="78">
        <f t="shared" si="450"/>
        <v>2.2605260779952496E-47</v>
      </c>
      <c r="D3679" s="78">
        <f t="shared" si="451"/>
        <v>1</v>
      </c>
      <c r="E3679" s="78">
        <f t="shared" si="452"/>
        <v>2.2605260779952496E-47</v>
      </c>
      <c r="F3679" s="78">
        <f t="shared" si="453"/>
        <v>-932.91580956941641</v>
      </c>
      <c r="G3679" s="78">
        <f t="shared" si="454"/>
        <v>100</v>
      </c>
      <c r="H3679" s="78">
        <f t="shared" si="455"/>
        <v>1.7214404038196904E-46</v>
      </c>
      <c r="I3679" s="78">
        <f t="shared" si="456"/>
        <v>1.7214404038196903E-44</v>
      </c>
      <c r="J3679" s="190"/>
    </row>
    <row r="3680" spans="1:10" x14ac:dyDescent="0.2">
      <c r="A3680" s="76">
        <v>92100</v>
      </c>
      <c r="B3680" s="76">
        <f t="shared" si="449"/>
        <v>92.1</v>
      </c>
      <c r="C3680" s="78">
        <f t="shared" si="450"/>
        <v>2.0190294916838368E-48</v>
      </c>
      <c r="D3680" s="78">
        <f t="shared" si="451"/>
        <v>1</v>
      </c>
      <c r="E3680" s="78">
        <f t="shared" si="452"/>
        <v>2.0190294916838368E-48</v>
      </c>
      <c r="F3680" s="78">
        <f t="shared" si="453"/>
        <v>-953.89714674661502</v>
      </c>
      <c r="G3680" s="78">
        <f t="shared" si="454"/>
        <v>100</v>
      </c>
      <c r="H3680" s="78">
        <f t="shared" si="455"/>
        <v>1.2312145135818166E-47</v>
      </c>
      <c r="I3680" s="78">
        <f t="shared" si="456"/>
        <v>1.2312145135818167E-45</v>
      </c>
      <c r="J3680" s="190"/>
    </row>
    <row r="3681" spans="1:10" x14ac:dyDescent="0.2">
      <c r="A3681" s="76">
        <v>92200</v>
      </c>
      <c r="B3681" s="76">
        <f t="shared" si="449"/>
        <v>92.2</v>
      </c>
      <c r="C3681" s="78">
        <f t="shared" si="450"/>
        <v>1.596183602466593E-46</v>
      </c>
      <c r="D3681" s="78">
        <f t="shared" si="451"/>
        <v>1</v>
      </c>
      <c r="E3681" s="78">
        <f t="shared" si="452"/>
        <v>1.596183602466593E-46</v>
      </c>
      <c r="F3681" s="78">
        <f t="shared" si="453"/>
        <v>-915.93834309990643</v>
      </c>
      <c r="G3681" s="78">
        <f t="shared" si="454"/>
        <v>100</v>
      </c>
      <c r="H3681" s="78">
        <f t="shared" si="455"/>
        <v>8.0818694869171571E-47</v>
      </c>
      <c r="I3681" s="78">
        <f t="shared" si="456"/>
        <v>8.0818694869171573E-45</v>
      </c>
      <c r="J3681" s="190"/>
    </row>
    <row r="3682" spans="1:10" x14ac:dyDescent="0.2">
      <c r="A3682" s="76">
        <v>92300</v>
      </c>
      <c r="B3682" s="76">
        <f t="shared" si="449"/>
        <v>92.3</v>
      </c>
      <c r="C3682" s="78">
        <f t="shared" si="450"/>
        <v>9.004710367616712E-46</v>
      </c>
      <c r="D3682" s="78">
        <f t="shared" si="451"/>
        <v>1</v>
      </c>
      <c r="E3682" s="78">
        <f t="shared" si="452"/>
        <v>9.004710367616712E-46</v>
      </c>
      <c r="F3682" s="78">
        <f t="shared" si="453"/>
        <v>-900.91060503005667</v>
      </c>
      <c r="G3682" s="78">
        <f t="shared" si="454"/>
        <v>100</v>
      </c>
      <c r="H3682" s="78">
        <f t="shared" si="455"/>
        <v>5.3004469850416528E-46</v>
      </c>
      <c r="I3682" s="78">
        <f t="shared" si="456"/>
        <v>5.3004469850416524E-44</v>
      </c>
      <c r="J3682" s="190"/>
    </row>
    <row r="3683" spans="1:10" x14ac:dyDescent="0.2">
      <c r="A3683" s="76">
        <v>92400</v>
      </c>
      <c r="B3683" s="76">
        <f t="shared" si="449"/>
        <v>92.4</v>
      </c>
      <c r="C3683" s="78">
        <f t="shared" si="450"/>
        <v>2.7219674763991333E-45</v>
      </c>
      <c r="D3683" s="78">
        <f t="shared" si="451"/>
        <v>1</v>
      </c>
      <c r="E3683" s="78">
        <f t="shared" si="452"/>
        <v>2.7219674763991333E-45</v>
      </c>
      <c r="F3683" s="78">
        <f t="shared" si="453"/>
        <v>-891.3023413659364</v>
      </c>
      <c r="G3683" s="78">
        <f t="shared" si="454"/>
        <v>100</v>
      </c>
      <c r="H3683" s="78">
        <f t="shared" si="455"/>
        <v>1.8112192565804023E-45</v>
      </c>
      <c r="I3683" s="78">
        <f t="shared" si="456"/>
        <v>1.8112192565804024E-43</v>
      </c>
      <c r="J3683" s="190"/>
    </row>
    <row r="3684" spans="1:10" x14ac:dyDescent="0.2">
      <c r="A3684" s="76">
        <v>92500</v>
      </c>
      <c r="B3684" s="76">
        <f t="shared" si="449"/>
        <v>92.5</v>
      </c>
      <c r="C3684" s="78">
        <f t="shared" si="450"/>
        <v>2.1571672421374483E-47</v>
      </c>
      <c r="D3684" s="78">
        <f t="shared" si="451"/>
        <v>1</v>
      </c>
      <c r="E3684" s="78">
        <f t="shared" si="452"/>
        <v>2.1571672421374483E-47</v>
      </c>
      <c r="F3684" s="78">
        <f t="shared" si="453"/>
        <v>-933.32232366705603</v>
      </c>
      <c r="G3684" s="78">
        <f t="shared" si="454"/>
        <v>100</v>
      </c>
      <c r="H3684" s="78">
        <f t="shared" si="455"/>
        <v>1.3717695744102538E-45</v>
      </c>
      <c r="I3684" s="78">
        <f t="shared" si="456"/>
        <v>1.3717695744102538E-43</v>
      </c>
      <c r="J3684" s="190"/>
    </row>
    <row r="3685" spans="1:10" x14ac:dyDescent="0.2">
      <c r="A3685" s="76">
        <v>92600</v>
      </c>
      <c r="B3685" s="76">
        <f t="shared" si="449"/>
        <v>92.6</v>
      </c>
      <c r="C3685" s="78">
        <f t="shared" si="450"/>
        <v>3.5877041677353396E-46</v>
      </c>
      <c r="D3685" s="78">
        <f t="shared" si="451"/>
        <v>1</v>
      </c>
      <c r="E3685" s="78">
        <f t="shared" si="452"/>
        <v>3.5877041677353396E-46</v>
      </c>
      <c r="F3685" s="78">
        <f t="shared" si="453"/>
        <v>-908.90366749771476</v>
      </c>
      <c r="G3685" s="78">
        <f t="shared" si="454"/>
        <v>100</v>
      </c>
      <c r="H3685" s="78">
        <f t="shared" si="455"/>
        <v>1.9017104459745423E-46</v>
      </c>
      <c r="I3685" s="78">
        <f t="shared" si="456"/>
        <v>1.9017104459745423E-44</v>
      </c>
      <c r="J3685" s="190"/>
    </row>
    <row r="3686" spans="1:10" x14ac:dyDescent="0.2">
      <c r="A3686" s="76">
        <v>92700</v>
      </c>
      <c r="B3686" s="76">
        <f t="shared" si="449"/>
        <v>92.7</v>
      </c>
      <c r="C3686" s="78">
        <f t="shared" si="450"/>
        <v>1.5232155798387585E-45</v>
      </c>
      <c r="D3686" s="78">
        <f t="shared" si="451"/>
        <v>1</v>
      </c>
      <c r="E3686" s="78">
        <f t="shared" si="452"/>
        <v>1.5232155798387585E-45</v>
      </c>
      <c r="F3686" s="78">
        <f t="shared" si="453"/>
        <v>-896.3447725372356</v>
      </c>
      <c r="G3686" s="78">
        <f t="shared" si="454"/>
        <v>100</v>
      </c>
      <c r="H3686" s="78">
        <f t="shared" si="455"/>
        <v>9.4099299830614625E-46</v>
      </c>
      <c r="I3686" s="78">
        <f t="shared" si="456"/>
        <v>9.409929983061462E-44</v>
      </c>
      <c r="J3686" s="190"/>
    </row>
    <row r="3687" spans="1:10" x14ac:dyDescent="0.2">
      <c r="A3687" s="76">
        <v>92800</v>
      </c>
      <c r="B3687" s="76">
        <f t="shared" si="449"/>
        <v>92.8</v>
      </c>
      <c r="C3687" s="78">
        <f t="shared" si="450"/>
        <v>1.4515899504195878E-59</v>
      </c>
      <c r="D3687" s="78">
        <f t="shared" si="451"/>
        <v>1</v>
      </c>
      <c r="E3687" s="78">
        <f t="shared" si="452"/>
        <v>1.4515899504195878E-59</v>
      </c>
      <c r="F3687" s="78">
        <f t="shared" si="453"/>
        <v>-1176.763120942971</v>
      </c>
      <c r="G3687" s="78">
        <f t="shared" si="454"/>
        <v>100</v>
      </c>
      <c r="H3687" s="78">
        <f t="shared" si="455"/>
        <v>7.6160778991938658E-46</v>
      </c>
      <c r="I3687" s="78">
        <f t="shared" si="456"/>
        <v>7.616077899193866E-44</v>
      </c>
      <c r="J3687" s="190"/>
    </row>
    <row r="3688" spans="1:10" x14ac:dyDescent="0.2">
      <c r="A3688" s="76">
        <v>92900</v>
      </c>
      <c r="B3688" s="76">
        <f t="shared" si="449"/>
        <v>92.9</v>
      </c>
      <c r="C3688" s="78">
        <f t="shared" si="450"/>
        <v>8.6150555536186005E-47</v>
      </c>
      <c r="D3688" s="78">
        <f t="shared" si="451"/>
        <v>1</v>
      </c>
      <c r="E3688" s="78">
        <f t="shared" si="452"/>
        <v>8.6150555536186005E-47</v>
      </c>
      <c r="F3688" s="78">
        <f t="shared" si="453"/>
        <v>-921.29483835375095</v>
      </c>
      <c r="G3688" s="78">
        <f t="shared" si="454"/>
        <v>100</v>
      </c>
      <c r="H3688" s="78">
        <f t="shared" si="455"/>
        <v>4.3075277768100261E-47</v>
      </c>
      <c r="I3688" s="78">
        <f t="shared" si="456"/>
        <v>4.3075277768100263E-45</v>
      </c>
      <c r="J3688" s="190"/>
    </row>
    <row r="3689" spans="1:10" x14ac:dyDescent="0.2">
      <c r="A3689" s="76">
        <v>93000</v>
      </c>
      <c r="B3689" s="76">
        <f t="shared" si="449"/>
        <v>93</v>
      </c>
      <c r="C3689" s="78">
        <f t="shared" si="450"/>
        <v>4.004924883112238E-46</v>
      </c>
      <c r="D3689" s="78">
        <f t="shared" si="451"/>
        <v>1</v>
      </c>
      <c r="E3689" s="78">
        <f t="shared" si="452"/>
        <v>4.004924883112238E-46</v>
      </c>
      <c r="F3689" s="78">
        <f t="shared" si="453"/>
        <v>-907.94811250373368</v>
      </c>
      <c r="G3689" s="78">
        <f t="shared" si="454"/>
        <v>100</v>
      </c>
      <c r="H3689" s="78">
        <f t="shared" si="455"/>
        <v>2.433215219237049E-46</v>
      </c>
      <c r="I3689" s="78">
        <f t="shared" si="456"/>
        <v>2.4332152192370489E-44</v>
      </c>
      <c r="J3689" s="190"/>
    </row>
    <row r="3690" spans="1:10" x14ac:dyDescent="0.2">
      <c r="A3690" s="76">
        <v>93100</v>
      </c>
      <c r="B3690" s="76">
        <f t="shared" si="449"/>
        <v>93.1</v>
      </c>
      <c r="C3690" s="78">
        <f t="shared" si="450"/>
        <v>2.5437507166618477E-47</v>
      </c>
      <c r="D3690" s="78">
        <f t="shared" si="451"/>
        <v>1</v>
      </c>
      <c r="E3690" s="78">
        <f t="shared" si="452"/>
        <v>2.5437507166618477E-47</v>
      </c>
      <c r="F3690" s="78">
        <f t="shared" si="453"/>
        <v>-931.89050902150052</v>
      </c>
      <c r="G3690" s="78">
        <f t="shared" si="454"/>
        <v>100</v>
      </c>
      <c r="H3690" s="78">
        <f t="shared" si="455"/>
        <v>2.1296499773892116E-46</v>
      </c>
      <c r="I3690" s="78">
        <f t="shared" si="456"/>
        <v>2.1296499773892115E-44</v>
      </c>
      <c r="J3690" s="190"/>
    </row>
    <row r="3691" spans="1:10" x14ac:dyDescent="0.2">
      <c r="A3691" s="76">
        <v>93200</v>
      </c>
      <c r="B3691" s="76">
        <f t="shared" si="449"/>
        <v>93.2</v>
      </c>
      <c r="C3691" s="78">
        <f t="shared" si="450"/>
        <v>3.9035497898870615E-48</v>
      </c>
      <c r="D3691" s="78">
        <f t="shared" si="451"/>
        <v>1</v>
      </c>
      <c r="E3691" s="78">
        <f t="shared" si="452"/>
        <v>3.9035497898870615E-48</v>
      </c>
      <c r="F3691" s="78">
        <f t="shared" si="453"/>
        <v>-948.1708055365134</v>
      </c>
      <c r="G3691" s="78">
        <f t="shared" si="454"/>
        <v>100</v>
      </c>
      <c r="H3691" s="78">
        <f t="shared" si="455"/>
        <v>1.4670528478252771E-47</v>
      </c>
      <c r="I3691" s="78">
        <f t="shared" si="456"/>
        <v>1.4670528478252772E-45</v>
      </c>
      <c r="J3691" s="190"/>
    </row>
    <row r="3692" spans="1:10" x14ac:dyDescent="0.2">
      <c r="A3692" s="76">
        <v>93300</v>
      </c>
      <c r="B3692" s="76">
        <f t="shared" si="449"/>
        <v>93.3</v>
      </c>
      <c r="C3692" s="78">
        <f t="shared" si="450"/>
        <v>2.3585468002494426E-46</v>
      </c>
      <c r="D3692" s="78">
        <f t="shared" si="451"/>
        <v>1</v>
      </c>
      <c r="E3692" s="78">
        <f t="shared" si="452"/>
        <v>2.3585468002494426E-46</v>
      </c>
      <c r="F3692" s="78">
        <f t="shared" si="453"/>
        <v>-912.54711003400121</v>
      </c>
      <c r="G3692" s="78">
        <f t="shared" si="454"/>
        <v>100</v>
      </c>
      <c r="H3692" s="78">
        <f t="shared" si="455"/>
        <v>1.1987911490741566E-46</v>
      </c>
      <c r="I3692" s="78">
        <f t="shared" si="456"/>
        <v>1.1987911490741566E-44</v>
      </c>
      <c r="J3692" s="190"/>
    </row>
    <row r="3693" spans="1:10" x14ac:dyDescent="0.2">
      <c r="A3693" s="76">
        <v>93400</v>
      </c>
      <c r="B3693" s="76">
        <f t="shared" si="449"/>
        <v>93.4</v>
      </c>
      <c r="C3693" s="78">
        <f t="shared" si="450"/>
        <v>1.2857822343389382E-45</v>
      </c>
      <c r="D3693" s="78">
        <f t="shared" si="451"/>
        <v>1</v>
      </c>
      <c r="E3693" s="78">
        <f t="shared" si="452"/>
        <v>1.2857822343389382E-45</v>
      </c>
      <c r="F3693" s="78">
        <f t="shared" si="453"/>
        <v>-897.81665158365217</v>
      </c>
      <c r="G3693" s="78">
        <f t="shared" si="454"/>
        <v>100</v>
      </c>
      <c r="H3693" s="78">
        <f t="shared" si="455"/>
        <v>7.6081845718194125E-46</v>
      </c>
      <c r="I3693" s="78">
        <f t="shared" si="456"/>
        <v>7.6081845718194127E-44</v>
      </c>
      <c r="J3693" s="190"/>
    </row>
    <row r="3694" spans="1:10" x14ac:dyDescent="0.2">
      <c r="A3694" s="76">
        <v>93500</v>
      </c>
      <c r="B3694" s="76">
        <f t="shared" si="449"/>
        <v>93.5</v>
      </c>
      <c r="C3694" s="78">
        <f t="shared" si="450"/>
        <v>3.843615463677874E-45</v>
      </c>
      <c r="D3694" s="78">
        <f t="shared" si="451"/>
        <v>1</v>
      </c>
      <c r="E3694" s="78">
        <f t="shared" si="452"/>
        <v>3.843615463677874E-45</v>
      </c>
      <c r="F3694" s="78">
        <f t="shared" si="453"/>
        <v>-888.30520136052985</v>
      </c>
      <c r="G3694" s="78">
        <f t="shared" si="454"/>
        <v>100</v>
      </c>
      <c r="H3694" s="78">
        <f t="shared" si="455"/>
        <v>2.5646988490084061E-45</v>
      </c>
      <c r="I3694" s="78">
        <f t="shared" si="456"/>
        <v>2.5646988490084059E-43</v>
      </c>
      <c r="J3694" s="190"/>
    </row>
    <row r="3695" spans="1:10" x14ac:dyDescent="0.2">
      <c r="A3695" s="76">
        <v>93600</v>
      </c>
      <c r="B3695" s="76">
        <f t="shared" si="449"/>
        <v>93.6</v>
      </c>
      <c r="C3695" s="78">
        <f t="shared" si="450"/>
        <v>3.5184443182587766E-47</v>
      </c>
      <c r="D3695" s="78">
        <f t="shared" si="451"/>
        <v>1</v>
      </c>
      <c r="E3695" s="78">
        <f t="shared" si="452"/>
        <v>3.5184443182587766E-47</v>
      </c>
      <c r="F3695" s="78">
        <f t="shared" si="453"/>
        <v>-929.07298635167331</v>
      </c>
      <c r="G3695" s="78">
        <f t="shared" si="454"/>
        <v>100</v>
      </c>
      <c r="H3695" s="78">
        <f t="shared" si="455"/>
        <v>1.9393999534302309E-45</v>
      </c>
      <c r="I3695" s="78">
        <f t="shared" si="456"/>
        <v>1.9393999534302309E-43</v>
      </c>
      <c r="J3695" s="190"/>
    </row>
    <row r="3696" spans="1:10" x14ac:dyDescent="0.2">
      <c r="A3696" s="76">
        <v>93700</v>
      </c>
      <c r="B3696" s="76">
        <f t="shared" si="449"/>
        <v>93.7</v>
      </c>
      <c r="C3696" s="78">
        <f t="shared" si="450"/>
        <v>5.2915988937700325E-46</v>
      </c>
      <c r="D3696" s="78">
        <f t="shared" si="451"/>
        <v>1</v>
      </c>
      <c r="E3696" s="78">
        <f t="shared" si="452"/>
        <v>5.2915988937700325E-46</v>
      </c>
      <c r="F3696" s="78">
        <f t="shared" si="453"/>
        <v>-905.52826166015302</v>
      </c>
      <c r="G3696" s="78">
        <f t="shared" si="454"/>
        <v>100</v>
      </c>
      <c r="H3696" s="78">
        <f t="shared" si="455"/>
        <v>2.821721662797955E-46</v>
      </c>
      <c r="I3696" s="78">
        <f t="shared" si="456"/>
        <v>2.8217216627979551E-44</v>
      </c>
      <c r="J3696" s="190"/>
    </row>
    <row r="3697" spans="1:10" x14ac:dyDescent="0.2">
      <c r="A3697" s="76">
        <v>93800</v>
      </c>
      <c r="B3697" s="76">
        <f t="shared" si="449"/>
        <v>93.8</v>
      </c>
      <c r="C3697" s="78">
        <f t="shared" si="450"/>
        <v>9.9736018792276278E-47</v>
      </c>
      <c r="D3697" s="78">
        <f t="shared" si="451"/>
        <v>1</v>
      </c>
      <c r="E3697" s="78">
        <f t="shared" si="452"/>
        <v>9.9736018792276278E-47</v>
      </c>
      <c r="F3697" s="78">
        <f t="shared" si="453"/>
        <v>-920.02295943401418</v>
      </c>
      <c r="G3697" s="78">
        <f t="shared" si="454"/>
        <v>100</v>
      </c>
      <c r="H3697" s="78">
        <f t="shared" si="455"/>
        <v>3.1444795408463977E-46</v>
      </c>
      <c r="I3697" s="78">
        <f t="shared" si="456"/>
        <v>3.1444795408463979E-44</v>
      </c>
      <c r="J3697" s="190"/>
    </row>
    <row r="3698" spans="1:10" x14ac:dyDescent="0.2">
      <c r="A3698" s="76">
        <v>93900</v>
      </c>
      <c r="B3698" s="76">
        <f t="shared" si="449"/>
        <v>93.9</v>
      </c>
      <c r="C3698" s="78">
        <f t="shared" si="450"/>
        <v>7.1193219934869009E-51</v>
      </c>
      <c r="D3698" s="78">
        <f t="shared" si="451"/>
        <v>1</v>
      </c>
      <c r="E3698" s="78">
        <f t="shared" si="452"/>
        <v>7.1193219934869009E-51</v>
      </c>
      <c r="F3698" s="78">
        <f t="shared" si="453"/>
        <v>-1002.9512272859932</v>
      </c>
      <c r="G3698" s="78">
        <f t="shared" si="454"/>
        <v>100</v>
      </c>
      <c r="H3698" s="78">
        <f t="shared" si="455"/>
        <v>4.987156905713488E-47</v>
      </c>
      <c r="I3698" s="78">
        <f t="shared" si="456"/>
        <v>4.987156905713488E-45</v>
      </c>
      <c r="J3698" s="190"/>
    </row>
    <row r="3699" spans="1:10" x14ac:dyDescent="0.2">
      <c r="A3699" s="76">
        <v>94000</v>
      </c>
      <c r="B3699" s="76">
        <f t="shared" si="449"/>
        <v>94</v>
      </c>
      <c r="C3699" s="78">
        <f t="shared" si="450"/>
        <v>1.3473102407481994E-46</v>
      </c>
      <c r="D3699" s="78">
        <f t="shared" si="451"/>
        <v>1</v>
      </c>
      <c r="E3699" s="78">
        <f t="shared" si="452"/>
        <v>1.3473102407481994E-46</v>
      </c>
      <c r="F3699" s="78">
        <f t="shared" si="453"/>
        <v>-917.41064778366626</v>
      </c>
      <c r="G3699" s="78">
        <f t="shared" si="454"/>
        <v>100</v>
      </c>
      <c r="H3699" s="78">
        <f t="shared" si="455"/>
        <v>6.7369071698406713E-47</v>
      </c>
      <c r="I3699" s="78">
        <f t="shared" si="456"/>
        <v>6.7369071698406716E-45</v>
      </c>
      <c r="J3699" s="190"/>
    </row>
    <row r="3700" spans="1:10" x14ac:dyDescent="0.2">
      <c r="A3700" s="76">
        <v>94100</v>
      </c>
      <c r="B3700" s="76">
        <f t="shared" si="449"/>
        <v>94.1</v>
      </c>
      <c r="C3700" s="78">
        <f t="shared" si="450"/>
        <v>5.2132043962248877E-46</v>
      </c>
      <c r="D3700" s="78">
        <f t="shared" si="451"/>
        <v>1</v>
      </c>
      <c r="E3700" s="78">
        <f t="shared" si="452"/>
        <v>5.2132043962248877E-46</v>
      </c>
      <c r="F3700" s="78">
        <f t="shared" si="453"/>
        <v>-905.657904943576</v>
      </c>
      <c r="G3700" s="78">
        <f t="shared" si="454"/>
        <v>100</v>
      </c>
      <c r="H3700" s="78">
        <f t="shared" si="455"/>
        <v>3.2802573184865437E-46</v>
      </c>
      <c r="I3700" s="78">
        <f t="shared" si="456"/>
        <v>3.2802573184865437E-44</v>
      </c>
      <c r="J3700" s="190"/>
    </row>
    <row r="3701" spans="1:10" x14ac:dyDescent="0.2">
      <c r="A3701" s="76">
        <v>94200</v>
      </c>
      <c r="B3701" s="76">
        <f t="shared" si="449"/>
        <v>94.2</v>
      </c>
      <c r="C3701" s="78">
        <f t="shared" si="450"/>
        <v>2.9680601216439879E-47</v>
      </c>
      <c r="D3701" s="78">
        <f t="shared" si="451"/>
        <v>1</v>
      </c>
      <c r="E3701" s="78">
        <f t="shared" si="452"/>
        <v>2.9680601216439879E-47</v>
      </c>
      <c r="F3701" s="78">
        <f t="shared" si="453"/>
        <v>-930.5505461228887</v>
      </c>
      <c r="G3701" s="78">
        <f t="shared" si="454"/>
        <v>100</v>
      </c>
      <c r="H3701" s="78">
        <f t="shared" si="455"/>
        <v>2.7550052041946431E-46</v>
      </c>
      <c r="I3701" s="78">
        <f t="shared" si="456"/>
        <v>2.7550052041946431E-44</v>
      </c>
      <c r="J3701" s="190"/>
    </row>
    <row r="3702" spans="1:10" x14ac:dyDescent="0.2">
      <c r="A3702" s="76">
        <v>94300</v>
      </c>
      <c r="B3702" s="76">
        <f t="shared" si="449"/>
        <v>94.3</v>
      </c>
      <c r="C3702" s="78">
        <f t="shared" si="450"/>
        <v>7.615871309021041E-48</v>
      </c>
      <c r="D3702" s="78">
        <f t="shared" si="451"/>
        <v>1</v>
      </c>
      <c r="E3702" s="78">
        <f t="shared" si="452"/>
        <v>7.615871309021041E-48</v>
      </c>
      <c r="F3702" s="78">
        <f t="shared" si="453"/>
        <v>-942.36560806309728</v>
      </c>
      <c r="G3702" s="78">
        <f t="shared" si="454"/>
        <v>100</v>
      </c>
      <c r="H3702" s="78">
        <f t="shared" si="455"/>
        <v>1.864823626273046E-47</v>
      </c>
      <c r="I3702" s="78">
        <f t="shared" si="456"/>
        <v>1.8648236262730462E-45</v>
      </c>
      <c r="J3702" s="190"/>
    </row>
    <row r="3703" spans="1:10" x14ac:dyDescent="0.2">
      <c r="A3703" s="76">
        <v>94400</v>
      </c>
      <c r="B3703" s="76">
        <f t="shared" si="449"/>
        <v>94.4</v>
      </c>
      <c r="C3703" s="78">
        <f t="shared" si="450"/>
        <v>3.6507182022416009E-46</v>
      </c>
      <c r="D3703" s="78">
        <f t="shared" si="451"/>
        <v>1</v>
      </c>
      <c r="E3703" s="78">
        <f t="shared" si="452"/>
        <v>3.6507182022416009E-46</v>
      </c>
      <c r="F3703" s="78">
        <f t="shared" si="453"/>
        <v>-908.75243377614493</v>
      </c>
      <c r="G3703" s="78">
        <f t="shared" si="454"/>
        <v>100</v>
      </c>
      <c r="H3703" s="78">
        <f t="shared" si="455"/>
        <v>1.8634384576659055E-46</v>
      </c>
      <c r="I3703" s="78">
        <f t="shared" si="456"/>
        <v>1.8634384576659054E-44</v>
      </c>
      <c r="J3703" s="190"/>
    </row>
    <row r="3704" spans="1:10" x14ac:dyDescent="0.2">
      <c r="A3704" s="76">
        <v>94500</v>
      </c>
      <c r="B3704" s="76">
        <f t="shared" si="449"/>
        <v>94.5</v>
      </c>
      <c r="C3704" s="78">
        <f t="shared" si="450"/>
        <v>1.9284729977124369E-45</v>
      </c>
      <c r="D3704" s="78">
        <f t="shared" si="451"/>
        <v>1</v>
      </c>
      <c r="E3704" s="78">
        <f t="shared" si="452"/>
        <v>1.9284729977124369E-45</v>
      </c>
      <c r="F3704" s="78">
        <f t="shared" si="453"/>
        <v>-894.29572875407212</v>
      </c>
      <c r="G3704" s="78">
        <f t="shared" si="454"/>
        <v>100</v>
      </c>
      <c r="H3704" s="78">
        <f t="shared" si="455"/>
        <v>1.1467724089682985E-45</v>
      </c>
      <c r="I3704" s="78">
        <f t="shared" si="456"/>
        <v>1.1467724089682986E-43</v>
      </c>
      <c r="J3704" s="190"/>
    </row>
    <row r="3705" spans="1:10" x14ac:dyDescent="0.2">
      <c r="A3705" s="76">
        <v>94600</v>
      </c>
      <c r="B3705" s="76">
        <f t="shared" si="449"/>
        <v>94.6</v>
      </c>
      <c r="C3705" s="78">
        <f t="shared" si="450"/>
        <v>5.7092034639937293E-45</v>
      </c>
      <c r="D3705" s="78">
        <f t="shared" si="451"/>
        <v>1</v>
      </c>
      <c r="E3705" s="78">
        <f t="shared" si="452"/>
        <v>5.7092034639937293E-45</v>
      </c>
      <c r="F3705" s="78">
        <f t="shared" si="453"/>
        <v>-884.86848958752728</v>
      </c>
      <c r="G3705" s="78">
        <f t="shared" si="454"/>
        <v>100</v>
      </c>
      <c r="H3705" s="78">
        <f t="shared" si="455"/>
        <v>3.8188382308530832E-45</v>
      </c>
      <c r="I3705" s="78">
        <f t="shared" si="456"/>
        <v>3.8188382308530831E-43</v>
      </c>
      <c r="J3705" s="190"/>
    </row>
    <row r="3706" spans="1:10" x14ac:dyDescent="0.2">
      <c r="A3706" s="76">
        <v>94700</v>
      </c>
      <c r="B3706" s="76">
        <f t="shared" si="449"/>
        <v>94.7</v>
      </c>
      <c r="C3706" s="78">
        <f t="shared" si="450"/>
        <v>5.9871929103014376E-47</v>
      </c>
      <c r="D3706" s="78">
        <f t="shared" si="451"/>
        <v>1</v>
      </c>
      <c r="E3706" s="78">
        <f t="shared" si="452"/>
        <v>5.9871929103014376E-47</v>
      </c>
      <c r="F3706" s="78">
        <f t="shared" si="453"/>
        <v>-924.45553496893967</v>
      </c>
      <c r="G3706" s="78">
        <f t="shared" si="454"/>
        <v>100</v>
      </c>
      <c r="H3706" s="78">
        <f t="shared" si="455"/>
        <v>2.8845376965483716E-45</v>
      </c>
      <c r="I3706" s="78">
        <f t="shared" si="456"/>
        <v>2.8845376965483717E-43</v>
      </c>
      <c r="J3706" s="190"/>
    </row>
    <row r="3707" spans="1:10" x14ac:dyDescent="0.2">
      <c r="A3707" s="76">
        <v>94800</v>
      </c>
      <c r="B3707" s="76">
        <f t="shared" si="449"/>
        <v>94.8</v>
      </c>
      <c r="C3707" s="78">
        <f t="shared" si="450"/>
        <v>8.2176160247729454E-46</v>
      </c>
      <c r="D3707" s="78">
        <f t="shared" si="451"/>
        <v>1</v>
      </c>
      <c r="E3707" s="78">
        <f t="shared" si="452"/>
        <v>8.2176160247729454E-46</v>
      </c>
      <c r="F3707" s="78">
        <f t="shared" si="453"/>
        <v>-901.70508310771856</v>
      </c>
      <c r="G3707" s="78">
        <f t="shared" si="454"/>
        <v>100</v>
      </c>
      <c r="H3707" s="78">
        <f t="shared" si="455"/>
        <v>4.4081676579015443E-46</v>
      </c>
      <c r="I3707" s="78">
        <f t="shared" si="456"/>
        <v>4.4081676579015445E-44</v>
      </c>
      <c r="J3707" s="190"/>
    </row>
    <row r="3708" spans="1:10" x14ac:dyDescent="0.2">
      <c r="A3708" s="76">
        <v>94900</v>
      </c>
      <c r="B3708" s="76">
        <f t="shared" si="449"/>
        <v>94.9</v>
      </c>
      <c r="C3708" s="78">
        <f t="shared" si="450"/>
        <v>1.28208370528599E-46</v>
      </c>
      <c r="D3708" s="78">
        <f t="shared" si="451"/>
        <v>1</v>
      </c>
      <c r="E3708" s="78">
        <f t="shared" si="452"/>
        <v>1.28208370528599E-46</v>
      </c>
      <c r="F3708" s="78">
        <f t="shared" si="453"/>
        <v>-917.84167238936925</v>
      </c>
      <c r="G3708" s="78">
        <f t="shared" si="454"/>
        <v>100</v>
      </c>
      <c r="H3708" s="78">
        <f t="shared" si="455"/>
        <v>4.7498498650294674E-46</v>
      </c>
      <c r="I3708" s="78">
        <f t="shared" si="456"/>
        <v>4.7498498650294676E-44</v>
      </c>
      <c r="J3708" s="190"/>
    </row>
    <row r="3709" spans="1:10" x14ac:dyDescent="0.2">
      <c r="A3709" s="76">
        <v>95000</v>
      </c>
      <c r="B3709" s="76">
        <f t="shared" ref="B3709:B3772" si="457">A3709/1000</f>
        <v>95</v>
      </c>
      <c r="C3709" s="78">
        <f t="shared" ref="C3709:C3772" si="458">ABS(SIN(((144*PI()*$A3709*VLOOKUP($D$8,$C$13:$D$16,2,FALSE))/($D$11*1000000)))/(VLOOKUP($D$8,$C$13:$D$16,2,FALSE)*SIN(((144*PI()*$A3709)/($D$11*1000000)))))^3</f>
        <v>8.3298382496887441E-50</v>
      </c>
      <c r="D3709" s="78">
        <f t="shared" ref="D3709:D3772" si="459">ABS(SIN(((144*VLOOKUP($D$8,$C$13:$D$16,2,FALSE)*PI()*$A3709*VLOOKUP($D$8,$C$13:$E$16,3,FALSE))/($D$11*1000000)))/(VLOOKUP($D$8,$C$13:$E$16,3,FALSE)*SIN(((144*VLOOKUP($D$8,$C$13:$D$16,2,FALSE)*PI()*$A3709)/($D$11*1000000)))))^1</f>
        <v>1</v>
      </c>
      <c r="E3709" s="78">
        <f t="shared" ref="E3709:E3772" si="460">C3709*D3709</f>
        <v>8.3298382496887441E-50</v>
      </c>
      <c r="F3709" s="78">
        <f t="shared" ref="F3709:F3772" si="461">20*LOG10(E3709)</f>
        <v>-981.58726863440847</v>
      </c>
      <c r="G3709" s="78">
        <f t="shared" ref="G3709:G3772" si="462">A3709-A3708</f>
        <v>100</v>
      </c>
      <c r="H3709" s="78">
        <f t="shared" ref="H3709:H3772" si="463">((C3709+C3708)/2)</f>
        <v>6.4145834455547948E-47</v>
      </c>
      <c r="I3709" s="78">
        <f t="shared" si="456"/>
        <v>6.4145834455547953E-45</v>
      </c>
      <c r="J3709" s="190"/>
    </row>
    <row r="3710" spans="1:10" x14ac:dyDescent="0.2">
      <c r="A3710" s="76">
        <v>95100</v>
      </c>
      <c r="B3710" s="76">
        <f t="shared" si="457"/>
        <v>95.1</v>
      </c>
      <c r="C3710" s="78">
        <f t="shared" si="458"/>
        <v>2.2204011977901279E-46</v>
      </c>
      <c r="D3710" s="78">
        <f t="shared" si="459"/>
        <v>1</v>
      </c>
      <c r="E3710" s="78">
        <f t="shared" si="460"/>
        <v>2.2204011977901279E-46</v>
      </c>
      <c r="F3710" s="78">
        <f t="shared" si="461"/>
        <v>-913.07137094121981</v>
      </c>
      <c r="G3710" s="78">
        <f t="shared" si="462"/>
        <v>100</v>
      </c>
      <c r="H3710" s="78">
        <f t="shared" si="463"/>
        <v>1.1106170908075484E-46</v>
      </c>
      <c r="I3710" s="78">
        <f t="shared" ref="I3710:I3773" si="464">G3710*H3710</f>
        <v>1.1106170908075484E-44</v>
      </c>
      <c r="J3710" s="190"/>
    </row>
    <row r="3711" spans="1:10" x14ac:dyDescent="0.2">
      <c r="A3711" s="76">
        <v>95200</v>
      </c>
      <c r="B3711" s="76">
        <f t="shared" si="457"/>
        <v>95.2</v>
      </c>
      <c r="C3711" s="78">
        <f t="shared" si="458"/>
        <v>7.1781598587473786E-46</v>
      </c>
      <c r="D3711" s="78">
        <f t="shared" si="459"/>
        <v>1</v>
      </c>
      <c r="E3711" s="78">
        <f t="shared" si="460"/>
        <v>7.1781598587473786E-46</v>
      </c>
      <c r="F3711" s="78">
        <f t="shared" si="461"/>
        <v>-902.87973748177524</v>
      </c>
      <c r="G3711" s="78">
        <f t="shared" si="462"/>
        <v>100</v>
      </c>
      <c r="H3711" s="78">
        <f t="shared" si="463"/>
        <v>4.6992805282687532E-46</v>
      </c>
      <c r="I3711" s="78">
        <f t="shared" si="464"/>
        <v>4.6992805282687536E-44</v>
      </c>
      <c r="J3711" s="190"/>
    </row>
    <row r="3712" spans="1:10" x14ac:dyDescent="0.2">
      <c r="A3712" s="76">
        <v>95300</v>
      </c>
      <c r="B3712" s="76">
        <f t="shared" si="457"/>
        <v>95.3</v>
      </c>
      <c r="C3712" s="78">
        <f t="shared" si="458"/>
        <v>3.6295043919113938E-47</v>
      </c>
      <c r="D3712" s="78">
        <f t="shared" si="459"/>
        <v>1</v>
      </c>
      <c r="E3712" s="78">
        <f t="shared" si="460"/>
        <v>3.6295043919113938E-47</v>
      </c>
      <c r="F3712" s="78">
        <f t="shared" si="461"/>
        <v>-928.80305347477577</v>
      </c>
      <c r="G3712" s="78">
        <f t="shared" si="462"/>
        <v>100</v>
      </c>
      <c r="H3712" s="78">
        <f t="shared" si="463"/>
        <v>3.7705551489692587E-46</v>
      </c>
      <c r="I3712" s="78">
        <f t="shared" si="464"/>
        <v>3.7705551489692588E-44</v>
      </c>
      <c r="J3712" s="190"/>
    </row>
    <row r="3713" spans="1:10" x14ac:dyDescent="0.2">
      <c r="A3713" s="76">
        <v>95400</v>
      </c>
      <c r="B3713" s="76">
        <f t="shared" si="457"/>
        <v>95.4</v>
      </c>
      <c r="C3713" s="78">
        <f t="shared" si="458"/>
        <v>1.5299559829608827E-47</v>
      </c>
      <c r="D3713" s="78">
        <f t="shared" si="459"/>
        <v>1</v>
      </c>
      <c r="E3713" s="78">
        <f t="shared" si="460"/>
        <v>1.5299559829608827E-47</v>
      </c>
      <c r="F3713" s="78">
        <f t="shared" si="461"/>
        <v>-936.30642127426484</v>
      </c>
      <c r="G3713" s="78">
        <f t="shared" si="462"/>
        <v>100</v>
      </c>
      <c r="H3713" s="78">
        <f t="shared" si="463"/>
        <v>2.5797301874361382E-47</v>
      </c>
      <c r="I3713" s="78">
        <f t="shared" si="464"/>
        <v>2.579730187436138E-45</v>
      </c>
      <c r="J3713" s="190"/>
    </row>
    <row r="3714" spans="1:10" x14ac:dyDescent="0.2">
      <c r="A3714" s="76">
        <v>95500</v>
      </c>
      <c r="B3714" s="76">
        <f t="shared" si="457"/>
        <v>95.5</v>
      </c>
      <c r="C3714" s="78">
        <f t="shared" si="458"/>
        <v>5.9980027617009643E-46</v>
      </c>
      <c r="D3714" s="78">
        <f t="shared" si="459"/>
        <v>1</v>
      </c>
      <c r="E3714" s="78">
        <f t="shared" si="460"/>
        <v>5.9980027617009643E-46</v>
      </c>
      <c r="F3714" s="78">
        <f t="shared" si="461"/>
        <v>-904.43986677222597</v>
      </c>
      <c r="G3714" s="78">
        <f t="shared" si="462"/>
        <v>100</v>
      </c>
      <c r="H3714" s="78">
        <f t="shared" si="463"/>
        <v>3.0754991799985262E-46</v>
      </c>
      <c r="I3714" s="78">
        <f t="shared" si="464"/>
        <v>3.0754991799985262E-44</v>
      </c>
      <c r="J3714" s="190"/>
    </row>
    <row r="3715" spans="1:10" x14ac:dyDescent="0.2">
      <c r="A3715" s="76">
        <v>95600</v>
      </c>
      <c r="B3715" s="76">
        <f t="shared" si="457"/>
        <v>95.6</v>
      </c>
      <c r="C3715" s="78">
        <f t="shared" si="458"/>
        <v>3.0795592665946392E-45</v>
      </c>
      <c r="D3715" s="78">
        <f t="shared" si="459"/>
        <v>1</v>
      </c>
      <c r="E3715" s="78">
        <f t="shared" si="460"/>
        <v>3.0795592665946392E-45</v>
      </c>
      <c r="F3715" s="78">
        <f t="shared" si="461"/>
        <v>-890.23022866857571</v>
      </c>
      <c r="G3715" s="78">
        <f t="shared" si="462"/>
        <v>100</v>
      </c>
      <c r="H3715" s="78">
        <f t="shared" si="463"/>
        <v>1.8396797713823678E-45</v>
      </c>
      <c r="I3715" s="78">
        <f t="shared" si="464"/>
        <v>1.8396797713823677E-43</v>
      </c>
      <c r="J3715" s="190"/>
    </row>
    <row r="3716" spans="1:10" x14ac:dyDescent="0.2">
      <c r="A3716" s="76">
        <v>95700</v>
      </c>
      <c r="B3716" s="76">
        <f t="shared" si="457"/>
        <v>95.7</v>
      </c>
      <c r="C3716" s="78">
        <f t="shared" si="458"/>
        <v>9.0465087745055915E-45</v>
      </c>
      <c r="D3716" s="78">
        <f t="shared" si="459"/>
        <v>1</v>
      </c>
      <c r="E3716" s="78">
        <f t="shared" si="460"/>
        <v>9.0465087745055915E-45</v>
      </c>
      <c r="F3716" s="78">
        <f t="shared" si="461"/>
        <v>-880.87037982473385</v>
      </c>
      <c r="G3716" s="78">
        <f t="shared" si="462"/>
        <v>100</v>
      </c>
      <c r="H3716" s="78">
        <f t="shared" si="463"/>
        <v>6.0630340205501147E-45</v>
      </c>
      <c r="I3716" s="78">
        <f t="shared" si="464"/>
        <v>6.0630340205501148E-43</v>
      </c>
      <c r="J3716" s="190"/>
    </row>
    <row r="3717" spans="1:10" x14ac:dyDescent="0.2">
      <c r="A3717" s="76">
        <v>95800</v>
      </c>
      <c r="B3717" s="76">
        <f t="shared" si="457"/>
        <v>95.8</v>
      </c>
      <c r="C3717" s="78">
        <f t="shared" si="458"/>
        <v>1.0795922534354721E-46</v>
      </c>
      <c r="D3717" s="78">
        <f t="shared" si="459"/>
        <v>1</v>
      </c>
      <c r="E3717" s="78">
        <f t="shared" si="460"/>
        <v>1.0795922534354721E-46</v>
      </c>
      <c r="F3717" s="78">
        <f t="shared" si="461"/>
        <v>-919.33480480728815</v>
      </c>
      <c r="G3717" s="78">
        <f t="shared" si="462"/>
        <v>100</v>
      </c>
      <c r="H3717" s="78">
        <f t="shared" si="463"/>
        <v>4.5772339999245695E-45</v>
      </c>
      <c r="I3717" s="78">
        <f t="shared" si="464"/>
        <v>4.5772339999245698E-43</v>
      </c>
      <c r="J3717" s="190"/>
    </row>
    <row r="3718" spans="1:10" x14ac:dyDescent="0.2">
      <c r="A3718" s="76">
        <v>95900</v>
      </c>
      <c r="B3718" s="76">
        <f t="shared" si="457"/>
        <v>95.9</v>
      </c>
      <c r="C3718" s="78">
        <f t="shared" si="458"/>
        <v>1.3642165671801776E-45</v>
      </c>
      <c r="D3718" s="78">
        <f t="shared" si="459"/>
        <v>1</v>
      </c>
      <c r="E3718" s="78">
        <f t="shared" si="460"/>
        <v>1.3642165671801776E-45</v>
      </c>
      <c r="F3718" s="78">
        <f t="shared" si="461"/>
        <v>-897.30233361315879</v>
      </c>
      <c r="G3718" s="78">
        <f t="shared" si="462"/>
        <v>100</v>
      </c>
      <c r="H3718" s="78">
        <f t="shared" si="463"/>
        <v>7.3608789626186244E-46</v>
      </c>
      <c r="I3718" s="78">
        <f t="shared" si="464"/>
        <v>7.360878962618624E-44</v>
      </c>
      <c r="J3718" s="190"/>
    </row>
    <row r="3719" spans="1:10" x14ac:dyDescent="0.2">
      <c r="A3719" s="76">
        <v>96000</v>
      </c>
      <c r="B3719" s="76">
        <f t="shared" si="457"/>
        <v>96</v>
      </c>
      <c r="C3719" s="78">
        <f t="shared" si="458"/>
        <v>1.7579098127315455E-46</v>
      </c>
      <c r="D3719" s="78">
        <f t="shared" si="459"/>
        <v>1</v>
      </c>
      <c r="E3719" s="78">
        <f t="shared" si="460"/>
        <v>1.7579098127315455E-46</v>
      </c>
      <c r="F3719" s="78">
        <f t="shared" si="461"/>
        <v>-915.10006819204523</v>
      </c>
      <c r="G3719" s="78">
        <f t="shared" si="462"/>
        <v>100</v>
      </c>
      <c r="H3719" s="78">
        <f t="shared" si="463"/>
        <v>7.7000377422666615E-46</v>
      </c>
      <c r="I3719" s="78">
        <f t="shared" si="464"/>
        <v>7.7000377422666615E-44</v>
      </c>
      <c r="J3719" s="190"/>
    </row>
    <row r="3720" spans="1:10" x14ac:dyDescent="0.2">
      <c r="A3720" s="76">
        <v>96100</v>
      </c>
      <c r="B3720" s="76">
        <f t="shared" si="457"/>
        <v>96.1</v>
      </c>
      <c r="C3720" s="78">
        <f t="shared" si="458"/>
        <v>4.4239224675979464E-49</v>
      </c>
      <c r="D3720" s="78">
        <f t="shared" si="459"/>
        <v>1</v>
      </c>
      <c r="E3720" s="78">
        <f t="shared" si="460"/>
        <v>4.4239224675979464E-49</v>
      </c>
      <c r="F3720" s="78">
        <f t="shared" si="461"/>
        <v>-967.08384985915495</v>
      </c>
      <c r="G3720" s="78">
        <f t="shared" si="462"/>
        <v>100</v>
      </c>
      <c r="H3720" s="78">
        <f t="shared" si="463"/>
        <v>8.8116686759957162E-47</v>
      </c>
      <c r="I3720" s="78">
        <f t="shared" si="464"/>
        <v>8.8116686759957159E-45</v>
      </c>
      <c r="J3720" s="190"/>
    </row>
    <row r="3721" spans="1:10" x14ac:dyDescent="0.2">
      <c r="A3721" s="76">
        <v>96200</v>
      </c>
      <c r="B3721" s="76">
        <f t="shared" si="457"/>
        <v>96.2</v>
      </c>
      <c r="C3721" s="78">
        <f t="shared" si="458"/>
        <v>3.9232311982580658E-46</v>
      </c>
      <c r="D3721" s="78">
        <f t="shared" si="459"/>
        <v>1</v>
      </c>
      <c r="E3721" s="78">
        <f t="shared" si="460"/>
        <v>3.9232311982580658E-46</v>
      </c>
      <c r="F3721" s="78">
        <f t="shared" si="461"/>
        <v>-908.12712195788299</v>
      </c>
      <c r="G3721" s="78">
        <f t="shared" si="462"/>
        <v>100</v>
      </c>
      <c r="H3721" s="78">
        <f t="shared" si="463"/>
        <v>1.9638275603628318E-46</v>
      </c>
      <c r="I3721" s="78">
        <f t="shared" si="464"/>
        <v>1.9638275603628319E-44</v>
      </c>
      <c r="J3721" s="190"/>
    </row>
    <row r="3722" spans="1:10" x14ac:dyDescent="0.2">
      <c r="A3722" s="76">
        <v>96300</v>
      </c>
      <c r="B3722" s="76">
        <f t="shared" si="457"/>
        <v>96.3</v>
      </c>
      <c r="C3722" s="78">
        <f t="shared" si="458"/>
        <v>1.0639876134570555E-45</v>
      </c>
      <c r="D3722" s="78">
        <f t="shared" si="459"/>
        <v>1</v>
      </c>
      <c r="E3722" s="78">
        <f t="shared" si="460"/>
        <v>1.0639876134570555E-45</v>
      </c>
      <c r="F3722" s="78">
        <f t="shared" si="461"/>
        <v>-899.46126855808552</v>
      </c>
      <c r="G3722" s="78">
        <f t="shared" si="462"/>
        <v>100</v>
      </c>
      <c r="H3722" s="78">
        <f t="shared" si="463"/>
        <v>7.2815536664143107E-46</v>
      </c>
      <c r="I3722" s="78">
        <f t="shared" si="464"/>
        <v>7.2815536664143109E-44</v>
      </c>
      <c r="J3722" s="190"/>
    </row>
    <row r="3723" spans="1:10" x14ac:dyDescent="0.2">
      <c r="A3723" s="76">
        <v>96400</v>
      </c>
      <c r="B3723" s="76">
        <f t="shared" si="457"/>
        <v>96.4</v>
      </c>
      <c r="C3723" s="78">
        <f t="shared" si="458"/>
        <v>4.7293880605614123E-47</v>
      </c>
      <c r="D3723" s="78">
        <f t="shared" si="459"/>
        <v>1</v>
      </c>
      <c r="E3723" s="78">
        <f t="shared" si="460"/>
        <v>4.7293880605614123E-47</v>
      </c>
      <c r="F3723" s="78">
        <f t="shared" si="461"/>
        <v>-926.5039009869954</v>
      </c>
      <c r="G3723" s="78">
        <f t="shared" si="462"/>
        <v>100</v>
      </c>
      <c r="H3723" s="78">
        <f t="shared" si="463"/>
        <v>5.556407470313348E-46</v>
      </c>
      <c r="I3723" s="78">
        <f t="shared" si="464"/>
        <v>5.5564074703133476E-44</v>
      </c>
      <c r="J3723" s="190"/>
    </row>
    <row r="3724" spans="1:10" x14ac:dyDescent="0.2">
      <c r="A3724" s="76">
        <v>96500</v>
      </c>
      <c r="B3724" s="76">
        <f t="shared" si="457"/>
        <v>96.5</v>
      </c>
      <c r="C3724" s="78">
        <f t="shared" si="458"/>
        <v>3.2437981276630091E-47</v>
      </c>
      <c r="D3724" s="78">
        <f t="shared" si="459"/>
        <v>1</v>
      </c>
      <c r="E3724" s="78">
        <f t="shared" si="460"/>
        <v>3.2437981276630091E-47</v>
      </c>
      <c r="F3724" s="78">
        <f t="shared" si="461"/>
        <v>-929.77892362417447</v>
      </c>
      <c r="G3724" s="78">
        <f t="shared" si="462"/>
        <v>100</v>
      </c>
      <c r="H3724" s="78">
        <f t="shared" si="463"/>
        <v>3.9865930941122107E-47</v>
      </c>
      <c r="I3724" s="78">
        <f t="shared" si="464"/>
        <v>3.9865930941122109E-45</v>
      </c>
      <c r="J3724" s="190"/>
    </row>
    <row r="3725" spans="1:10" x14ac:dyDescent="0.2">
      <c r="A3725" s="76">
        <v>96600</v>
      </c>
      <c r="B3725" s="76">
        <f t="shared" si="457"/>
        <v>96.6</v>
      </c>
      <c r="C3725" s="78">
        <f t="shared" si="458"/>
        <v>1.0671681895187712E-45</v>
      </c>
      <c r="D3725" s="78">
        <f t="shared" si="459"/>
        <v>1</v>
      </c>
      <c r="E3725" s="78">
        <f t="shared" si="460"/>
        <v>1.0671681895187712E-45</v>
      </c>
      <c r="F3725" s="78">
        <f t="shared" si="461"/>
        <v>-899.43534257639101</v>
      </c>
      <c r="G3725" s="78">
        <f t="shared" si="462"/>
        <v>100</v>
      </c>
      <c r="H3725" s="78">
        <f t="shared" si="463"/>
        <v>5.4980308539770068E-46</v>
      </c>
      <c r="I3725" s="78">
        <f t="shared" si="464"/>
        <v>5.4980308539770064E-44</v>
      </c>
      <c r="J3725" s="190"/>
    </row>
    <row r="3726" spans="1:10" x14ac:dyDescent="0.2">
      <c r="A3726" s="76">
        <v>96700</v>
      </c>
      <c r="B3726" s="76">
        <f t="shared" si="457"/>
        <v>96.7</v>
      </c>
      <c r="C3726" s="78">
        <f t="shared" si="458"/>
        <v>5.3458586554215693E-45</v>
      </c>
      <c r="D3726" s="78">
        <f t="shared" si="459"/>
        <v>1</v>
      </c>
      <c r="E3726" s="78">
        <f t="shared" si="460"/>
        <v>5.3458586554215693E-45</v>
      </c>
      <c r="F3726" s="78">
        <f t="shared" si="461"/>
        <v>-885.43965056359855</v>
      </c>
      <c r="G3726" s="78">
        <f t="shared" si="462"/>
        <v>100</v>
      </c>
      <c r="H3726" s="78">
        <f t="shared" si="463"/>
        <v>3.2065134224701704E-45</v>
      </c>
      <c r="I3726" s="78">
        <f t="shared" si="464"/>
        <v>3.2065134224701705E-43</v>
      </c>
      <c r="J3726" s="190"/>
    </row>
    <row r="3727" spans="1:10" x14ac:dyDescent="0.2">
      <c r="A3727" s="76">
        <v>96800</v>
      </c>
      <c r="B3727" s="76">
        <f t="shared" si="457"/>
        <v>96.8</v>
      </c>
      <c r="C3727" s="78">
        <f t="shared" si="458"/>
        <v>1.5626539490257145E-44</v>
      </c>
      <c r="D3727" s="78">
        <f t="shared" si="459"/>
        <v>1</v>
      </c>
      <c r="E3727" s="78">
        <f t="shared" si="460"/>
        <v>1.5626539490257145E-44</v>
      </c>
      <c r="F3727" s="78">
        <f t="shared" si="461"/>
        <v>-876.12274372391653</v>
      </c>
      <c r="G3727" s="78">
        <f t="shared" si="462"/>
        <v>100</v>
      </c>
      <c r="H3727" s="78">
        <f t="shared" si="463"/>
        <v>1.0486199072839357E-44</v>
      </c>
      <c r="I3727" s="78">
        <f t="shared" si="464"/>
        <v>1.0486199072839357E-42</v>
      </c>
      <c r="J3727" s="190"/>
    </row>
    <row r="3728" spans="1:10" x14ac:dyDescent="0.2">
      <c r="A3728" s="76">
        <v>96900</v>
      </c>
      <c r="B3728" s="76">
        <f t="shared" si="457"/>
        <v>96.9</v>
      </c>
      <c r="C3728" s="78">
        <f t="shared" si="458"/>
        <v>2.1117842154413618E-46</v>
      </c>
      <c r="D3728" s="78">
        <f t="shared" si="459"/>
        <v>1</v>
      </c>
      <c r="E3728" s="78">
        <f t="shared" si="460"/>
        <v>2.1117842154413618E-46</v>
      </c>
      <c r="F3728" s="78">
        <f t="shared" si="461"/>
        <v>-913.50700921169289</v>
      </c>
      <c r="G3728" s="78">
        <f t="shared" si="462"/>
        <v>100</v>
      </c>
      <c r="H3728" s="78">
        <f t="shared" si="463"/>
        <v>7.9188589559006411E-45</v>
      </c>
      <c r="I3728" s="78">
        <f t="shared" si="464"/>
        <v>7.9188589559006406E-43</v>
      </c>
      <c r="J3728" s="190"/>
    </row>
    <row r="3729" spans="1:10" x14ac:dyDescent="0.2">
      <c r="A3729" s="76">
        <v>97000</v>
      </c>
      <c r="B3729" s="76">
        <f t="shared" si="457"/>
        <v>97</v>
      </c>
      <c r="C3729" s="78">
        <f t="shared" si="458"/>
        <v>2.4790125579082555E-45</v>
      </c>
      <c r="D3729" s="78">
        <f t="shared" si="459"/>
        <v>1</v>
      </c>
      <c r="E3729" s="78">
        <f t="shared" si="460"/>
        <v>2.4790125579082555E-45</v>
      </c>
      <c r="F3729" s="78">
        <f t="shared" si="461"/>
        <v>-892.11442546451099</v>
      </c>
      <c r="G3729" s="78">
        <f t="shared" si="462"/>
        <v>100</v>
      </c>
      <c r="H3729" s="78">
        <f t="shared" si="463"/>
        <v>1.3450954897261959E-45</v>
      </c>
      <c r="I3729" s="78">
        <f t="shared" si="464"/>
        <v>1.3450954897261959E-43</v>
      </c>
      <c r="J3729" s="190"/>
    </row>
    <row r="3730" spans="1:10" x14ac:dyDescent="0.2">
      <c r="A3730" s="76">
        <v>97100</v>
      </c>
      <c r="B3730" s="76">
        <f t="shared" si="457"/>
        <v>97.1</v>
      </c>
      <c r="C3730" s="78">
        <f t="shared" si="458"/>
        <v>2.6338252975007315E-46</v>
      </c>
      <c r="D3730" s="78">
        <f t="shared" si="459"/>
        <v>1</v>
      </c>
      <c r="E3730" s="78">
        <f t="shared" si="460"/>
        <v>2.6338252975007315E-46</v>
      </c>
      <c r="F3730" s="78">
        <f t="shared" si="461"/>
        <v>-911.58826070629766</v>
      </c>
      <c r="G3730" s="78">
        <f t="shared" si="462"/>
        <v>100</v>
      </c>
      <c r="H3730" s="78">
        <f t="shared" si="463"/>
        <v>1.3711975438291644E-45</v>
      </c>
      <c r="I3730" s="78">
        <f t="shared" si="464"/>
        <v>1.3711975438291645E-43</v>
      </c>
      <c r="J3730" s="190"/>
    </row>
    <row r="3731" spans="1:10" x14ac:dyDescent="0.2">
      <c r="A3731" s="76">
        <v>97200</v>
      </c>
      <c r="B3731" s="76">
        <f t="shared" si="457"/>
        <v>97.2</v>
      </c>
      <c r="C3731" s="78">
        <f t="shared" si="458"/>
        <v>1.8199186846291931E-48</v>
      </c>
      <c r="D3731" s="78">
        <f t="shared" si="459"/>
        <v>1</v>
      </c>
      <c r="E3731" s="78">
        <f t="shared" si="460"/>
        <v>1.8199186846291931E-48</v>
      </c>
      <c r="F3731" s="78">
        <f t="shared" si="461"/>
        <v>-954.79896032387842</v>
      </c>
      <c r="G3731" s="78">
        <f t="shared" si="462"/>
        <v>100</v>
      </c>
      <c r="H3731" s="78">
        <f t="shared" si="463"/>
        <v>1.3260122421735118E-46</v>
      </c>
      <c r="I3731" s="78">
        <f t="shared" si="464"/>
        <v>1.3260122421735118E-44</v>
      </c>
      <c r="J3731" s="190"/>
    </row>
    <row r="3732" spans="1:10" x14ac:dyDescent="0.2">
      <c r="A3732" s="76">
        <v>97300</v>
      </c>
      <c r="B3732" s="76">
        <f t="shared" si="457"/>
        <v>97.3</v>
      </c>
      <c r="C3732" s="78">
        <f t="shared" si="458"/>
        <v>7.6374530884813512E-46</v>
      </c>
      <c r="D3732" s="78">
        <f t="shared" si="459"/>
        <v>1</v>
      </c>
      <c r="E3732" s="78">
        <f t="shared" si="460"/>
        <v>7.6374530884813512E-46</v>
      </c>
      <c r="F3732" s="78">
        <f t="shared" si="461"/>
        <v>-902.34102888615314</v>
      </c>
      <c r="G3732" s="78">
        <f t="shared" si="462"/>
        <v>100</v>
      </c>
      <c r="H3732" s="78">
        <f t="shared" si="463"/>
        <v>3.8278261376638218E-46</v>
      </c>
      <c r="I3732" s="78">
        <f t="shared" si="464"/>
        <v>3.8278261376638219E-44</v>
      </c>
      <c r="J3732" s="190"/>
    </row>
    <row r="3733" spans="1:10" x14ac:dyDescent="0.2">
      <c r="A3733" s="76">
        <v>97400</v>
      </c>
      <c r="B3733" s="76">
        <f t="shared" si="457"/>
        <v>97.4</v>
      </c>
      <c r="C3733" s="78">
        <f t="shared" si="458"/>
        <v>1.7462646350485672E-45</v>
      </c>
      <c r="D3733" s="78">
        <f t="shared" si="459"/>
        <v>1</v>
      </c>
      <c r="E3733" s="78">
        <f t="shared" si="460"/>
        <v>1.7462646350485672E-45</v>
      </c>
      <c r="F3733" s="78">
        <f t="shared" si="461"/>
        <v>-895.15779882277559</v>
      </c>
      <c r="G3733" s="78">
        <f t="shared" si="462"/>
        <v>100</v>
      </c>
      <c r="H3733" s="78">
        <f t="shared" si="463"/>
        <v>1.2550049719483512E-45</v>
      </c>
      <c r="I3733" s="78">
        <f t="shared" si="464"/>
        <v>1.2550049719483513E-43</v>
      </c>
      <c r="J3733" s="190"/>
    </row>
    <row r="3734" spans="1:10" x14ac:dyDescent="0.2">
      <c r="A3734" s="76">
        <v>97500</v>
      </c>
      <c r="B3734" s="76">
        <f t="shared" si="457"/>
        <v>97.5</v>
      </c>
      <c r="C3734" s="78">
        <f t="shared" si="458"/>
        <v>6.7495589182370504E-47</v>
      </c>
      <c r="D3734" s="78">
        <f t="shared" si="459"/>
        <v>1</v>
      </c>
      <c r="E3734" s="78">
        <f t="shared" si="460"/>
        <v>6.7495589182370504E-47</v>
      </c>
      <c r="F3734" s="78">
        <f t="shared" si="461"/>
        <v>-923.41449214526028</v>
      </c>
      <c r="G3734" s="78">
        <f t="shared" si="462"/>
        <v>100</v>
      </c>
      <c r="H3734" s="78">
        <f t="shared" si="463"/>
        <v>9.0688011211546879E-46</v>
      </c>
      <c r="I3734" s="78">
        <f t="shared" si="464"/>
        <v>9.0688011211546871E-44</v>
      </c>
      <c r="J3734" s="190"/>
    </row>
    <row r="3735" spans="1:10" x14ac:dyDescent="0.2">
      <c r="A3735" s="76">
        <v>97600</v>
      </c>
      <c r="B3735" s="76">
        <f t="shared" si="457"/>
        <v>97.6</v>
      </c>
      <c r="C3735" s="78">
        <f t="shared" si="458"/>
        <v>4.2207974767834203E-44</v>
      </c>
      <c r="D3735" s="78">
        <f t="shared" si="459"/>
        <v>1</v>
      </c>
      <c r="E3735" s="78">
        <f t="shared" si="460"/>
        <v>4.2207974767834203E-44</v>
      </c>
      <c r="F3735" s="78">
        <f t="shared" si="461"/>
        <v>-867.49210971514697</v>
      </c>
      <c r="G3735" s="78">
        <f t="shared" si="462"/>
        <v>100</v>
      </c>
      <c r="H3735" s="78">
        <f t="shared" si="463"/>
        <v>2.1137735178508286E-44</v>
      </c>
      <c r="I3735" s="78">
        <f t="shared" si="464"/>
        <v>2.1137735178508287E-42</v>
      </c>
      <c r="J3735" s="190"/>
    </row>
    <row r="3736" spans="1:10" x14ac:dyDescent="0.2">
      <c r="A3736" s="76">
        <v>97700</v>
      </c>
      <c r="B3736" s="76">
        <f t="shared" si="457"/>
        <v>97.7</v>
      </c>
      <c r="C3736" s="78">
        <f t="shared" si="458"/>
        <v>2.1245861722368864E-45</v>
      </c>
      <c r="D3736" s="78">
        <f t="shared" si="459"/>
        <v>1</v>
      </c>
      <c r="E3736" s="78">
        <f t="shared" si="460"/>
        <v>2.1245861722368864E-45</v>
      </c>
      <c r="F3736" s="78">
        <f t="shared" si="461"/>
        <v>-893.45451298866033</v>
      </c>
      <c r="G3736" s="78">
        <f t="shared" si="462"/>
        <v>100</v>
      </c>
      <c r="H3736" s="78">
        <f t="shared" si="463"/>
        <v>2.2166280470035546E-44</v>
      </c>
      <c r="I3736" s="78">
        <f t="shared" si="464"/>
        <v>2.2166280470035547E-42</v>
      </c>
      <c r="J3736" s="190"/>
    </row>
    <row r="3737" spans="1:10" x14ac:dyDescent="0.2">
      <c r="A3737" s="76">
        <v>97800</v>
      </c>
      <c r="B3737" s="76">
        <f t="shared" si="457"/>
        <v>97.8</v>
      </c>
      <c r="C3737" s="78">
        <f t="shared" si="458"/>
        <v>1.0439770045971879E-44</v>
      </c>
      <c r="D3737" s="78">
        <f t="shared" si="459"/>
        <v>1</v>
      </c>
      <c r="E3737" s="78">
        <f t="shared" si="460"/>
        <v>1.0439770045971879E-44</v>
      </c>
      <c r="F3737" s="78">
        <f t="shared" si="461"/>
        <v>-879.62618134634056</v>
      </c>
      <c r="G3737" s="78">
        <f t="shared" si="462"/>
        <v>100</v>
      </c>
      <c r="H3737" s="78">
        <f t="shared" si="463"/>
        <v>6.2821781091043825E-45</v>
      </c>
      <c r="I3737" s="78">
        <f t="shared" si="464"/>
        <v>6.2821781091043823E-43</v>
      </c>
      <c r="J3737" s="190"/>
    </row>
    <row r="3738" spans="1:10" x14ac:dyDescent="0.2">
      <c r="A3738" s="76">
        <v>97900</v>
      </c>
      <c r="B3738" s="76">
        <f t="shared" si="457"/>
        <v>97.9</v>
      </c>
      <c r="C3738" s="78">
        <f t="shared" si="458"/>
        <v>3.050485687931912E-44</v>
      </c>
      <c r="D3738" s="78">
        <f t="shared" si="459"/>
        <v>1</v>
      </c>
      <c r="E3738" s="78">
        <f t="shared" si="460"/>
        <v>3.050485687931912E-44</v>
      </c>
      <c r="F3738" s="78">
        <f t="shared" si="461"/>
        <v>-870.31262016522192</v>
      </c>
      <c r="G3738" s="78">
        <f t="shared" si="462"/>
        <v>100</v>
      </c>
      <c r="H3738" s="78">
        <f t="shared" si="463"/>
        <v>2.0472313462645499E-44</v>
      </c>
      <c r="I3738" s="78">
        <f t="shared" si="464"/>
        <v>2.0472313462645501E-42</v>
      </c>
      <c r="J3738" s="190"/>
    </row>
    <row r="3739" spans="1:10" x14ac:dyDescent="0.2">
      <c r="A3739" s="76">
        <v>98000</v>
      </c>
      <c r="B3739" s="76">
        <f t="shared" si="457"/>
        <v>98</v>
      </c>
      <c r="C3739" s="78">
        <f t="shared" si="458"/>
        <v>4.6577567283780676E-46</v>
      </c>
      <c r="D3739" s="78">
        <f t="shared" si="459"/>
        <v>1</v>
      </c>
      <c r="E3739" s="78">
        <f t="shared" si="460"/>
        <v>4.6577567283780676E-46</v>
      </c>
      <c r="F3739" s="78">
        <f t="shared" si="461"/>
        <v>-906.636463962579</v>
      </c>
      <c r="G3739" s="78">
        <f t="shared" si="462"/>
        <v>100</v>
      </c>
      <c r="H3739" s="78">
        <f t="shared" si="463"/>
        <v>1.5485316276078463E-44</v>
      </c>
      <c r="I3739" s="78">
        <f t="shared" si="464"/>
        <v>1.5485316276078464E-42</v>
      </c>
      <c r="J3739" s="190"/>
    </row>
    <row r="3740" spans="1:10" x14ac:dyDescent="0.2">
      <c r="A3740" s="76">
        <v>98100</v>
      </c>
      <c r="B3740" s="76">
        <f t="shared" si="457"/>
        <v>98.1</v>
      </c>
      <c r="C3740" s="78">
        <f t="shared" si="458"/>
        <v>5.1321390471653274E-45</v>
      </c>
      <c r="D3740" s="78">
        <f t="shared" si="459"/>
        <v>1</v>
      </c>
      <c r="E3740" s="78">
        <f t="shared" si="460"/>
        <v>5.1321390471653274E-45</v>
      </c>
      <c r="F3740" s="78">
        <f t="shared" si="461"/>
        <v>-885.79403171235458</v>
      </c>
      <c r="G3740" s="78">
        <f t="shared" si="462"/>
        <v>100</v>
      </c>
      <c r="H3740" s="78">
        <f t="shared" si="463"/>
        <v>2.7989573600015672E-45</v>
      </c>
      <c r="I3740" s="78">
        <f t="shared" si="464"/>
        <v>2.7989573600015672E-43</v>
      </c>
      <c r="J3740" s="190"/>
    </row>
    <row r="3741" spans="1:10" x14ac:dyDescent="0.2">
      <c r="A3741" s="76">
        <v>98200</v>
      </c>
      <c r="B3741" s="76">
        <f t="shared" si="457"/>
        <v>98.2</v>
      </c>
      <c r="C3741" s="78">
        <f t="shared" si="458"/>
        <v>4.4948743179678144E-46</v>
      </c>
      <c r="D3741" s="78">
        <f t="shared" si="459"/>
        <v>1</v>
      </c>
      <c r="E3741" s="78">
        <f t="shared" si="460"/>
        <v>4.4948743179678144E-46</v>
      </c>
      <c r="F3741" s="78">
        <f t="shared" si="461"/>
        <v>-906.94564894302505</v>
      </c>
      <c r="G3741" s="78">
        <f t="shared" si="462"/>
        <v>100</v>
      </c>
      <c r="H3741" s="78">
        <f t="shared" si="463"/>
        <v>2.7908132394810543E-45</v>
      </c>
      <c r="I3741" s="78">
        <f t="shared" si="464"/>
        <v>2.7908132394810543E-43</v>
      </c>
      <c r="J3741" s="190"/>
    </row>
    <row r="3742" spans="1:10" x14ac:dyDescent="0.2">
      <c r="A3742" s="76">
        <v>98300</v>
      </c>
      <c r="B3742" s="76">
        <f t="shared" si="457"/>
        <v>98.3</v>
      </c>
      <c r="C3742" s="78">
        <f t="shared" si="458"/>
        <v>7.1111254353510779E-48</v>
      </c>
      <c r="D3742" s="78">
        <f t="shared" si="459"/>
        <v>1</v>
      </c>
      <c r="E3742" s="78">
        <f t="shared" si="460"/>
        <v>7.1111254353510779E-48</v>
      </c>
      <c r="F3742" s="78">
        <f t="shared" si="461"/>
        <v>-942.96123321273728</v>
      </c>
      <c r="G3742" s="78">
        <f t="shared" si="462"/>
        <v>100</v>
      </c>
      <c r="H3742" s="78">
        <f t="shared" si="463"/>
        <v>2.2829927861606625E-46</v>
      </c>
      <c r="I3742" s="78">
        <f t="shared" si="464"/>
        <v>2.2829927861606626E-44</v>
      </c>
      <c r="J3742" s="190"/>
    </row>
    <row r="3743" spans="1:10" x14ac:dyDescent="0.2">
      <c r="A3743" s="76">
        <v>98400</v>
      </c>
      <c r="B3743" s="76">
        <f t="shared" si="457"/>
        <v>98.4</v>
      </c>
      <c r="C3743" s="78">
        <f t="shared" si="458"/>
        <v>1.7172331867604348E-45</v>
      </c>
      <c r="D3743" s="78">
        <f t="shared" si="459"/>
        <v>1</v>
      </c>
      <c r="E3743" s="78">
        <f t="shared" si="460"/>
        <v>1.7172331867604348E-45</v>
      </c>
      <c r="F3743" s="78">
        <f t="shared" si="461"/>
        <v>-895.30341454119582</v>
      </c>
      <c r="G3743" s="78">
        <f t="shared" si="462"/>
        <v>100</v>
      </c>
      <c r="H3743" s="78">
        <f t="shared" si="463"/>
        <v>8.6217215609789297E-46</v>
      </c>
      <c r="I3743" s="78">
        <f t="shared" si="464"/>
        <v>8.6217215609789294E-44</v>
      </c>
      <c r="J3743" s="190"/>
    </row>
    <row r="3744" spans="1:10" x14ac:dyDescent="0.2">
      <c r="A3744" s="76">
        <v>98500</v>
      </c>
      <c r="B3744" s="76">
        <f t="shared" si="457"/>
        <v>98.5</v>
      </c>
      <c r="C3744" s="78">
        <f t="shared" si="458"/>
        <v>3.3345264359687069E-45</v>
      </c>
      <c r="D3744" s="78">
        <f t="shared" si="459"/>
        <v>1</v>
      </c>
      <c r="E3744" s="78">
        <f t="shared" si="460"/>
        <v>3.3345264359687069E-45</v>
      </c>
      <c r="F3744" s="78">
        <f t="shared" si="461"/>
        <v>-889.53931670330917</v>
      </c>
      <c r="G3744" s="78">
        <f t="shared" si="462"/>
        <v>100</v>
      </c>
      <c r="H3744" s="78">
        <f t="shared" si="463"/>
        <v>2.525879811364571E-45</v>
      </c>
      <c r="I3744" s="78">
        <f t="shared" si="464"/>
        <v>2.5258798113645709E-43</v>
      </c>
      <c r="J3744" s="190"/>
    </row>
    <row r="3745" spans="1:10" x14ac:dyDescent="0.2">
      <c r="A3745" s="76">
        <v>98600</v>
      </c>
      <c r="B3745" s="76">
        <f t="shared" si="457"/>
        <v>98.6</v>
      </c>
      <c r="C3745" s="78">
        <f t="shared" si="458"/>
        <v>1.1089144808289989E-46</v>
      </c>
      <c r="D3745" s="78">
        <f t="shared" si="459"/>
        <v>1</v>
      </c>
      <c r="E3745" s="78">
        <f t="shared" si="460"/>
        <v>1.1089144808289989E-46</v>
      </c>
      <c r="F3745" s="78">
        <f t="shared" si="461"/>
        <v>-919.10203890454</v>
      </c>
      <c r="G3745" s="78">
        <f t="shared" si="462"/>
        <v>100</v>
      </c>
      <c r="H3745" s="78">
        <f t="shared" si="463"/>
        <v>1.7227089420258035E-45</v>
      </c>
      <c r="I3745" s="78">
        <f t="shared" si="464"/>
        <v>1.7227089420258035E-43</v>
      </c>
      <c r="J3745" s="190"/>
    </row>
    <row r="3746" spans="1:10" x14ac:dyDescent="0.2">
      <c r="A3746" s="76">
        <v>98700</v>
      </c>
      <c r="B3746" s="76">
        <f t="shared" si="457"/>
        <v>98.7</v>
      </c>
      <c r="C3746" s="78">
        <f t="shared" si="458"/>
        <v>9.3135099420339919E-44</v>
      </c>
      <c r="D3746" s="78">
        <f t="shared" si="459"/>
        <v>1</v>
      </c>
      <c r="E3746" s="78">
        <f t="shared" si="460"/>
        <v>9.3135099420339919E-44</v>
      </c>
      <c r="F3746" s="78">
        <f t="shared" si="461"/>
        <v>-860.61773234990312</v>
      </c>
      <c r="G3746" s="78">
        <f t="shared" si="462"/>
        <v>100</v>
      </c>
      <c r="H3746" s="78">
        <f t="shared" si="463"/>
        <v>4.6622995434211412E-44</v>
      </c>
      <c r="I3746" s="78">
        <f t="shared" si="464"/>
        <v>4.6622995434211414E-42</v>
      </c>
      <c r="J3746" s="190"/>
    </row>
    <row r="3747" spans="1:10" x14ac:dyDescent="0.2">
      <c r="A3747" s="76">
        <v>98800</v>
      </c>
      <c r="B3747" s="76">
        <f t="shared" si="457"/>
        <v>98.8</v>
      </c>
      <c r="C3747" s="78">
        <f t="shared" si="458"/>
        <v>5.0214659408200558E-45</v>
      </c>
      <c r="D3747" s="78">
        <f t="shared" si="459"/>
        <v>1</v>
      </c>
      <c r="E3747" s="78">
        <f t="shared" si="460"/>
        <v>5.0214659408200558E-45</v>
      </c>
      <c r="F3747" s="78">
        <f t="shared" si="461"/>
        <v>-885.9833895731565</v>
      </c>
      <c r="G3747" s="78">
        <f t="shared" si="462"/>
        <v>100</v>
      </c>
      <c r="H3747" s="78">
        <f t="shared" si="463"/>
        <v>4.9078282680579983E-44</v>
      </c>
      <c r="I3747" s="78">
        <f t="shared" si="464"/>
        <v>4.9078282680579981E-42</v>
      </c>
      <c r="J3747" s="190"/>
    </row>
    <row r="3748" spans="1:10" x14ac:dyDescent="0.2">
      <c r="A3748" s="76">
        <v>98900</v>
      </c>
      <c r="B3748" s="76">
        <f t="shared" si="457"/>
        <v>98.9</v>
      </c>
      <c r="C3748" s="78">
        <f t="shared" si="458"/>
        <v>2.4421440002713198E-44</v>
      </c>
      <c r="D3748" s="78">
        <f t="shared" si="459"/>
        <v>1</v>
      </c>
      <c r="E3748" s="78">
        <f t="shared" si="460"/>
        <v>2.4421440002713198E-44</v>
      </c>
      <c r="F3748" s="78">
        <f t="shared" si="461"/>
        <v>-872.24457463190618</v>
      </c>
      <c r="G3748" s="78">
        <f t="shared" si="462"/>
        <v>100</v>
      </c>
      <c r="H3748" s="78">
        <f t="shared" si="463"/>
        <v>1.4721452971766627E-44</v>
      </c>
      <c r="I3748" s="78">
        <f t="shared" si="464"/>
        <v>1.4721452971766627E-42</v>
      </c>
      <c r="J3748" s="190"/>
    </row>
    <row r="3749" spans="1:10" x14ac:dyDescent="0.2">
      <c r="A3749" s="76">
        <v>99000</v>
      </c>
      <c r="B3749" s="76">
        <f t="shared" si="457"/>
        <v>99</v>
      </c>
      <c r="C3749" s="78">
        <f t="shared" si="458"/>
        <v>7.194394610320503E-44</v>
      </c>
      <c r="D3749" s="78">
        <f t="shared" si="459"/>
        <v>1</v>
      </c>
      <c r="E3749" s="78">
        <f t="shared" si="460"/>
        <v>7.194394610320503E-44</v>
      </c>
      <c r="F3749" s="78">
        <f t="shared" si="461"/>
        <v>-862.86011489892212</v>
      </c>
      <c r="G3749" s="78">
        <f t="shared" si="462"/>
        <v>100</v>
      </c>
      <c r="H3749" s="78">
        <f t="shared" si="463"/>
        <v>4.8182693052959116E-44</v>
      </c>
      <c r="I3749" s="78">
        <f t="shared" si="464"/>
        <v>4.8182693052959117E-42</v>
      </c>
      <c r="J3749" s="190"/>
    </row>
    <row r="3750" spans="1:10" x14ac:dyDescent="0.2">
      <c r="A3750" s="76">
        <v>99100</v>
      </c>
      <c r="B3750" s="76">
        <f t="shared" si="457"/>
        <v>99.1</v>
      </c>
      <c r="C3750" s="78">
        <f t="shared" si="458"/>
        <v>1.2445231268350031E-45</v>
      </c>
      <c r="D3750" s="78">
        <f t="shared" si="459"/>
        <v>1</v>
      </c>
      <c r="E3750" s="78">
        <f t="shared" si="460"/>
        <v>1.2445231268350031E-45</v>
      </c>
      <c r="F3750" s="78">
        <f t="shared" si="461"/>
        <v>-898.09994057068582</v>
      </c>
      <c r="G3750" s="78">
        <f t="shared" si="462"/>
        <v>100</v>
      </c>
      <c r="H3750" s="78">
        <f t="shared" si="463"/>
        <v>3.6594234615020018E-44</v>
      </c>
      <c r="I3750" s="78">
        <f t="shared" si="464"/>
        <v>3.6594234615020021E-42</v>
      </c>
      <c r="J3750" s="190"/>
    </row>
    <row r="3751" spans="1:10" x14ac:dyDescent="0.2">
      <c r="A3751" s="76">
        <v>99200</v>
      </c>
      <c r="B3751" s="76">
        <f t="shared" si="457"/>
        <v>99.2</v>
      </c>
      <c r="C3751" s="78">
        <f t="shared" si="458"/>
        <v>1.3059132932728542E-44</v>
      </c>
      <c r="D3751" s="78">
        <f t="shared" si="459"/>
        <v>1</v>
      </c>
      <c r="E3751" s="78">
        <f t="shared" si="460"/>
        <v>1.3059132932728542E-44</v>
      </c>
      <c r="F3751" s="78">
        <f t="shared" si="461"/>
        <v>-877.68171314580115</v>
      </c>
      <c r="G3751" s="78">
        <f t="shared" si="462"/>
        <v>100</v>
      </c>
      <c r="H3751" s="78">
        <f t="shared" si="463"/>
        <v>7.151828029781773E-45</v>
      </c>
      <c r="I3751" s="78">
        <f t="shared" si="464"/>
        <v>7.1518280297817733E-43</v>
      </c>
      <c r="J3751" s="190"/>
    </row>
    <row r="3752" spans="1:10" x14ac:dyDescent="0.2">
      <c r="A3752" s="76">
        <v>99300</v>
      </c>
      <c r="B3752" s="76">
        <f t="shared" si="457"/>
        <v>99.3</v>
      </c>
      <c r="C3752" s="78">
        <f t="shared" si="458"/>
        <v>9.4689425427123645E-46</v>
      </c>
      <c r="D3752" s="78">
        <f t="shared" si="459"/>
        <v>1</v>
      </c>
      <c r="E3752" s="78">
        <f t="shared" si="460"/>
        <v>9.4689425427123645E-46</v>
      </c>
      <c r="F3752" s="78">
        <f t="shared" si="461"/>
        <v>-900.4739703745438</v>
      </c>
      <c r="G3752" s="78">
        <f t="shared" si="462"/>
        <v>100</v>
      </c>
      <c r="H3752" s="78">
        <f t="shared" si="463"/>
        <v>7.0030135934998895E-45</v>
      </c>
      <c r="I3752" s="78">
        <f t="shared" si="464"/>
        <v>7.0030135934998892E-43</v>
      </c>
      <c r="J3752" s="190"/>
    </row>
    <row r="3753" spans="1:10" x14ac:dyDescent="0.2">
      <c r="A3753" s="76">
        <v>99400</v>
      </c>
      <c r="B3753" s="76">
        <f t="shared" si="457"/>
        <v>99.4</v>
      </c>
      <c r="C3753" s="78">
        <f t="shared" si="458"/>
        <v>3.0903136474535465E-47</v>
      </c>
      <c r="D3753" s="78">
        <f t="shared" si="459"/>
        <v>1</v>
      </c>
      <c r="E3753" s="78">
        <f t="shared" si="460"/>
        <v>3.0903136474535465E-47</v>
      </c>
      <c r="F3753" s="78">
        <f t="shared" si="461"/>
        <v>-930.1999488034412</v>
      </c>
      <c r="G3753" s="78">
        <f t="shared" si="462"/>
        <v>100</v>
      </c>
      <c r="H3753" s="78">
        <f t="shared" si="463"/>
        <v>4.8889869537288598E-46</v>
      </c>
      <c r="I3753" s="78">
        <f t="shared" si="464"/>
        <v>4.88898695372886E-44</v>
      </c>
      <c r="J3753" s="190"/>
    </row>
    <row r="3754" spans="1:10" x14ac:dyDescent="0.2">
      <c r="A3754" s="76">
        <v>99500</v>
      </c>
      <c r="B3754" s="76">
        <f t="shared" si="457"/>
        <v>99.5</v>
      </c>
      <c r="C3754" s="78">
        <f t="shared" si="458"/>
        <v>4.8950574870778096E-45</v>
      </c>
      <c r="D3754" s="78">
        <f t="shared" si="459"/>
        <v>1</v>
      </c>
      <c r="E3754" s="78">
        <f t="shared" si="460"/>
        <v>4.8950574870778096E-45</v>
      </c>
      <c r="F3754" s="78">
        <f t="shared" si="461"/>
        <v>-886.20484407037691</v>
      </c>
      <c r="G3754" s="78">
        <f t="shared" si="462"/>
        <v>100</v>
      </c>
      <c r="H3754" s="78">
        <f t="shared" si="463"/>
        <v>2.4629803117761727E-45</v>
      </c>
      <c r="I3754" s="78">
        <f t="shared" si="464"/>
        <v>2.4629803117761728E-43</v>
      </c>
      <c r="J3754" s="190"/>
    </row>
    <row r="3755" spans="1:10" x14ac:dyDescent="0.2">
      <c r="A3755" s="76">
        <v>99600</v>
      </c>
      <c r="B3755" s="76">
        <f t="shared" si="457"/>
        <v>99.6</v>
      </c>
      <c r="C3755" s="78">
        <f t="shared" si="458"/>
        <v>8.1848608192254577E-45</v>
      </c>
      <c r="D3755" s="78">
        <f t="shared" si="459"/>
        <v>1</v>
      </c>
      <c r="E3755" s="78">
        <f t="shared" si="460"/>
        <v>8.1848608192254577E-45</v>
      </c>
      <c r="F3755" s="78">
        <f t="shared" si="461"/>
        <v>-881.73977402438425</v>
      </c>
      <c r="G3755" s="78">
        <f t="shared" si="462"/>
        <v>100</v>
      </c>
      <c r="H3755" s="78">
        <f t="shared" si="463"/>
        <v>6.5399591531516334E-45</v>
      </c>
      <c r="I3755" s="78">
        <f t="shared" si="464"/>
        <v>6.5399591531516334E-43</v>
      </c>
      <c r="J3755" s="190"/>
    </row>
    <row r="3756" spans="1:10" x14ac:dyDescent="0.2">
      <c r="A3756" s="76">
        <v>99700</v>
      </c>
      <c r="B3756" s="76">
        <f t="shared" si="457"/>
        <v>99.7</v>
      </c>
      <c r="C3756" s="78">
        <f t="shared" si="458"/>
        <v>2.3271355848490114E-46</v>
      </c>
      <c r="D3756" s="78">
        <f t="shared" si="459"/>
        <v>1</v>
      </c>
      <c r="E3756" s="78">
        <f t="shared" si="460"/>
        <v>2.3271355848490114E-46</v>
      </c>
      <c r="F3756" s="78">
        <f t="shared" si="461"/>
        <v>-912.66356625745959</v>
      </c>
      <c r="G3756" s="78">
        <f t="shared" si="462"/>
        <v>100</v>
      </c>
      <c r="H3756" s="78">
        <f t="shared" si="463"/>
        <v>4.2087871888551797E-45</v>
      </c>
      <c r="I3756" s="78">
        <f t="shared" si="464"/>
        <v>4.20878718885518E-43</v>
      </c>
      <c r="J3756" s="190"/>
    </row>
    <row r="3757" spans="1:10" x14ac:dyDescent="0.2">
      <c r="A3757" s="76">
        <v>99800</v>
      </c>
      <c r="B3757" s="76">
        <f t="shared" si="457"/>
        <v>99.8</v>
      </c>
      <c r="C3757" s="78">
        <f t="shared" si="458"/>
        <v>2.7244793948715161E-43</v>
      </c>
      <c r="D3757" s="78">
        <f t="shared" si="459"/>
        <v>1</v>
      </c>
      <c r="E3757" s="78">
        <f t="shared" si="460"/>
        <v>2.7244793948715161E-43</v>
      </c>
      <c r="F3757" s="78">
        <f t="shared" si="461"/>
        <v>-851.29432944598432</v>
      </c>
      <c r="G3757" s="78">
        <f t="shared" si="462"/>
        <v>100</v>
      </c>
      <c r="H3757" s="78">
        <f t="shared" si="463"/>
        <v>1.3634032652281825E-43</v>
      </c>
      <c r="I3757" s="78">
        <f t="shared" si="464"/>
        <v>1.3634032652281825E-41</v>
      </c>
      <c r="J3757" s="190"/>
    </row>
    <row r="3758" spans="1:10" x14ac:dyDescent="0.2">
      <c r="A3758" s="76">
        <v>99900</v>
      </c>
      <c r="B3758" s="76">
        <f t="shared" si="457"/>
        <v>99.9</v>
      </c>
      <c r="C3758" s="78">
        <f t="shared" si="458"/>
        <v>1.5967547708176294E-44</v>
      </c>
      <c r="D3758" s="78">
        <f t="shared" si="459"/>
        <v>1</v>
      </c>
      <c r="E3758" s="78">
        <f t="shared" si="460"/>
        <v>1.5967547708176294E-44</v>
      </c>
      <c r="F3758" s="78">
        <f t="shared" si="461"/>
        <v>-875.93523555147624</v>
      </c>
      <c r="G3758" s="78">
        <f t="shared" si="462"/>
        <v>100</v>
      </c>
      <c r="H3758" s="78">
        <f t="shared" si="463"/>
        <v>1.4420774359766395E-43</v>
      </c>
      <c r="I3758" s="78">
        <f t="shared" si="464"/>
        <v>1.4420774359766396E-41</v>
      </c>
      <c r="J3758" s="190"/>
    </row>
    <row r="3759" spans="1:10" x14ac:dyDescent="0.2">
      <c r="A3759" s="76">
        <v>100000</v>
      </c>
      <c r="B3759" s="76">
        <f t="shared" si="457"/>
        <v>100</v>
      </c>
      <c r="C3759" s="78">
        <f t="shared" si="458"/>
        <v>7.834974359001282E-44</v>
      </c>
      <c r="D3759" s="78">
        <f t="shared" si="459"/>
        <v>1</v>
      </c>
      <c r="E3759" s="78">
        <f t="shared" si="460"/>
        <v>7.834974359001282E-44</v>
      </c>
      <c r="F3759" s="78">
        <f t="shared" si="461"/>
        <v>-862.11924840959387</v>
      </c>
      <c r="G3759" s="78">
        <f t="shared" si="462"/>
        <v>100</v>
      </c>
      <c r="H3759" s="78">
        <f t="shared" si="463"/>
        <v>4.7158645649094559E-44</v>
      </c>
      <c r="I3759" s="78">
        <f t="shared" si="464"/>
        <v>4.7158645649094559E-42</v>
      </c>
      <c r="J3759" s="190"/>
    </row>
    <row r="3760" spans="1:10" x14ac:dyDescent="0.2">
      <c r="A3760" s="76">
        <v>101000</v>
      </c>
      <c r="B3760" s="76">
        <f t="shared" si="457"/>
        <v>101</v>
      </c>
      <c r="C3760" s="78">
        <f t="shared" si="458"/>
        <v>9.7090347254732347E-44</v>
      </c>
      <c r="D3760" s="78">
        <f t="shared" si="459"/>
        <v>1</v>
      </c>
      <c r="E3760" s="78">
        <f t="shared" si="460"/>
        <v>9.7090347254732347E-44</v>
      </c>
      <c r="F3760" s="78">
        <f t="shared" si="461"/>
        <v>-860.25647891211577</v>
      </c>
      <c r="G3760" s="78">
        <f t="shared" si="462"/>
        <v>1000</v>
      </c>
      <c r="H3760" s="78">
        <f t="shared" si="463"/>
        <v>8.7720045422372579E-44</v>
      </c>
      <c r="I3760" s="78">
        <f t="shared" si="464"/>
        <v>8.7720045422372579E-41</v>
      </c>
      <c r="J3760" s="190"/>
    </row>
    <row r="3761" spans="1:10" x14ac:dyDescent="0.2">
      <c r="A3761" s="76">
        <v>102000</v>
      </c>
      <c r="B3761" s="76">
        <f t="shared" si="457"/>
        <v>102</v>
      </c>
      <c r="C3761" s="78">
        <f t="shared" si="458"/>
        <v>7.8094057405821914E-41</v>
      </c>
      <c r="D3761" s="78">
        <f t="shared" si="459"/>
        <v>1</v>
      </c>
      <c r="E3761" s="78">
        <f t="shared" si="460"/>
        <v>7.8094057405821914E-41</v>
      </c>
      <c r="F3761" s="78">
        <f t="shared" si="461"/>
        <v>-802.14764025306908</v>
      </c>
      <c r="G3761" s="78">
        <f t="shared" si="462"/>
        <v>1000</v>
      </c>
      <c r="H3761" s="78">
        <f t="shared" si="463"/>
        <v>3.9095573876538324E-41</v>
      </c>
      <c r="I3761" s="78">
        <f t="shared" si="464"/>
        <v>3.9095573876538323E-38</v>
      </c>
      <c r="J3761" s="190"/>
    </row>
    <row r="3762" spans="1:10" x14ac:dyDescent="0.2">
      <c r="A3762" s="76">
        <v>103000</v>
      </c>
      <c r="B3762" s="76">
        <f t="shared" si="457"/>
        <v>103</v>
      </c>
      <c r="C3762" s="78">
        <f t="shared" si="458"/>
        <v>7.7130986063389986E-45</v>
      </c>
      <c r="D3762" s="78">
        <f t="shared" si="459"/>
        <v>1</v>
      </c>
      <c r="E3762" s="78">
        <f t="shared" si="460"/>
        <v>7.7130986063389986E-45</v>
      </c>
      <c r="F3762" s="78">
        <f t="shared" si="461"/>
        <v>-882.25542232927705</v>
      </c>
      <c r="G3762" s="78">
        <f t="shared" si="462"/>
        <v>1000</v>
      </c>
      <c r="H3762" s="78">
        <f t="shared" si="463"/>
        <v>3.9050885252214125E-41</v>
      </c>
      <c r="I3762" s="78">
        <f t="shared" si="464"/>
        <v>3.9050885252214125E-38</v>
      </c>
      <c r="J3762" s="190"/>
    </row>
    <row r="3763" spans="1:10" x14ac:dyDescent="0.2">
      <c r="A3763" s="76">
        <v>104000</v>
      </c>
      <c r="B3763" s="76">
        <f t="shared" si="457"/>
        <v>104</v>
      </c>
      <c r="C3763" s="78">
        <f t="shared" si="458"/>
        <v>3.0502536855038025E-44</v>
      </c>
      <c r="D3763" s="78">
        <f t="shared" si="459"/>
        <v>1</v>
      </c>
      <c r="E3763" s="78">
        <f t="shared" si="460"/>
        <v>3.0502536855038025E-44</v>
      </c>
      <c r="F3763" s="78">
        <f t="shared" si="461"/>
        <v>-870.31328078924275</v>
      </c>
      <c r="G3763" s="78">
        <f t="shared" si="462"/>
        <v>1000</v>
      </c>
      <c r="H3763" s="78">
        <f t="shared" si="463"/>
        <v>1.9107817730688512E-44</v>
      </c>
      <c r="I3763" s="78">
        <f t="shared" si="464"/>
        <v>1.9107817730688512E-41</v>
      </c>
      <c r="J3763" s="190"/>
    </row>
    <row r="3764" spans="1:10" x14ac:dyDescent="0.2">
      <c r="A3764" s="76">
        <v>105000</v>
      </c>
      <c r="B3764" s="76">
        <f t="shared" si="457"/>
        <v>105</v>
      </c>
      <c r="C3764" s="78">
        <f t="shared" si="458"/>
        <v>1.0548477275660893E-44</v>
      </c>
      <c r="D3764" s="78">
        <f t="shared" si="459"/>
        <v>1</v>
      </c>
      <c r="E3764" s="78">
        <f t="shared" si="460"/>
        <v>1.0548477275660893E-44</v>
      </c>
      <c r="F3764" s="78">
        <f t="shared" si="461"/>
        <v>-879.53620456752924</v>
      </c>
      <c r="G3764" s="78">
        <f t="shared" si="462"/>
        <v>1000</v>
      </c>
      <c r="H3764" s="78">
        <f t="shared" si="463"/>
        <v>2.052550706534946E-44</v>
      </c>
      <c r="I3764" s="78">
        <f t="shared" si="464"/>
        <v>2.052550706534946E-41</v>
      </c>
      <c r="J3764" s="190"/>
    </row>
    <row r="3765" spans="1:10" x14ac:dyDescent="0.2">
      <c r="A3765" s="76">
        <v>106000</v>
      </c>
      <c r="B3765" s="76">
        <f t="shared" si="457"/>
        <v>106</v>
      </c>
      <c r="C3765" s="78">
        <f t="shared" si="458"/>
        <v>1.440925579833822E-46</v>
      </c>
      <c r="D3765" s="78">
        <f t="shared" si="459"/>
        <v>1</v>
      </c>
      <c r="E3765" s="78">
        <f t="shared" si="460"/>
        <v>1.440925579833822E-46</v>
      </c>
      <c r="F3765" s="78">
        <f t="shared" si="461"/>
        <v>-916.82716897639375</v>
      </c>
      <c r="G3765" s="78">
        <f t="shared" si="462"/>
        <v>1000</v>
      </c>
      <c r="H3765" s="78">
        <f t="shared" si="463"/>
        <v>5.346284916822138E-45</v>
      </c>
      <c r="I3765" s="78">
        <f t="shared" si="464"/>
        <v>5.3462849168221382E-42</v>
      </c>
      <c r="J3765" s="190"/>
    </row>
    <row r="3766" spans="1:10" x14ac:dyDescent="0.2">
      <c r="A3766" s="76">
        <v>107000</v>
      </c>
      <c r="B3766" s="76">
        <f t="shared" si="457"/>
        <v>107</v>
      </c>
      <c r="C3766" s="78">
        <f t="shared" si="458"/>
        <v>7.7336143356888152E-47</v>
      </c>
      <c r="D3766" s="78">
        <f t="shared" si="459"/>
        <v>1</v>
      </c>
      <c r="E3766" s="78">
        <f t="shared" si="460"/>
        <v>7.7336143356888152E-47</v>
      </c>
      <c r="F3766" s="78">
        <f t="shared" si="461"/>
        <v>-922.23234978738083</v>
      </c>
      <c r="G3766" s="78">
        <f t="shared" si="462"/>
        <v>1000</v>
      </c>
      <c r="H3766" s="78">
        <f t="shared" si="463"/>
        <v>1.1071435067013518E-46</v>
      </c>
      <c r="I3766" s="78">
        <f t="shared" si="464"/>
        <v>1.1071435067013519E-43</v>
      </c>
      <c r="J3766" s="190"/>
    </row>
    <row r="3767" spans="1:10" x14ac:dyDescent="0.2">
      <c r="A3767" s="76">
        <v>108000</v>
      </c>
      <c r="B3767" s="76">
        <f t="shared" si="457"/>
        <v>108</v>
      </c>
      <c r="C3767" s="78">
        <f t="shared" si="458"/>
        <v>4.0271272276671845E-45</v>
      </c>
      <c r="D3767" s="78">
        <f t="shared" si="459"/>
        <v>1</v>
      </c>
      <c r="E3767" s="78">
        <f t="shared" si="460"/>
        <v>4.0271272276671845E-45</v>
      </c>
      <c r="F3767" s="78">
        <f t="shared" si="461"/>
        <v>-887.90009299314579</v>
      </c>
      <c r="G3767" s="78">
        <f t="shared" si="462"/>
        <v>1000</v>
      </c>
      <c r="H3767" s="78">
        <f t="shared" si="463"/>
        <v>2.0522316855120364E-45</v>
      </c>
      <c r="I3767" s="78">
        <f t="shared" si="464"/>
        <v>2.0522316855120363E-42</v>
      </c>
      <c r="J3767" s="190"/>
    </row>
    <row r="3768" spans="1:10" x14ac:dyDescent="0.2">
      <c r="A3768" s="76">
        <v>109000</v>
      </c>
      <c r="B3768" s="76">
        <f t="shared" si="457"/>
        <v>109</v>
      </c>
      <c r="C3768" s="78">
        <f t="shared" si="458"/>
        <v>4.5240167006429573E-46</v>
      </c>
      <c r="D3768" s="78">
        <f t="shared" si="459"/>
        <v>1</v>
      </c>
      <c r="E3768" s="78">
        <f t="shared" si="460"/>
        <v>4.5240167006429573E-46</v>
      </c>
      <c r="F3768" s="78">
        <f t="shared" si="461"/>
        <v>-906.88951601045915</v>
      </c>
      <c r="G3768" s="78">
        <f t="shared" si="462"/>
        <v>1000</v>
      </c>
      <c r="H3768" s="78">
        <f t="shared" si="463"/>
        <v>2.23976444886574E-45</v>
      </c>
      <c r="I3768" s="78">
        <f t="shared" si="464"/>
        <v>2.2397644488657401E-42</v>
      </c>
      <c r="J3768" s="190"/>
    </row>
    <row r="3769" spans="1:10" x14ac:dyDescent="0.2">
      <c r="A3769" s="76">
        <v>110000</v>
      </c>
      <c r="B3769" s="76">
        <f t="shared" si="457"/>
        <v>110</v>
      </c>
      <c r="C3769" s="78">
        <f t="shared" si="458"/>
        <v>3.6028498669744333E-48</v>
      </c>
      <c r="D3769" s="78">
        <f t="shared" si="459"/>
        <v>1</v>
      </c>
      <c r="E3769" s="78">
        <f t="shared" si="460"/>
        <v>3.6028498669744333E-48</v>
      </c>
      <c r="F3769" s="78">
        <f t="shared" si="461"/>
        <v>-948.86707669650536</v>
      </c>
      <c r="G3769" s="78">
        <f t="shared" si="462"/>
        <v>1000</v>
      </c>
      <c r="H3769" s="78">
        <f t="shared" si="463"/>
        <v>2.2800225996563507E-46</v>
      </c>
      <c r="I3769" s="78">
        <f t="shared" si="464"/>
        <v>2.2800225996563507E-43</v>
      </c>
      <c r="J3769" s="190"/>
    </row>
    <row r="3770" spans="1:10" x14ac:dyDescent="0.2">
      <c r="A3770" s="76">
        <v>111000</v>
      </c>
      <c r="B3770" s="76">
        <f t="shared" si="457"/>
        <v>111</v>
      </c>
      <c r="C3770" s="78">
        <f t="shared" si="458"/>
        <v>2.96724599803995E-45</v>
      </c>
      <c r="D3770" s="78">
        <f t="shared" si="459"/>
        <v>1</v>
      </c>
      <c r="E3770" s="78">
        <f t="shared" si="460"/>
        <v>2.96724599803995E-45</v>
      </c>
      <c r="F3770" s="78">
        <f t="shared" si="461"/>
        <v>-890.55292894449155</v>
      </c>
      <c r="G3770" s="78">
        <f t="shared" si="462"/>
        <v>1000</v>
      </c>
      <c r="H3770" s="78">
        <f t="shared" si="463"/>
        <v>1.4854244239534623E-45</v>
      </c>
      <c r="I3770" s="78">
        <f t="shared" si="464"/>
        <v>1.4854244239534625E-42</v>
      </c>
      <c r="J3770" s="190"/>
    </row>
    <row r="3771" spans="1:10" x14ac:dyDescent="0.2">
      <c r="A3771" s="76">
        <v>112000</v>
      </c>
      <c r="B3771" s="76">
        <f t="shared" si="457"/>
        <v>112</v>
      </c>
      <c r="C3771" s="78">
        <f t="shared" si="458"/>
        <v>6.8626711202049787E-46</v>
      </c>
      <c r="D3771" s="78">
        <f t="shared" si="459"/>
        <v>1</v>
      </c>
      <c r="E3771" s="78">
        <f t="shared" si="460"/>
        <v>6.8626711202049787E-46</v>
      </c>
      <c r="F3771" s="78">
        <f t="shared" si="461"/>
        <v>-903.27013626611074</v>
      </c>
      <c r="G3771" s="78">
        <f t="shared" si="462"/>
        <v>1000</v>
      </c>
      <c r="H3771" s="78">
        <f t="shared" si="463"/>
        <v>1.8267565550302239E-45</v>
      </c>
      <c r="I3771" s="78">
        <f t="shared" si="464"/>
        <v>1.8267565550302237E-42</v>
      </c>
      <c r="J3771" s="190"/>
    </row>
    <row r="3772" spans="1:10" x14ac:dyDescent="0.2">
      <c r="A3772" s="76">
        <v>113000</v>
      </c>
      <c r="B3772" s="76">
        <f t="shared" si="457"/>
        <v>113</v>
      </c>
      <c r="C3772" s="78">
        <f t="shared" si="458"/>
        <v>7.6028903096759257E-47</v>
      </c>
      <c r="D3772" s="78">
        <f t="shared" si="459"/>
        <v>1</v>
      </c>
      <c r="E3772" s="78">
        <f t="shared" si="460"/>
        <v>7.6028903096759257E-47</v>
      </c>
      <c r="F3772" s="78">
        <f t="shared" si="461"/>
        <v>-922.38042550460432</v>
      </c>
      <c r="G3772" s="78">
        <f t="shared" si="462"/>
        <v>1000</v>
      </c>
      <c r="H3772" s="78">
        <f t="shared" si="463"/>
        <v>3.8114800755862853E-46</v>
      </c>
      <c r="I3772" s="78">
        <f t="shared" si="464"/>
        <v>3.8114800755862855E-43</v>
      </c>
      <c r="J3772" s="190"/>
    </row>
    <row r="3773" spans="1:10" x14ac:dyDescent="0.2">
      <c r="A3773" s="76">
        <v>114000</v>
      </c>
      <c r="B3773" s="76">
        <f t="shared" ref="B3773:B3779" si="465">A3773/1000</f>
        <v>114</v>
      </c>
      <c r="C3773" s="78">
        <f t="shared" ref="C3773:C3779" si="466">ABS(SIN(((144*PI()*$A3773*VLOOKUP($D$8,$C$13:$D$16,2,FALSE))/($D$11*1000000)))/(VLOOKUP($D$8,$C$13:$D$16,2,FALSE)*SIN(((144*PI()*$A3773)/($D$11*1000000)))))^3</f>
        <v>2.7146073078171377E-45</v>
      </c>
      <c r="D3773" s="78">
        <f t="shared" ref="D3773:D3779" si="467">ABS(SIN(((144*VLOOKUP($D$8,$C$13:$D$16,2,FALSE)*PI()*$A3773*VLOOKUP($D$8,$C$13:$E$16,3,FALSE))/($D$11*1000000)))/(VLOOKUP($D$8,$C$13:$E$16,3,FALSE)*SIN(((144*VLOOKUP($D$8,$C$13:$D$16,2,FALSE)*PI()*$A3773)/($D$11*1000000)))))^1</f>
        <v>1</v>
      </c>
      <c r="E3773" s="78">
        <f t="shared" ref="E3773:E3779" si="468">C3773*D3773</f>
        <v>2.7146073078171377E-45</v>
      </c>
      <c r="F3773" s="78">
        <f t="shared" ref="F3773:F3779" si="469">20*LOG10(E3773)</f>
        <v>-891.32585972211314</v>
      </c>
      <c r="G3773" s="78">
        <f t="shared" ref="G3773:G3779" si="470">A3773-A3772</f>
        <v>1000</v>
      </c>
      <c r="H3773" s="78">
        <f t="shared" ref="H3773:H3779" si="471">((C3773+C3772)/2)</f>
        <v>1.3953181054569484E-45</v>
      </c>
      <c r="I3773" s="78">
        <f t="shared" si="464"/>
        <v>1.3953181054569485E-42</v>
      </c>
      <c r="J3773" s="190"/>
    </row>
    <row r="3774" spans="1:10" x14ac:dyDescent="0.2">
      <c r="A3774" s="76">
        <v>115000</v>
      </c>
      <c r="B3774" s="76">
        <f t="shared" si="465"/>
        <v>115</v>
      </c>
      <c r="C3774" s="78">
        <f t="shared" si="466"/>
        <v>2.7400119422387202E-47</v>
      </c>
      <c r="D3774" s="78">
        <f t="shared" si="467"/>
        <v>1</v>
      </c>
      <c r="E3774" s="78">
        <f t="shared" si="468"/>
        <v>2.7400119422387202E-47</v>
      </c>
      <c r="F3774" s="78">
        <f t="shared" si="469"/>
        <v>-931.24495088638719</v>
      </c>
      <c r="G3774" s="78">
        <f t="shared" si="470"/>
        <v>1000</v>
      </c>
      <c r="H3774" s="78">
        <f t="shared" si="471"/>
        <v>1.3710037136197624E-45</v>
      </c>
      <c r="I3774" s="78">
        <f t="shared" ref="I3774:I3779" si="472">G3774*H3774</f>
        <v>1.3710037136197623E-42</v>
      </c>
      <c r="J3774" s="190"/>
    </row>
    <row r="3775" spans="1:10" x14ac:dyDescent="0.2">
      <c r="A3775" s="76">
        <v>116000</v>
      </c>
      <c r="B3775" s="76">
        <f t="shared" si="465"/>
        <v>116</v>
      </c>
      <c r="C3775" s="78">
        <f t="shared" si="466"/>
        <v>2.1527434448871476E-46</v>
      </c>
      <c r="D3775" s="78">
        <f t="shared" si="467"/>
        <v>1</v>
      </c>
      <c r="E3775" s="78">
        <f t="shared" si="468"/>
        <v>2.1527434448871476E-46</v>
      </c>
      <c r="F3775" s="78">
        <f t="shared" si="469"/>
        <v>-913.34015449046819</v>
      </c>
      <c r="G3775" s="78">
        <f t="shared" si="470"/>
        <v>1000</v>
      </c>
      <c r="H3775" s="78">
        <f t="shared" si="471"/>
        <v>1.2133723195555099E-46</v>
      </c>
      <c r="I3775" s="78">
        <f t="shared" si="472"/>
        <v>1.21337231955551E-43</v>
      </c>
      <c r="J3775" s="190"/>
    </row>
    <row r="3776" spans="1:10" x14ac:dyDescent="0.2">
      <c r="A3776" s="76">
        <v>117000</v>
      </c>
      <c r="B3776" s="76">
        <f t="shared" si="465"/>
        <v>117</v>
      </c>
      <c r="C3776" s="78">
        <f t="shared" si="466"/>
        <v>1.9620759818806259E-47</v>
      </c>
      <c r="D3776" s="78">
        <f t="shared" si="467"/>
        <v>1</v>
      </c>
      <c r="E3776" s="78">
        <f t="shared" si="468"/>
        <v>1.9620759818806259E-47</v>
      </c>
      <c r="F3776" s="78">
        <f t="shared" si="469"/>
        <v>-934.14568356937082</v>
      </c>
      <c r="G3776" s="78">
        <f t="shared" si="470"/>
        <v>1000</v>
      </c>
      <c r="H3776" s="78">
        <f t="shared" si="471"/>
        <v>1.1744755215376052E-46</v>
      </c>
      <c r="I3776" s="78">
        <f t="shared" si="472"/>
        <v>1.1744755215376052E-43</v>
      </c>
      <c r="J3776" s="190"/>
    </row>
    <row r="3777" spans="1:10" x14ac:dyDescent="0.2">
      <c r="A3777" s="76">
        <v>118000</v>
      </c>
      <c r="B3777" s="76">
        <f t="shared" si="465"/>
        <v>118</v>
      </c>
      <c r="C3777" s="78">
        <f t="shared" si="466"/>
        <v>2.2126574211826759E-50</v>
      </c>
      <c r="D3777" s="78">
        <f t="shared" si="467"/>
        <v>1</v>
      </c>
      <c r="E3777" s="78">
        <f t="shared" si="468"/>
        <v>2.2126574211826759E-50</v>
      </c>
      <c r="F3777" s="78">
        <f t="shared" si="469"/>
        <v>-993.1017164264432</v>
      </c>
      <c r="G3777" s="78">
        <f t="shared" si="470"/>
        <v>1000</v>
      </c>
      <c r="H3777" s="78">
        <f t="shared" si="471"/>
        <v>9.8214431965090432E-48</v>
      </c>
      <c r="I3777" s="78">
        <f t="shared" si="472"/>
        <v>9.8214431965090433E-45</v>
      </c>
      <c r="J3777" s="190"/>
    </row>
    <row r="3778" spans="1:10" x14ac:dyDescent="0.2">
      <c r="A3778" s="76">
        <v>119000</v>
      </c>
      <c r="B3778" s="76">
        <f t="shared" si="465"/>
        <v>119</v>
      </c>
      <c r="C3778" s="78">
        <f t="shared" si="466"/>
        <v>2.7342640811708806E-47</v>
      </c>
      <c r="D3778" s="78">
        <f t="shared" si="467"/>
        <v>1</v>
      </c>
      <c r="E3778" s="78">
        <f t="shared" si="468"/>
        <v>2.7342640811708806E-47</v>
      </c>
      <c r="F3778" s="78">
        <f t="shared" si="469"/>
        <v>-931.26319085274031</v>
      </c>
      <c r="G3778" s="78">
        <f t="shared" si="470"/>
        <v>1000</v>
      </c>
      <c r="H3778" s="78">
        <f t="shared" si="471"/>
        <v>1.3682383692960315E-47</v>
      </c>
      <c r="I3778" s="78">
        <f t="shared" si="472"/>
        <v>1.3682383692960317E-44</v>
      </c>
      <c r="J3778" s="190"/>
    </row>
    <row r="3779" spans="1:10" x14ac:dyDescent="0.2">
      <c r="A3779" s="76">
        <v>120000</v>
      </c>
      <c r="B3779" s="76">
        <f t="shared" si="465"/>
        <v>120</v>
      </c>
      <c r="C3779" s="78">
        <f t="shared" si="466"/>
        <v>9.2024743840374233E-47</v>
      </c>
      <c r="D3779" s="78">
        <f t="shared" si="467"/>
        <v>1</v>
      </c>
      <c r="E3779" s="78">
        <f t="shared" si="468"/>
        <v>9.2024743840374233E-47</v>
      </c>
      <c r="F3779" s="78">
        <f t="shared" si="469"/>
        <v>-920.72190765559208</v>
      </c>
      <c r="G3779" s="78">
        <f t="shared" si="470"/>
        <v>1000</v>
      </c>
      <c r="H3779" s="78">
        <f t="shared" si="471"/>
        <v>5.9683692326041522E-47</v>
      </c>
      <c r="I3779" s="78">
        <f t="shared" si="472"/>
        <v>5.9683692326041519E-44</v>
      </c>
      <c r="J3779" s="190"/>
    </row>
  </sheetData>
  <sheetProtection sheet="1" objects="1" scenarios="1"/>
  <mergeCells count="12">
    <mergeCell ref="A1:N3"/>
    <mergeCell ref="B18:C18"/>
    <mergeCell ref="B19:C19"/>
    <mergeCell ref="G59:I59"/>
    <mergeCell ref="A57:N57"/>
    <mergeCell ref="D11:E11"/>
    <mergeCell ref="B10:E10"/>
    <mergeCell ref="B11:C11"/>
    <mergeCell ref="A5:N5"/>
    <mergeCell ref="B7:E7"/>
    <mergeCell ref="B8:C8"/>
    <mergeCell ref="D8:E8"/>
  </mergeCells>
  <dataValidations count="3">
    <dataValidation type="decimal" allowBlank="1" showInputMessage="1" showErrorMessage="1" sqref="D22:E22">
      <formula1>1</formula1>
      <formula2>8</formula2>
    </dataValidation>
    <dataValidation type="list" allowBlank="1" showInputMessage="1" showErrorMessage="1" promptTitle="ADC2 Data Rate" prompt="Select a data rate from the calculated data rate options below." sqref="D8:E8">
      <formula1>$C$13:$C$16</formula1>
    </dataValidation>
    <dataValidation type="decimal" allowBlank="1" showInputMessage="1" showErrorMessage="1" errorTitle="Value Out-of-Range" error="Enter a number between 1 and 8." promptTitle="Master Clock Frequency (MHz)" prompt="Data rates scale with the master clock frequency. The internal oscillator generates a 7.3728 MHz master clock." sqref="D11">
      <formula1>1</formula1>
      <formula2>8</formula2>
    </dataValidation>
  </dataValidations>
  <hyperlinks>
    <hyperlink ref="A5" location="'Table of Contents '!A1" display="Table of Contents"/>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showGridLines="0" zoomScaleNormal="100" workbookViewId="0">
      <selection activeCell="C8" sqref="C8"/>
    </sheetView>
  </sheetViews>
  <sheetFormatPr defaultRowHeight="15" x14ac:dyDescent="0.25"/>
  <cols>
    <col min="2" max="2" width="20.7109375" customWidth="1"/>
    <col min="3" max="3" width="13.28515625" customWidth="1"/>
    <col min="4" max="4" width="11.28515625" customWidth="1"/>
    <col min="5" max="5" width="7.140625" customWidth="1"/>
    <col min="6" max="6" width="21.28515625" customWidth="1"/>
    <col min="7" max="7" width="16.42578125" customWidth="1"/>
    <col min="9" max="9" width="20.7109375" customWidth="1"/>
    <col min="10" max="10" width="13.28515625" customWidth="1"/>
    <col min="11" max="11" width="11.28515625" customWidth="1"/>
    <col min="12" max="12" width="8.140625" customWidth="1"/>
    <col min="13" max="13" width="22.140625" customWidth="1"/>
    <col min="14" max="14" width="17.85546875" customWidth="1"/>
  </cols>
  <sheetData>
    <row r="1" spans="1:20" s="18" customFormat="1" ht="14.25" x14ac:dyDescent="0.2">
      <c r="A1" s="357"/>
      <c r="B1" s="357"/>
      <c r="C1" s="357"/>
      <c r="D1" s="357"/>
      <c r="E1" s="357"/>
      <c r="F1" s="357"/>
      <c r="G1" s="357"/>
      <c r="H1" s="357"/>
      <c r="I1" s="357"/>
      <c r="J1" s="357"/>
      <c r="K1" s="357"/>
      <c r="L1" s="357"/>
      <c r="M1" s="357"/>
      <c r="N1" s="357"/>
      <c r="O1" s="66"/>
    </row>
    <row r="2" spans="1:20" s="18" customFormat="1" ht="14.25" x14ac:dyDescent="0.2">
      <c r="A2" s="357"/>
      <c r="B2" s="357"/>
      <c r="C2" s="357"/>
      <c r="D2" s="357"/>
      <c r="E2" s="357"/>
      <c r="F2" s="357"/>
      <c r="G2" s="357"/>
      <c r="H2" s="357"/>
      <c r="I2" s="357"/>
      <c r="J2" s="357"/>
      <c r="K2" s="357"/>
      <c r="L2" s="357"/>
      <c r="M2" s="357"/>
      <c r="N2" s="357"/>
      <c r="O2" s="66"/>
    </row>
    <row r="3" spans="1:20" s="18" customFormat="1" ht="14.25" x14ac:dyDescent="0.2">
      <c r="A3" s="357"/>
      <c r="B3" s="357"/>
      <c r="C3" s="357"/>
      <c r="D3" s="357"/>
      <c r="E3" s="357"/>
      <c r="F3" s="357"/>
      <c r="G3" s="357"/>
      <c r="H3" s="357"/>
      <c r="I3" s="357"/>
      <c r="J3" s="357"/>
      <c r="K3" s="357"/>
      <c r="L3" s="357"/>
      <c r="M3" s="357"/>
      <c r="N3" s="357"/>
      <c r="O3" s="66"/>
    </row>
    <row r="4" spans="1:20" s="18" customFormat="1" ht="12.75" customHeight="1" x14ac:dyDescent="0.2">
      <c r="A4" s="84"/>
      <c r="B4" s="84"/>
      <c r="C4" s="84"/>
      <c r="D4" s="84"/>
      <c r="E4" s="84"/>
      <c r="F4" s="84"/>
      <c r="G4" s="84"/>
      <c r="H4" s="84"/>
      <c r="I4" s="84"/>
      <c r="J4" s="84"/>
      <c r="K4" s="84"/>
      <c r="L4" s="84"/>
      <c r="M4" s="84"/>
      <c r="N4" s="84"/>
      <c r="O4" s="187"/>
      <c r="P4" s="66"/>
      <c r="Q4" s="66"/>
      <c r="R4" s="66"/>
      <c r="S4" s="66"/>
      <c r="T4" s="66"/>
    </row>
    <row r="5" spans="1:20" s="18" customFormat="1" ht="15" customHeight="1" x14ac:dyDescent="0.2">
      <c r="A5" s="359" t="s">
        <v>46</v>
      </c>
      <c r="B5" s="359"/>
      <c r="C5" s="359"/>
      <c r="D5" s="359"/>
      <c r="E5" s="359"/>
      <c r="F5" s="359"/>
      <c r="G5" s="359"/>
      <c r="H5" s="359"/>
      <c r="I5" s="359"/>
      <c r="J5" s="359"/>
      <c r="K5" s="359"/>
      <c r="L5" s="359"/>
      <c r="M5" s="359"/>
      <c r="N5" s="359"/>
      <c r="O5" s="188"/>
      <c r="P5" s="188"/>
      <c r="Q5" s="188"/>
      <c r="R5" s="188"/>
      <c r="S5" s="188"/>
      <c r="T5" s="188"/>
    </row>
    <row r="6" spans="1:20" ht="15.75" thickBot="1" x14ac:dyDescent="0.3">
      <c r="A6" s="1"/>
      <c r="B6" s="1"/>
      <c r="C6" s="1"/>
      <c r="D6" s="1"/>
      <c r="E6" s="1"/>
      <c r="F6" s="1"/>
      <c r="G6" s="1"/>
      <c r="H6" s="1"/>
      <c r="I6" s="1"/>
      <c r="J6" s="1"/>
      <c r="K6" s="1"/>
      <c r="L6" s="1"/>
      <c r="M6" s="1"/>
      <c r="N6" s="1"/>
      <c r="O6" s="17"/>
      <c r="P6" s="17"/>
      <c r="Q6" s="17"/>
      <c r="R6" s="17"/>
      <c r="S6" s="17"/>
      <c r="T6" s="17"/>
    </row>
    <row r="7" spans="1:20" ht="15.75" thickBot="1" x14ac:dyDescent="0.3">
      <c r="A7" s="1"/>
      <c r="B7" s="429" t="s">
        <v>348</v>
      </c>
      <c r="C7" s="430"/>
      <c r="D7" s="431"/>
      <c r="E7" s="275"/>
      <c r="F7" s="275"/>
      <c r="G7" s="275"/>
      <c r="H7" s="275"/>
      <c r="I7" s="429" t="s">
        <v>355</v>
      </c>
      <c r="J7" s="430"/>
      <c r="K7" s="431"/>
      <c r="L7" s="11"/>
      <c r="M7" s="1"/>
      <c r="N7" s="1"/>
    </row>
    <row r="8" spans="1:20" x14ac:dyDescent="0.25">
      <c r="A8" s="1"/>
      <c r="B8" s="432" t="s">
        <v>356</v>
      </c>
      <c r="C8" s="269" t="s">
        <v>373</v>
      </c>
      <c r="D8" s="176" t="s">
        <v>349</v>
      </c>
      <c r="E8" s="275"/>
      <c r="F8" s="275" t="s">
        <v>474</v>
      </c>
      <c r="G8" s="275"/>
      <c r="H8" s="275"/>
      <c r="I8" s="432" t="s">
        <v>357</v>
      </c>
      <c r="J8" s="269" t="s">
        <v>383</v>
      </c>
      <c r="K8" s="176" t="s">
        <v>349</v>
      </c>
      <c r="L8" s="12"/>
      <c r="M8" s="21" t="s">
        <v>6</v>
      </c>
      <c r="N8" s="275"/>
    </row>
    <row r="9" spans="1:20" x14ac:dyDescent="0.25">
      <c r="A9" s="1"/>
      <c r="B9" s="433"/>
      <c r="C9" s="86">
        <f>IF(ISODD(HEX2DEC(C8)/2^(32-1)),(HEX2DEC(C8)-2^32),HEX2DEC(C8))</f>
        <v>-1</v>
      </c>
      <c r="D9" s="177" t="s">
        <v>350</v>
      </c>
      <c r="E9" s="275"/>
      <c r="F9" s="275" t="s">
        <v>470</v>
      </c>
      <c r="G9" s="275"/>
      <c r="H9" s="275"/>
      <c r="I9" s="433"/>
      <c r="J9" s="86">
        <f>IF(ISODD(HEX2DEC(J8)/2^(24-1)),(HEX2DEC(J8)-2^24),HEX2DEC(J8))</f>
        <v>-1</v>
      </c>
      <c r="K9" s="177" t="s">
        <v>350</v>
      </c>
      <c r="L9" s="12"/>
      <c r="M9" s="26" t="s">
        <v>8</v>
      </c>
      <c r="N9" s="186" t="s">
        <v>9</v>
      </c>
    </row>
    <row r="10" spans="1:20" x14ac:dyDescent="0.25">
      <c r="A10" s="1"/>
      <c r="B10" s="178" t="s">
        <v>358</v>
      </c>
      <c r="C10" s="270">
        <v>2.5</v>
      </c>
      <c r="D10" s="177" t="s">
        <v>351</v>
      </c>
      <c r="E10" s="275"/>
      <c r="F10" s="277" t="s">
        <v>475</v>
      </c>
      <c r="G10" s="275"/>
      <c r="H10" s="275"/>
      <c r="I10" s="178" t="s">
        <v>362</v>
      </c>
      <c r="J10" s="270">
        <v>2.5</v>
      </c>
      <c r="K10" s="177" t="s">
        <v>351</v>
      </c>
      <c r="L10" s="10"/>
      <c r="M10" s="86" t="s">
        <v>8</v>
      </c>
      <c r="N10" s="186" t="s">
        <v>11</v>
      </c>
    </row>
    <row r="11" spans="1:20" x14ac:dyDescent="0.25">
      <c r="A11" s="1"/>
      <c r="B11" s="178" t="s">
        <v>359</v>
      </c>
      <c r="C11" s="270">
        <v>32</v>
      </c>
      <c r="D11" s="177" t="s">
        <v>352</v>
      </c>
      <c r="E11" s="275"/>
      <c r="F11" s="275"/>
      <c r="G11" s="275"/>
      <c r="H11" s="275"/>
      <c r="I11" s="178" t="s">
        <v>363</v>
      </c>
      <c r="J11" s="270">
        <v>32</v>
      </c>
      <c r="K11" s="177" t="s">
        <v>352</v>
      </c>
      <c r="L11" s="10"/>
      <c r="M11" s="284" t="s">
        <v>8</v>
      </c>
      <c r="N11" s="186" t="s">
        <v>476</v>
      </c>
    </row>
    <row r="12" spans="1:20" x14ac:dyDescent="0.25">
      <c r="A12" s="1"/>
      <c r="B12" s="179" t="s">
        <v>360</v>
      </c>
      <c r="C12" s="180">
        <f>1000000000*C10/(C11*2^(32-1))</f>
        <v>3.637978807091713E-2</v>
      </c>
      <c r="D12" s="177" t="s">
        <v>353</v>
      </c>
      <c r="E12" s="275"/>
      <c r="F12" s="275"/>
      <c r="G12" s="275"/>
      <c r="H12" s="275"/>
      <c r="I12" s="179" t="s">
        <v>360</v>
      </c>
      <c r="J12" s="180">
        <f>1000000000*J10/(J11*2^(24-1))</f>
        <v>9.3132257461547852</v>
      </c>
      <c r="K12" s="177" t="s">
        <v>353</v>
      </c>
      <c r="L12" s="10"/>
      <c r="M12" s="1"/>
      <c r="N12" s="1"/>
    </row>
    <row r="13" spans="1:20" ht="18" thickBot="1" x14ac:dyDescent="0.3">
      <c r="A13" s="1"/>
      <c r="B13" s="181" t="s">
        <v>361</v>
      </c>
      <c r="C13" s="182">
        <f>2*C10/C11</f>
        <v>0.15625</v>
      </c>
      <c r="D13" s="183" t="s">
        <v>351</v>
      </c>
      <c r="E13" s="275"/>
      <c r="F13" s="21" t="s">
        <v>467</v>
      </c>
      <c r="G13" s="275"/>
      <c r="H13" s="275"/>
      <c r="I13" s="181" t="s">
        <v>361</v>
      </c>
      <c r="J13" s="182">
        <f>2*J10/J11</f>
        <v>0.15625</v>
      </c>
      <c r="K13" s="183" t="s">
        <v>351</v>
      </c>
      <c r="L13" s="275"/>
      <c r="M13" s="21" t="s">
        <v>468</v>
      </c>
      <c r="N13" s="275"/>
    </row>
    <row r="14" spans="1:20" ht="18" thickBot="1" x14ac:dyDescent="0.3">
      <c r="A14" s="1"/>
      <c r="B14" s="420" t="s">
        <v>354</v>
      </c>
      <c r="C14" s="421"/>
      <c r="D14" s="422"/>
      <c r="E14" s="1"/>
      <c r="F14" s="278" t="s">
        <v>456</v>
      </c>
      <c r="G14" s="279" t="s">
        <v>471</v>
      </c>
      <c r="H14" s="276"/>
      <c r="I14" s="420" t="s">
        <v>354</v>
      </c>
      <c r="J14" s="421"/>
      <c r="K14" s="422"/>
      <c r="L14" s="1"/>
      <c r="M14" s="278" t="s">
        <v>456</v>
      </c>
      <c r="N14" s="279" t="s">
        <v>471</v>
      </c>
    </row>
    <row r="15" spans="1:20" ht="15.75" thickBot="1" x14ac:dyDescent="0.3">
      <c r="A15" s="1"/>
      <c r="B15" s="423">
        <f>C9*C12*0.000000001</f>
        <v>-3.637978807091713E-11</v>
      </c>
      <c r="C15" s="424"/>
      <c r="D15" s="184" t="s">
        <v>351</v>
      </c>
      <c r="E15" s="280" t="s">
        <v>457</v>
      </c>
      <c r="F15" s="281">
        <v>1</v>
      </c>
      <c r="G15" s="282" t="e">
        <f>RIGHT(DEC2HEX(ROUND(F15/(C12*0.000000001),0),8),8)</f>
        <v>#NUM!</v>
      </c>
      <c r="H15" s="276"/>
      <c r="I15" s="425">
        <f>J9*J12*0.000000001</f>
        <v>-9.3132257461547852E-9</v>
      </c>
      <c r="J15" s="426"/>
      <c r="K15" s="184" t="s">
        <v>351</v>
      </c>
      <c r="L15" s="280" t="s">
        <v>457</v>
      </c>
      <c r="M15" s="281">
        <v>1</v>
      </c>
      <c r="N15" s="282" t="e">
        <f>RIGHT(DEC2HEX(ROUND(M15/(J12*0.000000001),0),6),6)</f>
        <v>#NUM!</v>
      </c>
    </row>
    <row r="16" spans="1:20" ht="18" thickBot="1" x14ac:dyDescent="0.3">
      <c r="A16" s="1"/>
      <c r="B16" s="420" t="s">
        <v>365</v>
      </c>
      <c r="C16" s="421"/>
      <c r="D16" s="422"/>
      <c r="E16" s="280"/>
      <c r="F16" s="278" t="s">
        <v>458</v>
      </c>
      <c r="G16" s="279" t="s">
        <v>471</v>
      </c>
      <c r="H16" s="276"/>
      <c r="I16" s="420" t="s">
        <v>365</v>
      </c>
      <c r="J16" s="421"/>
      <c r="K16" s="422"/>
      <c r="L16" s="280"/>
      <c r="M16" s="278" t="s">
        <v>458</v>
      </c>
      <c r="N16" s="279" t="s">
        <v>471</v>
      </c>
    </row>
    <row r="17" spans="1:14" ht="15.75" thickBot="1" x14ac:dyDescent="0.3">
      <c r="A17" s="1"/>
      <c r="B17" s="423">
        <f>4*B15</f>
        <v>-1.4551915228366852E-10</v>
      </c>
      <c r="C17" s="424"/>
      <c r="D17" s="184" t="s">
        <v>351</v>
      </c>
      <c r="E17" s="280" t="s">
        <v>457</v>
      </c>
      <c r="F17" s="283">
        <v>5</v>
      </c>
      <c r="G17" s="282" t="str">
        <f>RIGHT(DEC2HEX(F17/(C10/(2^29)),8),8)</f>
        <v>40000000</v>
      </c>
      <c r="H17" s="276"/>
      <c r="I17" s="425">
        <f>4*I15</f>
        <v>-3.7252902984619141E-8</v>
      </c>
      <c r="J17" s="426"/>
      <c r="K17" s="184" t="s">
        <v>351</v>
      </c>
      <c r="L17" s="280" t="s">
        <v>457</v>
      </c>
      <c r="M17" s="283">
        <v>5</v>
      </c>
      <c r="N17" s="282" t="str">
        <f>RIGHT(DEC2HEX(M17/(J10/(2^21)),6),6)</f>
        <v>400000</v>
      </c>
    </row>
    <row r="18" spans="1:14" ht="18" thickBot="1" x14ac:dyDescent="0.3">
      <c r="A18" s="1"/>
      <c r="B18" s="420" t="s">
        <v>366</v>
      </c>
      <c r="C18" s="421"/>
      <c r="D18" s="422"/>
      <c r="E18" s="280"/>
      <c r="F18" s="278" t="s">
        <v>459</v>
      </c>
      <c r="G18" s="279" t="s">
        <v>471</v>
      </c>
      <c r="H18" s="276"/>
      <c r="I18" s="420" t="s">
        <v>366</v>
      </c>
      <c r="J18" s="421"/>
      <c r="K18" s="422"/>
      <c r="L18" s="280"/>
      <c r="M18" s="278" t="s">
        <v>459</v>
      </c>
      <c r="N18" s="279" t="s">
        <v>471</v>
      </c>
    </row>
    <row r="19" spans="1:14" ht="15.75" thickBot="1" x14ac:dyDescent="0.3">
      <c r="A19" s="1"/>
      <c r="B19" s="427">
        <f>25+((C9*C12*0.001)-122400)/420</f>
        <v>-266.42857151518996</v>
      </c>
      <c r="C19" s="428"/>
      <c r="D19" s="185" t="s">
        <v>364</v>
      </c>
      <c r="E19" s="280" t="s">
        <v>457</v>
      </c>
      <c r="F19" s="283">
        <v>25</v>
      </c>
      <c r="G19" s="282" t="str">
        <f>RIGHT(DEC2HEX(ROUND((((F19-25)*420)+122400)/(C12*0.001),0),8),8)</f>
        <v>C88A47ED</v>
      </c>
      <c r="H19" s="276"/>
      <c r="I19" s="427">
        <f>25+((J9*J12*0.001)-122400)/420</f>
        <v>-266.42859360291845</v>
      </c>
      <c r="J19" s="428"/>
      <c r="K19" s="185" t="s">
        <v>364</v>
      </c>
      <c r="L19" s="280" t="s">
        <v>457</v>
      </c>
      <c r="M19" s="283">
        <v>25</v>
      </c>
      <c r="N19" s="282" t="str">
        <f>RIGHT(DEC2HEX(ROUND((((M19-25)*420)+122400)/(J12*0.001),0),6),6)</f>
        <v>C88A48</v>
      </c>
    </row>
    <row r="20" spans="1:14" x14ac:dyDescent="0.25">
      <c r="A20" s="1"/>
      <c r="B20" s="1"/>
      <c r="C20" s="1"/>
      <c r="D20" s="1"/>
      <c r="E20" s="1"/>
      <c r="F20" s="1"/>
      <c r="G20" s="1"/>
      <c r="H20" s="1"/>
      <c r="I20" s="10"/>
      <c r="J20" s="1"/>
      <c r="K20" s="10"/>
      <c r="L20" s="10"/>
      <c r="M20" s="10"/>
      <c r="N20" s="10"/>
    </row>
    <row r="21" spans="1:14" ht="15.75" thickBot="1" x14ac:dyDescent="0.3">
      <c r="A21" s="1"/>
      <c r="B21" s="1"/>
      <c r="C21" s="1"/>
      <c r="D21" s="1"/>
      <c r="E21" s="1"/>
      <c r="F21" s="1"/>
      <c r="G21" s="1"/>
      <c r="H21" s="1"/>
      <c r="I21" s="10"/>
      <c r="J21" s="1"/>
      <c r="K21" s="10"/>
      <c r="L21" s="10"/>
      <c r="M21" s="10"/>
      <c r="N21" s="10"/>
    </row>
    <row r="22" spans="1:14" ht="15.75" thickBot="1" x14ac:dyDescent="0.3">
      <c r="A22" s="1"/>
      <c r="B22" s="420" t="s">
        <v>428</v>
      </c>
      <c r="C22" s="421"/>
      <c r="D22" s="422"/>
      <c r="E22" s="275"/>
      <c r="F22" s="21" t="s">
        <v>460</v>
      </c>
      <c r="G22" s="275"/>
      <c r="H22" s="1"/>
      <c r="I22" s="420" t="s">
        <v>429</v>
      </c>
      <c r="J22" s="421"/>
      <c r="K22" s="422"/>
      <c r="L22" s="275"/>
      <c r="M22" s="21" t="s">
        <v>461</v>
      </c>
      <c r="N22" s="275"/>
    </row>
    <row r="23" spans="1:14" ht="17.25" x14ac:dyDescent="0.25">
      <c r="A23" s="1"/>
      <c r="B23" s="236" t="s">
        <v>426</v>
      </c>
      <c r="C23" s="271">
        <v>0</v>
      </c>
      <c r="D23" s="232" t="s">
        <v>349</v>
      </c>
      <c r="E23" s="1"/>
      <c r="F23" s="278" t="s">
        <v>462</v>
      </c>
      <c r="G23" s="279" t="s">
        <v>472</v>
      </c>
      <c r="H23" s="1"/>
      <c r="I23" s="236" t="s">
        <v>434</v>
      </c>
      <c r="J23" s="271">
        <v>0</v>
      </c>
      <c r="K23" s="232" t="s">
        <v>349</v>
      </c>
      <c r="L23" s="1"/>
      <c r="M23" s="278" t="s">
        <v>463</v>
      </c>
      <c r="N23" s="279" t="s">
        <v>472</v>
      </c>
    </row>
    <row r="24" spans="1:14" ht="15.75" thickBot="1" x14ac:dyDescent="0.3">
      <c r="A24" s="1"/>
      <c r="B24" s="238" t="s">
        <v>432</v>
      </c>
      <c r="C24" s="182">
        <f>IF(ISODD(HEX2DEC(C23)/2^(24-1)),(HEX2DEC(C23)-2^24),HEX2DEC(C23))*(C10/(C11*2^(24-1)))*1000000</f>
        <v>0</v>
      </c>
      <c r="D24" s="239" t="s">
        <v>431</v>
      </c>
      <c r="E24" s="280" t="s">
        <v>457</v>
      </c>
      <c r="F24" s="281">
        <v>256</v>
      </c>
      <c r="G24" s="282" t="str">
        <f>RIGHT(DEC2HEX(ROUND((F24*0.000001)/(2^8*C12*0.000000001),0),6),6)</f>
        <v>006B60</v>
      </c>
      <c r="H24" s="1"/>
      <c r="I24" s="238" t="s">
        <v>432</v>
      </c>
      <c r="J24" s="182">
        <f>IF(ISODD(HEX2DEC(J23)/2^(16-1)),(HEX2DEC(J23)-2^16),HEX2DEC(J23))*(J10/(J11*2^(16-1)))*1000</f>
        <v>0</v>
      </c>
      <c r="K24" s="239" t="s">
        <v>430</v>
      </c>
      <c r="L24" s="280" t="s">
        <v>457</v>
      </c>
      <c r="M24" s="281">
        <v>1</v>
      </c>
      <c r="N24" s="282" t="str">
        <f>RIGHT(DEC2HEX(ROUND((M24*0.001)/(2^8*J12*0.000000001),0),4),4)</f>
        <v>01A3</v>
      </c>
    </row>
    <row r="25" spans="1:14" ht="17.25" x14ac:dyDescent="0.25">
      <c r="A25" s="1"/>
      <c r="B25" s="240" t="s">
        <v>427</v>
      </c>
      <c r="C25" s="271">
        <v>400000</v>
      </c>
      <c r="D25" s="233" t="s">
        <v>349</v>
      </c>
      <c r="E25" s="280"/>
      <c r="F25" s="278" t="s">
        <v>464</v>
      </c>
      <c r="G25" s="279" t="s">
        <v>473</v>
      </c>
      <c r="H25" s="1"/>
      <c r="I25" s="240" t="s">
        <v>435</v>
      </c>
      <c r="J25" s="271">
        <v>4000</v>
      </c>
      <c r="K25" s="233" t="s">
        <v>349</v>
      </c>
      <c r="L25" s="280"/>
      <c r="M25" s="278" t="s">
        <v>464</v>
      </c>
      <c r="N25" s="279" t="s">
        <v>473</v>
      </c>
    </row>
    <row r="26" spans="1:14" ht="15.75" thickBot="1" x14ac:dyDescent="0.3">
      <c r="A26" s="1"/>
      <c r="B26" s="241" t="s">
        <v>433</v>
      </c>
      <c r="C26" s="237">
        <f>HEX2DEC(C25)/HEX2DEC("400000")</f>
        <v>1</v>
      </c>
      <c r="D26" s="234" t="s">
        <v>352</v>
      </c>
      <c r="E26" s="280" t="s">
        <v>457</v>
      </c>
      <c r="F26" s="283">
        <v>1.1000000000000001</v>
      </c>
      <c r="G26" s="282" t="str">
        <f>RIGHT(DEC2HEX(F26*HEX2DEC(400000),6),6)</f>
        <v>466666</v>
      </c>
      <c r="H26" s="1"/>
      <c r="I26" s="241" t="s">
        <v>433</v>
      </c>
      <c r="J26" s="237">
        <f>HEX2DEC(J25)/HEX2DEC("4000")</f>
        <v>1</v>
      </c>
      <c r="K26" s="234" t="s">
        <v>352</v>
      </c>
      <c r="L26" s="280" t="s">
        <v>457</v>
      </c>
      <c r="M26" s="283">
        <v>1.1000000000000001</v>
      </c>
      <c r="N26" s="282" t="str">
        <f>RIGHT(DEC2HEX(M26*HEX2DEC(4000),4),4)</f>
        <v>4666</v>
      </c>
    </row>
    <row r="27" spans="1:14" x14ac:dyDescent="0.25">
      <c r="A27" s="1"/>
      <c r="B27" s="1"/>
      <c r="C27" s="1"/>
      <c r="D27" s="1"/>
      <c r="E27" s="1"/>
      <c r="F27" s="1"/>
      <c r="G27" s="1"/>
      <c r="H27" s="1"/>
      <c r="I27" s="1"/>
      <c r="J27" s="1"/>
      <c r="K27" s="1"/>
      <c r="L27" s="1"/>
      <c r="M27" s="1"/>
      <c r="N27" s="1"/>
    </row>
    <row r="28" spans="1:14" ht="15.75" thickBot="1" x14ac:dyDescent="0.3">
      <c r="A28" s="1"/>
      <c r="B28" s="1"/>
      <c r="C28" s="1"/>
      <c r="D28" s="1"/>
      <c r="E28" s="1"/>
      <c r="F28" s="1"/>
      <c r="G28" s="1"/>
      <c r="H28" s="1"/>
      <c r="I28" s="1"/>
      <c r="J28" s="1"/>
      <c r="K28" s="1"/>
      <c r="L28" s="1"/>
      <c r="M28" s="1"/>
      <c r="N28" s="1"/>
    </row>
    <row r="29" spans="1:14" ht="15.75" thickBot="1" x14ac:dyDescent="0.3">
      <c r="A29" s="1"/>
      <c r="B29" s="244" t="s">
        <v>436</v>
      </c>
      <c r="C29" s="272">
        <v>60</v>
      </c>
      <c r="D29" s="252" t="s">
        <v>349</v>
      </c>
      <c r="E29" s="1"/>
      <c r="F29" s="1"/>
      <c r="G29" s="1"/>
      <c r="H29" s="1"/>
      <c r="I29" s="244" t="s">
        <v>438</v>
      </c>
      <c r="J29" s="272">
        <v>60</v>
      </c>
      <c r="K29" s="252" t="s">
        <v>349</v>
      </c>
      <c r="L29" s="1"/>
      <c r="M29" s="1"/>
      <c r="N29" s="1"/>
    </row>
    <row r="30" spans="1:14" x14ac:dyDescent="0.25">
      <c r="A30" s="1"/>
      <c r="B30" s="247" t="s">
        <v>445</v>
      </c>
      <c r="C30" s="248" t="b">
        <f>IF(ISODD(HEX2DEC($C$29)/2^7),TRUE,FALSE)</f>
        <v>0</v>
      </c>
      <c r="D30" s="232" t="s">
        <v>437</v>
      </c>
      <c r="E30" s="1"/>
      <c r="F30" s="1"/>
      <c r="G30" s="1"/>
      <c r="H30" s="1"/>
      <c r="I30" s="247" t="s">
        <v>423</v>
      </c>
      <c r="J30" s="248" t="b">
        <f>IF(ISODD(HEX2DEC($J$29)/2^7),TRUE,FALSE)</f>
        <v>0</v>
      </c>
      <c r="K30" s="232" t="s">
        <v>437</v>
      </c>
      <c r="L30" s="1"/>
      <c r="M30" s="1"/>
      <c r="N30" s="1"/>
    </row>
    <row r="31" spans="1:14" x14ac:dyDescent="0.25">
      <c r="A31" s="1"/>
      <c r="B31" s="242" t="s">
        <v>446</v>
      </c>
      <c r="C31" s="86" t="b">
        <f>IF(ISODD(HEX2DEC($C$29)/2^6),TRUE,FALSE)</f>
        <v>1</v>
      </c>
      <c r="D31" s="177" t="s">
        <v>437</v>
      </c>
      <c r="E31" s="1"/>
      <c r="F31" s="1"/>
      <c r="G31" s="1"/>
      <c r="H31" s="1"/>
      <c r="I31" s="242" t="s">
        <v>424</v>
      </c>
      <c r="J31" s="86" t="b">
        <f>IF(ISODD(HEX2DEC($J$29)/2^6),TRUE,FALSE)</f>
        <v>1</v>
      </c>
      <c r="K31" s="177" t="s">
        <v>437</v>
      </c>
      <c r="L31" s="1"/>
      <c r="M31" s="1"/>
      <c r="N31" s="1"/>
    </row>
    <row r="32" spans="1:14" x14ac:dyDescent="0.25">
      <c r="A32" s="1"/>
      <c r="B32" s="242" t="s">
        <v>440</v>
      </c>
      <c r="C32" s="86" t="b">
        <f>IF(ISODD(HEX2DEC($C$29)/2^5),TRUE,FALSE)</f>
        <v>1</v>
      </c>
      <c r="D32" s="177" t="s">
        <v>437</v>
      </c>
      <c r="E32" s="1"/>
      <c r="F32" s="1"/>
      <c r="G32" s="1"/>
      <c r="H32" s="1"/>
      <c r="I32" s="242" t="s">
        <v>440</v>
      </c>
      <c r="J32" s="86" t="b">
        <f>IF(ISODD(HEX2DEC($J$29)/2^5),TRUE,FALSE)</f>
        <v>1</v>
      </c>
      <c r="K32" s="177" t="s">
        <v>437</v>
      </c>
      <c r="L32" s="1"/>
      <c r="M32" s="1"/>
      <c r="N32" s="1"/>
    </row>
    <row r="33" spans="1:14" x14ac:dyDescent="0.25">
      <c r="A33" s="1"/>
      <c r="B33" s="242" t="s">
        <v>447</v>
      </c>
      <c r="C33" s="86" t="b">
        <f>IF(ISODD(HEX2DEC($C$29)/2^4),TRUE,FALSE)</f>
        <v>0</v>
      </c>
      <c r="D33" s="177" t="s">
        <v>437</v>
      </c>
      <c r="E33" s="1"/>
      <c r="F33" s="1"/>
      <c r="G33" s="1"/>
      <c r="H33" s="1"/>
      <c r="I33" s="249" t="s">
        <v>439</v>
      </c>
      <c r="J33" s="250" t="s">
        <v>444</v>
      </c>
      <c r="K33" s="251" t="s">
        <v>437</v>
      </c>
      <c r="L33" s="1"/>
      <c r="M33" s="1"/>
      <c r="N33" s="1"/>
    </row>
    <row r="34" spans="1:14" x14ac:dyDescent="0.25">
      <c r="A34" s="1"/>
      <c r="B34" s="242" t="s">
        <v>448</v>
      </c>
      <c r="C34" s="86" t="b">
        <f>IF(ISODD(HEX2DEC($C$29)/2^3),TRUE,FALSE)</f>
        <v>0</v>
      </c>
      <c r="D34" s="177" t="s">
        <v>437</v>
      </c>
      <c r="E34" s="1"/>
      <c r="F34" s="1"/>
      <c r="G34" s="1"/>
      <c r="H34" s="1"/>
      <c r="I34" s="249" t="s">
        <v>441</v>
      </c>
      <c r="J34" s="250" t="s">
        <v>444</v>
      </c>
      <c r="K34" s="251" t="s">
        <v>437</v>
      </c>
      <c r="L34" s="1"/>
      <c r="M34" s="1"/>
      <c r="N34" s="1"/>
    </row>
    <row r="35" spans="1:14" x14ac:dyDescent="0.25">
      <c r="A35" s="1"/>
      <c r="B35" s="242" t="s">
        <v>449</v>
      </c>
      <c r="C35" s="86" t="b">
        <f>IF(ISODD(HEX2DEC($C$29)/2^2),TRUE,FALSE)</f>
        <v>0</v>
      </c>
      <c r="D35" s="177" t="s">
        <v>437</v>
      </c>
      <c r="E35" s="1"/>
      <c r="F35" s="1"/>
      <c r="G35" s="1"/>
      <c r="H35" s="1"/>
      <c r="I35" s="249" t="s">
        <v>442</v>
      </c>
      <c r="J35" s="250" t="s">
        <v>444</v>
      </c>
      <c r="K35" s="251" t="s">
        <v>437</v>
      </c>
      <c r="L35" s="1"/>
      <c r="M35" s="1"/>
      <c r="N35" s="1"/>
    </row>
    <row r="36" spans="1:14" x14ac:dyDescent="0.25">
      <c r="A36" s="1"/>
      <c r="B36" s="242" t="s">
        <v>450</v>
      </c>
      <c r="C36" s="86" t="b">
        <f>IF(ISODD(HEX2DEC($C$29)/2^1),TRUE,FALSE)</f>
        <v>0</v>
      </c>
      <c r="D36" s="177" t="s">
        <v>437</v>
      </c>
      <c r="E36" s="1"/>
      <c r="F36" s="1"/>
      <c r="G36" s="1"/>
      <c r="H36" s="1"/>
      <c r="I36" s="249" t="s">
        <v>443</v>
      </c>
      <c r="J36" s="250" t="s">
        <v>444</v>
      </c>
      <c r="K36" s="251" t="s">
        <v>437</v>
      </c>
      <c r="L36" s="1"/>
      <c r="M36" s="1"/>
      <c r="N36" s="1"/>
    </row>
    <row r="37" spans="1:14" ht="15.75" thickBot="1" x14ac:dyDescent="0.3">
      <c r="A37" s="1"/>
      <c r="B37" s="243" t="s">
        <v>451</v>
      </c>
      <c r="C37" s="237" t="b">
        <f>IF(ISODD(HEX2DEC($C$29)/2^0),TRUE,FALSE)</f>
        <v>0</v>
      </c>
      <c r="D37" s="235" t="s">
        <v>437</v>
      </c>
      <c r="E37" s="10"/>
      <c r="F37" s="10"/>
      <c r="G37" s="10"/>
      <c r="H37" s="10"/>
      <c r="I37" s="243" t="s">
        <v>425</v>
      </c>
      <c r="J37" s="237" t="b">
        <f>IF(ISODD(HEX2DEC($J$29)/2^0),TRUE,FALSE)</f>
        <v>0</v>
      </c>
      <c r="K37" s="235" t="s">
        <v>437</v>
      </c>
      <c r="L37" s="10"/>
      <c r="M37" s="10"/>
      <c r="N37" s="1"/>
    </row>
    <row r="38" spans="1:14" x14ac:dyDescent="0.25">
      <c r="A38" s="1"/>
      <c r="B38" s="10"/>
      <c r="C38" s="10"/>
      <c r="D38" s="10"/>
      <c r="E38" s="10"/>
      <c r="F38" s="10"/>
      <c r="G38" s="10"/>
      <c r="H38" s="10"/>
      <c r="I38" s="10"/>
      <c r="J38" s="10"/>
      <c r="K38" s="10"/>
      <c r="L38" s="10"/>
      <c r="M38" s="10"/>
      <c r="N38" s="1"/>
    </row>
    <row r="39" spans="1:14" x14ac:dyDescent="0.25">
      <c r="A39" s="1"/>
      <c r="B39" s="189" t="s">
        <v>29</v>
      </c>
      <c r="C39" s="10"/>
      <c r="D39" s="10"/>
      <c r="E39" s="10"/>
      <c r="F39" s="10"/>
      <c r="G39" s="10"/>
      <c r="H39" s="10"/>
      <c r="I39" s="10"/>
      <c r="J39" s="10"/>
      <c r="K39" s="10"/>
      <c r="L39" s="10"/>
      <c r="M39" s="10"/>
      <c r="N39" s="1"/>
    </row>
    <row r="40" spans="1:14" ht="17.25" x14ac:dyDescent="0.25">
      <c r="A40" s="1"/>
      <c r="B40" s="5" t="s">
        <v>372</v>
      </c>
      <c r="C40" s="10"/>
      <c r="D40" s="10"/>
      <c r="E40" s="10"/>
      <c r="F40" s="10"/>
      <c r="G40" s="10"/>
      <c r="H40" s="10"/>
      <c r="I40" s="10"/>
      <c r="J40" s="10"/>
      <c r="K40" s="10"/>
      <c r="L40" s="10"/>
      <c r="M40" s="10"/>
      <c r="N40" s="1"/>
    </row>
    <row r="41" spans="1:14" ht="17.25" x14ac:dyDescent="0.25">
      <c r="A41" s="1"/>
      <c r="B41" s="5" t="s">
        <v>469</v>
      </c>
      <c r="C41" s="13"/>
      <c r="D41" s="13"/>
      <c r="E41" s="13"/>
      <c r="F41" s="13"/>
      <c r="G41" s="13"/>
      <c r="H41" s="13"/>
      <c r="I41" s="13"/>
      <c r="J41" s="13"/>
      <c r="K41" s="13"/>
      <c r="L41" s="13"/>
      <c r="M41" s="10"/>
      <c r="N41" s="1"/>
    </row>
    <row r="42" spans="1:14" x14ac:dyDescent="0.25">
      <c r="B42" s="245"/>
      <c r="C42" s="246"/>
      <c r="D42" s="246"/>
      <c r="E42" s="246"/>
      <c r="F42" s="246"/>
      <c r="G42" s="246"/>
      <c r="H42" s="246"/>
      <c r="I42" s="246"/>
      <c r="J42" s="246"/>
      <c r="K42" s="246"/>
      <c r="L42" s="246"/>
      <c r="M42" s="245"/>
    </row>
  </sheetData>
  <mergeCells count="20">
    <mergeCell ref="A1:N3"/>
    <mergeCell ref="A5:N5"/>
    <mergeCell ref="B7:D7"/>
    <mergeCell ref="I7:K7"/>
    <mergeCell ref="B8:B9"/>
    <mergeCell ref="I8:I9"/>
    <mergeCell ref="B14:D14"/>
    <mergeCell ref="I14:K14"/>
    <mergeCell ref="B15:C15"/>
    <mergeCell ref="I15:J15"/>
    <mergeCell ref="B16:D16"/>
    <mergeCell ref="I16:K16"/>
    <mergeCell ref="B22:D22"/>
    <mergeCell ref="I22:K22"/>
    <mergeCell ref="B17:C17"/>
    <mergeCell ref="I17:J17"/>
    <mergeCell ref="B18:D18"/>
    <mergeCell ref="I18:K18"/>
    <mergeCell ref="B19:C19"/>
    <mergeCell ref="I19:J19"/>
  </mergeCells>
  <conditionalFormatting sqref="C33:C36">
    <cfRule type="cellIs" dxfId="2" priority="3" operator="equal">
      <formula>TRUE</formula>
    </cfRule>
  </conditionalFormatting>
  <conditionalFormatting sqref="B17 B19 G17 G19">
    <cfRule type="expression" dxfId="1" priority="2">
      <formula>IF($C$11=1,0,1)</formula>
    </cfRule>
  </conditionalFormatting>
  <conditionalFormatting sqref="I17 I19 N17 N19">
    <cfRule type="expression" dxfId="0" priority="1">
      <formula>IF($J$11=1,0,1)</formula>
    </cfRule>
  </conditionalFormatting>
  <dataValidations count="23">
    <dataValidation type="decimal" allowBlank="1" showInputMessage="1" showErrorMessage="1" sqref="F26 M26">
      <formula1>0</formula1>
      <formula2>3.99999976158142</formula2>
    </dataValidation>
    <dataValidation type="decimal" allowBlank="1" showInputMessage="1" showErrorMessage="1" sqref="F24 M24">
      <formula1>-2500000</formula1>
      <formula2>2499999.70197678</formula2>
    </dataValidation>
    <dataValidation type="decimal" errorStyle="warning" allowBlank="1" showInputMessage="1" showErrorMessage="1" errorTitle="Out of ADC Input Range" error="Input a value within the specified &quot;Diff Input Range&quot;. _x000a__x000a_Adjust &quot;Vref&quot; and &quot;PGA Gain&quot; fields to change the &quot;Diff Input Range&quot;." sqref="F15">
      <formula1>-C10</formula1>
      <formula2>C10</formula2>
    </dataValidation>
    <dataValidation type="decimal" errorStyle="warning" allowBlank="1" showInputMessage="1" showErrorMessage="1" errorTitle="Out of ADC Input Range" error="Input a value within the specified &quot;Diff Input Range&quot;. _x000a__x000a_Adjust &quot;Vref&quot; and &quot;PGA Gain&quot; fields to change the &quot;Diff Input Range&quot;." sqref="M15">
      <formula1>-J14</formula1>
      <formula2>J14</formula2>
    </dataValidation>
    <dataValidation type="custom" allowBlank="1" showInputMessage="1" showErrorMessage="1" errorTitle="Value Out-of-Range" error="Value must be an 8-bit hexadecimal number between &quot;00&quot; and &quot;FF&quot;." promptTitle="STATUS Byte" prompt="The STATUS byte is the first byte of the data sequence. The status byte is enabled by the STATUS bit of register INTERFACE (bit 2 of register 02h)" sqref="C29 J29">
      <formula1>IF(HEX2DEC(CELL("Contents"))&lt;255,1,0)</formula1>
    </dataValidation>
    <dataValidation allowBlank="1" showInputMessage="1" showErrorMessage="1" promptTitle="RESET" prompt="Indicates device reset. Device reset occurs at power-on, by the_x000a_RESET/PWDN pin or by the RESET command._x000a__x000a_FALSE: No reset occurred since the RESET bit in POWER register cleared by the user_x000a__x000a_TRUE: Device reset has occurred" sqref="C37 J37"/>
    <dataValidation allowBlank="1" showInputMessage="1" showErrorMessage="1" promptTitle="ADC1 PGA Diff. Output Alarm" prompt="This bit is the ADC1 PGA output out-of range alarm. The bit is set if the PGA differential output voltage exceeds +105% FS or -105% FS._x000a__x000a_FALSE: No alarm_x000a_TRUE: PGA differential range alarm" sqref="C36"/>
    <dataValidation allowBlank="1" showInputMessage="1" showErrorMessage="1" promptTitle="ADC1 PGA Output Positive Alarm" prompt="This bit is the ADC1 PGA absolute high voltage alarm. The alarm is set if the absolute voltage of either PGA output is greater than VAVDD - 0.2 V._x000a__x000a_FALSE: No alarm_x000a__x000a_TRUE: PGA high voltage alarm" sqref="C35"/>
    <dataValidation allowBlank="1" showInputMessage="1" showErrorMessage="1" promptTitle="ADC1 PGA Output Low Alarm" prompt="This bit is the ADC1 PGA absolute low voltage alarm. The alarm is set if the absolute voltage of either PGA output is less than VAVSS + 0.2 V._x000a__x000a_FALSE: No alarm_x000a__x000a_TRUE: PGA low voltage alarm" sqref="C34"/>
    <dataValidation allowBlank="1" showInputMessage="1" showErrorMessage="1" promptTitle="ADC1 Low Reference Alarm" prompt="This bit is the low reference voltage alarm of ADC1 (VREF ≤ 0.4 V, typical)_x000a__x000a_FALSE: No alarm_x000a_TRUE: Low reference alarm" sqref="C33"/>
    <dataValidation allowBlank="1" showInputMessage="1" showErrorMessage="1" promptTitle="ADC Clock" prompt="This bit indicates the ADC clock source:_x000a__x000a_FALSE: ADC clock is internal_x000a__x000a_TRUE: ADC clock is external" sqref="C32 J32"/>
    <dataValidation allowBlank="1" showInputMessage="1" showErrorMessage="1" promptTitle="ADC1 Data" prompt="This bit indicates the status of ADC1 conversion data:_x000a__x000a_FALSE: ADC1 data not new since the last ADC1 read operation_x000a__x000a_TRUE: ADC1 data new since the last ADC1 read option" sqref="C31 J31"/>
    <dataValidation allowBlank="1" showInputMessage="1" showErrorMessage="1" promptTitle="ADC2 Data" prompt="This bit indicates the status of ADC2 conversion data:_x000a__x000a_FALSE: ADC2 data not new since the last ADC2 read operation_x000a__x000a_TRUE: ADC2 data new since the last ADC2 read operation" sqref="C30 J30"/>
    <dataValidation type="custom" allowBlank="1" showInputMessage="1" showErrorMessage="1" errorTitle="Value Out-of-Range" error="Value must be a 16-bit hexadecimal number between &quot;0000&quot; and &quot;FFFF&quot;." promptTitle="ADC2 Full Scale Cal Registers" prompt="The 16-bit word format is straight binary. The 16-bit value is internally divided by 4000h to derive the gain coefficient. The gain coefficient is multiplied with the conversion result after the offset operation." sqref="J25">
      <formula1>IF(HEX2DEC(CELL("Contents"))&lt;65536,1,0)</formula1>
    </dataValidation>
    <dataValidation type="custom" allowBlank="1" showInputMessage="1" showErrorMessage="1" errorTitle="Value Out-of-Range" error="Value must be a 16-bit hexadecimal number between &quot;0000&quot; and &quot;FFFF&quot;." promptTitle="ADC2 Offset Cal Registers" prompt="The 16-bit word is 2's complement format and is internally left shifted to align with the 24-bit conversion result. The register value is subtracted from the conversion result before the full scale operation." sqref="J23">
      <formula1>IF(HEX2DEC(CELL("Contents"))&lt;65536,1,0)</formula1>
    </dataValidation>
    <dataValidation type="custom" allowBlank="1" showInputMessage="1" showErrorMessage="1" errorTitle="Value Out-of-Range" error="Value must be a 24-bit hexadecimal number between &quot;000000&quot; and &quot;FFFFFF&quot;." promptTitle="ADC1 Full Scale Cal Registers" prompt="The 24-bit word format is straight binary. The 24-bit value is internally divided by 400000h to derive the gain coefficient. The gain coefficient is multiplied with the conversion result after the offset operation." sqref="C25">
      <formula1>IF(HEX2DEC(CELL("Contents"))&lt;16777216,1,0)</formula1>
    </dataValidation>
    <dataValidation type="custom" allowBlank="1" showInputMessage="1" showErrorMessage="1" errorTitle="Value Out-of-Range" error="Value must be a 24-bit hexadecimal number between &quot;000000&quot; and &quot;FFFFFF&quot;." promptTitle="ADC1 Offset Cal Registers" prompt="The 24-bit word is 2's complement format and is internally left shifted to align with the 32-bit conversion result. The register value is subtracted from the conversion result before the full scale operation." sqref="C23">
      <formula1>IF(HEX2DEC(CELL("Contents"))&lt;16777216,1,0)</formula1>
    </dataValidation>
    <dataValidation allowBlank="1" showInputMessage="1" showErrorMessage="1" promptTitle="24-Bit ADC2 Data" prompt="Input the raw conversion data result from ADC2. Do NOT include the STATUS, fixed data byte 4 (00h), or CRC/CHKSUM bytes." sqref="J8"/>
    <dataValidation type="custom" allowBlank="1" showInputMessage="1" showErrorMessage="1" errorTitle="Value Out-of-Range" error="Value must be a 32-bit hexadecimal number between &quot;00000000&quot; and &quot;FFFFFFFF&quot;." promptTitle="32-Bit ADC1 Data" prompt="Input the raw conversion data result from ADC1. Do NOT include the STATUS or CRC/CHKSUM bytes." sqref="C8">
      <formula1>IF(HEX2DEC(CELL("Contents"))&lt;4294967296,1,0)</formula1>
    </dataValidation>
    <dataValidation allowBlank="1" showInputMessage="1" showErrorMessage="1" promptTitle="ADC2 Reference Voltage" prompt="The ADC2 conversion result scales with the applied reference voltage. The internal ADS126x reference is 2.5V." sqref="J10"/>
    <dataValidation type="decimal" allowBlank="1" showInputMessage="1" showErrorMessage="1" errorTitle="Value Out-of-Range" error="The reference voltage should be between 0.9V and (AVDD-AVSS+0.2V). The nominal value is 2.5V." promptTitle="ADC1 Reference Voltage" prompt="The ADC1 conversion result scales with the applied reference voltage. The internal ADS126x reference is 2.5V." sqref="C10">
      <formula1>0.9</formula1>
      <formula2>5.2</formula2>
    </dataValidation>
    <dataValidation type="list" allowBlank="1" showInputMessage="1" showErrorMessage="1" promptTitle="PGA1 Gain" prompt="The ADC1 conversion result scales with the PGA1 gain. Select between gains of 1, 2, 4, 8, 16 and 32. " sqref="C11">
      <formula1>"1, 2, 4, 8, 16, 32"</formula1>
    </dataValidation>
    <dataValidation type="list" allowBlank="1" showInputMessage="1" showErrorMessage="1" promptTitle="PGA2 Gain" prompt="The ADC2 conversion result scales with the PGA2 gain. Select between gains of 1, 2, 4, 8, 16, 32, 64 and 128. " sqref="J11">
      <formula1>"1, 2, 4, 8, 16, 32, 64, 128"</formula1>
    </dataValidation>
  </dataValidations>
  <hyperlinks>
    <hyperlink ref="A5" location="'Table of Contents '!A1" display="Table of Contents"/>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63"/>
  <sheetViews>
    <sheetView showGridLines="0" showRowColHeaders="0" zoomScaleNormal="100" workbookViewId="0">
      <selection activeCell="G8" sqref="G8:K8"/>
    </sheetView>
  </sheetViews>
  <sheetFormatPr defaultRowHeight="14.25" x14ac:dyDescent="0.2"/>
  <cols>
    <col min="1" max="1" width="3.42578125" style="18" customWidth="1"/>
    <col min="2" max="2" width="9.140625" style="18"/>
    <col min="3" max="3" width="7" style="18" customWidth="1"/>
    <col min="4" max="4" width="6.28515625" style="18" customWidth="1"/>
    <col min="5" max="5" width="19.7109375" style="18" customWidth="1"/>
    <col min="6" max="45" width="3.28515625" style="18" customWidth="1"/>
    <col min="46" max="46" width="6.5703125" style="18" customWidth="1"/>
    <col min="47" max="16384" width="9.140625" style="18"/>
  </cols>
  <sheetData>
    <row r="1" spans="1:51" x14ac:dyDescent="0.2">
      <c r="A1" s="357"/>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row>
    <row r="2" spans="1:51" x14ac:dyDescent="0.2">
      <c r="A2" s="357"/>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row>
    <row r="3" spans="1:51" x14ac:dyDescent="0.2">
      <c r="A3" s="357"/>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row>
    <row r="4" spans="1:51" ht="12.75" customHeight="1" x14ac:dyDescent="0.2">
      <c r="A4" s="358"/>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row>
    <row r="5" spans="1:51" ht="15" x14ac:dyDescent="0.2">
      <c r="A5" s="359" t="s">
        <v>46</v>
      </c>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58"/>
      <c r="AV5" s="58"/>
      <c r="AW5" s="58"/>
      <c r="AX5" s="58"/>
      <c r="AY5" s="58"/>
    </row>
    <row r="6" spans="1:51" ht="15" x14ac:dyDescent="0.2">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58"/>
      <c r="AV6" s="58"/>
      <c r="AW6" s="58"/>
      <c r="AX6" s="58"/>
      <c r="AY6" s="58"/>
    </row>
    <row r="7" spans="1:51" ht="15.75" thickBot="1" x14ac:dyDescent="0.3">
      <c r="A7" s="22"/>
      <c r="B7" s="21" t="s">
        <v>6</v>
      </c>
      <c r="C7" s="22"/>
      <c r="D7" s="22"/>
      <c r="E7" s="37" t="s">
        <v>374</v>
      </c>
      <c r="F7" s="37"/>
      <c r="G7" s="37"/>
      <c r="H7" s="37"/>
      <c r="I7" s="37"/>
      <c r="J7" s="37"/>
      <c r="K7" s="37"/>
      <c r="L7" s="22"/>
      <c r="M7" s="22"/>
      <c r="N7" s="22"/>
      <c r="O7" s="22"/>
      <c r="P7" s="22"/>
      <c r="Q7" s="37" t="s">
        <v>378</v>
      </c>
      <c r="R7" s="37"/>
      <c r="S7" s="37"/>
      <c r="T7" s="37"/>
      <c r="U7" s="37"/>
      <c r="V7" s="37"/>
      <c r="W7" s="37"/>
      <c r="X7" s="22"/>
      <c r="Y7" s="22"/>
      <c r="Z7" s="22"/>
      <c r="AA7" s="22"/>
      <c r="AB7" s="22"/>
      <c r="AC7" s="22"/>
      <c r="AD7" s="22"/>
      <c r="AE7" s="22"/>
      <c r="AF7" s="22"/>
      <c r="AG7" s="22"/>
      <c r="AH7" s="22"/>
      <c r="AI7" s="22"/>
      <c r="AJ7" s="22"/>
      <c r="AK7" s="22"/>
      <c r="AL7" s="22"/>
      <c r="AM7" s="22"/>
      <c r="AN7" s="22"/>
      <c r="AO7" s="22"/>
      <c r="AP7" s="22"/>
      <c r="AQ7" s="22"/>
      <c r="AR7" s="22"/>
      <c r="AS7" s="22"/>
      <c r="AT7" s="22"/>
    </row>
    <row r="8" spans="1:51" ht="15.75" customHeight="1" thickBot="1" x14ac:dyDescent="0.25">
      <c r="A8" s="22"/>
      <c r="B8" s="26" t="s">
        <v>8</v>
      </c>
      <c r="C8" s="441" t="s">
        <v>9</v>
      </c>
      <c r="D8" s="442"/>
      <c r="E8" s="436" t="s">
        <v>291</v>
      </c>
      <c r="F8" s="437"/>
      <c r="G8" s="461" t="s">
        <v>373</v>
      </c>
      <c r="H8" s="462"/>
      <c r="I8" s="462"/>
      <c r="J8" s="462"/>
      <c r="K8" s="463"/>
      <c r="L8" s="22"/>
      <c r="M8" s="22"/>
      <c r="P8" s="22"/>
      <c r="Q8" s="436" t="s">
        <v>377</v>
      </c>
      <c r="R8" s="443"/>
      <c r="S8" s="443"/>
      <c r="T8" s="443"/>
      <c r="U8" s="443"/>
      <c r="V8" s="443"/>
      <c r="W8" s="437"/>
      <c r="X8" s="461" t="s">
        <v>383</v>
      </c>
      <c r="Y8" s="462"/>
      <c r="Z8" s="462"/>
      <c r="AA8" s="462"/>
      <c r="AB8" s="463"/>
      <c r="AC8" s="22"/>
      <c r="AD8" s="22"/>
      <c r="AE8" s="22"/>
      <c r="AF8" s="22"/>
      <c r="AG8" s="22"/>
      <c r="AH8" s="464"/>
      <c r="AI8" s="464"/>
      <c r="AJ8" s="464"/>
      <c r="AK8" s="464"/>
      <c r="AL8" s="464"/>
      <c r="AM8" s="464"/>
      <c r="AN8" s="22"/>
      <c r="AO8" s="22"/>
      <c r="AP8" s="22"/>
      <c r="AQ8" s="22"/>
      <c r="AR8" s="22"/>
      <c r="AS8" s="22"/>
      <c r="AT8" s="22"/>
    </row>
    <row r="9" spans="1:51" ht="15.75" customHeight="1" thickBot="1" x14ac:dyDescent="0.25">
      <c r="A9" s="22"/>
      <c r="B9" s="86" t="s">
        <v>8</v>
      </c>
      <c r="C9" s="441" t="s">
        <v>11</v>
      </c>
      <c r="D9" s="442"/>
      <c r="E9" s="436" t="s">
        <v>292</v>
      </c>
      <c r="F9" s="437"/>
      <c r="G9" s="438">
        <f>IF(ISODD(HEX2DEC(G8)/2^(32-1)),(HEX2DEC(G8)-2^32),HEX2DEC(G8))</f>
        <v>-1</v>
      </c>
      <c r="H9" s="439"/>
      <c r="I9" s="439"/>
      <c r="J9" s="439"/>
      <c r="K9" s="440"/>
      <c r="L9" s="22"/>
      <c r="M9" s="22"/>
      <c r="P9" s="22"/>
      <c r="Q9" s="436" t="s">
        <v>292</v>
      </c>
      <c r="R9" s="443"/>
      <c r="S9" s="443"/>
      <c r="T9" s="443"/>
      <c r="U9" s="443"/>
      <c r="V9" s="443"/>
      <c r="W9" s="437"/>
      <c r="X9" s="438">
        <f>IF(ISODD(HEX2DEC(X8)/2^(24-1)),(HEX2DEC(X8)-2^24),HEX2DEC(X8))</f>
        <v>-1</v>
      </c>
      <c r="Y9" s="439"/>
      <c r="Z9" s="439"/>
      <c r="AA9" s="439"/>
      <c r="AB9" s="440"/>
      <c r="AC9" s="22"/>
      <c r="AD9" s="22"/>
      <c r="AE9" s="22"/>
      <c r="AF9" s="22"/>
      <c r="AG9" s="22"/>
      <c r="AH9" s="22"/>
      <c r="AI9" s="22"/>
      <c r="AJ9" s="22"/>
      <c r="AK9" s="22"/>
      <c r="AL9" s="22"/>
      <c r="AM9" s="22"/>
      <c r="AN9" s="22"/>
      <c r="AO9" s="22"/>
      <c r="AP9" s="22"/>
      <c r="AQ9" s="22"/>
      <c r="AR9" s="22"/>
      <c r="AS9" s="22"/>
      <c r="AT9" s="22"/>
    </row>
    <row r="10" spans="1:51" x14ac:dyDescent="0.2">
      <c r="A10" s="22"/>
      <c r="B10" s="22"/>
      <c r="C10" s="22"/>
      <c r="D10" s="22"/>
      <c r="E10" s="25"/>
      <c r="F10" s="25"/>
      <c r="G10" s="25"/>
      <c r="H10" s="25"/>
      <c r="I10" s="25"/>
      <c r="J10" s="25"/>
      <c r="K10" s="25"/>
      <c r="L10" s="22"/>
      <c r="M10" s="22"/>
      <c r="N10" s="22"/>
      <c r="O10" s="22"/>
      <c r="P10" s="22"/>
      <c r="Q10" s="25"/>
      <c r="R10" s="25"/>
      <c r="X10" s="25"/>
      <c r="Y10" s="25"/>
      <c r="Z10" s="25"/>
      <c r="AA10" s="25"/>
      <c r="AB10" s="25"/>
      <c r="AC10" s="22"/>
      <c r="AD10" s="22"/>
      <c r="AE10" s="22"/>
      <c r="AF10" s="22"/>
      <c r="AG10" s="22"/>
      <c r="AH10" s="22"/>
      <c r="AI10" s="22"/>
      <c r="AJ10" s="22"/>
      <c r="AK10" s="22"/>
      <c r="AL10" s="22"/>
      <c r="AM10" s="22"/>
      <c r="AN10" s="22"/>
      <c r="AO10" s="22"/>
      <c r="AP10" s="22"/>
      <c r="AQ10" s="22"/>
      <c r="AR10" s="22"/>
      <c r="AS10" s="22"/>
      <c r="AT10" s="22"/>
    </row>
    <row r="11" spans="1:51" ht="15.75" thickBot="1" x14ac:dyDescent="0.25">
      <c r="A11" s="22"/>
      <c r="B11" s="22"/>
      <c r="C11" s="22"/>
      <c r="D11" s="22"/>
      <c r="E11" s="124" t="s">
        <v>375</v>
      </c>
      <c r="F11" s="98"/>
      <c r="G11" s="98"/>
      <c r="H11" s="25"/>
      <c r="I11" s="25"/>
      <c r="J11" s="25"/>
      <c r="K11" s="25"/>
      <c r="L11" s="22"/>
      <c r="M11" s="22"/>
      <c r="N11" s="22"/>
      <c r="O11" s="22"/>
      <c r="P11" s="22"/>
      <c r="Q11" s="124" t="s">
        <v>376</v>
      </c>
      <c r="R11" s="98"/>
      <c r="X11" s="98"/>
      <c r="Y11" s="25"/>
      <c r="Z11" s="25"/>
      <c r="AA11" s="25"/>
      <c r="AB11" s="25"/>
      <c r="AC11" s="22"/>
      <c r="AD11" s="22"/>
      <c r="AE11" s="22"/>
      <c r="AF11" s="22"/>
      <c r="AG11" s="22"/>
      <c r="AH11" s="22"/>
      <c r="AI11" s="22"/>
      <c r="AJ11" s="22"/>
      <c r="AK11" s="22"/>
      <c r="AL11" s="22"/>
      <c r="AM11" s="22"/>
      <c r="AN11" s="22"/>
      <c r="AO11" s="22"/>
      <c r="AP11" s="22"/>
      <c r="AQ11" s="22"/>
      <c r="AR11" s="22"/>
      <c r="AS11" s="22"/>
      <c r="AT11" s="22"/>
    </row>
    <row r="12" spans="1:51" ht="15.75" customHeight="1" thickBot="1" x14ac:dyDescent="0.25">
      <c r="A12" s="22"/>
      <c r="B12" s="22"/>
      <c r="C12" s="22"/>
      <c r="D12" s="22"/>
      <c r="E12" s="436" t="s">
        <v>38</v>
      </c>
      <c r="F12" s="437"/>
      <c r="G12" s="438" t="str">
        <f>CONCATENATE("0x",DEC2HEX(SUM(M25*2^0,L25*2^1,K25*2^2,J25*2^3,I25*2^4,H25*2^5,G25*2^6,F25*2^7),2))</f>
        <v>0x97</v>
      </c>
      <c r="H12" s="439"/>
      <c r="I12" s="439"/>
      <c r="J12" s="439"/>
      <c r="K12" s="440"/>
      <c r="L12" s="22"/>
      <c r="M12" s="22"/>
      <c r="N12" s="22"/>
      <c r="O12" s="22"/>
      <c r="P12" s="22"/>
      <c r="Q12" s="436" t="s">
        <v>38</v>
      </c>
      <c r="R12" s="443"/>
      <c r="S12" s="443"/>
      <c r="T12" s="443"/>
      <c r="U12" s="443"/>
      <c r="V12" s="443"/>
      <c r="W12" s="437"/>
      <c r="X12" s="438" t="str">
        <f>CONCATENATE("0x",DEC2HEX(SUM(M48*2^0,L48*2^1,K48*2^2,J48*2^3,I48*2^4,H48*2^5,G48*2^6,F48*2^7),2))</f>
        <v>0x98</v>
      </c>
      <c r="Y12" s="439"/>
      <c r="Z12" s="439"/>
      <c r="AA12" s="439"/>
      <c r="AB12" s="440"/>
      <c r="AC12" s="22"/>
      <c r="AD12" s="22"/>
      <c r="AE12" s="22"/>
      <c r="AF12" s="22"/>
      <c r="AG12" s="22"/>
      <c r="AH12" s="22"/>
      <c r="AI12" s="22"/>
      <c r="AJ12" s="22"/>
      <c r="AK12" s="22"/>
      <c r="AL12" s="22"/>
      <c r="AM12" s="22"/>
      <c r="AN12" s="22"/>
      <c r="AO12" s="22"/>
      <c r="AP12" s="22"/>
      <c r="AQ12" s="22"/>
      <c r="AR12" s="22"/>
      <c r="AS12" s="22"/>
      <c r="AT12" s="22"/>
    </row>
    <row r="13" spans="1:51" ht="15.75" thickBot="1" x14ac:dyDescent="0.3">
      <c r="A13" s="21"/>
      <c r="B13" s="22"/>
      <c r="C13" s="22"/>
      <c r="D13" s="22"/>
      <c r="E13" s="436" t="s">
        <v>39</v>
      </c>
      <c r="F13" s="437"/>
      <c r="G13" s="438" t="str">
        <f>CONCATENATE("0x",DEC2HEX(SUM(M40*2^0,L40*2^1,K40*2^2,J40*2^3,I40*2^4,H40*2^5,G40*2^6,F40*2^7),2))</f>
        <v>0xDE</v>
      </c>
      <c r="H13" s="439"/>
      <c r="I13" s="439"/>
      <c r="J13" s="439"/>
      <c r="K13" s="440"/>
      <c r="L13" s="22"/>
      <c r="M13" s="22"/>
      <c r="N13" s="22"/>
      <c r="O13" s="22"/>
      <c r="P13" s="22"/>
      <c r="Q13" s="436" t="s">
        <v>39</v>
      </c>
      <c r="R13" s="443"/>
      <c r="S13" s="443"/>
      <c r="T13" s="443"/>
      <c r="U13" s="443"/>
      <c r="V13" s="443"/>
      <c r="W13" s="437"/>
      <c r="X13" s="438" t="str">
        <f>CONCATENATE("0x",DEC2HEX(SUM(M63*2^0,L63*2^1,K63*2^2,J63*2^3,I63*2^4,H63*2^5,G63*2^6,F63*2^7),2))</f>
        <v>0x0F</v>
      </c>
      <c r="Y13" s="439"/>
      <c r="Z13" s="439"/>
      <c r="AA13" s="439"/>
      <c r="AB13" s="440"/>
      <c r="AC13" s="22"/>
      <c r="AD13" s="22"/>
      <c r="AE13" s="22"/>
      <c r="AF13" s="22"/>
      <c r="AG13" s="22"/>
      <c r="AH13" s="22"/>
      <c r="AI13" s="22"/>
      <c r="AJ13" s="22"/>
      <c r="AK13" s="22"/>
      <c r="AL13" s="22"/>
      <c r="AM13" s="22"/>
      <c r="AN13" s="22"/>
      <c r="AO13" s="22"/>
      <c r="AP13" s="22"/>
      <c r="AQ13" s="22"/>
      <c r="AR13" s="22"/>
      <c r="AS13" s="22"/>
      <c r="AT13" s="22"/>
    </row>
    <row r="14" spans="1:51" ht="15" x14ac:dyDescent="0.25">
      <c r="A14" s="22"/>
      <c r="B14" s="22"/>
      <c r="C14" s="22"/>
      <c r="D14" s="89"/>
      <c r="E14" s="89"/>
      <c r="F14" s="89"/>
      <c r="G14" s="88"/>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row>
    <row r="15" spans="1:51" ht="15" x14ac:dyDescent="0.25">
      <c r="A15" s="22"/>
      <c r="B15" s="22"/>
      <c r="C15" s="22"/>
      <c r="D15" s="89"/>
      <c r="E15" s="89"/>
      <c r="F15" s="89"/>
      <c r="G15" s="88"/>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row>
    <row r="16" spans="1:51" ht="15" x14ac:dyDescent="0.25">
      <c r="A16" s="22"/>
      <c r="B16" s="22"/>
      <c r="C16" s="22"/>
      <c r="D16" s="89"/>
      <c r="E16" s="89"/>
      <c r="F16" s="89"/>
      <c r="G16" s="88"/>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row>
    <row r="17" spans="1:47" ht="15" x14ac:dyDescent="0.25">
      <c r="A17" s="22"/>
      <c r="B17" s="22"/>
      <c r="C17" s="22"/>
      <c r="D17" s="89"/>
      <c r="E17" s="89"/>
      <c r="F17" s="89"/>
      <c r="G17" s="88"/>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row>
    <row r="18" spans="1:47" ht="15" thickBot="1" x14ac:dyDescent="0.25">
      <c r="A18" s="376" t="s">
        <v>289</v>
      </c>
      <c r="B18" s="376"/>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90"/>
    </row>
    <row r="19" spans="1:47" ht="15.75" thickTop="1" x14ac:dyDescent="0.25">
      <c r="A19" s="22"/>
      <c r="B19" s="88"/>
      <c r="C19" s="88"/>
      <c r="D19" s="89"/>
      <c r="E19" s="89"/>
      <c r="F19" s="89"/>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90"/>
    </row>
    <row r="20" spans="1:47" ht="15" thickBot="1" x14ac:dyDescent="0.25">
      <c r="A20" s="22"/>
      <c r="B20" s="88"/>
      <c r="C20" s="88"/>
      <c r="D20" s="88"/>
      <c r="E20" s="91" t="s">
        <v>379</v>
      </c>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90"/>
    </row>
    <row r="21" spans="1:47" ht="15" x14ac:dyDescent="0.25">
      <c r="A21" s="87"/>
      <c r="B21" s="88"/>
      <c r="C21" s="88"/>
      <c r="D21" s="88"/>
      <c r="E21" s="92" t="s">
        <v>32</v>
      </c>
      <c r="F21" s="125">
        <v>31</v>
      </c>
      <c r="G21" s="125">
        <v>30</v>
      </c>
      <c r="H21" s="125">
        <v>29</v>
      </c>
      <c r="I21" s="125">
        <v>28</v>
      </c>
      <c r="J21" s="125">
        <v>27</v>
      </c>
      <c r="K21" s="125">
        <v>26</v>
      </c>
      <c r="L21" s="125">
        <v>25</v>
      </c>
      <c r="M21" s="125">
        <v>24</v>
      </c>
      <c r="N21" s="125">
        <v>23</v>
      </c>
      <c r="O21" s="125">
        <v>22</v>
      </c>
      <c r="P21" s="125">
        <v>21</v>
      </c>
      <c r="Q21" s="125">
        <v>20</v>
      </c>
      <c r="R21" s="125">
        <v>19</v>
      </c>
      <c r="S21" s="125">
        <v>18</v>
      </c>
      <c r="T21" s="125">
        <v>17</v>
      </c>
      <c r="U21" s="125">
        <v>16</v>
      </c>
      <c r="V21" s="125">
        <v>15</v>
      </c>
      <c r="W21" s="125">
        <v>14</v>
      </c>
      <c r="X21" s="125">
        <v>13</v>
      </c>
      <c r="Y21" s="125">
        <v>12</v>
      </c>
      <c r="Z21" s="125">
        <v>11</v>
      </c>
      <c r="AA21" s="125">
        <v>10</v>
      </c>
      <c r="AB21" s="125">
        <v>9</v>
      </c>
      <c r="AC21" s="125">
        <v>8</v>
      </c>
      <c r="AD21" s="125">
        <v>7</v>
      </c>
      <c r="AE21" s="125">
        <v>6</v>
      </c>
      <c r="AF21" s="125">
        <v>5</v>
      </c>
      <c r="AG21" s="125">
        <v>4</v>
      </c>
      <c r="AH21" s="125">
        <v>3</v>
      </c>
      <c r="AI21" s="125">
        <v>2</v>
      </c>
      <c r="AJ21" s="125">
        <v>1</v>
      </c>
      <c r="AK21" s="125">
        <v>0</v>
      </c>
      <c r="AL21" s="456" t="s">
        <v>33</v>
      </c>
      <c r="AM21" s="457"/>
      <c r="AN21" s="457"/>
      <c r="AO21" s="457"/>
      <c r="AP21" s="457"/>
      <c r="AQ21" s="457"/>
      <c r="AR21" s="457"/>
      <c r="AS21" s="458"/>
      <c r="AT21" s="88"/>
      <c r="AU21" s="90"/>
    </row>
    <row r="22" spans="1:47" x14ac:dyDescent="0.2">
      <c r="A22" s="22"/>
      <c r="B22" s="88"/>
      <c r="C22" s="88"/>
      <c r="D22" s="88"/>
      <c r="E22" s="93" t="s">
        <v>34</v>
      </c>
      <c r="F22" s="94">
        <f t="shared" ref="F22:AK22" si="0">IF(ISODD(HEX2DEC($G$8)/2^F$21),1,0)</f>
        <v>1</v>
      </c>
      <c r="G22" s="94">
        <f t="shared" si="0"/>
        <v>1</v>
      </c>
      <c r="H22" s="94">
        <f t="shared" si="0"/>
        <v>1</v>
      </c>
      <c r="I22" s="94">
        <f t="shared" si="0"/>
        <v>1</v>
      </c>
      <c r="J22" s="94">
        <f t="shared" si="0"/>
        <v>1</v>
      </c>
      <c r="K22" s="94">
        <f t="shared" si="0"/>
        <v>1</v>
      </c>
      <c r="L22" s="94">
        <f t="shared" si="0"/>
        <v>1</v>
      </c>
      <c r="M22" s="94">
        <f t="shared" si="0"/>
        <v>1</v>
      </c>
      <c r="N22" s="95">
        <f t="shared" si="0"/>
        <v>1</v>
      </c>
      <c r="O22" s="94">
        <f t="shared" si="0"/>
        <v>1</v>
      </c>
      <c r="P22" s="94">
        <f t="shared" si="0"/>
        <v>1</v>
      </c>
      <c r="Q22" s="94">
        <f t="shared" si="0"/>
        <v>1</v>
      </c>
      <c r="R22" s="94">
        <f t="shared" si="0"/>
        <v>1</v>
      </c>
      <c r="S22" s="94">
        <f t="shared" si="0"/>
        <v>1</v>
      </c>
      <c r="T22" s="94">
        <f t="shared" si="0"/>
        <v>1</v>
      </c>
      <c r="U22" s="94">
        <f t="shared" si="0"/>
        <v>1</v>
      </c>
      <c r="V22" s="95">
        <f t="shared" si="0"/>
        <v>1</v>
      </c>
      <c r="W22" s="94">
        <f t="shared" si="0"/>
        <v>1</v>
      </c>
      <c r="X22" s="94">
        <f t="shared" si="0"/>
        <v>1</v>
      </c>
      <c r="Y22" s="94">
        <f t="shared" si="0"/>
        <v>1</v>
      </c>
      <c r="Z22" s="94">
        <f t="shared" si="0"/>
        <v>1</v>
      </c>
      <c r="AA22" s="94">
        <f t="shared" si="0"/>
        <v>1</v>
      </c>
      <c r="AB22" s="94">
        <f t="shared" si="0"/>
        <v>1</v>
      </c>
      <c r="AC22" s="94">
        <f t="shared" si="0"/>
        <v>1</v>
      </c>
      <c r="AD22" s="95">
        <f t="shared" si="0"/>
        <v>1</v>
      </c>
      <c r="AE22" s="94">
        <f t="shared" si="0"/>
        <v>1</v>
      </c>
      <c r="AF22" s="94">
        <f t="shared" si="0"/>
        <v>1</v>
      </c>
      <c r="AG22" s="94">
        <f t="shared" si="0"/>
        <v>1</v>
      </c>
      <c r="AH22" s="94">
        <f t="shared" si="0"/>
        <v>1</v>
      </c>
      <c r="AI22" s="94">
        <f t="shared" si="0"/>
        <v>1</v>
      </c>
      <c r="AJ22" s="94">
        <f t="shared" si="0"/>
        <v>1</v>
      </c>
      <c r="AK22" s="96">
        <f t="shared" si="0"/>
        <v>1</v>
      </c>
      <c r="AL22" s="95">
        <v>1</v>
      </c>
      <c r="AM22" s="94">
        <v>0</v>
      </c>
      <c r="AN22" s="94">
        <v>0</v>
      </c>
      <c r="AO22" s="94">
        <v>1</v>
      </c>
      <c r="AP22" s="94">
        <v>1</v>
      </c>
      <c r="AQ22" s="94">
        <v>0</v>
      </c>
      <c r="AR22" s="94">
        <v>1</v>
      </c>
      <c r="AS22" s="97">
        <v>1</v>
      </c>
      <c r="AT22" s="88"/>
      <c r="AU22" s="90"/>
    </row>
    <row r="23" spans="1:47" x14ac:dyDescent="0.2">
      <c r="A23" s="98"/>
      <c r="B23" s="98"/>
      <c r="C23" s="88"/>
      <c r="D23" s="88"/>
      <c r="E23" s="93" t="s">
        <v>35</v>
      </c>
      <c r="F23" s="444">
        <f>SUM(M22*2^0,L22*2^1,K22*2^2,J22*2^3,I22*2^4,H22*2^5,G22*2^6,F22*2^7)</f>
        <v>255</v>
      </c>
      <c r="G23" s="444"/>
      <c r="H23" s="444"/>
      <c r="I23" s="444"/>
      <c r="J23" s="444"/>
      <c r="K23" s="444"/>
      <c r="L23" s="444"/>
      <c r="M23" s="445"/>
      <c r="N23" s="446">
        <f>SUM(U22*2^0,T22*2^1,S22*2^2,R22*2^3,Q22*2^4,P22*2^5,O22*2^6,N22*2^7)</f>
        <v>255</v>
      </c>
      <c r="O23" s="444"/>
      <c r="P23" s="444"/>
      <c r="Q23" s="444"/>
      <c r="R23" s="444"/>
      <c r="S23" s="444"/>
      <c r="T23" s="444"/>
      <c r="U23" s="445"/>
      <c r="V23" s="446">
        <f>SUM(AC22*2^0,AB22*2^1,AA22*2^2,Z22*2^3,Y22*2^4,X22*2^5,W22*2^6,V22*2^7)</f>
        <v>255</v>
      </c>
      <c r="W23" s="444"/>
      <c r="X23" s="444"/>
      <c r="Y23" s="444"/>
      <c r="Z23" s="444"/>
      <c r="AA23" s="444"/>
      <c r="AB23" s="444"/>
      <c r="AC23" s="445"/>
      <c r="AD23" s="446">
        <f>SUM(AK22*2^0,AJ22*2^1,AI22*2^2,AH22*2^3,AG22*2^4,AF22*2^5,AE22*2^6,AD22*2^7)</f>
        <v>255</v>
      </c>
      <c r="AE23" s="444"/>
      <c r="AF23" s="444"/>
      <c r="AG23" s="444"/>
      <c r="AH23" s="444"/>
      <c r="AI23" s="444"/>
      <c r="AJ23" s="444"/>
      <c r="AK23" s="445"/>
      <c r="AL23" s="446">
        <f>SUM(AS22*2^0,AR22*2^1,AQ22*2^2,AP22*2^3,AO22*2^4,AN22*2^5,AM22*2^6,AL22*2^7)</f>
        <v>155</v>
      </c>
      <c r="AM23" s="444"/>
      <c r="AN23" s="444"/>
      <c r="AO23" s="444"/>
      <c r="AP23" s="444"/>
      <c r="AQ23" s="444"/>
      <c r="AR23" s="444"/>
      <c r="AS23" s="447"/>
      <c r="AT23" s="88"/>
      <c r="AU23" s="90"/>
    </row>
    <row r="24" spans="1:47" ht="15" thickBot="1" x14ac:dyDescent="0.25">
      <c r="A24" s="88"/>
      <c r="B24" s="88"/>
      <c r="C24" s="88"/>
      <c r="D24" s="88"/>
      <c r="E24" s="99" t="s">
        <v>36</v>
      </c>
      <c r="F24" s="434">
        <f>MOD(SUM(F23,N23,V23,AD23,AL23),2^8)</f>
        <v>151</v>
      </c>
      <c r="G24" s="434"/>
      <c r="H24" s="434"/>
      <c r="I24" s="434"/>
      <c r="J24" s="434"/>
      <c r="K24" s="434"/>
      <c r="L24" s="434"/>
      <c r="M24" s="435"/>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1"/>
      <c r="AT24" s="88"/>
      <c r="AU24" s="90"/>
    </row>
    <row r="25" spans="1:47" ht="15.75" thickBot="1" x14ac:dyDescent="0.3">
      <c r="A25" s="88"/>
      <c r="B25" s="88"/>
      <c r="C25" s="88"/>
      <c r="D25" s="88"/>
      <c r="E25" s="102" t="s">
        <v>37</v>
      </c>
      <c r="F25" s="103">
        <f>IF(ISODD(F24/2^7),1,0)</f>
        <v>1</v>
      </c>
      <c r="G25" s="103">
        <f>IF(ISODD(F24/2^6),1,0)</f>
        <v>0</v>
      </c>
      <c r="H25" s="103">
        <f>IF(ISODD(F24/2^5),1,0)</f>
        <v>0</v>
      </c>
      <c r="I25" s="103">
        <f>IF(ISODD(F24/2^4),1,0)</f>
        <v>1</v>
      </c>
      <c r="J25" s="103">
        <f>IF(ISODD(F24/2^3),1,0)</f>
        <v>0</v>
      </c>
      <c r="K25" s="103">
        <f>IF(ISODD(F24/2^2),1,0)</f>
        <v>1</v>
      </c>
      <c r="L25" s="103">
        <f>IF(ISODD(F24/2^1),1,0)</f>
        <v>1</v>
      </c>
      <c r="M25" s="104">
        <f>IF(ISODD(F24/2^0),1,0)</f>
        <v>1</v>
      </c>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6"/>
      <c r="AT25" s="88"/>
      <c r="AU25" s="90"/>
    </row>
    <row r="26" spans="1:47" x14ac:dyDescent="0.2">
      <c r="A26" s="107"/>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90"/>
    </row>
    <row r="27" spans="1:47" x14ac:dyDescent="0.2">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90"/>
    </row>
    <row r="28" spans="1:47" ht="15.75" thickBot="1" x14ac:dyDescent="0.3">
      <c r="A28" s="88"/>
      <c r="B28" s="88"/>
      <c r="C28" s="88"/>
      <c r="D28" s="108"/>
      <c r="E28" s="91" t="s">
        <v>382</v>
      </c>
      <c r="F28" s="89"/>
      <c r="G28" s="89"/>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90"/>
    </row>
    <row r="29" spans="1:47" x14ac:dyDescent="0.2">
      <c r="A29" s="88"/>
      <c r="B29" s="88"/>
      <c r="C29" s="88"/>
      <c r="D29" s="88"/>
      <c r="E29" s="92" t="s">
        <v>40</v>
      </c>
      <c r="F29" s="125">
        <v>31</v>
      </c>
      <c r="G29" s="125">
        <v>30</v>
      </c>
      <c r="H29" s="125">
        <v>29</v>
      </c>
      <c r="I29" s="125">
        <v>28</v>
      </c>
      <c r="J29" s="125">
        <v>27</v>
      </c>
      <c r="K29" s="125">
        <v>26</v>
      </c>
      <c r="L29" s="125">
        <v>25</v>
      </c>
      <c r="M29" s="125">
        <v>24</v>
      </c>
      <c r="N29" s="125">
        <v>23</v>
      </c>
      <c r="O29" s="125">
        <v>22</v>
      </c>
      <c r="P29" s="125">
        <v>21</v>
      </c>
      <c r="Q29" s="125">
        <v>20</v>
      </c>
      <c r="R29" s="125">
        <v>19</v>
      </c>
      <c r="S29" s="125">
        <v>18</v>
      </c>
      <c r="T29" s="125">
        <v>17</v>
      </c>
      <c r="U29" s="125">
        <v>16</v>
      </c>
      <c r="V29" s="125">
        <v>15</v>
      </c>
      <c r="W29" s="125">
        <v>14</v>
      </c>
      <c r="X29" s="125">
        <v>13</v>
      </c>
      <c r="Y29" s="125">
        <v>12</v>
      </c>
      <c r="Z29" s="125">
        <v>11</v>
      </c>
      <c r="AA29" s="125">
        <v>10</v>
      </c>
      <c r="AB29" s="125">
        <v>9</v>
      </c>
      <c r="AC29" s="125">
        <v>8</v>
      </c>
      <c r="AD29" s="125">
        <v>7</v>
      </c>
      <c r="AE29" s="125">
        <v>6</v>
      </c>
      <c r="AF29" s="125">
        <v>5</v>
      </c>
      <c r="AG29" s="125">
        <v>4</v>
      </c>
      <c r="AH29" s="125">
        <v>3</v>
      </c>
      <c r="AI29" s="125">
        <v>2</v>
      </c>
      <c r="AJ29" s="125">
        <v>1</v>
      </c>
      <c r="AK29" s="126">
        <v>0</v>
      </c>
      <c r="AL29" s="88"/>
      <c r="AM29" s="88"/>
      <c r="AN29" s="88"/>
      <c r="AO29" s="88"/>
      <c r="AP29" s="88"/>
      <c r="AQ29" s="88"/>
      <c r="AR29" s="88"/>
      <c r="AS29" s="88"/>
      <c r="AT29" s="88"/>
      <c r="AU29" s="90"/>
    </row>
    <row r="30" spans="1:47" x14ac:dyDescent="0.2">
      <c r="A30" s="88"/>
      <c r="B30" s="88"/>
      <c r="C30" s="88"/>
      <c r="D30" s="88"/>
      <c r="E30" s="109" t="s">
        <v>34</v>
      </c>
      <c r="F30" s="94">
        <f t="shared" ref="F30:AK30" si="1">IF(ISODD(HEX2DEC($G$8)/2^F$29),1,0)</f>
        <v>1</v>
      </c>
      <c r="G30" s="94">
        <f t="shared" si="1"/>
        <v>1</v>
      </c>
      <c r="H30" s="94">
        <f t="shared" si="1"/>
        <v>1</v>
      </c>
      <c r="I30" s="94">
        <f t="shared" si="1"/>
        <v>1</v>
      </c>
      <c r="J30" s="94">
        <f t="shared" si="1"/>
        <v>1</v>
      </c>
      <c r="K30" s="94">
        <f t="shared" si="1"/>
        <v>1</v>
      </c>
      <c r="L30" s="94">
        <f t="shared" si="1"/>
        <v>1</v>
      </c>
      <c r="M30" s="94">
        <f t="shared" si="1"/>
        <v>1</v>
      </c>
      <c r="N30" s="95">
        <f t="shared" si="1"/>
        <v>1</v>
      </c>
      <c r="O30" s="94">
        <f t="shared" si="1"/>
        <v>1</v>
      </c>
      <c r="P30" s="94">
        <f t="shared" si="1"/>
        <v>1</v>
      </c>
      <c r="Q30" s="94">
        <f t="shared" si="1"/>
        <v>1</v>
      </c>
      <c r="R30" s="94">
        <f t="shared" si="1"/>
        <v>1</v>
      </c>
      <c r="S30" s="94">
        <f t="shared" si="1"/>
        <v>1</v>
      </c>
      <c r="T30" s="94">
        <f t="shared" si="1"/>
        <v>1</v>
      </c>
      <c r="U30" s="94">
        <f t="shared" si="1"/>
        <v>1</v>
      </c>
      <c r="V30" s="95">
        <f t="shared" si="1"/>
        <v>1</v>
      </c>
      <c r="W30" s="94">
        <f t="shared" si="1"/>
        <v>1</v>
      </c>
      <c r="X30" s="94">
        <f t="shared" si="1"/>
        <v>1</v>
      </c>
      <c r="Y30" s="94">
        <f t="shared" si="1"/>
        <v>1</v>
      </c>
      <c r="Z30" s="94">
        <f t="shared" si="1"/>
        <v>1</v>
      </c>
      <c r="AA30" s="94">
        <f t="shared" si="1"/>
        <v>1</v>
      </c>
      <c r="AB30" s="94">
        <f t="shared" si="1"/>
        <v>1</v>
      </c>
      <c r="AC30" s="94">
        <f t="shared" si="1"/>
        <v>1</v>
      </c>
      <c r="AD30" s="95">
        <f t="shared" si="1"/>
        <v>1</v>
      </c>
      <c r="AE30" s="94">
        <f t="shared" si="1"/>
        <v>1</v>
      </c>
      <c r="AF30" s="94">
        <f t="shared" si="1"/>
        <v>1</v>
      </c>
      <c r="AG30" s="94">
        <f t="shared" si="1"/>
        <v>1</v>
      </c>
      <c r="AH30" s="94">
        <f t="shared" si="1"/>
        <v>1</v>
      </c>
      <c r="AI30" s="94">
        <f t="shared" si="1"/>
        <v>1</v>
      </c>
      <c r="AJ30" s="94">
        <f t="shared" si="1"/>
        <v>1</v>
      </c>
      <c r="AK30" s="97">
        <f t="shared" si="1"/>
        <v>1</v>
      </c>
      <c r="AL30" s="88"/>
      <c r="AM30" s="88"/>
      <c r="AN30" s="88"/>
      <c r="AO30" s="88"/>
      <c r="AP30" s="88"/>
      <c r="AQ30" s="88"/>
      <c r="AR30" s="88"/>
      <c r="AS30" s="88"/>
      <c r="AT30" s="88"/>
      <c r="AU30" s="90"/>
    </row>
    <row r="31" spans="1:47" x14ac:dyDescent="0.2">
      <c r="A31" s="88"/>
      <c r="B31" s="88"/>
      <c r="C31" s="88"/>
      <c r="D31" s="95" t="s">
        <v>41</v>
      </c>
      <c r="E31" s="110">
        <v>0</v>
      </c>
      <c r="F31" s="111">
        <f t="shared" ref="F31:U35" si="2">E32</f>
        <v>0</v>
      </c>
      <c r="G31" s="111">
        <f t="shared" si="2"/>
        <v>0</v>
      </c>
      <c r="H31" s="111">
        <f t="shared" si="2"/>
        <v>0</v>
      </c>
      <c r="I31" s="111">
        <f t="shared" si="2"/>
        <v>0</v>
      </c>
      <c r="J31" s="111">
        <f t="shared" si="2"/>
        <v>0</v>
      </c>
      <c r="K31" s="111">
        <f t="shared" si="2"/>
        <v>1</v>
      </c>
      <c r="L31" s="111">
        <f t="shared" si="2"/>
        <v>0</v>
      </c>
      <c r="M31" s="111">
        <f t="shared" si="2"/>
        <v>1</v>
      </c>
      <c r="N31" s="111">
        <f t="shared" si="2"/>
        <v>1</v>
      </c>
      <c r="O31" s="111">
        <f t="shared" si="2"/>
        <v>1</v>
      </c>
      <c r="P31" s="111">
        <f t="shared" si="2"/>
        <v>1</v>
      </c>
      <c r="Q31" s="111">
        <f t="shared" si="2"/>
        <v>0</v>
      </c>
      <c r="R31" s="111">
        <f t="shared" si="2"/>
        <v>0</v>
      </c>
      <c r="S31" s="111">
        <f t="shared" si="2"/>
        <v>1</v>
      </c>
      <c r="T31" s="111">
        <f t="shared" si="2"/>
        <v>1</v>
      </c>
      <c r="U31" s="111">
        <f t="shared" si="2"/>
        <v>0</v>
      </c>
      <c r="V31" s="111">
        <f t="shared" ref="V31:AK35" si="3">U32</f>
        <v>0</v>
      </c>
      <c r="W31" s="111">
        <f t="shared" si="3"/>
        <v>1</v>
      </c>
      <c r="X31" s="111">
        <f t="shared" si="3"/>
        <v>0</v>
      </c>
      <c r="Y31" s="111">
        <f t="shared" si="3"/>
        <v>0</v>
      </c>
      <c r="Z31" s="111">
        <f t="shared" si="3"/>
        <v>1</v>
      </c>
      <c r="AA31" s="111">
        <f t="shared" si="3"/>
        <v>1</v>
      </c>
      <c r="AB31" s="111">
        <f t="shared" si="3"/>
        <v>0</v>
      </c>
      <c r="AC31" s="111">
        <f t="shared" si="3"/>
        <v>0</v>
      </c>
      <c r="AD31" s="111">
        <f t="shared" si="3"/>
        <v>0</v>
      </c>
      <c r="AE31" s="111">
        <f t="shared" si="3"/>
        <v>0</v>
      </c>
      <c r="AF31" s="111">
        <f t="shared" si="3"/>
        <v>0</v>
      </c>
      <c r="AG31" s="111">
        <f t="shared" si="3"/>
        <v>1</v>
      </c>
      <c r="AH31" s="111">
        <f t="shared" si="3"/>
        <v>1</v>
      </c>
      <c r="AI31" s="111">
        <f t="shared" si="3"/>
        <v>0</v>
      </c>
      <c r="AJ31" s="111">
        <f t="shared" si="3"/>
        <v>1</v>
      </c>
      <c r="AK31" s="112">
        <f t="shared" si="3"/>
        <v>1</v>
      </c>
      <c r="AL31" s="88"/>
      <c r="AM31" s="88"/>
      <c r="AN31" s="88"/>
      <c r="AO31" s="88"/>
      <c r="AP31" s="88"/>
      <c r="AQ31" s="88"/>
      <c r="AR31" s="88"/>
      <c r="AS31" s="88"/>
      <c r="AT31" s="88"/>
      <c r="AU31" s="90"/>
    </row>
    <row r="32" spans="1:47" x14ac:dyDescent="0.2">
      <c r="A32" s="88"/>
      <c r="B32" s="88"/>
      <c r="C32" s="88"/>
      <c r="D32" s="113"/>
      <c r="E32" s="114">
        <v>0</v>
      </c>
      <c r="F32" s="115">
        <f t="shared" si="2"/>
        <v>0</v>
      </c>
      <c r="G32" s="115">
        <f t="shared" si="2"/>
        <v>0</v>
      </c>
      <c r="H32" s="115">
        <f t="shared" si="2"/>
        <v>0</v>
      </c>
      <c r="I32" s="115">
        <f t="shared" si="2"/>
        <v>0</v>
      </c>
      <c r="J32" s="115">
        <f t="shared" si="2"/>
        <v>1</v>
      </c>
      <c r="K32" s="115">
        <f t="shared" si="2"/>
        <v>0</v>
      </c>
      <c r="L32" s="115">
        <f t="shared" si="2"/>
        <v>1</v>
      </c>
      <c r="M32" s="115">
        <f t="shared" si="2"/>
        <v>1</v>
      </c>
      <c r="N32" s="115">
        <f t="shared" si="2"/>
        <v>1</v>
      </c>
      <c r="O32" s="115">
        <f t="shared" si="2"/>
        <v>1</v>
      </c>
      <c r="P32" s="115">
        <f t="shared" si="2"/>
        <v>0</v>
      </c>
      <c r="Q32" s="115">
        <f t="shared" si="2"/>
        <v>0</v>
      </c>
      <c r="R32" s="115">
        <f t="shared" si="2"/>
        <v>1</v>
      </c>
      <c r="S32" s="115">
        <f t="shared" si="2"/>
        <v>1</v>
      </c>
      <c r="T32" s="115">
        <f t="shared" si="2"/>
        <v>0</v>
      </c>
      <c r="U32" s="115">
        <f t="shared" si="2"/>
        <v>0</v>
      </c>
      <c r="V32" s="115">
        <f t="shared" si="3"/>
        <v>1</v>
      </c>
      <c r="W32" s="115">
        <f t="shared" si="3"/>
        <v>0</v>
      </c>
      <c r="X32" s="115">
        <f t="shared" si="3"/>
        <v>0</v>
      </c>
      <c r="Y32" s="115">
        <f t="shared" si="3"/>
        <v>1</v>
      </c>
      <c r="Z32" s="115">
        <f t="shared" si="3"/>
        <v>1</v>
      </c>
      <c r="AA32" s="115">
        <f t="shared" si="3"/>
        <v>0</v>
      </c>
      <c r="AB32" s="115">
        <f t="shared" si="3"/>
        <v>0</v>
      </c>
      <c r="AC32" s="115">
        <f t="shared" si="3"/>
        <v>0</v>
      </c>
      <c r="AD32" s="115">
        <f t="shared" si="3"/>
        <v>0</v>
      </c>
      <c r="AE32" s="115">
        <f t="shared" si="3"/>
        <v>0</v>
      </c>
      <c r="AF32" s="115">
        <f t="shared" si="3"/>
        <v>1</v>
      </c>
      <c r="AG32" s="115">
        <f t="shared" si="3"/>
        <v>1</v>
      </c>
      <c r="AH32" s="115">
        <f t="shared" si="3"/>
        <v>0</v>
      </c>
      <c r="AI32" s="115">
        <f t="shared" si="3"/>
        <v>1</v>
      </c>
      <c r="AJ32" s="115">
        <f t="shared" si="3"/>
        <v>1</v>
      </c>
      <c r="AK32" s="116">
        <f t="shared" si="3"/>
        <v>1</v>
      </c>
      <c r="AL32" s="88"/>
      <c r="AM32" s="88"/>
      <c r="AN32" s="88"/>
      <c r="AO32" s="88"/>
      <c r="AP32" s="88"/>
      <c r="AQ32" s="88"/>
      <c r="AR32" s="88"/>
      <c r="AS32" s="88"/>
      <c r="AT32" s="88"/>
      <c r="AU32" s="90"/>
    </row>
    <row r="33" spans="1:48" x14ac:dyDescent="0.2">
      <c r="A33" s="88"/>
      <c r="B33" s="108"/>
      <c r="C33" s="108"/>
      <c r="D33" s="113"/>
      <c r="E33" s="114">
        <v>0</v>
      </c>
      <c r="F33" s="115">
        <f t="shared" si="2"/>
        <v>0</v>
      </c>
      <c r="G33" s="115">
        <f t="shared" si="2"/>
        <v>0</v>
      </c>
      <c r="H33" s="115">
        <f t="shared" si="2"/>
        <v>0</v>
      </c>
      <c r="I33" s="115">
        <f t="shared" si="2"/>
        <v>1</v>
      </c>
      <c r="J33" s="115">
        <f t="shared" si="2"/>
        <v>0</v>
      </c>
      <c r="K33" s="115">
        <f t="shared" si="2"/>
        <v>1</v>
      </c>
      <c r="L33" s="115">
        <f t="shared" si="2"/>
        <v>1</v>
      </c>
      <c r="M33" s="115">
        <f t="shared" si="2"/>
        <v>1</v>
      </c>
      <c r="N33" s="115">
        <f t="shared" si="2"/>
        <v>1</v>
      </c>
      <c r="O33" s="115">
        <f t="shared" si="2"/>
        <v>0</v>
      </c>
      <c r="P33" s="115">
        <f t="shared" si="2"/>
        <v>0</v>
      </c>
      <c r="Q33" s="115">
        <f t="shared" si="2"/>
        <v>1</v>
      </c>
      <c r="R33" s="115">
        <f t="shared" si="2"/>
        <v>1</v>
      </c>
      <c r="S33" s="115">
        <f t="shared" si="2"/>
        <v>0</v>
      </c>
      <c r="T33" s="115">
        <f t="shared" si="2"/>
        <v>0</v>
      </c>
      <c r="U33" s="115">
        <f t="shared" si="2"/>
        <v>1</v>
      </c>
      <c r="V33" s="115">
        <f t="shared" si="3"/>
        <v>0</v>
      </c>
      <c r="W33" s="115">
        <f t="shared" si="3"/>
        <v>0</v>
      </c>
      <c r="X33" s="115">
        <f t="shared" si="3"/>
        <v>1</v>
      </c>
      <c r="Y33" s="115">
        <f t="shared" si="3"/>
        <v>1</v>
      </c>
      <c r="Z33" s="115">
        <f t="shared" si="3"/>
        <v>0</v>
      </c>
      <c r="AA33" s="115">
        <f t="shared" si="3"/>
        <v>0</v>
      </c>
      <c r="AB33" s="115">
        <f t="shared" si="3"/>
        <v>0</v>
      </c>
      <c r="AC33" s="115">
        <f t="shared" si="3"/>
        <v>0</v>
      </c>
      <c r="AD33" s="115">
        <f t="shared" si="3"/>
        <v>0</v>
      </c>
      <c r="AE33" s="115">
        <f t="shared" si="3"/>
        <v>1</v>
      </c>
      <c r="AF33" s="115">
        <f t="shared" si="3"/>
        <v>1</v>
      </c>
      <c r="AG33" s="115">
        <f t="shared" si="3"/>
        <v>0</v>
      </c>
      <c r="AH33" s="115">
        <f t="shared" si="3"/>
        <v>1</v>
      </c>
      <c r="AI33" s="115">
        <f t="shared" si="3"/>
        <v>1</v>
      </c>
      <c r="AJ33" s="115">
        <f t="shared" si="3"/>
        <v>1</v>
      </c>
      <c r="AK33" s="116">
        <f t="shared" si="3"/>
        <v>0</v>
      </c>
      <c r="AL33" s="88"/>
      <c r="AM33" s="88"/>
      <c r="AN33" s="88"/>
      <c r="AO33" s="88"/>
      <c r="AP33" s="88"/>
      <c r="AQ33" s="88"/>
      <c r="AR33" s="88"/>
      <c r="AS33" s="88"/>
      <c r="AT33" s="88"/>
      <c r="AU33" s="90"/>
    </row>
    <row r="34" spans="1:48" x14ac:dyDescent="0.2">
      <c r="A34" s="88"/>
      <c r="B34" s="88"/>
      <c r="C34" s="88"/>
      <c r="D34" s="113"/>
      <c r="E34" s="114">
        <v>0</v>
      </c>
      <c r="F34" s="115">
        <f t="shared" si="2"/>
        <v>0</v>
      </c>
      <c r="G34" s="115">
        <f t="shared" si="2"/>
        <v>0</v>
      </c>
      <c r="H34" s="115">
        <f t="shared" si="2"/>
        <v>1</v>
      </c>
      <c r="I34" s="115">
        <f t="shared" si="2"/>
        <v>0</v>
      </c>
      <c r="J34" s="115">
        <f t="shared" si="2"/>
        <v>1</v>
      </c>
      <c r="K34" s="115">
        <f t="shared" si="2"/>
        <v>1</v>
      </c>
      <c r="L34" s="115">
        <f t="shared" si="2"/>
        <v>1</v>
      </c>
      <c r="M34" s="115">
        <f t="shared" si="2"/>
        <v>1</v>
      </c>
      <c r="N34" s="115">
        <f t="shared" si="2"/>
        <v>0</v>
      </c>
      <c r="O34" s="115">
        <f t="shared" si="2"/>
        <v>0</v>
      </c>
      <c r="P34" s="115">
        <f t="shared" si="2"/>
        <v>1</v>
      </c>
      <c r="Q34" s="115">
        <f t="shared" si="2"/>
        <v>1</v>
      </c>
      <c r="R34" s="115">
        <f t="shared" si="2"/>
        <v>0</v>
      </c>
      <c r="S34" s="115">
        <f t="shared" si="2"/>
        <v>0</v>
      </c>
      <c r="T34" s="115">
        <f t="shared" si="2"/>
        <v>1</v>
      </c>
      <c r="U34" s="115">
        <f t="shared" si="2"/>
        <v>0</v>
      </c>
      <c r="V34" s="115">
        <f t="shared" si="3"/>
        <v>0</v>
      </c>
      <c r="W34" s="115">
        <f t="shared" si="3"/>
        <v>1</v>
      </c>
      <c r="X34" s="115">
        <f t="shared" si="3"/>
        <v>1</v>
      </c>
      <c r="Y34" s="115">
        <f t="shared" si="3"/>
        <v>0</v>
      </c>
      <c r="Z34" s="115">
        <f t="shared" si="3"/>
        <v>0</v>
      </c>
      <c r="AA34" s="115">
        <f t="shared" si="3"/>
        <v>0</v>
      </c>
      <c r="AB34" s="115">
        <f t="shared" si="3"/>
        <v>0</v>
      </c>
      <c r="AC34" s="115">
        <f t="shared" si="3"/>
        <v>0</v>
      </c>
      <c r="AD34" s="115">
        <f t="shared" si="3"/>
        <v>1</v>
      </c>
      <c r="AE34" s="115">
        <f t="shared" si="3"/>
        <v>1</v>
      </c>
      <c r="AF34" s="115">
        <f t="shared" si="3"/>
        <v>0</v>
      </c>
      <c r="AG34" s="115">
        <f t="shared" si="3"/>
        <v>1</v>
      </c>
      <c r="AH34" s="115">
        <f t="shared" si="3"/>
        <v>1</v>
      </c>
      <c r="AI34" s="115">
        <f t="shared" si="3"/>
        <v>1</v>
      </c>
      <c r="AJ34" s="115">
        <f t="shared" si="3"/>
        <v>0</v>
      </c>
      <c r="AK34" s="116">
        <f t="shared" si="3"/>
        <v>1</v>
      </c>
      <c r="AL34" s="88"/>
      <c r="AM34" s="88"/>
      <c r="AN34" s="88"/>
      <c r="AO34" s="88"/>
      <c r="AP34" s="88"/>
      <c r="AQ34" s="88"/>
      <c r="AR34" s="88"/>
      <c r="AS34" s="88"/>
      <c r="AT34" s="88"/>
      <c r="AU34" s="90"/>
    </row>
    <row r="35" spans="1:48" x14ac:dyDescent="0.2">
      <c r="A35" s="88"/>
      <c r="B35" s="88"/>
      <c r="C35" s="88"/>
      <c r="D35" s="113"/>
      <c r="E35" s="114">
        <v>0</v>
      </c>
      <c r="F35" s="71">
        <f t="shared" si="2"/>
        <v>0</v>
      </c>
      <c r="G35" s="71">
        <f t="shared" si="2"/>
        <v>1</v>
      </c>
      <c r="H35" s="71">
        <f>G36</f>
        <v>0</v>
      </c>
      <c r="I35" s="71">
        <f t="shared" si="2"/>
        <v>1</v>
      </c>
      <c r="J35" s="71">
        <f t="shared" si="2"/>
        <v>1</v>
      </c>
      <c r="K35" s="71">
        <f t="shared" si="2"/>
        <v>1</v>
      </c>
      <c r="L35" s="71">
        <f t="shared" si="2"/>
        <v>1</v>
      </c>
      <c r="M35" s="71">
        <f t="shared" si="2"/>
        <v>0</v>
      </c>
      <c r="N35" s="71">
        <f t="shared" si="2"/>
        <v>0</v>
      </c>
      <c r="O35" s="71">
        <f t="shared" si="2"/>
        <v>1</v>
      </c>
      <c r="P35" s="71">
        <f t="shared" si="2"/>
        <v>1</v>
      </c>
      <c r="Q35" s="71">
        <f t="shared" si="2"/>
        <v>0</v>
      </c>
      <c r="R35" s="71">
        <f t="shared" si="2"/>
        <v>0</v>
      </c>
      <c r="S35" s="71">
        <f t="shared" si="2"/>
        <v>1</v>
      </c>
      <c r="T35" s="71">
        <f t="shared" si="2"/>
        <v>0</v>
      </c>
      <c r="U35" s="71">
        <f t="shared" si="2"/>
        <v>0</v>
      </c>
      <c r="V35" s="71">
        <f t="shared" si="3"/>
        <v>1</v>
      </c>
      <c r="W35" s="71">
        <f t="shared" si="3"/>
        <v>1</v>
      </c>
      <c r="X35" s="71">
        <f t="shared" si="3"/>
        <v>0</v>
      </c>
      <c r="Y35" s="71">
        <f t="shared" si="3"/>
        <v>0</v>
      </c>
      <c r="Z35" s="71">
        <f t="shared" si="3"/>
        <v>0</v>
      </c>
      <c r="AA35" s="71">
        <f t="shared" si="3"/>
        <v>0</v>
      </c>
      <c r="AB35" s="71">
        <f t="shared" si="3"/>
        <v>0</v>
      </c>
      <c r="AC35" s="71">
        <f t="shared" si="3"/>
        <v>1</v>
      </c>
      <c r="AD35" s="71">
        <f t="shared" si="3"/>
        <v>1</v>
      </c>
      <c r="AE35" s="71">
        <f t="shared" si="3"/>
        <v>0</v>
      </c>
      <c r="AF35" s="71">
        <f t="shared" si="3"/>
        <v>1</v>
      </c>
      <c r="AG35" s="71">
        <f t="shared" si="3"/>
        <v>1</v>
      </c>
      <c r="AH35" s="71">
        <f t="shared" si="3"/>
        <v>1</v>
      </c>
      <c r="AI35" s="71">
        <f t="shared" si="3"/>
        <v>0</v>
      </c>
      <c r="AJ35" s="71">
        <f t="shared" si="3"/>
        <v>1</v>
      </c>
      <c r="AK35" s="117">
        <f t="shared" si="3"/>
        <v>1</v>
      </c>
      <c r="AL35" s="88"/>
      <c r="AM35" s="88"/>
      <c r="AN35" s="88"/>
      <c r="AO35" s="88"/>
      <c r="AP35" s="88"/>
      <c r="AQ35" s="88"/>
      <c r="AR35" s="88"/>
      <c r="AS35" s="88"/>
      <c r="AT35" s="88"/>
      <c r="AU35" s="90"/>
    </row>
    <row r="36" spans="1:48" x14ac:dyDescent="0.2">
      <c r="A36" s="22"/>
      <c r="B36" s="88"/>
      <c r="C36" s="88"/>
      <c r="D36" s="113"/>
      <c r="E36" s="114">
        <v>0</v>
      </c>
      <c r="F36" s="71">
        <f>IF(OR(AND(F39,NOT(E37)),AND(E37,NOT(F39))),1,0)</f>
        <v>1</v>
      </c>
      <c r="G36" s="71">
        <f>IF(OR(AND(G39,NOT(F37)),AND(F37,NOT(G39))),1,0)</f>
        <v>0</v>
      </c>
      <c r="H36" s="71">
        <f t="shared" ref="H36:AK36" si="4">IF(OR(AND(H39,NOT(G37)),AND(G37,NOT(H39))),1,0)</f>
        <v>1</v>
      </c>
      <c r="I36" s="71">
        <f t="shared" si="4"/>
        <v>1</v>
      </c>
      <c r="J36" s="71">
        <f t="shared" si="4"/>
        <v>1</v>
      </c>
      <c r="K36" s="71">
        <f t="shared" si="4"/>
        <v>1</v>
      </c>
      <c r="L36" s="71">
        <f t="shared" si="4"/>
        <v>0</v>
      </c>
      <c r="M36" s="71">
        <f t="shared" si="4"/>
        <v>0</v>
      </c>
      <c r="N36" s="71">
        <f t="shared" si="4"/>
        <v>1</v>
      </c>
      <c r="O36" s="71">
        <f t="shared" si="4"/>
        <v>1</v>
      </c>
      <c r="P36" s="71">
        <f t="shared" si="4"/>
        <v>0</v>
      </c>
      <c r="Q36" s="71">
        <f t="shared" si="4"/>
        <v>0</v>
      </c>
      <c r="R36" s="71">
        <f t="shared" si="4"/>
        <v>1</v>
      </c>
      <c r="S36" s="71">
        <f t="shared" si="4"/>
        <v>0</v>
      </c>
      <c r="T36" s="71">
        <f t="shared" si="4"/>
        <v>0</v>
      </c>
      <c r="U36" s="71">
        <f t="shared" si="4"/>
        <v>1</v>
      </c>
      <c r="V36" s="71">
        <f t="shared" si="4"/>
        <v>1</v>
      </c>
      <c r="W36" s="71">
        <f t="shared" si="4"/>
        <v>0</v>
      </c>
      <c r="X36" s="71">
        <f t="shared" si="4"/>
        <v>0</v>
      </c>
      <c r="Y36" s="71">
        <f t="shared" si="4"/>
        <v>0</v>
      </c>
      <c r="Z36" s="71">
        <f t="shared" si="4"/>
        <v>0</v>
      </c>
      <c r="AA36" s="71">
        <f t="shared" si="4"/>
        <v>0</v>
      </c>
      <c r="AB36" s="71">
        <f t="shared" si="4"/>
        <v>1</v>
      </c>
      <c r="AC36" s="71">
        <f t="shared" si="4"/>
        <v>1</v>
      </c>
      <c r="AD36" s="71">
        <f t="shared" si="4"/>
        <v>0</v>
      </c>
      <c r="AE36" s="71">
        <f t="shared" si="4"/>
        <v>1</v>
      </c>
      <c r="AF36" s="71">
        <f t="shared" si="4"/>
        <v>1</v>
      </c>
      <c r="AG36" s="71">
        <f t="shared" si="4"/>
        <v>1</v>
      </c>
      <c r="AH36" s="71">
        <f t="shared" si="4"/>
        <v>0</v>
      </c>
      <c r="AI36" s="71">
        <f t="shared" si="4"/>
        <v>1</v>
      </c>
      <c r="AJ36" s="71">
        <f t="shared" si="4"/>
        <v>1</v>
      </c>
      <c r="AK36" s="117">
        <f t="shared" si="4"/>
        <v>1</v>
      </c>
      <c r="AL36" s="88"/>
      <c r="AM36" s="88"/>
      <c r="AN36" s="88"/>
      <c r="AO36" s="88"/>
      <c r="AP36" s="88"/>
      <c r="AQ36" s="88"/>
      <c r="AR36" s="88"/>
      <c r="AS36" s="88"/>
      <c r="AT36" s="88"/>
      <c r="AU36" s="90"/>
    </row>
    <row r="37" spans="1:48" x14ac:dyDescent="0.2">
      <c r="A37" s="22"/>
      <c r="B37" s="88"/>
      <c r="C37" s="88"/>
      <c r="D37" s="113"/>
      <c r="E37" s="114">
        <v>0</v>
      </c>
      <c r="F37" s="71">
        <f>IF(OR(AND(F39,NOT(E38)),AND(E38,NOT(F39))),1,0)</f>
        <v>1</v>
      </c>
      <c r="G37" s="71">
        <f>IF(OR(AND(G39,NOT(F38)),AND(F38,NOT(G39))),1,0)</f>
        <v>0</v>
      </c>
      <c r="H37" s="71">
        <f t="shared" ref="H37:AK37" si="5">IF(OR(AND(H39,NOT(G38)),AND(G38,NOT(H39))),1,0)</f>
        <v>0</v>
      </c>
      <c r="I37" s="71">
        <f t="shared" si="5"/>
        <v>0</v>
      </c>
      <c r="J37" s="71">
        <f t="shared" si="5"/>
        <v>0</v>
      </c>
      <c r="K37" s="71">
        <f t="shared" si="5"/>
        <v>0</v>
      </c>
      <c r="L37" s="71">
        <f t="shared" si="5"/>
        <v>1</v>
      </c>
      <c r="M37" s="71">
        <f t="shared" si="5"/>
        <v>1</v>
      </c>
      <c r="N37" s="71">
        <f t="shared" si="5"/>
        <v>1</v>
      </c>
      <c r="O37" s="71">
        <f t="shared" si="5"/>
        <v>0</v>
      </c>
      <c r="P37" s="71">
        <f t="shared" si="5"/>
        <v>0</v>
      </c>
      <c r="Q37" s="71">
        <f t="shared" si="5"/>
        <v>0</v>
      </c>
      <c r="R37" s="71">
        <f t="shared" si="5"/>
        <v>1</v>
      </c>
      <c r="S37" s="71">
        <f t="shared" si="5"/>
        <v>0</v>
      </c>
      <c r="T37" s="71">
        <f t="shared" si="5"/>
        <v>1</v>
      </c>
      <c r="U37" s="71">
        <f t="shared" si="5"/>
        <v>0</v>
      </c>
      <c r="V37" s="71">
        <f t="shared" si="5"/>
        <v>1</v>
      </c>
      <c r="W37" s="71">
        <f t="shared" si="5"/>
        <v>0</v>
      </c>
      <c r="X37" s="71">
        <f t="shared" si="5"/>
        <v>1</v>
      </c>
      <c r="Y37" s="71">
        <f t="shared" si="5"/>
        <v>1</v>
      </c>
      <c r="Z37" s="71">
        <f t="shared" si="5"/>
        <v>0</v>
      </c>
      <c r="AA37" s="71">
        <f t="shared" si="5"/>
        <v>1</v>
      </c>
      <c r="AB37" s="71">
        <f t="shared" si="5"/>
        <v>0</v>
      </c>
      <c r="AC37" s="71">
        <f t="shared" si="5"/>
        <v>1</v>
      </c>
      <c r="AD37" s="71">
        <f t="shared" si="5"/>
        <v>0</v>
      </c>
      <c r="AE37" s="71">
        <f t="shared" si="5"/>
        <v>0</v>
      </c>
      <c r="AF37" s="71">
        <f t="shared" si="5"/>
        <v>0</v>
      </c>
      <c r="AG37" s="71">
        <f t="shared" si="5"/>
        <v>0</v>
      </c>
      <c r="AH37" s="71">
        <f t="shared" si="5"/>
        <v>1</v>
      </c>
      <c r="AI37" s="71">
        <f t="shared" si="5"/>
        <v>0</v>
      </c>
      <c r="AJ37" s="71">
        <f t="shared" si="5"/>
        <v>1</v>
      </c>
      <c r="AK37" s="117">
        <f t="shared" si="5"/>
        <v>1</v>
      </c>
      <c r="AL37" s="88"/>
      <c r="AM37" s="88"/>
      <c r="AN37" s="88"/>
      <c r="AO37" s="88"/>
      <c r="AP37" s="88"/>
      <c r="AQ37" s="88"/>
      <c r="AR37" s="88"/>
      <c r="AS37" s="88"/>
      <c r="AT37" s="88"/>
      <c r="AU37" s="90"/>
    </row>
    <row r="38" spans="1:48" x14ac:dyDescent="0.2">
      <c r="A38" s="22"/>
      <c r="B38" s="88"/>
      <c r="C38" s="88"/>
      <c r="D38" s="95" t="s">
        <v>42</v>
      </c>
      <c r="E38" s="118">
        <v>0</v>
      </c>
      <c r="F38" s="119">
        <f>F39</f>
        <v>1</v>
      </c>
      <c r="G38" s="119">
        <f>G39</f>
        <v>1</v>
      </c>
      <c r="H38" s="119">
        <f t="shared" ref="H38:AK38" si="6">H39</f>
        <v>1</v>
      </c>
      <c r="I38" s="119">
        <f t="shared" si="6"/>
        <v>1</v>
      </c>
      <c r="J38" s="119">
        <f t="shared" si="6"/>
        <v>1</v>
      </c>
      <c r="K38" s="119">
        <f t="shared" si="6"/>
        <v>1</v>
      </c>
      <c r="L38" s="119">
        <f t="shared" si="6"/>
        <v>0</v>
      </c>
      <c r="M38" s="119">
        <f t="shared" si="6"/>
        <v>1</v>
      </c>
      <c r="N38" s="119">
        <f t="shared" si="6"/>
        <v>0</v>
      </c>
      <c r="O38" s="119">
        <f t="shared" si="6"/>
        <v>0</v>
      </c>
      <c r="P38" s="119">
        <f t="shared" si="6"/>
        <v>0</v>
      </c>
      <c r="Q38" s="119">
        <f t="shared" si="6"/>
        <v>0</v>
      </c>
      <c r="R38" s="119">
        <f t="shared" si="6"/>
        <v>1</v>
      </c>
      <c r="S38" s="119">
        <f t="shared" si="6"/>
        <v>1</v>
      </c>
      <c r="T38" s="119">
        <f t="shared" si="6"/>
        <v>0</v>
      </c>
      <c r="U38" s="119">
        <f t="shared" si="6"/>
        <v>0</v>
      </c>
      <c r="V38" s="119">
        <f t="shared" si="6"/>
        <v>1</v>
      </c>
      <c r="W38" s="119">
        <f t="shared" si="6"/>
        <v>1</v>
      </c>
      <c r="X38" s="119">
        <f t="shared" si="6"/>
        <v>0</v>
      </c>
      <c r="Y38" s="119">
        <f t="shared" si="6"/>
        <v>1</v>
      </c>
      <c r="Z38" s="119">
        <f t="shared" si="6"/>
        <v>1</v>
      </c>
      <c r="AA38" s="119">
        <f t="shared" si="6"/>
        <v>0</v>
      </c>
      <c r="AB38" s="119">
        <f t="shared" si="6"/>
        <v>0</v>
      </c>
      <c r="AC38" s="119">
        <f t="shared" si="6"/>
        <v>1</v>
      </c>
      <c r="AD38" s="119">
        <f t="shared" si="6"/>
        <v>1</v>
      </c>
      <c r="AE38" s="119">
        <f t="shared" si="6"/>
        <v>1</v>
      </c>
      <c r="AF38" s="119">
        <f t="shared" si="6"/>
        <v>1</v>
      </c>
      <c r="AG38" s="119">
        <f t="shared" si="6"/>
        <v>1</v>
      </c>
      <c r="AH38" s="119">
        <f t="shared" si="6"/>
        <v>0</v>
      </c>
      <c r="AI38" s="119">
        <f t="shared" si="6"/>
        <v>0</v>
      </c>
      <c r="AJ38" s="119">
        <f t="shared" si="6"/>
        <v>1</v>
      </c>
      <c r="AK38" s="120">
        <f t="shared" si="6"/>
        <v>0</v>
      </c>
      <c r="AL38" s="88"/>
      <c r="AM38" s="88"/>
      <c r="AN38" s="88"/>
      <c r="AO38" s="88"/>
      <c r="AP38" s="88"/>
      <c r="AQ38" s="88"/>
      <c r="AR38" s="88"/>
      <c r="AS38" s="88"/>
      <c r="AT38" s="88"/>
      <c r="AU38" s="90"/>
    </row>
    <row r="39" spans="1:48" ht="15" thickBot="1" x14ac:dyDescent="0.25">
      <c r="A39" s="22"/>
      <c r="B39" s="88"/>
      <c r="C39" s="88"/>
      <c r="D39" s="113"/>
      <c r="E39" s="121" t="s">
        <v>43</v>
      </c>
      <c r="F39" s="122">
        <f>IF(OR(AND(F30,NOT(E31)),AND(E31,NOT(F30))),1,0)</f>
        <v>1</v>
      </c>
      <c r="G39" s="122">
        <f>IF(OR(AND(G30,NOT(F31)),AND(F31,NOT(G30))),1,0)</f>
        <v>1</v>
      </c>
      <c r="H39" s="122">
        <f t="shared" ref="H39:AK39" si="7">IF(OR(AND(H30,NOT(G31)),AND(G31,NOT(H30))),1,0)</f>
        <v>1</v>
      </c>
      <c r="I39" s="122">
        <f t="shared" si="7"/>
        <v>1</v>
      </c>
      <c r="J39" s="122">
        <f t="shared" si="7"/>
        <v>1</v>
      </c>
      <c r="K39" s="122">
        <f t="shared" si="7"/>
        <v>1</v>
      </c>
      <c r="L39" s="122">
        <f t="shared" si="7"/>
        <v>0</v>
      </c>
      <c r="M39" s="122">
        <f t="shared" si="7"/>
        <v>1</v>
      </c>
      <c r="N39" s="122">
        <f t="shared" si="7"/>
        <v>0</v>
      </c>
      <c r="O39" s="122">
        <f t="shared" si="7"/>
        <v>0</v>
      </c>
      <c r="P39" s="122">
        <f t="shared" si="7"/>
        <v>0</v>
      </c>
      <c r="Q39" s="122">
        <f t="shared" si="7"/>
        <v>0</v>
      </c>
      <c r="R39" s="122">
        <f t="shared" si="7"/>
        <v>1</v>
      </c>
      <c r="S39" s="122">
        <f t="shared" si="7"/>
        <v>1</v>
      </c>
      <c r="T39" s="122">
        <f t="shared" si="7"/>
        <v>0</v>
      </c>
      <c r="U39" s="122">
        <f t="shared" si="7"/>
        <v>0</v>
      </c>
      <c r="V39" s="122">
        <f t="shared" si="7"/>
        <v>1</v>
      </c>
      <c r="W39" s="122">
        <f t="shared" si="7"/>
        <v>1</v>
      </c>
      <c r="X39" s="122">
        <f t="shared" si="7"/>
        <v>0</v>
      </c>
      <c r="Y39" s="122">
        <f t="shared" si="7"/>
        <v>1</v>
      </c>
      <c r="Z39" s="122">
        <f t="shared" si="7"/>
        <v>1</v>
      </c>
      <c r="AA39" s="122">
        <f t="shared" si="7"/>
        <v>0</v>
      </c>
      <c r="AB39" s="122">
        <f t="shared" si="7"/>
        <v>0</v>
      </c>
      <c r="AC39" s="122">
        <f t="shared" si="7"/>
        <v>1</v>
      </c>
      <c r="AD39" s="122">
        <f t="shared" si="7"/>
        <v>1</v>
      </c>
      <c r="AE39" s="122">
        <f t="shared" si="7"/>
        <v>1</v>
      </c>
      <c r="AF39" s="122">
        <f t="shared" si="7"/>
        <v>1</v>
      </c>
      <c r="AG39" s="122">
        <f t="shared" si="7"/>
        <v>1</v>
      </c>
      <c r="AH39" s="122">
        <f t="shared" si="7"/>
        <v>0</v>
      </c>
      <c r="AI39" s="122">
        <f t="shared" si="7"/>
        <v>0</v>
      </c>
      <c r="AJ39" s="122">
        <f t="shared" si="7"/>
        <v>1</v>
      </c>
      <c r="AK39" s="123">
        <f t="shared" si="7"/>
        <v>0</v>
      </c>
      <c r="AL39" s="88"/>
      <c r="AM39" s="88"/>
      <c r="AN39" s="88"/>
      <c r="AO39" s="88"/>
      <c r="AP39" s="88"/>
      <c r="AQ39" s="88"/>
      <c r="AR39" s="88"/>
      <c r="AS39" s="88"/>
      <c r="AT39" s="88"/>
      <c r="AU39" s="90"/>
    </row>
    <row r="40" spans="1:48" ht="15.75" thickBot="1" x14ac:dyDescent="0.3">
      <c r="A40" s="22"/>
      <c r="B40" s="88"/>
      <c r="C40" s="88"/>
      <c r="D40" s="88"/>
      <c r="E40" s="102" t="s">
        <v>44</v>
      </c>
      <c r="F40" s="103">
        <f>AK31</f>
        <v>1</v>
      </c>
      <c r="G40" s="103">
        <f>AK32</f>
        <v>1</v>
      </c>
      <c r="H40" s="103">
        <f>AK33</f>
        <v>0</v>
      </c>
      <c r="I40" s="103">
        <f>AK34</f>
        <v>1</v>
      </c>
      <c r="J40" s="103">
        <f>AK35</f>
        <v>1</v>
      </c>
      <c r="K40" s="103">
        <f>AK36</f>
        <v>1</v>
      </c>
      <c r="L40" s="103">
        <f>AK37</f>
        <v>1</v>
      </c>
      <c r="M40" s="104">
        <f>AK38</f>
        <v>0</v>
      </c>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90"/>
    </row>
    <row r="41" spans="1:48" x14ac:dyDescent="0.2">
      <c r="A41" s="22"/>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108"/>
      <c r="AL41" s="88"/>
      <c r="AM41" s="88"/>
      <c r="AN41" s="88"/>
      <c r="AO41" s="88"/>
      <c r="AP41" s="88"/>
      <c r="AQ41" s="88"/>
      <c r="AR41" s="88"/>
      <c r="AS41" s="88"/>
      <c r="AT41" s="88"/>
      <c r="AU41" s="90"/>
    </row>
    <row r="42" spans="1:48" x14ac:dyDescent="0.2">
      <c r="A42" s="22"/>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108"/>
      <c r="AK42" s="88"/>
      <c r="AL42" s="88"/>
      <c r="AM42" s="88"/>
      <c r="AN42" s="88"/>
      <c r="AO42" s="88"/>
      <c r="AP42" s="88"/>
      <c r="AQ42" s="88"/>
      <c r="AR42" s="88"/>
      <c r="AS42" s="88"/>
      <c r="AT42" s="88"/>
      <c r="AU42" s="90"/>
      <c r="AV42" s="90"/>
    </row>
    <row r="43" spans="1:48" ht="15" thickBot="1" x14ac:dyDescent="0.25">
      <c r="A43" s="22"/>
      <c r="B43" s="22"/>
      <c r="C43" s="22"/>
      <c r="D43" s="88"/>
      <c r="E43" s="91" t="s">
        <v>381</v>
      </c>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22"/>
      <c r="AU43" s="90"/>
    </row>
    <row r="44" spans="1:48" x14ac:dyDescent="0.2">
      <c r="A44" s="22"/>
      <c r="B44" s="22"/>
      <c r="C44" s="22"/>
      <c r="D44" s="88"/>
      <c r="E44" s="92" t="s">
        <v>32</v>
      </c>
      <c r="F44" s="125">
        <v>23</v>
      </c>
      <c r="G44" s="125">
        <v>22</v>
      </c>
      <c r="H44" s="125">
        <v>21</v>
      </c>
      <c r="I44" s="125">
        <v>20</v>
      </c>
      <c r="J44" s="125">
        <v>19</v>
      </c>
      <c r="K44" s="125">
        <v>18</v>
      </c>
      <c r="L44" s="125">
        <v>17</v>
      </c>
      <c r="M44" s="125">
        <v>16</v>
      </c>
      <c r="N44" s="125">
        <v>15</v>
      </c>
      <c r="O44" s="125">
        <v>14</v>
      </c>
      <c r="P44" s="125">
        <v>13</v>
      </c>
      <c r="Q44" s="125">
        <v>12</v>
      </c>
      <c r="R44" s="125">
        <v>11</v>
      </c>
      <c r="S44" s="125">
        <v>10</v>
      </c>
      <c r="T44" s="125">
        <v>9</v>
      </c>
      <c r="U44" s="125">
        <v>8</v>
      </c>
      <c r="V44" s="125">
        <v>7</v>
      </c>
      <c r="W44" s="125">
        <v>6</v>
      </c>
      <c r="X44" s="125">
        <v>5</v>
      </c>
      <c r="Y44" s="125">
        <v>4</v>
      </c>
      <c r="Z44" s="125">
        <v>3</v>
      </c>
      <c r="AA44" s="125">
        <v>2</v>
      </c>
      <c r="AB44" s="125">
        <v>1</v>
      </c>
      <c r="AC44" s="125">
        <v>0</v>
      </c>
      <c r="AD44" s="456" t="s">
        <v>33</v>
      </c>
      <c r="AE44" s="457"/>
      <c r="AF44" s="457"/>
      <c r="AG44" s="457"/>
      <c r="AH44" s="457"/>
      <c r="AI44" s="457"/>
      <c r="AJ44" s="457"/>
      <c r="AK44" s="458"/>
      <c r="AL44" s="22"/>
      <c r="AM44" s="22"/>
      <c r="AN44" s="22"/>
      <c r="AO44" s="22"/>
      <c r="AP44" s="22"/>
      <c r="AQ44" s="22"/>
      <c r="AR44" s="22"/>
      <c r="AS44" s="22"/>
      <c r="AT44" s="22"/>
    </row>
    <row r="45" spans="1:48" x14ac:dyDescent="0.2">
      <c r="A45" s="22"/>
      <c r="B45" s="22"/>
      <c r="C45" s="22"/>
      <c r="D45" s="88"/>
      <c r="E45" s="93" t="s">
        <v>34</v>
      </c>
      <c r="F45" s="198">
        <f t="shared" ref="F45:AC45" si="8">IF(ISODD(HEX2DEC($X$8)/2^F$44),1,0)</f>
        <v>1</v>
      </c>
      <c r="G45" s="199">
        <f t="shared" si="8"/>
        <v>1</v>
      </c>
      <c r="H45" s="199">
        <f t="shared" si="8"/>
        <v>1</v>
      </c>
      <c r="I45" s="199">
        <f t="shared" si="8"/>
        <v>1</v>
      </c>
      <c r="J45" s="199">
        <f t="shared" si="8"/>
        <v>1</v>
      </c>
      <c r="K45" s="199">
        <f t="shared" si="8"/>
        <v>1</v>
      </c>
      <c r="L45" s="199">
        <f t="shared" si="8"/>
        <v>1</v>
      </c>
      <c r="M45" s="199">
        <f t="shared" si="8"/>
        <v>1</v>
      </c>
      <c r="N45" s="198">
        <f t="shared" si="8"/>
        <v>1</v>
      </c>
      <c r="O45" s="199">
        <f t="shared" si="8"/>
        <v>1</v>
      </c>
      <c r="P45" s="199">
        <f t="shared" si="8"/>
        <v>1</v>
      </c>
      <c r="Q45" s="199">
        <f t="shared" si="8"/>
        <v>1</v>
      </c>
      <c r="R45" s="199">
        <f t="shared" si="8"/>
        <v>1</v>
      </c>
      <c r="S45" s="199">
        <f t="shared" si="8"/>
        <v>1</v>
      </c>
      <c r="T45" s="199">
        <f t="shared" si="8"/>
        <v>1</v>
      </c>
      <c r="U45" s="199">
        <f t="shared" si="8"/>
        <v>1</v>
      </c>
      <c r="V45" s="198">
        <f t="shared" si="8"/>
        <v>1</v>
      </c>
      <c r="W45" s="199">
        <f t="shared" si="8"/>
        <v>1</v>
      </c>
      <c r="X45" s="199">
        <f t="shared" si="8"/>
        <v>1</v>
      </c>
      <c r="Y45" s="199">
        <f t="shared" si="8"/>
        <v>1</v>
      </c>
      <c r="Z45" s="199">
        <f t="shared" si="8"/>
        <v>1</v>
      </c>
      <c r="AA45" s="199">
        <f t="shared" si="8"/>
        <v>1</v>
      </c>
      <c r="AB45" s="199">
        <f t="shared" si="8"/>
        <v>1</v>
      </c>
      <c r="AC45" s="200">
        <f t="shared" si="8"/>
        <v>1</v>
      </c>
      <c r="AD45" s="198">
        <v>1</v>
      </c>
      <c r="AE45" s="199">
        <v>0</v>
      </c>
      <c r="AF45" s="199">
        <v>0</v>
      </c>
      <c r="AG45" s="199">
        <v>1</v>
      </c>
      <c r="AH45" s="199">
        <v>1</v>
      </c>
      <c r="AI45" s="199">
        <v>0</v>
      </c>
      <c r="AJ45" s="199">
        <v>1</v>
      </c>
      <c r="AK45" s="201">
        <v>1</v>
      </c>
      <c r="AL45" s="22"/>
      <c r="AM45" s="22"/>
      <c r="AN45" s="22"/>
      <c r="AO45" s="22"/>
      <c r="AP45" s="22"/>
      <c r="AQ45" s="22"/>
      <c r="AR45" s="22"/>
      <c r="AS45" s="22"/>
      <c r="AT45" s="22"/>
    </row>
    <row r="46" spans="1:48" x14ac:dyDescent="0.2">
      <c r="A46" s="22"/>
      <c r="B46" s="88"/>
      <c r="C46" s="88"/>
      <c r="D46" s="88"/>
      <c r="E46" s="93" t="s">
        <v>35</v>
      </c>
      <c r="F46" s="453">
        <f>SUM(M45*2^0,L45*2^1,K45*2^2,J45*2^3,I45*2^4,H45*2^5,G45*2^6,F45*2^7)</f>
        <v>255</v>
      </c>
      <c r="G46" s="454"/>
      <c r="H46" s="454"/>
      <c r="I46" s="454"/>
      <c r="J46" s="454"/>
      <c r="K46" s="454"/>
      <c r="L46" s="454"/>
      <c r="M46" s="455"/>
      <c r="N46" s="459">
        <f>SUM(U45*2^0,T45*2^1,S45*2^2,R45*2^3,Q45*2^4,P45*2^5,O45*2^6,N45*2^7)</f>
        <v>255</v>
      </c>
      <c r="O46" s="454"/>
      <c r="P46" s="454"/>
      <c r="Q46" s="454"/>
      <c r="R46" s="454"/>
      <c r="S46" s="454"/>
      <c r="T46" s="454"/>
      <c r="U46" s="455"/>
      <c r="V46" s="459">
        <f>SUM(AC45*2^0,AB45*2^1,AA45*2^2,Z45*2^3,Y45*2^4,X45*2^5,W45*2^6,V45*2^7)</f>
        <v>255</v>
      </c>
      <c r="W46" s="454"/>
      <c r="X46" s="454"/>
      <c r="Y46" s="454"/>
      <c r="Z46" s="454"/>
      <c r="AA46" s="454"/>
      <c r="AB46" s="454"/>
      <c r="AC46" s="455"/>
      <c r="AD46" s="459">
        <f>SUM(AK45*2^0,AJ45*2^1,AI45*2^2,AH45*2^3,AG45*2^4,AF45*2^5,AE45*2^6,AD45*2^7)</f>
        <v>155</v>
      </c>
      <c r="AE46" s="454"/>
      <c r="AF46" s="454"/>
      <c r="AG46" s="454"/>
      <c r="AH46" s="454"/>
      <c r="AI46" s="454"/>
      <c r="AJ46" s="454"/>
      <c r="AK46" s="460"/>
      <c r="AL46" s="22"/>
      <c r="AM46" s="22"/>
      <c r="AN46" s="22"/>
      <c r="AO46" s="22"/>
      <c r="AP46" s="22"/>
      <c r="AQ46" s="22"/>
      <c r="AR46" s="22"/>
      <c r="AS46" s="22"/>
      <c r="AT46" s="22"/>
    </row>
    <row r="47" spans="1:48" ht="15.75" customHeight="1" thickBot="1" x14ac:dyDescent="0.25">
      <c r="A47" s="22"/>
      <c r="B47" s="22"/>
      <c r="C47" s="22"/>
      <c r="D47" s="88"/>
      <c r="E47" s="99" t="s">
        <v>36</v>
      </c>
      <c r="F47" s="434">
        <f>MOD(SUM(F46,N46,V46,AD46),2^8)</f>
        <v>152</v>
      </c>
      <c r="G47" s="434"/>
      <c r="H47" s="434"/>
      <c r="I47" s="434"/>
      <c r="J47" s="434"/>
      <c r="K47" s="434"/>
      <c r="L47" s="434"/>
      <c r="M47" s="434"/>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9"/>
      <c r="AL47" s="88"/>
      <c r="AM47" s="88"/>
      <c r="AN47" s="88"/>
      <c r="AO47" s="88"/>
      <c r="AP47" s="88"/>
      <c r="AQ47" s="88"/>
      <c r="AR47" s="88"/>
      <c r="AS47" s="88"/>
      <c r="AT47" s="22"/>
    </row>
    <row r="48" spans="1:48" ht="15.75" thickBot="1" x14ac:dyDescent="0.3">
      <c r="A48" s="22"/>
      <c r="B48" s="22"/>
      <c r="C48" s="22"/>
      <c r="D48" s="88"/>
      <c r="E48" s="102" t="s">
        <v>37</v>
      </c>
      <c r="F48" s="202">
        <f>IF(ISODD(F47/2^7),1,0)</f>
        <v>1</v>
      </c>
      <c r="G48" s="103">
        <f>IF(ISODD(F47/2^6),1,0)</f>
        <v>0</v>
      </c>
      <c r="H48" s="103">
        <f>IF(ISODD(F47/2^5),1,0)</f>
        <v>0</v>
      </c>
      <c r="I48" s="103">
        <f>IF(ISODD(F47/2^4),1,0)</f>
        <v>1</v>
      </c>
      <c r="J48" s="103">
        <f>IF(ISODD(F47/2^3),1,0)</f>
        <v>1</v>
      </c>
      <c r="K48" s="103">
        <f>IF(ISODD(F47/2^2),1,0)</f>
        <v>0</v>
      </c>
      <c r="L48" s="103">
        <f>IF(ISODD(F47/2^1),1,0)</f>
        <v>0</v>
      </c>
      <c r="M48" s="104">
        <f>IF(ISODD(F47/2^0),1,0)</f>
        <v>0</v>
      </c>
      <c r="N48" s="450"/>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2"/>
      <c r="AL48" s="88"/>
      <c r="AM48" s="88"/>
      <c r="AN48" s="88"/>
      <c r="AO48" s="88"/>
      <c r="AP48" s="88"/>
      <c r="AQ48" s="88"/>
      <c r="AR48" s="88"/>
      <c r="AS48" s="88"/>
      <c r="AT48" s="22"/>
    </row>
    <row r="49" spans="1:46" x14ac:dyDescent="0.2">
      <c r="A49" s="22"/>
      <c r="B49" s="22"/>
      <c r="C49" s="22"/>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22"/>
    </row>
    <row r="50" spans="1:46" x14ac:dyDescent="0.2">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row>
    <row r="51" spans="1:46" ht="15.75" thickBot="1" x14ac:dyDescent="0.3">
      <c r="D51" s="108"/>
      <c r="E51" s="91" t="s">
        <v>380</v>
      </c>
      <c r="F51" s="89"/>
      <c r="G51" s="89"/>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row>
    <row r="52" spans="1:46" x14ac:dyDescent="0.2">
      <c r="D52" s="88"/>
      <c r="E52" s="92" t="s">
        <v>40</v>
      </c>
      <c r="F52" s="203">
        <v>23</v>
      </c>
      <c r="G52" s="125">
        <v>22</v>
      </c>
      <c r="H52" s="125">
        <v>21</v>
      </c>
      <c r="I52" s="125">
        <v>20</v>
      </c>
      <c r="J52" s="125">
        <v>19</v>
      </c>
      <c r="K52" s="125">
        <v>18</v>
      </c>
      <c r="L52" s="125">
        <v>17</v>
      </c>
      <c r="M52" s="125">
        <v>16</v>
      </c>
      <c r="N52" s="125">
        <v>15</v>
      </c>
      <c r="O52" s="125">
        <v>14</v>
      </c>
      <c r="P52" s="125">
        <v>13</v>
      </c>
      <c r="Q52" s="125">
        <v>12</v>
      </c>
      <c r="R52" s="125">
        <v>11</v>
      </c>
      <c r="S52" s="125">
        <v>10</v>
      </c>
      <c r="T52" s="125">
        <v>9</v>
      </c>
      <c r="U52" s="125">
        <v>8</v>
      </c>
      <c r="V52" s="125">
        <v>7</v>
      </c>
      <c r="W52" s="125">
        <v>6</v>
      </c>
      <c r="X52" s="125">
        <v>5</v>
      </c>
      <c r="Y52" s="125">
        <v>4</v>
      </c>
      <c r="Z52" s="125">
        <v>3</v>
      </c>
      <c r="AA52" s="125">
        <v>2</v>
      </c>
      <c r="AB52" s="125">
        <v>1</v>
      </c>
      <c r="AC52" s="126">
        <v>0</v>
      </c>
      <c r="AD52" s="113"/>
      <c r="AE52" s="113"/>
      <c r="AF52" s="113"/>
      <c r="AG52" s="113"/>
      <c r="AH52" s="113"/>
      <c r="AI52" s="113"/>
      <c r="AJ52" s="113"/>
      <c r="AK52" s="113"/>
      <c r="AL52" s="88"/>
      <c r="AM52" s="88"/>
      <c r="AN52" s="88"/>
      <c r="AO52" s="88"/>
      <c r="AP52" s="88"/>
      <c r="AQ52" s="88"/>
      <c r="AR52" s="88"/>
      <c r="AS52" s="88"/>
    </row>
    <row r="53" spans="1:46" x14ac:dyDescent="0.2">
      <c r="D53" s="88"/>
      <c r="E53" s="109" t="s">
        <v>34</v>
      </c>
      <c r="F53" s="204">
        <f>IF(ISODD(HEX2DEC($X$8)/2^F$52),1,0)</f>
        <v>1</v>
      </c>
      <c r="G53" s="94">
        <f t="shared" ref="G53:AC53" si="9">IF(ISODD(HEX2DEC($X$8)/2^G$52),1,0)</f>
        <v>1</v>
      </c>
      <c r="H53" s="94">
        <f t="shared" si="9"/>
        <v>1</v>
      </c>
      <c r="I53" s="94">
        <f t="shared" si="9"/>
        <v>1</v>
      </c>
      <c r="J53" s="94">
        <f t="shared" si="9"/>
        <v>1</v>
      </c>
      <c r="K53" s="94">
        <f t="shared" si="9"/>
        <v>1</v>
      </c>
      <c r="L53" s="94">
        <f t="shared" si="9"/>
        <v>1</v>
      </c>
      <c r="M53" s="94">
        <f t="shared" si="9"/>
        <v>1</v>
      </c>
      <c r="N53" s="95">
        <f t="shared" si="9"/>
        <v>1</v>
      </c>
      <c r="O53" s="94">
        <f t="shared" si="9"/>
        <v>1</v>
      </c>
      <c r="P53" s="94">
        <f t="shared" si="9"/>
        <v>1</v>
      </c>
      <c r="Q53" s="94">
        <f t="shared" si="9"/>
        <v>1</v>
      </c>
      <c r="R53" s="94">
        <f t="shared" si="9"/>
        <v>1</v>
      </c>
      <c r="S53" s="94">
        <f t="shared" si="9"/>
        <v>1</v>
      </c>
      <c r="T53" s="94">
        <f t="shared" si="9"/>
        <v>1</v>
      </c>
      <c r="U53" s="94">
        <f t="shared" si="9"/>
        <v>1</v>
      </c>
      <c r="V53" s="95">
        <f t="shared" si="9"/>
        <v>1</v>
      </c>
      <c r="W53" s="94">
        <f t="shared" si="9"/>
        <v>1</v>
      </c>
      <c r="X53" s="94">
        <f t="shared" si="9"/>
        <v>1</v>
      </c>
      <c r="Y53" s="94">
        <f t="shared" si="9"/>
        <v>1</v>
      </c>
      <c r="Z53" s="94">
        <f t="shared" si="9"/>
        <v>1</v>
      </c>
      <c r="AA53" s="94">
        <f t="shared" si="9"/>
        <v>1</v>
      </c>
      <c r="AB53" s="94">
        <f t="shared" si="9"/>
        <v>1</v>
      </c>
      <c r="AC53" s="97">
        <f t="shared" si="9"/>
        <v>1</v>
      </c>
      <c r="AD53" s="113"/>
      <c r="AE53" s="113"/>
      <c r="AF53" s="113"/>
      <c r="AG53" s="113"/>
      <c r="AH53" s="113"/>
      <c r="AI53" s="113"/>
      <c r="AJ53" s="113"/>
      <c r="AK53" s="113"/>
      <c r="AL53" s="88"/>
      <c r="AM53" s="88"/>
      <c r="AN53" s="88"/>
      <c r="AO53" s="88"/>
      <c r="AP53" s="88"/>
      <c r="AQ53" s="88"/>
      <c r="AR53" s="88"/>
      <c r="AS53" s="88"/>
    </row>
    <row r="54" spans="1:46" x14ac:dyDescent="0.2">
      <c r="D54" s="95" t="s">
        <v>41</v>
      </c>
      <c r="E54" s="110">
        <v>0</v>
      </c>
      <c r="F54" s="205">
        <f>E55</f>
        <v>0</v>
      </c>
      <c r="G54" s="111">
        <f t="shared" ref="G54:G58" si="10">F55</f>
        <v>0</v>
      </c>
      <c r="H54" s="111">
        <f t="shared" ref="H54:H57" si="11">G55</f>
        <v>0</v>
      </c>
      <c r="I54" s="111">
        <f t="shared" ref="I54:I58" si="12">H55</f>
        <v>0</v>
      </c>
      <c r="J54" s="111">
        <f t="shared" ref="J54:J58" si="13">I55</f>
        <v>0</v>
      </c>
      <c r="K54" s="111">
        <f t="shared" ref="K54:K58" si="14">J55</f>
        <v>1</v>
      </c>
      <c r="L54" s="111">
        <f t="shared" ref="L54:L58" si="15">K55</f>
        <v>0</v>
      </c>
      <c r="M54" s="111">
        <f t="shared" ref="M54:M58" si="16">L55</f>
        <v>1</v>
      </c>
      <c r="N54" s="111">
        <f t="shared" ref="N54:N58" si="17">M55</f>
        <v>1</v>
      </c>
      <c r="O54" s="111">
        <f t="shared" ref="O54:O58" si="18">N55</f>
        <v>1</v>
      </c>
      <c r="P54" s="111">
        <f t="shared" ref="P54:P58" si="19">O55</f>
        <v>1</v>
      </c>
      <c r="Q54" s="111">
        <f t="shared" ref="Q54:Q58" si="20">P55</f>
        <v>0</v>
      </c>
      <c r="R54" s="111">
        <f t="shared" ref="R54:R58" si="21">Q55</f>
        <v>0</v>
      </c>
      <c r="S54" s="111">
        <f t="shared" ref="S54:S58" si="22">R55</f>
        <v>1</v>
      </c>
      <c r="T54" s="111">
        <f t="shared" ref="T54:T58" si="23">S55</f>
        <v>1</v>
      </c>
      <c r="U54" s="111">
        <f t="shared" ref="U54:U58" si="24">T55</f>
        <v>0</v>
      </c>
      <c r="V54" s="111">
        <f t="shared" ref="V54:V58" si="25">U55</f>
        <v>0</v>
      </c>
      <c r="W54" s="111">
        <f t="shared" ref="W54:W58" si="26">V55</f>
        <v>1</v>
      </c>
      <c r="X54" s="111">
        <f t="shared" ref="X54:X58" si="27">W55</f>
        <v>0</v>
      </c>
      <c r="Y54" s="111">
        <f t="shared" ref="Y54:Y58" si="28">X55</f>
        <v>0</v>
      </c>
      <c r="Z54" s="111">
        <f t="shared" ref="Z54:Z58" si="29">Y55</f>
        <v>1</v>
      </c>
      <c r="AA54" s="111">
        <f t="shared" ref="AA54:AA58" si="30">Z55</f>
        <v>1</v>
      </c>
      <c r="AB54" s="111">
        <f t="shared" ref="AB54:AB58" si="31">AA55</f>
        <v>0</v>
      </c>
      <c r="AC54" s="112">
        <f t="shared" ref="AC54:AC58" si="32">AB55</f>
        <v>0</v>
      </c>
      <c r="AD54" s="113"/>
      <c r="AE54" s="113"/>
      <c r="AF54" s="113"/>
      <c r="AG54" s="113"/>
      <c r="AH54" s="113"/>
      <c r="AI54" s="113"/>
      <c r="AJ54" s="113"/>
      <c r="AK54" s="113"/>
      <c r="AL54" s="88"/>
      <c r="AM54" s="88"/>
      <c r="AN54" s="88"/>
      <c r="AO54" s="88"/>
      <c r="AP54" s="88"/>
      <c r="AQ54" s="88"/>
      <c r="AR54" s="88"/>
      <c r="AS54" s="88"/>
    </row>
    <row r="55" spans="1:46" x14ac:dyDescent="0.2">
      <c r="D55" s="113"/>
      <c r="E55" s="114">
        <v>0</v>
      </c>
      <c r="F55" s="206">
        <f>E56</f>
        <v>0</v>
      </c>
      <c r="G55" s="115">
        <f t="shared" si="10"/>
        <v>0</v>
      </c>
      <c r="H55" s="115">
        <f t="shared" si="11"/>
        <v>0</v>
      </c>
      <c r="I55" s="115">
        <f t="shared" si="12"/>
        <v>0</v>
      </c>
      <c r="J55" s="115">
        <f t="shared" si="13"/>
        <v>1</v>
      </c>
      <c r="K55" s="115">
        <f t="shared" si="14"/>
        <v>0</v>
      </c>
      <c r="L55" s="115">
        <f t="shared" si="15"/>
        <v>1</v>
      </c>
      <c r="M55" s="115">
        <f t="shared" si="16"/>
        <v>1</v>
      </c>
      <c r="N55" s="115">
        <f t="shared" si="17"/>
        <v>1</v>
      </c>
      <c r="O55" s="115">
        <f t="shared" si="18"/>
        <v>1</v>
      </c>
      <c r="P55" s="115">
        <f t="shared" si="19"/>
        <v>0</v>
      </c>
      <c r="Q55" s="115">
        <f t="shared" si="20"/>
        <v>0</v>
      </c>
      <c r="R55" s="115">
        <f t="shared" si="21"/>
        <v>1</v>
      </c>
      <c r="S55" s="115">
        <f t="shared" si="22"/>
        <v>1</v>
      </c>
      <c r="T55" s="115">
        <f t="shared" si="23"/>
        <v>0</v>
      </c>
      <c r="U55" s="115">
        <f t="shared" si="24"/>
        <v>0</v>
      </c>
      <c r="V55" s="115">
        <f t="shared" si="25"/>
        <v>1</v>
      </c>
      <c r="W55" s="115">
        <f t="shared" si="26"/>
        <v>0</v>
      </c>
      <c r="X55" s="115">
        <f t="shared" si="27"/>
        <v>0</v>
      </c>
      <c r="Y55" s="115">
        <f t="shared" si="28"/>
        <v>1</v>
      </c>
      <c r="Z55" s="115">
        <f t="shared" si="29"/>
        <v>1</v>
      </c>
      <c r="AA55" s="115">
        <f t="shared" si="30"/>
        <v>0</v>
      </c>
      <c r="AB55" s="115">
        <f t="shared" si="31"/>
        <v>0</v>
      </c>
      <c r="AC55" s="116">
        <f t="shared" si="32"/>
        <v>0</v>
      </c>
      <c r="AD55" s="113"/>
      <c r="AE55" s="113"/>
      <c r="AF55" s="113"/>
      <c r="AG55" s="113"/>
      <c r="AH55" s="113"/>
      <c r="AI55" s="113"/>
      <c r="AJ55" s="113"/>
      <c r="AK55" s="113"/>
      <c r="AL55" s="88"/>
      <c r="AM55" s="88"/>
      <c r="AN55" s="88"/>
      <c r="AO55" s="88"/>
      <c r="AP55" s="88"/>
      <c r="AQ55" s="88"/>
      <c r="AR55" s="88"/>
      <c r="AS55" s="88"/>
    </row>
    <row r="56" spans="1:46" x14ac:dyDescent="0.2">
      <c r="D56" s="113"/>
      <c r="E56" s="114">
        <v>0</v>
      </c>
      <c r="F56" s="206">
        <f>E57</f>
        <v>0</v>
      </c>
      <c r="G56" s="115">
        <f t="shared" si="10"/>
        <v>0</v>
      </c>
      <c r="H56" s="115">
        <f t="shared" si="11"/>
        <v>0</v>
      </c>
      <c r="I56" s="115">
        <f t="shared" si="12"/>
        <v>1</v>
      </c>
      <c r="J56" s="115">
        <f t="shared" si="13"/>
        <v>0</v>
      </c>
      <c r="K56" s="115">
        <f t="shared" si="14"/>
        <v>1</v>
      </c>
      <c r="L56" s="115">
        <f t="shared" si="15"/>
        <v>1</v>
      </c>
      <c r="M56" s="115">
        <f t="shared" si="16"/>
        <v>1</v>
      </c>
      <c r="N56" s="115">
        <f t="shared" si="17"/>
        <v>1</v>
      </c>
      <c r="O56" s="115">
        <f t="shared" si="18"/>
        <v>0</v>
      </c>
      <c r="P56" s="115">
        <f t="shared" si="19"/>
        <v>0</v>
      </c>
      <c r="Q56" s="115">
        <f t="shared" si="20"/>
        <v>1</v>
      </c>
      <c r="R56" s="115">
        <f t="shared" si="21"/>
        <v>1</v>
      </c>
      <c r="S56" s="115">
        <f t="shared" si="22"/>
        <v>0</v>
      </c>
      <c r="T56" s="115">
        <f t="shared" si="23"/>
        <v>0</v>
      </c>
      <c r="U56" s="115">
        <f t="shared" si="24"/>
        <v>1</v>
      </c>
      <c r="V56" s="115">
        <f t="shared" si="25"/>
        <v>0</v>
      </c>
      <c r="W56" s="115">
        <f t="shared" si="26"/>
        <v>0</v>
      </c>
      <c r="X56" s="115">
        <f t="shared" si="27"/>
        <v>1</v>
      </c>
      <c r="Y56" s="115">
        <f t="shared" si="28"/>
        <v>1</v>
      </c>
      <c r="Z56" s="115">
        <f t="shared" si="29"/>
        <v>0</v>
      </c>
      <c r="AA56" s="115">
        <f t="shared" si="30"/>
        <v>0</v>
      </c>
      <c r="AB56" s="115">
        <f t="shared" si="31"/>
        <v>0</v>
      </c>
      <c r="AC56" s="116">
        <f t="shared" si="32"/>
        <v>0</v>
      </c>
      <c r="AD56" s="113"/>
      <c r="AE56" s="113"/>
      <c r="AF56" s="113"/>
      <c r="AG56" s="113"/>
      <c r="AH56" s="113"/>
      <c r="AI56" s="113"/>
      <c r="AJ56" s="113"/>
      <c r="AK56" s="113"/>
      <c r="AL56" s="88"/>
      <c r="AM56" s="88"/>
      <c r="AN56" s="88"/>
      <c r="AO56" s="88"/>
      <c r="AP56" s="88"/>
      <c r="AQ56" s="88"/>
      <c r="AR56" s="88"/>
      <c r="AS56" s="88"/>
    </row>
    <row r="57" spans="1:46" x14ac:dyDescent="0.2">
      <c r="D57" s="113"/>
      <c r="E57" s="114">
        <v>0</v>
      </c>
      <c r="F57" s="206">
        <f>E58</f>
        <v>0</v>
      </c>
      <c r="G57" s="115">
        <f t="shared" si="10"/>
        <v>0</v>
      </c>
      <c r="H57" s="115">
        <f t="shared" si="11"/>
        <v>1</v>
      </c>
      <c r="I57" s="115">
        <f t="shared" si="12"/>
        <v>0</v>
      </c>
      <c r="J57" s="115">
        <f t="shared" si="13"/>
        <v>1</v>
      </c>
      <c r="K57" s="115">
        <f t="shared" si="14"/>
        <v>1</v>
      </c>
      <c r="L57" s="115">
        <f t="shared" si="15"/>
        <v>1</v>
      </c>
      <c r="M57" s="115">
        <f t="shared" si="16"/>
        <v>1</v>
      </c>
      <c r="N57" s="115">
        <f t="shared" si="17"/>
        <v>0</v>
      </c>
      <c r="O57" s="115">
        <f t="shared" si="18"/>
        <v>0</v>
      </c>
      <c r="P57" s="115">
        <f t="shared" si="19"/>
        <v>1</v>
      </c>
      <c r="Q57" s="115">
        <f t="shared" si="20"/>
        <v>1</v>
      </c>
      <c r="R57" s="115">
        <f t="shared" si="21"/>
        <v>0</v>
      </c>
      <c r="S57" s="115">
        <f t="shared" si="22"/>
        <v>0</v>
      </c>
      <c r="T57" s="115">
        <f t="shared" si="23"/>
        <v>1</v>
      </c>
      <c r="U57" s="115">
        <f t="shared" si="24"/>
        <v>0</v>
      </c>
      <c r="V57" s="115">
        <f t="shared" si="25"/>
        <v>0</v>
      </c>
      <c r="W57" s="115">
        <f t="shared" si="26"/>
        <v>1</v>
      </c>
      <c r="X57" s="115">
        <f t="shared" si="27"/>
        <v>1</v>
      </c>
      <c r="Y57" s="115">
        <f t="shared" si="28"/>
        <v>0</v>
      </c>
      <c r="Z57" s="115">
        <f t="shared" si="29"/>
        <v>0</v>
      </c>
      <c r="AA57" s="115">
        <f t="shared" si="30"/>
        <v>0</v>
      </c>
      <c r="AB57" s="115">
        <f t="shared" si="31"/>
        <v>0</v>
      </c>
      <c r="AC57" s="116">
        <f t="shared" si="32"/>
        <v>0</v>
      </c>
      <c r="AD57" s="113"/>
      <c r="AE57" s="113"/>
      <c r="AF57" s="113"/>
      <c r="AG57" s="113"/>
      <c r="AH57" s="113"/>
      <c r="AI57" s="113"/>
      <c r="AJ57" s="113"/>
      <c r="AK57" s="113"/>
      <c r="AL57" s="88"/>
      <c r="AM57" s="88"/>
      <c r="AN57" s="88"/>
      <c r="AO57" s="88"/>
      <c r="AP57" s="88"/>
      <c r="AQ57" s="88"/>
      <c r="AR57" s="88"/>
      <c r="AS57" s="88"/>
    </row>
    <row r="58" spans="1:46" x14ac:dyDescent="0.2">
      <c r="D58" s="113"/>
      <c r="E58" s="114">
        <v>0</v>
      </c>
      <c r="F58" s="207">
        <f>E59</f>
        <v>0</v>
      </c>
      <c r="G58" s="71">
        <f t="shared" si="10"/>
        <v>1</v>
      </c>
      <c r="H58" s="71">
        <f>G59</f>
        <v>0</v>
      </c>
      <c r="I58" s="71">
        <f t="shared" si="12"/>
        <v>1</v>
      </c>
      <c r="J58" s="71">
        <f t="shared" si="13"/>
        <v>1</v>
      </c>
      <c r="K58" s="71">
        <f t="shared" si="14"/>
        <v>1</v>
      </c>
      <c r="L58" s="71">
        <f t="shared" si="15"/>
        <v>1</v>
      </c>
      <c r="M58" s="71">
        <f t="shared" si="16"/>
        <v>0</v>
      </c>
      <c r="N58" s="71">
        <f t="shared" si="17"/>
        <v>0</v>
      </c>
      <c r="O58" s="71">
        <f t="shared" si="18"/>
        <v>1</v>
      </c>
      <c r="P58" s="71">
        <f t="shared" si="19"/>
        <v>1</v>
      </c>
      <c r="Q58" s="71">
        <f t="shared" si="20"/>
        <v>0</v>
      </c>
      <c r="R58" s="71">
        <f t="shared" si="21"/>
        <v>0</v>
      </c>
      <c r="S58" s="71">
        <f t="shared" si="22"/>
        <v>1</v>
      </c>
      <c r="T58" s="71">
        <f t="shared" si="23"/>
        <v>0</v>
      </c>
      <c r="U58" s="71">
        <f t="shared" si="24"/>
        <v>0</v>
      </c>
      <c r="V58" s="71">
        <f t="shared" si="25"/>
        <v>1</v>
      </c>
      <c r="W58" s="71">
        <f t="shared" si="26"/>
        <v>1</v>
      </c>
      <c r="X58" s="71">
        <f t="shared" si="27"/>
        <v>0</v>
      </c>
      <c r="Y58" s="71">
        <f t="shared" si="28"/>
        <v>0</v>
      </c>
      <c r="Z58" s="71">
        <f t="shared" si="29"/>
        <v>0</v>
      </c>
      <c r="AA58" s="71">
        <f t="shared" si="30"/>
        <v>0</v>
      </c>
      <c r="AB58" s="71">
        <f t="shared" si="31"/>
        <v>0</v>
      </c>
      <c r="AC58" s="117">
        <f t="shared" si="32"/>
        <v>1</v>
      </c>
      <c r="AD58" s="113"/>
      <c r="AE58" s="113"/>
      <c r="AF58" s="113"/>
      <c r="AG58" s="113"/>
      <c r="AH58" s="113"/>
      <c r="AI58" s="113"/>
      <c r="AJ58" s="113"/>
      <c r="AK58" s="113"/>
      <c r="AL58" s="88"/>
      <c r="AM58" s="88"/>
      <c r="AN58" s="88"/>
      <c r="AO58" s="88"/>
      <c r="AP58" s="88"/>
      <c r="AQ58" s="88"/>
      <c r="AR58" s="88"/>
      <c r="AS58" s="88"/>
    </row>
    <row r="59" spans="1:46" x14ac:dyDescent="0.2">
      <c r="D59" s="113"/>
      <c r="E59" s="114">
        <v>0</v>
      </c>
      <c r="F59" s="207">
        <f>IF(OR(AND(F62,NOT(E60)),AND(E60,NOT(F62))),1,0)</f>
        <v>1</v>
      </c>
      <c r="G59" s="71">
        <f>IF(OR(AND(G62,NOT(F60)),AND(F60,NOT(G62))),1,0)</f>
        <v>0</v>
      </c>
      <c r="H59" s="71">
        <f t="shared" ref="H59" si="33">IF(OR(AND(H62,NOT(G60)),AND(G60,NOT(H62))),1,0)</f>
        <v>1</v>
      </c>
      <c r="I59" s="71">
        <f t="shared" ref="I59" si="34">IF(OR(AND(I62,NOT(H60)),AND(H60,NOT(I62))),1,0)</f>
        <v>1</v>
      </c>
      <c r="J59" s="71">
        <f t="shared" ref="J59" si="35">IF(OR(AND(J62,NOT(I60)),AND(I60,NOT(J62))),1,0)</f>
        <v>1</v>
      </c>
      <c r="K59" s="71">
        <f t="shared" ref="K59" si="36">IF(OR(AND(K62,NOT(J60)),AND(J60,NOT(K62))),1,0)</f>
        <v>1</v>
      </c>
      <c r="L59" s="71">
        <f t="shared" ref="L59" si="37">IF(OR(AND(L62,NOT(K60)),AND(K60,NOT(L62))),1,0)</f>
        <v>0</v>
      </c>
      <c r="M59" s="71">
        <f t="shared" ref="M59" si="38">IF(OR(AND(M62,NOT(L60)),AND(L60,NOT(M62))),1,0)</f>
        <v>0</v>
      </c>
      <c r="N59" s="71">
        <f t="shared" ref="N59" si="39">IF(OR(AND(N62,NOT(M60)),AND(M60,NOT(N62))),1,0)</f>
        <v>1</v>
      </c>
      <c r="O59" s="71">
        <f t="shared" ref="O59" si="40">IF(OR(AND(O62,NOT(N60)),AND(N60,NOT(O62))),1,0)</f>
        <v>1</v>
      </c>
      <c r="P59" s="71">
        <f t="shared" ref="P59" si="41">IF(OR(AND(P62,NOT(O60)),AND(O60,NOT(P62))),1,0)</f>
        <v>0</v>
      </c>
      <c r="Q59" s="71">
        <f t="shared" ref="Q59" si="42">IF(OR(AND(Q62,NOT(P60)),AND(P60,NOT(Q62))),1,0)</f>
        <v>0</v>
      </c>
      <c r="R59" s="71">
        <f t="shared" ref="R59" si="43">IF(OR(AND(R62,NOT(Q60)),AND(Q60,NOT(R62))),1,0)</f>
        <v>1</v>
      </c>
      <c r="S59" s="71">
        <f t="shared" ref="S59" si="44">IF(OR(AND(S62,NOT(R60)),AND(R60,NOT(S62))),1,0)</f>
        <v>0</v>
      </c>
      <c r="T59" s="71">
        <f t="shared" ref="T59" si="45">IF(OR(AND(T62,NOT(S60)),AND(S60,NOT(T62))),1,0)</f>
        <v>0</v>
      </c>
      <c r="U59" s="71">
        <f t="shared" ref="U59" si="46">IF(OR(AND(U62,NOT(T60)),AND(T60,NOT(U62))),1,0)</f>
        <v>1</v>
      </c>
      <c r="V59" s="71">
        <f t="shared" ref="V59" si="47">IF(OR(AND(V62,NOT(U60)),AND(U60,NOT(V62))),1,0)</f>
        <v>1</v>
      </c>
      <c r="W59" s="71">
        <f t="shared" ref="W59" si="48">IF(OR(AND(W62,NOT(V60)),AND(V60,NOT(W62))),1,0)</f>
        <v>0</v>
      </c>
      <c r="X59" s="71">
        <f t="shared" ref="X59" si="49">IF(OR(AND(X62,NOT(W60)),AND(W60,NOT(X62))),1,0)</f>
        <v>0</v>
      </c>
      <c r="Y59" s="71">
        <f t="shared" ref="Y59" si="50">IF(OR(AND(Y62,NOT(X60)),AND(X60,NOT(Y62))),1,0)</f>
        <v>0</v>
      </c>
      <c r="Z59" s="71">
        <f t="shared" ref="Z59" si="51">IF(OR(AND(Z62,NOT(Y60)),AND(Y60,NOT(Z62))),1,0)</f>
        <v>0</v>
      </c>
      <c r="AA59" s="71">
        <f t="shared" ref="AA59" si="52">IF(OR(AND(AA62,NOT(Z60)),AND(Z60,NOT(AA62))),1,0)</f>
        <v>0</v>
      </c>
      <c r="AB59" s="71">
        <f t="shared" ref="AB59" si="53">IF(OR(AND(AB62,NOT(AA60)),AND(AA60,NOT(AB62))),1,0)</f>
        <v>1</v>
      </c>
      <c r="AC59" s="117">
        <f t="shared" ref="AC59" si="54">IF(OR(AND(AC62,NOT(AB60)),AND(AB60,NOT(AC62))),1,0)</f>
        <v>1</v>
      </c>
      <c r="AD59" s="113"/>
      <c r="AE59" s="113"/>
      <c r="AF59" s="113"/>
      <c r="AG59" s="113"/>
      <c r="AH59" s="113"/>
      <c r="AI59" s="113"/>
      <c r="AJ59" s="113"/>
      <c r="AK59" s="113"/>
      <c r="AL59" s="88"/>
      <c r="AM59" s="88"/>
      <c r="AN59" s="88"/>
      <c r="AO59" s="88"/>
      <c r="AP59" s="88"/>
      <c r="AQ59" s="88"/>
      <c r="AR59" s="88"/>
      <c r="AS59" s="88"/>
    </row>
    <row r="60" spans="1:46" x14ac:dyDescent="0.2">
      <c r="D60" s="113"/>
      <c r="E60" s="114">
        <v>0</v>
      </c>
      <c r="F60" s="207">
        <f>IF(OR(AND(F62,NOT(E61)),AND(E61,NOT(F62))),1,0)</f>
        <v>1</v>
      </c>
      <c r="G60" s="71">
        <f>IF(OR(AND(G62,NOT(F61)),AND(F61,NOT(G62))),1,0)</f>
        <v>0</v>
      </c>
      <c r="H60" s="71">
        <f t="shared" ref="H60" si="55">IF(OR(AND(H62,NOT(G61)),AND(G61,NOT(H62))),1,0)</f>
        <v>0</v>
      </c>
      <c r="I60" s="71">
        <f t="shared" ref="I60" si="56">IF(OR(AND(I62,NOT(H61)),AND(H61,NOT(I62))),1,0)</f>
        <v>0</v>
      </c>
      <c r="J60" s="71">
        <f t="shared" ref="J60" si="57">IF(OR(AND(J62,NOT(I61)),AND(I61,NOT(J62))),1,0)</f>
        <v>0</v>
      </c>
      <c r="K60" s="71">
        <f t="shared" ref="K60" si="58">IF(OR(AND(K62,NOT(J61)),AND(J61,NOT(K62))),1,0)</f>
        <v>0</v>
      </c>
      <c r="L60" s="71">
        <f t="shared" ref="L60" si="59">IF(OR(AND(L62,NOT(K61)),AND(K61,NOT(L62))),1,0)</f>
        <v>1</v>
      </c>
      <c r="M60" s="71">
        <f t="shared" ref="M60" si="60">IF(OR(AND(M62,NOT(L61)),AND(L61,NOT(M62))),1,0)</f>
        <v>1</v>
      </c>
      <c r="N60" s="71">
        <f t="shared" ref="N60" si="61">IF(OR(AND(N62,NOT(M61)),AND(M61,NOT(N62))),1,0)</f>
        <v>1</v>
      </c>
      <c r="O60" s="71">
        <f t="shared" ref="O60" si="62">IF(OR(AND(O62,NOT(N61)),AND(N61,NOT(O62))),1,0)</f>
        <v>0</v>
      </c>
      <c r="P60" s="71">
        <f t="shared" ref="P60" si="63">IF(OR(AND(P62,NOT(O61)),AND(O61,NOT(P62))),1,0)</f>
        <v>0</v>
      </c>
      <c r="Q60" s="71">
        <f t="shared" ref="Q60" si="64">IF(OR(AND(Q62,NOT(P61)),AND(P61,NOT(Q62))),1,0)</f>
        <v>0</v>
      </c>
      <c r="R60" s="71">
        <f t="shared" ref="R60" si="65">IF(OR(AND(R62,NOT(Q61)),AND(Q61,NOT(R62))),1,0)</f>
        <v>1</v>
      </c>
      <c r="S60" s="71">
        <f t="shared" ref="S60" si="66">IF(OR(AND(S62,NOT(R61)),AND(R61,NOT(S62))),1,0)</f>
        <v>0</v>
      </c>
      <c r="T60" s="71">
        <f t="shared" ref="T60" si="67">IF(OR(AND(T62,NOT(S61)),AND(S61,NOT(T62))),1,0)</f>
        <v>1</v>
      </c>
      <c r="U60" s="71">
        <f t="shared" ref="U60" si="68">IF(OR(AND(U62,NOT(T61)),AND(T61,NOT(U62))),1,0)</f>
        <v>0</v>
      </c>
      <c r="V60" s="71">
        <f t="shared" ref="V60" si="69">IF(OR(AND(V62,NOT(U61)),AND(U61,NOT(V62))),1,0)</f>
        <v>1</v>
      </c>
      <c r="W60" s="71">
        <f t="shared" ref="W60" si="70">IF(OR(AND(W62,NOT(V61)),AND(V61,NOT(W62))),1,0)</f>
        <v>0</v>
      </c>
      <c r="X60" s="71">
        <f t="shared" ref="X60" si="71">IF(OR(AND(X62,NOT(W61)),AND(W61,NOT(X62))),1,0)</f>
        <v>1</v>
      </c>
      <c r="Y60" s="71">
        <f t="shared" ref="Y60" si="72">IF(OR(AND(Y62,NOT(X61)),AND(X61,NOT(Y62))),1,0)</f>
        <v>1</v>
      </c>
      <c r="Z60" s="71">
        <f t="shared" ref="Z60" si="73">IF(OR(AND(Z62,NOT(Y61)),AND(Y61,NOT(Z62))),1,0)</f>
        <v>0</v>
      </c>
      <c r="AA60" s="71">
        <f t="shared" ref="AA60" si="74">IF(OR(AND(AA62,NOT(Z61)),AND(Z61,NOT(AA62))),1,0)</f>
        <v>1</v>
      </c>
      <c r="AB60" s="71">
        <f t="shared" ref="AB60" si="75">IF(OR(AND(AB62,NOT(AA61)),AND(AA61,NOT(AB62))),1,0)</f>
        <v>0</v>
      </c>
      <c r="AC60" s="117">
        <f t="shared" ref="AC60" si="76">IF(OR(AND(AC62,NOT(AB61)),AND(AB61,NOT(AC62))),1,0)</f>
        <v>1</v>
      </c>
      <c r="AD60" s="113"/>
      <c r="AE60" s="113"/>
      <c r="AF60" s="113"/>
      <c r="AG60" s="113"/>
      <c r="AH60" s="113"/>
      <c r="AI60" s="113"/>
      <c r="AJ60" s="113"/>
      <c r="AK60" s="113"/>
      <c r="AL60" s="88"/>
      <c r="AM60" s="88"/>
      <c r="AN60" s="88"/>
      <c r="AO60" s="88"/>
      <c r="AP60" s="88"/>
      <c r="AQ60" s="88"/>
      <c r="AR60" s="88"/>
      <c r="AS60" s="88"/>
    </row>
    <row r="61" spans="1:46" x14ac:dyDescent="0.2">
      <c r="D61" s="95" t="s">
        <v>42</v>
      </c>
      <c r="E61" s="118">
        <v>0</v>
      </c>
      <c r="F61" s="208">
        <f>F62</f>
        <v>1</v>
      </c>
      <c r="G61" s="119">
        <f>G62</f>
        <v>1</v>
      </c>
      <c r="H61" s="119">
        <f t="shared" ref="H61:AC61" si="77">H62</f>
        <v>1</v>
      </c>
      <c r="I61" s="119">
        <f t="shared" si="77"/>
        <v>1</v>
      </c>
      <c r="J61" s="119">
        <f t="shared" si="77"/>
        <v>1</v>
      </c>
      <c r="K61" s="119">
        <f t="shared" si="77"/>
        <v>1</v>
      </c>
      <c r="L61" s="119">
        <f t="shared" si="77"/>
        <v>0</v>
      </c>
      <c r="M61" s="119">
        <f t="shared" si="77"/>
        <v>1</v>
      </c>
      <c r="N61" s="119">
        <f t="shared" si="77"/>
        <v>0</v>
      </c>
      <c r="O61" s="119">
        <f t="shared" si="77"/>
        <v>0</v>
      </c>
      <c r="P61" s="119">
        <f t="shared" si="77"/>
        <v>0</v>
      </c>
      <c r="Q61" s="119">
        <f t="shared" si="77"/>
        <v>0</v>
      </c>
      <c r="R61" s="119">
        <f t="shared" si="77"/>
        <v>1</v>
      </c>
      <c r="S61" s="119">
        <f t="shared" si="77"/>
        <v>1</v>
      </c>
      <c r="T61" s="119">
        <f t="shared" si="77"/>
        <v>0</v>
      </c>
      <c r="U61" s="119">
        <f t="shared" si="77"/>
        <v>0</v>
      </c>
      <c r="V61" s="119">
        <f t="shared" si="77"/>
        <v>1</v>
      </c>
      <c r="W61" s="119">
        <f t="shared" si="77"/>
        <v>1</v>
      </c>
      <c r="X61" s="119">
        <f t="shared" si="77"/>
        <v>0</v>
      </c>
      <c r="Y61" s="119">
        <f t="shared" si="77"/>
        <v>1</v>
      </c>
      <c r="Z61" s="119">
        <f t="shared" si="77"/>
        <v>1</v>
      </c>
      <c r="AA61" s="119">
        <f t="shared" si="77"/>
        <v>0</v>
      </c>
      <c r="AB61" s="119">
        <f t="shared" si="77"/>
        <v>0</v>
      </c>
      <c r="AC61" s="120">
        <f t="shared" si="77"/>
        <v>1</v>
      </c>
      <c r="AD61" s="113"/>
      <c r="AE61" s="113"/>
      <c r="AF61" s="113"/>
      <c r="AG61" s="113"/>
      <c r="AH61" s="113"/>
      <c r="AI61" s="113"/>
      <c r="AJ61" s="113"/>
      <c r="AK61" s="113"/>
      <c r="AL61" s="88"/>
      <c r="AM61" s="88"/>
      <c r="AN61" s="88"/>
      <c r="AO61" s="88"/>
      <c r="AP61" s="88"/>
      <c r="AQ61" s="88"/>
      <c r="AR61" s="88"/>
      <c r="AS61" s="88"/>
    </row>
    <row r="62" spans="1:46" ht="15" thickBot="1" x14ac:dyDescent="0.25">
      <c r="D62" s="113"/>
      <c r="E62" s="121" t="s">
        <v>43</v>
      </c>
      <c r="F62" s="209">
        <f>IF(OR(AND(F53,NOT(E54)),AND(E54,NOT(F53))),1,0)</f>
        <v>1</v>
      </c>
      <c r="G62" s="122">
        <f>IF(OR(AND(G53,NOT(F54)),AND(F54,NOT(G53))),1,0)</f>
        <v>1</v>
      </c>
      <c r="H62" s="122">
        <f t="shared" ref="H62" si="78">IF(OR(AND(H53,NOT(G54)),AND(G54,NOT(H53))),1,0)</f>
        <v>1</v>
      </c>
      <c r="I62" s="122">
        <f t="shared" ref="I62" si="79">IF(OR(AND(I53,NOT(H54)),AND(H54,NOT(I53))),1,0)</f>
        <v>1</v>
      </c>
      <c r="J62" s="122">
        <f t="shared" ref="J62" si="80">IF(OR(AND(J53,NOT(I54)),AND(I54,NOT(J53))),1,0)</f>
        <v>1</v>
      </c>
      <c r="K62" s="122">
        <f t="shared" ref="K62" si="81">IF(OR(AND(K53,NOT(J54)),AND(J54,NOT(K53))),1,0)</f>
        <v>1</v>
      </c>
      <c r="L62" s="122">
        <f t="shared" ref="L62" si="82">IF(OR(AND(L53,NOT(K54)),AND(K54,NOT(L53))),1,0)</f>
        <v>0</v>
      </c>
      <c r="M62" s="122">
        <f t="shared" ref="M62" si="83">IF(OR(AND(M53,NOT(L54)),AND(L54,NOT(M53))),1,0)</f>
        <v>1</v>
      </c>
      <c r="N62" s="122">
        <f t="shared" ref="N62" si="84">IF(OR(AND(N53,NOT(M54)),AND(M54,NOT(N53))),1,0)</f>
        <v>0</v>
      </c>
      <c r="O62" s="122">
        <f t="shared" ref="O62" si="85">IF(OR(AND(O53,NOT(N54)),AND(N54,NOT(O53))),1,0)</f>
        <v>0</v>
      </c>
      <c r="P62" s="122">
        <f t="shared" ref="P62" si="86">IF(OR(AND(P53,NOT(O54)),AND(O54,NOT(P53))),1,0)</f>
        <v>0</v>
      </c>
      <c r="Q62" s="122">
        <f t="shared" ref="Q62" si="87">IF(OR(AND(Q53,NOT(P54)),AND(P54,NOT(Q53))),1,0)</f>
        <v>0</v>
      </c>
      <c r="R62" s="122">
        <f t="shared" ref="R62" si="88">IF(OR(AND(R53,NOT(Q54)),AND(Q54,NOT(R53))),1,0)</f>
        <v>1</v>
      </c>
      <c r="S62" s="122">
        <f t="shared" ref="S62" si="89">IF(OR(AND(S53,NOT(R54)),AND(R54,NOT(S53))),1,0)</f>
        <v>1</v>
      </c>
      <c r="T62" s="122">
        <f t="shared" ref="T62" si="90">IF(OR(AND(T53,NOT(S54)),AND(S54,NOT(T53))),1,0)</f>
        <v>0</v>
      </c>
      <c r="U62" s="122">
        <f t="shared" ref="U62" si="91">IF(OR(AND(U53,NOT(T54)),AND(T54,NOT(U53))),1,0)</f>
        <v>0</v>
      </c>
      <c r="V62" s="122">
        <f t="shared" ref="V62" si="92">IF(OR(AND(V53,NOT(U54)),AND(U54,NOT(V53))),1,0)</f>
        <v>1</v>
      </c>
      <c r="W62" s="122">
        <f t="shared" ref="W62" si="93">IF(OR(AND(W53,NOT(V54)),AND(V54,NOT(W53))),1,0)</f>
        <v>1</v>
      </c>
      <c r="X62" s="122">
        <f t="shared" ref="X62" si="94">IF(OR(AND(X53,NOT(W54)),AND(W54,NOT(X53))),1,0)</f>
        <v>0</v>
      </c>
      <c r="Y62" s="122">
        <f t="shared" ref="Y62" si="95">IF(OR(AND(Y53,NOT(X54)),AND(X54,NOT(Y53))),1,0)</f>
        <v>1</v>
      </c>
      <c r="Z62" s="122">
        <f t="shared" ref="Z62" si="96">IF(OR(AND(Z53,NOT(Y54)),AND(Y54,NOT(Z53))),1,0)</f>
        <v>1</v>
      </c>
      <c r="AA62" s="122">
        <f t="shared" ref="AA62" si="97">IF(OR(AND(AA53,NOT(Z54)),AND(Z54,NOT(AA53))),1,0)</f>
        <v>0</v>
      </c>
      <c r="AB62" s="122">
        <f t="shared" ref="AB62" si="98">IF(OR(AND(AB53,NOT(AA54)),AND(AA54,NOT(AB53))),1,0)</f>
        <v>0</v>
      </c>
      <c r="AC62" s="123">
        <f t="shared" ref="AC62" si="99">IF(OR(AND(AC53,NOT(AB54)),AND(AB54,NOT(AC53))),1,0)</f>
        <v>1</v>
      </c>
      <c r="AD62" s="113"/>
      <c r="AE62" s="113"/>
      <c r="AF62" s="113"/>
      <c r="AG62" s="113"/>
      <c r="AH62" s="113"/>
      <c r="AI62" s="113"/>
      <c r="AJ62" s="113"/>
      <c r="AK62" s="113"/>
      <c r="AL62" s="88"/>
      <c r="AM62" s="88"/>
      <c r="AN62" s="88"/>
      <c r="AO62" s="88"/>
      <c r="AP62" s="88"/>
      <c r="AQ62" s="88"/>
      <c r="AR62" s="88"/>
      <c r="AS62" s="88"/>
    </row>
    <row r="63" spans="1:46" ht="15.75" thickBot="1" x14ac:dyDescent="0.3">
      <c r="D63" s="88"/>
      <c r="E63" s="102" t="s">
        <v>44</v>
      </c>
      <c r="F63" s="103">
        <f>AC54</f>
        <v>0</v>
      </c>
      <c r="G63" s="103">
        <f>AC55</f>
        <v>0</v>
      </c>
      <c r="H63" s="103">
        <f>AC56</f>
        <v>0</v>
      </c>
      <c r="I63" s="103">
        <f>AC57</f>
        <v>0</v>
      </c>
      <c r="J63" s="103">
        <f>AC58</f>
        <v>1</v>
      </c>
      <c r="K63" s="103">
        <f>AC59</f>
        <v>1</v>
      </c>
      <c r="L63" s="103">
        <f>AC60</f>
        <v>1</v>
      </c>
      <c r="M63" s="104">
        <f>AC61</f>
        <v>1</v>
      </c>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row>
  </sheetData>
  <sheetProtection sheet="1" objects="1" scenarios="1"/>
  <mergeCells count="37">
    <mergeCell ref="A1:AT3"/>
    <mergeCell ref="F47:M47"/>
    <mergeCell ref="N47:AK48"/>
    <mergeCell ref="F46:M46"/>
    <mergeCell ref="AD44:AK44"/>
    <mergeCell ref="N46:U46"/>
    <mergeCell ref="V46:AC46"/>
    <mergeCell ref="AD46:AK46"/>
    <mergeCell ref="A5:AT5"/>
    <mergeCell ref="AL21:AS21"/>
    <mergeCell ref="A18:AT18"/>
    <mergeCell ref="G8:K8"/>
    <mergeCell ref="G9:K9"/>
    <mergeCell ref="X8:AB8"/>
    <mergeCell ref="X9:AB9"/>
    <mergeCell ref="AH8:AM8"/>
    <mergeCell ref="F23:M23"/>
    <mergeCell ref="N23:U23"/>
    <mergeCell ref="V23:AC23"/>
    <mergeCell ref="AD23:AK23"/>
    <mergeCell ref="AL23:AS23"/>
    <mergeCell ref="F24:M24"/>
    <mergeCell ref="E12:F12"/>
    <mergeCell ref="E13:F13"/>
    <mergeCell ref="A4:AT4"/>
    <mergeCell ref="G12:K12"/>
    <mergeCell ref="G13:K13"/>
    <mergeCell ref="C8:D8"/>
    <mergeCell ref="C9:D9"/>
    <mergeCell ref="E8:F8"/>
    <mergeCell ref="E9:F9"/>
    <mergeCell ref="X12:AB12"/>
    <mergeCell ref="X13:AB13"/>
    <mergeCell ref="Q8:W8"/>
    <mergeCell ref="Q9:W9"/>
    <mergeCell ref="Q12:W12"/>
    <mergeCell ref="Q13:W13"/>
  </mergeCells>
  <dataValidations count="2">
    <dataValidation type="custom" allowBlank="1" showInputMessage="1" showErrorMessage="1" errorTitle="Value Out-of-Range" error="Value must be a 32-bit hexadecimal number between &quot;00000000&quot; and &quot;FFFFFFFF&quot;." promptTitle="32-Bit ADC1 Data" prompt="Input the raw conversion data result from ADC1. " sqref="G8:K8">
      <formula1>IF(HEX2DEC(CELL("Contents"))&lt;4294967296,1,0)</formula1>
    </dataValidation>
    <dataValidation type="custom" allowBlank="1" showInputMessage="1" showErrorMessage="1" errorTitle="Value Out-of-Range" error="Value must be a 24-bit hexadecimal number between &quot;000000&quot; and &quot;FFFFFF&quot;." promptTitle="24-Bit ADC2 Data" prompt="Input the raw conversion data result from ADC2. " sqref="X8:AB8">
      <formula1>IF(HEX2DEC(CELL("Contents"))&lt;16777216,1,0)</formula1>
    </dataValidation>
  </dataValidations>
  <hyperlinks>
    <hyperlink ref="A5" location="'Table of Contents '!A1" display="Table of Contents"/>
  </hyperlink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26" r:id="rId4">
          <objectPr defaultSize="0" autoPict="0" r:id="rId5">
            <anchor moveWithCells="1">
              <from>
                <xdr:col>5</xdr:col>
                <xdr:colOff>9525</xdr:colOff>
                <xdr:row>30</xdr:row>
                <xdr:rowOff>9525</xdr:rowOff>
              </from>
              <to>
                <xdr:col>36</xdr:col>
                <xdr:colOff>200025</xdr:colOff>
                <xdr:row>38</xdr:row>
                <xdr:rowOff>171450</xdr:rowOff>
              </to>
            </anchor>
          </objectPr>
        </oleObject>
      </mc:Choice>
      <mc:Fallback>
        <oleObject progId="Visio.Drawing.11" shapeId="1026" r:id="rId4"/>
      </mc:Fallback>
    </mc:AlternateContent>
    <mc:AlternateContent xmlns:mc="http://schemas.openxmlformats.org/markup-compatibility/2006">
      <mc:Choice Requires="x14">
        <oleObject progId="Visio.Drawing.11" shapeId="1028" r:id="rId6">
          <objectPr defaultSize="0" autoPict="0" r:id="rId5">
            <anchor moveWithCells="1">
              <from>
                <xdr:col>5</xdr:col>
                <xdr:colOff>9525</xdr:colOff>
                <xdr:row>53</xdr:row>
                <xdr:rowOff>9525</xdr:rowOff>
              </from>
              <to>
                <xdr:col>28</xdr:col>
                <xdr:colOff>200025</xdr:colOff>
                <xdr:row>61</xdr:row>
                <xdr:rowOff>171450</xdr:rowOff>
              </to>
            </anchor>
          </objectPr>
        </oleObject>
      </mc:Choice>
      <mc:Fallback>
        <oleObject progId="Visio.Drawing.11" shapeId="1028"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3"/>
  <sheetViews>
    <sheetView showGridLines="0" showRowColHeaders="0" zoomScale="85" zoomScaleNormal="85" workbookViewId="0">
      <selection activeCell="B5" sqref="B5"/>
    </sheetView>
  </sheetViews>
  <sheetFormatPr defaultRowHeight="14.25" x14ac:dyDescent="0.2"/>
  <cols>
    <col min="1" max="1" width="25.7109375" style="197" bestFit="1" customWidth="1"/>
    <col min="2" max="2" width="56.5703125" style="220" customWidth="1"/>
    <col min="3" max="16384" width="9.140625" style="18"/>
  </cols>
  <sheetData>
    <row r="1" spans="1:12" x14ac:dyDescent="0.2">
      <c r="A1" s="357"/>
      <c r="B1" s="357"/>
      <c r="C1" s="357"/>
      <c r="D1" s="357"/>
      <c r="E1" s="357"/>
      <c r="F1" s="357"/>
      <c r="G1" s="357"/>
      <c r="H1" s="357"/>
      <c r="I1" s="357"/>
      <c r="J1" s="357"/>
      <c r="K1" s="357"/>
      <c r="L1" s="357"/>
    </row>
    <row r="2" spans="1:12" x14ac:dyDescent="0.2">
      <c r="A2" s="357"/>
      <c r="B2" s="357"/>
      <c r="C2" s="357"/>
      <c r="D2" s="357"/>
      <c r="E2" s="357"/>
      <c r="F2" s="357"/>
      <c r="G2" s="357"/>
      <c r="H2" s="357"/>
      <c r="I2" s="357"/>
      <c r="J2" s="357"/>
      <c r="K2" s="357"/>
      <c r="L2" s="357"/>
    </row>
    <row r="3" spans="1:12" x14ac:dyDescent="0.2">
      <c r="A3" s="357"/>
      <c r="B3" s="357"/>
      <c r="C3" s="357"/>
      <c r="D3" s="357"/>
      <c r="E3" s="357"/>
      <c r="F3" s="357"/>
      <c r="G3" s="357"/>
      <c r="H3" s="357"/>
      <c r="I3" s="357"/>
      <c r="J3" s="357"/>
      <c r="K3" s="357"/>
      <c r="L3" s="357"/>
    </row>
    <row r="4" spans="1:12" ht="12.75" customHeight="1" x14ac:dyDescent="0.2">
      <c r="A4" s="358"/>
      <c r="B4" s="358"/>
      <c r="C4" s="358"/>
      <c r="D4" s="358"/>
      <c r="E4" s="358"/>
      <c r="F4" s="358"/>
      <c r="G4" s="358"/>
      <c r="H4" s="358"/>
      <c r="I4" s="358"/>
      <c r="J4" s="358"/>
      <c r="K4" s="358"/>
      <c r="L4" s="358"/>
    </row>
    <row r="5" spans="1:12" ht="15" x14ac:dyDescent="0.25">
      <c r="A5" s="223" t="s">
        <v>0</v>
      </c>
      <c r="B5" s="224" t="s">
        <v>485</v>
      </c>
      <c r="J5" s="466" t="s">
        <v>46</v>
      </c>
      <c r="K5" s="466"/>
      <c r="L5" s="466"/>
    </row>
    <row r="12" spans="1:12" x14ac:dyDescent="0.2">
      <c r="A12" s="273"/>
    </row>
    <row r="13" spans="1:12" x14ac:dyDescent="0.2">
      <c r="A13" s="273"/>
    </row>
    <row r="14" spans="1:12" x14ac:dyDescent="0.2">
      <c r="A14" s="273"/>
    </row>
    <row r="15" spans="1:12" x14ac:dyDescent="0.2">
      <c r="A15" s="273"/>
    </row>
    <row r="16" spans="1:12" x14ac:dyDescent="0.2">
      <c r="A16" s="273"/>
    </row>
    <row r="17" spans="1:2" x14ac:dyDescent="0.2">
      <c r="A17" s="273"/>
    </row>
    <row r="18" spans="1:2" x14ac:dyDescent="0.2">
      <c r="A18" s="273"/>
    </row>
    <row r="19" spans="1:2" x14ac:dyDescent="0.2">
      <c r="A19" s="273"/>
    </row>
    <row r="20" spans="1:2" x14ac:dyDescent="0.2">
      <c r="A20" s="273"/>
    </row>
    <row r="32" spans="1:2" x14ac:dyDescent="0.2">
      <c r="B32" s="221"/>
    </row>
    <row r="33" spans="1:39" x14ac:dyDescent="0.2">
      <c r="B33" s="221"/>
    </row>
    <row r="34" spans="1:39" x14ac:dyDescent="0.2">
      <c r="A34" s="197" t="s">
        <v>1</v>
      </c>
      <c r="B34" s="222"/>
    </row>
    <row r="35" spans="1:39" x14ac:dyDescent="0.2">
      <c r="A35" s="219" t="s">
        <v>2</v>
      </c>
      <c r="B35" s="467" t="s">
        <v>3</v>
      </c>
      <c r="C35" s="467"/>
      <c r="D35" s="467"/>
      <c r="E35" s="467"/>
      <c r="F35" s="467"/>
      <c r="G35" s="467"/>
      <c r="H35" s="467"/>
      <c r="I35" s="467"/>
      <c r="J35" s="467"/>
      <c r="K35" s="467"/>
    </row>
    <row r="36" spans="1:39" x14ac:dyDescent="0.2">
      <c r="A36" s="197" t="s">
        <v>48</v>
      </c>
      <c r="B36" s="468" t="s">
        <v>392</v>
      </c>
      <c r="C36" s="468"/>
      <c r="D36" s="468"/>
      <c r="E36" s="468"/>
      <c r="F36" s="468"/>
      <c r="G36" s="468"/>
      <c r="H36" s="468"/>
      <c r="I36" s="468"/>
      <c r="J36" s="468"/>
      <c r="K36" s="468"/>
    </row>
    <row r="37" spans="1:39" ht="14.25" customHeight="1" x14ac:dyDescent="0.2">
      <c r="A37" s="197" t="s">
        <v>454</v>
      </c>
      <c r="B37" s="465" t="s">
        <v>455</v>
      </c>
      <c r="C37" s="465"/>
      <c r="D37" s="465"/>
      <c r="E37" s="465"/>
      <c r="F37" s="465"/>
      <c r="G37" s="465"/>
      <c r="H37" s="465"/>
      <c r="I37" s="465"/>
      <c r="J37" s="465"/>
      <c r="K37" s="465"/>
    </row>
    <row r="38" spans="1:39" ht="14.25" customHeight="1" x14ac:dyDescent="0.2">
      <c r="A38" s="197" t="s">
        <v>465</v>
      </c>
      <c r="B38" s="465" t="s">
        <v>466</v>
      </c>
      <c r="C38" s="465"/>
      <c r="D38" s="465"/>
      <c r="E38" s="465"/>
      <c r="F38" s="465"/>
      <c r="G38" s="465"/>
      <c r="H38" s="465"/>
      <c r="I38" s="465"/>
      <c r="J38" s="465"/>
      <c r="K38" s="465"/>
    </row>
    <row r="39" spans="1:39" ht="14.25" customHeight="1" x14ac:dyDescent="0.2">
      <c r="A39" s="197" t="s">
        <v>477</v>
      </c>
      <c r="B39" s="465" t="s">
        <v>478</v>
      </c>
      <c r="C39" s="465"/>
      <c r="D39" s="465"/>
      <c r="E39" s="465"/>
      <c r="F39" s="465"/>
      <c r="G39" s="465"/>
      <c r="H39" s="465"/>
      <c r="I39" s="465"/>
      <c r="J39" s="465"/>
      <c r="K39" s="465"/>
    </row>
    <row r="40" spans="1:39" ht="14.25" customHeight="1" x14ac:dyDescent="0.2">
      <c r="A40" s="197" t="s">
        <v>485</v>
      </c>
      <c r="B40" s="220" t="s">
        <v>486</v>
      </c>
    </row>
    <row r="43" spans="1:39" s="66" customFormat="1" ht="15" x14ac:dyDescent="0.2">
      <c r="A43" s="197"/>
      <c r="B43" s="221"/>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row>
  </sheetData>
  <sheetProtection sheet="1" objects="1" scenarios="1"/>
  <mergeCells count="8">
    <mergeCell ref="B39:K39"/>
    <mergeCell ref="B37:K37"/>
    <mergeCell ref="B38:K38"/>
    <mergeCell ref="A1:L3"/>
    <mergeCell ref="A4:L4"/>
    <mergeCell ref="J5:L5"/>
    <mergeCell ref="B35:K35"/>
    <mergeCell ref="B36:K36"/>
  </mergeCells>
  <hyperlinks>
    <hyperlink ref="J5" location="'Table of Contents '!A1" display="Table of Content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Table of Contents </vt:lpstr>
      <vt:lpstr>Register Map</vt:lpstr>
      <vt:lpstr>PGA1 Input Range</vt:lpstr>
      <vt:lpstr>PGA2 Input Range</vt:lpstr>
      <vt:lpstr>ADC1 SINCx Filter</vt:lpstr>
      <vt:lpstr>ADC2 SINC3 Filter</vt:lpstr>
      <vt:lpstr>ADCx Code Conversions</vt:lpstr>
      <vt:lpstr>CRC-CHKSUM</vt:lpstr>
      <vt:lpstr>About</vt:lpstr>
      <vt:lpstr>Help</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Balraj, Rajkumar</dc:creator>
  <cp:lastModifiedBy>Hall, Christopher</cp:lastModifiedBy>
  <dcterms:created xsi:type="dcterms:W3CDTF">2015-01-07T22:11:08Z</dcterms:created>
  <dcterms:modified xsi:type="dcterms:W3CDTF">2015-06-26T20:44:04Z</dcterms:modified>
</cp:coreProperties>
</file>